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scopusrisk-my.sharepoint.com/personal/mads_scopusrisk_onmicrosoft_com/Documents/01 Scopus Risk ApS/03 LinkedIn Posts/2024/2024-06-27 - Calculate your matrix cell/"/>
    </mc:Choice>
  </mc:AlternateContent>
  <xr:revisionPtr revIDLastSave="2" documentId="13_ncr:1_{628756CC-FF07-C642-B585-4E0E40B5B0AC}" xr6:coauthVersionLast="47" xr6:coauthVersionMax="47" xr10:uidLastSave="{F09DC67C-6574-4809-A1E2-60152673D65F}"/>
  <bookViews>
    <workbookView xWindow="-1217" yWindow="12240" windowWidth="24891" windowHeight="14914" xr2:uid="{14E50543-2D7A-ED49-B78E-E13630A52082}"/>
  </bookViews>
  <sheets>
    <sheet name="Input and Report" sheetId="4" r:id="rId1"/>
    <sheet name="Quantification and simulation" sheetId="5" r:id="rId2"/>
    <sheet name="Analysis" sheetId="6" r:id="rId3"/>
  </sheets>
  <definedNames>
    <definedName name="AEL">#REF!</definedName>
    <definedName name="AnnualCyberPremium">#REF!</definedName>
    <definedName name="AnnualEstimatedCyberProbability">#REF!</definedName>
    <definedName name="AvgLossPrEvent">#REF!</definedName>
    <definedName name="BinomTrials">'Quantification and simulation'!$H$4</definedName>
    <definedName name="Bins">Analysis!$B$7</definedName>
    <definedName name="CoverageCap">#REF!</definedName>
    <definedName name="CtPR">#REF!</definedName>
    <definedName name="Deductible">#REF!</definedName>
    <definedName name="GammaRate1">'Quantification and simulation'!$C$14</definedName>
    <definedName name="GammaRate2">'Quantification and simulation'!$D$14</definedName>
    <definedName name="GammaShape1">'Quantification and simulation'!$C$13</definedName>
    <definedName name="GammaShape2">'Quantification and simulation'!$D$13</definedName>
    <definedName name="ImpLow1">'Input and Report'!$B$9</definedName>
    <definedName name="ImpLow2">'Input and Report'!$C$9</definedName>
    <definedName name="ImpUp1">'Input and Report'!$B$10</definedName>
    <definedName name="ImpUp2">'Input and Report'!$C$10</definedName>
    <definedName name="LossCap">#REF!</definedName>
    <definedName name="LossStd">#REF!</definedName>
    <definedName name="ProbLow1">'Input and Report'!$B$6</definedName>
    <definedName name="ProbLow2">'Input and Report'!$C$6</definedName>
    <definedName name="ProbUp1">'Input and Report'!$B$7</definedName>
    <definedName name="ProbUp2">'Input and Report'!$C$7</definedName>
    <definedName name="Risk1Loss">Table3[Risk 1 simulated loss magnitude]</definedName>
    <definedName name="Risk1Occ">Table3[Risk 1 Simulated occurences]</definedName>
    <definedName name="Risk2Loss">Table3[Risk 2 simulated loss magnitude]</definedName>
    <definedName name="Risk2Occ">Table3[Risk 2 simulated occurences]</definedName>
    <definedName name="RiskName1">'Input and Report'!$B$4</definedName>
    <definedName name="RiskName2">'Input and Report'!$C$4</definedName>
  </definedNames>
  <calcPr calcId="191029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1" i="6" l="1"/>
  <c r="O21" i="6"/>
  <c r="Q20" i="6" a="1"/>
  <c r="Q20" i="6" s="1"/>
  <c r="M20" i="6" a="1"/>
  <c r="M20" i="6" s="1"/>
  <c r="L1" i="6"/>
  <c r="K13" i="6"/>
  <c r="O13" i="6"/>
  <c r="F28" i="6"/>
  <c r="F29" i="6"/>
  <c r="F30" i="6" s="1"/>
  <c r="F31" i="6" s="1"/>
  <c r="F32" i="6" s="1"/>
  <c r="F33" i="6" s="1"/>
  <c r="F34" i="6" s="1"/>
  <c r="F35" i="6" s="1"/>
  <c r="F36" i="6" s="1"/>
  <c r="F37" i="6" s="1"/>
  <c r="F38" i="6" s="1"/>
  <c r="F39" i="6" s="1"/>
  <c r="F40" i="6" s="1"/>
  <c r="F41" i="6" s="1"/>
  <c r="F42" i="6" s="1"/>
  <c r="F43" i="6" s="1"/>
  <c r="F44" i="6" s="1"/>
  <c r="F45" i="6" s="1"/>
  <c r="F46" i="6" s="1"/>
  <c r="F47" i="6" s="1"/>
  <c r="F48" i="6" s="1"/>
  <c r="F49" i="6" s="1"/>
  <c r="F50" i="6" s="1"/>
  <c r="F51" i="6" s="1"/>
  <c r="F52" i="6" s="1"/>
  <c r="F53" i="6" s="1"/>
  <c r="F54" i="6" s="1"/>
  <c r="F55" i="6" s="1"/>
  <c r="F56" i="6" s="1"/>
  <c r="F57" i="6" s="1"/>
  <c r="F58" i="6" s="1"/>
  <c r="F59" i="6" s="1"/>
  <c r="F60" i="6" s="1"/>
  <c r="F61" i="6" s="1"/>
  <c r="F62" i="6" s="1"/>
  <c r="F63" i="6" s="1"/>
  <c r="F64" i="6" s="1"/>
  <c r="F65" i="6" s="1"/>
  <c r="F66" i="6" s="1"/>
  <c r="F67" i="6" s="1"/>
  <c r="F68" i="6" s="1"/>
  <c r="F69" i="6" s="1"/>
  <c r="F70" i="6" s="1"/>
  <c r="F71" i="6" s="1"/>
  <c r="F72" i="6" s="1"/>
  <c r="F73" i="6" s="1"/>
  <c r="F74" i="6" s="1"/>
  <c r="F75" i="6" s="1"/>
  <c r="F76" i="6" s="1"/>
  <c r="F77" i="6" s="1"/>
  <c r="F78" i="6" s="1"/>
  <c r="F79" i="6" s="1"/>
  <c r="F80" i="6" s="1"/>
  <c r="F81" i="6" s="1"/>
  <c r="F82" i="6" s="1"/>
  <c r="F83" i="6" s="1"/>
  <c r="F84" i="6" s="1"/>
  <c r="F85" i="6" s="1"/>
  <c r="F86" i="6" s="1"/>
  <c r="F87" i="6" s="1"/>
  <c r="F88" i="6" s="1"/>
  <c r="F89" i="6" s="1"/>
  <c r="F90" i="6" s="1"/>
  <c r="F91" i="6" s="1"/>
  <c r="F92" i="6" s="1"/>
  <c r="F93" i="6" s="1"/>
  <c r="F94" i="6" s="1"/>
  <c r="F95" i="6" s="1"/>
  <c r="F96" i="6" s="1"/>
  <c r="F97" i="6" s="1"/>
  <c r="F98" i="6" s="1"/>
  <c r="F99" i="6" s="1"/>
  <c r="F100" i="6" s="1"/>
  <c r="F101" i="6" s="1"/>
  <c r="F102" i="6" s="1"/>
  <c r="F103" i="6" s="1"/>
  <c r="F104" i="6" s="1"/>
  <c r="F105" i="6" s="1"/>
  <c r="F106" i="6" s="1"/>
  <c r="F107" i="6" s="1"/>
  <c r="F108" i="6" s="1"/>
  <c r="F109" i="6" s="1"/>
  <c r="F110" i="6" s="1"/>
  <c r="F111" i="6" s="1"/>
  <c r="F112" i="6" s="1"/>
  <c r="F113" i="6" s="1"/>
  <c r="F114" i="6" s="1"/>
  <c r="F115" i="6" s="1"/>
  <c r="F116" i="6" s="1"/>
  <c r="F117" i="6" s="1"/>
  <c r="F118" i="6" s="1"/>
  <c r="F119" i="6" s="1"/>
  <c r="F120" i="6" s="1"/>
  <c r="F121" i="6" s="1"/>
  <c r="F122" i="6" s="1"/>
  <c r="F123" i="6" s="1"/>
  <c r="F124" i="6" s="1"/>
  <c r="F125" i="6" s="1"/>
  <c r="F126" i="6" s="1"/>
  <c r="F127" i="6" s="1"/>
  <c r="F128" i="6" s="1"/>
  <c r="F129" i="6" s="1"/>
  <c r="F130" i="6" s="1"/>
  <c r="F131" i="6" s="1"/>
  <c r="F132" i="6" s="1"/>
  <c r="F133" i="6" s="1"/>
  <c r="F134" i="6" s="1"/>
  <c r="F135" i="6" s="1"/>
  <c r="F136" i="6" s="1"/>
  <c r="F137" i="6" s="1"/>
  <c r="F138" i="6" s="1"/>
  <c r="F139" i="6" s="1"/>
  <c r="F140" i="6" s="1"/>
  <c r="F141" i="6" s="1"/>
  <c r="F142" i="6" s="1"/>
  <c r="F143" i="6" s="1"/>
  <c r="F144" i="6" s="1"/>
  <c r="F145" i="6" s="1"/>
  <c r="F146" i="6" s="1"/>
  <c r="F147" i="6" s="1"/>
  <c r="F148" i="6" s="1"/>
  <c r="F149" i="6" s="1"/>
  <c r="F150" i="6" s="1"/>
  <c r="F151" i="6" s="1"/>
  <c r="F152" i="6" s="1"/>
  <c r="F153" i="6" s="1"/>
  <c r="F154" i="6" s="1"/>
  <c r="F155" i="6" s="1"/>
  <c r="F156" i="6" s="1"/>
  <c r="F157" i="6" s="1"/>
  <c r="F158" i="6" s="1"/>
  <c r="F159" i="6" s="1"/>
  <c r="F160" i="6" s="1"/>
  <c r="F161" i="6" s="1"/>
  <c r="F162" i="6" s="1"/>
  <c r="F163" i="6" s="1"/>
  <c r="F164" i="6" s="1"/>
  <c r="F165" i="6" s="1"/>
  <c r="F166" i="6" s="1"/>
  <c r="F167" i="6" s="1"/>
  <c r="F168" i="6" s="1"/>
  <c r="F169" i="6" s="1"/>
  <c r="F170" i="6" s="1"/>
  <c r="F171" i="6" s="1"/>
  <c r="F172" i="6" s="1"/>
  <c r="F173" i="6" s="1"/>
  <c r="F174" i="6" s="1"/>
  <c r="F175" i="6" s="1"/>
  <c r="F176" i="6" s="1"/>
  <c r="F27" i="6"/>
  <c r="G12" i="6"/>
  <c r="C38" i="4" l="1"/>
  <c r="B38" i="4"/>
  <c r="C12" i="4"/>
  <c r="B12" i="4"/>
  <c r="C1" i="6"/>
  <c r="O9" i="6" l="1"/>
  <c r="K9" i="6"/>
  <c r="F9" i="6"/>
  <c r="B9" i="6"/>
  <c r="H5" i="5"/>
  <c r="D6" i="5"/>
  <c r="D5" i="5"/>
  <c r="D4" i="5"/>
  <c r="C5" i="5"/>
  <c r="C6" i="5"/>
  <c r="C4" i="5"/>
  <c r="C7" i="5" l="1"/>
  <c r="C9" i="5" s="1"/>
  <c r="D7" i="5"/>
  <c r="D9" i="5" s="1"/>
  <c r="C10" i="5" l="1"/>
  <c r="C25" i="5" s="1"/>
  <c r="C956" i="5"/>
  <c r="C365" i="5"/>
  <c r="C700" i="5"/>
  <c r="C682" i="5"/>
  <c r="C311" i="5"/>
  <c r="C366" i="5"/>
  <c r="C199" i="5"/>
  <c r="C1001" i="5"/>
  <c r="C520" i="5"/>
  <c r="C500" i="5"/>
  <c r="C987" i="5"/>
  <c r="C787" i="5"/>
  <c r="C238" i="5"/>
  <c r="C390" i="5"/>
  <c r="C124" i="5"/>
  <c r="C506" i="5"/>
  <c r="C757" i="5"/>
  <c r="C180" i="5"/>
  <c r="C432" i="5"/>
  <c r="C114" i="5"/>
  <c r="C51" i="5"/>
  <c r="C39" i="5"/>
  <c r="C27" i="5"/>
  <c r="C941" i="5"/>
  <c r="C555" i="5"/>
  <c r="C54" i="5"/>
  <c r="C308" i="5"/>
  <c r="C595" i="5"/>
  <c r="C107" i="5"/>
  <c r="C745" i="5"/>
  <c r="C175" i="5"/>
  <c r="C460" i="5"/>
  <c r="C165" i="5"/>
  <c r="C198" i="5"/>
  <c r="C84" i="5"/>
  <c r="C338" i="5"/>
  <c r="C408" i="5"/>
  <c r="C136" i="5"/>
  <c r="C743" i="5"/>
  <c r="C959" i="5"/>
  <c r="C126" i="5"/>
  <c r="C556" i="5"/>
  <c r="C230" i="5"/>
  <c r="C300" i="5"/>
  <c r="C297" i="5"/>
  <c r="C952" i="5"/>
  <c r="C309" i="5"/>
  <c r="C403" i="5"/>
  <c r="C938" i="5"/>
  <c r="C140" i="5"/>
  <c r="C171" i="5"/>
  <c r="C512" i="5"/>
  <c r="C832" i="5"/>
  <c r="C615" i="5"/>
  <c r="C690" i="5"/>
  <c r="C469" i="5"/>
  <c r="C572" i="5"/>
  <c r="C695" i="5"/>
  <c r="C790" i="5"/>
  <c r="C851" i="5"/>
  <c r="C501" i="5"/>
  <c r="C920" i="5"/>
  <c r="C770" i="5"/>
  <c r="C840" i="5"/>
  <c r="C767" i="5"/>
  <c r="C680" i="5"/>
  <c r="C490" i="5"/>
  <c r="C1006" i="5"/>
  <c r="C535" i="5"/>
  <c r="C76" i="5"/>
  <c r="C608" i="5"/>
  <c r="C765" i="5"/>
  <c r="C955" i="5"/>
  <c r="C979" i="5"/>
  <c r="C211" i="5"/>
  <c r="C650" i="5"/>
  <c r="C58" i="5"/>
  <c r="C207" i="5"/>
  <c r="C524" i="5"/>
  <c r="C382" i="5"/>
  <c r="C285" i="5"/>
  <c r="C488" i="5"/>
  <c r="C687" i="5"/>
  <c r="C262" i="5"/>
  <c r="C250" i="5"/>
  <c r="C411" i="5"/>
  <c r="C677" i="5"/>
  <c r="C606" i="5"/>
  <c r="C964" i="5"/>
  <c r="C704" i="5"/>
  <c r="C999" i="5"/>
  <c r="C321" i="5"/>
  <c r="C638" i="5"/>
  <c r="C901" i="5"/>
  <c r="C313" i="5"/>
  <c r="C576" i="5"/>
  <c r="C86" i="5"/>
  <c r="C929" i="5"/>
  <c r="C188" i="5"/>
  <c r="C296" i="5"/>
  <c r="C966" i="5"/>
  <c r="C174" i="5"/>
  <c r="C362" i="5"/>
  <c r="C420" i="5"/>
  <c r="C152" i="5"/>
  <c r="C33" i="5"/>
  <c r="C275" i="5"/>
  <c r="C562" i="5"/>
  <c r="C867" i="5"/>
  <c r="C984" i="5"/>
  <c r="C908" i="5"/>
  <c r="C149" i="5"/>
  <c r="C106" i="5"/>
  <c r="C776" i="5"/>
  <c r="C723" i="5"/>
  <c r="C876" i="5"/>
  <c r="C779" i="5"/>
  <c r="C728" i="5"/>
  <c r="C719" i="5"/>
  <c r="C110" i="5"/>
  <c r="C442" i="5"/>
  <c r="C218" i="5"/>
  <c r="C613" i="5"/>
  <c r="C716" i="5"/>
  <c r="C713" i="5"/>
  <c r="C798" i="5"/>
  <c r="C93" i="5"/>
  <c r="C35" i="5"/>
  <c r="C206" i="5"/>
  <c r="C511" i="5"/>
  <c r="C896" i="5"/>
  <c r="C209" i="5"/>
  <c r="C639" i="5"/>
  <c r="C70" i="5"/>
  <c r="C370" i="5"/>
  <c r="C675" i="5"/>
  <c r="C194" i="5"/>
  <c r="C319" i="5"/>
  <c r="C367" i="5"/>
  <c r="C454" i="5"/>
  <c r="C707" i="5"/>
  <c r="C226" i="5"/>
  <c r="C662" i="5"/>
  <c r="C732" i="5"/>
  <c r="C539" i="5"/>
  <c r="C551" i="5"/>
  <c r="C394" i="5"/>
  <c r="C928" i="5"/>
  <c r="C513" i="5"/>
  <c r="C720" i="5"/>
  <c r="C137" i="5"/>
  <c r="C395" i="5"/>
  <c r="C859" i="5"/>
  <c r="C1003" i="5"/>
  <c r="C344" i="5"/>
  <c r="C573" i="5"/>
  <c r="C232" i="5"/>
  <c r="C60" i="5"/>
  <c r="C134" i="5"/>
  <c r="C659" i="5"/>
  <c r="C270" i="5"/>
  <c r="C946" i="5"/>
  <c r="C401" i="5"/>
  <c r="C933" i="5"/>
  <c r="C291" i="5"/>
  <c r="C626" i="5"/>
  <c r="C877" i="5"/>
  <c r="C301" i="5"/>
  <c r="C552" i="5"/>
  <c r="C145" i="5"/>
  <c r="C604" i="5"/>
  <c r="C858" i="5"/>
  <c r="C375" i="5"/>
  <c r="C891" i="5"/>
  <c r="C897" i="5"/>
  <c r="C1008" i="5"/>
  <c r="C923" i="5"/>
  <c r="C393" i="5"/>
  <c r="C887" i="5"/>
  <c r="C903" i="5"/>
  <c r="C795" i="5"/>
  <c r="C91" i="5"/>
  <c r="C733" i="5"/>
  <c r="C83" i="5"/>
  <c r="C474" i="5"/>
  <c r="C839" i="5"/>
  <c r="C357" i="5"/>
  <c r="C418" i="5"/>
  <c r="C950" i="5"/>
  <c r="C625" i="5"/>
  <c r="C479" i="5"/>
  <c r="C287" i="5"/>
  <c r="C132" i="5"/>
  <c r="C943" i="5"/>
  <c r="C1000" i="5"/>
  <c r="C705" i="5"/>
  <c r="C864" i="5"/>
  <c r="C703" i="5"/>
  <c r="C910" i="5"/>
  <c r="C871" i="5"/>
  <c r="C884" i="5"/>
  <c r="C388" i="5"/>
  <c r="C794" i="5"/>
  <c r="C852" i="5"/>
  <c r="C559" i="5"/>
  <c r="C736" i="5"/>
  <c r="C445" i="5"/>
  <c r="C557" i="5"/>
  <c r="C87" i="5"/>
  <c r="C189" i="5"/>
  <c r="C994" i="5"/>
  <c r="C531" i="5"/>
  <c r="C337" i="5"/>
  <c r="C105" i="5"/>
  <c r="C66" i="5"/>
  <c r="C439" i="5"/>
  <c r="C692" i="5"/>
  <c r="C1014" i="5"/>
  <c r="C325" i="5"/>
  <c r="C971" i="5"/>
  <c r="C380" i="5"/>
  <c r="C796" i="5"/>
  <c r="C811" i="5"/>
  <c r="C329" i="5"/>
  <c r="C510" i="5"/>
  <c r="C214" i="5"/>
  <c r="C80" i="5"/>
  <c r="C616" i="5"/>
  <c r="C515" i="5"/>
  <c r="C81" i="5"/>
  <c r="C802" i="5"/>
  <c r="C352" i="5"/>
  <c r="C438" i="5"/>
  <c r="C143" i="5"/>
  <c r="C518" i="5"/>
  <c r="C769" i="5"/>
  <c r="C193" i="5"/>
  <c r="C444" i="5"/>
  <c r="C109" i="5"/>
  <c r="C527" i="5"/>
  <c r="C156" i="5"/>
  <c r="C587" i="5"/>
  <c r="C172" i="5"/>
  <c r="C256" i="5"/>
  <c r="C751" i="5"/>
  <c r="C489" i="5"/>
  <c r="C359" i="5"/>
  <c r="C383" i="5"/>
  <c r="C729" i="5"/>
  <c r="C247" i="5"/>
  <c r="C735" i="5"/>
  <c r="C261" i="5"/>
  <c r="C282" i="5"/>
  <c r="C869" i="5"/>
  <c r="C293" i="5"/>
  <c r="C429" i="5"/>
  <c r="C567" i="5"/>
  <c r="C580" i="5"/>
  <c r="C545" i="5"/>
  <c r="C1016" i="5"/>
  <c r="C882" i="5"/>
  <c r="C306" i="5"/>
  <c r="C782" i="5"/>
  <c r="C350" i="5"/>
  <c r="C889" i="5"/>
  <c r="C457" i="5"/>
  <c r="C996" i="5"/>
  <c r="C564" i="5"/>
  <c r="C127" i="5"/>
  <c r="C288" i="5"/>
  <c r="C133" i="5"/>
  <c r="C975" i="5"/>
  <c r="C764" i="5"/>
  <c r="C347" i="5"/>
  <c r="C670" i="5"/>
  <c r="C150" i="5"/>
  <c r="C571" i="5"/>
  <c r="C536" i="5"/>
  <c r="C113" i="5"/>
  <c r="C283" i="5"/>
  <c r="C424" i="5"/>
  <c r="C575" i="5"/>
  <c r="C935" i="5"/>
  <c r="C874" i="5"/>
  <c r="C246" i="5"/>
  <c r="C485" i="5"/>
  <c r="C814" i="5"/>
  <c r="C934" i="5"/>
  <c r="C772" i="5"/>
  <c r="C196" i="5"/>
  <c r="C331" i="5"/>
  <c r="C327" i="5"/>
  <c r="C498" i="5"/>
  <c r="C926" i="5"/>
  <c r="C494" i="5"/>
  <c r="C43" i="5"/>
  <c r="C601" i="5"/>
  <c r="C167" i="5"/>
  <c r="C708" i="5"/>
  <c r="C276" i="5"/>
  <c r="C121" i="5"/>
  <c r="C318" i="5"/>
  <c r="C749" i="5"/>
  <c r="C332" i="5"/>
  <c r="C574" i="5"/>
  <c r="C944" i="5"/>
  <c r="C747" i="5"/>
  <c r="C521" i="5"/>
  <c r="C96" i="5"/>
  <c r="C151" i="5"/>
  <c r="C406" i="5"/>
  <c r="C990" i="5"/>
  <c r="C809" i="5"/>
  <c r="C748" i="5"/>
  <c r="C183" i="5"/>
  <c r="C467" i="5"/>
  <c r="C718" i="5"/>
  <c r="C838" i="5"/>
  <c r="C754" i="5"/>
  <c r="C177" i="5"/>
  <c r="C220" i="5"/>
  <c r="C279" i="5"/>
  <c r="C483" i="5"/>
  <c r="C914" i="5"/>
  <c r="C482" i="5"/>
  <c r="C28" i="5"/>
  <c r="C589" i="5"/>
  <c r="C154" i="5"/>
  <c r="C696" i="5"/>
  <c r="C264" i="5"/>
  <c r="C138" i="5"/>
  <c r="C303" i="5"/>
  <c r="C731" i="5"/>
  <c r="C203" i="5"/>
  <c r="C463" i="5"/>
  <c r="C863" i="5"/>
  <c r="C651" i="5"/>
  <c r="C503" i="5"/>
  <c r="C560" i="5"/>
  <c r="C969" i="5"/>
  <c r="C391" i="5"/>
  <c r="C909" i="5"/>
  <c r="C471" i="5"/>
  <c r="C537" i="5"/>
  <c r="C899" i="5"/>
  <c r="C323" i="5"/>
  <c r="C813" i="5"/>
  <c r="C711" i="5"/>
  <c r="C610" i="5"/>
  <c r="C881" i="5"/>
  <c r="C201" i="5"/>
  <c r="C915" i="5"/>
  <c r="C339" i="5"/>
  <c r="C806" i="5"/>
  <c r="C374" i="5"/>
  <c r="C913" i="5"/>
  <c r="C481" i="5"/>
  <c r="C24" i="5"/>
  <c r="C588" i="5"/>
  <c r="C153" i="5"/>
  <c r="C586" i="5"/>
  <c r="C186" i="5"/>
  <c r="C549" i="5"/>
  <c r="C272" i="5"/>
  <c r="C447" i="5"/>
  <c r="C681" i="5"/>
  <c r="C679" i="5"/>
  <c r="C423" i="5"/>
  <c r="C917" i="5"/>
  <c r="C725" i="5"/>
  <c r="C533" i="5"/>
  <c r="C341" i="5"/>
  <c r="C146" i="5"/>
  <c r="C46" i="5"/>
  <c r="C1005" i="5"/>
  <c r="C202" i="5"/>
  <c r="C857" i="5"/>
  <c r="C774" i="5"/>
  <c r="C1012" i="5"/>
  <c r="C820" i="5"/>
  <c r="C628" i="5"/>
  <c r="C436" i="5"/>
  <c r="C244" i="5"/>
  <c r="C30" i="5"/>
  <c r="C448" i="5"/>
  <c r="C667" i="5"/>
  <c r="C330" i="5"/>
  <c r="C583" i="5"/>
  <c r="C486" i="5"/>
  <c r="C930" i="5"/>
  <c r="C738" i="5"/>
  <c r="C546" i="5"/>
  <c r="C354" i="5"/>
  <c r="C160" i="5"/>
  <c r="C962" i="5"/>
  <c r="C818" i="5"/>
  <c r="C674" i="5"/>
  <c r="C530" i="5"/>
  <c r="C386" i="5"/>
  <c r="C242" i="5"/>
  <c r="C90" i="5"/>
  <c r="C925" i="5"/>
  <c r="C781" i="5"/>
  <c r="C637" i="5"/>
  <c r="C493" i="5"/>
  <c r="C349" i="5"/>
  <c r="C205" i="5"/>
  <c r="C42" i="5"/>
  <c r="C888" i="5"/>
  <c r="C744" i="5"/>
  <c r="C600" i="5"/>
  <c r="C456" i="5"/>
  <c r="C312" i="5"/>
  <c r="C166" i="5"/>
  <c r="C63" i="5"/>
  <c r="C157" i="5"/>
  <c r="C977" i="5"/>
  <c r="C894" i="5"/>
  <c r="C120" i="5"/>
  <c r="C893" i="5"/>
  <c r="C701" i="5"/>
  <c r="C509" i="5"/>
  <c r="C317" i="5"/>
  <c r="C119" i="5"/>
  <c r="C449" i="5"/>
  <c r="C190" i="5"/>
  <c r="C316" i="5"/>
  <c r="C833" i="5"/>
  <c r="C957" i="5"/>
  <c r="C475" i="5"/>
  <c r="C315" i="5"/>
  <c r="C665" i="5"/>
  <c r="C473" i="5"/>
  <c r="C281" i="5"/>
  <c r="C79" i="5"/>
  <c r="C895" i="5"/>
  <c r="C222" i="5"/>
  <c r="C618" i="5"/>
  <c r="C712" i="5"/>
  <c r="C376" i="5"/>
  <c r="C184" i="5"/>
  <c r="C464" i="5"/>
  <c r="C558" i="5"/>
  <c r="C921" i="5"/>
  <c r="C1015" i="5"/>
  <c r="C130" i="5"/>
  <c r="C622" i="5"/>
  <c r="C619" i="5"/>
  <c r="C905" i="5"/>
  <c r="C855" i="5"/>
  <c r="C111" i="5"/>
  <c r="C836" i="5"/>
  <c r="C644" i="5"/>
  <c r="C452" i="5"/>
  <c r="C260" i="5"/>
  <c r="C52" i="5"/>
  <c r="C640" i="5"/>
  <c r="C907" i="5"/>
  <c r="C699" i="5"/>
  <c r="C775" i="5"/>
  <c r="C453" i="5"/>
  <c r="C931" i="5"/>
  <c r="C739" i="5"/>
  <c r="C547" i="5"/>
  <c r="C355" i="5"/>
  <c r="C161" i="5"/>
  <c r="C224" i="5"/>
  <c r="C861" i="5"/>
  <c r="C99" i="5"/>
  <c r="C761" i="5"/>
  <c r="C885" i="5"/>
  <c r="C213" i="5"/>
  <c r="C849" i="5"/>
  <c r="C657" i="5"/>
  <c r="C465" i="5"/>
  <c r="C273" i="5"/>
  <c r="C68" i="5"/>
  <c r="C902" i="5"/>
  <c r="C758" i="5"/>
  <c r="C614" i="5"/>
  <c r="C470" i="5"/>
  <c r="C326" i="5"/>
  <c r="C182" i="5"/>
  <c r="C1009" i="5"/>
  <c r="C865" i="5"/>
  <c r="C721" i="5"/>
  <c r="C577" i="5"/>
  <c r="C433" i="5"/>
  <c r="C289" i="5"/>
  <c r="C141" i="5"/>
  <c r="C972" i="5"/>
  <c r="C828" i="5"/>
  <c r="C684" i="5"/>
  <c r="C540" i="5"/>
  <c r="C396" i="5"/>
  <c r="C252" i="5"/>
  <c r="C101" i="5"/>
  <c r="C74" i="5"/>
  <c r="C97" i="5"/>
  <c r="C752" i="5"/>
  <c r="C750" i="5"/>
  <c r="C104" i="5"/>
  <c r="C875" i="5"/>
  <c r="C683" i="5"/>
  <c r="C491" i="5"/>
  <c r="C299" i="5"/>
  <c r="C100" i="5"/>
  <c r="C320" i="5"/>
  <c r="C21" i="5"/>
  <c r="C187" i="5"/>
  <c r="C737" i="5"/>
  <c r="C846" i="5"/>
  <c r="C379" i="5"/>
  <c r="C234" i="5"/>
  <c r="C647" i="5"/>
  <c r="C455" i="5"/>
  <c r="C263" i="5"/>
  <c r="C55" i="5"/>
  <c r="C688" i="5"/>
  <c r="C970" i="5"/>
  <c r="C522" i="5"/>
  <c r="C646" i="5"/>
  <c r="C358" i="5"/>
  <c r="C164" i="5"/>
  <c r="C305" i="5"/>
  <c r="C495" i="5"/>
  <c r="C777" i="5"/>
  <c r="C919" i="5"/>
  <c r="C77" i="5"/>
  <c r="C478" i="5"/>
  <c r="C508" i="5"/>
  <c r="C791" i="5"/>
  <c r="C807" i="5"/>
  <c r="C1013" i="5"/>
  <c r="C821" i="5"/>
  <c r="C629" i="5"/>
  <c r="C437" i="5"/>
  <c r="C245" i="5"/>
  <c r="C31" i="5"/>
  <c r="C526" i="5"/>
  <c r="C778" i="5"/>
  <c r="C570" i="5"/>
  <c r="C664" i="5"/>
  <c r="C405" i="5"/>
  <c r="C916" i="5"/>
  <c r="C724" i="5"/>
  <c r="C532" i="5"/>
  <c r="C340" i="5"/>
  <c r="C144" i="5"/>
  <c r="C22" i="5"/>
  <c r="C669" i="5"/>
  <c r="C1017" i="5"/>
  <c r="C967" i="5"/>
  <c r="C789" i="5"/>
  <c r="C147" i="5"/>
  <c r="C834" i="5"/>
  <c r="C642" i="5"/>
  <c r="C450" i="5"/>
  <c r="C258" i="5"/>
  <c r="C47" i="5"/>
  <c r="C890" i="5"/>
  <c r="C746" i="5"/>
  <c r="C602" i="5"/>
  <c r="C458" i="5"/>
  <c r="C314" i="5"/>
  <c r="C168" i="5"/>
  <c r="C997" i="5"/>
  <c r="C853" i="5"/>
  <c r="C709" i="5"/>
  <c r="C565" i="5"/>
  <c r="C421" i="5"/>
  <c r="C277" i="5"/>
  <c r="C128" i="5"/>
  <c r="C960" i="5"/>
  <c r="C816" i="5"/>
  <c r="C672" i="5"/>
  <c r="C528" i="5"/>
  <c r="C384" i="5"/>
  <c r="C240" i="5"/>
  <c r="C88" i="5"/>
  <c r="C62" i="5"/>
  <c r="C85" i="5"/>
  <c r="C623" i="5"/>
  <c r="C621" i="5"/>
  <c r="C65" i="5"/>
  <c r="C860" i="5"/>
  <c r="C668" i="5"/>
  <c r="C476" i="5"/>
  <c r="C284" i="5"/>
  <c r="C82" i="5"/>
  <c r="C257" i="5"/>
  <c r="C927" i="5"/>
  <c r="C36" i="5"/>
  <c r="C641" i="5"/>
  <c r="C783" i="5"/>
  <c r="C268" i="5"/>
  <c r="C170" i="5"/>
  <c r="C632" i="5"/>
  <c r="C440" i="5"/>
  <c r="C248" i="5"/>
  <c r="C34" i="5"/>
  <c r="C496" i="5"/>
  <c r="C826" i="5"/>
  <c r="C426" i="5"/>
  <c r="C598" i="5"/>
  <c r="C343" i="5"/>
  <c r="C148" i="5"/>
  <c r="C159" i="5"/>
  <c r="C351" i="5"/>
  <c r="C666" i="5"/>
  <c r="C760" i="5"/>
  <c r="C53" i="5"/>
  <c r="C415" i="5"/>
  <c r="C346" i="5"/>
  <c r="C982" i="5"/>
  <c r="C759" i="5"/>
  <c r="C995" i="5"/>
  <c r="C803" i="5"/>
  <c r="C611" i="5"/>
  <c r="C419" i="5"/>
  <c r="C227" i="5"/>
  <c r="C1007" i="5"/>
  <c r="C430" i="5"/>
  <c r="C652" i="5"/>
  <c r="C441" i="5"/>
  <c r="C487" i="5"/>
  <c r="C342" i="5"/>
  <c r="C898" i="5"/>
  <c r="C706" i="5"/>
  <c r="C514" i="5"/>
  <c r="C322" i="5"/>
  <c r="C125" i="5"/>
  <c r="C991" i="5"/>
  <c r="C462" i="5"/>
  <c r="C906" i="5"/>
  <c r="C886" i="5"/>
  <c r="C726" i="5"/>
  <c r="C1011" i="5"/>
  <c r="C819" i="5"/>
  <c r="C627" i="5"/>
  <c r="C435" i="5"/>
  <c r="C243" i="5"/>
  <c r="C29" i="5"/>
  <c r="C878" i="5"/>
  <c r="C734" i="5"/>
  <c r="C590" i="5"/>
  <c r="C446" i="5"/>
  <c r="C302" i="5"/>
  <c r="C155" i="5"/>
  <c r="C985" i="5"/>
  <c r="C841" i="5"/>
  <c r="C697" i="5"/>
  <c r="C553" i="5"/>
  <c r="C409" i="5"/>
  <c r="C265" i="5"/>
  <c r="C115" i="5"/>
  <c r="C948" i="5"/>
  <c r="C804" i="5"/>
  <c r="C660" i="5"/>
  <c r="C516" i="5"/>
  <c r="C372" i="5"/>
  <c r="C228" i="5"/>
  <c r="C71" i="5"/>
  <c r="C50" i="5"/>
  <c r="C73" i="5"/>
  <c r="C800" i="5"/>
  <c r="C543" i="5"/>
  <c r="C44" i="5"/>
  <c r="C653" i="5"/>
  <c r="C461" i="5"/>
  <c r="C64" i="5"/>
  <c r="C717" i="5"/>
  <c r="C497" i="5"/>
  <c r="C702" i="5"/>
  <c r="C617" i="5"/>
  <c r="C233" i="5"/>
  <c r="C992" i="5"/>
  <c r="C304" i="5"/>
  <c r="C730" i="5"/>
  <c r="C345" i="5"/>
  <c r="C568" i="5"/>
  <c r="C328" i="5"/>
  <c r="C976" i="5"/>
  <c r="C237" i="5"/>
  <c r="C585" i="5"/>
  <c r="C32" i="5"/>
  <c r="C286" i="5"/>
  <c r="C904" i="5"/>
  <c r="C678" i="5"/>
  <c r="C980" i="5"/>
  <c r="C788" i="5"/>
  <c r="C596" i="5"/>
  <c r="C404" i="5"/>
  <c r="C212" i="5"/>
  <c r="C785" i="5"/>
  <c r="C334" i="5"/>
  <c r="C538" i="5"/>
  <c r="C363" i="5"/>
  <c r="C981" i="5"/>
  <c r="C294" i="5"/>
  <c r="C883" i="5"/>
  <c r="C691" i="5"/>
  <c r="C499" i="5"/>
  <c r="C307" i="5"/>
  <c r="C108" i="5"/>
  <c r="C880" i="5"/>
  <c r="C173" i="5"/>
  <c r="C825" i="5"/>
  <c r="C823" i="5"/>
  <c r="C693" i="5"/>
  <c r="C993" i="5"/>
  <c r="C801" i="5"/>
  <c r="C609" i="5"/>
  <c r="C417" i="5"/>
  <c r="C225" i="5"/>
  <c r="C1010" i="5"/>
  <c r="C866" i="5"/>
  <c r="C722" i="5"/>
  <c r="C578" i="5"/>
  <c r="C434" i="5"/>
  <c r="C290" i="5"/>
  <c r="C142" i="5"/>
  <c r="C973" i="5"/>
  <c r="C829" i="5"/>
  <c r="C685" i="5"/>
  <c r="C541" i="5"/>
  <c r="C397" i="5"/>
  <c r="C253" i="5"/>
  <c r="C102" i="5"/>
  <c r="C936" i="5"/>
  <c r="C792" i="5"/>
  <c r="C648" i="5"/>
  <c r="C504" i="5"/>
  <c r="C360" i="5"/>
  <c r="C216" i="5"/>
  <c r="C56" i="5"/>
  <c r="C38" i="5"/>
  <c r="C61" i="5"/>
  <c r="C123" i="5"/>
  <c r="C59" i="5"/>
  <c r="C951" i="5"/>
  <c r="C368" i="5"/>
  <c r="C335" i="5"/>
  <c r="C477" i="5"/>
  <c r="C20" i="5"/>
  <c r="C827" i="5"/>
  <c r="C635" i="5"/>
  <c r="C443" i="5"/>
  <c r="C251" i="5"/>
  <c r="C40" i="5"/>
  <c r="C958" i="5"/>
  <c r="C414" i="5"/>
  <c r="C843" i="5"/>
  <c r="C353" i="5"/>
  <c r="C591" i="5"/>
  <c r="C18" i="5"/>
  <c r="C983" i="5"/>
  <c r="C599" i="5"/>
  <c r="C407" i="5"/>
  <c r="C215" i="5"/>
  <c r="C911" i="5"/>
  <c r="C122" i="5"/>
  <c r="C634" i="5"/>
  <c r="C219" i="5"/>
  <c r="C550" i="5"/>
  <c r="C310" i="5"/>
  <c r="C112" i="5"/>
  <c r="C799" i="5"/>
  <c r="C988" i="5"/>
  <c r="C507" i="5"/>
  <c r="C837" i="5"/>
  <c r="C848" i="5"/>
  <c r="C208" i="5"/>
  <c r="C118" i="5"/>
  <c r="C856" i="5"/>
  <c r="C645" i="5"/>
  <c r="C965" i="5"/>
  <c r="C773" i="5"/>
  <c r="C581" i="5"/>
  <c r="C389" i="5"/>
  <c r="C197" i="5"/>
  <c r="C593" i="5"/>
  <c r="C223" i="5"/>
  <c r="C427" i="5"/>
  <c r="C249" i="5"/>
  <c r="C918" i="5"/>
  <c r="C231" i="5"/>
  <c r="C868" i="5"/>
  <c r="C676" i="5"/>
  <c r="C484" i="5"/>
  <c r="C292" i="5"/>
  <c r="C92" i="5"/>
  <c r="C766" i="5"/>
  <c r="C940" i="5"/>
  <c r="C714" i="5"/>
  <c r="C742" i="5"/>
  <c r="C630" i="5"/>
  <c r="C978" i="5"/>
  <c r="C786" i="5"/>
  <c r="C594" i="5"/>
  <c r="C402" i="5"/>
  <c r="C210" i="5"/>
  <c r="C998" i="5"/>
  <c r="C854" i="5"/>
  <c r="C710" i="5"/>
  <c r="C566" i="5"/>
  <c r="C422" i="5"/>
  <c r="C278" i="5"/>
  <c r="C129" i="5"/>
  <c r="C961" i="5"/>
  <c r="C817" i="5"/>
  <c r="C673" i="5"/>
  <c r="C529" i="5"/>
  <c r="C385" i="5"/>
  <c r="C241" i="5"/>
  <c r="C89" i="5"/>
  <c r="C924" i="5"/>
  <c r="C780" i="5"/>
  <c r="C636" i="5"/>
  <c r="C492" i="5"/>
  <c r="C348" i="5"/>
  <c r="C204" i="5"/>
  <c r="C41" i="5"/>
  <c r="C26" i="5"/>
  <c r="C49" i="5"/>
  <c r="C269" i="5"/>
  <c r="C135" i="5"/>
  <c r="C235" i="5"/>
  <c r="D10" i="5"/>
  <c r="D556" i="5" s="1"/>
  <c r="C592" i="5"/>
  <c r="C139" i="5"/>
  <c r="C381" i="5"/>
  <c r="C1004" i="5"/>
  <c r="C812" i="5"/>
  <c r="C620" i="5"/>
  <c r="C428" i="5"/>
  <c r="C236" i="5"/>
  <c r="C19" i="5"/>
  <c r="C847" i="5"/>
  <c r="C255" i="5"/>
  <c r="C762" i="5"/>
  <c r="C191" i="5"/>
  <c r="C525" i="5"/>
  <c r="C1002" i="5"/>
  <c r="C872" i="5"/>
  <c r="C584" i="5"/>
  <c r="C392" i="5"/>
  <c r="C200" i="5"/>
  <c r="C815" i="5"/>
  <c r="C942" i="5"/>
  <c r="C523" i="5"/>
  <c r="C98" i="5"/>
  <c r="C502" i="5"/>
  <c r="C295" i="5"/>
  <c r="C95" i="5"/>
  <c r="C607" i="5"/>
  <c r="C844" i="5"/>
  <c r="C378" i="5"/>
  <c r="C741" i="5"/>
  <c r="C656" i="5"/>
  <c r="C879" i="5"/>
  <c r="C939" i="5"/>
  <c r="C808" i="5"/>
  <c r="C582" i="5"/>
  <c r="C947" i="5"/>
  <c r="C755" i="5"/>
  <c r="C563" i="5"/>
  <c r="C371" i="5"/>
  <c r="C178" i="5"/>
  <c r="C416" i="5"/>
  <c r="C158" i="5"/>
  <c r="C364" i="5"/>
  <c r="C117" i="5"/>
  <c r="C870" i="5"/>
  <c r="C163" i="5"/>
  <c r="C850" i="5"/>
  <c r="C658" i="5"/>
  <c r="C466" i="5"/>
  <c r="C274" i="5"/>
  <c r="C69" i="5"/>
  <c r="C655" i="5"/>
  <c r="C892" i="5"/>
  <c r="C603" i="5"/>
  <c r="C694" i="5"/>
  <c r="C597" i="5"/>
  <c r="C963" i="5"/>
  <c r="C771" i="5"/>
  <c r="C579" i="5"/>
  <c r="C387" i="5"/>
  <c r="C195" i="5"/>
  <c r="C986" i="5"/>
  <c r="C842" i="5"/>
  <c r="C698" i="5"/>
  <c r="C554" i="5"/>
  <c r="C410" i="5"/>
  <c r="C266" i="5"/>
  <c r="C116" i="5"/>
  <c r="C949" i="5"/>
  <c r="C805" i="5"/>
  <c r="C661" i="5"/>
  <c r="C517" i="5"/>
  <c r="C373" i="5"/>
  <c r="C229" i="5"/>
  <c r="C72" i="5"/>
  <c r="C912" i="5"/>
  <c r="C768" i="5"/>
  <c r="C624" i="5"/>
  <c r="C480" i="5"/>
  <c r="C336" i="5"/>
  <c r="C192" i="5"/>
  <c r="C23" i="5"/>
  <c r="C181" i="5"/>
  <c r="C37" i="5"/>
  <c r="C845" i="5"/>
  <c r="C954" i="5"/>
  <c r="C425" i="5"/>
  <c r="C131" i="5"/>
  <c r="C271" i="5"/>
  <c r="C862" i="5"/>
  <c r="C333" i="5"/>
  <c r="C989" i="5"/>
  <c r="C797" i="5"/>
  <c r="C605" i="5"/>
  <c r="C413" i="5"/>
  <c r="C221" i="5"/>
  <c r="C689" i="5"/>
  <c r="C784" i="5"/>
  <c r="C922" i="5"/>
  <c r="C633" i="5"/>
  <c r="C67" i="5"/>
  <c r="C399" i="5"/>
  <c r="C873" i="5"/>
  <c r="C824" i="5"/>
  <c r="C569" i="5"/>
  <c r="C377" i="5"/>
  <c r="C185" i="5"/>
  <c r="C671" i="5"/>
  <c r="C831" i="5"/>
  <c r="C412" i="5"/>
  <c r="C953" i="5"/>
  <c r="C472" i="5"/>
  <c r="C280" i="5"/>
  <c r="C78" i="5"/>
  <c r="C400" i="5"/>
  <c r="C715" i="5"/>
  <c r="C267" i="5"/>
  <c r="C663" i="5"/>
  <c r="C431" i="5"/>
  <c r="C654" i="5"/>
  <c r="C810" i="5"/>
  <c r="C727" i="5"/>
  <c r="C519" i="5"/>
  <c r="C932" i="5"/>
  <c r="C740" i="5"/>
  <c r="C548" i="5"/>
  <c r="C356" i="5"/>
  <c r="C162" i="5"/>
  <c r="C239" i="5"/>
  <c r="C45" i="5"/>
  <c r="C298" i="5"/>
  <c r="C968" i="5"/>
  <c r="C822" i="5"/>
  <c r="C94" i="5"/>
  <c r="C835" i="5"/>
  <c r="C643" i="5"/>
  <c r="C451" i="5"/>
  <c r="C259" i="5"/>
  <c r="C48" i="5"/>
  <c r="C544" i="5"/>
  <c r="C763" i="5"/>
  <c r="C459" i="5"/>
  <c r="C631" i="5"/>
  <c r="C534" i="5"/>
  <c r="C945" i="5"/>
  <c r="C753" i="5"/>
  <c r="C561" i="5"/>
  <c r="C369" i="5"/>
  <c r="C176" i="5"/>
  <c r="C974" i="5"/>
  <c r="C830" i="5"/>
  <c r="C686" i="5"/>
  <c r="C542" i="5"/>
  <c r="C398" i="5"/>
  <c r="C254" i="5"/>
  <c r="C103" i="5"/>
  <c r="C937" i="5"/>
  <c r="C793" i="5"/>
  <c r="C649" i="5"/>
  <c r="C505" i="5"/>
  <c r="C361" i="5"/>
  <c r="C217" i="5"/>
  <c r="C57" i="5"/>
  <c r="C900" i="5"/>
  <c r="C756" i="5"/>
  <c r="C612" i="5"/>
  <c r="C468" i="5"/>
  <c r="C324" i="5"/>
  <c r="C179" i="5"/>
  <c r="C75" i="5"/>
  <c r="C169" i="5"/>
  <c r="D299" i="5"/>
  <c r="D77" i="5" l="1"/>
  <c r="D922" i="5"/>
  <c r="D176" i="5"/>
  <c r="D901" i="5"/>
  <c r="D511" i="5"/>
  <c r="D42" i="5"/>
  <c r="D524" i="5"/>
  <c r="D717" i="5"/>
  <c r="D152" i="5"/>
  <c r="D862" i="5"/>
  <c r="D590" i="5"/>
  <c r="D752" i="5"/>
  <c r="D681" i="5"/>
  <c r="D269" i="5"/>
  <c r="D142" i="5"/>
  <c r="D664" i="5"/>
  <c r="D326" i="5"/>
  <c r="D164" i="5"/>
  <c r="D532" i="5"/>
  <c r="D526" i="5"/>
  <c r="D570" i="5"/>
  <c r="D816" i="5"/>
  <c r="D960" i="5"/>
  <c r="D72" i="5"/>
  <c r="D925" i="5"/>
  <c r="D126" i="5"/>
  <c r="D609" i="5"/>
  <c r="D271" i="5"/>
  <c r="D895" i="5"/>
  <c r="D174" i="5"/>
  <c r="D131" i="5"/>
  <c r="D893" i="5"/>
  <c r="D616" i="5"/>
  <c r="D979" i="5"/>
  <c r="D258" i="5"/>
  <c r="D790" i="5"/>
  <c r="D604" i="5"/>
  <c r="D967" i="5"/>
  <c r="D246" i="5"/>
  <c r="D805" i="5"/>
  <c r="D179" i="5"/>
  <c r="D682" i="5"/>
  <c r="D26" i="5"/>
  <c r="D379" i="5"/>
  <c r="D576" i="5"/>
  <c r="D120" i="5"/>
  <c r="D389" i="5"/>
  <c r="D698" i="5"/>
  <c r="D25" i="5"/>
  <c r="D367" i="5"/>
  <c r="D593" i="5"/>
  <c r="D192" i="5"/>
  <c r="D502" i="5"/>
  <c r="D136" i="5"/>
  <c r="D499" i="5"/>
  <c r="D396" i="5"/>
  <c r="D933" i="5"/>
  <c r="D998" i="5"/>
  <c r="D549" i="5"/>
  <c r="D889" i="5"/>
  <c r="D841" i="5"/>
  <c r="D915" i="5"/>
  <c r="D622" i="5"/>
  <c r="D949" i="5"/>
  <c r="D950" i="5"/>
  <c r="D327" i="5"/>
  <c r="D671" i="5"/>
  <c r="D689" i="5"/>
  <c r="D888" i="5"/>
  <c r="D529" i="5"/>
  <c r="D1005" i="5"/>
  <c r="D241" i="5"/>
  <c r="D513" i="5"/>
  <c r="D190" i="5"/>
  <c r="D406" i="5"/>
  <c r="D843" i="5"/>
  <c r="D243" i="5"/>
  <c r="D459" i="5"/>
  <c r="D675" i="5"/>
  <c r="D782" i="5"/>
  <c r="D700" i="5"/>
  <c r="D56" i="5"/>
  <c r="D342" i="5"/>
  <c r="D670" i="5"/>
  <c r="D589" i="5"/>
  <c r="D898" i="5"/>
  <c r="D188" i="5"/>
  <c r="D474" i="5"/>
  <c r="D470" i="5"/>
  <c r="D723" i="5"/>
  <c r="D601" i="5"/>
  <c r="D261" i="5"/>
  <c r="D206" i="5"/>
  <c r="D422" i="5"/>
  <c r="D263" i="5"/>
  <c r="D479" i="5"/>
  <c r="D468" i="5"/>
  <c r="D993" i="5"/>
  <c r="D877" i="5"/>
  <c r="D359" i="5"/>
  <c r="D21" i="5"/>
  <c r="D497" i="5"/>
  <c r="D882" i="5"/>
  <c r="D220" i="5"/>
  <c r="D204" i="5"/>
  <c r="D504" i="5"/>
  <c r="D754" i="5"/>
  <c r="D323" i="5"/>
  <c r="D37" i="5"/>
  <c r="D194" i="5"/>
  <c r="D346" i="5"/>
  <c r="D770" i="5"/>
  <c r="D846" i="5"/>
  <c r="D751" i="5"/>
  <c r="D30" i="5"/>
  <c r="D132" i="5"/>
  <c r="D914" i="5"/>
  <c r="D472" i="5"/>
  <c r="D835" i="5"/>
  <c r="D114" i="5"/>
  <c r="D219" i="5"/>
  <c r="D460" i="5"/>
  <c r="D823" i="5"/>
  <c r="D102" i="5"/>
  <c r="D239" i="5"/>
  <c r="D372" i="5"/>
  <c r="D879" i="5"/>
  <c r="D956" i="5"/>
  <c r="D235" i="5"/>
  <c r="D109" i="5"/>
  <c r="D766" i="5"/>
  <c r="D605" i="5"/>
  <c r="D897" i="5"/>
  <c r="D944" i="5"/>
  <c r="D223" i="5"/>
  <c r="D129" i="5"/>
  <c r="D408" i="5"/>
  <c r="D718" i="5"/>
  <c r="D24" i="5"/>
  <c r="D355" i="5"/>
  <c r="D665" i="5"/>
  <c r="D579" i="5"/>
  <c r="D657" i="5"/>
  <c r="D937" i="5"/>
  <c r="D566" i="5"/>
  <c r="D952" i="5"/>
  <c r="D996" i="5"/>
  <c r="D953" i="5"/>
  <c r="D964" i="5"/>
  <c r="D585" i="5"/>
  <c r="D347" i="5"/>
  <c r="D708" i="5"/>
  <c r="D903" i="5"/>
  <c r="D45" i="5"/>
  <c r="D745" i="5"/>
  <c r="D47" i="5"/>
  <c r="D695" i="5"/>
  <c r="D742" i="5"/>
  <c r="D52" i="5"/>
  <c r="D818" i="5"/>
  <c r="D388" i="5"/>
  <c r="D871" i="5"/>
  <c r="D863" i="5"/>
  <c r="D506" i="5"/>
  <c r="D992" i="5"/>
  <c r="D910" i="5"/>
  <c r="D27" i="5"/>
  <c r="D1004" i="5"/>
  <c r="D784" i="5"/>
  <c r="D685" i="5"/>
  <c r="D719" i="5"/>
  <c r="D851" i="5"/>
  <c r="D410" i="5"/>
  <c r="D414" i="5"/>
  <c r="D607" i="5"/>
  <c r="D233" i="5"/>
  <c r="D348" i="5"/>
  <c r="D214" i="5"/>
  <c r="D328" i="5"/>
  <c r="D691" i="5"/>
  <c r="D108" i="5"/>
  <c r="D221" i="5"/>
  <c r="D316" i="5"/>
  <c r="D679" i="5"/>
  <c r="D125" i="5"/>
  <c r="D240" i="5"/>
  <c r="D796" i="5"/>
  <c r="D866" i="5"/>
  <c r="D812" i="5"/>
  <c r="D91" i="5"/>
  <c r="D325" i="5"/>
  <c r="D958" i="5"/>
  <c r="D814" i="5"/>
  <c r="D929" i="5"/>
  <c r="D800" i="5"/>
  <c r="D79" i="5"/>
  <c r="D345" i="5"/>
  <c r="D624" i="5"/>
  <c r="D912" i="5"/>
  <c r="D932" i="5"/>
  <c r="D211" i="5"/>
  <c r="D145" i="5"/>
  <c r="D965" i="5"/>
  <c r="D856" i="5"/>
  <c r="D710" i="5"/>
  <c r="D761" i="5"/>
  <c r="D674" i="5"/>
  <c r="D1011" i="5"/>
  <c r="D813" i="5"/>
  <c r="D982" i="5"/>
  <c r="D808" i="5"/>
  <c r="D363" i="5"/>
  <c r="D839" i="5"/>
  <c r="D725" i="5"/>
  <c r="D921" i="5"/>
  <c r="D673" i="5"/>
  <c r="D61" i="5"/>
  <c r="D297" i="5"/>
  <c r="D985" i="5"/>
  <c r="D226" i="5"/>
  <c r="D442" i="5"/>
  <c r="D63" i="5"/>
  <c r="D300" i="5"/>
  <c r="D127" i="5"/>
  <c r="D629" i="5"/>
  <c r="D740" i="5"/>
  <c r="D1014" i="5"/>
  <c r="D143" i="5"/>
  <c r="D65" i="5"/>
  <c r="D584" i="5"/>
  <c r="D178" i="5"/>
  <c r="D409" i="5"/>
  <c r="D739" i="5"/>
  <c r="D520" i="5"/>
  <c r="D542" i="5"/>
  <c r="D340" i="5"/>
  <c r="D358" i="5"/>
  <c r="D975" i="5"/>
  <c r="D89" i="5"/>
  <c r="D463" i="5"/>
  <c r="D449" i="5"/>
  <c r="D168" i="5"/>
  <c r="D430" i="5"/>
  <c r="D184" i="5"/>
  <c r="D547" i="5"/>
  <c r="D324" i="5"/>
  <c r="D437" i="5"/>
  <c r="D172" i="5"/>
  <c r="D535" i="5"/>
  <c r="D341" i="5"/>
  <c r="D456" i="5"/>
  <c r="D988" i="5"/>
  <c r="D195" i="5"/>
  <c r="D668" i="5"/>
  <c r="D954" i="5"/>
  <c r="D541" i="5"/>
  <c r="D137" i="5"/>
  <c r="D1006" i="5"/>
  <c r="D215" i="5"/>
  <c r="D656" i="5"/>
  <c r="D942" i="5"/>
  <c r="D561" i="5"/>
  <c r="D829" i="5"/>
  <c r="D995" i="5"/>
  <c r="D788" i="5"/>
  <c r="D67" i="5"/>
  <c r="D361" i="5"/>
  <c r="D637" i="5"/>
  <c r="D586" i="5"/>
  <c r="D779" i="5"/>
  <c r="D857" i="5"/>
  <c r="D890" i="5"/>
  <c r="D651" i="5"/>
  <c r="D939" i="5"/>
  <c r="D997" i="5"/>
  <c r="D970" i="5"/>
  <c r="D383" i="5"/>
  <c r="D828" i="5"/>
  <c r="D744" i="5"/>
  <c r="D936" i="5"/>
  <c r="D709" i="5"/>
  <c r="D81" i="5"/>
  <c r="D313" i="5"/>
  <c r="D731" i="5"/>
  <c r="D242" i="5"/>
  <c r="D458" i="5"/>
  <c r="D713" i="5"/>
  <c r="D110" i="5"/>
  <c r="D860" i="5"/>
  <c r="D702" i="5"/>
  <c r="D453" i="5"/>
  <c r="D272" i="5"/>
  <c r="D899" i="5"/>
  <c r="D727" i="5"/>
  <c r="D728" i="5"/>
  <c r="D640" i="5"/>
  <c r="D649" i="5"/>
  <c r="D896" i="5"/>
  <c r="D830" i="5"/>
  <c r="D1002" i="5"/>
  <c r="D596" i="5"/>
  <c r="D913" i="5"/>
  <c r="D705" i="5"/>
  <c r="D175" i="5"/>
  <c r="D201" i="5"/>
  <c r="D185" i="5"/>
  <c r="D849" i="5"/>
  <c r="D946" i="5"/>
  <c r="D815" i="5"/>
  <c r="D288" i="5"/>
  <c r="D772" i="5"/>
  <c r="D757" i="5"/>
  <c r="D845" i="5"/>
  <c r="D489" i="5"/>
  <c r="D1007" i="5"/>
  <c r="D870" i="5"/>
  <c r="D393" i="5"/>
  <c r="D847" i="5"/>
  <c r="D677" i="5"/>
  <c r="D140" i="5"/>
  <c r="D352" i="5"/>
  <c r="D940" i="5"/>
  <c r="D18" i="5"/>
  <c r="D196" i="5"/>
  <c r="D608" i="5"/>
  <c r="D894" i="5"/>
  <c r="D633" i="5"/>
  <c r="D420" i="5"/>
  <c r="D159" i="5"/>
  <c r="D692" i="5"/>
  <c r="D978" i="5"/>
  <c r="D505" i="5"/>
  <c r="D864" i="5"/>
  <c r="D680" i="5"/>
  <c r="D966" i="5"/>
  <c r="D525" i="5"/>
  <c r="D973" i="5"/>
  <c r="D733" i="5"/>
  <c r="D736" i="5"/>
  <c r="D92" i="5"/>
  <c r="D378" i="5"/>
  <c r="D614" i="5"/>
  <c r="D662" i="5"/>
  <c r="D749" i="5"/>
  <c r="D724" i="5"/>
  <c r="D80" i="5"/>
  <c r="D366" i="5"/>
  <c r="D634" i="5"/>
  <c r="D553" i="5"/>
  <c r="D865" i="5"/>
  <c r="D212" i="5"/>
  <c r="D498" i="5"/>
  <c r="D434" i="5"/>
  <c r="D875" i="5"/>
  <c r="D891" i="5"/>
  <c r="D972" i="5"/>
  <c r="D758" i="5"/>
  <c r="D837" i="5"/>
  <c r="D1013" i="5"/>
  <c r="D868" i="5"/>
  <c r="D707" i="5"/>
  <c r="D924" i="5"/>
  <c r="D455" i="5"/>
  <c r="D600" i="5"/>
  <c r="D807" i="5"/>
  <c r="D999" i="5"/>
  <c r="D826" i="5"/>
  <c r="D153" i="5"/>
  <c r="D385" i="5"/>
  <c r="D98" i="5"/>
  <c r="D314" i="5"/>
  <c r="D530" i="5"/>
  <c r="D155" i="5"/>
  <c r="D371" i="5"/>
  <c r="D587" i="5"/>
  <c r="D844" i="5"/>
  <c r="D35" i="5"/>
  <c r="D776" i="5"/>
  <c r="D55" i="5"/>
  <c r="D381" i="5"/>
  <c r="D660" i="5"/>
  <c r="D945" i="5"/>
  <c r="D908" i="5"/>
  <c r="D187" i="5"/>
  <c r="D181" i="5"/>
  <c r="D296" i="5"/>
  <c r="D64" i="5"/>
  <c r="D1008" i="5"/>
  <c r="D183" i="5"/>
  <c r="D123" i="5"/>
  <c r="D516" i="5"/>
  <c r="D374" i="5"/>
  <c r="D438" i="5"/>
  <c r="D783" i="5"/>
  <c r="D558" i="5"/>
  <c r="D947" i="5"/>
  <c r="D715" i="5"/>
  <c r="D338" i="5"/>
  <c r="D785" i="5"/>
  <c r="D884" i="5"/>
  <c r="D464" i="5"/>
  <c r="D282" i="5"/>
  <c r="D138" i="5"/>
  <c r="D295" i="5"/>
  <c r="D48" i="5"/>
  <c r="D461" i="5"/>
  <c r="D101" i="5"/>
  <c r="D32" i="5"/>
  <c r="D706" i="5"/>
  <c r="D994" i="5"/>
  <c r="D690" i="5"/>
  <c r="D230" i="5"/>
  <c r="D391" i="5"/>
  <c r="D382" i="5"/>
  <c r="D926" i="5"/>
  <c r="D380" i="5"/>
  <c r="D360" i="5"/>
  <c r="D156" i="5"/>
  <c r="D850" i="5"/>
  <c r="D798" i="5"/>
  <c r="D276" i="5"/>
  <c r="D712" i="5"/>
  <c r="D786" i="5"/>
  <c r="D293" i="5"/>
  <c r="D948" i="5"/>
  <c r="D543" i="5"/>
  <c r="D806" i="5"/>
  <c r="D916" i="5"/>
  <c r="D255" i="5"/>
  <c r="D564" i="5"/>
  <c r="D873" i="5"/>
  <c r="D602" i="5"/>
  <c r="D369" i="5"/>
  <c r="D262" i="5"/>
  <c r="D730" i="5"/>
  <c r="D315" i="5"/>
  <c r="D603" i="5"/>
  <c r="D573" i="5"/>
  <c r="D412" i="5"/>
  <c r="D487" i="5"/>
  <c r="D165" i="5"/>
  <c r="D833" i="5"/>
  <c r="D699" i="5"/>
  <c r="D907" i="5"/>
  <c r="D216" i="5"/>
  <c r="D244" i="5"/>
  <c r="D53" i="5"/>
  <c r="D429" i="5"/>
  <c r="D107" i="5"/>
  <c r="D696" i="5"/>
  <c r="D384" i="5"/>
  <c r="D40" i="5"/>
  <c r="D546" i="5"/>
  <c r="D395" i="5"/>
  <c r="D598" i="5"/>
  <c r="D34" i="5"/>
  <c r="D756" i="5"/>
  <c r="D580" i="5"/>
  <c r="D492" i="5"/>
  <c r="D568" i="5"/>
  <c r="D874" i="5"/>
  <c r="D791" i="5"/>
  <c r="D887" i="5"/>
  <c r="D275" i="5"/>
  <c r="D951" i="5"/>
  <c r="D971" i="5"/>
  <c r="D278" i="5"/>
  <c r="D809" i="5"/>
  <c r="D623" i="5"/>
  <c r="D268" i="5"/>
  <c r="D597" i="5"/>
  <c r="D157" i="5"/>
  <c r="D763" i="5"/>
  <c r="D1010" i="5"/>
  <c r="D980" i="5"/>
  <c r="D611" i="5"/>
  <c r="D250" i="5"/>
  <c r="D173" i="5"/>
  <c r="D510" i="5"/>
  <c r="D424" i="5"/>
  <c r="D658" i="5"/>
  <c r="D854" i="5"/>
  <c r="D1012" i="5"/>
  <c r="D969" i="5"/>
  <c r="D876" i="5"/>
  <c r="D298" i="5"/>
  <c r="D639" i="5"/>
  <c r="D199" i="5"/>
  <c r="D373" i="5"/>
  <c r="D619" i="5"/>
  <c r="D339" i="5"/>
  <c r="D540" i="5"/>
  <c r="D466" i="5"/>
  <c r="D398" i="5"/>
  <c r="D222" i="5"/>
  <c r="D794" i="5"/>
  <c r="D491" i="5"/>
  <c r="D636" i="5"/>
  <c r="D441" i="5"/>
  <c r="D387" i="5"/>
  <c r="D23" i="5"/>
  <c r="D400" i="5"/>
  <c r="D793" i="5"/>
  <c r="D350" i="5"/>
  <c r="D518" i="5"/>
  <c r="D256" i="5"/>
  <c r="D318" i="5"/>
  <c r="D285" i="5"/>
  <c r="D941" i="5"/>
  <c r="D356" i="5"/>
  <c r="D963" i="5"/>
  <c r="D957" i="5"/>
  <c r="D759" i="5"/>
  <c r="D62" i="5"/>
  <c r="D171" i="5"/>
  <c r="D488" i="5"/>
  <c r="D22" i="5"/>
  <c r="D572" i="5"/>
  <c r="D417" i="5"/>
  <c r="D446" i="5"/>
  <c r="D781" i="5"/>
  <c r="D931" i="5"/>
  <c r="D852" i="5"/>
  <c r="D729" i="5"/>
  <c r="D494" i="5"/>
  <c r="D661" i="5"/>
  <c r="D319" i="5"/>
  <c r="D247" i="5"/>
  <c r="D236" i="5"/>
  <c r="D588" i="5"/>
  <c r="D654" i="5"/>
  <c r="D642" i="5"/>
  <c r="D635" i="5"/>
  <c r="D934" i="5"/>
  <c r="D581" i="5"/>
  <c r="D405" i="5"/>
  <c r="D335" i="5"/>
  <c r="D974" i="5"/>
  <c r="D343" i="5"/>
  <c r="D688" i="5"/>
  <c r="D432" i="5"/>
  <c r="D990" i="5"/>
  <c r="D962" i="5"/>
  <c r="D450" i="5"/>
  <c r="D439" i="5"/>
  <c r="D401" i="5"/>
  <c r="D402" i="5"/>
  <c r="D103" i="5"/>
  <c r="D955" i="5"/>
  <c r="D182" i="5"/>
  <c r="D436" i="5"/>
  <c r="D354" i="5"/>
  <c r="D983" i="5"/>
  <c r="D917" i="5"/>
  <c r="D617" i="5"/>
  <c r="D421" i="5"/>
  <c r="D83" i="5"/>
  <c r="D351" i="5"/>
  <c r="D86" i="5"/>
  <c r="D804" i="5"/>
  <c r="D544" i="5"/>
  <c r="D701" i="5"/>
  <c r="D150" i="5"/>
  <c r="D822" i="5"/>
  <c r="D811" i="5"/>
  <c r="D105" i="5"/>
  <c r="D121" i="5"/>
  <c r="D210" i="5"/>
  <c r="D842" i="5"/>
  <c r="D311" i="5"/>
  <c r="D984" i="5"/>
  <c r="D334" i="5"/>
  <c r="D659" i="5"/>
  <c r="D918" i="5"/>
  <c r="D475" i="5"/>
  <c r="D287" i="5"/>
  <c r="D310" i="5"/>
  <c r="D49" i="5"/>
  <c r="D1009" i="5"/>
  <c r="D667" i="5"/>
  <c r="D148" i="5"/>
  <c r="D644" i="5"/>
  <c r="D693" i="5"/>
  <c r="D653" i="5"/>
  <c r="D477" i="5"/>
  <c r="D920" i="5"/>
  <c r="D989" i="5"/>
  <c r="D748" i="5"/>
  <c r="D249" i="5"/>
  <c r="D533" i="5"/>
  <c r="D394" i="5"/>
  <c r="D469" i="5"/>
  <c r="D128" i="5"/>
  <c r="D697" i="5"/>
  <c r="D968" i="5"/>
  <c r="D390" i="5"/>
  <c r="D832" i="5"/>
  <c r="D257" i="5"/>
  <c r="D377" i="5"/>
  <c r="D577" i="5"/>
  <c r="D981" i="5"/>
  <c r="D435" i="5"/>
  <c r="D169" i="5"/>
  <c r="D386" i="5"/>
  <c r="D209" i="5"/>
  <c r="D322" i="5"/>
  <c r="D254" i="5"/>
  <c r="D536" i="5"/>
  <c r="D286" i="5"/>
  <c r="D792" i="5"/>
  <c r="D20" i="5"/>
  <c r="D31" i="5"/>
  <c r="D552" i="5"/>
  <c r="D612" i="5"/>
  <c r="D291" i="5"/>
  <c r="D124" i="5"/>
  <c r="D817" i="5"/>
  <c r="D280" i="5"/>
  <c r="D565" i="5"/>
  <c r="D97" i="5"/>
  <c r="D302" i="5"/>
  <c r="D238" i="5"/>
  <c r="D397" i="5"/>
  <c r="D575" i="5"/>
  <c r="D508" i="5"/>
  <c r="D73" i="5"/>
  <c r="D411" i="5"/>
  <c r="D321" i="5"/>
  <c r="D337" i="5"/>
  <c r="D66" i="5"/>
  <c r="D687" i="5"/>
  <c r="D1017" i="5"/>
  <c r="D711" i="5"/>
  <c r="D454" i="5"/>
  <c r="D260" i="5"/>
  <c r="D368" i="5"/>
  <c r="D773" i="5"/>
  <c r="D927" i="5"/>
  <c r="D362" i="5"/>
  <c r="D943" i="5"/>
  <c r="D869" i="5"/>
  <c r="D207" i="5"/>
  <c r="D94" i="5"/>
  <c r="D878" i="5"/>
  <c r="D669" i="5"/>
  <c r="D84" i="5"/>
  <c r="D750" i="5"/>
  <c r="D336" i="5"/>
  <c r="D836" i="5"/>
  <c r="D265" i="5"/>
  <c r="D292" i="5"/>
  <c r="D902" i="5"/>
  <c r="D99" i="5"/>
  <c r="D797" i="5"/>
  <c r="D465" i="5"/>
  <c r="D606" i="5"/>
  <c r="D548" i="5"/>
  <c r="D569" i="5"/>
  <c r="D39" i="5"/>
  <c r="D78" i="5"/>
  <c r="D1001" i="5"/>
  <c r="D399" i="5"/>
  <c r="D117" i="5"/>
  <c r="D407" i="5"/>
  <c r="D774" i="5"/>
  <c r="D331" i="5"/>
  <c r="D652" i="5"/>
  <c r="D721" i="5"/>
  <c r="D959" i="5"/>
  <c r="D457" i="5"/>
  <c r="D486" i="5"/>
  <c r="D403" i="5"/>
  <c r="D522" i="5"/>
  <c r="D746" i="5"/>
  <c r="D205" i="5"/>
  <c r="D732" i="5"/>
  <c r="D583" i="5"/>
  <c r="D678" i="5"/>
  <c r="D986" i="5"/>
  <c r="D119" i="5"/>
  <c r="D613" i="5"/>
  <c r="D810" i="5"/>
  <c r="D1000" i="5"/>
  <c r="D443" i="5"/>
  <c r="D906" i="5"/>
  <c r="D935" i="5"/>
  <c r="D252" i="5"/>
  <c r="D217" i="5"/>
  <c r="D149" i="5"/>
  <c r="D232" i="5"/>
  <c r="D485" i="5"/>
  <c r="D648" i="5"/>
  <c r="D284" i="5"/>
  <c r="D560" i="5"/>
  <c r="D462" i="5"/>
  <c r="D481" i="5"/>
  <c r="D404" i="5"/>
  <c r="D289" i="5"/>
  <c r="D28" i="5"/>
  <c r="D534" i="5"/>
  <c r="D69" i="5"/>
  <c r="D627" i="5"/>
  <c r="D523" i="5"/>
  <c r="D41" i="5"/>
  <c r="D537" i="5"/>
  <c r="D512" i="5"/>
  <c r="D161" i="5"/>
  <c r="D767" i="5"/>
  <c r="D500" i="5"/>
  <c r="D180" i="5"/>
  <c r="D747" i="5"/>
  <c r="D861" i="5"/>
  <c r="D780" i="5"/>
  <c r="D904" i="5"/>
  <c r="D743" i="5"/>
  <c r="D419" i="5"/>
  <c r="D672" i="5"/>
  <c r="D277" i="5"/>
  <c r="D133" i="5"/>
  <c r="D46" i="5"/>
  <c r="D370" i="5"/>
  <c r="D135" i="5"/>
  <c r="D423" i="5"/>
  <c r="D909" i="5"/>
  <c r="D734" i="5"/>
  <c r="D632" i="5"/>
  <c r="D630" i="5"/>
  <c r="D95" i="5"/>
  <c r="D106" i="5"/>
  <c r="D112" i="5"/>
  <c r="D43" i="5"/>
  <c r="D38" i="5"/>
  <c r="D96" i="5"/>
  <c r="D582" i="5"/>
  <c r="D859" i="5"/>
  <c r="D704" i="5"/>
  <c r="D755" i="5"/>
  <c r="D448" i="5"/>
  <c r="D202" i="5"/>
  <c r="D838" i="5"/>
  <c r="D118" i="5"/>
  <c r="D976" i="5"/>
  <c r="D768" i="5"/>
  <c r="D445" i="5"/>
  <c r="D716" i="5"/>
  <c r="D208" i="5"/>
  <c r="D735" i="5"/>
  <c r="D703" i="5"/>
  <c r="D720" i="5"/>
  <c r="D646" i="5"/>
  <c r="D116" i="5"/>
  <c r="D146" i="5"/>
  <c r="D824" i="5"/>
  <c r="D557" i="5"/>
  <c r="D911" i="5"/>
  <c r="D592" i="5"/>
  <c r="D666" i="5"/>
  <c r="D473" i="5"/>
  <c r="D50" i="5"/>
  <c r="D224" i="5"/>
  <c r="D771" i="5"/>
  <c r="D70" i="5"/>
  <c r="D68" i="5"/>
  <c r="D789" i="5"/>
  <c r="D599" i="5"/>
  <c r="D615" i="5"/>
  <c r="D819" i="5"/>
  <c r="D820" i="5"/>
  <c r="D821" i="5"/>
  <c r="D471" i="5"/>
  <c r="D777" i="5"/>
  <c r="D493" i="5"/>
  <c r="D189" i="5"/>
  <c r="D82" i="5"/>
  <c r="D478" i="5"/>
  <c r="D191" i="5"/>
  <c r="D495" i="5"/>
  <c r="D425" i="5"/>
  <c r="D251" i="5"/>
  <c r="D344" i="5"/>
  <c r="D198" i="5"/>
  <c r="D312" i="5"/>
  <c r="D538" i="5"/>
  <c r="D764" i="5"/>
  <c r="D762" i="5"/>
  <c r="D686" i="5"/>
  <c r="D872" i="5"/>
  <c r="D831" i="5"/>
  <c r="D57" i="5"/>
  <c r="D93" i="5"/>
  <c r="D266" i="5"/>
  <c r="D218" i="5"/>
  <c r="D507" i="5"/>
  <c r="D330" i="5"/>
  <c r="D683" i="5"/>
  <c r="D304" i="5"/>
  <c r="D528" i="5"/>
  <c r="D930" i="5"/>
  <c r="D427" i="5"/>
  <c r="D684" i="5"/>
  <c r="D643" i="5"/>
  <c r="D33" i="5"/>
  <c r="D332" i="5"/>
  <c r="D413" i="5"/>
  <c r="D141" i="5"/>
  <c r="D514" i="5"/>
  <c r="D825" i="5"/>
  <c r="D867" i="5"/>
  <c r="D787" i="5"/>
  <c r="D482" i="5"/>
  <c r="D85" i="5"/>
  <c r="D259" i="5"/>
  <c r="D415" i="5"/>
  <c r="D480" i="5"/>
  <c r="D886" i="5"/>
  <c r="D75" i="5"/>
  <c r="D227" i="5"/>
  <c r="D694" i="5"/>
  <c r="D517" i="5"/>
  <c r="D885" i="5"/>
  <c r="D628" i="5"/>
  <c r="D476" i="5"/>
  <c r="D545" i="5"/>
  <c r="D802" i="5"/>
  <c r="D54" i="5"/>
  <c r="D938" i="5"/>
  <c r="D741" i="5"/>
  <c r="D483" i="5"/>
  <c r="D527" i="5"/>
  <c r="D621" i="5"/>
  <c r="D231" i="5"/>
  <c r="D501" i="5"/>
  <c r="D309" i="5"/>
  <c r="D375" i="5"/>
  <c r="D283" i="5"/>
  <c r="D444" i="5"/>
  <c r="D279" i="5"/>
  <c r="D655" i="5"/>
  <c r="D353" i="5"/>
  <c r="D320" i="5"/>
  <c r="D769" i="5"/>
  <c r="D853" i="5"/>
  <c r="D855" i="5"/>
  <c r="D834" i="5"/>
  <c r="D44" i="5"/>
  <c r="D840" i="5"/>
  <c r="D115" i="5"/>
  <c r="D170" i="5"/>
  <c r="D803" i="5"/>
  <c r="D620" i="5"/>
  <c r="D563" i="5"/>
  <c r="D591" i="5"/>
  <c r="D134" i="5"/>
  <c r="D329" i="5"/>
  <c r="D267" i="5"/>
  <c r="D775" i="5"/>
  <c r="D551" i="5"/>
  <c r="D349" i="5"/>
  <c r="D795" i="5"/>
  <c r="D987" i="5"/>
  <c r="D60" i="5"/>
  <c r="D144" i="5"/>
  <c r="D104" i="5"/>
  <c r="D490" i="5"/>
  <c r="D521" i="5"/>
  <c r="D991" i="5"/>
  <c r="D778" i="5"/>
  <c r="D228" i="5"/>
  <c r="D760" i="5"/>
  <c r="D650" i="5"/>
  <c r="D799" i="5"/>
  <c r="D578" i="5"/>
  <c r="D562" i="5"/>
  <c r="D303" i="5"/>
  <c r="D467" i="5"/>
  <c r="D647" i="5"/>
  <c r="D357" i="5"/>
  <c r="D431" i="5"/>
  <c r="D737" i="5"/>
  <c r="D663" i="5"/>
  <c r="D426" i="5"/>
  <c r="D154" i="5"/>
  <c r="D977" i="5"/>
  <c r="D36" i="5"/>
  <c r="D567" i="5"/>
  <c r="D113" i="5"/>
  <c r="D51" i="5"/>
  <c r="D919" i="5"/>
  <c r="D531" i="5"/>
  <c r="D333" i="5"/>
  <c r="D905" i="5"/>
  <c r="D923" i="5"/>
  <c r="D59" i="5"/>
  <c r="D90" i="5"/>
  <c r="D248" i="5"/>
  <c r="D274" i="5"/>
  <c r="D1016" i="5"/>
  <c r="D676" i="5"/>
  <c r="D186" i="5"/>
  <c r="D880" i="5"/>
  <c r="D160" i="5"/>
  <c r="D618" i="5"/>
  <c r="D900" i="5"/>
  <c r="D307" i="5"/>
  <c r="D550" i="5"/>
  <c r="D301" i="5"/>
  <c r="D197" i="5"/>
  <c r="D765" i="5"/>
  <c r="D166" i="5"/>
  <c r="D641" i="5"/>
  <c r="D447" i="5"/>
  <c r="D858" i="5"/>
  <c r="D631" i="5"/>
  <c r="D111" i="5"/>
  <c r="D753" i="5"/>
  <c r="D200" i="5"/>
  <c r="D515" i="5"/>
  <c r="D225" i="5"/>
  <c r="D638" i="5"/>
  <c r="D827" i="5"/>
  <c r="D418" i="5"/>
  <c r="D234" i="5"/>
  <c r="D392" i="5"/>
  <c r="D58" i="5"/>
  <c r="D801" i="5"/>
  <c r="D1003" i="5"/>
  <c r="D484" i="5"/>
  <c r="D87" i="5"/>
  <c r="D151" i="5"/>
  <c r="D122" i="5"/>
  <c r="D645" i="5"/>
  <c r="D71" i="5"/>
  <c r="D177" i="5"/>
  <c r="D130" i="5"/>
  <c r="D1015" i="5"/>
  <c r="D76" i="5"/>
  <c r="D892" i="5"/>
  <c r="D19" i="5"/>
  <c r="D961" i="5"/>
  <c r="D555" i="5"/>
  <c r="C12" i="5"/>
  <c r="D162" i="5"/>
  <c r="D722" i="5"/>
  <c r="D433" i="5"/>
  <c r="D305" i="5"/>
  <c r="D726" i="5"/>
  <c r="D883" i="5"/>
  <c r="D496" i="5"/>
  <c r="D29" i="5"/>
  <c r="D163" i="5"/>
  <c r="D626" i="5"/>
  <c r="D509" i="5"/>
  <c r="D229" i="5"/>
  <c r="D203" i="5"/>
  <c r="D294" i="5"/>
  <c r="D539" i="5"/>
  <c r="D264" i="5"/>
  <c r="D273" i="5"/>
  <c r="D428" i="5"/>
  <c r="D574" i="5"/>
  <c r="D452" i="5"/>
  <c r="D193" i="5"/>
  <c r="D281" i="5"/>
  <c r="D167" i="5"/>
  <c r="D306" i="5"/>
  <c r="D559" i="5"/>
  <c r="D440" i="5"/>
  <c r="D554" i="5"/>
  <c r="D237" i="5"/>
  <c r="D245" i="5"/>
  <c r="D451" i="5"/>
  <c r="D100" i="5"/>
  <c r="D253" i="5"/>
  <c r="D519" i="5"/>
  <c r="D594" i="5"/>
  <c r="D503" i="5"/>
  <c r="D364" i="5"/>
  <c r="D213" i="5"/>
  <c r="D147" i="5"/>
  <c r="D571" i="5"/>
  <c r="D376" i="5"/>
  <c r="D158" i="5"/>
  <c r="D881" i="5"/>
  <c r="D88" i="5"/>
  <c r="D74" i="5"/>
  <c r="D848" i="5"/>
  <c r="D625" i="5"/>
  <c r="D308" i="5"/>
  <c r="D928" i="5"/>
  <c r="D317" i="5"/>
  <c r="C11" i="5"/>
  <c r="D416" i="5"/>
  <c r="D139" i="5"/>
  <c r="D714" i="5"/>
  <c r="D290" i="5"/>
  <c r="D365" i="5"/>
  <c r="D595" i="5"/>
  <c r="D738" i="5"/>
  <c r="D610" i="5"/>
  <c r="D270" i="5"/>
  <c r="D12" i="5" l="1"/>
  <c r="C14" i="5"/>
  <c r="C15" i="5" s="1"/>
  <c r="C13" i="5"/>
  <c r="D11" i="5"/>
  <c r="D14" i="5" l="1"/>
  <c r="D15" i="5" s="1"/>
  <c r="D13" i="5"/>
  <c r="L141" i="5" s="1"/>
  <c r="M141" i="5" s="1"/>
  <c r="L21" i="5"/>
  <c r="M21" i="5" s="1"/>
  <c r="L33" i="5"/>
  <c r="M33" i="5" s="1"/>
  <c r="L45" i="5"/>
  <c r="M45" i="5" s="1"/>
  <c r="L57" i="5"/>
  <c r="M57" i="5" s="1"/>
  <c r="L69" i="5"/>
  <c r="M69" i="5" s="1"/>
  <c r="L81" i="5"/>
  <c r="M81" i="5" s="1"/>
  <c r="L93" i="5"/>
  <c r="M93" i="5" s="1"/>
  <c r="L105" i="5"/>
  <c r="M105" i="5" s="1"/>
  <c r="L117" i="5"/>
  <c r="M117" i="5" s="1"/>
  <c r="L129" i="5"/>
  <c r="M129" i="5" s="1"/>
  <c r="L201" i="5"/>
  <c r="M201" i="5" s="1"/>
  <c r="L213" i="5"/>
  <c r="M213" i="5" s="1"/>
  <c r="L225" i="5"/>
  <c r="M225" i="5" s="1"/>
  <c r="L237" i="5"/>
  <c r="M237" i="5" s="1"/>
  <c r="L249" i="5"/>
  <c r="M249" i="5" s="1"/>
  <c r="L261" i="5"/>
  <c r="M261" i="5" s="1"/>
  <c r="L273" i="5"/>
  <c r="M273" i="5" s="1"/>
  <c r="L285" i="5"/>
  <c r="M285" i="5" s="1"/>
  <c r="L309" i="5"/>
  <c r="M309" i="5" s="1"/>
  <c r="L321" i="5"/>
  <c r="M321" i="5" s="1"/>
  <c r="L345" i="5"/>
  <c r="M345" i="5" s="1"/>
  <c r="L369" i="5"/>
  <c r="M369" i="5" s="1"/>
  <c r="L381" i="5"/>
  <c r="M381" i="5" s="1"/>
  <c r="L393" i="5"/>
  <c r="M393" i="5" s="1"/>
  <c r="L405" i="5"/>
  <c r="M405" i="5" s="1"/>
  <c r="L417" i="5"/>
  <c r="M417" i="5" s="1"/>
  <c r="L429" i="5"/>
  <c r="M429" i="5" s="1"/>
  <c r="L441" i="5"/>
  <c r="M441" i="5" s="1"/>
  <c r="L453" i="5"/>
  <c r="M453" i="5" s="1"/>
  <c r="L465" i="5"/>
  <c r="M465" i="5" s="1"/>
  <c r="L489" i="5"/>
  <c r="M489" i="5" s="1"/>
  <c r="L501" i="5"/>
  <c r="M501" i="5" s="1"/>
  <c r="L525" i="5"/>
  <c r="M525" i="5" s="1"/>
  <c r="L537" i="5"/>
  <c r="M537" i="5" s="1"/>
  <c r="L549" i="5"/>
  <c r="M549" i="5" s="1"/>
  <c r="L561" i="5"/>
  <c r="M561" i="5" s="1"/>
  <c r="L573" i="5"/>
  <c r="M573" i="5" s="1"/>
  <c r="L585" i="5"/>
  <c r="M585" i="5" s="1"/>
  <c r="L597" i="5"/>
  <c r="M597" i="5" s="1"/>
  <c r="L609" i="5"/>
  <c r="M609" i="5" s="1"/>
  <c r="L621" i="5"/>
  <c r="M621" i="5" s="1"/>
  <c r="L633" i="5"/>
  <c r="M633" i="5" s="1"/>
  <c r="L645" i="5"/>
  <c r="M645" i="5" s="1"/>
  <c r="L657" i="5"/>
  <c r="M657" i="5" s="1"/>
  <c r="L669" i="5"/>
  <c r="M669" i="5" s="1"/>
  <c r="L681" i="5"/>
  <c r="M681" i="5" s="1"/>
  <c r="L693" i="5"/>
  <c r="M693" i="5" s="1"/>
  <c r="L705" i="5"/>
  <c r="M705" i="5" s="1"/>
  <c r="L717" i="5"/>
  <c r="M717" i="5" s="1"/>
  <c r="L729" i="5"/>
  <c r="M729" i="5" s="1"/>
  <c r="L741" i="5"/>
  <c r="M741" i="5" s="1"/>
  <c r="L753" i="5"/>
  <c r="M753" i="5" s="1"/>
  <c r="L765" i="5"/>
  <c r="M765" i="5" s="1"/>
  <c r="L777" i="5"/>
  <c r="M777" i="5" s="1"/>
  <c r="L789" i="5"/>
  <c r="M789" i="5" s="1"/>
  <c r="L801" i="5"/>
  <c r="M801" i="5" s="1"/>
  <c r="L813" i="5"/>
  <c r="M813" i="5" s="1"/>
  <c r="L825" i="5"/>
  <c r="M825" i="5" s="1"/>
  <c r="L837" i="5"/>
  <c r="M837" i="5" s="1"/>
  <c r="L849" i="5"/>
  <c r="M849" i="5" s="1"/>
  <c r="L861" i="5"/>
  <c r="M861" i="5" s="1"/>
  <c r="L873" i="5"/>
  <c r="M873" i="5" s="1"/>
  <c r="L885" i="5"/>
  <c r="M885" i="5" s="1"/>
  <c r="L897" i="5"/>
  <c r="M897" i="5" s="1"/>
  <c r="L909" i="5"/>
  <c r="M909" i="5" s="1"/>
  <c r="L921" i="5"/>
  <c r="M921" i="5" s="1"/>
  <c r="L933" i="5"/>
  <c r="M933" i="5" s="1"/>
  <c r="L945" i="5"/>
  <c r="M945" i="5" s="1"/>
  <c r="L957" i="5"/>
  <c r="M957" i="5" s="1"/>
  <c r="L969" i="5"/>
  <c r="M969" i="5" s="1"/>
  <c r="L981" i="5"/>
  <c r="M981" i="5" s="1"/>
  <c r="L993" i="5"/>
  <c r="M993" i="5" s="1"/>
  <c r="L22" i="5"/>
  <c r="M22" i="5" s="1"/>
  <c r="L34" i="5"/>
  <c r="M34" i="5" s="1"/>
  <c r="L46" i="5"/>
  <c r="M46" i="5" s="1"/>
  <c r="L58" i="5"/>
  <c r="M58" i="5" s="1"/>
  <c r="L70" i="5"/>
  <c r="M70" i="5" s="1"/>
  <c r="L82" i="5"/>
  <c r="M82" i="5" s="1"/>
  <c r="L94" i="5"/>
  <c r="M94" i="5" s="1"/>
  <c r="L106" i="5"/>
  <c r="M106" i="5" s="1"/>
  <c r="L118" i="5"/>
  <c r="M118" i="5" s="1"/>
  <c r="L130" i="5"/>
  <c r="M130" i="5" s="1"/>
  <c r="L142" i="5"/>
  <c r="M142" i="5" s="1"/>
  <c r="L154" i="5"/>
  <c r="M154" i="5" s="1"/>
  <c r="L166" i="5"/>
  <c r="M166" i="5" s="1"/>
  <c r="L178" i="5"/>
  <c r="M178" i="5" s="1"/>
  <c r="L190" i="5"/>
  <c r="M190" i="5" s="1"/>
  <c r="L202" i="5"/>
  <c r="M202" i="5" s="1"/>
  <c r="L214" i="5"/>
  <c r="M214" i="5" s="1"/>
  <c r="L226" i="5"/>
  <c r="M226" i="5" s="1"/>
  <c r="L238" i="5"/>
  <c r="M238" i="5" s="1"/>
  <c r="L250" i="5"/>
  <c r="M250" i="5" s="1"/>
  <c r="L262" i="5"/>
  <c r="M262" i="5" s="1"/>
  <c r="L274" i="5"/>
  <c r="M274" i="5" s="1"/>
  <c r="L286" i="5"/>
  <c r="M286" i="5" s="1"/>
  <c r="L298" i="5"/>
  <c r="M298" i="5" s="1"/>
  <c r="L310" i="5"/>
  <c r="M310" i="5" s="1"/>
  <c r="L322" i="5"/>
  <c r="M322" i="5" s="1"/>
  <c r="L334" i="5"/>
  <c r="M334" i="5" s="1"/>
  <c r="L346" i="5"/>
  <c r="M346" i="5" s="1"/>
  <c r="L358" i="5"/>
  <c r="M358" i="5" s="1"/>
  <c r="L370" i="5"/>
  <c r="M370" i="5" s="1"/>
  <c r="L382" i="5"/>
  <c r="M382" i="5" s="1"/>
  <c r="L394" i="5"/>
  <c r="M394" i="5" s="1"/>
  <c r="L406" i="5"/>
  <c r="M406" i="5" s="1"/>
  <c r="L418" i="5"/>
  <c r="M418" i="5" s="1"/>
  <c r="L430" i="5"/>
  <c r="M430" i="5" s="1"/>
  <c r="L442" i="5"/>
  <c r="M442" i="5" s="1"/>
  <c r="L454" i="5"/>
  <c r="M454" i="5" s="1"/>
  <c r="L466" i="5"/>
  <c r="M466" i="5" s="1"/>
  <c r="L478" i="5"/>
  <c r="M478" i="5" s="1"/>
  <c r="L490" i="5"/>
  <c r="M490" i="5" s="1"/>
  <c r="L502" i="5"/>
  <c r="M502" i="5" s="1"/>
  <c r="L514" i="5"/>
  <c r="M514" i="5" s="1"/>
  <c r="L526" i="5"/>
  <c r="M526" i="5" s="1"/>
  <c r="L538" i="5"/>
  <c r="M538" i="5" s="1"/>
  <c r="L550" i="5"/>
  <c r="M550" i="5" s="1"/>
  <c r="L562" i="5"/>
  <c r="M562" i="5" s="1"/>
  <c r="L574" i="5"/>
  <c r="M574" i="5" s="1"/>
  <c r="L586" i="5"/>
  <c r="M586" i="5" s="1"/>
  <c r="L598" i="5"/>
  <c r="M598" i="5" s="1"/>
  <c r="L610" i="5"/>
  <c r="M610" i="5" s="1"/>
  <c r="L622" i="5"/>
  <c r="M622" i="5" s="1"/>
  <c r="L634" i="5"/>
  <c r="M634" i="5" s="1"/>
  <c r="L646" i="5"/>
  <c r="M646" i="5" s="1"/>
  <c r="L658" i="5"/>
  <c r="M658" i="5" s="1"/>
  <c r="L670" i="5"/>
  <c r="M670" i="5" s="1"/>
  <c r="L682" i="5"/>
  <c r="M682" i="5" s="1"/>
  <c r="L694" i="5"/>
  <c r="M694" i="5" s="1"/>
  <c r="L706" i="5"/>
  <c r="M706" i="5" s="1"/>
  <c r="L718" i="5"/>
  <c r="M718" i="5" s="1"/>
  <c r="L730" i="5"/>
  <c r="M730" i="5" s="1"/>
  <c r="L742" i="5"/>
  <c r="M742" i="5" s="1"/>
  <c r="L754" i="5"/>
  <c r="M754" i="5" s="1"/>
  <c r="L766" i="5"/>
  <c r="M766" i="5" s="1"/>
  <c r="L778" i="5"/>
  <c r="M778" i="5" s="1"/>
  <c r="L790" i="5"/>
  <c r="M790" i="5" s="1"/>
  <c r="L802" i="5"/>
  <c r="M802" i="5" s="1"/>
  <c r="L814" i="5"/>
  <c r="M814" i="5" s="1"/>
  <c r="L826" i="5"/>
  <c r="M826" i="5" s="1"/>
  <c r="L838" i="5"/>
  <c r="M838" i="5" s="1"/>
  <c r="L850" i="5"/>
  <c r="M850" i="5" s="1"/>
  <c r="L862" i="5"/>
  <c r="M862" i="5" s="1"/>
  <c r="L874" i="5"/>
  <c r="M874" i="5" s="1"/>
  <c r="L886" i="5"/>
  <c r="M886" i="5" s="1"/>
  <c r="L898" i="5"/>
  <c r="M898" i="5" s="1"/>
  <c r="L910" i="5"/>
  <c r="M910" i="5" s="1"/>
  <c r="L922" i="5"/>
  <c r="M922" i="5" s="1"/>
  <c r="L934" i="5"/>
  <c r="M934" i="5" s="1"/>
  <c r="L946" i="5"/>
  <c r="M946" i="5" s="1"/>
  <c r="L958" i="5"/>
  <c r="M958" i="5" s="1"/>
  <c r="L970" i="5"/>
  <c r="M970" i="5" s="1"/>
  <c r="L982" i="5"/>
  <c r="M982" i="5" s="1"/>
  <c r="L994" i="5"/>
  <c r="M994" i="5" s="1"/>
  <c r="L23" i="5"/>
  <c r="M23" i="5" s="1"/>
  <c r="L35" i="5"/>
  <c r="M35" i="5" s="1"/>
  <c r="L47" i="5"/>
  <c r="M47" i="5" s="1"/>
  <c r="L59" i="5"/>
  <c r="M59" i="5" s="1"/>
  <c r="L71" i="5"/>
  <c r="M71" i="5" s="1"/>
  <c r="L83" i="5"/>
  <c r="M83" i="5" s="1"/>
  <c r="L95" i="5"/>
  <c r="M95" i="5" s="1"/>
  <c r="L107" i="5"/>
  <c r="M107" i="5" s="1"/>
  <c r="L119" i="5"/>
  <c r="M119" i="5" s="1"/>
  <c r="L131" i="5"/>
  <c r="M131" i="5" s="1"/>
  <c r="L143" i="5"/>
  <c r="M143" i="5" s="1"/>
  <c r="L155" i="5"/>
  <c r="M155" i="5" s="1"/>
  <c r="L167" i="5"/>
  <c r="M167" i="5" s="1"/>
  <c r="L179" i="5"/>
  <c r="M179" i="5" s="1"/>
  <c r="L191" i="5"/>
  <c r="M191" i="5" s="1"/>
  <c r="L203" i="5"/>
  <c r="M203" i="5" s="1"/>
  <c r="L215" i="5"/>
  <c r="M215" i="5" s="1"/>
  <c r="L227" i="5"/>
  <c r="M227" i="5" s="1"/>
  <c r="L239" i="5"/>
  <c r="M239" i="5" s="1"/>
  <c r="L251" i="5"/>
  <c r="M251" i="5" s="1"/>
  <c r="L263" i="5"/>
  <c r="M263" i="5" s="1"/>
  <c r="L275" i="5"/>
  <c r="M275" i="5" s="1"/>
  <c r="L287" i="5"/>
  <c r="M287" i="5" s="1"/>
  <c r="L299" i="5"/>
  <c r="M299" i="5" s="1"/>
  <c r="L311" i="5"/>
  <c r="M311" i="5" s="1"/>
  <c r="L323" i="5"/>
  <c r="M323" i="5" s="1"/>
  <c r="L335" i="5"/>
  <c r="M335" i="5" s="1"/>
  <c r="L347" i="5"/>
  <c r="M347" i="5" s="1"/>
  <c r="L359" i="5"/>
  <c r="M359" i="5" s="1"/>
  <c r="L371" i="5"/>
  <c r="M371" i="5" s="1"/>
  <c r="L383" i="5"/>
  <c r="M383" i="5" s="1"/>
  <c r="L395" i="5"/>
  <c r="M395" i="5" s="1"/>
  <c r="L407" i="5"/>
  <c r="M407" i="5" s="1"/>
  <c r="L419" i="5"/>
  <c r="M419" i="5" s="1"/>
  <c r="L431" i="5"/>
  <c r="M431" i="5" s="1"/>
  <c r="L443" i="5"/>
  <c r="M443" i="5" s="1"/>
  <c r="L455" i="5"/>
  <c r="M455" i="5" s="1"/>
  <c r="L467" i="5"/>
  <c r="M467" i="5" s="1"/>
  <c r="L479" i="5"/>
  <c r="M479" i="5" s="1"/>
  <c r="L491" i="5"/>
  <c r="M491" i="5" s="1"/>
  <c r="L503" i="5"/>
  <c r="M503" i="5" s="1"/>
  <c r="L515" i="5"/>
  <c r="M515" i="5" s="1"/>
  <c r="L527" i="5"/>
  <c r="M527" i="5" s="1"/>
  <c r="L539" i="5"/>
  <c r="M539" i="5" s="1"/>
  <c r="L551" i="5"/>
  <c r="M551" i="5" s="1"/>
  <c r="L563" i="5"/>
  <c r="M563" i="5" s="1"/>
  <c r="L575" i="5"/>
  <c r="M575" i="5" s="1"/>
  <c r="L587" i="5"/>
  <c r="M587" i="5" s="1"/>
  <c r="L599" i="5"/>
  <c r="M599" i="5" s="1"/>
  <c r="L611" i="5"/>
  <c r="M611" i="5" s="1"/>
  <c r="L623" i="5"/>
  <c r="M623" i="5" s="1"/>
  <c r="L635" i="5"/>
  <c r="M635" i="5" s="1"/>
  <c r="L647" i="5"/>
  <c r="M647" i="5" s="1"/>
  <c r="L659" i="5"/>
  <c r="M659" i="5" s="1"/>
  <c r="L671" i="5"/>
  <c r="M671" i="5" s="1"/>
  <c r="L683" i="5"/>
  <c r="M683" i="5" s="1"/>
  <c r="L695" i="5"/>
  <c r="M695" i="5" s="1"/>
  <c r="L707" i="5"/>
  <c r="M707" i="5" s="1"/>
  <c r="L719" i="5"/>
  <c r="M719" i="5" s="1"/>
  <c r="L731" i="5"/>
  <c r="M731" i="5" s="1"/>
  <c r="L743" i="5"/>
  <c r="M743" i="5" s="1"/>
  <c r="L755" i="5"/>
  <c r="M755" i="5" s="1"/>
  <c r="L767" i="5"/>
  <c r="M767" i="5" s="1"/>
  <c r="L779" i="5"/>
  <c r="M779" i="5" s="1"/>
  <c r="L791" i="5"/>
  <c r="M791" i="5" s="1"/>
  <c r="L803" i="5"/>
  <c r="M803" i="5" s="1"/>
  <c r="L815" i="5"/>
  <c r="M815" i="5" s="1"/>
  <c r="L827" i="5"/>
  <c r="M827" i="5" s="1"/>
  <c r="L839" i="5"/>
  <c r="M839" i="5" s="1"/>
  <c r="L851" i="5"/>
  <c r="M851" i="5" s="1"/>
  <c r="L863" i="5"/>
  <c r="M863" i="5" s="1"/>
  <c r="L875" i="5"/>
  <c r="M875" i="5" s="1"/>
  <c r="L887" i="5"/>
  <c r="M887" i="5" s="1"/>
  <c r="L899" i="5"/>
  <c r="M899" i="5" s="1"/>
  <c r="L911" i="5"/>
  <c r="M911" i="5" s="1"/>
  <c r="L923" i="5"/>
  <c r="M923" i="5" s="1"/>
  <c r="L935" i="5"/>
  <c r="M935" i="5" s="1"/>
  <c r="L947" i="5"/>
  <c r="M947" i="5" s="1"/>
  <c r="L959" i="5"/>
  <c r="M959" i="5" s="1"/>
  <c r="L971" i="5"/>
  <c r="M971" i="5" s="1"/>
  <c r="L983" i="5"/>
  <c r="M983" i="5" s="1"/>
  <c r="L995" i="5"/>
  <c r="M995" i="5" s="1"/>
  <c r="L1007" i="5"/>
  <c r="M1007" i="5" s="1"/>
  <c r="L29" i="5"/>
  <c r="M29" i="5" s="1"/>
  <c r="L44" i="5"/>
  <c r="M44" i="5" s="1"/>
  <c r="L62" i="5"/>
  <c r="M62" i="5" s="1"/>
  <c r="L77" i="5"/>
  <c r="M77" i="5" s="1"/>
  <c r="L92" i="5"/>
  <c r="M92" i="5" s="1"/>
  <c r="L110" i="5"/>
  <c r="M110" i="5" s="1"/>
  <c r="L125" i="5"/>
  <c r="M125" i="5" s="1"/>
  <c r="L140" i="5"/>
  <c r="M140" i="5" s="1"/>
  <c r="L158" i="5"/>
  <c r="M158" i="5" s="1"/>
  <c r="L173" i="5"/>
  <c r="M173" i="5" s="1"/>
  <c r="L188" i="5"/>
  <c r="M188" i="5" s="1"/>
  <c r="L206" i="5"/>
  <c r="M206" i="5" s="1"/>
  <c r="L221" i="5"/>
  <c r="M221" i="5" s="1"/>
  <c r="L236" i="5"/>
  <c r="M236" i="5" s="1"/>
  <c r="L254" i="5"/>
  <c r="M254" i="5" s="1"/>
  <c r="L269" i="5"/>
  <c r="M269" i="5" s="1"/>
  <c r="L284" i="5"/>
  <c r="M284" i="5" s="1"/>
  <c r="L302" i="5"/>
  <c r="M302" i="5" s="1"/>
  <c r="L317" i="5"/>
  <c r="M317" i="5" s="1"/>
  <c r="L332" i="5"/>
  <c r="M332" i="5" s="1"/>
  <c r="L350" i="5"/>
  <c r="M350" i="5" s="1"/>
  <c r="L365" i="5"/>
  <c r="M365" i="5" s="1"/>
  <c r="L380" i="5"/>
  <c r="M380" i="5" s="1"/>
  <c r="L398" i="5"/>
  <c r="M398" i="5" s="1"/>
  <c r="L413" i="5"/>
  <c r="M413" i="5" s="1"/>
  <c r="L428" i="5"/>
  <c r="M428" i="5" s="1"/>
  <c r="L446" i="5"/>
  <c r="M446" i="5" s="1"/>
  <c r="L461" i="5"/>
  <c r="M461" i="5" s="1"/>
  <c r="L476" i="5"/>
  <c r="M476" i="5" s="1"/>
  <c r="L494" i="5"/>
  <c r="M494" i="5" s="1"/>
  <c r="L509" i="5"/>
  <c r="M509" i="5" s="1"/>
  <c r="L524" i="5"/>
  <c r="M524" i="5" s="1"/>
  <c r="L542" i="5"/>
  <c r="M542" i="5" s="1"/>
  <c r="L557" i="5"/>
  <c r="M557" i="5" s="1"/>
  <c r="L572" i="5"/>
  <c r="M572" i="5" s="1"/>
  <c r="L590" i="5"/>
  <c r="M590" i="5" s="1"/>
  <c r="L605" i="5"/>
  <c r="M605" i="5" s="1"/>
  <c r="L620" i="5"/>
  <c r="M620" i="5" s="1"/>
  <c r="L638" i="5"/>
  <c r="M638" i="5" s="1"/>
  <c r="L653" i="5"/>
  <c r="M653" i="5" s="1"/>
  <c r="L668" i="5"/>
  <c r="M668" i="5" s="1"/>
  <c r="L686" i="5"/>
  <c r="M686" i="5" s="1"/>
  <c r="L701" i="5"/>
  <c r="M701" i="5" s="1"/>
  <c r="L716" i="5"/>
  <c r="M716" i="5" s="1"/>
  <c r="L734" i="5"/>
  <c r="M734" i="5" s="1"/>
  <c r="L749" i="5"/>
  <c r="M749" i="5" s="1"/>
  <c r="L764" i="5"/>
  <c r="M764" i="5" s="1"/>
  <c r="L782" i="5"/>
  <c r="M782" i="5" s="1"/>
  <c r="L797" i="5"/>
  <c r="M797" i="5" s="1"/>
  <c r="L812" i="5"/>
  <c r="M812" i="5" s="1"/>
  <c r="L830" i="5"/>
  <c r="M830" i="5" s="1"/>
  <c r="L845" i="5"/>
  <c r="M845" i="5" s="1"/>
  <c r="L860" i="5"/>
  <c r="M860" i="5" s="1"/>
  <c r="L878" i="5"/>
  <c r="M878" i="5" s="1"/>
  <c r="L893" i="5"/>
  <c r="M893" i="5" s="1"/>
  <c r="L908" i="5"/>
  <c r="M908" i="5" s="1"/>
  <c r="L926" i="5"/>
  <c r="M926" i="5" s="1"/>
  <c r="L941" i="5"/>
  <c r="M941" i="5" s="1"/>
  <c r="L956" i="5"/>
  <c r="M956" i="5" s="1"/>
  <c r="L974" i="5"/>
  <c r="M974" i="5" s="1"/>
  <c r="L989" i="5"/>
  <c r="M989" i="5" s="1"/>
  <c r="L1004" i="5"/>
  <c r="M1004" i="5" s="1"/>
  <c r="L1017" i="5"/>
  <c r="M1017" i="5" s="1"/>
  <c r="L1029" i="5"/>
  <c r="M1029" i="5" s="1"/>
  <c r="L1041" i="5"/>
  <c r="M1041" i="5" s="1"/>
  <c r="L1053" i="5"/>
  <c r="M1053" i="5" s="1"/>
  <c r="L1065" i="5"/>
  <c r="M1065" i="5" s="1"/>
  <c r="L1077" i="5"/>
  <c r="M1077" i="5" s="1"/>
  <c r="L1089" i="5"/>
  <c r="M1089" i="5" s="1"/>
  <c r="L1101" i="5"/>
  <c r="M1101" i="5" s="1"/>
  <c r="L1113" i="5"/>
  <c r="M1113" i="5" s="1"/>
  <c r="L1125" i="5"/>
  <c r="M1125" i="5" s="1"/>
  <c r="L1137" i="5"/>
  <c r="M1137" i="5" s="1"/>
  <c r="L1149" i="5"/>
  <c r="M1149" i="5" s="1"/>
  <c r="L1161" i="5"/>
  <c r="M1161" i="5" s="1"/>
  <c r="L1173" i="5"/>
  <c r="M1173" i="5" s="1"/>
  <c r="L1185" i="5"/>
  <c r="M1185" i="5" s="1"/>
  <c r="L1197" i="5"/>
  <c r="M1197" i="5" s="1"/>
  <c r="L1209" i="5"/>
  <c r="M1209" i="5" s="1"/>
  <c r="L1221" i="5"/>
  <c r="M1221" i="5" s="1"/>
  <c r="L1233" i="5"/>
  <c r="M1233" i="5" s="1"/>
  <c r="L1245" i="5"/>
  <c r="M1245" i="5" s="1"/>
  <c r="L1257" i="5"/>
  <c r="M1257" i="5" s="1"/>
  <c r="L1269" i="5"/>
  <c r="M1269" i="5" s="1"/>
  <c r="L1281" i="5"/>
  <c r="M1281" i="5" s="1"/>
  <c r="L1293" i="5"/>
  <c r="M1293" i="5" s="1"/>
  <c r="L1305" i="5"/>
  <c r="M1305" i="5" s="1"/>
  <c r="L1317" i="5"/>
  <c r="M1317" i="5" s="1"/>
  <c r="L1329" i="5"/>
  <c r="M1329" i="5" s="1"/>
  <c r="L1341" i="5"/>
  <c r="M1341" i="5" s="1"/>
  <c r="L1353" i="5"/>
  <c r="M1353" i="5" s="1"/>
  <c r="L1365" i="5"/>
  <c r="M1365" i="5" s="1"/>
  <c r="L1377" i="5"/>
  <c r="M1377" i="5" s="1"/>
  <c r="L1389" i="5"/>
  <c r="M1389" i="5" s="1"/>
  <c r="L1401" i="5"/>
  <c r="M1401" i="5" s="1"/>
  <c r="L1413" i="5"/>
  <c r="M1413" i="5" s="1"/>
  <c r="L1425" i="5"/>
  <c r="M1425" i="5" s="1"/>
  <c r="L1437" i="5"/>
  <c r="M1437" i="5" s="1"/>
  <c r="L1449" i="5"/>
  <c r="M1449" i="5" s="1"/>
  <c r="L1461" i="5"/>
  <c r="M1461" i="5" s="1"/>
  <c r="L1473" i="5"/>
  <c r="M1473" i="5" s="1"/>
  <c r="L1485" i="5"/>
  <c r="M1485" i="5" s="1"/>
  <c r="L1497" i="5"/>
  <c r="M1497" i="5" s="1"/>
  <c r="L1509" i="5"/>
  <c r="M1509" i="5" s="1"/>
  <c r="L1521" i="5"/>
  <c r="M1521" i="5" s="1"/>
  <c r="L1533" i="5"/>
  <c r="M1533" i="5" s="1"/>
  <c r="L1545" i="5"/>
  <c r="M1545" i="5" s="1"/>
  <c r="L1557" i="5"/>
  <c r="M1557" i="5" s="1"/>
  <c r="L1569" i="5"/>
  <c r="M1569" i="5" s="1"/>
  <c r="L1581" i="5"/>
  <c r="M1581" i="5" s="1"/>
  <c r="L1593" i="5"/>
  <c r="M1593" i="5" s="1"/>
  <c r="L1605" i="5"/>
  <c r="M1605" i="5" s="1"/>
  <c r="L1617" i="5"/>
  <c r="M1617" i="5" s="1"/>
  <c r="L1629" i="5"/>
  <c r="M1629" i="5" s="1"/>
  <c r="L1641" i="5"/>
  <c r="M1641" i="5" s="1"/>
  <c r="L1653" i="5"/>
  <c r="M1653" i="5" s="1"/>
  <c r="L1665" i="5"/>
  <c r="M1665" i="5" s="1"/>
  <c r="L30" i="5"/>
  <c r="M30" i="5" s="1"/>
  <c r="L48" i="5"/>
  <c r="M48" i="5" s="1"/>
  <c r="L63" i="5"/>
  <c r="M63" i="5" s="1"/>
  <c r="L78" i="5"/>
  <c r="M78" i="5" s="1"/>
  <c r="L96" i="5"/>
  <c r="M96" i="5" s="1"/>
  <c r="L111" i="5"/>
  <c r="M111" i="5" s="1"/>
  <c r="L126" i="5"/>
  <c r="M126" i="5" s="1"/>
  <c r="L144" i="5"/>
  <c r="M144" i="5" s="1"/>
  <c r="L159" i="5"/>
  <c r="M159" i="5" s="1"/>
  <c r="L174" i="5"/>
  <c r="M174" i="5" s="1"/>
  <c r="L192" i="5"/>
  <c r="M192" i="5" s="1"/>
  <c r="L207" i="5"/>
  <c r="M207" i="5" s="1"/>
  <c r="L222" i="5"/>
  <c r="M222" i="5" s="1"/>
  <c r="L240" i="5"/>
  <c r="M240" i="5" s="1"/>
  <c r="L255" i="5"/>
  <c r="M255" i="5" s="1"/>
  <c r="L270" i="5"/>
  <c r="M270" i="5" s="1"/>
  <c r="L288" i="5"/>
  <c r="M288" i="5" s="1"/>
  <c r="L303" i="5"/>
  <c r="M303" i="5" s="1"/>
  <c r="L318" i="5"/>
  <c r="M318" i="5" s="1"/>
  <c r="L336" i="5"/>
  <c r="M336" i="5" s="1"/>
  <c r="L351" i="5"/>
  <c r="M351" i="5" s="1"/>
  <c r="L366" i="5"/>
  <c r="M366" i="5" s="1"/>
  <c r="L384" i="5"/>
  <c r="M384" i="5" s="1"/>
  <c r="L399" i="5"/>
  <c r="M399" i="5" s="1"/>
  <c r="L414" i="5"/>
  <c r="M414" i="5" s="1"/>
  <c r="L432" i="5"/>
  <c r="M432" i="5" s="1"/>
  <c r="L447" i="5"/>
  <c r="M447" i="5" s="1"/>
  <c r="L462" i="5"/>
  <c r="M462" i="5" s="1"/>
  <c r="L480" i="5"/>
  <c r="M480" i="5" s="1"/>
  <c r="L495" i="5"/>
  <c r="M495" i="5" s="1"/>
  <c r="L510" i="5"/>
  <c r="M510" i="5" s="1"/>
  <c r="L528" i="5"/>
  <c r="M528" i="5" s="1"/>
  <c r="L543" i="5"/>
  <c r="M543" i="5" s="1"/>
  <c r="L558" i="5"/>
  <c r="M558" i="5" s="1"/>
  <c r="L576" i="5"/>
  <c r="M576" i="5" s="1"/>
  <c r="L591" i="5"/>
  <c r="M591" i="5" s="1"/>
  <c r="L606" i="5"/>
  <c r="M606" i="5" s="1"/>
  <c r="L624" i="5"/>
  <c r="M624" i="5" s="1"/>
  <c r="L639" i="5"/>
  <c r="M639" i="5" s="1"/>
  <c r="L654" i="5"/>
  <c r="M654" i="5" s="1"/>
  <c r="L672" i="5"/>
  <c r="M672" i="5" s="1"/>
  <c r="L687" i="5"/>
  <c r="M687" i="5" s="1"/>
  <c r="L702" i="5"/>
  <c r="M702" i="5" s="1"/>
  <c r="L720" i="5"/>
  <c r="M720" i="5" s="1"/>
  <c r="L735" i="5"/>
  <c r="M735" i="5" s="1"/>
  <c r="L750" i="5"/>
  <c r="M750" i="5" s="1"/>
  <c r="L768" i="5"/>
  <c r="M768" i="5" s="1"/>
  <c r="L783" i="5"/>
  <c r="M783" i="5" s="1"/>
  <c r="L798" i="5"/>
  <c r="M798" i="5" s="1"/>
  <c r="L816" i="5"/>
  <c r="M816" i="5" s="1"/>
  <c r="L831" i="5"/>
  <c r="M831" i="5" s="1"/>
  <c r="L846" i="5"/>
  <c r="M846" i="5" s="1"/>
  <c r="L864" i="5"/>
  <c r="M864" i="5" s="1"/>
  <c r="L879" i="5"/>
  <c r="M879" i="5" s="1"/>
  <c r="L894" i="5"/>
  <c r="M894" i="5" s="1"/>
  <c r="L912" i="5"/>
  <c r="M912" i="5" s="1"/>
  <c r="L927" i="5"/>
  <c r="M927" i="5" s="1"/>
  <c r="L942" i="5"/>
  <c r="M942" i="5" s="1"/>
  <c r="L960" i="5"/>
  <c r="M960" i="5" s="1"/>
  <c r="L975" i="5"/>
  <c r="M975" i="5" s="1"/>
  <c r="L990" i="5"/>
  <c r="M990" i="5" s="1"/>
  <c r="L1005" i="5"/>
  <c r="M1005" i="5" s="1"/>
  <c r="L1018" i="5"/>
  <c r="M1018" i="5" s="1"/>
  <c r="L1030" i="5"/>
  <c r="M1030" i="5" s="1"/>
  <c r="L1042" i="5"/>
  <c r="M1042" i="5" s="1"/>
  <c r="L1054" i="5"/>
  <c r="M1054" i="5" s="1"/>
  <c r="L1066" i="5"/>
  <c r="M1066" i="5" s="1"/>
  <c r="L1078" i="5"/>
  <c r="M1078" i="5" s="1"/>
  <c r="L1090" i="5"/>
  <c r="M1090" i="5" s="1"/>
  <c r="L1102" i="5"/>
  <c r="M1102" i="5" s="1"/>
  <c r="L1114" i="5"/>
  <c r="M1114" i="5" s="1"/>
  <c r="L1126" i="5"/>
  <c r="M1126" i="5" s="1"/>
  <c r="L1138" i="5"/>
  <c r="M1138" i="5" s="1"/>
  <c r="L1150" i="5"/>
  <c r="M1150" i="5" s="1"/>
  <c r="L1162" i="5"/>
  <c r="M1162" i="5" s="1"/>
  <c r="L1174" i="5"/>
  <c r="M1174" i="5" s="1"/>
  <c r="L1186" i="5"/>
  <c r="M1186" i="5" s="1"/>
  <c r="L1198" i="5"/>
  <c r="M1198" i="5" s="1"/>
  <c r="L1210" i="5"/>
  <c r="M1210" i="5" s="1"/>
  <c r="L1222" i="5"/>
  <c r="M1222" i="5" s="1"/>
  <c r="L1234" i="5"/>
  <c r="M1234" i="5" s="1"/>
  <c r="L1246" i="5"/>
  <c r="M1246" i="5" s="1"/>
  <c r="L1258" i="5"/>
  <c r="M1258" i="5" s="1"/>
  <c r="L1270" i="5"/>
  <c r="M1270" i="5" s="1"/>
  <c r="L1282" i="5"/>
  <c r="M1282" i="5" s="1"/>
  <c r="L1294" i="5"/>
  <c r="M1294" i="5" s="1"/>
  <c r="L1306" i="5"/>
  <c r="M1306" i="5" s="1"/>
  <c r="L1318" i="5"/>
  <c r="M1318" i="5" s="1"/>
  <c r="L1330" i="5"/>
  <c r="M1330" i="5" s="1"/>
  <c r="L1342" i="5"/>
  <c r="M1342" i="5" s="1"/>
  <c r="L1354" i="5"/>
  <c r="M1354" i="5" s="1"/>
  <c r="L1366" i="5"/>
  <c r="M1366" i="5" s="1"/>
  <c r="L1378" i="5"/>
  <c r="M1378" i="5" s="1"/>
  <c r="L1390" i="5"/>
  <c r="M1390" i="5" s="1"/>
  <c r="L1402" i="5"/>
  <c r="M1402" i="5" s="1"/>
  <c r="L1414" i="5"/>
  <c r="M1414" i="5" s="1"/>
  <c r="L1426" i="5"/>
  <c r="M1426" i="5" s="1"/>
  <c r="L1438" i="5"/>
  <c r="M1438" i="5" s="1"/>
  <c r="L1450" i="5"/>
  <c r="M1450" i="5" s="1"/>
  <c r="L1462" i="5"/>
  <c r="M1462" i="5" s="1"/>
  <c r="L1474" i="5"/>
  <c r="M1474" i="5" s="1"/>
  <c r="L1486" i="5"/>
  <c r="M1486" i="5" s="1"/>
  <c r="L1498" i="5"/>
  <c r="M1498" i="5" s="1"/>
  <c r="L1510" i="5"/>
  <c r="M1510" i="5" s="1"/>
  <c r="L1522" i="5"/>
  <c r="M1522" i="5" s="1"/>
  <c r="L1534" i="5"/>
  <c r="M1534" i="5" s="1"/>
  <c r="L1546" i="5"/>
  <c r="M1546" i="5" s="1"/>
  <c r="L1558" i="5"/>
  <c r="M1558" i="5" s="1"/>
  <c r="L1570" i="5"/>
  <c r="M1570" i="5" s="1"/>
  <c r="L1582" i="5"/>
  <c r="M1582" i="5" s="1"/>
  <c r="L1594" i="5"/>
  <c r="M1594" i="5" s="1"/>
  <c r="L1606" i="5"/>
  <c r="M1606" i="5" s="1"/>
  <c r="L1618" i="5"/>
  <c r="M1618" i="5" s="1"/>
  <c r="L1630" i="5"/>
  <c r="M1630" i="5" s="1"/>
  <c r="L1642" i="5"/>
  <c r="M1642" i="5" s="1"/>
  <c r="L1654" i="5"/>
  <c r="M1654" i="5" s="1"/>
  <c r="L1666" i="5"/>
  <c r="M1666" i="5" s="1"/>
  <c r="L31" i="5"/>
  <c r="M31" i="5" s="1"/>
  <c r="L49" i="5"/>
  <c r="M49" i="5" s="1"/>
  <c r="L64" i="5"/>
  <c r="M64" i="5" s="1"/>
  <c r="L79" i="5"/>
  <c r="M79" i="5" s="1"/>
  <c r="L97" i="5"/>
  <c r="M97" i="5" s="1"/>
  <c r="L112" i="5"/>
  <c r="M112" i="5" s="1"/>
  <c r="L127" i="5"/>
  <c r="M127" i="5" s="1"/>
  <c r="L145" i="5"/>
  <c r="M145" i="5" s="1"/>
  <c r="L160" i="5"/>
  <c r="M160" i="5" s="1"/>
  <c r="L175" i="5"/>
  <c r="M175" i="5" s="1"/>
  <c r="L193" i="5"/>
  <c r="M193" i="5" s="1"/>
  <c r="L208" i="5"/>
  <c r="M208" i="5" s="1"/>
  <c r="L223" i="5"/>
  <c r="M223" i="5" s="1"/>
  <c r="L241" i="5"/>
  <c r="M241" i="5" s="1"/>
  <c r="L256" i="5"/>
  <c r="M256" i="5" s="1"/>
  <c r="L271" i="5"/>
  <c r="M271" i="5" s="1"/>
  <c r="L289" i="5"/>
  <c r="M289" i="5" s="1"/>
  <c r="L304" i="5"/>
  <c r="M304" i="5" s="1"/>
  <c r="L319" i="5"/>
  <c r="M319" i="5" s="1"/>
  <c r="L337" i="5"/>
  <c r="M337" i="5" s="1"/>
  <c r="L352" i="5"/>
  <c r="M352" i="5" s="1"/>
  <c r="L367" i="5"/>
  <c r="M367" i="5" s="1"/>
  <c r="L385" i="5"/>
  <c r="M385" i="5" s="1"/>
  <c r="L400" i="5"/>
  <c r="M400" i="5" s="1"/>
  <c r="L415" i="5"/>
  <c r="M415" i="5" s="1"/>
  <c r="L433" i="5"/>
  <c r="M433" i="5" s="1"/>
  <c r="L448" i="5"/>
  <c r="M448" i="5" s="1"/>
  <c r="L463" i="5"/>
  <c r="M463" i="5" s="1"/>
  <c r="L481" i="5"/>
  <c r="M481" i="5" s="1"/>
  <c r="L496" i="5"/>
  <c r="M496" i="5" s="1"/>
  <c r="L511" i="5"/>
  <c r="M511" i="5" s="1"/>
  <c r="L529" i="5"/>
  <c r="M529" i="5" s="1"/>
  <c r="L544" i="5"/>
  <c r="M544" i="5" s="1"/>
  <c r="L559" i="5"/>
  <c r="M559" i="5" s="1"/>
  <c r="L577" i="5"/>
  <c r="M577" i="5" s="1"/>
  <c r="L592" i="5"/>
  <c r="M592" i="5" s="1"/>
  <c r="L607" i="5"/>
  <c r="M607" i="5" s="1"/>
  <c r="L625" i="5"/>
  <c r="M625" i="5" s="1"/>
  <c r="L640" i="5"/>
  <c r="M640" i="5" s="1"/>
  <c r="L655" i="5"/>
  <c r="M655" i="5" s="1"/>
  <c r="L673" i="5"/>
  <c r="M673" i="5" s="1"/>
  <c r="L688" i="5"/>
  <c r="M688" i="5" s="1"/>
  <c r="L703" i="5"/>
  <c r="M703" i="5" s="1"/>
  <c r="L721" i="5"/>
  <c r="M721" i="5" s="1"/>
  <c r="L736" i="5"/>
  <c r="M736" i="5" s="1"/>
  <c r="L751" i="5"/>
  <c r="M751" i="5" s="1"/>
  <c r="L769" i="5"/>
  <c r="M769" i="5" s="1"/>
  <c r="L784" i="5"/>
  <c r="M784" i="5" s="1"/>
  <c r="L799" i="5"/>
  <c r="M799" i="5" s="1"/>
  <c r="L817" i="5"/>
  <c r="M817" i="5" s="1"/>
  <c r="L832" i="5"/>
  <c r="M832" i="5" s="1"/>
  <c r="L847" i="5"/>
  <c r="M847" i="5" s="1"/>
  <c r="L865" i="5"/>
  <c r="M865" i="5" s="1"/>
  <c r="L880" i="5"/>
  <c r="M880" i="5" s="1"/>
  <c r="L895" i="5"/>
  <c r="M895" i="5" s="1"/>
  <c r="L913" i="5"/>
  <c r="M913" i="5" s="1"/>
  <c r="L928" i="5"/>
  <c r="M928" i="5" s="1"/>
  <c r="L943" i="5"/>
  <c r="M943" i="5" s="1"/>
  <c r="L961" i="5"/>
  <c r="M961" i="5" s="1"/>
  <c r="L976" i="5"/>
  <c r="M976" i="5" s="1"/>
  <c r="L991" i="5"/>
  <c r="M991" i="5" s="1"/>
  <c r="L1006" i="5"/>
  <c r="M1006" i="5" s="1"/>
  <c r="L1019" i="5"/>
  <c r="M1019" i="5" s="1"/>
  <c r="L1031" i="5"/>
  <c r="M1031" i="5" s="1"/>
  <c r="L1043" i="5"/>
  <c r="M1043" i="5" s="1"/>
  <c r="L1055" i="5"/>
  <c r="M1055" i="5" s="1"/>
  <c r="L1067" i="5"/>
  <c r="M1067" i="5" s="1"/>
  <c r="L1079" i="5"/>
  <c r="M1079" i="5" s="1"/>
  <c r="L1091" i="5"/>
  <c r="M1091" i="5" s="1"/>
  <c r="L1103" i="5"/>
  <c r="M1103" i="5" s="1"/>
  <c r="L1115" i="5"/>
  <c r="M1115" i="5" s="1"/>
  <c r="L1127" i="5"/>
  <c r="M1127" i="5" s="1"/>
  <c r="L1139" i="5"/>
  <c r="M1139" i="5" s="1"/>
  <c r="L1151" i="5"/>
  <c r="M1151" i="5" s="1"/>
  <c r="L1163" i="5"/>
  <c r="M1163" i="5" s="1"/>
  <c r="L1175" i="5"/>
  <c r="M1175" i="5" s="1"/>
  <c r="L1187" i="5"/>
  <c r="M1187" i="5" s="1"/>
  <c r="L1199" i="5"/>
  <c r="M1199" i="5" s="1"/>
  <c r="L1211" i="5"/>
  <c r="M1211" i="5" s="1"/>
  <c r="L1223" i="5"/>
  <c r="M1223" i="5" s="1"/>
  <c r="L1235" i="5"/>
  <c r="M1235" i="5" s="1"/>
  <c r="L1247" i="5"/>
  <c r="M1247" i="5" s="1"/>
  <c r="L1259" i="5"/>
  <c r="M1259" i="5" s="1"/>
  <c r="L32" i="5"/>
  <c r="M32" i="5" s="1"/>
  <c r="L50" i="5"/>
  <c r="M50" i="5" s="1"/>
  <c r="L65" i="5"/>
  <c r="M65" i="5" s="1"/>
  <c r="L80" i="5"/>
  <c r="M80" i="5" s="1"/>
  <c r="L98" i="5"/>
  <c r="M98" i="5" s="1"/>
  <c r="L113" i="5"/>
  <c r="M113" i="5" s="1"/>
  <c r="L128" i="5"/>
  <c r="M128" i="5" s="1"/>
  <c r="L146" i="5"/>
  <c r="M146" i="5" s="1"/>
  <c r="L161" i="5"/>
  <c r="M161" i="5" s="1"/>
  <c r="L176" i="5"/>
  <c r="M176" i="5" s="1"/>
  <c r="L194" i="5"/>
  <c r="M194" i="5" s="1"/>
  <c r="L209" i="5"/>
  <c r="M209" i="5" s="1"/>
  <c r="L224" i="5"/>
  <c r="M224" i="5" s="1"/>
  <c r="L242" i="5"/>
  <c r="M242" i="5" s="1"/>
  <c r="L257" i="5"/>
  <c r="M257" i="5" s="1"/>
  <c r="L272" i="5"/>
  <c r="M272" i="5" s="1"/>
  <c r="L290" i="5"/>
  <c r="M290" i="5" s="1"/>
  <c r="L305" i="5"/>
  <c r="M305" i="5" s="1"/>
  <c r="L320" i="5"/>
  <c r="M320" i="5" s="1"/>
  <c r="L338" i="5"/>
  <c r="M338" i="5" s="1"/>
  <c r="L353" i="5"/>
  <c r="M353" i="5" s="1"/>
  <c r="L368" i="5"/>
  <c r="M368" i="5" s="1"/>
  <c r="L386" i="5"/>
  <c r="M386" i="5" s="1"/>
  <c r="L401" i="5"/>
  <c r="M401" i="5" s="1"/>
  <c r="L416" i="5"/>
  <c r="M416" i="5" s="1"/>
  <c r="L434" i="5"/>
  <c r="M434" i="5" s="1"/>
  <c r="L449" i="5"/>
  <c r="M449" i="5" s="1"/>
  <c r="L464" i="5"/>
  <c r="M464" i="5" s="1"/>
  <c r="L482" i="5"/>
  <c r="M482" i="5" s="1"/>
  <c r="L497" i="5"/>
  <c r="M497" i="5" s="1"/>
  <c r="L512" i="5"/>
  <c r="M512" i="5" s="1"/>
  <c r="L530" i="5"/>
  <c r="M530" i="5" s="1"/>
  <c r="L545" i="5"/>
  <c r="M545" i="5" s="1"/>
  <c r="L560" i="5"/>
  <c r="M560" i="5" s="1"/>
  <c r="L578" i="5"/>
  <c r="M578" i="5" s="1"/>
  <c r="L593" i="5"/>
  <c r="M593" i="5" s="1"/>
  <c r="L608" i="5"/>
  <c r="M608" i="5" s="1"/>
  <c r="L626" i="5"/>
  <c r="M626" i="5" s="1"/>
  <c r="L641" i="5"/>
  <c r="M641" i="5" s="1"/>
  <c r="L656" i="5"/>
  <c r="M656" i="5" s="1"/>
  <c r="L674" i="5"/>
  <c r="M674" i="5" s="1"/>
  <c r="L689" i="5"/>
  <c r="M689" i="5" s="1"/>
  <c r="L704" i="5"/>
  <c r="M704" i="5" s="1"/>
  <c r="L722" i="5"/>
  <c r="M722" i="5" s="1"/>
  <c r="L737" i="5"/>
  <c r="M737" i="5" s="1"/>
  <c r="L752" i="5"/>
  <c r="M752" i="5" s="1"/>
  <c r="L770" i="5"/>
  <c r="M770" i="5" s="1"/>
  <c r="L785" i="5"/>
  <c r="M785" i="5" s="1"/>
  <c r="L800" i="5"/>
  <c r="M800" i="5" s="1"/>
  <c r="L818" i="5"/>
  <c r="M818" i="5" s="1"/>
  <c r="L833" i="5"/>
  <c r="M833" i="5" s="1"/>
  <c r="L848" i="5"/>
  <c r="M848" i="5" s="1"/>
  <c r="L866" i="5"/>
  <c r="M866" i="5" s="1"/>
  <c r="L881" i="5"/>
  <c r="M881" i="5" s="1"/>
  <c r="L896" i="5"/>
  <c r="M896" i="5" s="1"/>
  <c r="L914" i="5"/>
  <c r="M914" i="5" s="1"/>
  <c r="L929" i="5"/>
  <c r="M929" i="5" s="1"/>
  <c r="L944" i="5"/>
  <c r="M944" i="5" s="1"/>
  <c r="L962" i="5"/>
  <c r="M962" i="5" s="1"/>
  <c r="L977" i="5"/>
  <c r="M977" i="5" s="1"/>
  <c r="L992" i="5"/>
  <c r="M992" i="5" s="1"/>
  <c r="L1008" i="5"/>
  <c r="M1008" i="5" s="1"/>
  <c r="L1020" i="5"/>
  <c r="M1020" i="5" s="1"/>
  <c r="L1032" i="5"/>
  <c r="M1032" i="5" s="1"/>
  <c r="L1044" i="5"/>
  <c r="M1044" i="5" s="1"/>
  <c r="L1056" i="5"/>
  <c r="M1056" i="5" s="1"/>
  <c r="L1068" i="5"/>
  <c r="M1068" i="5" s="1"/>
  <c r="L1080" i="5"/>
  <c r="M1080" i="5" s="1"/>
  <c r="L1092" i="5"/>
  <c r="M1092" i="5" s="1"/>
  <c r="L1104" i="5"/>
  <c r="M1104" i="5" s="1"/>
  <c r="L1116" i="5"/>
  <c r="M1116" i="5" s="1"/>
  <c r="L1128" i="5"/>
  <c r="M1128" i="5" s="1"/>
  <c r="L1140" i="5"/>
  <c r="M1140" i="5" s="1"/>
  <c r="L1152" i="5"/>
  <c r="M1152" i="5" s="1"/>
  <c r="L1164" i="5"/>
  <c r="M1164" i="5" s="1"/>
  <c r="L1176" i="5"/>
  <c r="M1176" i="5" s="1"/>
  <c r="L1188" i="5"/>
  <c r="M1188" i="5" s="1"/>
  <c r="L1200" i="5"/>
  <c r="M1200" i="5" s="1"/>
  <c r="L1212" i="5"/>
  <c r="M1212" i="5" s="1"/>
  <c r="L1224" i="5"/>
  <c r="M1224" i="5" s="1"/>
  <c r="L1236" i="5"/>
  <c r="M1236" i="5" s="1"/>
  <c r="L1248" i="5"/>
  <c r="M1248" i="5" s="1"/>
  <c r="L1260" i="5"/>
  <c r="M1260" i="5" s="1"/>
  <c r="L1272" i="5"/>
  <c r="M1272" i="5" s="1"/>
  <c r="L18" i="5"/>
  <c r="L36" i="5"/>
  <c r="M36" i="5" s="1"/>
  <c r="L51" i="5"/>
  <c r="M51" i="5" s="1"/>
  <c r="L66" i="5"/>
  <c r="M66" i="5" s="1"/>
  <c r="L84" i="5"/>
  <c r="M84" i="5" s="1"/>
  <c r="L99" i="5"/>
  <c r="M99" i="5" s="1"/>
  <c r="L114" i="5"/>
  <c r="M114" i="5" s="1"/>
  <c r="L132" i="5"/>
  <c r="M132" i="5" s="1"/>
  <c r="L147" i="5"/>
  <c r="M147" i="5" s="1"/>
  <c r="L162" i="5"/>
  <c r="M162" i="5" s="1"/>
  <c r="L180" i="5"/>
  <c r="M180" i="5" s="1"/>
  <c r="L195" i="5"/>
  <c r="M195" i="5" s="1"/>
  <c r="L210" i="5"/>
  <c r="M210" i="5" s="1"/>
  <c r="L228" i="5"/>
  <c r="M228" i="5" s="1"/>
  <c r="L243" i="5"/>
  <c r="M243" i="5" s="1"/>
  <c r="L258" i="5"/>
  <c r="M258" i="5" s="1"/>
  <c r="L276" i="5"/>
  <c r="M276" i="5" s="1"/>
  <c r="L291" i="5"/>
  <c r="M291" i="5" s="1"/>
  <c r="L306" i="5"/>
  <c r="M306" i="5" s="1"/>
  <c r="L324" i="5"/>
  <c r="M324" i="5" s="1"/>
  <c r="L339" i="5"/>
  <c r="M339" i="5" s="1"/>
  <c r="L354" i="5"/>
  <c r="M354" i="5" s="1"/>
  <c r="L372" i="5"/>
  <c r="M372" i="5" s="1"/>
  <c r="L387" i="5"/>
  <c r="M387" i="5" s="1"/>
  <c r="L402" i="5"/>
  <c r="M402" i="5" s="1"/>
  <c r="L420" i="5"/>
  <c r="M420" i="5" s="1"/>
  <c r="L435" i="5"/>
  <c r="M435" i="5" s="1"/>
  <c r="L450" i="5"/>
  <c r="M450" i="5" s="1"/>
  <c r="L468" i="5"/>
  <c r="M468" i="5" s="1"/>
  <c r="L483" i="5"/>
  <c r="M483" i="5" s="1"/>
  <c r="L498" i="5"/>
  <c r="M498" i="5" s="1"/>
  <c r="L516" i="5"/>
  <c r="M516" i="5" s="1"/>
  <c r="L531" i="5"/>
  <c r="M531" i="5" s="1"/>
  <c r="L546" i="5"/>
  <c r="M546" i="5" s="1"/>
  <c r="L564" i="5"/>
  <c r="M564" i="5" s="1"/>
  <c r="L579" i="5"/>
  <c r="M579" i="5" s="1"/>
  <c r="L594" i="5"/>
  <c r="M594" i="5" s="1"/>
  <c r="L612" i="5"/>
  <c r="M612" i="5" s="1"/>
  <c r="L627" i="5"/>
  <c r="M627" i="5" s="1"/>
  <c r="L642" i="5"/>
  <c r="M642" i="5" s="1"/>
  <c r="L660" i="5"/>
  <c r="M660" i="5" s="1"/>
  <c r="L675" i="5"/>
  <c r="M675" i="5" s="1"/>
  <c r="L690" i="5"/>
  <c r="M690" i="5" s="1"/>
  <c r="L708" i="5"/>
  <c r="M708" i="5" s="1"/>
  <c r="L723" i="5"/>
  <c r="M723" i="5" s="1"/>
  <c r="L738" i="5"/>
  <c r="M738" i="5" s="1"/>
  <c r="L756" i="5"/>
  <c r="M756" i="5" s="1"/>
  <c r="L771" i="5"/>
  <c r="M771" i="5" s="1"/>
  <c r="L786" i="5"/>
  <c r="M786" i="5" s="1"/>
  <c r="L804" i="5"/>
  <c r="M804" i="5" s="1"/>
  <c r="L819" i="5"/>
  <c r="M819" i="5" s="1"/>
  <c r="L834" i="5"/>
  <c r="M834" i="5" s="1"/>
  <c r="L852" i="5"/>
  <c r="M852" i="5" s="1"/>
  <c r="L867" i="5"/>
  <c r="M867" i="5" s="1"/>
  <c r="L882" i="5"/>
  <c r="M882" i="5" s="1"/>
  <c r="L900" i="5"/>
  <c r="M900" i="5" s="1"/>
  <c r="L915" i="5"/>
  <c r="M915" i="5" s="1"/>
  <c r="L930" i="5"/>
  <c r="M930" i="5" s="1"/>
  <c r="L948" i="5"/>
  <c r="M948" i="5" s="1"/>
  <c r="L963" i="5"/>
  <c r="M963" i="5" s="1"/>
  <c r="L978" i="5"/>
  <c r="M978" i="5" s="1"/>
  <c r="L996" i="5"/>
  <c r="M996" i="5" s="1"/>
  <c r="L1009" i="5"/>
  <c r="M1009" i="5" s="1"/>
  <c r="L1021" i="5"/>
  <c r="M1021" i="5" s="1"/>
  <c r="L1033" i="5"/>
  <c r="M1033" i="5" s="1"/>
  <c r="L1045" i="5"/>
  <c r="M1045" i="5" s="1"/>
  <c r="L1057" i="5"/>
  <c r="M1057" i="5" s="1"/>
  <c r="L1069" i="5"/>
  <c r="M1069" i="5" s="1"/>
  <c r="L1081" i="5"/>
  <c r="M1081" i="5" s="1"/>
  <c r="L1093" i="5"/>
  <c r="M1093" i="5" s="1"/>
  <c r="L1105" i="5"/>
  <c r="M1105" i="5" s="1"/>
  <c r="L1117" i="5"/>
  <c r="M1117" i="5" s="1"/>
  <c r="L1129" i="5"/>
  <c r="M1129" i="5" s="1"/>
  <c r="L1141" i="5"/>
  <c r="M1141" i="5" s="1"/>
  <c r="L1153" i="5"/>
  <c r="M1153" i="5" s="1"/>
  <c r="L1165" i="5"/>
  <c r="M1165" i="5" s="1"/>
  <c r="L1177" i="5"/>
  <c r="M1177" i="5" s="1"/>
  <c r="L1189" i="5"/>
  <c r="M1189" i="5" s="1"/>
  <c r="L1201" i="5"/>
  <c r="M1201" i="5" s="1"/>
  <c r="L1213" i="5"/>
  <c r="M1213" i="5" s="1"/>
  <c r="L1225" i="5"/>
  <c r="M1225" i="5" s="1"/>
  <c r="L1237" i="5"/>
  <c r="M1237" i="5" s="1"/>
  <c r="L1249" i="5"/>
  <c r="M1249" i="5" s="1"/>
  <c r="L1261" i="5"/>
  <c r="M1261" i="5" s="1"/>
  <c r="L19" i="5"/>
  <c r="M19" i="5" s="1"/>
  <c r="L37" i="5"/>
  <c r="M37" i="5" s="1"/>
  <c r="L52" i="5"/>
  <c r="M52" i="5" s="1"/>
  <c r="L67" i="5"/>
  <c r="M67" i="5" s="1"/>
  <c r="L85" i="5"/>
  <c r="M85" i="5" s="1"/>
  <c r="L100" i="5"/>
  <c r="M100" i="5" s="1"/>
  <c r="L115" i="5"/>
  <c r="M115" i="5" s="1"/>
  <c r="L133" i="5"/>
  <c r="M133" i="5" s="1"/>
  <c r="L148" i="5"/>
  <c r="M148" i="5" s="1"/>
  <c r="L163" i="5"/>
  <c r="M163" i="5" s="1"/>
  <c r="L181" i="5"/>
  <c r="M181" i="5" s="1"/>
  <c r="L196" i="5"/>
  <c r="M196" i="5" s="1"/>
  <c r="L211" i="5"/>
  <c r="M211" i="5" s="1"/>
  <c r="L229" i="5"/>
  <c r="M229" i="5" s="1"/>
  <c r="L244" i="5"/>
  <c r="M244" i="5" s="1"/>
  <c r="L259" i="5"/>
  <c r="M259" i="5" s="1"/>
  <c r="L277" i="5"/>
  <c r="M277" i="5" s="1"/>
  <c r="L292" i="5"/>
  <c r="M292" i="5" s="1"/>
  <c r="L307" i="5"/>
  <c r="M307" i="5" s="1"/>
  <c r="L325" i="5"/>
  <c r="M325" i="5" s="1"/>
  <c r="L340" i="5"/>
  <c r="M340" i="5" s="1"/>
  <c r="L355" i="5"/>
  <c r="M355" i="5" s="1"/>
  <c r="L373" i="5"/>
  <c r="M373" i="5" s="1"/>
  <c r="L388" i="5"/>
  <c r="M388" i="5" s="1"/>
  <c r="L403" i="5"/>
  <c r="M403" i="5" s="1"/>
  <c r="L421" i="5"/>
  <c r="M421" i="5" s="1"/>
  <c r="L436" i="5"/>
  <c r="M436" i="5" s="1"/>
  <c r="L451" i="5"/>
  <c r="M451" i="5" s="1"/>
  <c r="L469" i="5"/>
  <c r="M469" i="5" s="1"/>
  <c r="L484" i="5"/>
  <c r="M484" i="5" s="1"/>
  <c r="L499" i="5"/>
  <c r="M499" i="5" s="1"/>
  <c r="L517" i="5"/>
  <c r="M517" i="5" s="1"/>
  <c r="L532" i="5"/>
  <c r="M532" i="5" s="1"/>
  <c r="L547" i="5"/>
  <c r="M547" i="5" s="1"/>
  <c r="L565" i="5"/>
  <c r="M565" i="5" s="1"/>
  <c r="L580" i="5"/>
  <c r="M580" i="5" s="1"/>
  <c r="L595" i="5"/>
  <c r="M595" i="5" s="1"/>
  <c r="L613" i="5"/>
  <c r="M613" i="5" s="1"/>
  <c r="L628" i="5"/>
  <c r="M628" i="5" s="1"/>
  <c r="L643" i="5"/>
  <c r="M643" i="5" s="1"/>
  <c r="L661" i="5"/>
  <c r="M661" i="5" s="1"/>
  <c r="L676" i="5"/>
  <c r="M676" i="5" s="1"/>
  <c r="L691" i="5"/>
  <c r="M691" i="5" s="1"/>
  <c r="L709" i="5"/>
  <c r="M709" i="5" s="1"/>
  <c r="L724" i="5"/>
  <c r="M724" i="5" s="1"/>
  <c r="L739" i="5"/>
  <c r="M739" i="5" s="1"/>
  <c r="L757" i="5"/>
  <c r="M757" i="5" s="1"/>
  <c r="L772" i="5"/>
  <c r="M772" i="5" s="1"/>
  <c r="L787" i="5"/>
  <c r="M787" i="5" s="1"/>
  <c r="L805" i="5"/>
  <c r="M805" i="5" s="1"/>
  <c r="L820" i="5"/>
  <c r="M820" i="5" s="1"/>
  <c r="L835" i="5"/>
  <c r="M835" i="5" s="1"/>
  <c r="L853" i="5"/>
  <c r="M853" i="5" s="1"/>
  <c r="L868" i="5"/>
  <c r="M868" i="5" s="1"/>
  <c r="L883" i="5"/>
  <c r="M883" i="5" s="1"/>
  <c r="L901" i="5"/>
  <c r="M901" i="5" s="1"/>
  <c r="L916" i="5"/>
  <c r="M916" i="5" s="1"/>
  <c r="L931" i="5"/>
  <c r="M931" i="5" s="1"/>
  <c r="L949" i="5"/>
  <c r="M949" i="5" s="1"/>
  <c r="L964" i="5"/>
  <c r="M964" i="5" s="1"/>
  <c r="L979" i="5"/>
  <c r="M979" i="5" s="1"/>
  <c r="L997" i="5"/>
  <c r="M997" i="5" s="1"/>
  <c r="L1010" i="5"/>
  <c r="M1010" i="5" s="1"/>
  <c r="L1022" i="5"/>
  <c r="M1022" i="5" s="1"/>
  <c r="L1034" i="5"/>
  <c r="M1034" i="5" s="1"/>
  <c r="L1046" i="5"/>
  <c r="M1046" i="5" s="1"/>
  <c r="L1058" i="5"/>
  <c r="M1058" i="5" s="1"/>
  <c r="L1070" i="5"/>
  <c r="M1070" i="5" s="1"/>
  <c r="L1082" i="5"/>
  <c r="M1082" i="5" s="1"/>
  <c r="L1094" i="5"/>
  <c r="M1094" i="5" s="1"/>
  <c r="L1106" i="5"/>
  <c r="M1106" i="5" s="1"/>
  <c r="L1118" i="5"/>
  <c r="M1118" i="5" s="1"/>
  <c r="L1130" i="5"/>
  <c r="M1130" i="5" s="1"/>
  <c r="L1142" i="5"/>
  <c r="M1142" i="5" s="1"/>
  <c r="L1154" i="5"/>
  <c r="M1154" i="5" s="1"/>
  <c r="L1166" i="5"/>
  <c r="M1166" i="5" s="1"/>
  <c r="L1178" i="5"/>
  <c r="M1178" i="5" s="1"/>
  <c r="L1190" i="5"/>
  <c r="M1190" i="5" s="1"/>
  <c r="L1202" i="5"/>
  <c r="M1202" i="5" s="1"/>
  <c r="L1214" i="5"/>
  <c r="M1214" i="5" s="1"/>
  <c r="L1226" i="5"/>
  <c r="M1226" i="5" s="1"/>
  <c r="L1238" i="5"/>
  <c r="M1238" i="5" s="1"/>
  <c r="L1250" i="5"/>
  <c r="M1250" i="5" s="1"/>
  <c r="L1262" i="5"/>
  <c r="M1262" i="5" s="1"/>
  <c r="L26" i="5"/>
  <c r="M26" i="5" s="1"/>
  <c r="L41" i="5"/>
  <c r="M41" i="5" s="1"/>
  <c r="L56" i="5"/>
  <c r="M56" i="5" s="1"/>
  <c r="L74" i="5"/>
  <c r="M74" i="5" s="1"/>
  <c r="L89" i="5"/>
  <c r="M89" i="5" s="1"/>
  <c r="L104" i="5"/>
  <c r="M104" i="5" s="1"/>
  <c r="L122" i="5"/>
  <c r="M122" i="5" s="1"/>
  <c r="L137" i="5"/>
  <c r="M137" i="5" s="1"/>
  <c r="L152" i="5"/>
  <c r="M152" i="5" s="1"/>
  <c r="L170" i="5"/>
  <c r="M170" i="5" s="1"/>
  <c r="L185" i="5"/>
  <c r="M185" i="5" s="1"/>
  <c r="L200" i="5"/>
  <c r="M200" i="5" s="1"/>
  <c r="L218" i="5"/>
  <c r="M218" i="5" s="1"/>
  <c r="L233" i="5"/>
  <c r="M233" i="5" s="1"/>
  <c r="L248" i="5"/>
  <c r="M248" i="5" s="1"/>
  <c r="L266" i="5"/>
  <c r="M266" i="5" s="1"/>
  <c r="L281" i="5"/>
  <c r="M281" i="5" s="1"/>
  <c r="L296" i="5"/>
  <c r="M296" i="5" s="1"/>
  <c r="L314" i="5"/>
  <c r="M314" i="5" s="1"/>
  <c r="L329" i="5"/>
  <c r="M329" i="5" s="1"/>
  <c r="L344" i="5"/>
  <c r="M344" i="5" s="1"/>
  <c r="L362" i="5"/>
  <c r="M362" i="5" s="1"/>
  <c r="L377" i="5"/>
  <c r="M377" i="5" s="1"/>
  <c r="L392" i="5"/>
  <c r="M392" i="5" s="1"/>
  <c r="L410" i="5"/>
  <c r="M410" i="5" s="1"/>
  <c r="L425" i="5"/>
  <c r="M425" i="5" s="1"/>
  <c r="L440" i="5"/>
  <c r="M440" i="5" s="1"/>
  <c r="L458" i="5"/>
  <c r="M458" i="5" s="1"/>
  <c r="L473" i="5"/>
  <c r="M473" i="5" s="1"/>
  <c r="L488" i="5"/>
  <c r="M488" i="5" s="1"/>
  <c r="L506" i="5"/>
  <c r="M506" i="5" s="1"/>
  <c r="L521" i="5"/>
  <c r="M521" i="5" s="1"/>
  <c r="L536" i="5"/>
  <c r="M536" i="5" s="1"/>
  <c r="L554" i="5"/>
  <c r="M554" i="5" s="1"/>
  <c r="L569" i="5"/>
  <c r="M569" i="5" s="1"/>
  <c r="L28" i="5"/>
  <c r="M28" i="5" s="1"/>
  <c r="L72" i="5"/>
  <c r="M72" i="5" s="1"/>
  <c r="L108" i="5"/>
  <c r="M108" i="5" s="1"/>
  <c r="L149" i="5"/>
  <c r="M149" i="5" s="1"/>
  <c r="L184" i="5"/>
  <c r="M184" i="5" s="1"/>
  <c r="L220" i="5"/>
  <c r="M220" i="5" s="1"/>
  <c r="L264" i="5"/>
  <c r="M264" i="5" s="1"/>
  <c r="L300" i="5"/>
  <c r="M300" i="5" s="1"/>
  <c r="L341" i="5"/>
  <c r="M341" i="5" s="1"/>
  <c r="L376" i="5"/>
  <c r="M376" i="5" s="1"/>
  <c r="L412" i="5"/>
  <c r="M412" i="5" s="1"/>
  <c r="L456" i="5"/>
  <c r="M456" i="5" s="1"/>
  <c r="L492" i="5"/>
  <c r="M492" i="5" s="1"/>
  <c r="L533" i="5"/>
  <c r="M533" i="5" s="1"/>
  <c r="L568" i="5"/>
  <c r="M568" i="5" s="1"/>
  <c r="L602" i="5"/>
  <c r="M602" i="5" s="1"/>
  <c r="L632" i="5"/>
  <c r="M632" i="5" s="1"/>
  <c r="L665" i="5"/>
  <c r="M665" i="5" s="1"/>
  <c r="L698" i="5"/>
  <c r="M698" i="5" s="1"/>
  <c r="L728" i="5"/>
  <c r="M728" i="5" s="1"/>
  <c r="L761" i="5"/>
  <c r="M761" i="5" s="1"/>
  <c r="L794" i="5"/>
  <c r="M794" i="5" s="1"/>
  <c r="L824" i="5"/>
  <c r="M824" i="5" s="1"/>
  <c r="L857" i="5"/>
  <c r="M857" i="5" s="1"/>
  <c r="L890" i="5"/>
  <c r="M890" i="5" s="1"/>
  <c r="L920" i="5"/>
  <c r="M920" i="5" s="1"/>
  <c r="L953" i="5"/>
  <c r="M953" i="5" s="1"/>
  <c r="L986" i="5"/>
  <c r="M986" i="5" s="1"/>
  <c r="L1014" i="5"/>
  <c r="M1014" i="5" s="1"/>
  <c r="L1038" i="5"/>
  <c r="M1038" i="5" s="1"/>
  <c r="L1062" i="5"/>
  <c r="M1062" i="5" s="1"/>
  <c r="L1086" i="5"/>
  <c r="M1086" i="5" s="1"/>
  <c r="L1110" i="5"/>
  <c r="M1110" i="5" s="1"/>
  <c r="L1134" i="5"/>
  <c r="M1134" i="5" s="1"/>
  <c r="L1158" i="5"/>
  <c r="M1158" i="5" s="1"/>
  <c r="L1182" i="5"/>
  <c r="M1182" i="5" s="1"/>
  <c r="L1206" i="5"/>
  <c r="M1206" i="5" s="1"/>
  <c r="L1230" i="5"/>
  <c r="M1230" i="5" s="1"/>
  <c r="L1254" i="5"/>
  <c r="M1254" i="5" s="1"/>
  <c r="L1275" i="5"/>
  <c r="M1275" i="5" s="1"/>
  <c r="L1289" i="5"/>
  <c r="M1289" i="5" s="1"/>
  <c r="L1303" i="5"/>
  <c r="M1303" i="5" s="1"/>
  <c r="L1319" i="5"/>
  <c r="M1319" i="5" s="1"/>
  <c r="L1333" i="5"/>
  <c r="M1333" i="5" s="1"/>
  <c r="L1347" i="5"/>
  <c r="M1347" i="5" s="1"/>
  <c r="L1361" i="5"/>
  <c r="M1361" i="5" s="1"/>
  <c r="L1375" i="5"/>
  <c r="M1375" i="5" s="1"/>
  <c r="L1391" i="5"/>
  <c r="M1391" i="5" s="1"/>
  <c r="L1405" i="5"/>
  <c r="M1405" i="5" s="1"/>
  <c r="L1419" i="5"/>
  <c r="M1419" i="5" s="1"/>
  <c r="L1433" i="5"/>
  <c r="M1433" i="5" s="1"/>
  <c r="L1447" i="5"/>
  <c r="M1447" i="5" s="1"/>
  <c r="L1463" i="5"/>
  <c r="M1463" i="5" s="1"/>
  <c r="L1477" i="5"/>
  <c r="M1477" i="5" s="1"/>
  <c r="L1491" i="5"/>
  <c r="M1491" i="5" s="1"/>
  <c r="L1505" i="5"/>
  <c r="M1505" i="5" s="1"/>
  <c r="L1519" i="5"/>
  <c r="M1519" i="5" s="1"/>
  <c r="L1535" i="5"/>
  <c r="M1535" i="5" s="1"/>
  <c r="L1549" i="5"/>
  <c r="M1549" i="5" s="1"/>
  <c r="L1563" i="5"/>
  <c r="M1563" i="5" s="1"/>
  <c r="L1577" i="5"/>
  <c r="M1577" i="5" s="1"/>
  <c r="L1591" i="5"/>
  <c r="M1591" i="5" s="1"/>
  <c r="L1607" i="5"/>
  <c r="M1607" i="5" s="1"/>
  <c r="L1621" i="5"/>
  <c r="M1621" i="5" s="1"/>
  <c r="L1635" i="5"/>
  <c r="M1635" i="5" s="1"/>
  <c r="L1649" i="5"/>
  <c r="M1649" i="5" s="1"/>
  <c r="L1663" i="5"/>
  <c r="M1663" i="5" s="1"/>
  <c r="L1677" i="5"/>
  <c r="M1677" i="5" s="1"/>
  <c r="L1689" i="5"/>
  <c r="M1689" i="5" s="1"/>
  <c r="L1701" i="5"/>
  <c r="M1701" i="5" s="1"/>
  <c r="L1713" i="5"/>
  <c r="M1713" i="5" s="1"/>
  <c r="L1725" i="5"/>
  <c r="M1725" i="5" s="1"/>
  <c r="L1737" i="5"/>
  <c r="M1737" i="5" s="1"/>
  <c r="L1749" i="5"/>
  <c r="M1749" i="5" s="1"/>
  <c r="L1761" i="5"/>
  <c r="M1761" i="5" s="1"/>
  <c r="L1773" i="5"/>
  <c r="M1773" i="5" s="1"/>
  <c r="L1785" i="5"/>
  <c r="M1785" i="5" s="1"/>
  <c r="L1797" i="5"/>
  <c r="M1797" i="5" s="1"/>
  <c r="L1809" i="5"/>
  <c r="M1809" i="5" s="1"/>
  <c r="L1821" i="5"/>
  <c r="M1821" i="5" s="1"/>
  <c r="L1833" i="5"/>
  <c r="M1833" i="5" s="1"/>
  <c r="L1845" i="5"/>
  <c r="M1845" i="5" s="1"/>
  <c r="L1857" i="5"/>
  <c r="M1857" i="5" s="1"/>
  <c r="L1869" i="5"/>
  <c r="M1869" i="5" s="1"/>
  <c r="L1881" i="5"/>
  <c r="M1881" i="5" s="1"/>
  <c r="L1893" i="5"/>
  <c r="M1893" i="5" s="1"/>
  <c r="L1905" i="5"/>
  <c r="M1905" i="5" s="1"/>
  <c r="L1917" i="5"/>
  <c r="M1917" i="5" s="1"/>
  <c r="L1929" i="5"/>
  <c r="M1929" i="5" s="1"/>
  <c r="L1941" i="5"/>
  <c r="M1941" i="5" s="1"/>
  <c r="L1953" i="5"/>
  <c r="M1953" i="5" s="1"/>
  <c r="L1965" i="5"/>
  <c r="M1965" i="5" s="1"/>
  <c r="L1977" i="5"/>
  <c r="M1977" i="5" s="1"/>
  <c r="L1989" i="5"/>
  <c r="M1989" i="5" s="1"/>
  <c r="L2001" i="5"/>
  <c r="M2001" i="5" s="1"/>
  <c r="L2013" i="5"/>
  <c r="M2013" i="5" s="1"/>
  <c r="L2025" i="5"/>
  <c r="M2025" i="5" s="1"/>
  <c r="L2037" i="5"/>
  <c r="M2037" i="5" s="1"/>
  <c r="L2049" i="5"/>
  <c r="M2049" i="5" s="1"/>
  <c r="L2061" i="5"/>
  <c r="M2061" i="5" s="1"/>
  <c r="L2073" i="5"/>
  <c r="M2073" i="5" s="1"/>
  <c r="L2085" i="5"/>
  <c r="M2085" i="5" s="1"/>
  <c r="L2097" i="5"/>
  <c r="M2097" i="5" s="1"/>
  <c r="L2109" i="5"/>
  <c r="M2109" i="5" s="1"/>
  <c r="L2121" i="5"/>
  <c r="M2121" i="5" s="1"/>
  <c r="L2133" i="5"/>
  <c r="M2133" i="5" s="1"/>
  <c r="L2145" i="5"/>
  <c r="M2145" i="5" s="1"/>
  <c r="L2157" i="5"/>
  <c r="M2157" i="5" s="1"/>
  <c r="L2169" i="5"/>
  <c r="M2169" i="5" s="1"/>
  <c r="L2181" i="5"/>
  <c r="M2181" i="5" s="1"/>
  <c r="L2193" i="5"/>
  <c r="M2193" i="5" s="1"/>
  <c r="L2205" i="5"/>
  <c r="M2205" i="5" s="1"/>
  <c r="L2217" i="5"/>
  <c r="M2217" i="5" s="1"/>
  <c r="L38" i="5"/>
  <c r="M38" i="5" s="1"/>
  <c r="L73" i="5"/>
  <c r="M73" i="5" s="1"/>
  <c r="L109" i="5"/>
  <c r="M109" i="5" s="1"/>
  <c r="L150" i="5"/>
  <c r="M150" i="5" s="1"/>
  <c r="L186" i="5"/>
  <c r="M186" i="5" s="1"/>
  <c r="L230" i="5"/>
  <c r="M230" i="5" s="1"/>
  <c r="L265" i="5"/>
  <c r="M265" i="5" s="1"/>
  <c r="L301" i="5"/>
  <c r="M301" i="5" s="1"/>
  <c r="L342" i="5"/>
  <c r="M342" i="5" s="1"/>
  <c r="L378" i="5"/>
  <c r="M378" i="5" s="1"/>
  <c r="L422" i="5"/>
  <c r="M422" i="5" s="1"/>
  <c r="L457" i="5"/>
  <c r="M457" i="5" s="1"/>
  <c r="L493" i="5"/>
  <c r="M493" i="5" s="1"/>
  <c r="L534" i="5"/>
  <c r="M534" i="5" s="1"/>
  <c r="L570" i="5"/>
  <c r="M570" i="5" s="1"/>
  <c r="L603" i="5"/>
  <c r="M603" i="5" s="1"/>
  <c r="L636" i="5"/>
  <c r="M636" i="5" s="1"/>
  <c r="L666" i="5"/>
  <c r="M666" i="5" s="1"/>
  <c r="L699" i="5"/>
  <c r="M699" i="5" s="1"/>
  <c r="L732" i="5"/>
  <c r="M732" i="5" s="1"/>
  <c r="L762" i="5"/>
  <c r="M762" i="5" s="1"/>
  <c r="L795" i="5"/>
  <c r="M795" i="5" s="1"/>
  <c r="L828" i="5"/>
  <c r="M828" i="5" s="1"/>
  <c r="L858" i="5"/>
  <c r="M858" i="5" s="1"/>
  <c r="L891" i="5"/>
  <c r="M891" i="5" s="1"/>
  <c r="L924" i="5"/>
  <c r="M924" i="5" s="1"/>
  <c r="L954" i="5"/>
  <c r="M954" i="5" s="1"/>
  <c r="L987" i="5"/>
  <c r="M987" i="5" s="1"/>
  <c r="L1015" i="5"/>
  <c r="M1015" i="5" s="1"/>
  <c r="L1039" i="5"/>
  <c r="M1039" i="5" s="1"/>
  <c r="L1063" i="5"/>
  <c r="M1063" i="5" s="1"/>
  <c r="L1087" i="5"/>
  <c r="M1087" i="5" s="1"/>
  <c r="L1111" i="5"/>
  <c r="M1111" i="5" s="1"/>
  <c r="L1135" i="5"/>
  <c r="M1135" i="5" s="1"/>
  <c r="L1159" i="5"/>
  <c r="M1159" i="5" s="1"/>
  <c r="L1183" i="5"/>
  <c r="M1183" i="5" s="1"/>
  <c r="L1207" i="5"/>
  <c r="M1207" i="5" s="1"/>
  <c r="L1231" i="5"/>
  <c r="M1231" i="5" s="1"/>
  <c r="L1255" i="5"/>
  <c r="M1255" i="5" s="1"/>
  <c r="L1276" i="5"/>
  <c r="M1276" i="5" s="1"/>
  <c r="L1290" i="5"/>
  <c r="M1290" i="5" s="1"/>
  <c r="L1304" i="5"/>
  <c r="M1304" i="5" s="1"/>
  <c r="L1320" i="5"/>
  <c r="M1320" i="5" s="1"/>
  <c r="L1334" i="5"/>
  <c r="M1334" i="5" s="1"/>
  <c r="L1348" i="5"/>
  <c r="M1348" i="5" s="1"/>
  <c r="L1362" i="5"/>
  <c r="M1362" i="5" s="1"/>
  <c r="L1376" i="5"/>
  <c r="M1376" i="5" s="1"/>
  <c r="L1392" i="5"/>
  <c r="M1392" i="5" s="1"/>
  <c r="L1406" i="5"/>
  <c r="M1406" i="5" s="1"/>
  <c r="L1420" i="5"/>
  <c r="M1420" i="5" s="1"/>
  <c r="L1434" i="5"/>
  <c r="M1434" i="5" s="1"/>
  <c r="L1448" i="5"/>
  <c r="M1448" i="5" s="1"/>
  <c r="L1464" i="5"/>
  <c r="M1464" i="5" s="1"/>
  <c r="L1478" i="5"/>
  <c r="M1478" i="5" s="1"/>
  <c r="L1492" i="5"/>
  <c r="M1492" i="5" s="1"/>
  <c r="L1506" i="5"/>
  <c r="M1506" i="5" s="1"/>
  <c r="L1520" i="5"/>
  <c r="M1520" i="5" s="1"/>
  <c r="L1536" i="5"/>
  <c r="M1536" i="5" s="1"/>
  <c r="L1550" i="5"/>
  <c r="M1550" i="5" s="1"/>
  <c r="L1564" i="5"/>
  <c r="M1564" i="5" s="1"/>
  <c r="L1578" i="5"/>
  <c r="M1578" i="5" s="1"/>
  <c r="L1592" i="5"/>
  <c r="M1592" i="5" s="1"/>
  <c r="L1608" i="5"/>
  <c r="M1608" i="5" s="1"/>
  <c r="L1622" i="5"/>
  <c r="M1622" i="5" s="1"/>
  <c r="L1636" i="5"/>
  <c r="M1636" i="5" s="1"/>
  <c r="L1650" i="5"/>
  <c r="M1650" i="5" s="1"/>
  <c r="L1664" i="5"/>
  <c r="M1664" i="5" s="1"/>
  <c r="L1678" i="5"/>
  <c r="M1678" i="5" s="1"/>
  <c r="L1690" i="5"/>
  <c r="M1690" i="5" s="1"/>
  <c r="L1702" i="5"/>
  <c r="M1702" i="5" s="1"/>
  <c r="L1714" i="5"/>
  <c r="M1714" i="5" s="1"/>
  <c r="L1726" i="5"/>
  <c r="M1726" i="5" s="1"/>
  <c r="L1738" i="5"/>
  <c r="M1738" i="5" s="1"/>
  <c r="L1750" i="5"/>
  <c r="M1750" i="5" s="1"/>
  <c r="L1762" i="5"/>
  <c r="M1762" i="5" s="1"/>
  <c r="L1774" i="5"/>
  <c r="M1774" i="5" s="1"/>
  <c r="L1786" i="5"/>
  <c r="M1786" i="5" s="1"/>
  <c r="L1798" i="5"/>
  <c r="M1798" i="5" s="1"/>
  <c r="L1810" i="5"/>
  <c r="M1810" i="5" s="1"/>
  <c r="L1822" i="5"/>
  <c r="M1822" i="5" s="1"/>
  <c r="L1834" i="5"/>
  <c r="M1834" i="5" s="1"/>
  <c r="L1846" i="5"/>
  <c r="M1846" i="5" s="1"/>
  <c r="L1858" i="5"/>
  <c r="M1858" i="5" s="1"/>
  <c r="L1870" i="5"/>
  <c r="M1870" i="5" s="1"/>
  <c r="L1882" i="5"/>
  <c r="M1882" i="5" s="1"/>
  <c r="L1894" i="5"/>
  <c r="M1894" i="5" s="1"/>
  <c r="L1906" i="5"/>
  <c r="M1906" i="5" s="1"/>
  <c r="L1918" i="5"/>
  <c r="M1918" i="5" s="1"/>
  <c r="L1930" i="5"/>
  <c r="M1930" i="5" s="1"/>
  <c r="L1942" i="5"/>
  <c r="M1942" i="5" s="1"/>
  <c r="L1954" i="5"/>
  <c r="M1954" i="5" s="1"/>
  <c r="L1966" i="5"/>
  <c r="M1966" i="5" s="1"/>
  <c r="L1978" i="5"/>
  <c r="M1978" i="5" s="1"/>
  <c r="L1990" i="5"/>
  <c r="M1990" i="5" s="1"/>
  <c r="L2002" i="5"/>
  <c r="M2002" i="5" s="1"/>
  <c r="L2014" i="5"/>
  <c r="M2014" i="5" s="1"/>
  <c r="L2026" i="5"/>
  <c r="M2026" i="5" s="1"/>
  <c r="L2038" i="5"/>
  <c r="M2038" i="5" s="1"/>
  <c r="L2050" i="5"/>
  <c r="M2050" i="5" s="1"/>
  <c r="L2062" i="5"/>
  <c r="M2062" i="5" s="1"/>
  <c r="L2074" i="5"/>
  <c r="M2074" i="5" s="1"/>
  <c r="L2086" i="5"/>
  <c r="M2086" i="5" s="1"/>
  <c r="L2098" i="5"/>
  <c r="M2098" i="5" s="1"/>
  <c r="L2110" i="5"/>
  <c r="M2110" i="5" s="1"/>
  <c r="L2122" i="5"/>
  <c r="M2122" i="5" s="1"/>
  <c r="L2134" i="5"/>
  <c r="M2134" i="5" s="1"/>
  <c r="L2146" i="5"/>
  <c r="M2146" i="5" s="1"/>
  <c r="L2158" i="5"/>
  <c r="M2158" i="5" s="1"/>
  <c r="L2170" i="5"/>
  <c r="M2170" i="5" s="1"/>
  <c r="L2182" i="5"/>
  <c r="M2182" i="5" s="1"/>
  <c r="L2194" i="5"/>
  <c r="M2194" i="5" s="1"/>
  <c r="L2206" i="5"/>
  <c r="M2206" i="5" s="1"/>
  <c r="L39" i="5"/>
  <c r="M39" i="5" s="1"/>
  <c r="L75" i="5"/>
  <c r="M75" i="5" s="1"/>
  <c r="L116" i="5"/>
  <c r="M116" i="5" s="1"/>
  <c r="L151" i="5"/>
  <c r="M151" i="5" s="1"/>
  <c r="L187" i="5"/>
  <c r="M187" i="5" s="1"/>
  <c r="L231" i="5"/>
  <c r="M231" i="5" s="1"/>
  <c r="L267" i="5"/>
  <c r="M267" i="5" s="1"/>
  <c r="L308" i="5"/>
  <c r="M308" i="5" s="1"/>
  <c r="L343" i="5"/>
  <c r="M343" i="5" s="1"/>
  <c r="L379" i="5"/>
  <c r="M379" i="5" s="1"/>
  <c r="L423" i="5"/>
  <c r="M423" i="5" s="1"/>
  <c r="L459" i="5"/>
  <c r="M459" i="5" s="1"/>
  <c r="L500" i="5"/>
  <c r="M500" i="5" s="1"/>
  <c r="L535" i="5"/>
  <c r="M535" i="5" s="1"/>
  <c r="L571" i="5"/>
  <c r="M571" i="5" s="1"/>
  <c r="L604" i="5"/>
  <c r="M604" i="5" s="1"/>
  <c r="L637" i="5"/>
  <c r="M637" i="5" s="1"/>
  <c r="L667" i="5"/>
  <c r="M667" i="5" s="1"/>
  <c r="L700" i="5"/>
  <c r="M700" i="5" s="1"/>
  <c r="L733" i="5"/>
  <c r="M733" i="5" s="1"/>
  <c r="L763" i="5"/>
  <c r="M763" i="5" s="1"/>
  <c r="L796" i="5"/>
  <c r="M796" i="5" s="1"/>
  <c r="L829" i="5"/>
  <c r="M829" i="5" s="1"/>
  <c r="L859" i="5"/>
  <c r="M859" i="5" s="1"/>
  <c r="L892" i="5"/>
  <c r="M892" i="5" s="1"/>
  <c r="L925" i="5"/>
  <c r="M925" i="5" s="1"/>
  <c r="L955" i="5"/>
  <c r="M955" i="5" s="1"/>
  <c r="L988" i="5"/>
  <c r="M988" i="5" s="1"/>
  <c r="L1016" i="5"/>
  <c r="M1016" i="5" s="1"/>
  <c r="L1040" i="5"/>
  <c r="M1040" i="5" s="1"/>
  <c r="L1064" i="5"/>
  <c r="M1064" i="5" s="1"/>
  <c r="L1088" i="5"/>
  <c r="M1088" i="5" s="1"/>
  <c r="L1112" i="5"/>
  <c r="M1112" i="5" s="1"/>
  <c r="L1136" i="5"/>
  <c r="M1136" i="5" s="1"/>
  <c r="L1160" i="5"/>
  <c r="M1160" i="5" s="1"/>
  <c r="L1184" i="5"/>
  <c r="M1184" i="5" s="1"/>
  <c r="L1208" i="5"/>
  <c r="M1208" i="5" s="1"/>
  <c r="L1232" i="5"/>
  <c r="M1232" i="5" s="1"/>
  <c r="L1256" i="5"/>
  <c r="M1256" i="5" s="1"/>
  <c r="L1277" i="5"/>
  <c r="M1277" i="5" s="1"/>
  <c r="L1291" i="5"/>
  <c r="M1291" i="5" s="1"/>
  <c r="L1307" i="5"/>
  <c r="M1307" i="5" s="1"/>
  <c r="L1321" i="5"/>
  <c r="M1321" i="5" s="1"/>
  <c r="L1335" i="5"/>
  <c r="M1335" i="5" s="1"/>
  <c r="L1349" i="5"/>
  <c r="M1349" i="5" s="1"/>
  <c r="L1363" i="5"/>
  <c r="M1363" i="5" s="1"/>
  <c r="L1379" i="5"/>
  <c r="M1379" i="5" s="1"/>
  <c r="L1393" i="5"/>
  <c r="M1393" i="5" s="1"/>
  <c r="L1407" i="5"/>
  <c r="M1407" i="5" s="1"/>
  <c r="L1421" i="5"/>
  <c r="M1421" i="5" s="1"/>
  <c r="L1435" i="5"/>
  <c r="M1435" i="5" s="1"/>
  <c r="L1451" i="5"/>
  <c r="M1451" i="5" s="1"/>
  <c r="L1465" i="5"/>
  <c r="M1465" i="5" s="1"/>
  <c r="L1479" i="5"/>
  <c r="M1479" i="5" s="1"/>
  <c r="L1493" i="5"/>
  <c r="M1493" i="5" s="1"/>
  <c r="L1507" i="5"/>
  <c r="M1507" i="5" s="1"/>
  <c r="L1523" i="5"/>
  <c r="M1523" i="5" s="1"/>
  <c r="L1537" i="5"/>
  <c r="M1537" i="5" s="1"/>
  <c r="L1551" i="5"/>
  <c r="M1551" i="5" s="1"/>
  <c r="L1565" i="5"/>
  <c r="M1565" i="5" s="1"/>
  <c r="L1579" i="5"/>
  <c r="M1579" i="5" s="1"/>
  <c r="L1595" i="5"/>
  <c r="M1595" i="5" s="1"/>
  <c r="L1609" i="5"/>
  <c r="M1609" i="5" s="1"/>
  <c r="L1623" i="5"/>
  <c r="M1623" i="5" s="1"/>
  <c r="L1637" i="5"/>
  <c r="M1637" i="5" s="1"/>
  <c r="L1651" i="5"/>
  <c r="M1651" i="5" s="1"/>
  <c r="L1667" i="5"/>
  <c r="M1667" i="5" s="1"/>
  <c r="L1679" i="5"/>
  <c r="M1679" i="5" s="1"/>
  <c r="L1691" i="5"/>
  <c r="M1691" i="5" s="1"/>
  <c r="L1703" i="5"/>
  <c r="M1703" i="5" s="1"/>
  <c r="L1715" i="5"/>
  <c r="M1715" i="5" s="1"/>
  <c r="L1727" i="5"/>
  <c r="M1727" i="5" s="1"/>
  <c r="L1739" i="5"/>
  <c r="M1739" i="5" s="1"/>
  <c r="L1751" i="5"/>
  <c r="M1751" i="5" s="1"/>
  <c r="L40" i="5"/>
  <c r="M40" i="5" s="1"/>
  <c r="L76" i="5"/>
  <c r="M76" i="5" s="1"/>
  <c r="L120" i="5"/>
  <c r="M120" i="5" s="1"/>
  <c r="L156" i="5"/>
  <c r="M156" i="5" s="1"/>
  <c r="L197" i="5"/>
  <c r="M197" i="5" s="1"/>
  <c r="L232" i="5"/>
  <c r="M232" i="5" s="1"/>
  <c r="L268" i="5"/>
  <c r="M268" i="5" s="1"/>
  <c r="L312" i="5"/>
  <c r="M312" i="5" s="1"/>
  <c r="L348" i="5"/>
  <c r="M348" i="5" s="1"/>
  <c r="L389" i="5"/>
  <c r="M389" i="5" s="1"/>
  <c r="L424" i="5"/>
  <c r="M424" i="5" s="1"/>
  <c r="L460" i="5"/>
  <c r="M460" i="5" s="1"/>
  <c r="L504" i="5"/>
  <c r="M504" i="5" s="1"/>
  <c r="L540" i="5"/>
  <c r="M540" i="5" s="1"/>
  <c r="L581" i="5"/>
  <c r="M581" i="5" s="1"/>
  <c r="L614" i="5"/>
  <c r="M614" i="5" s="1"/>
  <c r="L644" i="5"/>
  <c r="M644" i="5" s="1"/>
  <c r="L677" i="5"/>
  <c r="M677" i="5" s="1"/>
  <c r="L710" i="5"/>
  <c r="M710" i="5" s="1"/>
  <c r="L740" i="5"/>
  <c r="M740" i="5" s="1"/>
  <c r="L773" i="5"/>
  <c r="M773" i="5" s="1"/>
  <c r="L806" i="5"/>
  <c r="M806" i="5" s="1"/>
  <c r="L836" i="5"/>
  <c r="M836" i="5" s="1"/>
  <c r="L869" i="5"/>
  <c r="M869" i="5" s="1"/>
  <c r="L902" i="5"/>
  <c r="M902" i="5" s="1"/>
  <c r="L932" i="5"/>
  <c r="M932" i="5" s="1"/>
  <c r="L965" i="5"/>
  <c r="M965" i="5" s="1"/>
  <c r="L998" i="5"/>
  <c r="M998" i="5" s="1"/>
  <c r="L1023" i="5"/>
  <c r="M1023" i="5" s="1"/>
  <c r="L1047" i="5"/>
  <c r="M1047" i="5" s="1"/>
  <c r="L1071" i="5"/>
  <c r="M1071" i="5" s="1"/>
  <c r="L1095" i="5"/>
  <c r="M1095" i="5" s="1"/>
  <c r="L1119" i="5"/>
  <c r="M1119" i="5" s="1"/>
  <c r="L1143" i="5"/>
  <c r="M1143" i="5" s="1"/>
  <c r="L1167" i="5"/>
  <c r="M1167" i="5" s="1"/>
  <c r="L1191" i="5"/>
  <c r="M1191" i="5" s="1"/>
  <c r="L1215" i="5"/>
  <c r="M1215" i="5" s="1"/>
  <c r="L1239" i="5"/>
  <c r="M1239" i="5" s="1"/>
  <c r="L1263" i="5"/>
  <c r="M1263" i="5" s="1"/>
  <c r="L1278" i="5"/>
  <c r="M1278" i="5" s="1"/>
  <c r="L1292" i="5"/>
  <c r="M1292" i="5" s="1"/>
  <c r="L1308" i="5"/>
  <c r="M1308" i="5" s="1"/>
  <c r="L1322" i="5"/>
  <c r="M1322" i="5" s="1"/>
  <c r="L1336" i="5"/>
  <c r="M1336" i="5" s="1"/>
  <c r="L1350" i="5"/>
  <c r="M1350" i="5" s="1"/>
  <c r="L1364" i="5"/>
  <c r="M1364" i="5" s="1"/>
  <c r="L1380" i="5"/>
  <c r="M1380" i="5" s="1"/>
  <c r="L1394" i="5"/>
  <c r="M1394" i="5" s="1"/>
  <c r="L1408" i="5"/>
  <c r="M1408" i="5" s="1"/>
  <c r="L1422" i="5"/>
  <c r="M1422" i="5" s="1"/>
  <c r="L1436" i="5"/>
  <c r="M1436" i="5" s="1"/>
  <c r="L1452" i="5"/>
  <c r="M1452" i="5" s="1"/>
  <c r="L1466" i="5"/>
  <c r="M1466" i="5" s="1"/>
  <c r="L1480" i="5"/>
  <c r="M1480" i="5" s="1"/>
  <c r="L1494" i="5"/>
  <c r="M1494" i="5" s="1"/>
  <c r="L1508" i="5"/>
  <c r="M1508" i="5" s="1"/>
  <c r="L1524" i="5"/>
  <c r="M1524" i="5" s="1"/>
  <c r="L1538" i="5"/>
  <c r="M1538" i="5" s="1"/>
  <c r="L1552" i="5"/>
  <c r="M1552" i="5" s="1"/>
  <c r="L1566" i="5"/>
  <c r="M1566" i="5" s="1"/>
  <c r="L1580" i="5"/>
  <c r="M1580" i="5" s="1"/>
  <c r="L1596" i="5"/>
  <c r="M1596" i="5" s="1"/>
  <c r="L1610" i="5"/>
  <c r="M1610" i="5" s="1"/>
  <c r="L1624" i="5"/>
  <c r="M1624" i="5" s="1"/>
  <c r="L1638" i="5"/>
  <c r="M1638" i="5" s="1"/>
  <c r="L1652" i="5"/>
  <c r="M1652" i="5" s="1"/>
  <c r="L1668" i="5"/>
  <c r="M1668" i="5" s="1"/>
  <c r="L1680" i="5"/>
  <c r="M1680" i="5" s="1"/>
  <c r="L1692" i="5"/>
  <c r="M1692" i="5" s="1"/>
  <c r="L1704" i="5"/>
  <c r="M1704" i="5" s="1"/>
  <c r="L1716" i="5"/>
  <c r="M1716" i="5" s="1"/>
  <c r="L1728" i="5"/>
  <c r="M1728" i="5" s="1"/>
  <c r="L1740" i="5"/>
  <c r="M1740" i="5" s="1"/>
  <c r="L1752" i="5"/>
  <c r="M1752" i="5" s="1"/>
  <c r="L1764" i="5"/>
  <c r="M1764" i="5" s="1"/>
  <c r="L1776" i="5"/>
  <c r="M1776" i="5" s="1"/>
  <c r="L1788" i="5"/>
  <c r="M1788" i="5" s="1"/>
  <c r="L1800" i="5"/>
  <c r="M1800" i="5" s="1"/>
  <c r="L1812" i="5"/>
  <c r="M1812" i="5" s="1"/>
  <c r="L1824" i="5"/>
  <c r="M1824" i="5" s="1"/>
  <c r="L1836" i="5"/>
  <c r="M1836" i="5" s="1"/>
  <c r="L1848" i="5"/>
  <c r="M1848" i="5" s="1"/>
  <c r="L1860" i="5"/>
  <c r="M1860" i="5" s="1"/>
  <c r="L1872" i="5"/>
  <c r="M1872" i="5" s="1"/>
  <c r="L42" i="5"/>
  <c r="M42" i="5" s="1"/>
  <c r="L86" i="5"/>
  <c r="M86" i="5" s="1"/>
  <c r="L121" i="5"/>
  <c r="M121" i="5" s="1"/>
  <c r="L157" i="5"/>
  <c r="M157" i="5" s="1"/>
  <c r="L198" i="5"/>
  <c r="M198" i="5" s="1"/>
  <c r="L234" i="5"/>
  <c r="M234" i="5" s="1"/>
  <c r="L278" i="5"/>
  <c r="M278" i="5" s="1"/>
  <c r="L313" i="5"/>
  <c r="M313" i="5" s="1"/>
  <c r="L349" i="5"/>
  <c r="M349" i="5" s="1"/>
  <c r="L390" i="5"/>
  <c r="M390" i="5" s="1"/>
  <c r="L426" i="5"/>
  <c r="M426" i="5" s="1"/>
  <c r="L470" i="5"/>
  <c r="M470" i="5" s="1"/>
  <c r="L505" i="5"/>
  <c r="M505" i="5" s="1"/>
  <c r="L541" i="5"/>
  <c r="M541" i="5" s="1"/>
  <c r="L582" i="5"/>
  <c r="M582" i="5" s="1"/>
  <c r="L615" i="5"/>
  <c r="M615" i="5" s="1"/>
  <c r="L648" i="5"/>
  <c r="M648" i="5" s="1"/>
  <c r="L678" i="5"/>
  <c r="M678" i="5" s="1"/>
  <c r="L711" i="5"/>
  <c r="M711" i="5" s="1"/>
  <c r="L744" i="5"/>
  <c r="M744" i="5" s="1"/>
  <c r="L774" i="5"/>
  <c r="M774" i="5" s="1"/>
  <c r="L807" i="5"/>
  <c r="M807" i="5" s="1"/>
  <c r="L840" i="5"/>
  <c r="M840" i="5" s="1"/>
  <c r="L870" i="5"/>
  <c r="M870" i="5" s="1"/>
  <c r="L903" i="5"/>
  <c r="M903" i="5" s="1"/>
  <c r="L936" i="5"/>
  <c r="M936" i="5" s="1"/>
  <c r="L966" i="5"/>
  <c r="M966" i="5" s="1"/>
  <c r="L999" i="5"/>
  <c r="M999" i="5" s="1"/>
  <c r="L1024" i="5"/>
  <c r="M1024" i="5" s="1"/>
  <c r="L1048" i="5"/>
  <c r="M1048" i="5" s="1"/>
  <c r="L1072" i="5"/>
  <c r="M1072" i="5" s="1"/>
  <c r="L1096" i="5"/>
  <c r="M1096" i="5" s="1"/>
  <c r="L1120" i="5"/>
  <c r="M1120" i="5" s="1"/>
  <c r="L1144" i="5"/>
  <c r="M1144" i="5" s="1"/>
  <c r="L1168" i="5"/>
  <c r="M1168" i="5" s="1"/>
  <c r="L1192" i="5"/>
  <c r="M1192" i="5" s="1"/>
  <c r="L1216" i="5"/>
  <c r="M1216" i="5" s="1"/>
  <c r="L1240" i="5"/>
  <c r="M1240" i="5" s="1"/>
  <c r="L1264" i="5"/>
  <c r="M1264" i="5" s="1"/>
  <c r="L1279" i="5"/>
  <c r="M1279" i="5" s="1"/>
  <c r="L1295" i="5"/>
  <c r="M1295" i="5" s="1"/>
  <c r="L1309" i="5"/>
  <c r="M1309" i="5" s="1"/>
  <c r="L1323" i="5"/>
  <c r="M1323" i="5" s="1"/>
  <c r="L1337" i="5"/>
  <c r="M1337" i="5" s="1"/>
  <c r="L1351" i="5"/>
  <c r="M1351" i="5" s="1"/>
  <c r="L1367" i="5"/>
  <c r="M1367" i="5" s="1"/>
  <c r="L1381" i="5"/>
  <c r="M1381" i="5" s="1"/>
  <c r="L1395" i="5"/>
  <c r="M1395" i="5" s="1"/>
  <c r="L1409" i="5"/>
  <c r="M1409" i="5" s="1"/>
  <c r="L1423" i="5"/>
  <c r="M1423" i="5" s="1"/>
  <c r="L1439" i="5"/>
  <c r="M1439" i="5" s="1"/>
  <c r="L1453" i="5"/>
  <c r="M1453" i="5" s="1"/>
  <c r="L1467" i="5"/>
  <c r="M1467" i="5" s="1"/>
  <c r="L1481" i="5"/>
  <c r="M1481" i="5" s="1"/>
  <c r="L1495" i="5"/>
  <c r="M1495" i="5" s="1"/>
  <c r="L1511" i="5"/>
  <c r="M1511" i="5" s="1"/>
  <c r="L1525" i="5"/>
  <c r="M1525" i="5" s="1"/>
  <c r="L1539" i="5"/>
  <c r="M1539" i="5" s="1"/>
  <c r="L1553" i="5"/>
  <c r="M1553" i="5" s="1"/>
  <c r="L1567" i="5"/>
  <c r="M1567" i="5" s="1"/>
  <c r="L1583" i="5"/>
  <c r="M1583" i="5" s="1"/>
  <c r="L1597" i="5"/>
  <c r="M1597" i="5" s="1"/>
  <c r="L1611" i="5"/>
  <c r="M1611" i="5" s="1"/>
  <c r="L1625" i="5"/>
  <c r="M1625" i="5" s="1"/>
  <c r="L1639" i="5"/>
  <c r="M1639" i="5" s="1"/>
  <c r="L1655" i="5"/>
  <c r="M1655" i="5" s="1"/>
  <c r="L1669" i="5"/>
  <c r="M1669" i="5" s="1"/>
  <c r="L1681" i="5"/>
  <c r="M1681" i="5" s="1"/>
  <c r="L43" i="5"/>
  <c r="M43" i="5" s="1"/>
  <c r="L87" i="5"/>
  <c r="M87" i="5" s="1"/>
  <c r="L123" i="5"/>
  <c r="M123" i="5" s="1"/>
  <c r="L164" i="5"/>
  <c r="M164" i="5" s="1"/>
  <c r="L199" i="5"/>
  <c r="M199" i="5" s="1"/>
  <c r="L235" i="5"/>
  <c r="M235" i="5" s="1"/>
  <c r="L279" i="5"/>
  <c r="M279" i="5" s="1"/>
  <c r="L315" i="5"/>
  <c r="M315" i="5" s="1"/>
  <c r="L356" i="5"/>
  <c r="M356" i="5" s="1"/>
  <c r="L391" i="5"/>
  <c r="M391" i="5" s="1"/>
  <c r="L427" i="5"/>
  <c r="M427" i="5" s="1"/>
  <c r="L471" i="5"/>
  <c r="M471" i="5" s="1"/>
  <c r="L507" i="5"/>
  <c r="M507" i="5" s="1"/>
  <c r="L548" i="5"/>
  <c r="M548" i="5" s="1"/>
  <c r="L583" i="5"/>
  <c r="M583" i="5" s="1"/>
  <c r="L616" i="5"/>
  <c r="M616" i="5" s="1"/>
  <c r="L649" i="5"/>
  <c r="M649" i="5" s="1"/>
  <c r="L679" i="5"/>
  <c r="M679" i="5" s="1"/>
  <c r="L712" i="5"/>
  <c r="M712" i="5" s="1"/>
  <c r="L745" i="5"/>
  <c r="M745" i="5" s="1"/>
  <c r="L775" i="5"/>
  <c r="M775" i="5" s="1"/>
  <c r="L808" i="5"/>
  <c r="M808" i="5" s="1"/>
  <c r="L841" i="5"/>
  <c r="M841" i="5" s="1"/>
  <c r="L871" i="5"/>
  <c r="M871" i="5" s="1"/>
  <c r="L904" i="5"/>
  <c r="M904" i="5" s="1"/>
  <c r="L937" i="5"/>
  <c r="M937" i="5" s="1"/>
  <c r="L967" i="5"/>
  <c r="M967" i="5" s="1"/>
  <c r="L1000" i="5"/>
  <c r="M1000" i="5" s="1"/>
  <c r="L1025" i="5"/>
  <c r="M1025" i="5" s="1"/>
  <c r="L1049" i="5"/>
  <c r="M1049" i="5" s="1"/>
  <c r="L1073" i="5"/>
  <c r="M1073" i="5" s="1"/>
  <c r="L1097" i="5"/>
  <c r="M1097" i="5" s="1"/>
  <c r="L1121" i="5"/>
  <c r="M1121" i="5" s="1"/>
  <c r="L1145" i="5"/>
  <c r="M1145" i="5" s="1"/>
  <c r="L1169" i="5"/>
  <c r="M1169" i="5" s="1"/>
  <c r="L1193" i="5"/>
  <c r="M1193" i="5" s="1"/>
  <c r="L1217" i="5"/>
  <c r="M1217" i="5" s="1"/>
  <c r="L1241" i="5"/>
  <c r="M1241" i="5" s="1"/>
  <c r="L1265" i="5"/>
  <c r="M1265" i="5" s="1"/>
  <c r="L1280" i="5"/>
  <c r="M1280" i="5" s="1"/>
  <c r="L1296" i="5"/>
  <c r="M1296" i="5" s="1"/>
  <c r="L1310" i="5"/>
  <c r="M1310" i="5" s="1"/>
  <c r="L1324" i="5"/>
  <c r="M1324" i="5" s="1"/>
  <c r="L1338" i="5"/>
  <c r="M1338" i="5" s="1"/>
  <c r="L1352" i="5"/>
  <c r="M1352" i="5" s="1"/>
  <c r="L1368" i="5"/>
  <c r="M1368" i="5" s="1"/>
  <c r="L1382" i="5"/>
  <c r="M1382" i="5" s="1"/>
  <c r="L1396" i="5"/>
  <c r="M1396" i="5" s="1"/>
  <c r="L1410" i="5"/>
  <c r="M1410" i="5" s="1"/>
  <c r="L1424" i="5"/>
  <c r="M1424" i="5" s="1"/>
  <c r="L1440" i="5"/>
  <c r="M1440" i="5" s="1"/>
  <c r="L1454" i="5"/>
  <c r="M1454" i="5" s="1"/>
  <c r="L1468" i="5"/>
  <c r="M1468" i="5" s="1"/>
  <c r="L1482" i="5"/>
  <c r="M1482" i="5" s="1"/>
  <c r="L1496" i="5"/>
  <c r="M1496" i="5" s="1"/>
  <c r="L1512" i="5"/>
  <c r="M1512" i="5" s="1"/>
  <c r="L1526" i="5"/>
  <c r="M1526" i="5" s="1"/>
  <c r="L1540" i="5"/>
  <c r="M1540" i="5" s="1"/>
  <c r="L1554" i="5"/>
  <c r="M1554" i="5" s="1"/>
  <c r="L1568" i="5"/>
  <c r="M1568" i="5" s="1"/>
  <c r="L1584" i="5"/>
  <c r="M1584" i="5" s="1"/>
  <c r="L1598" i="5"/>
  <c r="M1598" i="5" s="1"/>
  <c r="L1612" i="5"/>
  <c r="M1612" i="5" s="1"/>
  <c r="L1626" i="5"/>
  <c r="M1626" i="5" s="1"/>
  <c r="L1640" i="5"/>
  <c r="M1640" i="5" s="1"/>
  <c r="L1656" i="5"/>
  <c r="M1656" i="5" s="1"/>
  <c r="L1670" i="5"/>
  <c r="M1670" i="5" s="1"/>
  <c r="L1682" i="5"/>
  <c r="M1682" i="5" s="1"/>
  <c r="L54" i="5"/>
  <c r="M54" i="5" s="1"/>
  <c r="L90" i="5"/>
  <c r="M90" i="5" s="1"/>
  <c r="L134" i="5"/>
  <c r="M134" i="5" s="1"/>
  <c r="L169" i="5"/>
  <c r="M169" i="5" s="1"/>
  <c r="L205" i="5"/>
  <c r="M205" i="5" s="1"/>
  <c r="L246" i="5"/>
  <c r="M246" i="5" s="1"/>
  <c r="L282" i="5"/>
  <c r="M282" i="5" s="1"/>
  <c r="L326" i="5"/>
  <c r="M326" i="5" s="1"/>
  <c r="L361" i="5"/>
  <c r="M361" i="5" s="1"/>
  <c r="L397" i="5"/>
  <c r="M397" i="5" s="1"/>
  <c r="L438" i="5"/>
  <c r="M438" i="5" s="1"/>
  <c r="L474" i="5"/>
  <c r="M474" i="5" s="1"/>
  <c r="L518" i="5"/>
  <c r="M518" i="5" s="1"/>
  <c r="L553" i="5"/>
  <c r="M553" i="5" s="1"/>
  <c r="L588" i="5"/>
  <c r="M588" i="5" s="1"/>
  <c r="L618" i="5"/>
  <c r="M618" i="5" s="1"/>
  <c r="L651" i="5"/>
  <c r="M651" i="5" s="1"/>
  <c r="L684" i="5"/>
  <c r="M684" i="5" s="1"/>
  <c r="L714" i="5"/>
  <c r="M714" i="5" s="1"/>
  <c r="L747" i="5"/>
  <c r="M747" i="5" s="1"/>
  <c r="L780" i="5"/>
  <c r="M780" i="5" s="1"/>
  <c r="L810" i="5"/>
  <c r="M810" i="5" s="1"/>
  <c r="L843" i="5"/>
  <c r="M843" i="5" s="1"/>
  <c r="L876" i="5"/>
  <c r="M876" i="5" s="1"/>
  <c r="L906" i="5"/>
  <c r="M906" i="5" s="1"/>
  <c r="L939" i="5"/>
  <c r="M939" i="5" s="1"/>
  <c r="L972" i="5"/>
  <c r="M972" i="5" s="1"/>
  <c r="L1002" i="5"/>
  <c r="M1002" i="5" s="1"/>
  <c r="L1027" i="5"/>
  <c r="M1027" i="5" s="1"/>
  <c r="L1051" i="5"/>
  <c r="M1051" i="5" s="1"/>
  <c r="L1075" i="5"/>
  <c r="M1075" i="5" s="1"/>
  <c r="L1099" i="5"/>
  <c r="M1099" i="5" s="1"/>
  <c r="L1123" i="5"/>
  <c r="M1123" i="5" s="1"/>
  <c r="L1147" i="5"/>
  <c r="M1147" i="5" s="1"/>
  <c r="L1171" i="5"/>
  <c r="M1171" i="5" s="1"/>
  <c r="L1195" i="5"/>
  <c r="M1195" i="5" s="1"/>
  <c r="L1219" i="5"/>
  <c r="M1219" i="5" s="1"/>
  <c r="L1243" i="5"/>
  <c r="M1243" i="5" s="1"/>
  <c r="L1267" i="5"/>
  <c r="M1267" i="5" s="1"/>
  <c r="L1284" i="5"/>
  <c r="M1284" i="5" s="1"/>
  <c r="L1298" i="5"/>
  <c r="M1298" i="5" s="1"/>
  <c r="L1312" i="5"/>
  <c r="M1312" i="5" s="1"/>
  <c r="L1326" i="5"/>
  <c r="M1326" i="5" s="1"/>
  <c r="L1340" i="5"/>
  <c r="M1340" i="5" s="1"/>
  <c r="L1356" i="5"/>
  <c r="M1356" i="5" s="1"/>
  <c r="L1370" i="5"/>
  <c r="M1370" i="5" s="1"/>
  <c r="L1384" i="5"/>
  <c r="M1384" i="5" s="1"/>
  <c r="L1398" i="5"/>
  <c r="M1398" i="5" s="1"/>
  <c r="L1412" i="5"/>
  <c r="M1412" i="5" s="1"/>
  <c r="L1428" i="5"/>
  <c r="M1428" i="5" s="1"/>
  <c r="L1442" i="5"/>
  <c r="M1442" i="5" s="1"/>
  <c r="L1456" i="5"/>
  <c r="M1456" i="5" s="1"/>
  <c r="L1470" i="5"/>
  <c r="M1470" i="5" s="1"/>
  <c r="L1484" i="5"/>
  <c r="M1484" i="5" s="1"/>
  <c r="L1500" i="5"/>
  <c r="M1500" i="5" s="1"/>
  <c r="L1514" i="5"/>
  <c r="M1514" i="5" s="1"/>
  <c r="L1528" i="5"/>
  <c r="M1528" i="5" s="1"/>
  <c r="L1542" i="5"/>
  <c r="M1542" i="5" s="1"/>
  <c r="L1556" i="5"/>
  <c r="M1556" i="5" s="1"/>
  <c r="L1572" i="5"/>
  <c r="M1572" i="5" s="1"/>
  <c r="L1586" i="5"/>
  <c r="M1586" i="5" s="1"/>
  <c r="L1600" i="5"/>
  <c r="M1600" i="5" s="1"/>
  <c r="L1614" i="5"/>
  <c r="M1614" i="5" s="1"/>
  <c r="L1628" i="5"/>
  <c r="M1628" i="5" s="1"/>
  <c r="L1644" i="5"/>
  <c r="M1644" i="5" s="1"/>
  <c r="L1658" i="5"/>
  <c r="M1658" i="5" s="1"/>
  <c r="L1672" i="5"/>
  <c r="M1672" i="5" s="1"/>
  <c r="L1684" i="5"/>
  <c r="M1684" i="5" s="1"/>
  <c r="L27" i="5"/>
  <c r="M27" i="5" s="1"/>
  <c r="L68" i="5"/>
  <c r="M68" i="5" s="1"/>
  <c r="L103" i="5"/>
  <c r="M103" i="5" s="1"/>
  <c r="L139" i="5"/>
  <c r="M139" i="5" s="1"/>
  <c r="L183" i="5"/>
  <c r="M183" i="5" s="1"/>
  <c r="L219" i="5"/>
  <c r="M219" i="5" s="1"/>
  <c r="L260" i="5"/>
  <c r="M260" i="5" s="1"/>
  <c r="L295" i="5"/>
  <c r="M295" i="5" s="1"/>
  <c r="L331" i="5"/>
  <c r="M331" i="5" s="1"/>
  <c r="L375" i="5"/>
  <c r="M375" i="5" s="1"/>
  <c r="L411" i="5"/>
  <c r="M411" i="5" s="1"/>
  <c r="L91" i="5"/>
  <c r="M91" i="5" s="1"/>
  <c r="L212" i="5"/>
  <c r="M212" i="5" s="1"/>
  <c r="L327" i="5"/>
  <c r="M327" i="5" s="1"/>
  <c r="L439" i="5"/>
  <c r="M439" i="5" s="1"/>
  <c r="L522" i="5"/>
  <c r="M522" i="5" s="1"/>
  <c r="L617" i="5"/>
  <c r="M617" i="5" s="1"/>
  <c r="L692" i="5"/>
  <c r="M692" i="5" s="1"/>
  <c r="L760" i="5"/>
  <c r="M760" i="5" s="1"/>
  <c r="L844" i="5"/>
  <c r="M844" i="5" s="1"/>
  <c r="L918" i="5"/>
  <c r="M918" i="5" s="1"/>
  <c r="L1001" i="5"/>
  <c r="M1001" i="5" s="1"/>
  <c r="L1059" i="5"/>
  <c r="M1059" i="5" s="1"/>
  <c r="L1109" i="5"/>
  <c r="M1109" i="5" s="1"/>
  <c r="L1172" i="5"/>
  <c r="M1172" i="5" s="1"/>
  <c r="L1228" i="5"/>
  <c r="M1228" i="5" s="1"/>
  <c r="L1283" i="5"/>
  <c r="M1283" i="5" s="1"/>
  <c r="L1314" i="5"/>
  <c r="M1314" i="5" s="1"/>
  <c r="L1346" i="5"/>
  <c r="M1346" i="5" s="1"/>
  <c r="L1385" i="5"/>
  <c r="M1385" i="5" s="1"/>
  <c r="L1417" i="5"/>
  <c r="M1417" i="5" s="1"/>
  <c r="L1455" i="5"/>
  <c r="M1455" i="5" s="1"/>
  <c r="L1488" i="5"/>
  <c r="M1488" i="5" s="1"/>
  <c r="L1518" i="5"/>
  <c r="M1518" i="5" s="1"/>
  <c r="L1559" i="5"/>
  <c r="M1559" i="5" s="1"/>
  <c r="L1589" i="5"/>
  <c r="M1589" i="5" s="1"/>
  <c r="L1627" i="5"/>
  <c r="M1627" i="5" s="1"/>
  <c r="L1660" i="5"/>
  <c r="M1660" i="5" s="1"/>
  <c r="L1688" i="5"/>
  <c r="M1688" i="5" s="1"/>
  <c r="L1708" i="5"/>
  <c r="M1708" i="5" s="1"/>
  <c r="L1724" i="5"/>
  <c r="M1724" i="5" s="1"/>
  <c r="L1744" i="5"/>
  <c r="M1744" i="5" s="1"/>
  <c r="L1760" i="5"/>
  <c r="M1760" i="5" s="1"/>
  <c r="L1778" i="5"/>
  <c r="M1778" i="5" s="1"/>
  <c r="L1793" i="5"/>
  <c r="M1793" i="5" s="1"/>
  <c r="L1808" i="5"/>
  <c r="M1808" i="5" s="1"/>
  <c r="L1826" i="5"/>
  <c r="M1826" i="5" s="1"/>
  <c r="L1841" i="5"/>
  <c r="M1841" i="5" s="1"/>
  <c r="L1856" i="5"/>
  <c r="M1856" i="5" s="1"/>
  <c r="L1874" i="5"/>
  <c r="M1874" i="5" s="1"/>
  <c r="L1888" i="5"/>
  <c r="M1888" i="5" s="1"/>
  <c r="L1902" i="5"/>
  <c r="M1902" i="5" s="1"/>
  <c r="L1916" i="5"/>
  <c r="M1916" i="5" s="1"/>
  <c r="L1932" i="5"/>
  <c r="M1932" i="5" s="1"/>
  <c r="L1946" i="5"/>
  <c r="M1946" i="5" s="1"/>
  <c r="L1960" i="5"/>
  <c r="M1960" i="5" s="1"/>
  <c r="L1974" i="5"/>
  <c r="M1974" i="5" s="1"/>
  <c r="L1988" i="5"/>
  <c r="M1988" i="5" s="1"/>
  <c r="L2004" i="5"/>
  <c r="M2004" i="5" s="1"/>
  <c r="L2018" i="5"/>
  <c r="M2018" i="5" s="1"/>
  <c r="L2032" i="5"/>
  <c r="M2032" i="5" s="1"/>
  <c r="L2046" i="5"/>
  <c r="M2046" i="5" s="1"/>
  <c r="L2060" i="5"/>
  <c r="M2060" i="5" s="1"/>
  <c r="L2076" i="5"/>
  <c r="M2076" i="5" s="1"/>
  <c r="L2090" i="5"/>
  <c r="M2090" i="5" s="1"/>
  <c r="L2104" i="5"/>
  <c r="M2104" i="5" s="1"/>
  <c r="L2118" i="5"/>
  <c r="M2118" i="5" s="1"/>
  <c r="L2132" i="5"/>
  <c r="M2132" i="5" s="1"/>
  <c r="L2148" i="5"/>
  <c r="M2148" i="5" s="1"/>
  <c r="L2162" i="5"/>
  <c r="M2162" i="5" s="1"/>
  <c r="L2176" i="5"/>
  <c r="M2176" i="5" s="1"/>
  <c r="L2190" i="5"/>
  <c r="M2190" i="5" s="1"/>
  <c r="L2204" i="5"/>
  <c r="M2204" i="5" s="1"/>
  <c r="L2219" i="5"/>
  <c r="M2219" i="5" s="1"/>
  <c r="L2231" i="5"/>
  <c r="M2231" i="5" s="1"/>
  <c r="L2243" i="5"/>
  <c r="M2243" i="5" s="1"/>
  <c r="L2255" i="5"/>
  <c r="M2255" i="5" s="1"/>
  <c r="L2267" i="5"/>
  <c r="M2267" i="5" s="1"/>
  <c r="L2279" i="5"/>
  <c r="M2279" i="5" s="1"/>
  <c r="L2291" i="5"/>
  <c r="M2291" i="5" s="1"/>
  <c r="L2303" i="5"/>
  <c r="M2303" i="5" s="1"/>
  <c r="L2315" i="5"/>
  <c r="M2315" i="5" s="1"/>
  <c r="L2327" i="5"/>
  <c r="M2327" i="5" s="1"/>
  <c r="L2339" i="5"/>
  <c r="M2339" i="5" s="1"/>
  <c r="L2351" i="5"/>
  <c r="M2351" i="5" s="1"/>
  <c r="L2363" i="5"/>
  <c r="M2363" i="5" s="1"/>
  <c r="L2375" i="5"/>
  <c r="M2375" i="5" s="1"/>
  <c r="L2387" i="5"/>
  <c r="M2387" i="5" s="1"/>
  <c r="L2399" i="5"/>
  <c r="M2399" i="5" s="1"/>
  <c r="L2411" i="5"/>
  <c r="M2411" i="5" s="1"/>
  <c r="L2423" i="5"/>
  <c r="M2423" i="5" s="1"/>
  <c r="L2435" i="5"/>
  <c r="M2435" i="5" s="1"/>
  <c r="L2447" i="5"/>
  <c r="M2447" i="5" s="1"/>
  <c r="L2459" i="5"/>
  <c r="M2459" i="5" s="1"/>
  <c r="L2471" i="5"/>
  <c r="M2471" i="5" s="1"/>
  <c r="L2483" i="5"/>
  <c r="M2483" i="5" s="1"/>
  <c r="L2495" i="5"/>
  <c r="M2495" i="5" s="1"/>
  <c r="L2507" i="5"/>
  <c r="M2507" i="5" s="1"/>
  <c r="L2519" i="5"/>
  <c r="M2519" i="5" s="1"/>
  <c r="L2531" i="5"/>
  <c r="M2531" i="5" s="1"/>
  <c r="L2543" i="5"/>
  <c r="M2543" i="5" s="1"/>
  <c r="L2555" i="5"/>
  <c r="M2555" i="5" s="1"/>
  <c r="L2567" i="5"/>
  <c r="M2567" i="5" s="1"/>
  <c r="L2579" i="5"/>
  <c r="M2579" i="5" s="1"/>
  <c r="L2591" i="5"/>
  <c r="M2591" i="5" s="1"/>
  <c r="L2603" i="5"/>
  <c r="M2603" i="5" s="1"/>
  <c r="L2615" i="5"/>
  <c r="M2615" i="5" s="1"/>
  <c r="L2627" i="5"/>
  <c r="M2627" i="5" s="1"/>
  <c r="L2639" i="5"/>
  <c r="M2639" i="5" s="1"/>
  <c r="L2651" i="5"/>
  <c r="M2651" i="5" s="1"/>
  <c r="L2663" i="5"/>
  <c r="M2663" i="5" s="1"/>
  <c r="L2675" i="5"/>
  <c r="M2675" i="5" s="1"/>
  <c r="L2687" i="5"/>
  <c r="M2687" i="5" s="1"/>
  <c r="L2699" i="5"/>
  <c r="M2699" i="5" s="1"/>
  <c r="L2711" i="5"/>
  <c r="M2711" i="5" s="1"/>
  <c r="L2723" i="5"/>
  <c r="M2723" i="5" s="1"/>
  <c r="L2735" i="5"/>
  <c r="M2735" i="5" s="1"/>
  <c r="L2747" i="5"/>
  <c r="M2747" i="5" s="1"/>
  <c r="L2759" i="5"/>
  <c r="M2759" i="5" s="1"/>
  <c r="L2771" i="5"/>
  <c r="M2771" i="5" s="1"/>
  <c r="L2783" i="5"/>
  <c r="M2783" i="5" s="1"/>
  <c r="L2795" i="5"/>
  <c r="M2795" i="5" s="1"/>
  <c r="L2807" i="5"/>
  <c r="M2807" i="5" s="1"/>
  <c r="L2819" i="5"/>
  <c r="M2819" i="5" s="1"/>
  <c r="L2831" i="5"/>
  <c r="M2831" i="5" s="1"/>
  <c r="L2843" i="5"/>
  <c r="M2843" i="5" s="1"/>
  <c r="L2855" i="5"/>
  <c r="M2855" i="5" s="1"/>
  <c r="L2867" i="5"/>
  <c r="M2867" i="5" s="1"/>
  <c r="L2879" i="5"/>
  <c r="M2879" i="5" s="1"/>
  <c r="L2891" i="5"/>
  <c r="M2891" i="5" s="1"/>
  <c r="L2903" i="5"/>
  <c r="M2903" i="5" s="1"/>
  <c r="L2915" i="5"/>
  <c r="M2915" i="5" s="1"/>
  <c r="L2927" i="5"/>
  <c r="M2927" i="5" s="1"/>
  <c r="L2939" i="5"/>
  <c r="M2939" i="5" s="1"/>
  <c r="L2951" i="5"/>
  <c r="M2951" i="5" s="1"/>
  <c r="L2963" i="5"/>
  <c r="M2963" i="5" s="1"/>
  <c r="L2975" i="5"/>
  <c r="M2975" i="5" s="1"/>
  <c r="L2987" i="5"/>
  <c r="M2987" i="5" s="1"/>
  <c r="L2999" i="5"/>
  <c r="M2999" i="5" s="1"/>
  <c r="L3011" i="5"/>
  <c r="M3011" i="5" s="1"/>
  <c r="L3023" i="5"/>
  <c r="M3023" i="5" s="1"/>
  <c r="L3035" i="5"/>
  <c r="M3035" i="5" s="1"/>
  <c r="L3047" i="5"/>
  <c r="M3047" i="5" s="1"/>
  <c r="L3059" i="5"/>
  <c r="M3059" i="5" s="1"/>
  <c r="L3071" i="5"/>
  <c r="M3071" i="5" s="1"/>
  <c r="L3083" i="5"/>
  <c r="M3083" i="5" s="1"/>
  <c r="L3095" i="5"/>
  <c r="M3095" i="5" s="1"/>
  <c r="L3107" i="5"/>
  <c r="M3107" i="5" s="1"/>
  <c r="L3119" i="5"/>
  <c r="M3119" i="5" s="1"/>
  <c r="L3131" i="5"/>
  <c r="M3131" i="5" s="1"/>
  <c r="L101" i="5"/>
  <c r="M101" i="5" s="1"/>
  <c r="L216" i="5"/>
  <c r="M216" i="5" s="1"/>
  <c r="L328" i="5"/>
  <c r="M328" i="5" s="1"/>
  <c r="L444" i="5"/>
  <c r="M444" i="5" s="1"/>
  <c r="L523" i="5"/>
  <c r="M523" i="5" s="1"/>
  <c r="L619" i="5"/>
  <c r="M619" i="5" s="1"/>
  <c r="L696" i="5"/>
  <c r="M696" i="5" s="1"/>
  <c r="L776" i="5"/>
  <c r="M776" i="5" s="1"/>
  <c r="L854" i="5"/>
  <c r="M854" i="5" s="1"/>
  <c r="L919" i="5"/>
  <c r="M919" i="5" s="1"/>
  <c r="L1003" i="5"/>
  <c r="M1003" i="5" s="1"/>
  <c r="L1060" i="5"/>
  <c r="M1060" i="5" s="1"/>
  <c r="L1122" i="5"/>
  <c r="M1122" i="5" s="1"/>
  <c r="L1179" i="5"/>
  <c r="M1179" i="5" s="1"/>
  <c r="L1229" i="5"/>
  <c r="M1229" i="5" s="1"/>
  <c r="L1285" i="5"/>
  <c r="M1285" i="5" s="1"/>
  <c r="L1315" i="5"/>
  <c r="M1315" i="5" s="1"/>
  <c r="L1355" i="5"/>
  <c r="M1355" i="5" s="1"/>
  <c r="L1386" i="5"/>
  <c r="M1386" i="5" s="1"/>
  <c r="L1418" i="5"/>
  <c r="M1418" i="5" s="1"/>
  <c r="L1457" i="5"/>
  <c r="M1457" i="5" s="1"/>
  <c r="L1489" i="5"/>
  <c r="M1489" i="5" s="1"/>
  <c r="L1527" i="5"/>
  <c r="M1527" i="5" s="1"/>
  <c r="L1560" i="5"/>
  <c r="M1560" i="5" s="1"/>
  <c r="L1590" i="5"/>
  <c r="M1590" i="5" s="1"/>
  <c r="L1631" i="5"/>
  <c r="M1631" i="5" s="1"/>
  <c r="L1661" i="5"/>
  <c r="M1661" i="5" s="1"/>
  <c r="L1693" i="5"/>
  <c r="M1693" i="5" s="1"/>
  <c r="L1709" i="5"/>
  <c r="M1709" i="5" s="1"/>
  <c r="L1729" i="5"/>
  <c r="M1729" i="5" s="1"/>
  <c r="L1745" i="5"/>
  <c r="M1745" i="5" s="1"/>
  <c r="L1763" i="5"/>
  <c r="M1763" i="5" s="1"/>
  <c r="L1779" i="5"/>
  <c r="M1779" i="5" s="1"/>
  <c r="L1794" i="5"/>
  <c r="M1794" i="5" s="1"/>
  <c r="L1811" i="5"/>
  <c r="M1811" i="5" s="1"/>
  <c r="L1827" i="5"/>
  <c r="M1827" i="5" s="1"/>
  <c r="L1842" i="5"/>
  <c r="M1842" i="5" s="1"/>
  <c r="L1859" i="5"/>
  <c r="M1859" i="5" s="1"/>
  <c r="L1875" i="5"/>
  <c r="M1875" i="5" s="1"/>
  <c r="L1889" i="5"/>
  <c r="M1889" i="5" s="1"/>
  <c r="L1903" i="5"/>
  <c r="M1903" i="5" s="1"/>
  <c r="L1919" i="5"/>
  <c r="M1919" i="5" s="1"/>
  <c r="L1933" i="5"/>
  <c r="M1933" i="5" s="1"/>
  <c r="L1947" i="5"/>
  <c r="M1947" i="5" s="1"/>
  <c r="L1961" i="5"/>
  <c r="M1961" i="5" s="1"/>
  <c r="L1975" i="5"/>
  <c r="M1975" i="5" s="1"/>
  <c r="L1991" i="5"/>
  <c r="M1991" i="5" s="1"/>
  <c r="L2005" i="5"/>
  <c r="M2005" i="5" s="1"/>
  <c r="L2019" i="5"/>
  <c r="M2019" i="5" s="1"/>
  <c r="L2033" i="5"/>
  <c r="M2033" i="5" s="1"/>
  <c r="L2047" i="5"/>
  <c r="M2047" i="5" s="1"/>
  <c r="L2063" i="5"/>
  <c r="M2063" i="5" s="1"/>
  <c r="L2077" i="5"/>
  <c r="M2077" i="5" s="1"/>
  <c r="L2091" i="5"/>
  <c r="M2091" i="5" s="1"/>
  <c r="L2105" i="5"/>
  <c r="M2105" i="5" s="1"/>
  <c r="L2119" i="5"/>
  <c r="M2119" i="5" s="1"/>
  <c r="L2135" i="5"/>
  <c r="M2135" i="5" s="1"/>
  <c r="L2149" i="5"/>
  <c r="M2149" i="5" s="1"/>
  <c r="L2163" i="5"/>
  <c r="M2163" i="5" s="1"/>
  <c r="L2177" i="5"/>
  <c r="M2177" i="5" s="1"/>
  <c r="L2191" i="5"/>
  <c r="M2191" i="5" s="1"/>
  <c r="L2207" i="5"/>
  <c r="M2207" i="5" s="1"/>
  <c r="L2220" i="5"/>
  <c r="M2220" i="5" s="1"/>
  <c r="L2232" i="5"/>
  <c r="M2232" i="5" s="1"/>
  <c r="L2244" i="5"/>
  <c r="M2244" i="5" s="1"/>
  <c r="L2256" i="5"/>
  <c r="M2256" i="5" s="1"/>
  <c r="L2268" i="5"/>
  <c r="M2268" i="5" s="1"/>
  <c r="L2280" i="5"/>
  <c r="M2280" i="5" s="1"/>
  <c r="L2292" i="5"/>
  <c r="M2292" i="5" s="1"/>
  <c r="L2304" i="5"/>
  <c r="M2304" i="5" s="1"/>
  <c r="L2316" i="5"/>
  <c r="M2316" i="5" s="1"/>
  <c r="L2328" i="5"/>
  <c r="M2328" i="5" s="1"/>
  <c r="L2340" i="5"/>
  <c r="M2340" i="5" s="1"/>
  <c r="L2352" i="5"/>
  <c r="M2352" i="5" s="1"/>
  <c r="L2364" i="5"/>
  <c r="M2364" i="5" s="1"/>
  <c r="L2376" i="5"/>
  <c r="M2376" i="5" s="1"/>
  <c r="L2388" i="5"/>
  <c r="M2388" i="5" s="1"/>
  <c r="L2400" i="5"/>
  <c r="M2400" i="5" s="1"/>
  <c r="L2412" i="5"/>
  <c r="M2412" i="5" s="1"/>
  <c r="L2424" i="5"/>
  <c r="M2424" i="5" s="1"/>
  <c r="L2436" i="5"/>
  <c r="M2436" i="5" s="1"/>
  <c r="L2448" i="5"/>
  <c r="M2448" i="5" s="1"/>
  <c r="L2460" i="5"/>
  <c r="M2460" i="5" s="1"/>
  <c r="L2472" i="5"/>
  <c r="M2472" i="5" s="1"/>
  <c r="L2484" i="5"/>
  <c r="M2484" i="5" s="1"/>
  <c r="L2496" i="5"/>
  <c r="M2496" i="5" s="1"/>
  <c r="L2508" i="5"/>
  <c r="M2508" i="5" s="1"/>
  <c r="L2520" i="5"/>
  <c r="M2520" i="5" s="1"/>
  <c r="L2532" i="5"/>
  <c r="M2532" i="5" s="1"/>
  <c r="L2544" i="5"/>
  <c r="M2544" i="5" s="1"/>
  <c r="L2556" i="5"/>
  <c r="M2556" i="5" s="1"/>
  <c r="L2568" i="5"/>
  <c r="M2568" i="5" s="1"/>
  <c r="L2580" i="5"/>
  <c r="M2580" i="5" s="1"/>
  <c r="L2592" i="5"/>
  <c r="M2592" i="5" s="1"/>
  <c r="L2604" i="5"/>
  <c r="M2604" i="5" s="1"/>
  <c r="L2616" i="5"/>
  <c r="M2616" i="5" s="1"/>
  <c r="L2628" i="5"/>
  <c r="M2628" i="5" s="1"/>
  <c r="L2640" i="5"/>
  <c r="M2640" i="5" s="1"/>
  <c r="L2652" i="5"/>
  <c r="M2652" i="5" s="1"/>
  <c r="L2664" i="5"/>
  <c r="M2664" i="5" s="1"/>
  <c r="L2676" i="5"/>
  <c r="M2676" i="5" s="1"/>
  <c r="L2688" i="5"/>
  <c r="M2688" i="5" s="1"/>
  <c r="L2700" i="5"/>
  <c r="M2700" i="5" s="1"/>
  <c r="L2712" i="5"/>
  <c r="M2712" i="5" s="1"/>
  <c r="L2724" i="5"/>
  <c r="M2724" i="5" s="1"/>
  <c r="L2736" i="5"/>
  <c r="M2736" i="5" s="1"/>
  <c r="L2748" i="5"/>
  <c r="M2748" i="5" s="1"/>
  <c r="L2760" i="5"/>
  <c r="M2760" i="5" s="1"/>
  <c r="L2772" i="5"/>
  <c r="M2772" i="5" s="1"/>
  <c r="L2784" i="5"/>
  <c r="M2784" i="5" s="1"/>
  <c r="L2796" i="5"/>
  <c r="M2796" i="5" s="1"/>
  <c r="L2808" i="5"/>
  <c r="M2808" i="5" s="1"/>
  <c r="L2820" i="5"/>
  <c r="M2820" i="5" s="1"/>
  <c r="L2832" i="5"/>
  <c r="M2832" i="5" s="1"/>
  <c r="L2844" i="5"/>
  <c r="M2844" i="5" s="1"/>
  <c r="L2856" i="5"/>
  <c r="M2856" i="5" s="1"/>
  <c r="L2868" i="5"/>
  <c r="M2868" i="5" s="1"/>
  <c r="L2880" i="5"/>
  <c r="M2880" i="5" s="1"/>
  <c r="L2892" i="5"/>
  <c r="M2892" i="5" s="1"/>
  <c r="L2904" i="5"/>
  <c r="M2904" i="5" s="1"/>
  <c r="L2916" i="5"/>
  <c r="M2916" i="5" s="1"/>
  <c r="L2928" i="5"/>
  <c r="M2928" i="5" s="1"/>
  <c r="L2940" i="5"/>
  <c r="M2940" i="5" s="1"/>
  <c r="L2952" i="5"/>
  <c r="M2952" i="5" s="1"/>
  <c r="L2964" i="5"/>
  <c r="M2964" i="5" s="1"/>
  <c r="L2976" i="5"/>
  <c r="M2976" i="5" s="1"/>
  <c r="L2988" i="5"/>
  <c r="M2988" i="5" s="1"/>
  <c r="L3000" i="5"/>
  <c r="M3000" i="5" s="1"/>
  <c r="L3012" i="5"/>
  <c r="M3012" i="5" s="1"/>
  <c r="L3024" i="5"/>
  <c r="M3024" i="5" s="1"/>
  <c r="L3036" i="5"/>
  <c r="M3036" i="5" s="1"/>
  <c r="L3048" i="5"/>
  <c r="M3048" i="5" s="1"/>
  <c r="L3060" i="5"/>
  <c r="M3060" i="5" s="1"/>
  <c r="L3072" i="5"/>
  <c r="M3072" i="5" s="1"/>
  <c r="L3084" i="5"/>
  <c r="M3084" i="5" s="1"/>
  <c r="L3096" i="5"/>
  <c r="M3096" i="5" s="1"/>
  <c r="L3108" i="5"/>
  <c r="M3108" i="5" s="1"/>
  <c r="L3120" i="5"/>
  <c r="M3120" i="5" s="1"/>
  <c r="L3132" i="5"/>
  <c r="M3132" i="5" s="1"/>
  <c r="L102" i="5"/>
  <c r="M102" i="5" s="1"/>
  <c r="L217" i="5"/>
  <c r="M217" i="5" s="1"/>
  <c r="L330" i="5"/>
  <c r="M330" i="5" s="1"/>
  <c r="L445" i="5"/>
  <c r="M445" i="5" s="1"/>
  <c r="L552" i="5"/>
  <c r="M552" i="5" s="1"/>
  <c r="L629" i="5"/>
  <c r="M629" i="5" s="1"/>
  <c r="L697" i="5"/>
  <c r="M697" i="5" s="1"/>
  <c r="L781" i="5"/>
  <c r="M781" i="5" s="1"/>
  <c r="L855" i="5"/>
  <c r="M855" i="5" s="1"/>
  <c r="L938" i="5"/>
  <c r="M938" i="5" s="1"/>
  <c r="L1011" i="5"/>
  <c r="M1011" i="5" s="1"/>
  <c r="L1061" i="5"/>
  <c r="M1061" i="5" s="1"/>
  <c r="L1124" i="5"/>
  <c r="M1124" i="5" s="1"/>
  <c r="L1180" i="5"/>
  <c r="M1180" i="5" s="1"/>
  <c r="L1242" i="5"/>
  <c r="M1242" i="5" s="1"/>
  <c r="L1286" i="5"/>
  <c r="M1286" i="5" s="1"/>
  <c r="L1316" i="5"/>
  <c r="M1316" i="5" s="1"/>
  <c r="L1357" i="5"/>
  <c r="M1357" i="5" s="1"/>
  <c r="L1387" i="5"/>
  <c r="M1387" i="5" s="1"/>
  <c r="L1427" i="5"/>
  <c r="M1427" i="5" s="1"/>
  <c r="L1458" i="5"/>
  <c r="M1458" i="5" s="1"/>
  <c r="L1490" i="5"/>
  <c r="M1490" i="5" s="1"/>
  <c r="L1529" i="5"/>
  <c r="M1529" i="5" s="1"/>
  <c r="L1561" i="5"/>
  <c r="M1561" i="5" s="1"/>
  <c r="L1599" i="5"/>
  <c r="M1599" i="5" s="1"/>
  <c r="L1632" i="5"/>
  <c r="M1632" i="5" s="1"/>
  <c r="L1662" i="5"/>
  <c r="M1662" i="5" s="1"/>
  <c r="L1694" i="5"/>
  <c r="M1694" i="5" s="1"/>
  <c r="L1710" i="5"/>
  <c r="M1710" i="5" s="1"/>
  <c r="L1730" i="5"/>
  <c r="M1730" i="5" s="1"/>
  <c r="L1746" i="5"/>
  <c r="M1746" i="5" s="1"/>
  <c r="L1765" i="5"/>
  <c r="M1765" i="5" s="1"/>
  <c r="L1780" i="5"/>
  <c r="M1780" i="5" s="1"/>
  <c r="L1795" i="5"/>
  <c r="M1795" i="5" s="1"/>
  <c r="L1813" i="5"/>
  <c r="M1813" i="5" s="1"/>
  <c r="L1828" i="5"/>
  <c r="M1828" i="5" s="1"/>
  <c r="L1843" i="5"/>
  <c r="M1843" i="5" s="1"/>
  <c r="L1861" i="5"/>
  <c r="M1861" i="5" s="1"/>
  <c r="L1876" i="5"/>
  <c r="M1876" i="5" s="1"/>
  <c r="L1890" i="5"/>
  <c r="M1890" i="5" s="1"/>
  <c r="L1904" i="5"/>
  <c r="M1904" i="5" s="1"/>
  <c r="L1920" i="5"/>
  <c r="M1920" i="5" s="1"/>
  <c r="L1934" i="5"/>
  <c r="M1934" i="5" s="1"/>
  <c r="L1948" i="5"/>
  <c r="M1948" i="5" s="1"/>
  <c r="L1962" i="5"/>
  <c r="M1962" i="5" s="1"/>
  <c r="L1976" i="5"/>
  <c r="M1976" i="5" s="1"/>
  <c r="L1992" i="5"/>
  <c r="M1992" i="5" s="1"/>
  <c r="L2006" i="5"/>
  <c r="M2006" i="5" s="1"/>
  <c r="L2020" i="5"/>
  <c r="M2020" i="5" s="1"/>
  <c r="L2034" i="5"/>
  <c r="M2034" i="5" s="1"/>
  <c r="L2048" i="5"/>
  <c r="M2048" i="5" s="1"/>
  <c r="L2064" i="5"/>
  <c r="M2064" i="5" s="1"/>
  <c r="L2078" i="5"/>
  <c r="M2078" i="5" s="1"/>
  <c r="L2092" i="5"/>
  <c r="M2092" i="5" s="1"/>
  <c r="L2106" i="5"/>
  <c r="M2106" i="5" s="1"/>
  <c r="L2120" i="5"/>
  <c r="M2120" i="5" s="1"/>
  <c r="L2136" i="5"/>
  <c r="M2136" i="5" s="1"/>
  <c r="L2150" i="5"/>
  <c r="M2150" i="5" s="1"/>
  <c r="L2164" i="5"/>
  <c r="M2164" i="5" s="1"/>
  <c r="L2178" i="5"/>
  <c r="M2178" i="5" s="1"/>
  <c r="L2192" i="5"/>
  <c r="M2192" i="5" s="1"/>
  <c r="L2208" i="5"/>
  <c r="M2208" i="5" s="1"/>
  <c r="L2221" i="5"/>
  <c r="M2221" i="5" s="1"/>
  <c r="L2233" i="5"/>
  <c r="M2233" i="5" s="1"/>
  <c r="L2245" i="5"/>
  <c r="M2245" i="5" s="1"/>
  <c r="L2257" i="5"/>
  <c r="M2257" i="5" s="1"/>
  <c r="L2269" i="5"/>
  <c r="M2269" i="5" s="1"/>
  <c r="L2281" i="5"/>
  <c r="M2281" i="5" s="1"/>
  <c r="L2293" i="5"/>
  <c r="M2293" i="5" s="1"/>
  <c r="L2305" i="5"/>
  <c r="M2305" i="5" s="1"/>
  <c r="L2317" i="5"/>
  <c r="M2317" i="5" s="1"/>
  <c r="L2329" i="5"/>
  <c r="M2329" i="5" s="1"/>
  <c r="L2341" i="5"/>
  <c r="M2341" i="5" s="1"/>
  <c r="L2353" i="5"/>
  <c r="M2353" i="5" s="1"/>
  <c r="L2365" i="5"/>
  <c r="M2365" i="5" s="1"/>
  <c r="L2377" i="5"/>
  <c r="M2377" i="5" s="1"/>
  <c r="L2389" i="5"/>
  <c r="M2389" i="5" s="1"/>
  <c r="L2401" i="5"/>
  <c r="M2401" i="5" s="1"/>
  <c r="L2413" i="5"/>
  <c r="M2413" i="5" s="1"/>
  <c r="L2425" i="5"/>
  <c r="M2425" i="5" s="1"/>
  <c r="L2437" i="5"/>
  <c r="M2437" i="5" s="1"/>
  <c r="L2449" i="5"/>
  <c r="M2449" i="5" s="1"/>
  <c r="L2461" i="5"/>
  <c r="M2461" i="5" s="1"/>
  <c r="L2473" i="5"/>
  <c r="M2473" i="5" s="1"/>
  <c r="L2485" i="5"/>
  <c r="M2485" i="5" s="1"/>
  <c r="L2497" i="5"/>
  <c r="M2497" i="5" s="1"/>
  <c r="L2509" i="5"/>
  <c r="M2509" i="5" s="1"/>
  <c r="L2521" i="5"/>
  <c r="M2521" i="5" s="1"/>
  <c r="L2533" i="5"/>
  <c r="M2533" i="5" s="1"/>
  <c r="L2545" i="5"/>
  <c r="M2545" i="5" s="1"/>
  <c r="L2557" i="5"/>
  <c r="M2557" i="5" s="1"/>
  <c r="L2569" i="5"/>
  <c r="M2569" i="5" s="1"/>
  <c r="L2581" i="5"/>
  <c r="M2581" i="5" s="1"/>
  <c r="L2593" i="5"/>
  <c r="M2593" i="5" s="1"/>
  <c r="L2605" i="5"/>
  <c r="M2605" i="5" s="1"/>
  <c r="L2617" i="5"/>
  <c r="M2617" i="5" s="1"/>
  <c r="L2629" i="5"/>
  <c r="M2629" i="5" s="1"/>
  <c r="L2641" i="5"/>
  <c r="M2641" i="5" s="1"/>
  <c r="L2653" i="5"/>
  <c r="M2653" i="5" s="1"/>
  <c r="L2665" i="5"/>
  <c r="M2665" i="5" s="1"/>
  <c r="L2677" i="5"/>
  <c r="M2677" i="5" s="1"/>
  <c r="L2689" i="5"/>
  <c r="M2689" i="5" s="1"/>
  <c r="L2701" i="5"/>
  <c r="M2701" i="5" s="1"/>
  <c r="L2713" i="5"/>
  <c r="M2713" i="5" s="1"/>
  <c r="L2725" i="5"/>
  <c r="M2725" i="5" s="1"/>
  <c r="L2737" i="5"/>
  <c r="M2737" i="5" s="1"/>
  <c r="L2749" i="5"/>
  <c r="M2749" i="5" s="1"/>
  <c r="L2761" i="5"/>
  <c r="M2761" i="5" s="1"/>
  <c r="L2773" i="5"/>
  <c r="M2773" i="5" s="1"/>
  <c r="L2785" i="5"/>
  <c r="M2785" i="5" s="1"/>
  <c r="L2797" i="5"/>
  <c r="M2797" i="5" s="1"/>
  <c r="L2809" i="5"/>
  <c r="M2809" i="5" s="1"/>
  <c r="L2821" i="5"/>
  <c r="M2821" i="5" s="1"/>
  <c r="L2833" i="5"/>
  <c r="M2833" i="5" s="1"/>
  <c r="L2845" i="5"/>
  <c r="M2845" i="5" s="1"/>
  <c r="L2857" i="5"/>
  <c r="M2857" i="5" s="1"/>
  <c r="L2869" i="5"/>
  <c r="M2869" i="5" s="1"/>
  <c r="L2881" i="5"/>
  <c r="M2881" i="5" s="1"/>
  <c r="L2893" i="5"/>
  <c r="M2893" i="5" s="1"/>
  <c r="L2905" i="5"/>
  <c r="M2905" i="5" s="1"/>
  <c r="L2917" i="5"/>
  <c r="M2917" i="5" s="1"/>
  <c r="L2929" i="5"/>
  <c r="M2929" i="5" s="1"/>
  <c r="L2941" i="5"/>
  <c r="M2941" i="5" s="1"/>
  <c r="L2953" i="5"/>
  <c r="M2953" i="5" s="1"/>
  <c r="L2965" i="5"/>
  <c r="M2965" i="5" s="1"/>
  <c r="L2977" i="5"/>
  <c r="M2977" i="5" s="1"/>
  <c r="L2989" i="5"/>
  <c r="M2989" i="5" s="1"/>
  <c r="L3001" i="5"/>
  <c r="M3001" i="5" s="1"/>
  <c r="L3013" i="5"/>
  <c r="M3013" i="5" s="1"/>
  <c r="L3025" i="5"/>
  <c r="M3025" i="5" s="1"/>
  <c r="L3037" i="5"/>
  <c r="M3037" i="5" s="1"/>
  <c r="L3049" i="5"/>
  <c r="M3049" i="5" s="1"/>
  <c r="L3061" i="5"/>
  <c r="M3061" i="5" s="1"/>
  <c r="L3073" i="5"/>
  <c r="M3073" i="5" s="1"/>
  <c r="L3085" i="5"/>
  <c r="M3085" i="5" s="1"/>
  <c r="L3097" i="5"/>
  <c r="M3097" i="5" s="1"/>
  <c r="L3109" i="5"/>
  <c r="M3109" i="5" s="1"/>
  <c r="L3121" i="5"/>
  <c r="M3121" i="5" s="1"/>
  <c r="L3133" i="5"/>
  <c r="M3133" i="5" s="1"/>
  <c r="L3145" i="5"/>
  <c r="M3145" i="5" s="1"/>
  <c r="L124" i="5"/>
  <c r="M124" i="5" s="1"/>
  <c r="L245" i="5"/>
  <c r="M245" i="5" s="1"/>
  <c r="L360" i="5"/>
  <c r="M360" i="5" s="1"/>
  <c r="L452" i="5"/>
  <c r="M452" i="5" s="1"/>
  <c r="L555" i="5"/>
  <c r="M555" i="5" s="1"/>
  <c r="L630" i="5"/>
  <c r="M630" i="5" s="1"/>
  <c r="L713" i="5"/>
  <c r="M713" i="5" s="1"/>
  <c r="L788" i="5"/>
  <c r="M788" i="5" s="1"/>
  <c r="L856" i="5"/>
  <c r="M856" i="5" s="1"/>
  <c r="L940" i="5"/>
  <c r="M940" i="5" s="1"/>
  <c r="L1012" i="5"/>
  <c r="M1012" i="5" s="1"/>
  <c r="L1074" i="5"/>
  <c r="M1074" i="5" s="1"/>
  <c r="L1131" i="5"/>
  <c r="M1131" i="5" s="1"/>
  <c r="L1181" i="5"/>
  <c r="M1181" i="5" s="1"/>
  <c r="L1244" i="5"/>
  <c r="M1244" i="5" s="1"/>
  <c r="L1287" i="5"/>
  <c r="M1287" i="5" s="1"/>
  <c r="L1325" i="5"/>
  <c r="M1325" i="5" s="1"/>
  <c r="L1358" i="5"/>
  <c r="M1358" i="5" s="1"/>
  <c r="L1388" i="5"/>
  <c r="M1388" i="5" s="1"/>
  <c r="L1429" i="5"/>
  <c r="M1429" i="5" s="1"/>
  <c r="L1459" i="5"/>
  <c r="M1459" i="5" s="1"/>
  <c r="L1499" i="5"/>
  <c r="M1499" i="5" s="1"/>
  <c r="L1530" i="5"/>
  <c r="M1530" i="5" s="1"/>
  <c r="L1562" i="5"/>
  <c r="M1562" i="5" s="1"/>
  <c r="L1601" i="5"/>
  <c r="M1601" i="5" s="1"/>
  <c r="L1633" i="5"/>
  <c r="M1633" i="5" s="1"/>
  <c r="L1671" i="5"/>
  <c r="M1671" i="5" s="1"/>
  <c r="L1695" i="5"/>
  <c r="M1695" i="5" s="1"/>
  <c r="L1711" i="5"/>
  <c r="M1711" i="5" s="1"/>
  <c r="L1731" i="5"/>
  <c r="M1731" i="5" s="1"/>
  <c r="L1747" i="5"/>
  <c r="M1747" i="5" s="1"/>
  <c r="L1766" i="5"/>
  <c r="M1766" i="5" s="1"/>
  <c r="L1781" i="5"/>
  <c r="M1781" i="5" s="1"/>
  <c r="L1796" i="5"/>
  <c r="M1796" i="5" s="1"/>
  <c r="L1814" i="5"/>
  <c r="M1814" i="5" s="1"/>
  <c r="L1829" i="5"/>
  <c r="M1829" i="5" s="1"/>
  <c r="L1844" i="5"/>
  <c r="M1844" i="5" s="1"/>
  <c r="L1862" i="5"/>
  <c r="M1862" i="5" s="1"/>
  <c r="L1877" i="5"/>
  <c r="M1877" i="5" s="1"/>
  <c r="L1891" i="5"/>
  <c r="M1891" i="5" s="1"/>
  <c r="L1907" i="5"/>
  <c r="M1907" i="5" s="1"/>
  <c r="L1921" i="5"/>
  <c r="M1921" i="5" s="1"/>
  <c r="L1935" i="5"/>
  <c r="M1935" i="5" s="1"/>
  <c r="L1949" i="5"/>
  <c r="M1949" i="5" s="1"/>
  <c r="L1963" i="5"/>
  <c r="M1963" i="5" s="1"/>
  <c r="L1979" i="5"/>
  <c r="M1979" i="5" s="1"/>
  <c r="L1993" i="5"/>
  <c r="M1993" i="5" s="1"/>
  <c r="L2007" i="5"/>
  <c r="M2007" i="5" s="1"/>
  <c r="L2021" i="5"/>
  <c r="M2021" i="5" s="1"/>
  <c r="L2035" i="5"/>
  <c r="M2035" i="5" s="1"/>
  <c r="L2051" i="5"/>
  <c r="M2051" i="5" s="1"/>
  <c r="L2065" i="5"/>
  <c r="M2065" i="5" s="1"/>
  <c r="L2079" i="5"/>
  <c r="M2079" i="5" s="1"/>
  <c r="L2093" i="5"/>
  <c r="M2093" i="5" s="1"/>
  <c r="L2107" i="5"/>
  <c r="M2107" i="5" s="1"/>
  <c r="L2123" i="5"/>
  <c r="M2123" i="5" s="1"/>
  <c r="L2137" i="5"/>
  <c r="M2137" i="5" s="1"/>
  <c r="L2151" i="5"/>
  <c r="M2151" i="5" s="1"/>
  <c r="L2165" i="5"/>
  <c r="M2165" i="5" s="1"/>
  <c r="L2179" i="5"/>
  <c r="M2179" i="5" s="1"/>
  <c r="L2195" i="5"/>
  <c r="M2195" i="5" s="1"/>
  <c r="L2209" i="5"/>
  <c r="M2209" i="5" s="1"/>
  <c r="L2222" i="5"/>
  <c r="M2222" i="5" s="1"/>
  <c r="L2234" i="5"/>
  <c r="M2234" i="5" s="1"/>
  <c r="L2246" i="5"/>
  <c r="M2246" i="5" s="1"/>
  <c r="L2258" i="5"/>
  <c r="M2258" i="5" s="1"/>
  <c r="L2270" i="5"/>
  <c r="M2270" i="5" s="1"/>
  <c r="L2282" i="5"/>
  <c r="M2282" i="5" s="1"/>
  <c r="L2294" i="5"/>
  <c r="M2294" i="5" s="1"/>
  <c r="L2306" i="5"/>
  <c r="M2306" i="5" s="1"/>
  <c r="L2318" i="5"/>
  <c r="M2318" i="5" s="1"/>
  <c r="L2330" i="5"/>
  <c r="M2330" i="5" s="1"/>
  <c r="L2342" i="5"/>
  <c r="M2342" i="5" s="1"/>
  <c r="L2354" i="5"/>
  <c r="M2354" i="5" s="1"/>
  <c r="L2366" i="5"/>
  <c r="M2366" i="5" s="1"/>
  <c r="L2378" i="5"/>
  <c r="M2378" i="5" s="1"/>
  <c r="L2390" i="5"/>
  <c r="M2390" i="5" s="1"/>
  <c r="L2402" i="5"/>
  <c r="M2402" i="5" s="1"/>
  <c r="L2414" i="5"/>
  <c r="M2414" i="5" s="1"/>
  <c r="L2426" i="5"/>
  <c r="M2426" i="5" s="1"/>
  <c r="L2438" i="5"/>
  <c r="M2438" i="5" s="1"/>
  <c r="L2450" i="5"/>
  <c r="M2450" i="5" s="1"/>
  <c r="L2462" i="5"/>
  <c r="M2462" i="5" s="1"/>
  <c r="L2474" i="5"/>
  <c r="M2474" i="5" s="1"/>
  <c r="L2486" i="5"/>
  <c r="M2486" i="5" s="1"/>
  <c r="L2498" i="5"/>
  <c r="M2498" i="5" s="1"/>
  <c r="L2510" i="5"/>
  <c r="M2510" i="5" s="1"/>
  <c r="L2522" i="5"/>
  <c r="M2522" i="5" s="1"/>
  <c r="L2534" i="5"/>
  <c r="M2534" i="5" s="1"/>
  <c r="L2546" i="5"/>
  <c r="M2546" i="5" s="1"/>
  <c r="L2558" i="5"/>
  <c r="M2558" i="5" s="1"/>
  <c r="L2570" i="5"/>
  <c r="M2570" i="5" s="1"/>
  <c r="L2582" i="5"/>
  <c r="M2582" i="5" s="1"/>
  <c r="L2594" i="5"/>
  <c r="M2594" i="5" s="1"/>
  <c r="L2606" i="5"/>
  <c r="M2606" i="5" s="1"/>
  <c r="L2618" i="5"/>
  <c r="M2618" i="5" s="1"/>
  <c r="L2630" i="5"/>
  <c r="M2630" i="5" s="1"/>
  <c r="L2642" i="5"/>
  <c r="M2642" i="5" s="1"/>
  <c r="L2654" i="5"/>
  <c r="M2654" i="5" s="1"/>
  <c r="L2666" i="5"/>
  <c r="M2666" i="5" s="1"/>
  <c r="L2678" i="5"/>
  <c r="M2678" i="5" s="1"/>
  <c r="L2690" i="5"/>
  <c r="M2690" i="5" s="1"/>
  <c r="L2702" i="5"/>
  <c r="M2702" i="5" s="1"/>
  <c r="L2714" i="5"/>
  <c r="M2714" i="5" s="1"/>
  <c r="L2726" i="5"/>
  <c r="M2726" i="5" s="1"/>
  <c r="L2738" i="5"/>
  <c r="M2738" i="5" s="1"/>
  <c r="L2750" i="5"/>
  <c r="M2750" i="5" s="1"/>
  <c r="L2762" i="5"/>
  <c r="M2762" i="5" s="1"/>
  <c r="L2774" i="5"/>
  <c r="M2774" i="5" s="1"/>
  <c r="L20" i="5"/>
  <c r="M20" i="5" s="1"/>
  <c r="L135" i="5"/>
  <c r="M135" i="5" s="1"/>
  <c r="L247" i="5"/>
  <c r="M247" i="5" s="1"/>
  <c r="L363" i="5"/>
  <c r="M363" i="5" s="1"/>
  <c r="L472" i="5"/>
  <c r="M472" i="5" s="1"/>
  <c r="L556" i="5"/>
  <c r="M556" i="5" s="1"/>
  <c r="L631" i="5"/>
  <c r="M631" i="5" s="1"/>
  <c r="L715" i="5"/>
  <c r="M715" i="5" s="1"/>
  <c r="L792" i="5"/>
  <c r="M792" i="5" s="1"/>
  <c r="L872" i="5"/>
  <c r="M872" i="5" s="1"/>
  <c r="L950" i="5"/>
  <c r="M950" i="5" s="1"/>
  <c r="L1013" i="5"/>
  <c r="M1013" i="5" s="1"/>
  <c r="L1076" i="5"/>
  <c r="M1076" i="5" s="1"/>
  <c r="L1132" i="5"/>
  <c r="M1132" i="5" s="1"/>
  <c r="L1194" i="5"/>
  <c r="M1194" i="5" s="1"/>
  <c r="L1251" i="5"/>
  <c r="M1251" i="5" s="1"/>
  <c r="L1288" i="5"/>
  <c r="M1288" i="5" s="1"/>
  <c r="L1327" i="5"/>
  <c r="M1327" i="5" s="1"/>
  <c r="L1359" i="5"/>
  <c r="M1359" i="5" s="1"/>
  <c r="L1397" i="5"/>
  <c r="M1397" i="5" s="1"/>
  <c r="L1430" i="5"/>
  <c r="M1430" i="5" s="1"/>
  <c r="L1460" i="5"/>
  <c r="M1460" i="5" s="1"/>
  <c r="L1501" i="5"/>
  <c r="M1501" i="5" s="1"/>
  <c r="L1531" i="5"/>
  <c r="M1531" i="5" s="1"/>
  <c r="L1571" i="5"/>
  <c r="M1571" i="5" s="1"/>
  <c r="L1602" i="5"/>
  <c r="M1602" i="5" s="1"/>
  <c r="L1634" i="5"/>
  <c r="M1634" i="5" s="1"/>
  <c r="L1673" i="5"/>
  <c r="M1673" i="5" s="1"/>
  <c r="L1696" i="5"/>
  <c r="M1696" i="5" s="1"/>
  <c r="L1712" i="5"/>
  <c r="M1712" i="5" s="1"/>
  <c r="L1732" i="5"/>
  <c r="M1732" i="5" s="1"/>
  <c r="L1748" i="5"/>
  <c r="M1748" i="5" s="1"/>
  <c r="L1767" i="5"/>
  <c r="M1767" i="5" s="1"/>
  <c r="L1782" i="5"/>
  <c r="M1782" i="5" s="1"/>
  <c r="L1799" i="5"/>
  <c r="M1799" i="5" s="1"/>
  <c r="L1815" i="5"/>
  <c r="M1815" i="5" s="1"/>
  <c r="L1830" i="5"/>
  <c r="M1830" i="5" s="1"/>
  <c r="L1847" i="5"/>
  <c r="M1847" i="5" s="1"/>
  <c r="L1863" i="5"/>
  <c r="M1863" i="5" s="1"/>
  <c r="L1878" i="5"/>
  <c r="M1878" i="5" s="1"/>
  <c r="L1892" i="5"/>
  <c r="M1892" i="5" s="1"/>
  <c r="L1908" i="5"/>
  <c r="M1908" i="5" s="1"/>
  <c r="L1922" i="5"/>
  <c r="M1922" i="5" s="1"/>
  <c r="L1936" i="5"/>
  <c r="M1936" i="5" s="1"/>
  <c r="L1950" i="5"/>
  <c r="M1950" i="5" s="1"/>
  <c r="L1964" i="5"/>
  <c r="M1964" i="5" s="1"/>
  <c r="L1980" i="5"/>
  <c r="M1980" i="5" s="1"/>
  <c r="L1994" i="5"/>
  <c r="M1994" i="5" s="1"/>
  <c r="L2008" i="5"/>
  <c r="M2008" i="5" s="1"/>
  <c r="L2022" i="5"/>
  <c r="M2022" i="5" s="1"/>
  <c r="L2036" i="5"/>
  <c r="M2036" i="5" s="1"/>
  <c r="L2052" i="5"/>
  <c r="M2052" i="5" s="1"/>
  <c r="L2066" i="5"/>
  <c r="M2066" i="5" s="1"/>
  <c r="L2080" i="5"/>
  <c r="M2080" i="5" s="1"/>
  <c r="L2094" i="5"/>
  <c r="M2094" i="5" s="1"/>
  <c r="L2108" i="5"/>
  <c r="M2108" i="5" s="1"/>
  <c r="L2124" i="5"/>
  <c r="M2124" i="5" s="1"/>
  <c r="L2138" i="5"/>
  <c r="M2138" i="5" s="1"/>
  <c r="L2152" i="5"/>
  <c r="M2152" i="5" s="1"/>
  <c r="L2166" i="5"/>
  <c r="M2166" i="5" s="1"/>
  <c r="L2180" i="5"/>
  <c r="M2180" i="5" s="1"/>
  <c r="L2196" i="5"/>
  <c r="M2196" i="5" s="1"/>
  <c r="L2210" i="5"/>
  <c r="M2210" i="5" s="1"/>
  <c r="L2223" i="5"/>
  <c r="M2223" i="5" s="1"/>
  <c r="L2235" i="5"/>
  <c r="M2235" i="5" s="1"/>
  <c r="L2247" i="5"/>
  <c r="M2247" i="5" s="1"/>
  <c r="L2259" i="5"/>
  <c r="M2259" i="5" s="1"/>
  <c r="L2271" i="5"/>
  <c r="M2271" i="5" s="1"/>
  <c r="L2283" i="5"/>
  <c r="M2283" i="5" s="1"/>
  <c r="L2295" i="5"/>
  <c r="M2295" i="5" s="1"/>
  <c r="L2307" i="5"/>
  <c r="M2307" i="5" s="1"/>
  <c r="L2319" i="5"/>
  <c r="M2319" i="5" s="1"/>
  <c r="L2331" i="5"/>
  <c r="M2331" i="5" s="1"/>
  <c r="L2343" i="5"/>
  <c r="M2343" i="5" s="1"/>
  <c r="L2355" i="5"/>
  <c r="M2355" i="5" s="1"/>
  <c r="L2367" i="5"/>
  <c r="M2367" i="5" s="1"/>
  <c r="L2379" i="5"/>
  <c r="M2379" i="5" s="1"/>
  <c r="L2391" i="5"/>
  <c r="M2391" i="5" s="1"/>
  <c r="L2403" i="5"/>
  <c r="M2403" i="5" s="1"/>
  <c r="L2415" i="5"/>
  <c r="M2415" i="5" s="1"/>
  <c r="L2427" i="5"/>
  <c r="M2427" i="5" s="1"/>
  <c r="L2439" i="5"/>
  <c r="M2439" i="5" s="1"/>
  <c r="L2451" i="5"/>
  <c r="M2451" i="5" s="1"/>
  <c r="L2463" i="5"/>
  <c r="M2463" i="5" s="1"/>
  <c r="L2475" i="5"/>
  <c r="M2475" i="5" s="1"/>
  <c r="L2487" i="5"/>
  <c r="M2487" i="5" s="1"/>
  <c r="L2499" i="5"/>
  <c r="M2499" i="5" s="1"/>
  <c r="L2511" i="5"/>
  <c r="M2511" i="5" s="1"/>
  <c r="L2523" i="5"/>
  <c r="M2523" i="5" s="1"/>
  <c r="L2535" i="5"/>
  <c r="M2535" i="5" s="1"/>
  <c r="L2547" i="5"/>
  <c r="M2547" i="5" s="1"/>
  <c r="L2559" i="5"/>
  <c r="M2559" i="5" s="1"/>
  <c r="L2571" i="5"/>
  <c r="M2571" i="5" s="1"/>
  <c r="L2583" i="5"/>
  <c r="M2583" i="5" s="1"/>
  <c r="L2595" i="5"/>
  <c r="M2595" i="5" s="1"/>
  <c r="L2607" i="5"/>
  <c r="M2607" i="5" s="1"/>
  <c r="L2619" i="5"/>
  <c r="M2619" i="5" s="1"/>
  <c r="L2631" i="5"/>
  <c r="M2631" i="5" s="1"/>
  <c r="L2643" i="5"/>
  <c r="M2643" i="5" s="1"/>
  <c r="L2655" i="5"/>
  <c r="M2655" i="5" s="1"/>
  <c r="L2667" i="5"/>
  <c r="M2667" i="5" s="1"/>
  <c r="L2679" i="5"/>
  <c r="M2679" i="5" s="1"/>
  <c r="L2691" i="5"/>
  <c r="M2691" i="5" s="1"/>
  <c r="L2703" i="5"/>
  <c r="M2703" i="5" s="1"/>
  <c r="L2715" i="5"/>
  <c r="M2715" i="5" s="1"/>
  <c r="L2727" i="5"/>
  <c r="M2727" i="5" s="1"/>
  <c r="L2739" i="5"/>
  <c r="M2739" i="5" s="1"/>
  <c r="L2751" i="5"/>
  <c r="M2751" i="5" s="1"/>
  <c r="L2763" i="5"/>
  <c r="M2763" i="5" s="1"/>
  <c r="L2775" i="5"/>
  <c r="M2775" i="5" s="1"/>
  <c r="L24" i="5"/>
  <c r="M24" i="5" s="1"/>
  <c r="L136" i="5"/>
  <c r="M136" i="5" s="1"/>
  <c r="L252" i="5"/>
  <c r="M252" i="5" s="1"/>
  <c r="L364" i="5"/>
  <c r="M364" i="5" s="1"/>
  <c r="L475" i="5"/>
  <c r="M475" i="5" s="1"/>
  <c r="L566" i="5"/>
  <c r="M566" i="5" s="1"/>
  <c r="L650" i="5"/>
  <c r="M650" i="5" s="1"/>
  <c r="L725" i="5"/>
  <c r="M725" i="5" s="1"/>
  <c r="L793" i="5"/>
  <c r="M793" i="5" s="1"/>
  <c r="L877" i="5"/>
  <c r="M877" i="5" s="1"/>
  <c r="L951" i="5"/>
  <c r="M951" i="5" s="1"/>
  <c r="L1026" i="5"/>
  <c r="M1026" i="5" s="1"/>
  <c r="L1083" i="5"/>
  <c r="M1083" i="5" s="1"/>
  <c r="L1133" i="5"/>
  <c r="M1133" i="5" s="1"/>
  <c r="L1196" i="5"/>
  <c r="M1196" i="5" s="1"/>
  <c r="L1252" i="5"/>
  <c r="M1252" i="5" s="1"/>
  <c r="L1297" i="5"/>
  <c r="M1297" i="5" s="1"/>
  <c r="L1328" i="5"/>
  <c r="M1328" i="5" s="1"/>
  <c r="L1360" i="5"/>
  <c r="M1360" i="5" s="1"/>
  <c r="L1399" i="5"/>
  <c r="M1399" i="5" s="1"/>
  <c r="L1431" i="5"/>
  <c r="M1431" i="5" s="1"/>
  <c r="L1469" i="5"/>
  <c r="M1469" i="5" s="1"/>
  <c r="L1502" i="5"/>
  <c r="M1502" i="5" s="1"/>
  <c r="L1532" i="5"/>
  <c r="M1532" i="5" s="1"/>
  <c r="L1573" i="5"/>
  <c r="M1573" i="5" s="1"/>
  <c r="L1603" i="5"/>
  <c r="M1603" i="5" s="1"/>
  <c r="L1643" i="5"/>
  <c r="M1643" i="5" s="1"/>
  <c r="L1674" i="5"/>
  <c r="M1674" i="5" s="1"/>
  <c r="L1697" i="5"/>
  <c r="M1697" i="5" s="1"/>
  <c r="L1717" i="5"/>
  <c r="M1717" i="5" s="1"/>
  <c r="L1733" i="5"/>
  <c r="M1733" i="5" s="1"/>
  <c r="L1753" i="5"/>
  <c r="M1753" i="5" s="1"/>
  <c r="L1768" i="5"/>
  <c r="M1768" i="5" s="1"/>
  <c r="L1783" i="5"/>
  <c r="M1783" i="5" s="1"/>
  <c r="L1801" i="5"/>
  <c r="M1801" i="5" s="1"/>
  <c r="L1816" i="5"/>
  <c r="M1816" i="5" s="1"/>
  <c r="L1831" i="5"/>
  <c r="M1831" i="5" s="1"/>
  <c r="L1849" i="5"/>
  <c r="M1849" i="5" s="1"/>
  <c r="L1864" i="5"/>
  <c r="M1864" i="5" s="1"/>
  <c r="L1879" i="5"/>
  <c r="M1879" i="5" s="1"/>
  <c r="L1895" i="5"/>
  <c r="M1895" i="5" s="1"/>
  <c r="L1909" i="5"/>
  <c r="M1909" i="5" s="1"/>
  <c r="L1923" i="5"/>
  <c r="M1923" i="5" s="1"/>
  <c r="L1937" i="5"/>
  <c r="M1937" i="5" s="1"/>
  <c r="L1951" i="5"/>
  <c r="M1951" i="5" s="1"/>
  <c r="L1967" i="5"/>
  <c r="M1967" i="5" s="1"/>
  <c r="L1981" i="5"/>
  <c r="M1981" i="5" s="1"/>
  <c r="L1995" i="5"/>
  <c r="M1995" i="5" s="1"/>
  <c r="L2009" i="5"/>
  <c r="M2009" i="5" s="1"/>
  <c r="L2023" i="5"/>
  <c r="M2023" i="5" s="1"/>
  <c r="L2039" i="5"/>
  <c r="M2039" i="5" s="1"/>
  <c r="L2053" i="5"/>
  <c r="M2053" i="5" s="1"/>
  <c r="L2067" i="5"/>
  <c r="M2067" i="5" s="1"/>
  <c r="L2081" i="5"/>
  <c r="M2081" i="5" s="1"/>
  <c r="L2095" i="5"/>
  <c r="M2095" i="5" s="1"/>
  <c r="L2111" i="5"/>
  <c r="M2111" i="5" s="1"/>
  <c r="L2125" i="5"/>
  <c r="M2125" i="5" s="1"/>
  <c r="L2139" i="5"/>
  <c r="M2139" i="5" s="1"/>
  <c r="L2153" i="5"/>
  <c r="M2153" i="5" s="1"/>
  <c r="L2167" i="5"/>
  <c r="M2167" i="5" s="1"/>
  <c r="L2183" i="5"/>
  <c r="M2183" i="5" s="1"/>
  <c r="L2197" i="5"/>
  <c r="M2197" i="5" s="1"/>
  <c r="L2211" i="5"/>
  <c r="M2211" i="5" s="1"/>
  <c r="L2224" i="5"/>
  <c r="M2224" i="5" s="1"/>
  <c r="L2236" i="5"/>
  <c r="M2236" i="5" s="1"/>
  <c r="L2248" i="5"/>
  <c r="M2248" i="5" s="1"/>
  <c r="L2260" i="5"/>
  <c r="M2260" i="5" s="1"/>
  <c r="L2272" i="5"/>
  <c r="M2272" i="5" s="1"/>
  <c r="L2284" i="5"/>
  <c r="M2284" i="5" s="1"/>
  <c r="L2296" i="5"/>
  <c r="M2296" i="5" s="1"/>
  <c r="L2308" i="5"/>
  <c r="M2308" i="5" s="1"/>
  <c r="L2320" i="5"/>
  <c r="M2320" i="5" s="1"/>
  <c r="L2332" i="5"/>
  <c r="M2332" i="5" s="1"/>
  <c r="L2344" i="5"/>
  <c r="M2344" i="5" s="1"/>
  <c r="L2356" i="5"/>
  <c r="M2356" i="5" s="1"/>
  <c r="L2368" i="5"/>
  <c r="M2368" i="5" s="1"/>
  <c r="L2380" i="5"/>
  <c r="M2380" i="5" s="1"/>
  <c r="L2392" i="5"/>
  <c r="M2392" i="5" s="1"/>
  <c r="L2404" i="5"/>
  <c r="M2404" i="5" s="1"/>
  <c r="L2416" i="5"/>
  <c r="M2416" i="5" s="1"/>
  <c r="L2428" i="5"/>
  <c r="M2428" i="5" s="1"/>
  <c r="L2440" i="5"/>
  <c r="M2440" i="5" s="1"/>
  <c r="L2452" i="5"/>
  <c r="M2452" i="5" s="1"/>
  <c r="L2464" i="5"/>
  <c r="M2464" i="5" s="1"/>
  <c r="L2476" i="5"/>
  <c r="M2476" i="5" s="1"/>
  <c r="L2488" i="5"/>
  <c r="M2488" i="5" s="1"/>
  <c r="L2500" i="5"/>
  <c r="M2500" i="5" s="1"/>
  <c r="L2512" i="5"/>
  <c r="M2512" i="5" s="1"/>
  <c r="L2524" i="5"/>
  <c r="M2524" i="5" s="1"/>
  <c r="L2536" i="5"/>
  <c r="M2536" i="5" s="1"/>
  <c r="L2548" i="5"/>
  <c r="M2548" i="5" s="1"/>
  <c r="L2560" i="5"/>
  <c r="M2560" i="5" s="1"/>
  <c r="L2572" i="5"/>
  <c r="M2572" i="5" s="1"/>
  <c r="L2584" i="5"/>
  <c r="M2584" i="5" s="1"/>
  <c r="L2596" i="5"/>
  <c r="M2596" i="5" s="1"/>
  <c r="L2608" i="5"/>
  <c r="M2608" i="5" s="1"/>
  <c r="L2620" i="5"/>
  <c r="M2620" i="5" s="1"/>
  <c r="L2632" i="5"/>
  <c r="M2632" i="5" s="1"/>
  <c r="L2644" i="5"/>
  <c r="M2644" i="5" s="1"/>
  <c r="L2656" i="5"/>
  <c r="M2656" i="5" s="1"/>
  <c r="L2668" i="5"/>
  <c r="M2668" i="5" s="1"/>
  <c r="L2680" i="5"/>
  <c r="M2680" i="5" s="1"/>
  <c r="L2692" i="5"/>
  <c r="M2692" i="5" s="1"/>
  <c r="L2704" i="5"/>
  <c r="M2704" i="5" s="1"/>
  <c r="L2716" i="5"/>
  <c r="M2716" i="5" s="1"/>
  <c r="L2728" i="5"/>
  <c r="M2728" i="5" s="1"/>
  <c r="L2740" i="5"/>
  <c r="M2740" i="5" s="1"/>
  <c r="L2752" i="5"/>
  <c r="M2752" i="5" s="1"/>
  <c r="L2764" i="5"/>
  <c r="M2764" i="5" s="1"/>
  <c r="L2776" i="5"/>
  <c r="M2776" i="5" s="1"/>
  <c r="L25" i="5"/>
  <c r="M25" i="5" s="1"/>
  <c r="L138" i="5"/>
  <c r="M138" i="5" s="1"/>
  <c r="L253" i="5"/>
  <c r="M253" i="5" s="1"/>
  <c r="L374" i="5"/>
  <c r="M374" i="5" s="1"/>
  <c r="L485" i="5"/>
  <c r="M485" i="5" s="1"/>
  <c r="L567" i="5"/>
  <c r="M567" i="5" s="1"/>
  <c r="L652" i="5"/>
  <c r="M652" i="5" s="1"/>
  <c r="L726" i="5"/>
  <c r="M726" i="5" s="1"/>
  <c r="L809" i="5"/>
  <c r="M809" i="5" s="1"/>
  <c r="L884" i="5"/>
  <c r="M884" i="5" s="1"/>
  <c r="L952" i="5"/>
  <c r="M952" i="5" s="1"/>
  <c r="L1028" i="5"/>
  <c r="M1028" i="5" s="1"/>
  <c r="L1084" i="5"/>
  <c r="M1084" i="5" s="1"/>
  <c r="L1146" i="5"/>
  <c r="M1146" i="5" s="1"/>
  <c r="L1203" i="5"/>
  <c r="M1203" i="5" s="1"/>
  <c r="L1253" i="5"/>
  <c r="M1253" i="5" s="1"/>
  <c r="L1299" i="5"/>
  <c r="M1299" i="5" s="1"/>
  <c r="L1331" i="5"/>
  <c r="M1331" i="5" s="1"/>
  <c r="L1369" i="5"/>
  <c r="M1369" i="5" s="1"/>
  <c r="L1400" i="5"/>
  <c r="M1400" i="5" s="1"/>
  <c r="L1432" i="5"/>
  <c r="M1432" i="5" s="1"/>
  <c r="L1471" i="5"/>
  <c r="M1471" i="5" s="1"/>
  <c r="L1503" i="5"/>
  <c r="M1503" i="5" s="1"/>
  <c r="L1541" i="5"/>
  <c r="M1541" i="5" s="1"/>
  <c r="L1574" i="5"/>
  <c r="M1574" i="5" s="1"/>
  <c r="L1604" i="5"/>
  <c r="M1604" i="5" s="1"/>
  <c r="L1645" i="5"/>
  <c r="M1645" i="5" s="1"/>
  <c r="L1675" i="5"/>
  <c r="M1675" i="5" s="1"/>
  <c r="L1698" i="5"/>
  <c r="M1698" i="5" s="1"/>
  <c r="L1718" i="5"/>
  <c r="M1718" i="5" s="1"/>
  <c r="L1734" i="5"/>
  <c r="M1734" i="5" s="1"/>
  <c r="L1754" i="5"/>
  <c r="M1754" i="5" s="1"/>
  <c r="L1769" i="5"/>
  <c r="M1769" i="5" s="1"/>
  <c r="L1784" i="5"/>
  <c r="M1784" i="5" s="1"/>
  <c r="L1802" i="5"/>
  <c r="M1802" i="5" s="1"/>
  <c r="L1817" i="5"/>
  <c r="M1817" i="5" s="1"/>
  <c r="L1832" i="5"/>
  <c r="M1832" i="5" s="1"/>
  <c r="L1850" i="5"/>
  <c r="M1850" i="5" s="1"/>
  <c r="L1865" i="5"/>
  <c r="M1865" i="5" s="1"/>
  <c r="L1880" i="5"/>
  <c r="M1880" i="5" s="1"/>
  <c r="L1896" i="5"/>
  <c r="M1896" i="5" s="1"/>
  <c r="L1910" i="5"/>
  <c r="M1910" i="5" s="1"/>
  <c r="L1924" i="5"/>
  <c r="M1924" i="5" s="1"/>
  <c r="L1938" i="5"/>
  <c r="M1938" i="5" s="1"/>
  <c r="L1952" i="5"/>
  <c r="M1952" i="5" s="1"/>
  <c r="L1968" i="5"/>
  <c r="M1968" i="5" s="1"/>
  <c r="L1982" i="5"/>
  <c r="M1982" i="5" s="1"/>
  <c r="L1996" i="5"/>
  <c r="M1996" i="5" s="1"/>
  <c r="L2010" i="5"/>
  <c r="M2010" i="5" s="1"/>
  <c r="L2024" i="5"/>
  <c r="M2024" i="5" s="1"/>
  <c r="L2040" i="5"/>
  <c r="M2040" i="5" s="1"/>
  <c r="L2054" i="5"/>
  <c r="M2054" i="5" s="1"/>
  <c r="L2068" i="5"/>
  <c r="M2068" i="5" s="1"/>
  <c r="L2082" i="5"/>
  <c r="M2082" i="5" s="1"/>
  <c r="L2096" i="5"/>
  <c r="M2096" i="5" s="1"/>
  <c r="L2112" i="5"/>
  <c r="M2112" i="5" s="1"/>
  <c r="L2126" i="5"/>
  <c r="M2126" i="5" s="1"/>
  <c r="L2140" i="5"/>
  <c r="M2140" i="5" s="1"/>
  <c r="L2154" i="5"/>
  <c r="M2154" i="5" s="1"/>
  <c r="L2168" i="5"/>
  <c r="M2168" i="5" s="1"/>
  <c r="L2184" i="5"/>
  <c r="M2184" i="5" s="1"/>
  <c r="L2198" i="5"/>
  <c r="M2198" i="5" s="1"/>
  <c r="L2212" i="5"/>
  <c r="M2212" i="5" s="1"/>
  <c r="L2225" i="5"/>
  <c r="M2225" i="5" s="1"/>
  <c r="L2237" i="5"/>
  <c r="M2237" i="5" s="1"/>
  <c r="L2249" i="5"/>
  <c r="M2249" i="5" s="1"/>
  <c r="L2261" i="5"/>
  <c r="M2261" i="5" s="1"/>
  <c r="L2273" i="5"/>
  <c r="M2273" i="5" s="1"/>
  <c r="L2285" i="5"/>
  <c r="M2285" i="5" s="1"/>
  <c r="L2297" i="5"/>
  <c r="M2297" i="5" s="1"/>
  <c r="L2309" i="5"/>
  <c r="M2309" i="5" s="1"/>
  <c r="L2321" i="5"/>
  <c r="M2321" i="5" s="1"/>
  <c r="L2333" i="5"/>
  <c r="M2333" i="5" s="1"/>
  <c r="L2345" i="5"/>
  <c r="M2345" i="5" s="1"/>
  <c r="L2357" i="5"/>
  <c r="M2357" i="5" s="1"/>
  <c r="L2369" i="5"/>
  <c r="M2369" i="5" s="1"/>
  <c r="L2381" i="5"/>
  <c r="M2381" i="5" s="1"/>
  <c r="L2393" i="5"/>
  <c r="M2393" i="5" s="1"/>
  <c r="L2405" i="5"/>
  <c r="M2405" i="5" s="1"/>
  <c r="L2417" i="5"/>
  <c r="M2417" i="5" s="1"/>
  <c r="L2429" i="5"/>
  <c r="M2429" i="5" s="1"/>
  <c r="L2441" i="5"/>
  <c r="M2441" i="5" s="1"/>
  <c r="L2453" i="5"/>
  <c r="M2453" i="5" s="1"/>
  <c r="L2465" i="5"/>
  <c r="M2465" i="5" s="1"/>
  <c r="L2477" i="5"/>
  <c r="M2477" i="5" s="1"/>
  <c r="L2489" i="5"/>
  <c r="M2489" i="5" s="1"/>
  <c r="L2501" i="5"/>
  <c r="M2501" i="5" s="1"/>
  <c r="L2513" i="5"/>
  <c r="M2513" i="5" s="1"/>
  <c r="L2525" i="5"/>
  <c r="M2525" i="5" s="1"/>
  <c r="L2537" i="5"/>
  <c r="M2537" i="5" s="1"/>
  <c r="L2549" i="5"/>
  <c r="M2549" i="5" s="1"/>
  <c r="L2561" i="5"/>
  <c r="M2561" i="5" s="1"/>
  <c r="L2573" i="5"/>
  <c r="M2573" i="5" s="1"/>
  <c r="L2585" i="5"/>
  <c r="M2585" i="5" s="1"/>
  <c r="L2597" i="5"/>
  <c r="M2597" i="5" s="1"/>
  <c r="L2609" i="5"/>
  <c r="M2609" i="5" s="1"/>
  <c r="L2621" i="5"/>
  <c r="M2621" i="5" s="1"/>
  <c r="L2633" i="5"/>
  <c r="M2633" i="5" s="1"/>
  <c r="L2645" i="5"/>
  <c r="M2645" i="5" s="1"/>
  <c r="L2657" i="5"/>
  <c r="M2657" i="5" s="1"/>
  <c r="L2669" i="5"/>
  <c r="M2669" i="5" s="1"/>
  <c r="L2681" i="5"/>
  <c r="M2681" i="5" s="1"/>
  <c r="L2693" i="5"/>
  <c r="M2693" i="5" s="1"/>
  <c r="L2705" i="5"/>
  <c r="M2705" i="5" s="1"/>
  <c r="L2717" i="5"/>
  <c r="M2717" i="5" s="1"/>
  <c r="L2729" i="5"/>
  <c r="M2729" i="5" s="1"/>
  <c r="L2741" i="5"/>
  <c r="M2741" i="5" s="1"/>
  <c r="L2753" i="5"/>
  <c r="M2753" i="5" s="1"/>
  <c r="L2765" i="5"/>
  <c r="M2765" i="5" s="1"/>
  <c r="L2777" i="5"/>
  <c r="M2777" i="5" s="1"/>
  <c r="L88" i="5"/>
  <c r="M88" i="5" s="1"/>
  <c r="L204" i="5"/>
  <c r="M204" i="5" s="1"/>
  <c r="L316" i="5"/>
  <c r="M316" i="5" s="1"/>
  <c r="L437" i="5"/>
  <c r="M437" i="5" s="1"/>
  <c r="L520" i="5"/>
  <c r="M520" i="5" s="1"/>
  <c r="L601" i="5"/>
  <c r="M601" i="5" s="1"/>
  <c r="L685" i="5"/>
  <c r="M685" i="5" s="1"/>
  <c r="L759" i="5"/>
  <c r="M759" i="5" s="1"/>
  <c r="L842" i="5"/>
  <c r="M842" i="5" s="1"/>
  <c r="L917" i="5"/>
  <c r="M917" i="5" s="1"/>
  <c r="L985" i="5"/>
  <c r="M985" i="5" s="1"/>
  <c r="L1052" i="5"/>
  <c r="M1052" i="5" s="1"/>
  <c r="L1108" i="5"/>
  <c r="M1108" i="5" s="1"/>
  <c r="L1170" i="5"/>
  <c r="M1170" i="5" s="1"/>
  <c r="L1227" i="5"/>
  <c r="M1227" i="5" s="1"/>
  <c r="L1274" i="5"/>
  <c r="M1274" i="5" s="1"/>
  <c r="L1313" i="5"/>
  <c r="M1313" i="5" s="1"/>
  <c r="L1345" i="5"/>
  <c r="M1345" i="5" s="1"/>
  <c r="L1383" i="5"/>
  <c r="M1383" i="5" s="1"/>
  <c r="L1416" i="5"/>
  <c r="M1416" i="5" s="1"/>
  <c r="L1446" i="5"/>
  <c r="M1446" i="5" s="1"/>
  <c r="L1487" i="5"/>
  <c r="M1487" i="5" s="1"/>
  <c r="L1517" i="5"/>
  <c r="M1517" i="5" s="1"/>
  <c r="L1555" i="5"/>
  <c r="M1555" i="5" s="1"/>
  <c r="L1588" i="5"/>
  <c r="M1588" i="5" s="1"/>
  <c r="L1620" i="5"/>
  <c r="M1620" i="5" s="1"/>
  <c r="L1659" i="5"/>
  <c r="M1659" i="5" s="1"/>
  <c r="L1687" i="5"/>
  <c r="M1687" i="5" s="1"/>
  <c r="L1707" i="5"/>
  <c r="M1707" i="5" s="1"/>
  <c r="L1723" i="5"/>
  <c r="M1723" i="5" s="1"/>
  <c r="L1743" i="5"/>
  <c r="M1743" i="5" s="1"/>
  <c r="L1759" i="5"/>
  <c r="M1759" i="5" s="1"/>
  <c r="L1777" i="5"/>
  <c r="M1777" i="5" s="1"/>
  <c r="L1792" i="5"/>
  <c r="M1792" i="5" s="1"/>
  <c r="L1807" i="5"/>
  <c r="M1807" i="5" s="1"/>
  <c r="L1825" i="5"/>
  <c r="M1825" i="5" s="1"/>
  <c r="L1840" i="5"/>
  <c r="M1840" i="5" s="1"/>
  <c r="L1855" i="5"/>
  <c r="M1855" i="5" s="1"/>
  <c r="L1873" i="5"/>
  <c r="M1873" i="5" s="1"/>
  <c r="L1887" i="5"/>
  <c r="M1887" i="5" s="1"/>
  <c r="L1901" i="5"/>
  <c r="M1901" i="5" s="1"/>
  <c r="L1915" i="5"/>
  <c r="M1915" i="5" s="1"/>
  <c r="L1931" i="5"/>
  <c r="M1931" i="5" s="1"/>
  <c r="L1945" i="5"/>
  <c r="M1945" i="5" s="1"/>
  <c r="L1959" i="5"/>
  <c r="M1959" i="5" s="1"/>
  <c r="L1973" i="5"/>
  <c r="M1973" i="5" s="1"/>
  <c r="L1987" i="5"/>
  <c r="M1987" i="5" s="1"/>
  <c r="L2003" i="5"/>
  <c r="M2003" i="5" s="1"/>
  <c r="L2017" i="5"/>
  <c r="M2017" i="5" s="1"/>
  <c r="L2031" i="5"/>
  <c r="M2031" i="5" s="1"/>
  <c r="L2045" i="5"/>
  <c r="M2045" i="5" s="1"/>
  <c r="L2059" i="5"/>
  <c r="M2059" i="5" s="1"/>
  <c r="L2075" i="5"/>
  <c r="M2075" i="5" s="1"/>
  <c r="L2089" i="5"/>
  <c r="M2089" i="5" s="1"/>
  <c r="L2103" i="5"/>
  <c r="M2103" i="5" s="1"/>
  <c r="L2117" i="5"/>
  <c r="M2117" i="5" s="1"/>
  <c r="L2131" i="5"/>
  <c r="M2131" i="5" s="1"/>
  <c r="L2147" i="5"/>
  <c r="M2147" i="5" s="1"/>
  <c r="L2161" i="5"/>
  <c r="M2161" i="5" s="1"/>
  <c r="L2175" i="5"/>
  <c r="M2175" i="5" s="1"/>
  <c r="L2189" i="5"/>
  <c r="M2189" i="5" s="1"/>
  <c r="L2203" i="5"/>
  <c r="M2203" i="5" s="1"/>
  <c r="L2218" i="5"/>
  <c r="M2218" i="5" s="1"/>
  <c r="L2230" i="5"/>
  <c r="M2230" i="5" s="1"/>
  <c r="L2242" i="5"/>
  <c r="M2242" i="5" s="1"/>
  <c r="L2254" i="5"/>
  <c r="M2254" i="5" s="1"/>
  <c r="L2266" i="5"/>
  <c r="M2266" i="5" s="1"/>
  <c r="L2278" i="5"/>
  <c r="M2278" i="5" s="1"/>
  <c r="L2290" i="5"/>
  <c r="M2290" i="5" s="1"/>
  <c r="L2302" i="5"/>
  <c r="M2302" i="5" s="1"/>
  <c r="L2314" i="5"/>
  <c r="M2314" i="5" s="1"/>
  <c r="L2326" i="5"/>
  <c r="M2326" i="5" s="1"/>
  <c r="L2338" i="5"/>
  <c r="M2338" i="5" s="1"/>
  <c r="L2350" i="5"/>
  <c r="M2350" i="5" s="1"/>
  <c r="L2362" i="5"/>
  <c r="M2362" i="5" s="1"/>
  <c r="L2374" i="5"/>
  <c r="M2374" i="5" s="1"/>
  <c r="L2386" i="5"/>
  <c r="M2386" i="5" s="1"/>
  <c r="L2398" i="5"/>
  <c r="M2398" i="5" s="1"/>
  <c r="L2410" i="5"/>
  <c r="M2410" i="5" s="1"/>
  <c r="L2422" i="5"/>
  <c r="M2422" i="5" s="1"/>
  <c r="L2434" i="5"/>
  <c r="M2434" i="5" s="1"/>
  <c r="L2446" i="5"/>
  <c r="M2446" i="5" s="1"/>
  <c r="L2458" i="5"/>
  <c r="M2458" i="5" s="1"/>
  <c r="L2470" i="5"/>
  <c r="M2470" i="5" s="1"/>
  <c r="L2482" i="5"/>
  <c r="M2482" i="5" s="1"/>
  <c r="L280" i="5"/>
  <c r="M280" i="5" s="1"/>
  <c r="L584" i="5"/>
  <c r="M584" i="5" s="1"/>
  <c r="L811" i="5"/>
  <c r="M811" i="5" s="1"/>
  <c r="L1035" i="5"/>
  <c r="M1035" i="5" s="1"/>
  <c r="L1204" i="5"/>
  <c r="M1204" i="5" s="1"/>
  <c r="L1332" i="5"/>
  <c r="M1332" i="5" s="1"/>
  <c r="L1441" i="5"/>
  <c r="M1441" i="5" s="1"/>
  <c r="L1543" i="5"/>
  <c r="M1543" i="5" s="1"/>
  <c r="L1646" i="5"/>
  <c r="M1646" i="5" s="1"/>
  <c r="L1719" i="5"/>
  <c r="M1719" i="5" s="1"/>
  <c r="L1770" i="5"/>
  <c r="M1770" i="5" s="1"/>
  <c r="L1818" i="5"/>
  <c r="M1818" i="5" s="1"/>
  <c r="L1866" i="5"/>
  <c r="M1866" i="5" s="1"/>
  <c r="L1911" i="5"/>
  <c r="M1911" i="5" s="1"/>
  <c r="L1955" i="5"/>
  <c r="M1955" i="5" s="1"/>
  <c r="L1997" i="5"/>
  <c r="M1997" i="5" s="1"/>
  <c r="L2041" i="5"/>
  <c r="M2041" i="5" s="1"/>
  <c r="L2083" i="5"/>
  <c r="M2083" i="5" s="1"/>
  <c r="L2127" i="5"/>
  <c r="M2127" i="5" s="1"/>
  <c r="L2171" i="5"/>
  <c r="M2171" i="5" s="1"/>
  <c r="L2213" i="5"/>
  <c r="M2213" i="5" s="1"/>
  <c r="L2250" i="5"/>
  <c r="M2250" i="5" s="1"/>
  <c r="L2286" i="5"/>
  <c r="M2286" i="5" s="1"/>
  <c r="L2322" i="5"/>
  <c r="M2322" i="5" s="1"/>
  <c r="L2358" i="5"/>
  <c r="M2358" i="5" s="1"/>
  <c r="L2394" i="5"/>
  <c r="M2394" i="5" s="1"/>
  <c r="L2430" i="5"/>
  <c r="M2430" i="5" s="1"/>
  <c r="L2466" i="5"/>
  <c r="M2466" i="5" s="1"/>
  <c r="L2494" i="5"/>
  <c r="M2494" i="5" s="1"/>
  <c r="L2527" i="5"/>
  <c r="M2527" i="5" s="1"/>
  <c r="L2553" i="5"/>
  <c r="M2553" i="5" s="1"/>
  <c r="L2586" i="5"/>
  <c r="M2586" i="5" s="1"/>
  <c r="L2612" i="5"/>
  <c r="M2612" i="5" s="1"/>
  <c r="L2638" i="5"/>
  <c r="M2638" i="5" s="1"/>
  <c r="L2671" i="5"/>
  <c r="M2671" i="5" s="1"/>
  <c r="L2697" i="5"/>
  <c r="M2697" i="5" s="1"/>
  <c r="L2730" i="5"/>
  <c r="M2730" i="5" s="1"/>
  <c r="L2756" i="5"/>
  <c r="M2756" i="5" s="1"/>
  <c r="L2782" i="5"/>
  <c r="M2782" i="5" s="1"/>
  <c r="L2800" i="5"/>
  <c r="M2800" i="5" s="1"/>
  <c r="L2815" i="5"/>
  <c r="M2815" i="5" s="1"/>
  <c r="L2830" i="5"/>
  <c r="M2830" i="5" s="1"/>
  <c r="L2848" i="5"/>
  <c r="M2848" i="5" s="1"/>
  <c r="L2863" i="5"/>
  <c r="M2863" i="5" s="1"/>
  <c r="L2878" i="5"/>
  <c r="M2878" i="5" s="1"/>
  <c r="L2896" i="5"/>
  <c r="M2896" i="5" s="1"/>
  <c r="L2911" i="5"/>
  <c r="M2911" i="5" s="1"/>
  <c r="L2926" i="5"/>
  <c r="M2926" i="5" s="1"/>
  <c r="L2944" i="5"/>
  <c r="M2944" i="5" s="1"/>
  <c r="L2959" i="5"/>
  <c r="M2959" i="5" s="1"/>
  <c r="L2974" i="5"/>
  <c r="M2974" i="5" s="1"/>
  <c r="L2992" i="5"/>
  <c r="M2992" i="5" s="1"/>
  <c r="L3007" i="5"/>
  <c r="M3007" i="5" s="1"/>
  <c r="L3022" i="5"/>
  <c r="M3022" i="5" s="1"/>
  <c r="L3040" i="5"/>
  <c r="M3040" i="5" s="1"/>
  <c r="L3055" i="5"/>
  <c r="M3055" i="5" s="1"/>
  <c r="L3070" i="5"/>
  <c r="M3070" i="5" s="1"/>
  <c r="L3088" i="5"/>
  <c r="M3088" i="5" s="1"/>
  <c r="L3103" i="5"/>
  <c r="M3103" i="5" s="1"/>
  <c r="L3118" i="5"/>
  <c r="M3118" i="5" s="1"/>
  <c r="L3136" i="5"/>
  <c r="M3136" i="5" s="1"/>
  <c r="L3149" i="5"/>
  <c r="M3149" i="5" s="1"/>
  <c r="L3161" i="5"/>
  <c r="M3161" i="5" s="1"/>
  <c r="L3173" i="5"/>
  <c r="M3173" i="5" s="1"/>
  <c r="L3185" i="5"/>
  <c r="M3185" i="5" s="1"/>
  <c r="L3197" i="5"/>
  <c r="M3197" i="5" s="1"/>
  <c r="L3209" i="5"/>
  <c r="M3209" i="5" s="1"/>
  <c r="L3221" i="5"/>
  <c r="M3221" i="5" s="1"/>
  <c r="L3233" i="5"/>
  <c r="M3233" i="5" s="1"/>
  <c r="L3245" i="5"/>
  <c r="M3245" i="5" s="1"/>
  <c r="L3257" i="5"/>
  <c r="M3257" i="5" s="1"/>
  <c r="L3269" i="5"/>
  <c r="M3269" i="5" s="1"/>
  <c r="L3281" i="5"/>
  <c r="M3281" i="5" s="1"/>
  <c r="L3293" i="5"/>
  <c r="M3293" i="5" s="1"/>
  <c r="L3305" i="5"/>
  <c r="M3305" i="5" s="1"/>
  <c r="L3317" i="5"/>
  <c r="M3317" i="5" s="1"/>
  <c r="L3329" i="5"/>
  <c r="M3329" i="5" s="1"/>
  <c r="L3341" i="5"/>
  <c r="M3341" i="5" s="1"/>
  <c r="L3353" i="5"/>
  <c r="M3353" i="5" s="1"/>
  <c r="L3365" i="5"/>
  <c r="M3365" i="5" s="1"/>
  <c r="L3377" i="5"/>
  <c r="M3377" i="5" s="1"/>
  <c r="L3389" i="5"/>
  <c r="M3389" i="5" s="1"/>
  <c r="L3401" i="5"/>
  <c r="M3401" i="5" s="1"/>
  <c r="L3413" i="5"/>
  <c r="M3413" i="5" s="1"/>
  <c r="L3425" i="5"/>
  <c r="M3425" i="5" s="1"/>
  <c r="L3437" i="5"/>
  <c r="M3437" i="5" s="1"/>
  <c r="L3449" i="5"/>
  <c r="M3449" i="5" s="1"/>
  <c r="L3461" i="5"/>
  <c r="M3461" i="5" s="1"/>
  <c r="L3473" i="5"/>
  <c r="M3473" i="5" s="1"/>
  <c r="L3485" i="5"/>
  <c r="M3485" i="5" s="1"/>
  <c r="L3497" i="5"/>
  <c r="M3497" i="5" s="1"/>
  <c r="L3509" i="5"/>
  <c r="M3509" i="5" s="1"/>
  <c r="L3521" i="5"/>
  <c r="M3521" i="5" s="1"/>
  <c r="L3533" i="5"/>
  <c r="M3533" i="5" s="1"/>
  <c r="L3545" i="5"/>
  <c r="M3545" i="5" s="1"/>
  <c r="L3557" i="5"/>
  <c r="M3557" i="5" s="1"/>
  <c r="L3569" i="5"/>
  <c r="M3569" i="5" s="1"/>
  <c r="L3581" i="5"/>
  <c r="M3581" i="5" s="1"/>
  <c r="L3593" i="5"/>
  <c r="M3593" i="5" s="1"/>
  <c r="L3605" i="5"/>
  <c r="M3605" i="5" s="1"/>
  <c r="L3617" i="5"/>
  <c r="M3617" i="5" s="1"/>
  <c r="L3629" i="5"/>
  <c r="M3629" i="5" s="1"/>
  <c r="L3641" i="5"/>
  <c r="M3641" i="5" s="1"/>
  <c r="L3653" i="5"/>
  <c r="M3653" i="5" s="1"/>
  <c r="L3665" i="5"/>
  <c r="M3665" i="5" s="1"/>
  <c r="L3677" i="5"/>
  <c r="M3677" i="5" s="1"/>
  <c r="L3689" i="5"/>
  <c r="M3689" i="5" s="1"/>
  <c r="L3701" i="5"/>
  <c r="M3701" i="5" s="1"/>
  <c r="L3713" i="5"/>
  <c r="M3713" i="5" s="1"/>
  <c r="L3725" i="5"/>
  <c r="M3725" i="5" s="1"/>
  <c r="L3737" i="5"/>
  <c r="M3737" i="5" s="1"/>
  <c r="L3749" i="5"/>
  <c r="M3749" i="5" s="1"/>
  <c r="L3761" i="5"/>
  <c r="M3761" i="5" s="1"/>
  <c r="L3773" i="5"/>
  <c r="M3773" i="5" s="1"/>
  <c r="L3785" i="5"/>
  <c r="M3785" i="5" s="1"/>
  <c r="L3797" i="5"/>
  <c r="M3797" i="5" s="1"/>
  <c r="L3809" i="5"/>
  <c r="M3809" i="5" s="1"/>
  <c r="L3821" i="5"/>
  <c r="M3821" i="5" s="1"/>
  <c r="L3833" i="5"/>
  <c r="M3833" i="5" s="1"/>
  <c r="L3845" i="5"/>
  <c r="M3845" i="5" s="1"/>
  <c r="L3857" i="5"/>
  <c r="M3857" i="5" s="1"/>
  <c r="L3869" i="5"/>
  <c r="M3869" i="5" s="1"/>
  <c r="L3881" i="5"/>
  <c r="M3881" i="5" s="1"/>
  <c r="L3893" i="5"/>
  <c r="M3893" i="5" s="1"/>
  <c r="L3905" i="5"/>
  <c r="M3905" i="5" s="1"/>
  <c r="L3917" i="5"/>
  <c r="M3917" i="5" s="1"/>
  <c r="L3929" i="5"/>
  <c r="M3929" i="5" s="1"/>
  <c r="L3941" i="5"/>
  <c r="M3941" i="5" s="1"/>
  <c r="L3953" i="5"/>
  <c r="M3953" i="5" s="1"/>
  <c r="L3965" i="5"/>
  <c r="M3965" i="5" s="1"/>
  <c r="L3977" i="5"/>
  <c r="M3977" i="5" s="1"/>
  <c r="L3989" i="5"/>
  <c r="M3989" i="5" s="1"/>
  <c r="L4001" i="5"/>
  <c r="M4001" i="5" s="1"/>
  <c r="L4013" i="5"/>
  <c r="M4013" i="5" s="1"/>
  <c r="L4025" i="5"/>
  <c r="M4025" i="5" s="1"/>
  <c r="L4037" i="5"/>
  <c r="M4037" i="5" s="1"/>
  <c r="L4049" i="5"/>
  <c r="M4049" i="5" s="1"/>
  <c r="L4061" i="5"/>
  <c r="M4061" i="5" s="1"/>
  <c r="L4073" i="5"/>
  <c r="M4073" i="5" s="1"/>
  <c r="L4085" i="5"/>
  <c r="M4085" i="5" s="1"/>
  <c r="L4097" i="5"/>
  <c r="M4097" i="5" s="1"/>
  <c r="L4109" i="5"/>
  <c r="M4109" i="5" s="1"/>
  <c r="L4121" i="5"/>
  <c r="M4121" i="5" s="1"/>
  <c r="L4133" i="5"/>
  <c r="M4133" i="5" s="1"/>
  <c r="L4145" i="5"/>
  <c r="M4145" i="5" s="1"/>
  <c r="L4157" i="5"/>
  <c r="M4157" i="5" s="1"/>
  <c r="L4169" i="5"/>
  <c r="M4169" i="5" s="1"/>
  <c r="L4181" i="5"/>
  <c r="M4181" i="5" s="1"/>
  <c r="L4193" i="5"/>
  <c r="M4193" i="5" s="1"/>
  <c r="L4205" i="5"/>
  <c r="M4205" i="5" s="1"/>
  <c r="L4217" i="5"/>
  <c r="M4217" i="5" s="1"/>
  <c r="L4229" i="5"/>
  <c r="M4229" i="5" s="1"/>
  <c r="L4241" i="5"/>
  <c r="M4241" i="5" s="1"/>
  <c r="L4253" i="5"/>
  <c r="M4253" i="5" s="1"/>
  <c r="L4265" i="5"/>
  <c r="M4265" i="5" s="1"/>
  <c r="L4277" i="5"/>
  <c r="M4277" i="5" s="1"/>
  <c r="L4289" i="5"/>
  <c r="M4289" i="5" s="1"/>
  <c r="L4301" i="5"/>
  <c r="M4301" i="5" s="1"/>
  <c r="L4313" i="5"/>
  <c r="M4313" i="5" s="1"/>
  <c r="L4325" i="5"/>
  <c r="M4325" i="5" s="1"/>
  <c r="L4337" i="5"/>
  <c r="M4337" i="5" s="1"/>
  <c r="L4349" i="5"/>
  <c r="M4349" i="5" s="1"/>
  <c r="L4361" i="5"/>
  <c r="M4361" i="5" s="1"/>
  <c r="L4373" i="5"/>
  <c r="M4373" i="5" s="1"/>
  <c r="L4385" i="5"/>
  <c r="M4385" i="5" s="1"/>
  <c r="L4397" i="5"/>
  <c r="M4397" i="5" s="1"/>
  <c r="L4409" i="5"/>
  <c r="M4409" i="5" s="1"/>
  <c r="L4421" i="5"/>
  <c r="M4421" i="5" s="1"/>
  <c r="L4433" i="5"/>
  <c r="M4433" i="5" s="1"/>
  <c r="L4445" i="5"/>
  <c r="M4445" i="5" s="1"/>
  <c r="L283" i="5"/>
  <c r="M283" i="5" s="1"/>
  <c r="L589" i="5"/>
  <c r="M589" i="5" s="1"/>
  <c r="L821" i="5"/>
  <c r="M821" i="5" s="1"/>
  <c r="L1036" i="5"/>
  <c r="M1036" i="5" s="1"/>
  <c r="L1205" i="5"/>
  <c r="M1205" i="5" s="1"/>
  <c r="L1339" i="5"/>
  <c r="M1339" i="5" s="1"/>
  <c r="L1443" i="5"/>
  <c r="M1443" i="5" s="1"/>
  <c r="L1544" i="5"/>
  <c r="M1544" i="5" s="1"/>
  <c r="L1647" i="5"/>
  <c r="M1647" i="5" s="1"/>
  <c r="L1720" i="5"/>
  <c r="M1720" i="5" s="1"/>
  <c r="L1771" i="5"/>
  <c r="M1771" i="5" s="1"/>
  <c r="L1819" i="5"/>
  <c r="M1819" i="5" s="1"/>
  <c r="L1867" i="5"/>
  <c r="M1867" i="5" s="1"/>
  <c r="L1912" i="5"/>
  <c r="M1912" i="5" s="1"/>
  <c r="L1956" i="5"/>
  <c r="M1956" i="5" s="1"/>
  <c r="L1998" i="5"/>
  <c r="M1998" i="5" s="1"/>
  <c r="L2042" i="5"/>
  <c r="M2042" i="5" s="1"/>
  <c r="L2084" i="5"/>
  <c r="M2084" i="5" s="1"/>
  <c r="L2128" i="5"/>
  <c r="M2128" i="5" s="1"/>
  <c r="L2172" i="5"/>
  <c r="M2172" i="5" s="1"/>
  <c r="L2214" i="5"/>
  <c r="M2214" i="5" s="1"/>
  <c r="L2251" i="5"/>
  <c r="M2251" i="5" s="1"/>
  <c r="L2287" i="5"/>
  <c r="M2287" i="5" s="1"/>
  <c r="L2323" i="5"/>
  <c r="M2323" i="5" s="1"/>
  <c r="L2359" i="5"/>
  <c r="M2359" i="5" s="1"/>
  <c r="L2395" i="5"/>
  <c r="M2395" i="5" s="1"/>
  <c r="L2431" i="5"/>
  <c r="M2431" i="5" s="1"/>
  <c r="L2467" i="5"/>
  <c r="M2467" i="5" s="1"/>
  <c r="L2502" i="5"/>
  <c r="M2502" i="5" s="1"/>
  <c r="L2528" i="5"/>
  <c r="M2528" i="5" s="1"/>
  <c r="L2554" i="5"/>
  <c r="M2554" i="5" s="1"/>
  <c r="L2587" i="5"/>
  <c r="M2587" i="5" s="1"/>
  <c r="L2613" i="5"/>
  <c r="M2613" i="5" s="1"/>
  <c r="L2646" i="5"/>
  <c r="M2646" i="5" s="1"/>
  <c r="L2672" i="5"/>
  <c r="M2672" i="5" s="1"/>
  <c r="L2698" i="5"/>
  <c r="M2698" i="5" s="1"/>
  <c r="L2731" i="5"/>
  <c r="M2731" i="5" s="1"/>
  <c r="L2757" i="5"/>
  <c r="M2757" i="5" s="1"/>
  <c r="L2786" i="5"/>
  <c r="M2786" i="5" s="1"/>
  <c r="L2801" i="5"/>
  <c r="M2801" i="5" s="1"/>
  <c r="L2816" i="5"/>
  <c r="M2816" i="5" s="1"/>
  <c r="L2834" i="5"/>
  <c r="M2834" i="5" s="1"/>
  <c r="L2849" i="5"/>
  <c r="M2849" i="5" s="1"/>
  <c r="L2864" i="5"/>
  <c r="M2864" i="5" s="1"/>
  <c r="L2882" i="5"/>
  <c r="M2882" i="5" s="1"/>
  <c r="L2897" i="5"/>
  <c r="M2897" i="5" s="1"/>
  <c r="L2912" i="5"/>
  <c r="M2912" i="5" s="1"/>
  <c r="L2930" i="5"/>
  <c r="M2930" i="5" s="1"/>
  <c r="L2945" i="5"/>
  <c r="M2945" i="5" s="1"/>
  <c r="L2960" i="5"/>
  <c r="M2960" i="5" s="1"/>
  <c r="L2978" i="5"/>
  <c r="M2978" i="5" s="1"/>
  <c r="L2993" i="5"/>
  <c r="M2993" i="5" s="1"/>
  <c r="L3008" i="5"/>
  <c r="M3008" i="5" s="1"/>
  <c r="L3026" i="5"/>
  <c r="M3026" i="5" s="1"/>
  <c r="L3041" i="5"/>
  <c r="M3041" i="5" s="1"/>
  <c r="L3056" i="5"/>
  <c r="M3056" i="5" s="1"/>
  <c r="L3074" i="5"/>
  <c r="M3074" i="5" s="1"/>
  <c r="L3089" i="5"/>
  <c r="M3089" i="5" s="1"/>
  <c r="L3104" i="5"/>
  <c r="M3104" i="5" s="1"/>
  <c r="L3122" i="5"/>
  <c r="M3122" i="5" s="1"/>
  <c r="L3137" i="5"/>
  <c r="M3137" i="5" s="1"/>
  <c r="L3150" i="5"/>
  <c r="M3150" i="5" s="1"/>
  <c r="L3162" i="5"/>
  <c r="M3162" i="5" s="1"/>
  <c r="L3174" i="5"/>
  <c r="M3174" i="5" s="1"/>
  <c r="L3186" i="5"/>
  <c r="M3186" i="5" s="1"/>
  <c r="L3198" i="5"/>
  <c r="M3198" i="5" s="1"/>
  <c r="L3210" i="5"/>
  <c r="M3210" i="5" s="1"/>
  <c r="L3222" i="5"/>
  <c r="M3222" i="5" s="1"/>
  <c r="L3234" i="5"/>
  <c r="M3234" i="5" s="1"/>
  <c r="L3246" i="5"/>
  <c r="M3246" i="5" s="1"/>
  <c r="L3258" i="5"/>
  <c r="M3258" i="5" s="1"/>
  <c r="L3270" i="5"/>
  <c r="M3270" i="5" s="1"/>
  <c r="L3282" i="5"/>
  <c r="M3282" i="5" s="1"/>
  <c r="L3294" i="5"/>
  <c r="M3294" i="5" s="1"/>
  <c r="L3306" i="5"/>
  <c r="M3306" i="5" s="1"/>
  <c r="L3318" i="5"/>
  <c r="M3318" i="5" s="1"/>
  <c r="L3330" i="5"/>
  <c r="M3330" i="5" s="1"/>
  <c r="L3342" i="5"/>
  <c r="M3342" i="5" s="1"/>
  <c r="L3354" i="5"/>
  <c r="M3354" i="5" s="1"/>
  <c r="L3366" i="5"/>
  <c r="M3366" i="5" s="1"/>
  <c r="L3378" i="5"/>
  <c r="M3378" i="5" s="1"/>
  <c r="L3390" i="5"/>
  <c r="M3390" i="5" s="1"/>
  <c r="L3402" i="5"/>
  <c r="M3402" i="5" s="1"/>
  <c r="L3414" i="5"/>
  <c r="M3414" i="5" s="1"/>
  <c r="L3426" i="5"/>
  <c r="M3426" i="5" s="1"/>
  <c r="L3438" i="5"/>
  <c r="M3438" i="5" s="1"/>
  <c r="L3450" i="5"/>
  <c r="M3450" i="5" s="1"/>
  <c r="L3462" i="5"/>
  <c r="M3462" i="5" s="1"/>
  <c r="L3474" i="5"/>
  <c r="M3474" i="5" s="1"/>
  <c r="L3486" i="5"/>
  <c r="M3486" i="5" s="1"/>
  <c r="L3498" i="5"/>
  <c r="M3498" i="5" s="1"/>
  <c r="L3510" i="5"/>
  <c r="M3510" i="5" s="1"/>
  <c r="L3522" i="5"/>
  <c r="M3522" i="5" s="1"/>
  <c r="L3534" i="5"/>
  <c r="M3534" i="5" s="1"/>
  <c r="L3546" i="5"/>
  <c r="M3546" i="5" s="1"/>
  <c r="L3558" i="5"/>
  <c r="M3558" i="5" s="1"/>
  <c r="L3570" i="5"/>
  <c r="M3570" i="5" s="1"/>
  <c r="L3582" i="5"/>
  <c r="M3582" i="5" s="1"/>
  <c r="L3594" i="5"/>
  <c r="M3594" i="5" s="1"/>
  <c r="L3606" i="5"/>
  <c r="M3606" i="5" s="1"/>
  <c r="L3618" i="5"/>
  <c r="M3618" i="5" s="1"/>
  <c r="L3630" i="5"/>
  <c r="M3630" i="5" s="1"/>
  <c r="L3642" i="5"/>
  <c r="M3642" i="5" s="1"/>
  <c r="L3654" i="5"/>
  <c r="M3654" i="5" s="1"/>
  <c r="L3666" i="5"/>
  <c r="M3666" i="5" s="1"/>
  <c r="L3678" i="5"/>
  <c r="M3678" i="5" s="1"/>
  <c r="L3690" i="5"/>
  <c r="M3690" i="5" s="1"/>
  <c r="L3702" i="5"/>
  <c r="M3702" i="5" s="1"/>
  <c r="L3714" i="5"/>
  <c r="M3714" i="5" s="1"/>
  <c r="L3726" i="5"/>
  <c r="M3726" i="5" s="1"/>
  <c r="L3738" i="5"/>
  <c r="M3738" i="5" s="1"/>
  <c r="L3750" i="5"/>
  <c r="M3750" i="5" s="1"/>
  <c r="L3762" i="5"/>
  <c r="M3762" i="5" s="1"/>
  <c r="L3774" i="5"/>
  <c r="M3774" i="5" s="1"/>
  <c r="L3786" i="5"/>
  <c r="M3786" i="5" s="1"/>
  <c r="L3798" i="5"/>
  <c r="M3798" i="5" s="1"/>
  <c r="L3810" i="5"/>
  <c r="M3810" i="5" s="1"/>
  <c r="L3822" i="5"/>
  <c r="M3822" i="5" s="1"/>
  <c r="L3834" i="5"/>
  <c r="M3834" i="5" s="1"/>
  <c r="L3846" i="5"/>
  <c r="M3846" i="5" s="1"/>
  <c r="L3858" i="5"/>
  <c r="M3858" i="5" s="1"/>
  <c r="L3870" i="5"/>
  <c r="M3870" i="5" s="1"/>
  <c r="L3882" i="5"/>
  <c r="M3882" i="5" s="1"/>
  <c r="L3894" i="5"/>
  <c r="M3894" i="5" s="1"/>
  <c r="L3906" i="5"/>
  <c r="M3906" i="5" s="1"/>
  <c r="L3918" i="5"/>
  <c r="M3918" i="5" s="1"/>
  <c r="L3930" i="5"/>
  <c r="M3930" i="5" s="1"/>
  <c r="L3942" i="5"/>
  <c r="M3942" i="5" s="1"/>
  <c r="L3954" i="5"/>
  <c r="M3954" i="5" s="1"/>
  <c r="L3966" i="5"/>
  <c r="M3966" i="5" s="1"/>
  <c r="L3978" i="5"/>
  <c r="M3978" i="5" s="1"/>
  <c r="L3990" i="5"/>
  <c r="M3990" i="5" s="1"/>
  <c r="L4002" i="5"/>
  <c r="M4002" i="5" s="1"/>
  <c r="L4014" i="5"/>
  <c r="M4014" i="5" s="1"/>
  <c r="L4026" i="5"/>
  <c r="M4026" i="5" s="1"/>
  <c r="L4038" i="5"/>
  <c r="M4038" i="5" s="1"/>
  <c r="L4050" i="5"/>
  <c r="M4050" i="5" s="1"/>
  <c r="L4062" i="5"/>
  <c r="M4062" i="5" s="1"/>
  <c r="L4074" i="5"/>
  <c r="M4074" i="5" s="1"/>
  <c r="L4086" i="5"/>
  <c r="M4086" i="5" s="1"/>
  <c r="L4098" i="5"/>
  <c r="M4098" i="5" s="1"/>
  <c r="L4110" i="5"/>
  <c r="M4110" i="5" s="1"/>
  <c r="L4122" i="5"/>
  <c r="M4122" i="5" s="1"/>
  <c r="L4134" i="5"/>
  <c r="M4134" i="5" s="1"/>
  <c r="L4146" i="5"/>
  <c r="M4146" i="5" s="1"/>
  <c r="L4158" i="5"/>
  <c r="M4158" i="5" s="1"/>
  <c r="L4170" i="5"/>
  <c r="M4170" i="5" s="1"/>
  <c r="L4182" i="5"/>
  <c r="M4182" i="5" s="1"/>
  <c r="L4194" i="5"/>
  <c r="M4194" i="5" s="1"/>
  <c r="L4206" i="5"/>
  <c r="M4206" i="5" s="1"/>
  <c r="L4218" i="5"/>
  <c r="M4218" i="5" s="1"/>
  <c r="L4230" i="5"/>
  <c r="M4230" i="5" s="1"/>
  <c r="L4242" i="5"/>
  <c r="M4242" i="5" s="1"/>
  <c r="L4254" i="5"/>
  <c r="M4254" i="5" s="1"/>
  <c r="L4266" i="5"/>
  <c r="M4266" i="5" s="1"/>
  <c r="L4278" i="5"/>
  <c r="M4278" i="5" s="1"/>
  <c r="L4290" i="5"/>
  <c r="M4290" i="5" s="1"/>
  <c r="L4302" i="5"/>
  <c r="M4302" i="5" s="1"/>
  <c r="L4314" i="5"/>
  <c r="M4314" i="5" s="1"/>
  <c r="L4326" i="5"/>
  <c r="M4326" i="5" s="1"/>
  <c r="L4338" i="5"/>
  <c r="M4338" i="5" s="1"/>
  <c r="L4350" i="5"/>
  <c r="M4350" i="5" s="1"/>
  <c r="L4362" i="5"/>
  <c r="M4362" i="5" s="1"/>
  <c r="L4374" i="5"/>
  <c r="M4374" i="5" s="1"/>
  <c r="L4386" i="5"/>
  <c r="M4386" i="5" s="1"/>
  <c r="L4398" i="5"/>
  <c r="M4398" i="5" s="1"/>
  <c r="L4410" i="5"/>
  <c r="M4410" i="5" s="1"/>
  <c r="L4422" i="5"/>
  <c r="M4422" i="5" s="1"/>
  <c r="L4434" i="5"/>
  <c r="M4434" i="5" s="1"/>
  <c r="L4446" i="5"/>
  <c r="M4446" i="5" s="1"/>
  <c r="L293" i="5"/>
  <c r="M293" i="5" s="1"/>
  <c r="L596" i="5"/>
  <c r="M596" i="5" s="1"/>
  <c r="L822" i="5"/>
  <c r="M822" i="5" s="1"/>
  <c r="L1037" i="5"/>
  <c r="M1037" i="5" s="1"/>
  <c r="L1218" i="5"/>
  <c r="M1218" i="5" s="1"/>
  <c r="L1343" i="5"/>
  <c r="M1343" i="5" s="1"/>
  <c r="L1444" i="5"/>
  <c r="M1444" i="5" s="1"/>
  <c r="L1547" i="5"/>
  <c r="M1547" i="5" s="1"/>
  <c r="L1648" i="5"/>
  <c r="M1648" i="5" s="1"/>
  <c r="L1721" i="5"/>
  <c r="M1721" i="5" s="1"/>
  <c r="L1772" i="5"/>
  <c r="M1772" i="5" s="1"/>
  <c r="L1820" i="5"/>
  <c r="M1820" i="5" s="1"/>
  <c r="L1868" i="5"/>
  <c r="M1868" i="5" s="1"/>
  <c r="L1913" i="5"/>
  <c r="M1913" i="5" s="1"/>
  <c r="L1957" i="5"/>
  <c r="M1957" i="5" s="1"/>
  <c r="L1999" i="5"/>
  <c r="M1999" i="5" s="1"/>
  <c r="L2043" i="5"/>
  <c r="M2043" i="5" s="1"/>
  <c r="L2087" i="5"/>
  <c r="M2087" i="5" s="1"/>
  <c r="L2129" i="5"/>
  <c r="M2129" i="5" s="1"/>
  <c r="L2173" i="5"/>
  <c r="M2173" i="5" s="1"/>
  <c r="L2215" i="5"/>
  <c r="M2215" i="5" s="1"/>
  <c r="L2252" i="5"/>
  <c r="M2252" i="5" s="1"/>
  <c r="L2288" i="5"/>
  <c r="M2288" i="5" s="1"/>
  <c r="L2324" i="5"/>
  <c r="M2324" i="5" s="1"/>
  <c r="L2360" i="5"/>
  <c r="M2360" i="5" s="1"/>
  <c r="L2396" i="5"/>
  <c r="M2396" i="5" s="1"/>
  <c r="L2432" i="5"/>
  <c r="M2432" i="5" s="1"/>
  <c r="L2468" i="5"/>
  <c r="M2468" i="5" s="1"/>
  <c r="L2503" i="5"/>
  <c r="M2503" i="5" s="1"/>
  <c r="L2529" i="5"/>
  <c r="M2529" i="5" s="1"/>
  <c r="L2562" i="5"/>
  <c r="M2562" i="5" s="1"/>
  <c r="L2588" i="5"/>
  <c r="M2588" i="5" s="1"/>
  <c r="L2614" i="5"/>
  <c r="M2614" i="5" s="1"/>
  <c r="L2647" i="5"/>
  <c r="M2647" i="5" s="1"/>
  <c r="L2673" i="5"/>
  <c r="M2673" i="5" s="1"/>
  <c r="L2706" i="5"/>
  <c r="M2706" i="5" s="1"/>
  <c r="L2732" i="5"/>
  <c r="M2732" i="5" s="1"/>
  <c r="L2758" i="5"/>
  <c r="M2758" i="5" s="1"/>
  <c r="L2787" i="5"/>
  <c r="M2787" i="5" s="1"/>
  <c r="L2802" i="5"/>
  <c r="M2802" i="5" s="1"/>
  <c r="L2817" i="5"/>
  <c r="M2817" i="5" s="1"/>
  <c r="L2835" i="5"/>
  <c r="M2835" i="5" s="1"/>
  <c r="L2850" i="5"/>
  <c r="M2850" i="5" s="1"/>
  <c r="L2865" i="5"/>
  <c r="M2865" i="5" s="1"/>
  <c r="L2883" i="5"/>
  <c r="M2883" i="5" s="1"/>
  <c r="L2898" i="5"/>
  <c r="M2898" i="5" s="1"/>
  <c r="L2913" i="5"/>
  <c r="M2913" i="5" s="1"/>
  <c r="L2931" i="5"/>
  <c r="M2931" i="5" s="1"/>
  <c r="L2946" i="5"/>
  <c r="M2946" i="5" s="1"/>
  <c r="L2961" i="5"/>
  <c r="M2961" i="5" s="1"/>
  <c r="L2979" i="5"/>
  <c r="M2979" i="5" s="1"/>
  <c r="L2994" i="5"/>
  <c r="M2994" i="5" s="1"/>
  <c r="L3009" i="5"/>
  <c r="M3009" i="5" s="1"/>
  <c r="L3027" i="5"/>
  <c r="M3027" i="5" s="1"/>
  <c r="L3042" i="5"/>
  <c r="M3042" i="5" s="1"/>
  <c r="L3057" i="5"/>
  <c r="M3057" i="5" s="1"/>
  <c r="L3075" i="5"/>
  <c r="M3075" i="5" s="1"/>
  <c r="L3090" i="5"/>
  <c r="M3090" i="5" s="1"/>
  <c r="L3105" i="5"/>
  <c r="M3105" i="5" s="1"/>
  <c r="L3123" i="5"/>
  <c r="M3123" i="5" s="1"/>
  <c r="L3138" i="5"/>
  <c r="M3138" i="5" s="1"/>
  <c r="L3151" i="5"/>
  <c r="M3151" i="5" s="1"/>
  <c r="L3163" i="5"/>
  <c r="M3163" i="5" s="1"/>
  <c r="L3175" i="5"/>
  <c r="M3175" i="5" s="1"/>
  <c r="L3187" i="5"/>
  <c r="M3187" i="5" s="1"/>
  <c r="L3199" i="5"/>
  <c r="M3199" i="5" s="1"/>
  <c r="L3211" i="5"/>
  <c r="M3211" i="5" s="1"/>
  <c r="L3223" i="5"/>
  <c r="M3223" i="5" s="1"/>
  <c r="L3235" i="5"/>
  <c r="M3235" i="5" s="1"/>
  <c r="L3247" i="5"/>
  <c r="M3247" i="5" s="1"/>
  <c r="L3259" i="5"/>
  <c r="M3259" i="5" s="1"/>
  <c r="L3271" i="5"/>
  <c r="M3271" i="5" s="1"/>
  <c r="L3283" i="5"/>
  <c r="M3283" i="5" s="1"/>
  <c r="L3295" i="5"/>
  <c r="M3295" i="5" s="1"/>
  <c r="L3307" i="5"/>
  <c r="M3307" i="5" s="1"/>
  <c r="L3319" i="5"/>
  <c r="M3319" i="5" s="1"/>
  <c r="L3331" i="5"/>
  <c r="M3331" i="5" s="1"/>
  <c r="L3343" i="5"/>
  <c r="M3343" i="5" s="1"/>
  <c r="L3355" i="5"/>
  <c r="M3355" i="5" s="1"/>
  <c r="L3367" i="5"/>
  <c r="M3367" i="5" s="1"/>
  <c r="L3379" i="5"/>
  <c r="M3379" i="5" s="1"/>
  <c r="L3391" i="5"/>
  <c r="M3391" i="5" s="1"/>
  <c r="L3403" i="5"/>
  <c r="M3403" i="5" s="1"/>
  <c r="L3415" i="5"/>
  <c r="M3415" i="5" s="1"/>
  <c r="L3427" i="5"/>
  <c r="M3427" i="5" s="1"/>
  <c r="L3439" i="5"/>
  <c r="M3439" i="5" s="1"/>
  <c r="L3451" i="5"/>
  <c r="M3451" i="5" s="1"/>
  <c r="L3463" i="5"/>
  <c r="M3463" i="5" s="1"/>
  <c r="L3475" i="5"/>
  <c r="M3475" i="5" s="1"/>
  <c r="L3487" i="5"/>
  <c r="M3487" i="5" s="1"/>
  <c r="L3499" i="5"/>
  <c r="M3499" i="5" s="1"/>
  <c r="L3511" i="5"/>
  <c r="M3511" i="5" s="1"/>
  <c r="L3523" i="5"/>
  <c r="M3523" i="5" s="1"/>
  <c r="L3535" i="5"/>
  <c r="M3535" i="5" s="1"/>
  <c r="L3547" i="5"/>
  <c r="M3547" i="5" s="1"/>
  <c r="L3559" i="5"/>
  <c r="M3559" i="5" s="1"/>
  <c r="L3571" i="5"/>
  <c r="M3571" i="5" s="1"/>
  <c r="L3583" i="5"/>
  <c r="M3583" i="5" s="1"/>
  <c r="L3595" i="5"/>
  <c r="M3595" i="5" s="1"/>
  <c r="L3607" i="5"/>
  <c r="M3607" i="5" s="1"/>
  <c r="L3619" i="5"/>
  <c r="M3619" i="5" s="1"/>
  <c r="L3631" i="5"/>
  <c r="M3631" i="5" s="1"/>
  <c r="L3643" i="5"/>
  <c r="M3643" i="5" s="1"/>
  <c r="L3655" i="5"/>
  <c r="M3655" i="5" s="1"/>
  <c r="L3667" i="5"/>
  <c r="M3667" i="5" s="1"/>
  <c r="L3679" i="5"/>
  <c r="M3679" i="5" s="1"/>
  <c r="L3691" i="5"/>
  <c r="M3691" i="5" s="1"/>
  <c r="L3703" i="5"/>
  <c r="M3703" i="5" s="1"/>
  <c r="L3715" i="5"/>
  <c r="M3715" i="5" s="1"/>
  <c r="L3727" i="5"/>
  <c r="M3727" i="5" s="1"/>
  <c r="L3739" i="5"/>
  <c r="M3739" i="5" s="1"/>
  <c r="L3751" i="5"/>
  <c r="M3751" i="5" s="1"/>
  <c r="L3763" i="5"/>
  <c r="M3763" i="5" s="1"/>
  <c r="L3775" i="5"/>
  <c r="M3775" i="5" s="1"/>
  <c r="L3787" i="5"/>
  <c r="M3787" i="5" s="1"/>
  <c r="L3799" i="5"/>
  <c r="M3799" i="5" s="1"/>
  <c r="L3811" i="5"/>
  <c r="M3811" i="5" s="1"/>
  <c r="L3823" i="5"/>
  <c r="M3823" i="5" s="1"/>
  <c r="L3835" i="5"/>
  <c r="M3835" i="5" s="1"/>
  <c r="L3847" i="5"/>
  <c r="M3847" i="5" s="1"/>
  <c r="L3859" i="5"/>
  <c r="M3859" i="5" s="1"/>
  <c r="L3871" i="5"/>
  <c r="M3871" i="5" s="1"/>
  <c r="L3883" i="5"/>
  <c r="M3883" i="5" s="1"/>
  <c r="L3895" i="5"/>
  <c r="M3895" i="5" s="1"/>
  <c r="L3907" i="5"/>
  <c r="M3907" i="5" s="1"/>
  <c r="L3919" i="5"/>
  <c r="M3919" i="5" s="1"/>
  <c r="L3931" i="5"/>
  <c r="M3931" i="5" s="1"/>
  <c r="L3943" i="5"/>
  <c r="M3943" i="5" s="1"/>
  <c r="L3955" i="5"/>
  <c r="M3955" i="5" s="1"/>
  <c r="L3967" i="5"/>
  <c r="M3967" i="5" s="1"/>
  <c r="L3979" i="5"/>
  <c r="M3979" i="5" s="1"/>
  <c r="L3991" i="5"/>
  <c r="M3991" i="5" s="1"/>
  <c r="L4003" i="5"/>
  <c r="M4003" i="5" s="1"/>
  <c r="L4015" i="5"/>
  <c r="M4015" i="5" s="1"/>
  <c r="L4027" i="5"/>
  <c r="M4027" i="5" s="1"/>
  <c r="L4039" i="5"/>
  <c r="M4039" i="5" s="1"/>
  <c r="L4051" i="5"/>
  <c r="M4051" i="5" s="1"/>
  <c r="L4063" i="5"/>
  <c r="M4063" i="5" s="1"/>
  <c r="L4075" i="5"/>
  <c r="M4075" i="5" s="1"/>
  <c r="L4087" i="5"/>
  <c r="M4087" i="5" s="1"/>
  <c r="L4099" i="5"/>
  <c r="M4099" i="5" s="1"/>
  <c r="L4111" i="5"/>
  <c r="M4111" i="5" s="1"/>
  <c r="L4123" i="5"/>
  <c r="M4123" i="5" s="1"/>
  <c r="L4135" i="5"/>
  <c r="M4135" i="5" s="1"/>
  <c r="L4147" i="5"/>
  <c r="M4147" i="5" s="1"/>
  <c r="L4159" i="5"/>
  <c r="M4159" i="5" s="1"/>
  <c r="L4171" i="5"/>
  <c r="M4171" i="5" s="1"/>
  <c r="L4183" i="5"/>
  <c r="M4183" i="5" s="1"/>
  <c r="L4195" i="5"/>
  <c r="M4195" i="5" s="1"/>
  <c r="L4207" i="5"/>
  <c r="M4207" i="5" s="1"/>
  <c r="L4219" i="5"/>
  <c r="M4219" i="5" s="1"/>
  <c r="L4231" i="5"/>
  <c r="M4231" i="5" s="1"/>
  <c r="L4243" i="5"/>
  <c r="M4243" i="5" s="1"/>
  <c r="L4255" i="5"/>
  <c r="M4255" i="5" s="1"/>
  <c r="L4267" i="5"/>
  <c r="M4267" i="5" s="1"/>
  <c r="L4279" i="5"/>
  <c r="M4279" i="5" s="1"/>
  <c r="L4291" i="5"/>
  <c r="M4291" i="5" s="1"/>
  <c r="L4303" i="5"/>
  <c r="M4303" i="5" s="1"/>
  <c r="L4315" i="5"/>
  <c r="M4315" i="5" s="1"/>
  <c r="L4327" i="5"/>
  <c r="M4327" i="5" s="1"/>
  <c r="L4339" i="5"/>
  <c r="M4339" i="5" s="1"/>
  <c r="L4351" i="5"/>
  <c r="M4351" i="5" s="1"/>
  <c r="L4363" i="5"/>
  <c r="M4363" i="5" s="1"/>
  <c r="L4375" i="5"/>
  <c r="M4375" i="5" s="1"/>
  <c r="L4387" i="5"/>
  <c r="M4387" i="5" s="1"/>
  <c r="L4399" i="5"/>
  <c r="M4399" i="5" s="1"/>
  <c r="L4411" i="5"/>
  <c r="M4411" i="5" s="1"/>
  <c r="L4423" i="5"/>
  <c r="M4423" i="5" s="1"/>
  <c r="L4435" i="5"/>
  <c r="M4435" i="5" s="1"/>
  <c r="L4447" i="5"/>
  <c r="M4447" i="5" s="1"/>
  <c r="L294" i="5"/>
  <c r="M294" i="5" s="1"/>
  <c r="L600" i="5"/>
  <c r="M600" i="5" s="1"/>
  <c r="L823" i="5"/>
  <c r="M823" i="5" s="1"/>
  <c r="L1050" i="5"/>
  <c r="M1050" i="5" s="1"/>
  <c r="L1220" i="5"/>
  <c r="M1220" i="5" s="1"/>
  <c r="L1344" i="5"/>
  <c r="M1344" i="5" s="1"/>
  <c r="L1445" i="5"/>
  <c r="M1445" i="5" s="1"/>
  <c r="L1548" i="5"/>
  <c r="M1548" i="5" s="1"/>
  <c r="L1657" i="5"/>
  <c r="M1657" i="5" s="1"/>
  <c r="L1722" i="5"/>
  <c r="M1722" i="5" s="1"/>
  <c r="L1775" i="5"/>
  <c r="M1775" i="5" s="1"/>
  <c r="L1823" i="5"/>
  <c r="M1823" i="5" s="1"/>
  <c r="L1871" i="5"/>
  <c r="M1871" i="5" s="1"/>
  <c r="L1914" i="5"/>
  <c r="M1914" i="5" s="1"/>
  <c r="L1958" i="5"/>
  <c r="M1958" i="5" s="1"/>
  <c r="L2000" i="5"/>
  <c r="M2000" i="5" s="1"/>
  <c r="L2044" i="5"/>
  <c r="M2044" i="5" s="1"/>
  <c r="L2088" i="5"/>
  <c r="M2088" i="5" s="1"/>
  <c r="L2130" i="5"/>
  <c r="M2130" i="5" s="1"/>
  <c r="L2174" i="5"/>
  <c r="M2174" i="5" s="1"/>
  <c r="L2216" i="5"/>
  <c r="M2216" i="5" s="1"/>
  <c r="L2253" i="5"/>
  <c r="M2253" i="5" s="1"/>
  <c r="L2289" i="5"/>
  <c r="M2289" i="5" s="1"/>
  <c r="L2325" i="5"/>
  <c r="M2325" i="5" s="1"/>
  <c r="L2361" i="5"/>
  <c r="M2361" i="5" s="1"/>
  <c r="L2397" i="5"/>
  <c r="M2397" i="5" s="1"/>
  <c r="L2433" i="5"/>
  <c r="M2433" i="5" s="1"/>
  <c r="L2469" i="5"/>
  <c r="M2469" i="5" s="1"/>
  <c r="L2504" i="5"/>
  <c r="M2504" i="5" s="1"/>
  <c r="L2530" i="5"/>
  <c r="M2530" i="5" s="1"/>
  <c r="L2563" i="5"/>
  <c r="M2563" i="5" s="1"/>
  <c r="L2589" i="5"/>
  <c r="M2589" i="5" s="1"/>
  <c r="L2622" i="5"/>
  <c r="M2622" i="5" s="1"/>
  <c r="L2648" i="5"/>
  <c r="M2648" i="5" s="1"/>
  <c r="L2674" i="5"/>
  <c r="M2674" i="5" s="1"/>
  <c r="L2707" i="5"/>
  <c r="M2707" i="5" s="1"/>
  <c r="L2733" i="5"/>
  <c r="M2733" i="5" s="1"/>
  <c r="L2766" i="5"/>
  <c r="M2766" i="5" s="1"/>
  <c r="L2788" i="5"/>
  <c r="M2788" i="5" s="1"/>
  <c r="L2803" i="5"/>
  <c r="M2803" i="5" s="1"/>
  <c r="L2818" i="5"/>
  <c r="M2818" i="5" s="1"/>
  <c r="L2836" i="5"/>
  <c r="M2836" i="5" s="1"/>
  <c r="L2851" i="5"/>
  <c r="M2851" i="5" s="1"/>
  <c r="L2866" i="5"/>
  <c r="M2866" i="5" s="1"/>
  <c r="L2884" i="5"/>
  <c r="M2884" i="5" s="1"/>
  <c r="L2899" i="5"/>
  <c r="M2899" i="5" s="1"/>
  <c r="L2914" i="5"/>
  <c r="M2914" i="5" s="1"/>
  <c r="L2932" i="5"/>
  <c r="M2932" i="5" s="1"/>
  <c r="L2947" i="5"/>
  <c r="M2947" i="5" s="1"/>
  <c r="L2962" i="5"/>
  <c r="M2962" i="5" s="1"/>
  <c r="L2980" i="5"/>
  <c r="M2980" i="5" s="1"/>
  <c r="L2995" i="5"/>
  <c r="M2995" i="5" s="1"/>
  <c r="L3010" i="5"/>
  <c r="M3010" i="5" s="1"/>
  <c r="L3028" i="5"/>
  <c r="M3028" i="5" s="1"/>
  <c r="L3043" i="5"/>
  <c r="M3043" i="5" s="1"/>
  <c r="L3058" i="5"/>
  <c r="M3058" i="5" s="1"/>
  <c r="L3076" i="5"/>
  <c r="M3076" i="5" s="1"/>
  <c r="L3091" i="5"/>
  <c r="M3091" i="5" s="1"/>
  <c r="L3106" i="5"/>
  <c r="M3106" i="5" s="1"/>
  <c r="L3124" i="5"/>
  <c r="M3124" i="5" s="1"/>
  <c r="L3139" i="5"/>
  <c r="M3139" i="5" s="1"/>
  <c r="L3152" i="5"/>
  <c r="M3152" i="5" s="1"/>
  <c r="L3164" i="5"/>
  <c r="M3164" i="5" s="1"/>
  <c r="L3176" i="5"/>
  <c r="M3176" i="5" s="1"/>
  <c r="L3188" i="5"/>
  <c r="M3188" i="5" s="1"/>
  <c r="L3200" i="5"/>
  <c r="M3200" i="5" s="1"/>
  <c r="L3212" i="5"/>
  <c r="M3212" i="5" s="1"/>
  <c r="L3224" i="5"/>
  <c r="M3224" i="5" s="1"/>
  <c r="L3236" i="5"/>
  <c r="M3236" i="5" s="1"/>
  <c r="L3248" i="5"/>
  <c r="M3248" i="5" s="1"/>
  <c r="L3260" i="5"/>
  <c r="M3260" i="5" s="1"/>
  <c r="L3272" i="5"/>
  <c r="M3272" i="5" s="1"/>
  <c r="L3284" i="5"/>
  <c r="M3284" i="5" s="1"/>
  <c r="L3296" i="5"/>
  <c r="M3296" i="5" s="1"/>
  <c r="L3308" i="5"/>
  <c r="M3308" i="5" s="1"/>
  <c r="L3320" i="5"/>
  <c r="M3320" i="5" s="1"/>
  <c r="L3332" i="5"/>
  <c r="M3332" i="5" s="1"/>
  <c r="L3344" i="5"/>
  <c r="M3344" i="5" s="1"/>
  <c r="L3356" i="5"/>
  <c r="M3356" i="5" s="1"/>
  <c r="L3368" i="5"/>
  <c r="M3368" i="5" s="1"/>
  <c r="L3380" i="5"/>
  <c r="M3380" i="5" s="1"/>
  <c r="L3392" i="5"/>
  <c r="M3392" i="5" s="1"/>
  <c r="L3404" i="5"/>
  <c r="M3404" i="5" s="1"/>
  <c r="L3416" i="5"/>
  <c r="M3416" i="5" s="1"/>
  <c r="L3428" i="5"/>
  <c r="M3428" i="5" s="1"/>
  <c r="L3440" i="5"/>
  <c r="M3440" i="5" s="1"/>
  <c r="L3452" i="5"/>
  <c r="M3452" i="5" s="1"/>
  <c r="L3464" i="5"/>
  <c r="M3464" i="5" s="1"/>
  <c r="L3476" i="5"/>
  <c r="M3476" i="5" s="1"/>
  <c r="L3488" i="5"/>
  <c r="M3488" i="5" s="1"/>
  <c r="L3500" i="5"/>
  <c r="M3500" i="5" s="1"/>
  <c r="L3512" i="5"/>
  <c r="M3512" i="5" s="1"/>
  <c r="L3524" i="5"/>
  <c r="M3524" i="5" s="1"/>
  <c r="L3536" i="5"/>
  <c r="M3536" i="5" s="1"/>
  <c r="L3548" i="5"/>
  <c r="M3548" i="5" s="1"/>
  <c r="L3560" i="5"/>
  <c r="M3560" i="5" s="1"/>
  <c r="L3572" i="5"/>
  <c r="M3572" i="5" s="1"/>
  <c r="L3584" i="5"/>
  <c r="M3584" i="5" s="1"/>
  <c r="L3596" i="5"/>
  <c r="M3596" i="5" s="1"/>
  <c r="L3608" i="5"/>
  <c r="M3608" i="5" s="1"/>
  <c r="L3620" i="5"/>
  <c r="M3620" i="5" s="1"/>
  <c r="L3632" i="5"/>
  <c r="M3632" i="5" s="1"/>
  <c r="L3644" i="5"/>
  <c r="M3644" i="5" s="1"/>
  <c r="L3656" i="5"/>
  <c r="M3656" i="5" s="1"/>
  <c r="L3668" i="5"/>
  <c r="M3668" i="5" s="1"/>
  <c r="L3680" i="5"/>
  <c r="M3680" i="5" s="1"/>
  <c r="L3692" i="5"/>
  <c r="M3692" i="5" s="1"/>
  <c r="L3704" i="5"/>
  <c r="M3704" i="5" s="1"/>
  <c r="L3716" i="5"/>
  <c r="M3716" i="5" s="1"/>
  <c r="L3728" i="5"/>
  <c r="M3728" i="5" s="1"/>
  <c r="L3740" i="5"/>
  <c r="M3740" i="5" s="1"/>
  <c r="L3752" i="5"/>
  <c r="M3752" i="5" s="1"/>
  <c r="L3764" i="5"/>
  <c r="M3764" i="5" s="1"/>
  <c r="L3776" i="5"/>
  <c r="M3776" i="5" s="1"/>
  <c r="L3788" i="5"/>
  <c r="M3788" i="5" s="1"/>
  <c r="L3800" i="5"/>
  <c r="M3800" i="5" s="1"/>
  <c r="L3812" i="5"/>
  <c r="M3812" i="5" s="1"/>
  <c r="L53" i="5"/>
  <c r="M53" i="5" s="1"/>
  <c r="L396" i="5"/>
  <c r="M396" i="5" s="1"/>
  <c r="L662" i="5"/>
  <c r="M662" i="5" s="1"/>
  <c r="L888" i="5"/>
  <c r="M888" i="5" s="1"/>
  <c r="L1085" i="5"/>
  <c r="M1085" i="5" s="1"/>
  <c r="L1266" i="5"/>
  <c r="M1266" i="5" s="1"/>
  <c r="L1371" i="5"/>
  <c r="M1371" i="5" s="1"/>
  <c r="L1472" i="5"/>
  <c r="M1472" i="5" s="1"/>
  <c r="L1575" i="5"/>
  <c r="M1575" i="5" s="1"/>
  <c r="L1676" i="5"/>
  <c r="M1676" i="5" s="1"/>
  <c r="L1735" i="5"/>
  <c r="M1735" i="5" s="1"/>
  <c r="L1787" i="5"/>
  <c r="M1787" i="5" s="1"/>
  <c r="L1835" i="5"/>
  <c r="M1835" i="5" s="1"/>
  <c r="L1883" i="5"/>
  <c r="M1883" i="5" s="1"/>
  <c r="L1925" i="5"/>
  <c r="M1925" i="5" s="1"/>
  <c r="L1969" i="5"/>
  <c r="M1969" i="5" s="1"/>
  <c r="L2011" i="5"/>
  <c r="M2011" i="5" s="1"/>
  <c r="L2055" i="5"/>
  <c r="M2055" i="5" s="1"/>
  <c r="L2099" i="5"/>
  <c r="M2099" i="5" s="1"/>
  <c r="L2141" i="5"/>
  <c r="M2141" i="5" s="1"/>
  <c r="L2185" i="5"/>
  <c r="M2185" i="5" s="1"/>
  <c r="L2226" i="5"/>
  <c r="M2226" i="5" s="1"/>
  <c r="L2262" i="5"/>
  <c r="M2262" i="5" s="1"/>
  <c r="L2298" i="5"/>
  <c r="M2298" i="5" s="1"/>
  <c r="L2334" i="5"/>
  <c r="M2334" i="5" s="1"/>
  <c r="L2370" i="5"/>
  <c r="M2370" i="5" s="1"/>
  <c r="L2406" i="5"/>
  <c r="M2406" i="5" s="1"/>
  <c r="L2442" i="5"/>
  <c r="M2442" i="5" s="1"/>
  <c r="L2478" i="5"/>
  <c r="M2478" i="5" s="1"/>
  <c r="L2505" i="5"/>
  <c r="M2505" i="5" s="1"/>
  <c r="L2538" i="5"/>
  <c r="M2538" i="5" s="1"/>
  <c r="L2564" i="5"/>
  <c r="M2564" i="5" s="1"/>
  <c r="L2590" i="5"/>
  <c r="M2590" i="5" s="1"/>
  <c r="L2623" i="5"/>
  <c r="M2623" i="5" s="1"/>
  <c r="L2649" i="5"/>
  <c r="M2649" i="5" s="1"/>
  <c r="L2682" i="5"/>
  <c r="M2682" i="5" s="1"/>
  <c r="L2708" i="5"/>
  <c r="M2708" i="5" s="1"/>
  <c r="L2734" i="5"/>
  <c r="M2734" i="5" s="1"/>
  <c r="L2767" i="5"/>
  <c r="M2767" i="5" s="1"/>
  <c r="L2789" i="5"/>
  <c r="M2789" i="5" s="1"/>
  <c r="L2804" i="5"/>
  <c r="M2804" i="5" s="1"/>
  <c r="L2822" i="5"/>
  <c r="M2822" i="5" s="1"/>
  <c r="L2837" i="5"/>
  <c r="M2837" i="5" s="1"/>
  <c r="L2852" i="5"/>
  <c r="M2852" i="5" s="1"/>
  <c r="L2870" i="5"/>
  <c r="M2870" i="5" s="1"/>
  <c r="L2885" i="5"/>
  <c r="M2885" i="5" s="1"/>
  <c r="L2900" i="5"/>
  <c r="M2900" i="5" s="1"/>
  <c r="L2918" i="5"/>
  <c r="M2918" i="5" s="1"/>
  <c r="L2933" i="5"/>
  <c r="M2933" i="5" s="1"/>
  <c r="L2948" i="5"/>
  <c r="M2948" i="5" s="1"/>
  <c r="L2966" i="5"/>
  <c r="M2966" i="5" s="1"/>
  <c r="L2981" i="5"/>
  <c r="M2981" i="5" s="1"/>
  <c r="L2996" i="5"/>
  <c r="M2996" i="5" s="1"/>
  <c r="L3014" i="5"/>
  <c r="M3014" i="5" s="1"/>
  <c r="L3029" i="5"/>
  <c r="M3029" i="5" s="1"/>
  <c r="L3044" i="5"/>
  <c r="M3044" i="5" s="1"/>
  <c r="L3062" i="5"/>
  <c r="M3062" i="5" s="1"/>
  <c r="L3077" i="5"/>
  <c r="M3077" i="5" s="1"/>
  <c r="L3092" i="5"/>
  <c r="M3092" i="5" s="1"/>
  <c r="L3110" i="5"/>
  <c r="M3110" i="5" s="1"/>
  <c r="L3125" i="5"/>
  <c r="M3125" i="5" s="1"/>
  <c r="L3140" i="5"/>
  <c r="M3140" i="5" s="1"/>
  <c r="L3153" i="5"/>
  <c r="M3153" i="5" s="1"/>
  <c r="L3165" i="5"/>
  <c r="M3165" i="5" s="1"/>
  <c r="L3177" i="5"/>
  <c r="M3177" i="5" s="1"/>
  <c r="L3189" i="5"/>
  <c r="M3189" i="5" s="1"/>
  <c r="L3201" i="5"/>
  <c r="M3201" i="5" s="1"/>
  <c r="L3213" i="5"/>
  <c r="M3213" i="5" s="1"/>
  <c r="L3225" i="5"/>
  <c r="M3225" i="5" s="1"/>
  <c r="L3237" i="5"/>
  <c r="M3237" i="5" s="1"/>
  <c r="L3249" i="5"/>
  <c r="M3249" i="5" s="1"/>
  <c r="L3261" i="5"/>
  <c r="M3261" i="5" s="1"/>
  <c r="L3273" i="5"/>
  <c r="M3273" i="5" s="1"/>
  <c r="L3285" i="5"/>
  <c r="M3285" i="5" s="1"/>
  <c r="L3297" i="5"/>
  <c r="M3297" i="5" s="1"/>
  <c r="L3309" i="5"/>
  <c r="M3309" i="5" s="1"/>
  <c r="L3321" i="5"/>
  <c r="M3321" i="5" s="1"/>
  <c r="L3333" i="5"/>
  <c r="M3333" i="5" s="1"/>
  <c r="L3345" i="5"/>
  <c r="M3345" i="5" s="1"/>
  <c r="L3357" i="5"/>
  <c r="M3357" i="5" s="1"/>
  <c r="L3369" i="5"/>
  <c r="M3369" i="5" s="1"/>
  <c r="L3381" i="5"/>
  <c r="M3381" i="5" s="1"/>
  <c r="L3393" i="5"/>
  <c r="M3393" i="5" s="1"/>
  <c r="L3405" i="5"/>
  <c r="M3405" i="5" s="1"/>
  <c r="L3417" i="5"/>
  <c r="M3417" i="5" s="1"/>
  <c r="L3429" i="5"/>
  <c r="M3429" i="5" s="1"/>
  <c r="L3441" i="5"/>
  <c r="M3441" i="5" s="1"/>
  <c r="L3453" i="5"/>
  <c r="M3453" i="5" s="1"/>
  <c r="L3465" i="5"/>
  <c r="M3465" i="5" s="1"/>
  <c r="L3477" i="5"/>
  <c r="M3477" i="5" s="1"/>
  <c r="L3489" i="5"/>
  <c r="M3489" i="5" s="1"/>
  <c r="L3501" i="5"/>
  <c r="M3501" i="5" s="1"/>
  <c r="L3513" i="5"/>
  <c r="M3513" i="5" s="1"/>
  <c r="L3525" i="5"/>
  <c r="M3525" i="5" s="1"/>
  <c r="L3537" i="5"/>
  <c r="M3537" i="5" s="1"/>
  <c r="L3549" i="5"/>
  <c r="M3549" i="5" s="1"/>
  <c r="L3561" i="5"/>
  <c r="M3561" i="5" s="1"/>
  <c r="L3573" i="5"/>
  <c r="M3573" i="5" s="1"/>
  <c r="L3585" i="5"/>
  <c r="M3585" i="5" s="1"/>
  <c r="L3597" i="5"/>
  <c r="M3597" i="5" s="1"/>
  <c r="L3609" i="5"/>
  <c r="M3609" i="5" s="1"/>
  <c r="L3621" i="5"/>
  <c r="M3621" i="5" s="1"/>
  <c r="L3633" i="5"/>
  <c r="M3633" i="5" s="1"/>
  <c r="L3645" i="5"/>
  <c r="M3645" i="5" s="1"/>
  <c r="L3657" i="5"/>
  <c r="M3657" i="5" s="1"/>
  <c r="L3669" i="5"/>
  <c r="M3669" i="5" s="1"/>
  <c r="L3681" i="5"/>
  <c r="M3681" i="5" s="1"/>
  <c r="L3693" i="5"/>
  <c r="M3693" i="5" s="1"/>
  <c r="L3705" i="5"/>
  <c r="M3705" i="5" s="1"/>
  <c r="L3717" i="5"/>
  <c r="M3717" i="5" s="1"/>
  <c r="L3729" i="5"/>
  <c r="M3729" i="5" s="1"/>
  <c r="L3741" i="5"/>
  <c r="M3741" i="5" s="1"/>
  <c r="L3753" i="5"/>
  <c r="M3753" i="5" s="1"/>
  <c r="L3765" i="5"/>
  <c r="M3765" i="5" s="1"/>
  <c r="L3777" i="5"/>
  <c r="M3777" i="5" s="1"/>
  <c r="L3789" i="5"/>
  <c r="M3789" i="5" s="1"/>
  <c r="L3801" i="5"/>
  <c r="M3801" i="5" s="1"/>
  <c r="L3813" i="5"/>
  <c r="M3813" i="5" s="1"/>
  <c r="L55" i="5"/>
  <c r="M55" i="5" s="1"/>
  <c r="L404" i="5"/>
  <c r="M404" i="5" s="1"/>
  <c r="L663" i="5"/>
  <c r="M663" i="5" s="1"/>
  <c r="L889" i="5"/>
  <c r="M889" i="5" s="1"/>
  <c r="L1098" i="5"/>
  <c r="M1098" i="5" s="1"/>
  <c r="L1268" i="5"/>
  <c r="M1268" i="5" s="1"/>
  <c r="L1372" i="5"/>
  <c r="M1372" i="5" s="1"/>
  <c r="L1475" i="5"/>
  <c r="M1475" i="5" s="1"/>
  <c r="L1576" i="5"/>
  <c r="M1576" i="5" s="1"/>
  <c r="L1683" i="5"/>
  <c r="M1683" i="5" s="1"/>
  <c r="L1736" i="5"/>
  <c r="M1736" i="5" s="1"/>
  <c r="L1789" i="5"/>
  <c r="M1789" i="5" s="1"/>
  <c r="L1837" i="5"/>
  <c r="M1837" i="5" s="1"/>
  <c r="L1884" i="5"/>
  <c r="M1884" i="5" s="1"/>
  <c r="L1926" i="5"/>
  <c r="M1926" i="5" s="1"/>
  <c r="L1970" i="5"/>
  <c r="M1970" i="5" s="1"/>
  <c r="L2012" i="5"/>
  <c r="M2012" i="5" s="1"/>
  <c r="L2056" i="5"/>
  <c r="M2056" i="5" s="1"/>
  <c r="L2100" i="5"/>
  <c r="M2100" i="5" s="1"/>
  <c r="L2142" i="5"/>
  <c r="M2142" i="5" s="1"/>
  <c r="L2186" i="5"/>
  <c r="M2186" i="5" s="1"/>
  <c r="L2227" i="5"/>
  <c r="M2227" i="5" s="1"/>
  <c r="L2263" i="5"/>
  <c r="M2263" i="5" s="1"/>
  <c r="L2299" i="5"/>
  <c r="M2299" i="5" s="1"/>
  <c r="L2335" i="5"/>
  <c r="M2335" i="5" s="1"/>
  <c r="L2371" i="5"/>
  <c r="M2371" i="5" s="1"/>
  <c r="L2407" i="5"/>
  <c r="M2407" i="5" s="1"/>
  <c r="L2443" i="5"/>
  <c r="M2443" i="5" s="1"/>
  <c r="L2479" i="5"/>
  <c r="M2479" i="5" s="1"/>
  <c r="L2506" i="5"/>
  <c r="M2506" i="5" s="1"/>
  <c r="L2539" i="5"/>
  <c r="M2539" i="5" s="1"/>
  <c r="L2565" i="5"/>
  <c r="M2565" i="5" s="1"/>
  <c r="L2598" i="5"/>
  <c r="M2598" i="5" s="1"/>
  <c r="L2624" i="5"/>
  <c r="M2624" i="5" s="1"/>
  <c r="L2650" i="5"/>
  <c r="M2650" i="5" s="1"/>
  <c r="L2683" i="5"/>
  <c r="M2683" i="5" s="1"/>
  <c r="L2709" i="5"/>
  <c r="M2709" i="5" s="1"/>
  <c r="L2742" i="5"/>
  <c r="M2742" i="5" s="1"/>
  <c r="L2768" i="5"/>
  <c r="M2768" i="5" s="1"/>
  <c r="L2790" i="5"/>
  <c r="M2790" i="5" s="1"/>
  <c r="L2805" i="5"/>
  <c r="M2805" i="5" s="1"/>
  <c r="L2823" i="5"/>
  <c r="M2823" i="5" s="1"/>
  <c r="L2838" i="5"/>
  <c r="M2838" i="5" s="1"/>
  <c r="L2853" i="5"/>
  <c r="M2853" i="5" s="1"/>
  <c r="L2871" i="5"/>
  <c r="M2871" i="5" s="1"/>
  <c r="L2886" i="5"/>
  <c r="M2886" i="5" s="1"/>
  <c r="L2901" i="5"/>
  <c r="M2901" i="5" s="1"/>
  <c r="L2919" i="5"/>
  <c r="M2919" i="5" s="1"/>
  <c r="L2934" i="5"/>
  <c r="M2934" i="5" s="1"/>
  <c r="L2949" i="5"/>
  <c r="M2949" i="5" s="1"/>
  <c r="L2967" i="5"/>
  <c r="M2967" i="5" s="1"/>
  <c r="L2982" i="5"/>
  <c r="M2982" i="5" s="1"/>
  <c r="L2997" i="5"/>
  <c r="M2997" i="5" s="1"/>
  <c r="L3015" i="5"/>
  <c r="M3015" i="5" s="1"/>
  <c r="L3030" i="5"/>
  <c r="M3030" i="5" s="1"/>
  <c r="L3045" i="5"/>
  <c r="M3045" i="5" s="1"/>
  <c r="L3063" i="5"/>
  <c r="M3063" i="5" s="1"/>
  <c r="L3078" i="5"/>
  <c r="M3078" i="5" s="1"/>
  <c r="L3093" i="5"/>
  <c r="M3093" i="5" s="1"/>
  <c r="L3111" i="5"/>
  <c r="M3111" i="5" s="1"/>
  <c r="L3126" i="5"/>
  <c r="M3126" i="5" s="1"/>
  <c r="L3141" i="5"/>
  <c r="M3141" i="5" s="1"/>
  <c r="L3154" i="5"/>
  <c r="M3154" i="5" s="1"/>
  <c r="L3166" i="5"/>
  <c r="M3166" i="5" s="1"/>
  <c r="L3178" i="5"/>
  <c r="M3178" i="5" s="1"/>
  <c r="L3190" i="5"/>
  <c r="M3190" i="5" s="1"/>
  <c r="L3202" i="5"/>
  <c r="M3202" i="5" s="1"/>
  <c r="L3214" i="5"/>
  <c r="M3214" i="5" s="1"/>
  <c r="L3226" i="5"/>
  <c r="M3226" i="5" s="1"/>
  <c r="L3238" i="5"/>
  <c r="M3238" i="5" s="1"/>
  <c r="L3250" i="5"/>
  <c r="M3250" i="5" s="1"/>
  <c r="L3262" i="5"/>
  <c r="M3262" i="5" s="1"/>
  <c r="L3274" i="5"/>
  <c r="M3274" i="5" s="1"/>
  <c r="L3286" i="5"/>
  <c r="M3286" i="5" s="1"/>
  <c r="L3298" i="5"/>
  <c r="M3298" i="5" s="1"/>
  <c r="L3310" i="5"/>
  <c r="M3310" i="5" s="1"/>
  <c r="L3322" i="5"/>
  <c r="M3322" i="5" s="1"/>
  <c r="L3334" i="5"/>
  <c r="M3334" i="5" s="1"/>
  <c r="L3346" i="5"/>
  <c r="M3346" i="5" s="1"/>
  <c r="L3358" i="5"/>
  <c r="M3358" i="5" s="1"/>
  <c r="L3370" i="5"/>
  <c r="M3370" i="5" s="1"/>
  <c r="L3382" i="5"/>
  <c r="M3382" i="5" s="1"/>
  <c r="L3394" i="5"/>
  <c r="M3394" i="5" s="1"/>
  <c r="L3406" i="5"/>
  <c r="M3406" i="5" s="1"/>
  <c r="L3418" i="5"/>
  <c r="M3418" i="5" s="1"/>
  <c r="L3430" i="5"/>
  <c r="M3430" i="5" s="1"/>
  <c r="L3442" i="5"/>
  <c r="M3442" i="5" s="1"/>
  <c r="L3454" i="5"/>
  <c r="M3454" i="5" s="1"/>
  <c r="L3466" i="5"/>
  <c r="M3466" i="5" s="1"/>
  <c r="L3478" i="5"/>
  <c r="M3478" i="5" s="1"/>
  <c r="L3490" i="5"/>
  <c r="M3490" i="5" s="1"/>
  <c r="L3502" i="5"/>
  <c r="M3502" i="5" s="1"/>
  <c r="L3514" i="5"/>
  <c r="M3514" i="5" s="1"/>
  <c r="L3526" i="5"/>
  <c r="M3526" i="5" s="1"/>
  <c r="L3538" i="5"/>
  <c r="M3538" i="5" s="1"/>
  <c r="L3550" i="5"/>
  <c r="M3550" i="5" s="1"/>
  <c r="L3562" i="5"/>
  <c r="M3562" i="5" s="1"/>
  <c r="L3574" i="5"/>
  <c r="M3574" i="5" s="1"/>
  <c r="L3586" i="5"/>
  <c r="M3586" i="5" s="1"/>
  <c r="L3598" i="5"/>
  <c r="M3598" i="5" s="1"/>
  <c r="L3610" i="5"/>
  <c r="M3610" i="5" s="1"/>
  <c r="L3622" i="5"/>
  <c r="M3622" i="5" s="1"/>
  <c r="L3634" i="5"/>
  <c r="M3634" i="5" s="1"/>
  <c r="L3646" i="5"/>
  <c r="M3646" i="5" s="1"/>
  <c r="L3658" i="5"/>
  <c r="M3658" i="5" s="1"/>
  <c r="L3670" i="5"/>
  <c r="M3670" i="5" s="1"/>
  <c r="L3682" i="5"/>
  <c r="M3682" i="5" s="1"/>
  <c r="L3694" i="5"/>
  <c r="M3694" i="5" s="1"/>
  <c r="L3706" i="5"/>
  <c r="M3706" i="5" s="1"/>
  <c r="L3718" i="5"/>
  <c r="M3718" i="5" s="1"/>
  <c r="L3730" i="5"/>
  <c r="M3730" i="5" s="1"/>
  <c r="L3742" i="5"/>
  <c r="M3742" i="5" s="1"/>
  <c r="L3754" i="5"/>
  <c r="M3754" i="5" s="1"/>
  <c r="L3766" i="5"/>
  <c r="M3766" i="5" s="1"/>
  <c r="L3778" i="5"/>
  <c r="M3778" i="5" s="1"/>
  <c r="L3790" i="5"/>
  <c r="M3790" i="5" s="1"/>
  <c r="L3802" i="5"/>
  <c r="M3802" i="5" s="1"/>
  <c r="L60" i="5"/>
  <c r="M60" i="5" s="1"/>
  <c r="L408" i="5"/>
  <c r="M408" i="5" s="1"/>
  <c r="L664" i="5"/>
  <c r="M664" i="5" s="1"/>
  <c r="L905" i="5"/>
  <c r="M905" i="5" s="1"/>
  <c r="L1100" i="5"/>
  <c r="M1100" i="5" s="1"/>
  <c r="L1271" i="5"/>
  <c r="M1271" i="5" s="1"/>
  <c r="L1373" i="5"/>
  <c r="M1373" i="5" s="1"/>
  <c r="L1476" i="5"/>
  <c r="M1476" i="5" s="1"/>
  <c r="L1585" i="5"/>
  <c r="M1585" i="5" s="1"/>
  <c r="L1685" i="5"/>
  <c r="M1685" i="5" s="1"/>
  <c r="L1741" i="5"/>
  <c r="M1741" i="5" s="1"/>
  <c r="L1790" i="5"/>
  <c r="M1790" i="5" s="1"/>
  <c r="L1838" i="5"/>
  <c r="M1838" i="5" s="1"/>
  <c r="L1885" i="5"/>
  <c r="M1885" i="5" s="1"/>
  <c r="L1927" i="5"/>
  <c r="M1927" i="5" s="1"/>
  <c r="L1971" i="5"/>
  <c r="M1971" i="5" s="1"/>
  <c r="L2015" i="5"/>
  <c r="M2015" i="5" s="1"/>
  <c r="L2057" i="5"/>
  <c r="M2057" i="5" s="1"/>
  <c r="L2101" i="5"/>
  <c r="M2101" i="5" s="1"/>
  <c r="L2143" i="5"/>
  <c r="M2143" i="5" s="1"/>
  <c r="L2187" i="5"/>
  <c r="M2187" i="5" s="1"/>
  <c r="L2228" i="5"/>
  <c r="M2228" i="5" s="1"/>
  <c r="L2264" i="5"/>
  <c r="M2264" i="5" s="1"/>
  <c r="L2300" i="5"/>
  <c r="M2300" i="5" s="1"/>
  <c r="L2336" i="5"/>
  <c r="M2336" i="5" s="1"/>
  <c r="L2372" i="5"/>
  <c r="M2372" i="5" s="1"/>
  <c r="L2408" i="5"/>
  <c r="M2408" i="5" s="1"/>
  <c r="L2444" i="5"/>
  <c r="M2444" i="5" s="1"/>
  <c r="L2480" i="5"/>
  <c r="M2480" i="5" s="1"/>
  <c r="L2514" i="5"/>
  <c r="M2514" i="5" s="1"/>
  <c r="L2540" i="5"/>
  <c r="M2540" i="5" s="1"/>
  <c r="L2566" i="5"/>
  <c r="M2566" i="5" s="1"/>
  <c r="L2599" i="5"/>
  <c r="M2599" i="5" s="1"/>
  <c r="L2625" i="5"/>
  <c r="M2625" i="5" s="1"/>
  <c r="L2658" i="5"/>
  <c r="M2658" i="5" s="1"/>
  <c r="L2684" i="5"/>
  <c r="M2684" i="5" s="1"/>
  <c r="L2710" i="5"/>
  <c r="M2710" i="5" s="1"/>
  <c r="L2743" i="5"/>
  <c r="M2743" i="5" s="1"/>
  <c r="L2769" i="5"/>
  <c r="M2769" i="5" s="1"/>
  <c r="L2791" i="5"/>
  <c r="M2791" i="5" s="1"/>
  <c r="L2806" i="5"/>
  <c r="M2806" i="5" s="1"/>
  <c r="L2824" i="5"/>
  <c r="M2824" i="5" s="1"/>
  <c r="L2839" i="5"/>
  <c r="M2839" i="5" s="1"/>
  <c r="L2854" i="5"/>
  <c r="M2854" i="5" s="1"/>
  <c r="L2872" i="5"/>
  <c r="M2872" i="5" s="1"/>
  <c r="L2887" i="5"/>
  <c r="M2887" i="5" s="1"/>
  <c r="L2902" i="5"/>
  <c r="M2902" i="5" s="1"/>
  <c r="L2920" i="5"/>
  <c r="M2920" i="5" s="1"/>
  <c r="L2935" i="5"/>
  <c r="M2935" i="5" s="1"/>
  <c r="L2950" i="5"/>
  <c r="M2950" i="5" s="1"/>
  <c r="L2968" i="5"/>
  <c r="M2968" i="5" s="1"/>
  <c r="L2983" i="5"/>
  <c r="M2983" i="5" s="1"/>
  <c r="L2998" i="5"/>
  <c r="M2998" i="5" s="1"/>
  <c r="L3016" i="5"/>
  <c r="M3016" i="5" s="1"/>
  <c r="L3031" i="5"/>
  <c r="M3031" i="5" s="1"/>
  <c r="L3046" i="5"/>
  <c r="M3046" i="5" s="1"/>
  <c r="L3064" i="5"/>
  <c r="M3064" i="5" s="1"/>
  <c r="L3079" i="5"/>
  <c r="M3079" i="5" s="1"/>
  <c r="L3094" i="5"/>
  <c r="M3094" i="5" s="1"/>
  <c r="L3112" i="5"/>
  <c r="M3112" i="5" s="1"/>
  <c r="L3127" i="5"/>
  <c r="M3127" i="5" s="1"/>
  <c r="L3142" i="5"/>
  <c r="M3142" i="5" s="1"/>
  <c r="L3155" i="5"/>
  <c r="M3155" i="5" s="1"/>
  <c r="L3167" i="5"/>
  <c r="M3167" i="5" s="1"/>
  <c r="L3179" i="5"/>
  <c r="M3179" i="5" s="1"/>
  <c r="L3191" i="5"/>
  <c r="M3191" i="5" s="1"/>
  <c r="L3203" i="5"/>
  <c r="M3203" i="5" s="1"/>
  <c r="L3215" i="5"/>
  <c r="M3215" i="5" s="1"/>
  <c r="L3227" i="5"/>
  <c r="M3227" i="5" s="1"/>
  <c r="L3239" i="5"/>
  <c r="M3239" i="5" s="1"/>
  <c r="L3251" i="5"/>
  <c r="M3251" i="5" s="1"/>
  <c r="L3263" i="5"/>
  <c r="M3263" i="5" s="1"/>
  <c r="L3275" i="5"/>
  <c r="M3275" i="5" s="1"/>
  <c r="L3287" i="5"/>
  <c r="M3287" i="5" s="1"/>
  <c r="L3299" i="5"/>
  <c r="M3299" i="5" s="1"/>
  <c r="L3311" i="5"/>
  <c r="M3311" i="5" s="1"/>
  <c r="L3323" i="5"/>
  <c r="M3323" i="5" s="1"/>
  <c r="L3335" i="5"/>
  <c r="M3335" i="5" s="1"/>
  <c r="L3347" i="5"/>
  <c r="M3347" i="5" s="1"/>
  <c r="L3359" i="5"/>
  <c r="M3359" i="5" s="1"/>
  <c r="L3371" i="5"/>
  <c r="M3371" i="5" s="1"/>
  <c r="L3383" i="5"/>
  <c r="M3383" i="5" s="1"/>
  <c r="L3395" i="5"/>
  <c r="M3395" i="5" s="1"/>
  <c r="L3407" i="5"/>
  <c r="M3407" i="5" s="1"/>
  <c r="L3419" i="5"/>
  <c r="M3419" i="5" s="1"/>
  <c r="L3431" i="5"/>
  <c r="M3431" i="5" s="1"/>
  <c r="L3443" i="5"/>
  <c r="M3443" i="5" s="1"/>
  <c r="L3455" i="5"/>
  <c r="M3455" i="5" s="1"/>
  <c r="L3467" i="5"/>
  <c r="M3467" i="5" s="1"/>
  <c r="L3479" i="5"/>
  <c r="M3479" i="5" s="1"/>
  <c r="L3491" i="5"/>
  <c r="M3491" i="5" s="1"/>
  <c r="L3503" i="5"/>
  <c r="M3503" i="5" s="1"/>
  <c r="L3515" i="5"/>
  <c r="M3515" i="5" s="1"/>
  <c r="L3527" i="5"/>
  <c r="M3527" i="5" s="1"/>
  <c r="L3539" i="5"/>
  <c r="M3539" i="5" s="1"/>
  <c r="L3551" i="5"/>
  <c r="M3551" i="5" s="1"/>
  <c r="L3563" i="5"/>
  <c r="M3563" i="5" s="1"/>
  <c r="L3575" i="5"/>
  <c r="M3575" i="5" s="1"/>
  <c r="L3587" i="5"/>
  <c r="M3587" i="5" s="1"/>
  <c r="L3599" i="5"/>
  <c r="M3599" i="5" s="1"/>
  <c r="L3611" i="5"/>
  <c r="M3611" i="5" s="1"/>
  <c r="L3623" i="5"/>
  <c r="M3623" i="5" s="1"/>
  <c r="L3635" i="5"/>
  <c r="M3635" i="5" s="1"/>
  <c r="L3647" i="5"/>
  <c r="M3647" i="5" s="1"/>
  <c r="L3659" i="5"/>
  <c r="M3659" i="5" s="1"/>
  <c r="L3671" i="5"/>
  <c r="M3671" i="5" s="1"/>
  <c r="L3683" i="5"/>
  <c r="M3683" i="5" s="1"/>
  <c r="L3695" i="5"/>
  <c r="M3695" i="5" s="1"/>
  <c r="L3707" i="5"/>
  <c r="M3707" i="5" s="1"/>
  <c r="L3719" i="5"/>
  <c r="M3719" i="5" s="1"/>
  <c r="L3731" i="5"/>
  <c r="M3731" i="5" s="1"/>
  <c r="L3743" i="5"/>
  <c r="M3743" i="5" s="1"/>
  <c r="L3755" i="5"/>
  <c r="M3755" i="5" s="1"/>
  <c r="L3767" i="5"/>
  <c r="M3767" i="5" s="1"/>
  <c r="L3779" i="5"/>
  <c r="M3779" i="5" s="1"/>
  <c r="L3791" i="5"/>
  <c r="M3791" i="5" s="1"/>
  <c r="L3803" i="5"/>
  <c r="M3803" i="5" s="1"/>
  <c r="L61" i="5"/>
  <c r="M61" i="5" s="1"/>
  <c r="L409" i="5"/>
  <c r="M409" i="5" s="1"/>
  <c r="L182" i="5"/>
  <c r="M182" i="5" s="1"/>
  <c r="L519" i="5"/>
  <c r="M519" i="5" s="1"/>
  <c r="L758" i="5"/>
  <c r="M758" i="5" s="1"/>
  <c r="L984" i="5"/>
  <c r="M984" i="5" s="1"/>
  <c r="L1157" i="5"/>
  <c r="M1157" i="5" s="1"/>
  <c r="L1311" i="5"/>
  <c r="M1311" i="5" s="1"/>
  <c r="L1415" i="5"/>
  <c r="M1415" i="5" s="1"/>
  <c r="L1516" i="5"/>
  <c r="M1516" i="5" s="1"/>
  <c r="L1619" i="5"/>
  <c r="M1619" i="5" s="1"/>
  <c r="L1706" i="5"/>
  <c r="M1706" i="5" s="1"/>
  <c r="L1758" i="5"/>
  <c r="M1758" i="5" s="1"/>
  <c r="L1806" i="5"/>
  <c r="M1806" i="5" s="1"/>
  <c r="L1854" i="5"/>
  <c r="M1854" i="5" s="1"/>
  <c r="L1900" i="5"/>
  <c r="M1900" i="5" s="1"/>
  <c r="L1944" i="5"/>
  <c r="M1944" i="5" s="1"/>
  <c r="L1986" i="5"/>
  <c r="M1986" i="5" s="1"/>
  <c r="L2030" i="5"/>
  <c r="M2030" i="5" s="1"/>
  <c r="L2072" i="5"/>
  <c r="M2072" i="5" s="1"/>
  <c r="L2116" i="5"/>
  <c r="M2116" i="5" s="1"/>
  <c r="L2160" i="5"/>
  <c r="M2160" i="5" s="1"/>
  <c r="L2202" i="5"/>
  <c r="M2202" i="5" s="1"/>
  <c r="L2241" i="5"/>
  <c r="M2241" i="5" s="1"/>
  <c r="L2277" i="5"/>
  <c r="M2277" i="5" s="1"/>
  <c r="L2313" i="5"/>
  <c r="M2313" i="5" s="1"/>
  <c r="L2349" i="5"/>
  <c r="M2349" i="5" s="1"/>
  <c r="L2385" i="5"/>
  <c r="M2385" i="5" s="1"/>
  <c r="L2421" i="5"/>
  <c r="M2421" i="5" s="1"/>
  <c r="L2457" i="5"/>
  <c r="M2457" i="5" s="1"/>
  <c r="L2493" i="5"/>
  <c r="M2493" i="5" s="1"/>
  <c r="L2526" i="5"/>
  <c r="M2526" i="5" s="1"/>
  <c r="L2552" i="5"/>
  <c r="M2552" i="5" s="1"/>
  <c r="L2578" i="5"/>
  <c r="M2578" i="5" s="1"/>
  <c r="L2611" i="5"/>
  <c r="M2611" i="5" s="1"/>
  <c r="L2637" i="5"/>
  <c r="M2637" i="5" s="1"/>
  <c r="L2670" i="5"/>
  <c r="M2670" i="5" s="1"/>
  <c r="L2696" i="5"/>
  <c r="M2696" i="5" s="1"/>
  <c r="L2722" i="5"/>
  <c r="M2722" i="5" s="1"/>
  <c r="L2755" i="5"/>
  <c r="M2755" i="5" s="1"/>
  <c r="L2781" i="5"/>
  <c r="M2781" i="5" s="1"/>
  <c r="L2799" i="5"/>
  <c r="M2799" i="5" s="1"/>
  <c r="L2814" i="5"/>
  <c r="M2814" i="5" s="1"/>
  <c r="L2829" i="5"/>
  <c r="M2829" i="5" s="1"/>
  <c r="L2847" i="5"/>
  <c r="M2847" i="5" s="1"/>
  <c r="L2862" i="5"/>
  <c r="M2862" i="5" s="1"/>
  <c r="L2877" i="5"/>
  <c r="M2877" i="5" s="1"/>
  <c r="L2895" i="5"/>
  <c r="M2895" i="5" s="1"/>
  <c r="L2910" i="5"/>
  <c r="M2910" i="5" s="1"/>
  <c r="L2925" i="5"/>
  <c r="M2925" i="5" s="1"/>
  <c r="L2943" i="5"/>
  <c r="M2943" i="5" s="1"/>
  <c r="L2958" i="5"/>
  <c r="M2958" i="5" s="1"/>
  <c r="L2973" i="5"/>
  <c r="M2973" i="5" s="1"/>
  <c r="L2991" i="5"/>
  <c r="M2991" i="5" s="1"/>
  <c r="L3006" i="5"/>
  <c r="M3006" i="5" s="1"/>
  <c r="L3021" i="5"/>
  <c r="M3021" i="5" s="1"/>
  <c r="L3039" i="5"/>
  <c r="M3039" i="5" s="1"/>
  <c r="L3054" i="5"/>
  <c r="M3054" i="5" s="1"/>
  <c r="L3069" i="5"/>
  <c r="M3069" i="5" s="1"/>
  <c r="L3087" i="5"/>
  <c r="M3087" i="5" s="1"/>
  <c r="L3102" i="5"/>
  <c r="M3102" i="5" s="1"/>
  <c r="L3117" i="5"/>
  <c r="M3117" i="5" s="1"/>
  <c r="L3135" i="5"/>
  <c r="M3135" i="5" s="1"/>
  <c r="L3148" i="5"/>
  <c r="M3148" i="5" s="1"/>
  <c r="L3160" i="5"/>
  <c r="M3160" i="5" s="1"/>
  <c r="L3172" i="5"/>
  <c r="M3172" i="5" s="1"/>
  <c r="L3184" i="5"/>
  <c r="M3184" i="5" s="1"/>
  <c r="L3196" i="5"/>
  <c r="M3196" i="5" s="1"/>
  <c r="L3208" i="5"/>
  <c r="M3208" i="5" s="1"/>
  <c r="L3220" i="5"/>
  <c r="M3220" i="5" s="1"/>
  <c r="L3232" i="5"/>
  <c r="M3232" i="5" s="1"/>
  <c r="L3244" i="5"/>
  <c r="M3244" i="5" s="1"/>
  <c r="L3256" i="5"/>
  <c r="M3256" i="5" s="1"/>
  <c r="L3268" i="5"/>
  <c r="M3268" i="5" s="1"/>
  <c r="L3280" i="5"/>
  <c r="M3280" i="5" s="1"/>
  <c r="L3292" i="5"/>
  <c r="M3292" i="5" s="1"/>
  <c r="L3304" i="5"/>
  <c r="M3304" i="5" s="1"/>
  <c r="L3316" i="5"/>
  <c r="M3316" i="5" s="1"/>
  <c r="L3328" i="5"/>
  <c r="M3328" i="5" s="1"/>
  <c r="L3340" i="5"/>
  <c r="M3340" i="5" s="1"/>
  <c r="L3352" i="5"/>
  <c r="M3352" i="5" s="1"/>
  <c r="L3364" i="5"/>
  <c r="M3364" i="5" s="1"/>
  <c r="L3376" i="5"/>
  <c r="M3376" i="5" s="1"/>
  <c r="L3388" i="5"/>
  <c r="M3388" i="5" s="1"/>
  <c r="L3400" i="5"/>
  <c r="M3400" i="5" s="1"/>
  <c r="L3412" i="5"/>
  <c r="M3412" i="5" s="1"/>
  <c r="L3424" i="5"/>
  <c r="M3424" i="5" s="1"/>
  <c r="L3436" i="5"/>
  <c r="M3436" i="5" s="1"/>
  <c r="L3448" i="5"/>
  <c r="M3448" i="5" s="1"/>
  <c r="L3460" i="5"/>
  <c r="M3460" i="5" s="1"/>
  <c r="L3472" i="5"/>
  <c r="M3472" i="5" s="1"/>
  <c r="L3484" i="5"/>
  <c r="M3484" i="5" s="1"/>
  <c r="L3496" i="5"/>
  <c r="M3496" i="5" s="1"/>
  <c r="L3508" i="5"/>
  <c r="M3508" i="5" s="1"/>
  <c r="L3520" i="5"/>
  <c r="M3520" i="5" s="1"/>
  <c r="L3532" i="5"/>
  <c r="M3532" i="5" s="1"/>
  <c r="L3544" i="5"/>
  <c r="M3544" i="5" s="1"/>
  <c r="L3556" i="5"/>
  <c r="M3556" i="5" s="1"/>
  <c r="L3568" i="5"/>
  <c r="M3568" i="5" s="1"/>
  <c r="L3580" i="5"/>
  <c r="M3580" i="5" s="1"/>
  <c r="L3592" i="5"/>
  <c r="M3592" i="5" s="1"/>
  <c r="L3604" i="5"/>
  <c r="M3604" i="5" s="1"/>
  <c r="L3616" i="5"/>
  <c r="M3616" i="5" s="1"/>
  <c r="L3628" i="5"/>
  <c r="M3628" i="5" s="1"/>
  <c r="L3640" i="5"/>
  <c r="M3640" i="5" s="1"/>
  <c r="L3652" i="5"/>
  <c r="M3652" i="5" s="1"/>
  <c r="L3664" i="5"/>
  <c r="M3664" i="5" s="1"/>
  <c r="L3676" i="5"/>
  <c r="M3676" i="5" s="1"/>
  <c r="L3688" i="5"/>
  <c r="M3688" i="5" s="1"/>
  <c r="L3700" i="5"/>
  <c r="M3700" i="5" s="1"/>
  <c r="L3712" i="5"/>
  <c r="M3712" i="5" s="1"/>
  <c r="L3724" i="5"/>
  <c r="M3724" i="5" s="1"/>
  <c r="L3736" i="5"/>
  <c r="M3736" i="5" s="1"/>
  <c r="L3748" i="5"/>
  <c r="M3748" i="5" s="1"/>
  <c r="L3760" i="5"/>
  <c r="M3760" i="5" s="1"/>
  <c r="L3772" i="5"/>
  <c r="M3772" i="5" s="1"/>
  <c r="L3784" i="5"/>
  <c r="M3784" i="5" s="1"/>
  <c r="L3796" i="5"/>
  <c r="M3796" i="5" s="1"/>
  <c r="L746" i="5"/>
  <c r="M746" i="5" s="1"/>
  <c r="L1301" i="5"/>
  <c r="M1301" i="5" s="1"/>
  <c r="L1615" i="5"/>
  <c r="M1615" i="5" s="1"/>
  <c r="L1804" i="5"/>
  <c r="M1804" i="5" s="1"/>
  <c r="L1940" i="5"/>
  <c r="M1940" i="5" s="1"/>
  <c r="L2070" i="5"/>
  <c r="M2070" i="5" s="1"/>
  <c r="L2200" i="5"/>
  <c r="M2200" i="5" s="1"/>
  <c r="L2311" i="5"/>
  <c r="M2311" i="5" s="1"/>
  <c r="L2419" i="5"/>
  <c r="M2419" i="5" s="1"/>
  <c r="L2517" i="5"/>
  <c r="M2517" i="5" s="1"/>
  <c r="L2602" i="5"/>
  <c r="M2602" i="5" s="1"/>
  <c r="L2694" i="5"/>
  <c r="M2694" i="5" s="1"/>
  <c r="L2779" i="5"/>
  <c r="M2779" i="5" s="1"/>
  <c r="L2827" i="5"/>
  <c r="M2827" i="5" s="1"/>
  <c r="L2875" i="5"/>
  <c r="M2875" i="5" s="1"/>
  <c r="L2923" i="5"/>
  <c r="M2923" i="5" s="1"/>
  <c r="L2971" i="5"/>
  <c r="M2971" i="5" s="1"/>
  <c r="L3019" i="5"/>
  <c r="M3019" i="5" s="1"/>
  <c r="L3067" i="5"/>
  <c r="M3067" i="5" s="1"/>
  <c r="L3115" i="5"/>
  <c r="M3115" i="5" s="1"/>
  <c r="L3158" i="5"/>
  <c r="M3158" i="5" s="1"/>
  <c r="L3194" i="5"/>
  <c r="M3194" i="5" s="1"/>
  <c r="L3230" i="5"/>
  <c r="M3230" i="5" s="1"/>
  <c r="L3266" i="5"/>
  <c r="M3266" i="5" s="1"/>
  <c r="L3302" i="5"/>
  <c r="M3302" i="5" s="1"/>
  <c r="L3338" i="5"/>
  <c r="M3338" i="5" s="1"/>
  <c r="L3374" i="5"/>
  <c r="M3374" i="5" s="1"/>
  <c r="L3410" i="5"/>
  <c r="M3410" i="5" s="1"/>
  <c r="L3446" i="5"/>
  <c r="M3446" i="5" s="1"/>
  <c r="L3482" i="5"/>
  <c r="M3482" i="5" s="1"/>
  <c r="L3518" i="5"/>
  <c r="M3518" i="5" s="1"/>
  <c r="L3554" i="5"/>
  <c r="M3554" i="5" s="1"/>
  <c r="L3590" i="5"/>
  <c r="M3590" i="5" s="1"/>
  <c r="L3626" i="5"/>
  <c r="M3626" i="5" s="1"/>
  <c r="L3662" i="5"/>
  <c r="M3662" i="5" s="1"/>
  <c r="L3698" i="5"/>
  <c r="M3698" i="5" s="1"/>
  <c r="L3734" i="5"/>
  <c r="M3734" i="5" s="1"/>
  <c r="L3770" i="5"/>
  <c r="M3770" i="5" s="1"/>
  <c r="L3806" i="5"/>
  <c r="M3806" i="5" s="1"/>
  <c r="L3826" i="5"/>
  <c r="M3826" i="5" s="1"/>
  <c r="L3841" i="5"/>
  <c r="M3841" i="5" s="1"/>
  <c r="L3856" i="5"/>
  <c r="M3856" i="5" s="1"/>
  <c r="L3874" i="5"/>
  <c r="M3874" i="5" s="1"/>
  <c r="L3889" i="5"/>
  <c r="M3889" i="5" s="1"/>
  <c r="L3904" i="5"/>
  <c r="M3904" i="5" s="1"/>
  <c r="L3922" i="5"/>
  <c r="M3922" i="5" s="1"/>
  <c r="L3937" i="5"/>
  <c r="M3937" i="5" s="1"/>
  <c r="L3952" i="5"/>
  <c r="M3952" i="5" s="1"/>
  <c r="L3970" i="5"/>
  <c r="M3970" i="5" s="1"/>
  <c r="L3985" i="5"/>
  <c r="M3985" i="5" s="1"/>
  <c r="L4000" i="5"/>
  <c r="M4000" i="5" s="1"/>
  <c r="L4018" i="5"/>
  <c r="M4018" i="5" s="1"/>
  <c r="L4033" i="5"/>
  <c r="M4033" i="5" s="1"/>
  <c r="L4048" i="5"/>
  <c r="M4048" i="5" s="1"/>
  <c r="L4066" i="5"/>
  <c r="M4066" i="5" s="1"/>
  <c r="L4081" i="5"/>
  <c r="M4081" i="5" s="1"/>
  <c r="L4096" i="5"/>
  <c r="M4096" i="5" s="1"/>
  <c r="L4114" i="5"/>
  <c r="M4114" i="5" s="1"/>
  <c r="L4129" i="5"/>
  <c r="M4129" i="5" s="1"/>
  <c r="L4144" i="5"/>
  <c r="M4144" i="5" s="1"/>
  <c r="L4162" i="5"/>
  <c r="M4162" i="5" s="1"/>
  <c r="L4177" i="5"/>
  <c r="M4177" i="5" s="1"/>
  <c r="L4192" i="5"/>
  <c r="M4192" i="5" s="1"/>
  <c r="L4210" i="5"/>
  <c r="M4210" i="5" s="1"/>
  <c r="L4225" i="5"/>
  <c r="M4225" i="5" s="1"/>
  <c r="L4240" i="5"/>
  <c r="M4240" i="5" s="1"/>
  <c r="L4258" i="5"/>
  <c r="M4258" i="5" s="1"/>
  <c r="L4273" i="5"/>
  <c r="M4273" i="5" s="1"/>
  <c r="L4288" i="5"/>
  <c r="M4288" i="5" s="1"/>
  <c r="L4306" i="5"/>
  <c r="M4306" i="5" s="1"/>
  <c r="L4321" i="5"/>
  <c r="M4321" i="5" s="1"/>
  <c r="L4336" i="5"/>
  <c r="M4336" i="5" s="1"/>
  <c r="L4354" i="5"/>
  <c r="M4354" i="5" s="1"/>
  <c r="L4369" i="5"/>
  <c r="M4369" i="5" s="1"/>
  <c r="L4384" i="5"/>
  <c r="M4384" i="5" s="1"/>
  <c r="L4402" i="5"/>
  <c r="M4402" i="5" s="1"/>
  <c r="L4417" i="5"/>
  <c r="M4417" i="5" s="1"/>
  <c r="L4432" i="5"/>
  <c r="M4432" i="5" s="1"/>
  <c r="L4450" i="5"/>
  <c r="M4450" i="5" s="1"/>
  <c r="L4462" i="5"/>
  <c r="M4462" i="5" s="1"/>
  <c r="L4474" i="5"/>
  <c r="M4474" i="5" s="1"/>
  <c r="L4486" i="5"/>
  <c r="M4486" i="5" s="1"/>
  <c r="L4498" i="5"/>
  <c r="M4498" i="5" s="1"/>
  <c r="L4510" i="5"/>
  <c r="M4510" i="5" s="1"/>
  <c r="L4522" i="5"/>
  <c r="M4522" i="5" s="1"/>
  <c r="L4534" i="5"/>
  <c r="M4534" i="5" s="1"/>
  <c r="L4546" i="5"/>
  <c r="M4546" i="5" s="1"/>
  <c r="L4558" i="5"/>
  <c r="M4558" i="5" s="1"/>
  <c r="L4570" i="5"/>
  <c r="M4570" i="5" s="1"/>
  <c r="L4582" i="5"/>
  <c r="M4582" i="5" s="1"/>
  <c r="L4594" i="5"/>
  <c r="M4594" i="5" s="1"/>
  <c r="L4606" i="5"/>
  <c r="M4606" i="5" s="1"/>
  <c r="L4618" i="5"/>
  <c r="M4618" i="5" s="1"/>
  <c r="L4630" i="5"/>
  <c r="M4630" i="5" s="1"/>
  <c r="L4642" i="5"/>
  <c r="M4642" i="5" s="1"/>
  <c r="L4654" i="5"/>
  <c r="M4654" i="5" s="1"/>
  <c r="L4666" i="5"/>
  <c r="M4666" i="5" s="1"/>
  <c r="L4678" i="5"/>
  <c r="M4678" i="5" s="1"/>
  <c r="L4690" i="5"/>
  <c r="M4690" i="5" s="1"/>
  <c r="L4702" i="5"/>
  <c r="M4702" i="5" s="1"/>
  <c r="L4714" i="5"/>
  <c r="M4714" i="5" s="1"/>
  <c r="L4726" i="5"/>
  <c r="M4726" i="5" s="1"/>
  <c r="L4738" i="5"/>
  <c r="M4738" i="5" s="1"/>
  <c r="L4750" i="5"/>
  <c r="M4750" i="5" s="1"/>
  <c r="L4762" i="5"/>
  <c r="M4762" i="5" s="1"/>
  <c r="L4774" i="5"/>
  <c r="M4774" i="5" s="1"/>
  <c r="L4786" i="5"/>
  <c r="M4786" i="5" s="1"/>
  <c r="L4798" i="5"/>
  <c r="M4798" i="5" s="1"/>
  <c r="L4810" i="5"/>
  <c r="M4810" i="5" s="1"/>
  <c r="L4822" i="5"/>
  <c r="M4822" i="5" s="1"/>
  <c r="L4834" i="5"/>
  <c r="M4834" i="5" s="1"/>
  <c r="L4846" i="5"/>
  <c r="M4846" i="5" s="1"/>
  <c r="L4858" i="5"/>
  <c r="M4858" i="5" s="1"/>
  <c r="L4870" i="5"/>
  <c r="M4870" i="5" s="1"/>
  <c r="L4882" i="5"/>
  <c r="M4882" i="5" s="1"/>
  <c r="L4894" i="5"/>
  <c r="M4894" i="5" s="1"/>
  <c r="L4906" i="5"/>
  <c r="M4906" i="5" s="1"/>
  <c r="L4918" i="5"/>
  <c r="M4918" i="5" s="1"/>
  <c r="L4930" i="5"/>
  <c r="M4930" i="5" s="1"/>
  <c r="L4942" i="5"/>
  <c r="M4942" i="5" s="1"/>
  <c r="L4954" i="5"/>
  <c r="M4954" i="5" s="1"/>
  <c r="L4966" i="5"/>
  <c r="M4966" i="5" s="1"/>
  <c r="L4978" i="5"/>
  <c r="M4978" i="5" s="1"/>
  <c r="L4990" i="5"/>
  <c r="M4990" i="5" s="1"/>
  <c r="L5002" i="5"/>
  <c r="M5002" i="5" s="1"/>
  <c r="L5014" i="5"/>
  <c r="M5014" i="5" s="1"/>
  <c r="L5026" i="5"/>
  <c r="M5026" i="5" s="1"/>
  <c r="L5038" i="5"/>
  <c r="M5038" i="5" s="1"/>
  <c r="L5050" i="5"/>
  <c r="M5050" i="5" s="1"/>
  <c r="L5062" i="5"/>
  <c r="M5062" i="5" s="1"/>
  <c r="L5074" i="5"/>
  <c r="M5074" i="5" s="1"/>
  <c r="L5086" i="5"/>
  <c r="M5086" i="5" s="1"/>
  <c r="L5098" i="5"/>
  <c r="M5098" i="5" s="1"/>
  <c r="L5110" i="5"/>
  <c r="M5110" i="5" s="1"/>
  <c r="L5122" i="5"/>
  <c r="M5122" i="5" s="1"/>
  <c r="L5134" i="5"/>
  <c r="M5134" i="5" s="1"/>
  <c r="L5146" i="5"/>
  <c r="M5146" i="5" s="1"/>
  <c r="L5158" i="5"/>
  <c r="M5158" i="5" s="1"/>
  <c r="L5170" i="5"/>
  <c r="M5170" i="5" s="1"/>
  <c r="L5182" i="5"/>
  <c r="M5182" i="5" s="1"/>
  <c r="L5194" i="5"/>
  <c r="M5194" i="5" s="1"/>
  <c r="L5206" i="5"/>
  <c r="M5206" i="5" s="1"/>
  <c r="L5218" i="5"/>
  <c r="M5218" i="5" s="1"/>
  <c r="L5230" i="5"/>
  <c r="M5230" i="5" s="1"/>
  <c r="L5242" i="5"/>
  <c r="M5242" i="5" s="1"/>
  <c r="L5254" i="5"/>
  <c r="M5254" i="5" s="1"/>
  <c r="L5266" i="5"/>
  <c r="M5266" i="5" s="1"/>
  <c r="L5278" i="5"/>
  <c r="M5278" i="5" s="1"/>
  <c r="L5290" i="5"/>
  <c r="M5290" i="5" s="1"/>
  <c r="L5302" i="5"/>
  <c r="M5302" i="5" s="1"/>
  <c r="L5314" i="5"/>
  <c r="M5314" i="5" s="1"/>
  <c r="L5326" i="5"/>
  <c r="M5326" i="5" s="1"/>
  <c r="L5338" i="5"/>
  <c r="M5338" i="5" s="1"/>
  <c r="L5350" i="5"/>
  <c r="M5350" i="5" s="1"/>
  <c r="L5362" i="5"/>
  <c r="M5362" i="5" s="1"/>
  <c r="L5374" i="5"/>
  <c r="M5374" i="5" s="1"/>
  <c r="L5386" i="5"/>
  <c r="M5386" i="5" s="1"/>
  <c r="L5398" i="5"/>
  <c r="M5398" i="5" s="1"/>
  <c r="L5410" i="5"/>
  <c r="M5410" i="5" s="1"/>
  <c r="L5422" i="5"/>
  <c r="M5422" i="5" s="1"/>
  <c r="L5434" i="5"/>
  <c r="M5434" i="5" s="1"/>
  <c r="L5446" i="5"/>
  <c r="M5446" i="5" s="1"/>
  <c r="L5458" i="5"/>
  <c r="M5458" i="5" s="1"/>
  <c r="L5470" i="5"/>
  <c r="M5470" i="5" s="1"/>
  <c r="L5482" i="5"/>
  <c r="M5482" i="5" s="1"/>
  <c r="L5494" i="5"/>
  <c r="M5494" i="5" s="1"/>
  <c r="L5506" i="5"/>
  <c r="M5506" i="5" s="1"/>
  <c r="L5518" i="5"/>
  <c r="M5518" i="5" s="1"/>
  <c r="L5530" i="5"/>
  <c r="M5530" i="5" s="1"/>
  <c r="L5542" i="5"/>
  <c r="M5542" i="5" s="1"/>
  <c r="L5554" i="5"/>
  <c r="M5554" i="5" s="1"/>
  <c r="L5566" i="5"/>
  <c r="M5566" i="5" s="1"/>
  <c r="L5578" i="5"/>
  <c r="M5578" i="5" s="1"/>
  <c r="L5590" i="5"/>
  <c r="M5590" i="5" s="1"/>
  <c r="L5602" i="5"/>
  <c r="M5602" i="5" s="1"/>
  <c r="L5614" i="5"/>
  <c r="M5614" i="5" s="1"/>
  <c r="L5626" i="5"/>
  <c r="M5626" i="5" s="1"/>
  <c r="L5638" i="5"/>
  <c r="M5638" i="5" s="1"/>
  <c r="L5650" i="5"/>
  <c r="M5650" i="5" s="1"/>
  <c r="L5662" i="5"/>
  <c r="M5662" i="5" s="1"/>
  <c r="L5674" i="5"/>
  <c r="M5674" i="5" s="1"/>
  <c r="L5686" i="5"/>
  <c r="M5686" i="5" s="1"/>
  <c r="L5698" i="5"/>
  <c r="M5698" i="5" s="1"/>
  <c r="L5710" i="5"/>
  <c r="M5710" i="5" s="1"/>
  <c r="L5722" i="5"/>
  <c r="M5722" i="5" s="1"/>
  <c r="L5734" i="5"/>
  <c r="M5734" i="5" s="1"/>
  <c r="L5746" i="5"/>
  <c r="M5746" i="5" s="1"/>
  <c r="L5758" i="5"/>
  <c r="M5758" i="5" s="1"/>
  <c r="L5770" i="5"/>
  <c r="M5770" i="5" s="1"/>
  <c r="L5782" i="5"/>
  <c r="M5782" i="5" s="1"/>
  <c r="L5794" i="5"/>
  <c r="M5794" i="5" s="1"/>
  <c r="L5806" i="5"/>
  <c r="M5806" i="5" s="1"/>
  <c r="L5818" i="5"/>
  <c r="M5818" i="5" s="1"/>
  <c r="L5830" i="5"/>
  <c r="M5830" i="5" s="1"/>
  <c r="L5842" i="5"/>
  <c r="M5842" i="5" s="1"/>
  <c r="L5854" i="5"/>
  <c r="M5854" i="5" s="1"/>
  <c r="L5866" i="5"/>
  <c r="M5866" i="5" s="1"/>
  <c r="L5878" i="5"/>
  <c r="M5878" i="5" s="1"/>
  <c r="L5890" i="5"/>
  <c r="M5890" i="5" s="1"/>
  <c r="L5902" i="5"/>
  <c r="M5902" i="5" s="1"/>
  <c r="L5914" i="5"/>
  <c r="M5914" i="5" s="1"/>
  <c r="L5926" i="5"/>
  <c r="M5926" i="5" s="1"/>
  <c r="L5938" i="5"/>
  <c r="M5938" i="5" s="1"/>
  <c r="L5950" i="5"/>
  <c r="M5950" i="5" s="1"/>
  <c r="L5962" i="5"/>
  <c r="M5962" i="5" s="1"/>
  <c r="L5974" i="5"/>
  <c r="M5974" i="5" s="1"/>
  <c r="L5986" i="5"/>
  <c r="M5986" i="5" s="1"/>
  <c r="L5998" i="5"/>
  <c r="M5998" i="5" s="1"/>
  <c r="L6010" i="5"/>
  <c r="M6010" i="5" s="1"/>
  <c r="L6022" i="5"/>
  <c r="M6022" i="5" s="1"/>
  <c r="L6034" i="5"/>
  <c r="M6034" i="5" s="1"/>
  <c r="L6046" i="5"/>
  <c r="M6046" i="5" s="1"/>
  <c r="L6058" i="5"/>
  <c r="M6058" i="5" s="1"/>
  <c r="L6070" i="5"/>
  <c r="M6070" i="5" s="1"/>
  <c r="L6082" i="5"/>
  <c r="M6082" i="5" s="1"/>
  <c r="L6094" i="5"/>
  <c r="M6094" i="5" s="1"/>
  <c r="L6106" i="5"/>
  <c r="M6106" i="5" s="1"/>
  <c r="L6118" i="5"/>
  <c r="M6118" i="5" s="1"/>
  <c r="L6130" i="5"/>
  <c r="M6130" i="5" s="1"/>
  <c r="L6142" i="5"/>
  <c r="M6142" i="5" s="1"/>
  <c r="L6154" i="5"/>
  <c r="M6154" i="5" s="1"/>
  <c r="L6166" i="5"/>
  <c r="M6166" i="5" s="1"/>
  <c r="L6178" i="5"/>
  <c r="M6178" i="5" s="1"/>
  <c r="L6190" i="5"/>
  <c r="M6190" i="5" s="1"/>
  <c r="L6202" i="5"/>
  <c r="M6202" i="5" s="1"/>
  <c r="L6214" i="5"/>
  <c r="M6214" i="5" s="1"/>
  <c r="L6226" i="5"/>
  <c r="M6226" i="5" s="1"/>
  <c r="L6238" i="5"/>
  <c r="M6238" i="5" s="1"/>
  <c r="L6250" i="5"/>
  <c r="M6250" i="5" s="1"/>
  <c r="L6262" i="5"/>
  <c r="M6262" i="5" s="1"/>
  <c r="L748" i="5"/>
  <c r="M748" i="5" s="1"/>
  <c r="L1302" i="5"/>
  <c r="M1302" i="5" s="1"/>
  <c r="L1616" i="5"/>
  <c r="M1616" i="5" s="1"/>
  <c r="L1805" i="5"/>
  <c r="M1805" i="5" s="1"/>
  <c r="L1943" i="5"/>
  <c r="M1943" i="5" s="1"/>
  <c r="L2071" i="5"/>
  <c r="M2071" i="5" s="1"/>
  <c r="L2201" i="5"/>
  <c r="M2201" i="5" s="1"/>
  <c r="L2312" i="5"/>
  <c r="M2312" i="5" s="1"/>
  <c r="L2420" i="5"/>
  <c r="M2420" i="5" s="1"/>
  <c r="L2518" i="5"/>
  <c r="M2518" i="5" s="1"/>
  <c r="L2610" i="5"/>
  <c r="M2610" i="5" s="1"/>
  <c r="L2695" i="5"/>
  <c r="M2695" i="5" s="1"/>
  <c r="L2780" i="5"/>
  <c r="M2780" i="5" s="1"/>
  <c r="L2828" i="5"/>
  <c r="M2828" i="5" s="1"/>
  <c r="L2876" i="5"/>
  <c r="M2876" i="5" s="1"/>
  <c r="L2924" i="5"/>
  <c r="M2924" i="5" s="1"/>
  <c r="L2972" i="5"/>
  <c r="M2972" i="5" s="1"/>
  <c r="L3020" i="5"/>
  <c r="M3020" i="5" s="1"/>
  <c r="L3068" i="5"/>
  <c r="M3068" i="5" s="1"/>
  <c r="L3116" i="5"/>
  <c r="M3116" i="5" s="1"/>
  <c r="L3159" i="5"/>
  <c r="M3159" i="5" s="1"/>
  <c r="L3195" i="5"/>
  <c r="M3195" i="5" s="1"/>
  <c r="L3231" i="5"/>
  <c r="M3231" i="5" s="1"/>
  <c r="L3267" i="5"/>
  <c r="M3267" i="5" s="1"/>
  <c r="L3303" i="5"/>
  <c r="M3303" i="5" s="1"/>
  <c r="L3339" i="5"/>
  <c r="M3339" i="5" s="1"/>
  <c r="L3375" i="5"/>
  <c r="M3375" i="5" s="1"/>
  <c r="L3411" i="5"/>
  <c r="M3411" i="5" s="1"/>
  <c r="L3447" i="5"/>
  <c r="M3447" i="5" s="1"/>
  <c r="L3483" i="5"/>
  <c r="M3483" i="5" s="1"/>
  <c r="L3519" i="5"/>
  <c r="M3519" i="5" s="1"/>
  <c r="L3555" i="5"/>
  <c r="M3555" i="5" s="1"/>
  <c r="L3591" i="5"/>
  <c r="M3591" i="5" s="1"/>
  <c r="L3627" i="5"/>
  <c r="M3627" i="5" s="1"/>
  <c r="L3663" i="5"/>
  <c r="M3663" i="5" s="1"/>
  <c r="L3699" i="5"/>
  <c r="M3699" i="5" s="1"/>
  <c r="L3735" i="5"/>
  <c r="M3735" i="5" s="1"/>
  <c r="L3771" i="5"/>
  <c r="M3771" i="5" s="1"/>
  <c r="L3807" i="5"/>
  <c r="M3807" i="5" s="1"/>
  <c r="L3827" i="5"/>
  <c r="M3827" i="5" s="1"/>
  <c r="L3842" i="5"/>
  <c r="M3842" i="5" s="1"/>
  <c r="L3860" i="5"/>
  <c r="M3860" i="5" s="1"/>
  <c r="L3875" i="5"/>
  <c r="M3875" i="5" s="1"/>
  <c r="L3890" i="5"/>
  <c r="M3890" i="5" s="1"/>
  <c r="L3908" i="5"/>
  <c r="M3908" i="5" s="1"/>
  <c r="L3923" i="5"/>
  <c r="M3923" i="5" s="1"/>
  <c r="L3938" i="5"/>
  <c r="M3938" i="5" s="1"/>
  <c r="L3956" i="5"/>
  <c r="M3956" i="5" s="1"/>
  <c r="L3971" i="5"/>
  <c r="M3971" i="5" s="1"/>
  <c r="L3986" i="5"/>
  <c r="M3986" i="5" s="1"/>
  <c r="L4004" i="5"/>
  <c r="M4004" i="5" s="1"/>
  <c r="L4019" i="5"/>
  <c r="M4019" i="5" s="1"/>
  <c r="L4034" i="5"/>
  <c r="M4034" i="5" s="1"/>
  <c r="L4052" i="5"/>
  <c r="M4052" i="5" s="1"/>
  <c r="L4067" i="5"/>
  <c r="M4067" i="5" s="1"/>
  <c r="L4082" i="5"/>
  <c r="M4082" i="5" s="1"/>
  <c r="L4100" i="5"/>
  <c r="M4100" i="5" s="1"/>
  <c r="L4115" i="5"/>
  <c r="M4115" i="5" s="1"/>
  <c r="L4130" i="5"/>
  <c r="M4130" i="5" s="1"/>
  <c r="L4148" i="5"/>
  <c r="M4148" i="5" s="1"/>
  <c r="L4163" i="5"/>
  <c r="M4163" i="5" s="1"/>
  <c r="L4178" i="5"/>
  <c r="M4178" i="5" s="1"/>
  <c r="L4196" i="5"/>
  <c r="M4196" i="5" s="1"/>
  <c r="L4211" i="5"/>
  <c r="M4211" i="5" s="1"/>
  <c r="L4226" i="5"/>
  <c r="M4226" i="5" s="1"/>
  <c r="L4244" i="5"/>
  <c r="M4244" i="5" s="1"/>
  <c r="L4259" i="5"/>
  <c r="M4259" i="5" s="1"/>
  <c r="L4274" i="5"/>
  <c r="M4274" i="5" s="1"/>
  <c r="L4292" i="5"/>
  <c r="M4292" i="5" s="1"/>
  <c r="L4307" i="5"/>
  <c r="M4307" i="5" s="1"/>
  <c r="L4322" i="5"/>
  <c r="M4322" i="5" s="1"/>
  <c r="L4340" i="5"/>
  <c r="M4340" i="5" s="1"/>
  <c r="L4355" i="5"/>
  <c r="M4355" i="5" s="1"/>
  <c r="L4370" i="5"/>
  <c r="M4370" i="5" s="1"/>
  <c r="L4388" i="5"/>
  <c r="M4388" i="5" s="1"/>
  <c r="L4403" i="5"/>
  <c r="M4403" i="5" s="1"/>
  <c r="L4418" i="5"/>
  <c r="M4418" i="5" s="1"/>
  <c r="L4436" i="5"/>
  <c r="M4436" i="5" s="1"/>
  <c r="L4451" i="5"/>
  <c r="M4451" i="5" s="1"/>
  <c r="L4463" i="5"/>
  <c r="M4463" i="5" s="1"/>
  <c r="L4475" i="5"/>
  <c r="M4475" i="5" s="1"/>
  <c r="L4487" i="5"/>
  <c r="M4487" i="5" s="1"/>
  <c r="L4499" i="5"/>
  <c r="M4499" i="5" s="1"/>
  <c r="L4511" i="5"/>
  <c r="M4511" i="5" s="1"/>
  <c r="L4523" i="5"/>
  <c r="M4523" i="5" s="1"/>
  <c r="L4535" i="5"/>
  <c r="M4535" i="5" s="1"/>
  <c r="L4547" i="5"/>
  <c r="M4547" i="5" s="1"/>
  <c r="L4559" i="5"/>
  <c r="M4559" i="5" s="1"/>
  <c r="L4571" i="5"/>
  <c r="M4571" i="5" s="1"/>
  <c r="L4583" i="5"/>
  <c r="M4583" i="5" s="1"/>
  <c r="L4595" i="5"/>
  <c r="M4595" i="5" s="1"/>
  <c r="L4607" i="5"/>
  <c r="M4607" i="5" s="1"/>
  <c r="L4619" i="5"/>
  <c r="M4619" i="5" s="1"/>
  <c r="L4631" i="5"/>
  <c r="M4631" i="5" s="1"/>
  <c r="L4643" i="5"/>
  <c r="M4643" i="5" s="1"/>
  <c r="L4655" i="5"/>
  <c r="M4655" i="5" s="1"/>
  <c r="L4667" i="5"/>
  <c r="M4667" i="5" s="1"/>
  <c r="L4679" i="5"/>
  <c r="M4679" i="5" s="1"/>
  <c r="L4691" i="5"/>
  <c r="M4691" i="5" s="1"/>
  <c r="L4703" i="5"/>
  <c r="M4703" i="5" s="1"/>
  <c r="L4715" i="5"/>
  <c r="M4715" i="5" s="1"/>
  <c r="L4727" i="5"/>
  <c r="M4727" i="5" s="1"/>
  <c r="L4739" i="5"/>
  <c r="M4739" i="5" s="1"/>
  <c r="L4751" i="5"/>
  <c r="M4751" i="5" s="1"/>
  <c r="L4763" i="5"/>
  <c r="M4763" i="5" s="1"/>
  <c r="L4775" i="5"/>
  <c r="M4775" i="5" s="1"/>
  <c r="L4787" i="5"/>
  <c r="M4787" i="5" s="1"/>
  <c r="L4799" i="5"/>
  <c r="M4799" i="5" s="1"/>
  <c r="L4811" i="5"/>
  <c r="M4811" i="5" s="1"/>
  <c r="L4823" i="5"/>
  <c r="M4823" i="5" s="1"/>
  <c r="L4835" i="5"/>
  <c r="M4835" i="5" s="1"/>
  <c r="L4847" i="5"/>
  <c r="M4847" i="5" s="1"/>
  <c r="L4859" i="5"/>
  <c r="M4859" i="5" s="1"/>
  <c r="L4871" i="5"/>
  <c r="M4871" i="5" s="1"/>
  <c r="L4883" i="5"/>
  <c r="M4883" i="5" s="1"/>
  <c r="L4895" i="5"/>
  <c r="M4895" i="5" s="1"/>
  <c r="L4907" i="5"/>
  <c r="M4907" i="5" s="1"/>
  <c r="L4919" i="5"/>
  <c r="M4919" i="5" s="1"/>
  <c r="L4931" i="5"/>
  <c r="M4931" i="5" s="1"/>
  <c r="L4943" i="5"/>
  <c r="M4943" i="5" s="1"/>
  <c r="L4955" i="5"/>
  <c r="M4955" i="5" s="1"/>
  <c r="L4967" i="5"/>
  <c r="M4967" i="5" s="1"/>
  <c r="L4979" i="5"/>
  <c r="M4979" i="5" s="1"/>
  <c r="L4991" i="5"/>
  <c r="M4991" i="5" s="1"/>
  <c r="L5003" i="5"/>
  <c r="M5003" i="5" s="1"/>
  <c r="L5015" i="5"/>
  <c r="M5015" i="5" s="1"/>
  <c r="L5027" i="5"/>
  <c r="M5027" i="5" s="1"/>
  <c r="L5039" i="5"/>
  <c r="M5039" i="5" s="1"/>
  <c r="L5051" i="5"/>
  <c r="M5051" i="5" s="1"/>
  <c r="L5063" i="5"/>
  <c r="M5063" i="5" s="1"/>
  <c r="L5075" i="5"/>
  <c r="M5075" i="5" s="1"/>
  <c r="L5087" i="5"/>
  <c r="M5087" i="5" s="1"/>
  <c r="L5099" i="5"/>
  <c r="M5099" i="5" s="1"/>
  <c r="L5111" i="5"/>
  <c r="M5111" i="5" s="1"/>
  <c r="L5123" i="5"/>
  <c r="M5123" i="5" s="1"/>
  <c r="L5135" i="5"/>
  <c r="M5135" i="5" s="1"/>
  <c r="L5147" i="5"/>
  <c r="M5147" i="5" s="1"/>
  <c r="L5159" i="5"/>
  <c r="M5159" i="5" s="1"/>
  <c r="L5171" i="5"/>
  <c r="M5171" i="5" s="1"/>
  <c r="L5183" i="5"/>
  <c r="M5183" i="5" s="1"/>
  <c r="L5195" i="5"/>
  <c r="M5195" i="5" s="1"/>
  <c r="L5207" i="5"/>
  <c r="M5207" i="5" s="1"/>
  <c r="L5219" i="5"/>
  <c r="M5219" i="5" s="1"/>
  <c r="L5231" i="5"/>
  <c r="M5231" i="5" s="1"/>
  <c r="L5243" i="5"/>
  <c r="M5243" i="5" s="1"/>
  <c r="L5255" i="5"/>
  <c r="M5255" i="5" s="1"/>
  <c r="L5267" i="5"/>
  <c r="M5267" i="5" s="1"/>
  <c r="L5279" i="5"/>
  <c r="M5279" i="5" s="1"/>
  <c r="L5291" i="5"/>
  <c r="M5291" i="5" s="1"/>
  <c r="L5303" i="5"/>
  <c r="M5303" i="5" s="1"/>
  <c r="L5315" i="5"/>
  <c r="M5315" i="5" s="1"/>
  <c r="L5327" i="5"/>
  <c r="M5327" i="5" s="1"/>
  <c r="L5339" i="5"/>
  <c r="M5339" i="5" s="1"/>
  <c r="L5351" i="5"/>
  <c r="M5351" i="5" s="1"/>
  <c r="L5363" i="5"/>
  <c r="M5363" i="5" s="1"/>
  <c r="L5375" i="5"/>
  <c r="M5375" i="5" s="1"/>
  <c r="L5387" i="5"/>
  <c r="M5387" i="5" s="1"/>
  <c r="L5399" i="5"/>
  <c r="M5399" i="5" s="1"/>
  <c r="L5411" i="5"/>
  <c r="M5411" i="5" s="1"/>
  <c r="L5423" i="5"/>
  <c r="M5423" i="5" s="1"/>
  <c r="L5435" i="5"/>
  <c r="M5435" i="5" s="1"/>
  <c r="L5447" i="5"/>
  <c r="M5447" i="5" s="1"/>
  <c r="L5459" i="5"/>
  <c r="M5459" i="5" s="1"/>
  <c r="L5471" i="5"/>
  <c r="M5471" i="5" s="1"/>
  <c r="L5483" i="5"/>
  <c r="M5483" i="5" s="1"/>
  <c r="L5495" i="5"/>
  <c r="M5495" i="5" s="1"/>
  <c r="L5507" i="5"/>
  <c r="M5507" i="5" s="1"/>
  <c r="L5519" i="5"/>
  <c r="M5519" i="5" s="1"/>
  <c r="L5531" i="5"/>
  <c r="M5531" i="5" s="1"/>
  <c r="L5543" i="5"/>
  <c r="M5543" i="5" s="1"/>
  <c r="L5555" i="5"/>
  <c r="M5555" i="5" s="1"/>
  <c r="L5567" i="5"/>
  <c r="M5567" i="5" s="1"/>
  <c r="L5579" i="5"/>
  <c r="M5579" i="5" s="1"/>
  <c r="L5591" i="5"/>
  <c r="M5591" i="5" s="1"/>
  <c r="L5603" i="5"/>
  <c r="M5603" i="5" s="1"/>
  <c r="L5615" i="5"/>
  <c r="M5615" i="5" s="1"/>
  <c r="L5627" i="5"/>
  <c r="M5627" i="5" s="1"/>
  <c r="L5639" i="5"/>
  <c r="M5639" i="5" s="1"/>
  <c r="L5651" i="5"/>
  <c r="M5651" i="5" s="1"/>
  <c r="L5663" i="5"/>
  <c r="M5663" i="5" s="1"/>
  <c r="L5675" i="5"/>
  <c r="M5675" i="5" s="1"/>
  <c r="L5687" i="5"/>
  <c r="M5687" i="5" s="1"/>
  <c r="L5699" i="5"/>
  <c r="M5699" i="5" s="1"/>
  <c r="L5711" i="5"/>
  <c r="M5711" i="5" s="1"/>
  <c r="L5723" i="5"/>
  <c r="M5723" i="5" s="1"/>
  <c r="L5735" i="5"/>
  <c r="M5735" i="5" s="1"/>
  <c r="L5747" i="5"/>
  <c r="M5747" i="5" s="1"/>
  <c r="L5759" i="5"/>
  <c r="M5759" i="5" s="1"/>
  <c r="L5771" i="5"/>
  <c r="M5771" i="5" s="1"/>
  <c r="L5783" i="5"/>
  <c r="M5783" i="5" s="1"/>
  <c r="L5795" i="5"/>
  <c r="M5795" i="5" s="1"/>
  <c r="L5807" i="5"/>
  <c r="M5807" i="5" s="1"/>
  <c r="L5819" i="5"/>
  <c r="M5819" i="5" s="1"/>
  <c r="L5831" i="5"/>
  <c r="M5831" i="5" s="1"/>
  <c r="L5843" i="5"/>
  <c r="M5843" i="5" s="1"/>
  <c r="L5855" i="5"/>
  <c r="M5855" i="5" s="1"/>
  <c r="L5867" i="5"/>
  <c r="M5867" i="5" s="1"/>
  <c r="L5879" i="5"/>
  <c r="M5879" i="5" s="1"/>
  <c r="L5891" i="5"/>
  <c r="M5891" i="5" s="1"/>
  <c r="L5903" i="5"/>
  <c r="M5903" i="5" s="1"/>
  <c r="L5915" i="5"/>
  <c r="M5915" i="5" s="1"/>
  <c r="L5927" i="5"/>
  <c r="M5927" i="5" s="1"/>
  <c r="L5939" i="5"/>
  <c r="M5939" i="5" s="1"/>
  <c r="L5951" i="5"/>
  <c r="M5951" i="5" s="1"/>
  <c r="L5963" i="5"/>
  <c r="M5963" i="5" s="1"/>
  <c r="L5975" i="5"/>
  <c r="M5975" i="5" s="1"/>
  <c r="L5987" i="5"/>
  <c r="M5987" i="5" s="1"/>
  <c r="L5999" i="5"/>
  <c r="M5999" i="5" s="1"/>
  <c r="L6011" i="5"/>
  <c r="M6011" i="5" s="1"/>
  <c r="L6023" i="5"/>
  <c r="M6023" i="5" s="1"/>
  <c r="L6035" i="5"/>
  <c r="M6035" i="5" s="1"/>
  <c r="L6047" i="5"/>
  <c r="M6047" i="5" s="1"/>
  <c r="L6059" i="5"/>
  <c r="M6059" i="5" s="1"/>
  <c r="L6071" i="5"/>
  <c r="M6071" i="5" s="1"/>
  <c r="L6083" i="5"/>
  <c r="M6083" i="5" s="1"/>
  <c r="L6095" i="5"/>
  <c r="M6095" i="5" s="1"/>
  <c r="L907" i="5"/>
  <c r="M907" i="5" s="1"/>
  <c r="L1374" i="5"/>
  <c r="M1374" i="5" s="1"/>
  <c r="L1686" i="5"/>
  <c r="M1686" i="5" s="1"/>
  <c r="L1839" i="5"/>
  <c r="M1839" i="5" s="1"/>
  <c r="L1972" i="5"/>
  <c r="M1972" i="5" s="1"/>
  <c r="L2102" i="5"/>
  <c r="M2102" i="5" s="1"/>
  <c r="L2229" i="5"/>
  <c r="M2229" i="5" s="1"/>
  <c r="L2337" i="5"/>
  <c r="M2337" i="5" s="1"/>
  <c r="L2445" i="5"/>
  <c r="M2445" i="5" s="1"/>
  <c r="L2541" i="5"/>
  <c r="M2541" i="5" s="1"/>
  <c r="L2626" i="5"/>
  <c r="M2626" i="5" s="1"/>
  <c r="L2718" i="5"/>
  <c r="M2718" i="5" s="1"/>
  <c r="L2792" i="5"/>
  <c r="M2792" i="5" s="1"/>
  <c r="L2840" i="5"/>
  <c r="M2840" i="5" s="1"/>
  <c r="L2888" i="5"/>
  <c r="M2888" i="5" s="1"/>
  <c r="L2936" i="5"/>
  <c r="M2936" i="5" s="1"/>
  <c r="L2984" i="5"/>
  <c r="M2984" i="5" s="1"/>
  <c r="L3032" i="5"/>
  <c r="M3032" i="5" s="1"/>
  <c r="L3080" i="5"/>
  <c r="M3080" i="5" s="1"/>
  <c r="L3128" i="5"/>
  <c r="M3128" i="5" s="1"/>
  <c r="L3168" i="5"/>
  <c r="M3168" i="5" s="1"/>
  <c r="L3204" i="5"/>
  <c r="M3204" i="5" s="1"/>
  <c r="L3240" i="5"/>
  <c r="M3240" i="5" s="1"/>
  <c r="L3276" i="5"/>
  <c r="M3276" i="5" s="1"/>
  <c r="L3312" i="5"/>
  <c r="M3312" i="5" s="1"/>
  <c r="L3348" i="5"/>
  <c r="M3348" i="5" s="1"/>
  <c r="L3384" i="5"/>
  <c r="M3384" i="5" s="1"/>
  <c r="L3420" i="5"/>
  <c r="M3420" i="5" s="1"/>
  <c r="L3456" i="5"/>
  <c r="M3456" i="5" s="1"/>
  <c r="L3492" i="5"/>
  <c r="M3492" i="5" s="1"/>
  <c r="L3528" i="5"/>
  <c r="M3528" i="5" s="1"/>
  <c r="L3564" i="5"/>
  <c r="M3564" i="5" s="1"/>
  <c r="L3600" i="5"/>
  <c r="M3600" i="5" s="1"/>
  <c r="L3636" i="5"/>
  <c r="M3636" i="5" s="1"/>
  <c r="L3672" i="5"/>
  <c r="M3672" i="5" s="1"/>
  <c r="L3708" i="5"/>
  <c r="M3708" i="5" s="1"/>
  <c r="L3744" i="5"/>
  <c r="M3744" i="5" s="1"/>
  <c r="L3780" i="5"/>
  <c r="M3780" i="5" s="1"/>
  <c r="L3808" i="5"/>
  <c r="M3808" i="5" s="1"/>
  <c r="L3828" i="5"/>
  <c r="M3828" i="5" s="1"/>
  <c r="L3843" i="5"/>
  <c r="M3843" i="5" s="1"/>
  <c r="L3861" i="5"/>
  <c r="M3861" i="5" s="1"/>
  <c r="L3876" i="5"/>
  <c r="M3876" i="5" s="1"/>
  <c r="L3891" i="5"/>
  <c r="M3891" i="5" s="1"/>
  <c r="L3909" i="5"/>
  <c r="M3909" i="5" s="1"/>
  <c r="L3924" i="5"/>
  <c r="M3924" i="5" s="1"/>
  <c r="L3939" i="5"/>
  <c r="M3939" i="5" s="1"/>
  <c r="L3957" i="5"/>
  <c r="M3957" i="5" s="1"/>
  <c r="L3972" i="5"/>
  <c r="M3972" i="5" s="1"/>
  <c r="L3987" i="5"/>
  <c r="M3987" i="5" s="1"/>
  <c r="L4005" i="5"/>
  <c r="M4005" i="5" s="1"/>
  <c r="L4020" i="5"/>
  <c r="M4020" i="5" s="1"/>
  <c r="L4035" i="5"/>
  <c r="M4035" i="5" s="1"/>
  <c r="L4053" i="5"/>
  <c r="M4053" i="5" s="1"/>
  <c r="L4068" i="5"/>
  <c r="M4068" i="5" s="1"/>
  <c r="L4083" i="5"/>
  <c r="M4083" i="5" s="1"/>
  <c r="L4101" i="5"/>
  <c r="M4101" i="5" s="1"/>
  <c r="L4116" i="5"/>
  <c r="M4116" i="5" s="1"/>
  <c r="L4131" i="5"/>
  <c r="M4131" i="5" s="1"/>
  <c r="L4149" i="5"/>
  <c r="M4149" i="5" s="1"/>
  <c r="L4164" i="5"/>
  <c r="M4164" i="5" s="1"/>
  <c r="L4179" i="5"/>
  <c r="M4179" i="5" s="1"/>
  <c r="L4197" i="5"/>
  <c r="M4197" i="5" s="1"/>
  <c r="L4212" i="5"/>
  <c r="M4212" i="5" s="1"/>
  <c r="L4227" i="5"/>
  <c r="M4227" i="5" s="1"/>
  <c r="L4245" i="5"/>
  <c r="M4245" i="5" s="1"/>
  <c r="L4260" i="5"/>
  <c r="M4260" i="5" s="1"/>
  <c r="L4275" i="5"/>
  <c r="M4275" i="5" s="1"/>
  <c r="L4293" i="5"/>
  <c r="M4293" i="5" s="1"/>
  <c r="L4308" i="5"/>
  <c r="M4308" i="5" s="1"/>
  <c r="L4323" i="5"/>
  <c r="M4323" i="5" s="1"/>
  <c r="L4341" i="5"/>
  <c r="M4341" i="5" s="1"/>
  <c r="L4356" i="5"/>
  <c r="M4356" i="5" s="1"/>
  <c r="L4371" i="5"/>
  <c r="M4371" i="5" s="1"/>
  <c r="L4389" i="5"/>
  <c r="M4389" i="5" s="1"/>
  <c r="L4404" i="5"/>
  <c r="M4404" i="5" s="1"/>
  <c r="L4419" i="5"/>
  <c r="M4419" i="5" s="1"/>
  <c r="L4437" i="5"/>
  <c r="M4437" i="5" s="1"/>
  <c r="L4452" i="5"/>
  <c r="M4452" i="5" s="1"/>
  <c r="L4464" i="5"/>
  <c r="M4464" i="5" s="1"/>
  <c r="L4476" i="5"/>
  <c r="M4476" i="5" s="1"/>
  <c r="L4488" i="5"/>
  <c r="M4488" i="5" s="1"/>
  <c r="L4500" i="5"/>
  <c r="M4500" i="5" s="1"/>
  <c r="L4512" i="5"/>
  <c r="M4512" i="5" s="1"/>
  <c r="L4524" i="5"/>
  <c r="M4524" i="5" s="1"/>
  <c r="L4536" i="5"/>
  <c r="M4536" i="5" s="1"/>
  <c r="L4548" i="5"/>
  <c r="M4548" i="5" s="1"/>
  <c r="L4560" i="5"/>
  <c r="M4560" i="5" s="1"/>
  <c r="L4572" i="5"/>
  <c r="M4572" i="5" s="1"/>
  <c r="L4584" i="5"/>
  <c r="M4584" i="5" s="1"/>
  <c r="L4596" i="5"/>
  <c r="M4596" i="5" s="1"/>
  <c r="L4608" i="5"/>
  <c r="M4608" i="5" s="1"/>
  <c r="L4620" i="5"/>
  <c r="M4620" i="5" s="1"/>
  <c r="L4632" i="5"/>
  <c r="M4632" i="5" s="1"/>
  <c r="L4644" i="5"/>
  <c r="M4644" i="5" s="1"/>
  <c r="L4656" i="5"/>
  <c r="M4656" i="5" s="1"/>
  <c r="L4668" i="5"/>
  <c r="M4668" i="5" s="1"/>
  <c r="L4680" i="5"/>
  <c r="M4680" i="5" s="1"/>
  <c r="L4692" i="5"/>
  <c r="M4692" i="5" s="1"/>
  <c r="L4704" i="5"/>
  <c r="M4704" i="5" s="1"/>
  <c r="L4716" i="5"/>
  <c r="M4716" i="5" s="1"/>
  <c r="L4728" i="5"/>
  <c r="M4728" i="5" s="1"/>
  <c r="L4740" i="5"/>
  <c r="M4740" i="5" s="1"/>
  <c r="L4752" i="5"/>
  <c r="M4752" i="5" s="1"/>
  <c r="L4764" i="5"/>
  <c r="M4764" i="5" s="1"/>
  <c r="L4776" i="5"/>
  <c r="M4776" i="5" s="1"/>
  <c r="L4788" i="5"/>
  <c r="M4788" i="5" s="1"/>
  <c r="L4800" i="5"/>
  <c r="M4800" i="5" s="1"/>
  <c r="L4812" i="5"/>
  <c r="M4812" i="5" s="1"/>
  <c r="L4824" i="5"/>
  <c r="M4824" i="5" s="1"/>
  <c r="L4836" i="5"/>
  <c r="M4836" i="5" s="1"/>
  <c r="L4848" i="5"/>
  <c r="M4848" i="5" s="1"/>
  <c r="L4860" i="5"/>
  <c r="M4860" i="5" s="1"/>
  <c r="L4872" i="5"/>
  <c r="M4872" i="5" s="1"/>
  <c r="L4884" i="5"/>
  <c r="M4884" i="5" s="1"/>
  <c r="L4896" i="5"/>
  <c r="M4896" i="5" s="1"/>
  <c r="L4908" i="5"/>
  <c r="M4908" i="5" s="1"/>
  <c r="L4920" i="5"/>
  <c r="M4920" i="5" s="1"/>
  <c r="L4932" i="5"/>
  <c r="M4932" i="5" s="1"/>
  <c r="L4944" i="5"/>
  <c r="M4944" i="5" s="1"/>
  <c r="L4956" i="5"/>
  <c r="M4956" i="5" s="1"/>
  <c r="L4968" i="5"/>
  <c r="M4968" i="5" s="1"/>
  <c r="L4980" i="5"/>
  <c r="M4980" i="5" s="1"/>
  <c r="L4992" i="5"/>
  <c r="M4992" i="5" s="1"/>
  <c r="L5004" i="5"/>
  <c r="M5004" i="5" s="1"/>
  <c r="L5016" i="5"/>
  <c r="M5016" i="5" s="1"/>
  <c r="L5028" i="5"/>
  <c r="M5028" i="5" s="1"/>
  <c r="L5040" i="5"/>
  <c r="M5040" i="5" s="1"/>
  <c r="L5052" i="5"/>
  <c r="M5052" i="5" s="1"/>
  <c r="L5064" i="5"/>
  <c r="M5064" i="5" s="1"/>
  <c r="L5076" i="5"/>
  <c r="M5076" i="5" s="1"/>
  <c r="L5088" i="5"/>
  <c r="M5088" i="5" s="1"/>
  <c r="L5100" i="5"/>
  <c r="M5100" i="5" s="1"/>
  <c r="L5112" i="5"/>
  <c r="M5112" i="5" s="1"/>
  <c r="L5124" i="5"/>
  <c r="M5124" i="5" s="1"/>
  <c r="L5136" i="5"/>
  <c r="M5136" i="5" s="1"/>
  <c r="L5148" i="5"/>
  <c r="M5148" i="5" s="1"/>
  <c r="L5160" i="5"/>
  <c r="M5160" i="5" s="1"/>
  <c r="L5172" i="5"/>
  <c r="M5172" i="5" s="1"/>
  <c r="L5184" i="5"/>
  <c r="M5184" i="5" s="1"/>
  <c r="L5196" i="5"/>
  <c r="M5196" i="5" s="1"/>
  <c r="L5208" i="5"/>
  <c r="M5208" i="5" s="1"/>
  <c r="L5220" i="5"/>
  <c r="M5220" i="5" s="1"/>
  <c r="L5232" i="5"/>
  <c r="M5232" i="5" s="1"/>
  <c r="L5244" i="5"/>
  <c r="M5244" i="5" s="1"/>
  <c r="L5256" i="5"/>
  <c r="M5256" i="5" s="1"/>
  <c r="L5268" i="5"/>
  <c r="M5268" i="5" s="1"/>
  <c r="L5280" i="5"/>
  <c r="M5280" i="5" s="1"/>
  <c r="L5292" i="5"/>
  <c r="M5292" i="5" s="1"/>
  <c r="L5304" i="5"/>
  <c r="M5304" i="5" s="1"/>
  <c r="L5316" i="5"/>
  <c r="M5316" i="5" s="1"/>
  <c r="L5328" i="5"/>
  <c r="M5328" i="5" s="1"/>
  <c r="L5340" i="5"/>
  <c r="M5340" i="5" s="1"/>
  <c r="L5352" i="5"/>
  <c r="M5352" i="5" s="1"/>
  <c r="L5364" i="5"/>
  <c r="M5364" i="5" s="1"/>
  <c r="L5376" i="5"/>
  <c r="M5376" i="5" s="1"/>
  <c r="L5388" i="5"/>
  <c r="M5388" i="5" s="1"/>
  <c r="L5400" i="5"/>
  <c r="M5400" i="5" s="1"/>
  <c r="L5412" i="5"/>
  <c r="M5412" i="5" s="1"/>
  <c r="L5424" i="5"/>
  <c r="M5424" i="5" s="1"/>
  <c r="L5436" i="5"/>
  <c r="M5436" i="5" s="1"/>
  <c r="L5448" i="5"/>
  <c r="M5448" i="5" s="1"/>
  <c r="L5460" i="5"/>
  <c r="M5460" i="5" s="1"/>
  <c r="L5472" i="5"/>
  <c r="M5472" i="5" s="1"/>
  <c r="L5484" i="5"/>
  <c r="M5484" i="5" s="1"/>
  <c r="L5496" i="5"/>
  <c r="M5496" i="5" s="1"/>
  <c r="L5508" i="5"/>
  <c r="M5508" i="5" s="1"/>
  <c r="L5520" i="5"/>
  <c r="M5520" i="5" s="1"/>
  <c r="L5532" i="5"/>
  <c r="M5532" i="5" s="1"/>
  <c r="L5544" i="5"/>
  <c r="M5544" i="5" s="1"/>
  <c r="L5556" i="5"/>
  <c r="M5556" i="5" s="1"/>
  <c r="L5568" i="5"/>
  <c r="M5568" i="5" s="1"/>
  <c r="L5580" i="5"/>
  <c r="M5580" i="5" s="1"/>
  <c r="L5592" i="5"/>
  <c r="M5592" i="5" s="1"/>
  <c r="L5604" i="5"/>
  <c r="M5604" i="5" s="1"/>
  <c r="L5616" i="5"/>
  <c r="M5616" i="5" s="1"/>
  <c r="L5628" i="5"/>
  <c r="M5628" i="5" s="1"/>
  <c r="L5640" i="5"/>
  <c r="M5640" i="5" s="1"/>
  <c r="L5652" i="5"/>
  <c r="M5652" i="5" s="1"/>
  <c r="L5664" i="5"/>
  <c r="M5664" i="5" s="1"/>
  <c r="L5676" i="5"/>
  <c r="M5676" i="5" s="1"/>
  <c r="L5688" i="5"/>
  <c r="M5688" i="5" s="1"/>
  <c r="L5700" i="5"/>
  <c r="M5700" i="5" s="1"/>
  <c r="L5712" i="5"/>
  <c r="M5712" i="5" s="1"/>
  <c r="L5724" i="5"/>
  <c r="M5724" i="5" s="1"/>
  <c r="L5736" i="5"/>
  <c r="M5736" i="5" s="1"/>
  <c r="L5748" i="5"/>
  <c r="M5748" i="5" s="1"/>
  <c r="L5760" i="5"/>
  <c r="M5760" i="5" s="1"/>
  <c r="L5772" i="5"/>
  <c r="M5772" i="5" s="1"/>
  <c r="L5784" i="5"/>
  <c r="M5784" i="5" s="1"/>
  <c r="L5796" i="5"/>
  <c r="M5796" i="5" s="1"/>
  <c r="L5808" i="5"/>
  <c r="M5808" i="5" s="1"/>
  <c r="L5820" i="5"/>
  <c r="M5820" i="5" s="1"/>
  <c r="L5832" i="5"/>
  <c r="M5832" i="5" s="1"/>
  <c r="L5844" i="5"/>
  <c r="M5844" i="5" s="1"/>
  <c r="L5856" i="5"/>
  <c r="M5856" i="5" s="1"/>
  <c r="L5868" i="5"/>
  <c r="M5868" i="5" s="1"/>
  <c r="L5880" i="5"/>
  <c r="M5880" i="5" s="1"/>
  <c r="L5892" i="5"/>
  <c r="M5892" i="5" s="1"/>
  <c r="L5904" i="5"/>
  <c r="M5904" i="5" s="1"/>
  <c r="L5916" i="5"/>
  <c r="M5916" i="5" s="1"/>
  <c r="L5928" i="5"/>
  <c r="M5928" i="5" s="1"/>
  <c r="L5940" i="5"/>
  <c r="M5940" i="5" s="1"/>
  <c r="L5952" i="5"/>
  <c r="M5952" i="5" s="1"/>
  <c r="L5964" i="5"/>
  <c r="M5964" i="5" s="1"/>
  <c r="L5976" i="5"/>
  <c r="M5976" i="5" s="1"/>
  <c r="L5988" i="5"/>
  <c r="M5988" i="5" s="1"/>
  <c r="L6000" i="5"/>
  <c r="M6000" i="5" s="1"/>
  <c r="L6012" i="5"/>
  <c r="M6012" i="5" s="1"/>
  <c r="L6024" i="5"/>
  <c r="M6024" i="5" s="1"/>
  <c r="L6036" i="5"/>
  <c r="M6036" i="5" s="1"/>
  <c r="L6048" i="5"/>
  <c r="M6048" i="5" s="1"/>
  <c r="L6060" i="5"/>
  <c r="M6060" i="5" s="1"/>
  <c r="L6072" i="5"/>
  <c r="M6072" i="5" s="1"/>
  <c r="L6084" i="5"/>
  <c r="M6084" i="5" s="1"/>
  <c r="L968" i="5"/>
  <c r="M968" i="5" s="1"/>
  <c r="L1403" i="5"/>
  <c r="M1403" i="5" s="1"/>
  <c r="L1699" i="5"/>
  <c r="M1699" i="5" s="1"/>
  <c r="L1851" i="5"/>
  <c r="M1851" i="5" s="1"/>
  <c r="L1983" i="5"/>
  <c r="M1983" i="5" s="1"/>
  <c r="L2113" i="5"/>
  <c r="M2113" i="5" s="1"/>
  <c r="L2238" i="5"/>
  <c r="M2238" i="5" s="1"/>
  <c r="L2346" i="5"/>
  <c r="M2346" i="5" s="1"/>
  <c r="L2454" i="5"/>
  <c r="M2454" i="5" s="1"/>
  <c r="L2542" i="5"/>
  <c r="M2542" i="5" s="1"/>
  <c r="L2634" i="5"/>
  <c r="M2634" i="5" s="1"/>
  <c r="L2719" i="5"/>
  <c r="M2719" i="5" s="1"/>
  <c r="L2793" i="5"/>
  <c r="M2793" i="5" s="1"/>
  <c r="L2841" i="5"/>
  <c r="M2841" i="5" s="1"/>
  <c r="L2889" i="5"/>
  <c r="M2889" i="5" s="1"/>
  <c r="L2937" i="5"/>
  <c r="M2937" i="5" s="1"/>
  <c r="L2985" i="5"/>
  <c r="M2985" i="5" s="1"/>
  <c r="L3033" i="5"/>
  <c r="M3033" i="5" s="1"/>
  <c r="L3081" i="5"/>
  <c r="M3081" i="5" s="1"/>
  <c r="L3129" i="5"/>
  <c r="M3129" i="5" s="1"/>
  <c r="L3169" i="5"/>
  <c r="M3169" i="5" s="1"/>
  <c r="L3205" i="5"/>
  <c r="M3205" i="5" s="1"/>
  <c r="L3241" i="5"/>
  <c r="M3241" i="5" s="1"/>
  <c r="L3277" i="5"/>
  <c r="M3277" i="5" s="1"/>
  <c r="L3313" i="5"/>
  <c r="M3313" i="5" s="1"/>
  <c r="L3349" i="5"/>
  <c r="M3349" i="5" s="1"/>
  <c r="L3385" i="5"/>
  <c r="M3385" i="5" s="1"/>
  <c r="L3421" i="5"/>
  <c r="M3421" i="5" s="1"/>
  <c r="L3457" i="5"/>
  <c r="M3457" i="5" s="1"/>
  <c r="L3493" i="5"/>
  <c r="M3493" i="5" s="1"/>
  <c r="L3529" i="5"/>
  <c r="M3529" i="5" s="1"/>
  <c r="L3565" i="5"/>
  <c r="M3565" i="5" s="1"/>
  <c r="L3601" i="5"/>
  <c r="M3601" i="5" s="1"/>
  <c r="L3637" i="5"/>
  <c r="M3637" i="5" s="1"/>
  <c r="L3673" i="5"/>
  <c r="M3673" i="5" s="1"/>
  <c r="L3709" i="5"/>
  <c r="M3709" i="5" s="1"/>
  <c r="L3745" i="5"/>
  <c r="M3745" i="5" s="1"/>
  <c r="L3781" i="5"/>
  <c r="M3781" i="5" s="1"/>
  <c r="L3814" i="5"/>
  <c r="M3814" i="5" s="1"/>
  <c r="L3829" i="5"/>
  <c r="M3829" i="5" s="1"/>
  <c r="L3844" i="5"/>
  <c r="M3844" i="5" s="1"/>
  <c r="L3862" i="5"/>
  <c r="M3862" i="5" s="1"/>
  <c r="L3877" i="5"/>
  <c r="M3877" i="5" s="1"/>
  <c r="L3892" i="5"/>
  <c r="M3892" i="5" s="1"/>
  <c r="L3910" i="5"/>
  <c r="M3910" i="5" s="1"/>
  <c r="L3925" i="5"/>
  <c r="M3925" i="5" s="1"/>
  <c r="L3940" i="5"/>
  <c r="M3940" i="5" s="1"/>
  <c r="L3958" i="5"/>
  <c r="M3958" i="5" s="1"/>
  <c r="L3973" i="5"/>
  <c r="M3973" i="5" s="1"/>
  <c r="L3988" i="5"/>
  <c r="M3988" i="5" s="1"/>
  <c r="L4006" i="5"/>
  <c r="M4006" i="5" s="1"/>
  <c r="L4021" i="5"/>
  <c r="M4021" i="5" s="1"/>
  <c r="L4036" i="5"/>
  <c r="M4036" i="5" s="1"/>
  <c r="L4054" i="5"/>
  <c r="M4054" i="5" s="1"/>
  <c r="L4069" i="5"/>
  <c r="M4069" i="5" s="1"/>
  <c r="L4084" i="5"/>
  <c r="M4084" i="5" s="1"/>
  <c r="L4102" i="5"/>
  <c r="M4102" i="5" s="1"/>
  <c r="L4117" i="5"/>
  <c r="M4117" i="5" s="1"/>
  <c r="L4132" i="5"/>
  <c r="M4132" i="5" s="1"/>
  <c r="L4150" i="5"/>
  <c r="M4150" i="5" s="1"/>
  <c r="L4165" i="5"/>
  <c r="M4165" i="5" s="1"/>
  <c r="L4180" i="5"/>
  <c r="M4180" i="5" s="1"/>
  <c r="L4198" i="5"/>
  <c r="M4198" i="5" s="1"/>
  <c r="L4213" i="5"/>
  <c r="M4213" i="5" s="1"/>
  <c r="L4228" i="5"/>
  <c r="M4228" i="5" s="1"/>
  <c r="L4246" i="5"/>
  <c r="M4246" i="5" s="1"/>
  <c r="L4261" i="5"/>
  <c r="M4261" i="5" s="1"/>
  <c r="L4276" i="5"/>
  <c r="M4276" i="5" s="1"/>
  <c r="L4294" i="5"/>
  <c r="M4294" i="5" s="1"/>
  <c r="L4309" i="5"/>
  <c r="M4309" i="5" s="1"/>
  <c r="L4324" i="5"/>
  <c r="M4324" i="5" s="1"/>
  <c r="L4342" i="5"/>
  <c r="M4342" i="5" s="1"/>
  <c r="L4357" i="5"/>
  <c r="M4357" i="5" s="1"/>
  <c r="L4372" i="5"/>
  <c r="M4372" i="5" s="1"/>
  <c r="L4390" i="5"/>
  <c r="M4390" i="5" s="1"/>
  <c r="L4405" i="5"/>
  <c r="M4405" i="5" s="1"/>
  <c r="L4420" i="5"/>
  <c r="M4420" i="5" s="1"/>
  <c r="L4438" i="5"/>
  <c r="M4438" i="5" s="1"/>
  <c r="L4453" i="5"/>
  <c r="M4453" i="5" s="1"/>
  <c r="L4465" i="5"/>
  <c r="M4465" i="5" s="1"/>
  <c r="L4477" i="5"/>
  <c r="M4477" i="5" s="1"/>
  <c r="L4489" i="5"/>
  <c r="M4489" i="5" s="1"/>
  <c r="L4501" i="5"/>
  <c r="M4501" i="5" s="1"/>
  <c r="L4513" i="5"/>
  <c r="M4513" i="5" s="1"/>
  <c r="L4525" i="5"/>
  <c r="M4525" i="5" s="1"/>
  <c r="L4537" i="5"/>
  <c r="M4537" i="5" s="1"/>
  <c r="L4549" i="5"/>
  <c r="M4549" i="5" s="1"/>
  <c r="L4561" i="5"/>
  <c r="M4561" i="5" s="1"/>
  <c r="L4573" i="5"/>
  <c r="M4573" i="5" s="1"/>
  <c r="L4585" i="5"/>
  <c r="M4585" i="5" s="1"/>
  <c r="L4597" i="5"/>
  <c r="M4597" i="5" s="1"/>
  <c r="L4609" i="5"/>
  <c r="M4609" i="5" s="1"/>
  <c r="L4621" i="5"/>
  <c r="M4621" i="5" s="1"/>
  <c r="L4633" i="5"/>
  <c r="M4633" i="5" s="1"/>
  <c r="L4645" i="5"/>
  <c r="M4645" i="5" s="1"/>
  <c r="L4657" i="5"/>
  <c r="M4657" i="5" s="1"/>
  <c r="L4669" i="5"/>
  <c r="M4669" i="5" s="1"/>
  <c r="L4681" i="5"/>
  <c r="M4681" i="5" s="1"/>
  <c r="L4693" i="5"/>
  <c r="M4693" i="5" s="1"/>
  <c r="L4705" i="5"/>
  <c r="M4705" i="5" s="1"/>
  <c r="L4717" i="5"/>
  <c r="M4717" i="5" s="1"/>
  <c r="L4729" i="5"/>
  <c r="M4729" i="5" s="1"/>
  <c r="L4741" i="5"/>
  <c r="M4741" i="5" s="1"/>
  <c r="L4753" i="5"/>
  <c r="M4753" i="5" s="1"/>
  <c r="L4765" i="5"/>
  <c r="M4765" i="5" s="1"/>
  <c r="L4777" i="5"/>
  <c r="M4777" i="5" s="1"/>
  <c r="L4789" i="5"/>
  <c r="M4789" i="5" s="1"/>
  <c r="L4801" i="5"/>
  <c r="M4801" i="5" s="1"/>
  <c r="L4813" i="5"/>
  <c r="M4813" i="5" s="1"/>
  <c r="L4825" i="5"/>
  <c r="M4825" i="5" s="1"/>
  <c r="L4837" i="5"/>
  <c r="M4837" i="5" s="1"/>
  <c r="L4849" i="5"/>
  <c r="M4849" i="5" s="1"/>
  <c r="L4861" i="5"/>
  <c r="M4861" i="5" s="1"/>
  <c r="L4873" i="5"/>
  <c r="M4873" i="5" s="1"/>
  <c r="L4885" i="5"/>
  <c r="M4885" i="5" s="1"/>
  <c r="L4897" i="5"/>
  <c r="M4897" i="5" s="1"/>
  <c r="L4909" i="5"/>
  <c r="M4909" i="5" s="1"/>
  <c r="L4921" i="5"/>
  <c r="M4921" i="5" s="1"/>
  <c r="L4933" i="5"/>
  <c r="M4933" i="5" s="1"/>
  <c r="L4945" i="5"/>
  <c r="M4945" i="5" s="1"/>
  <c r="L4957" i="5"/>
  <c r="M4957" i="5" s="1"/>
  <c r="L4969" i="5"/>
  <c r="M4969" i="5" s="1"/>
  <c r="L4981" i="5"/>
  <c r="M4981" i="5" s="1"/>
  <c r="L4993" i="5"/>
  <c r="M4993" i="5" s="1"/>
  <c r="L5005" i="5"/>
  <c r="M5005" i="5" s="1"/>
  <c r="L5017" i="5"/>
  <c r="M5017" i="5" s="1"/>
  <c r="L5029" i="5"/>
  <c r="M5029" i="5" s="1"/>
  <c r="L5041" i="5"/>
  <c r="M5041" i="5" s="1"/>
  <c r="L5053" i="5"/>
  <c r="M5053" i="5" s="1"/>
  <c r="L5065" i="5"/>
  <c r="M5065" i="5" s="1"/>
  <c r="L5077" i="5"/>
  <c r="M5077" i="5" s="1"/>
  <c r="L5089" i="5"/>
  <c r="M5089" i="5" s="1"/>
  <c r="L5101" i="5"/>
  <c r="M5101" i="5" s="1"/>
  <c r="L5113" i="5"/>
  <c r="M5113" i="5" s="1"/>
  <c r="L5125" i="5"/>
  <c r="M5125" i="5" s="1"/>
  <c r="L5137" i="5"/>
  <c r="M5137" i="5" s="1"/>
  <c r="L5149" i="5"/>
  <c r="M5149" i="5" s="1"/>
  <c r="L5161" i="5"/>
  <c r="M5161" i="5" s="1"/>
  <c r="L5173" i="5"/>
  <c r="M5173" i="5" s="1"/>
  <c r="L5185" i="5"/>
  <c r="M5185" i="5" s="1"/>
  <c r="L5197" i="5"/>
  <c r="M5197" i="5" s="1"/>
  <c r="L5209" i="5"/>
  <c r="M5209" i="5" s="1"/>
  <c r="L5221" i="5"/>
  <c r="M5221" i="5" s="1"/>
  <c r="L5233" i="5"/>
  <c r="M5233" i="5" s="1"/>
  <c r="L5245" i="5"/>
  <c r="M5245" i="5" s="1"/>
  <c r="L5257" i="5"/>
  <c r="M5257" i="5" s="1"/>
  <c r="L5269" i="5"/>
  <c r="M5269" i="5" s="1"/>
  <c r="L5281" i="5"/>
  <c r="M5281" i="5" s="1"/>
  <c r="L5293" i="5"/>
  <c r="M5293" i="5" s="1"/>
  <c r="L5305" i="5"/>
  <c r="M5305" i="5" s="1"/>
  <c r="L5317" i="5"/>
  <c r="M5317" i="5" s="1"/>
  <c r="L5329" i="5"/>
  <c r="M5329" i="5" s="1"/>
  <c r="L5341" i="5"/>
  <c r="M5341" i="5" s="1"/>
  <c r="L5353" i="5"/>
  <c r="M5353" i="5" s="1"/>
  <c r="L5365" i="5"/>
  <c r="M5365" i="5" s="1"/>
  <c r="L5377" i="5"/>
  <c r="M5377" i="5" s="1"/>
  <c r="L5389" i="5"/>
  <c r="M5389" i="5" s="1"/>
  <c r="L5401" i="5"/>
  <c r="M5401" i="5" s="1"/>
  <c r="L5413" i="5"/>
  <c r="M5413" i="5" s="1"/>
  <c r="L5425" i="5"/>
  <c r="M5425" i="5" s="1"/>
  <c r="L5437" i="5"/>
  <c r="M5437" i="5" s="1"/>
  <c r="L5449" i="5"/>
  <c r="M5449" i="5" s="1"/>
  <c r="L5461" i="5"/>
  <c r="M5461" i="5" s="1"/>
  <c r="L5473" i="5"/>
  <c r="M5473" i="5" s="1"/>
  <c r="L5485" i="5"/>
  <c r="M5485" i="5" s="1"/>
  <c r="L5497" i="5"/>
  <c r="M5497" i="5" s="1"/>
  <c r="L5509" i="5"/>
  <c r="M5509" i="5" s="1"/>
  <c r="L5521" i="5"/>
  <c r="M5521" i="5" s="1"/>
  <c r="L5533" i="5"/>
  <c r="M5533" i="5" s="1"/>
  <c r="L5545" i="5"/>
  <c r="M5545" i="5" s="1"/>
  <c r="L168" i="5"/>
  <c r="M168" i="5" s="1"/>
  <c r="L973" i="5"/>
  <c r="M973" i="5" s="1"/>
  <c r="L1404" i="5"/>
  <c r="M1404" i="5" s="1"/>
  <c r="L1700" i="5"/>
  <c r="M1700" i="5" s="1"/>
  <c r="L1852" i="5"/>
  <c r="M1852" i="5" s="1"/>
  <c r="L1984" i="5"/>
  <c r="M1984" i="5" s="1"/>
  <c r="L2114" i="5"/>
  <c r="M2114" i="5" s="1"/>
  <c r="L2239" i="5"/>
  <c r="M2239" i="5" s="1"/>
  <c r="L2347" i="5"/>
  <c r="M2347" i="5" s="1"/>
  <c r="L2455" i="5"/>
  <c r="M2455" i="5" s="1"/>
  <c r="L2550" i="5"/>
  <c r="M2550" i="5" s="1"/>
  <c r="L2635" i="5"/>
  <c r="M2635" i="5" s="1"/>
  <c r="L2720" i="5"/>
  <c r="M2720" i="5" s="1"/>
  <c r="L2794" i="5"/>
  <c r="M2794" i="5" s="1"/>
  <c r="L2842" i="5"/>
  <c r="M2842" i="5" s="1"/>
  <c r="L2890" i="5"/>
  <c r="M2890" i="5" s="1"/>
  <c r="L2938" i="5"/>
  <c r="M2938" i="5" s="1"/>
  <c r="L2986" i="5"/>
  <c r="M2986" i="5" s="1"/>
  <c r="L3034" i="5"/>
  <c r="M3034" i="5" s="1"/>
  <c r="L3082" i="5"/>
  <c r="M3082" i="5" s="1"/>
  <c r="L3130" i="5"/>
  <c r="M3130" i="5" s="1"/>
  <c r="L3170" i="5"/>
  <c r="M3170" i="5" s="1"/>
  <c r="L3206" i="5"/>
  <c r="M3206" i="5" s="1"/>
  <c r="L3242" i="5"/>
  <c r="M3242" i="5" s="1"/>
  <c r="L3278" i="5"/>
  <c r="M3278" i="5" s="1"/>
  <c r="L3314" i="5"/>
  <c r="M3314" i="5" s="1"/>
  <c r="L3350" i="5"/>
  <c r="M3350" i="5" s="1"/>
  <c r="L3386" i="5"/>
  <c r="M3386" i="5" s="1"/>
  <c r="L3422" i="5"/>
  <c r="M3422" i="5" s="1"/>
  <c r="L3458" i="5"/>
  <c r="M3458" i="5" s="1"/>
  <c r="L3494" i="5"/>
  <c r="M3494" i="5" s="1"/>
  <c r="L3530" i="5"/>
  <c r="M3530" i="5" s="1"/>
  <c r="L3566" i="5"/>
  <c r="M3566" i="5" s="1"/>
  <c r="L3602" i="5"/>
  <c r="M3602" i="5" s="1"/>
  <c r="L3638" i="5"/>
  <c r="M3638" i="5" s="1"/>
  <c r="L3674" i="5"/>
  <c r="M3674" i="5" s="1"/>
  <c r="L3710" i="5"/>
  <c r="M3710" i="5" s="1"/>
  <c r="L3746" i="5"/>
  <c r="M3746" i="5" s="1"/>
  <c r="L3782" i="5"/>
  <c r="M3782" i="5" s="1"/>
  <c r="L3815" i="5"/>
  <c r="M3815" i="5" s="1"/>
  <c r="L3830" i="5"/>
  <c r="M3830" i="5" s="1"/>
  <c r="L3848" i="5"/>
  <c r="M3848" i="5" s="1"/>
  <c r="L3863" i="5"/>
  <c r="M3863" i="5" s="1"/>
  <c r="L3878" i="5"/>
  <c r="M3878" i="5" s="1"/>
  <c r="L3896" i="5"/>
  <c r="M3896" i="5" s="1"/>
  <c r="L3911" i="5"/>
  <c r="M3911" i="5" s="1"/>
  <c r="L3926" i="5"/>
  <c r="M3926" i="5" s="1"/>
  <c r="L3944" i="5"/>
  <c r="M3944" i="5" s="1"/>
  <c r="L3959" i="5"/>
  <c r="M3959" i="5" s="1"/>
  <c r="L3974" i="5"/>
  <c r="M3974" i="5" s="1"/>
  <c r="L3992" i="5"/>
  <c r="M3992" i="5" s="1"/>
  <c r="L4007" i="5"/>
  <c r="M4007" i="5" s="1"/>
  <c r="L4022" i="5"/>
  <c r="M4022" i="5" s="1"/>
  <c r="L4040" i="5"/>
  <c r="M4040" i="5" s="1"/>
  <c r="L4055" i="5"/>
  <c r="M4055" i="5" s="1"/>
  <c r="L4070" i="5"/>
  <c r="M4070" i="5" s="1"/>
  <c r="L4088" i="5"/>
  <c r="M4088" i="5" s="1"/>
  <c r="L4103" i="5"/>
  <c r="M4103" i="5" s="1"/>
  <c r="L4118" i="5"/>
  <c r="M4118" i="5" s="1"/>
  <c r="L4136" i="5"/>
  <c r="M4136" i="5" s="1"/>
  <c r="L4151" i="5"/>
  <c r="M4151" i="5" s="1"/>
  <c r="L4166" i="5"/>
  <c r="M4166" i="5" s="1"/>
  <c r="L4184" i="5"/>
  <c r="M4184" i="5" s="1"/>
  <c r="L4199" i="5"/>
  <c r="M4199" i="5" s="1"/>
  <c r="L4214" i="5"/>
  <c r="M4214" i="5" s="1"/>
  <c r="L4232" i="5"/>
  <c r="M4232" i="5" s="1"/>
  <c r="L4247" i="5"/>
  <c r="M4247" i="5" s="1"/>
  <c r="L4262" i="5"/>
  <c r="M4262" i="5" s="1"/>
  <c r="L4280" i="5"/>
  <c r="M4280" i="5" s="1"/>
  <c r="L4295" i="5"/>
  <c r="M4295" i="5" s="1"/>
  <c r="L4310" i="5"/>
  <c r="M4310" i="5" s="1"/>
  <c r="L4328" i="5"/>
  <c r="M4328" i="5" s="1"/>
  <c r="L4343" i="5"/>
  <c r="M4343" i="5" s="1"/>
  <c r="L4358" i="5"/>
  <c r="M4358" i="5" s="1"/>
  <c r="L4376" i="5"/>
  <c r="M4376" i="5" s="1"/>
  <c r="L4391" i="5"/>
  <c r="M4391" i="5" s="1"/>
  <c r="L4406" i="5"/>
  <c r="M4406" i="5" s="1"/>
  <c r="L4424" i="5"/>
  <c r="M4424" i="5" s="1"/>
  <c r="L4439" i="5"/>
  <c r="M4439" i="5" s="1"/>
  <c r="L4454" i="5"/>
  <c r="M4454" i="5" s="1"/>
  <c r="L4466" i="5"/>
  <c r="M4466" i="5" s="1"/>
  <c r="L4478" i="5"/>
  <c r="M4478" i="5" s="1"/>
  <c r="L4490" i="5"/>
  <c r="M4490" i="5" s="1"/>
  <c r="L4502" i="5"/>
  <c r="M4502" i="5" s="1"/>
  <c r="L4514" i="5"/>
  <c r="M4514" i="5" s="1"/>
  <c r="L4526" i="5"/>
  <c r="M4526" i="5" s="1"/>
  <c r="L4538" i="5"/>
  <c r="M4538" i="5" s="1"/>
  <c r="L4550" i="5"/>
  <c r="M4550" i="5" s="1"/>
  <c r="L4562" i="5"/>
  <c r="M4562" i="5" s="1"/>
  <c r="L4574" i="5"/>
  <c r="M4574" i="5" s="1"/>
  <c r="L4586" i="5"/>
  <c r="M4586" i="5" s="1"/>
  <c r="L4598" i="5"/>
  <c r="M4598" i="5" s="1"/>
  <c r="L4610" i="5"/>
  <c r="M4610" i="5" s="1"/>
  <c r="L4622" i="5"/>
  <c r="M4622" i="5" s="1"/>
  <c r="L4634" i="5"/>
  <c r="M4634" i="5" s="1"/>
  <c r="L4646" i="5"/>
  <c r="M4646" i="5" s="1"/>
  <c r="L4658" i="5"/>
  <c r="M4658" i="5" s="1"/>
  <c r="L4670" i="5"/>
  <c r="M4670" i="5" s="1"/>
  <c r="L4682" i="5"/>
  <c r="M4682" i="5" s="1"/>
  <c r="L4694" i="5"/>
  <c r="M4694" i="5" s="1"/>
  <c r="L4706" i="5"/>
  <c r="M4706" i="5" s="1"/>
  <c r="L4718" i="5"/>
  <c r="M4718" i="5" s="1"/>
  <c r="L4730" i="5"/>
  <c r="M4730" i="5" s="1"/>
  <c r="L4742" i="5"/>
  <c r="M4742" i="5" s="1"/>
  <c r="L4754" i="5"/>
  <c r="M4754" i="5" s="1"/>
  <c r="L4766" i="5"/>
  <c r="M4766" i="5" s="1"/>
  <c r="L4778" i="5"/>
  <c r="M4778" i="5" s="1"/>
  <c r="L4790" i="5"/>
  <c r="M4790" i="5" s="1"/>
  <c r="L4802" i="5"/>
  <c r="M4802" i="5" s="1"/>
  <c r="L4814" i="5"/>
  <c r="M4814" i="5" s="1"/>
  <c r="L4826" i="5"/>
  <c r="M4826" i="5" s="1"/>
  <c r="L4838" i="5"/>
  <c r="M4838" i="5" s="1"/>
  <c r="L4850" i="5"/>
  <c r="M4850" i="5" s="1"/>
  <c r="L4862" i="5"/>
  <c r="M4862" i="5" s="1"/>
  <c r="L4874" i="5"/>
  <c r="M4874" i="5" s="1"/>
  <c r="L4886" i="5"/>
  <c r="M4886" i="5" s="1"/>
  <c r="L4898" i="5"/>
  <c r="M4898" i="5" s="1"/>
  <c r="L4910" i="5"/>
  <c r="M4910" i="5" s="1"/>
  <c r="L4922" i="5"/>
  <c r="M4922" i="5" s="1"/>
  <c r="L4934" i="5"/>
  <c r="M4934" i="5" s="1"/>
  <c r="L4946" i="5"/>
  <c r="M4946" i="5" s="1"/>
  <c r="L4958" i="5"/>
  <c r="M4958" i="5" s="1"/>
  <c r="L4970" i="5"/>
  <c r="M4970" i="5" s="1"/>
  <c r="L4982" i="5"/>
  <c r="M4982" i="5" s="1"/>
  <c r="L4994" i="5"/>
  <c r="M4994" i="5" s="1"/>
  <c r="L5006" i="5"/>
  <c r="M5006" i="5" s="1"/>
  <c r="L5018" i="5"/>
  <c r="M5018" i="5" s="1"/>
  <c r="L5030" i="5"/>
  <c r="M5030" i="5" s="1"/>
  <c r="L5042" i="5"/>
  <c r="M5042" i="5" s="1"/>
  <c r="L5054" i="5"/>
  <c r="M5054" i="5" s="1"/>
  <c r="L5066" i="5"/>
  <c r="M5066" i="5" s="1"/>
  <c r="L5078" i="5"/>
  <c r="M5078" i="5" s="1"/>
  <c r="L5090" i="5"/>
  <c r="M5090" i="5" s="1"/>
  <c r="L5102" i="5"/>
  <c r="M5102" i="5" s="1"/>
  <c r="L5114" i="5"/>
  <c r="M5114" i="5" s="1"/>
  <c r="L5126" i="5"/>
  <c r="M5126" i="5" s="1"/>
  <c r="L5138" i="5"/>
  <c r="M5138" i="5" s="1"/>
  <c r="L5150" i="5"/>
  <c r="M5150" i="5" s="1"/>
  <c r="L5162" i="5"/>
  <c r="M5162" i="5" s="1"/>
  <c r="L5174" i="5"/>
  <c r="M5174" i="5" s="1"/>
  <c r="L5186" i="5"/>
  <c r="M5186" i="5" s="1"/>
  <c r="L5198" i="5"/>
  <c r="M5198" i="5" s="1"/>
  <c r="L5210" i="5"/>
  <c r="M5210" i="5" s="1"/>
  <c r="L5222" i="5"/>
  <c r="M5222" i="5" s="1"/>
  <c r="L5234" i="5"/>
  <c r="M5234" i="5" s="1"/>
  <c r="L5246" i="5"/>
  <c r="M5246" i="5" s="1"/>
  <c r="L5258" i="5"/>
  <c r="M5258" i="5" s="1"/>
  <c r="L5270" i="5"/>
  <c r="M5270" i="5" s="1"/>
  <c r="L5282" i="5"/>
  <c r="M5282" i="5" s="1"/>
  <c r="L5294" i="5"/>
  <c r="M5294" i="5" s="1"/>
  <c r="L5306" i="5"/>
  <c r="M5306" i="5" s="1"/>
  <c r="L5318" i="5"/>
  <c r="M5318" i="5" s="1"/>
  <c r="L5330" i="5"/>
  <c r="M5330" i="5" s="1"/>
  <c r="L5342" i="5"/>
  <c r="M5342" i="5" s="1"/>
  <c r="L5354" i="5"/>
  <c r="M5354" i="5" s="1"/>
  <c r="L5366" i="5"/>
  <c r="M5366" i="5" s="1"/>
  <c r="L5378" i="5"/>
  <c r="M5378" i="5" s="1"/>
  <c r="L5390" i="5"/>
  <c r="M5390" i="5" s="1"/>
  <c r="L5402" i="5"/>
  <c r="M5402" i="5" s="1"/>
  <c r="L5414" i="5"/>
  <c r="M5414" i="5" s="1"/>
  <c r="L5426" i="5"/>
  <c r="M5426" i="5" s="1"/>
  <c r="L5438" i="5"/>
  <c r="M5438" i="5" s="1"/>
  <c r="L5450" i="5"/>
  <c r="M5450" i="5" s="1"/>
  <c r="L5462" i="5"/>
  <c r="M5462" i="5" s="1"/>
  <c r="L5474" i="5"/>
  <c r="M5474" i="5" s="1"/>
  <c r="L5486" i="5"/>
  <c r="M5486" i="5" s="1"/>
  <c r="L5498" i="5"/>
  <c r="M5498" i="5" s="1"/>
  <c r="L5510" i="5"/>
  <c r="M5510" i="5" s="1"/>
  <c r="L5522" i="5"/>
  <c r="M5522" i="5" s="1"/>
  <c r="L5534" i="5"/>
  <c r="M5534" i="5" s="1"/>
  <c r="L171" i="5"/>
  <c r="M171" i="5" s="1"/>
  <c r="L980" i="5"/>
  <c r="M980" i="5" s="1"/>
  <c r="L1411" i="5"/>
  <c r="M1411" i="5" s="1"/>
  <c r="L1705" i="5"/>
  <c r="M1705" i="5" s="1"/>
  <c r="L1853" i="5"/>
  <c r="M1853" i="5" s="1"/>
  <c r="L1985" i="5"/>
  <c r="M1985" i="5" s="1"/>
  <c r="L2115" i="5"/>
  <c r="M2115" i="5" s="1"/>
  <c r="L2240" i="5"/>
  <c r="M2240" i="5" s="1"/>
  <c r="L2348" i="5"/>
  <c r="M2348" i="5" s="1"/>
  <c r="L2456" i="5"/>
  <c r="M2456" i="5" s="1"/>
  <c r="L2551" i="5"/>
  <c r="M2551" i="5" s="1"/>
  <c r="L2636" i="5"/>
  <c r="M2636" i="5" s="1"/>
  <c r="L2721" i="5"/>
  <c r="M2721" i="5" s="1"/>
  <c r="L2798" i="5"/>
  <c r="M2798" i="5" s="1"/>
  <c r="L2846" i="5"/>
  <c r="M2846" i="5" s="1"/>
  <c r="L2894" i="5"/>
  <c r="M2894" i="5" s="1"/>
  <c r="L2942" i="5"/>
  <c r="M2942" i="5" s="1"/>
  <c r="L2990" i="5"/>
  <c r="M2990" i="5" s="1"/>
  <c r="L3038" i="5"/>
  <c r="M3038" i="5" s="1"/>
  <c r="L3086" i="5"/>
  <c r="M3086" i="5" s="1"/>
  <c r="L3134" i="5"/>
  <c r="M3134" i="5" s="1"/>
  <c r="L3171" i="5"/>
  <c r="M3171" i="5" s="1"/>
  <c r="L3207" i="5"/>
  <c r="M3207" i="5" s="1"/>
  <c r="L3243" i="5"/>
  <c r="M3243" i="5" s="1"/>
  <c r="L3279" i="5"/>
  <c r="M3279" i="5" s="1"/>
  <c r="L3315" i="5"/>
  <c r="M3315" i="5" s="1"/>
  <c r="L3351" i="5"/>
  <c r="M3351" i="5" s="1"/>
  <c r="L3387" i="5"/>
  <c r="M3387" i="5" s="1"/>
  <c r="L3423" i="5"/>
  <c r="M3423" i="5" s="1"/>
  <c r="L3459" i="5"/>
  <c r="M3459" i="5" s="1"/>
  <c r="L3495" i="5"/>
  <c r="M3495" i="5" s="1"/>
  <c r="L3531" i="5"/>
  <c r="M3531" i="5" s="1"/>
  <c r="L3567" i="5"/>
  <c r="M3567" i="5" s="1"/>
  <c r="L3603" i="5"/>
  <c r="M3603" i="5" s="1"/>
  <c r="L3639" i="5"/>
  <c r="M3639" i="5" s="1"/>
  <c r="L3675" i="5"/>
  <c r="M3675" i="5" s="1"/>
  <c r="L3711" i="5"/>
  <c r="M3711" i="5" s="1"/>
  <c r="L3747" i="5"/>
  <c r="M3747" i="5" s="1"/>
  <c r="L3783" i="5"/>
  <c r="M3783" i="5" s="1"/>
  <c r="L3816" i="5"/>
  <c r="M3816" i="5" s="1"/>
  <c r="L3831" i="5"/>
  <c r="M3831" i="5" s="1"/>
  <c r="L3849" i="5"/>
  <c r="M3849" i="5" s="1"/>
  <c r="L3864" i="5"/>
  <c r="M3864" i="5" s="1"/>
  <c r="L3879" i="5"/>
  <c r="M3879" i="5" s="1"/>
  <c r="L3897" i="5"/>
  <c r="M3897" i="5" s="1"/>
  <c r="L3912" i="5"/>
  <c r="M3912" i="5" s="1"/>
  <c r="L3927" i="5"/>
  <c r="M3927" i="5" s="1"/>
  <c r="L3945" i="5"/>
  <c r="M3945" i="5" s="1"/>
  <c r="L3960" i="5"/>
  <c r="M3960" i="5" s="1"/>
  <c r="L3975" i="5"/>
  <c r="M3975" i="5" s="1"/>
  <c r="L3993" i="5"/>
  <c r="M3993" i="5" s="1"/>
  <c r="L4008" i="5"/>
  <c r="M4008" i="5" s="1"/>
  <c r="L4023" i="5"/>
  <c r="M4023" i="5" s="1"/>
  <c r="L4041" i="5"/>
  <c r="M4041" i="5" s="1"/>
  <c r="L4056" i="5"/>
  <c r="M4056" i="5" s="1"/>
  <c r="L4071" i="5"/>
  <c r="M4071" i="5" s="1"/>
  <c r="L4089" i="5"/>
  <c r="M4089" i="5" s="1"/>
  <c r="L4104" i="5"/>
  <c r="M4104" i="5" s="1"/>
  <c r="L4119" i="5"/>
  <c r="M4119" i="5" s="1"/>
  <c r="L4137" i="5"/>
  <c r="M4137" i="5" s="1"/>
  <c r="L4152" i="5"/>
  <c r="M4152" i="5" s="1"/>
  <c r="L4167" i="5"/>
  <c r="M4167" i="5" s="1"/>
  <c r="L4185" i="5"/>
  <c r="M4185" i="5" s="1"/>
  <c r="L4200" i="5"/>
  <c r="M4200" i="5" s="1"/>
  <c r="L4215" i="5"/>
  <c r="M4215" i="5" s="1"/>
  <c r="L4233" i="5"/>
  <c r="M4233" i="5" s="1"/>
  <c r="L4248" i="5"/>
  <c r="M4248" i="5" s="1"/>
  <c r="L4263" i="5"/>
  <c r="M4263" i="5" s="1"/>
  <c r="L4281" i="5"/>
  <c r="M4281" i="5" s="1"/>
  <c r="L4296" i="5"/>
  <c r="M4296" i="5" s="1"/>
  <c r="L4311" i="5"/>
  <c r="M4311" i="5" s="1"/>
  <c r="L4329" i="5"/>
  <c r="M4329" i="5" s="1"/>
  <c r="L4344" i="5"/>
  <c r="M4344" i="5" s="1"/>
  <c r="L4359" i="5"/>
  <c r="M4359" i="5" s="1"/>
  <c r="L4377" i="5"/>
  <c r="M4377" i="5" s="1"/>
  <c r="L4392" i="5"/>
  <c r="M4392" i="5" s="1"/>
  <c r="L4407" i="5"/>
  <c r="M4407" i="5" s="1"/>
  <c r="L4425" i="5"/>
  <c r="M4425" i="5" s="1"/>
  <c r="L4440" i="5"/>
  <c r="M4440" i="5" s="1"/>
  <c r="L4455" i="5"/>
  <c r="M4455" i="5" s="1"/>
  <c r="L4467" i="5"/>
  <c r="M4467" i="5" s="1"/>
  <c r="L4479" i="5"/>
  <c r="M4479" i="5" s="1"/>
  <c r="L4491" i="5"/>
  <c r="M4491" i="5" s="1"/>
  <c r="L4503" i="5"/>
  <c r="M4503" i="5" s="1"/>
  <c r="L4515" i="5"/>
  <c r="M4515" i="5" s="1"/>
  <c r="L4527" i="5"/>
  <c r="M4527" i="5" s="1"/>
  <c r="L4539" i="5"/>
  <c r="M4539" i="5" s="1"/>
  <c r="L4551" i="5"/>
  <c r="M4551" i="5" s="1"/>
  <c r="L4563" i="5"/>
  <c r="M4563" i="5" s="1"/>
  <c r="L4575" i="5"/>
  <c r="M4575" i="5" s="1"/>
  <c r="L4587" i="5"/>
  <c r="M4587" i="5" s="1"/>
  <c r="L4599" i="5"/>
  <c r="M4599" i="5" s="1"/>
  <c r="L4611" i="5"/>
  <c r="M4611" i="5" s="1"/>
  <c r="L4623" i="5"/>
  <c r="M4623" i="5" s="1"/>
  <c r="L4635" i="5"/>
  <c r="M4635" i="5" s="1"/>
  <c r="L4647" i="5"/>
  <c r="M4647" i="5" s="1"/>
  <c r="L4659" i="5"/>
  <c r="M4659" i="5" s="1"/>
  <c r="L4671" i="5"/>
  <c r="M4671" i="5" s="1"/>
  <c r="L4683" i="5"/>
  <c r="M4683" i="5" s="1"/>
  <c r="L4695" i="5"/>
  <c r="M4695" i="5" s="1"/>
  <c r="L4707" i="5"/>
  <c r="M4707" i="5" s="1"/>
  <c r="L4719" i="5"/>
  <c r="M4719" i="5" s="1"/>
  <c r="L4731" i="5"/>
  <c r="M4731" i="5" s="1"/>
  <c r="L4743" i="5"/>
  <c r="M4743" i="5" s="1"/>
  <c r="L4755" i="5"/>
  <c r="M4755" i="5" s="1"/>
  <c r="L4767" i="5"/>
  <c r="M4767" i="5" s="1"/>
  <c r="L4779" i="5"/>
  <c r="M4779" i="5" s="1"/>
  <c r="L4791" i="5"/>
  <c r="M4791" i="5" s="1"/>
  <c r="L4803" i="5"/>
  <c r="M4803" i="5" s="1"/>
  <c r="L4815" i="5"/>
  <c r="M4815" i="5" s="1"/>
  <c r="L4827" i="5"/>
  <c r="M4827" i="5" s="1"/>
  <c r="L4839" i="5"/>
  <c r="M4839" i="5" s="1"/>
  <c r="L4851" i="5"/>
  <c r="M4851" i="5" s="1"/>
  <c r="L4863" i="5"/>
  <c r="M4863" i="5" s="1"/>
  <c r="L4875" i="5"/>
  <c r="M4875" i="5" s="1"/>
  <c r="L4887" i="5"/>
  <c r="M4887" i="5" s="1"/>
  <c r="L4899" i="5"/>
  <c r="M4899" i="5" s="1"/>
  <c r="L4911" i="5"/>
  <c r="M4911" i="5" s="1"/>
  <c r="L4923" i="5"/>
  <c r="M4923" i="5" s="1"/>
  <c r="L4935" i="5"/>
  <c r="M4935" i="5" s="1"/>
  <c r="L4947" i="5"/>
  <c r="M4947" i="5" s="1"/>
  <c r="L4959" i="5"/>
  <c r="M4959" i="5" s="1"/>
  <c r="L4971" i="5"/>
  <c r="M4971" i="5" s="1"/>
  <c r="L4983" i="5"/>
  <c r="M4983" i="5" s="1"/>
  <c r="L4995" i="5"/>
  <c r="M4995" i="5" s="1"/>
  <c r="L5007" i="5"/>
  <c r="M5007" i="5" s="1"/>
  <c r="L5019" i="5"/>
  <c r="M5019" i="5" s="1"/>
  <c r="L5031" i="5"/>
  <c r="M5031" i="5" s="1"/>
  <c r="L5043" i="5"/>
  <c r="M5043" i="5" s="1"/>
  <c r="L5055" i="5"/>
  <c r="M5055" i="5" s="1"/>
  <c r="L5067" i="5"/>
  <c r="M5067" i="5" s="1"/>
  <c r="L5079" i="5"/>
  <c r="M5079" i="5" s="1"/>
  <c r="L5091" i="5"/>
  <c r="M5091" i="5" s="1"/>
  <c r="L5103" i="5"/>
  <c r="M5103" i="5" s="1"/>
  <c r="L5115" i="5"/>
  <c r="M5115" i="5" s="1"/>
  <c r="L5127" i="5"/>
  <c r="M5127" i="5" s="1"/>
  <c r="L5139" i="5"/>
  <c r="M5139" i="5" s="1"/>
  <c r="L5151" i="5"/>
  <c r="M5151" i="5" s="1"/>
  <c r="L5163" i="5"/>
  <c r="M5163" i="5" s="1"/>
  <c r="L5175" i="5"/>
  <c r="M5175" i="5" s="1"/>
  <c r="L5187" i="5"/>
  <c r="M5187" i="5" s="1"/>
  <c r="L5199" i="5"/>
  <c r="M5199" i="5" s="1"/>
  <c r="L5211" i="5"/>
  <c r="M5211" i="5" s="1"/>
  <c r="L5223" i="5"/>
  <c r="M5223" i="5" s="1"/>
  <c r="L5235" i="5"/>
  <c r="M5235" i="5" s="1"/>
  <c r="L5247" i="5"/>
  <c r="M5247" i="5" s="1"/>
  <c r="L5259" i="5"/>
  <c r="M5259" i="5" s="1"/>
  <c r="L5271" i="5"/>
  <c r="M5271" i="5" s="1"/>
  <c r="L5283" i="5"/>
  <c r="M5283" i="5" s="1"/>
  <c r="L5295" i="5"/>
  <c r="M5295" i="5" s="1"/>
  <c r="L5307" i="5"/>
  <c r="M5307" i="5" s="1"/>
  <c r="L5319" i="5"/>
  <c r="M5319" i="5" s="1"/>
  <c r="L5331" i="5"/>
  <c r="M5331" i="5" s="1"/>
  <c r="L5343" i="5"/>
  <c r="M5343" i="5" s="1"/>
  <c r="L5355" i="5"/>
  <c r="M5355" i="5" s="1"/>
  <c r="L5367" i="5"/>
  <c r="M5367" i="5" s="1"/>
  <c r="L5379" i="5"/>
  <c r="M5379" i="5" s="1"/>
  <c r="L5391" i="5"/>
  <c r="M5391" i="5" s="1"/>
  <c r="L5403" i="5"/>
  <c r="M5403" i="5" s="1"/>
  <c r="L5415" i="5"/>
  <c r="M5415" i="5" s="1"/>
  <c r="L5427" i="5"/>
  <c r="M5427" i="5" s="1"/>
  <c r="L5439" i="5"/>
  <c r="M5439" i="5" s="1"/>
  <c r="L5451" i="5"/>
  <c r="M5451" i="5" s="1"/>
  <c r="L5463" i="5"/>
  <c r="M5463" i="5" s="1"/>
  <c r="L5475" i="5"/>
  <c r="M5475" i="5" s="1"/>
  <c r="L5487" i="5"/>
  <c r="M5487" i="5" s="1"/>
  <c r="L5499" i="5"/>
  <c r="M5499" i="5" s="1"/>
  <c r="L5511" i="5"/>
  <c r="M5511" i="5" s="1"/>
  <c r="L5523" i="5"/>
  <c r="M5523" i="5" s="1"/>
  <c r="L5535" i="5"/>
  <c r="M5535" i="5" s="1"/>
  <c r="L172" i="5"/>
  <c r="M172" i="5" s="1"/>
  <c r="L1107" i="5"/>
  <c r="M1107" i="5" s="1"/>
  <c r="L1483" i="5"/>
  <c r="M1483" i="5" s="1"/>
  <c r="L1742" i="5"/>
  <c r="M1742" i="5" s="1"/>
  <c r="L1886" i="5"/>
  <c r="M1886" i="5" s="1"/>
  <c r="L2016" i="5"/>
  <c r="M2016" i="5" s="1"/>
  <c r="L2144" i="5"/>
  <c r="M2144" i="5" s="1"/>
  <c r="L2265" i="5"/>
  <c r="M2265" i="5" s="1"/>
  <c r="L2373" i="5"/>
  <c r="M2373" i="5" s="1"/>
  <c r="L2481" i="5"/>
  <c r="M2481" i="5" s="1"/>
  <c r="L2574" i="5"/>
  <c r="M2574" i="5" s="1"/>
  <c r="L2659" i="5"/>
  <c r="M2659" i="5" s="1"/>
  <c r="L2744" i="5"/>
  <c r="M2744" i="5" s="1"/>
  <c r="L2810" i="5"/>
  <c r="M2810" i="5" s="1"/>
  <c r="L2858" i="5"/>
  <c r="M2858" i="5" s="1"/>
  <c r="L2906" i="5"/>
  <c r="M2906" i="5" s="1"/>
  <c r="L2954" i="5"/>
  <c r="M2954" i="5" s="1"/>
  <c r="L3002" i="5"/>
  <c r="M3002" i="5" s="1"/>
  <c r="L3050" i="5"/>
  <c r="M3050" i="5" s="1"/>
  <c r="L3098" i="5"/>
  <c r="M3098" i="5" s="1"/>
  <c r="L3143" i="5"/>
  <c r="M3143" i="5" s="1"/>
  <c r="L3180" i="5"/>
  <c r="M3180" i="5" s="1"/>
  <c r="L3216" i="5"/>
  <c r="M3216" i="5" s="1"/>
  <c r="L3252" i="5"/>
  <c r="M3252" i="5" s="1"/>
  <c r="L3288" i="5"/>
  <c r="M3288" i="5" s="1"/>
  <c r="L3324" i="5"/>
  <c r="M3324" i="5" s="1"/>
  <c r="L3360" i="5"/>
  <c r="M3360" i="5" s="1"/>
  <c r="L3396" i="5"/>
  <c r="M3396" i="5" s="1"/>
  <c r="L3432" i="5"/>
  <c r="M3432" i="5" s="1"/>
  <c r="L3468" i="5"/>
  <c r="M3468" i="5" s="1"/>
  <c r="L3504" i="5"/>
  <c r="M3504" i="5" s="1"/>
  <c r="L3540" i="5"/>
  <c r="M3540" i="5" s="1"/>
  <c r="L3576" i="5"/>
  <c r="M3576" i="5" s="1"/>
  <c r="L3612" i="5"/>
  <c r="M3612" i="5" s="1"/>
  <c r="L3648" i="5"/>
  <c r="M3648" i="5" s="1"/>
  <c r="L3684" i="5"/>
  <c r="M3684" i="5" s="1"/>
  <c r="L3720" i="5"/>
  <c r="M3720" i="5" s="1"/>
  <c r="L3756" i="5"/>
  <c r="M3756" i="5" s="1"/>
  <c r="L3792" i="5"/>
  <c r="M3792" i="5" s="1"/>
  <c r="L3817" i="5"/>
  <c r="M3817" i="5" s="1"/>
  <c r="L3832" i="5"/>
  <c r="M3832" i="5" s="1"/>
  <c r="L3850" i="5"/>
  <c r="M3850" i="5" s="1"/>
  <c r="L3865" i="5"/>
  <c r="M3865" i="5" s="1"/>
  <c r="L3880" i="5"/>
  <c r="M3880" i="5" s="1"/>
  <c r="L3898" i="5"/>
  <c r="M3898" i="5" s="1"/>
  <c r="L3913" i="5"/>
  <c r="M3913" i="5" s="1"/>
  <c r="L3928" i="5"/>
  <c r="M3928" i="5" s="1"/>
  <c r="L3946" i="5"/>
  <c r="M3946" i="5" s="1"/>
  <c r="L3961" i="5"/>
  <c r="M3961" i="5" s="1"/>
  <c r="L3976" i="5"/>
  <c r="M3976" i="5" s="1"/>
  <c r="L3994" i="5"/>
  <c r="M3994" i="5" s="1"/>
  <c r="L4009" i="5"/>
  <c r="M4009" i="5" s="1"/>
  <c r="L4024" i="5"/>
  <c r="M4024" i="5" s="1"/>
  <c r="L4042" i="5"/>
  <c r="M4042" i="5" s="1"/>
  <c r="L4057" i="5"/>
  <c r="M4057" i="5" s="1"/>
  <c r="L4072" i="5"/>
  <c r="M4072" i="5" s="1"/>
  <c r="L4090" i="5"/>
  <c r="M4090" i="5" s="1"/>
  <c r="L4105" i="5"/>
  <c r="M4105" i="5" s="1"/>
  <c r="L4120" i="5"/>
  <c r="M4120" i="5" s="1"/>
  <c r="L4138" i="5"/>
  <c r="M4138" i="5" s="1"/>
  <c r="L4153" i="5"/>
  <c r="M4153" i="5" s="1"/>
  <c r="L4168" i="5"/>
  <c r="M4168" i="5" s="1"/>
  <c r="L4186" i="5"/>
  <c r="M4186" i="5" s="1"/>
  <c r="L4201" i="5"/>
  <c r="M4201" i="5" s="1"/>
  <c r="L4216" i="5"/>
  <c r="M4216" i="5" s="1"/>
  <c r="L4234" i="5"/>
  <c r="M4234" i="5" s="1"/>
  <c r="L4249" i="5"/>
  <c r="M4249" i="5" s="1"/>
  <c r="L4264" i="5"/>
  <c r="M4264" i="5" s="1"/>
  <c r="L4282" i="5"/>
  <c r="M4282" i="5" s="1"/>
  <c r="L4297" i="5"/>
  <c r="M4297" i="5" s="1"/>
  <c r="L4312" i="5"/>
  <c r="M4312" i="5" s="1"/>
  <c r="L4330" i="5"/>
  <c r="M4330" i="5" s="1"/>
  <c r="L4345" i="5"/>
  <c r="M4345" i="5" s="1"/>
  <c r="L4360" i="5"/>
  <c r="M4360" i="5" s="1"/>
  <c r="L4378" i="5"/>
  <c r="M4378" i="5" s="1"/>
  <c r="L4393" i="5"/>
  <c r="M4393" i="5" s="1"/>
  <c r="L4408" i="5"/>
  <c r="M4408" i="5" s="1"/>
  <c r="L4426" i="5"/>
  <c r="M4426" i="5" s="1"/>
  <c r="L4441" i="5"/>
  <c r="M4441" i="5" s="1"/>
  <c r="L4456" i="5"/>
  <c r="M4456" i="5" s="1"/>
  <c r="L4468" i="5"/>
  <c r="M4468" i="5" s="1"/>
  <c r="L4480" i="5"/>
  <c r="M4480" i="5" s="1"/>
  <c r="L4492" i="5"/>
  <c r="M4492" i="5" s="1"/>
  <c r="L4504" i="5"/>
  <c r="M4504" i="5" s="1"/>
  <c r="L4516" i="5"/>
  <c r="M4516" i="5" s="1"/>
  <c r="L4528" i="5"/>
  <c r="M4528" i="5" s="1"/>
  <c r="L4540" i="5"/>
  <c r="M4540" i="5" s="1"/>
  <c r="L4552" i="5"/>
  <c r="M4552" i="5" s="1"/>
  <c r="L4564" i="5"/>
  <c r="M4564" i="5" s="1"/>
  <c r="L4576" i="5"/>
  <c r="M4576" i="5" s="1"/>
  <c r="L4588" i="5"/>
  <c r="M4588" i="5" s="1"/>
  <c r="L4600" i="5"/>
  <c r="M4600" i="5" s="1"/>
  <c r="L4612" i="5"/>
  <c r="M4612" i="5" s="1"/>
  <c r="L4624" i="5"/>
  <c r="M4624" i="5" s="1"/>
  <c r="L4636" i="5"/>
  <c r="M4636" i="5" s="1"/>
  <c r="L4648" i="5"/>
  <c r="M4648" i="5" s="1"/>
  <c r="L4660" i="5"/>
  <c r="M4660" i="5" s="1"/>
  <c r="L4672" i="5"/>
  <c r="M4672" i="5" s="1"/>
  <c r="L4684" i="5"/>
  <c r="M4684" i="5" s="1"/>
  <c r="L4696" i="5"/>
  <c r="M4696" i="5" s="1"/>
  <c r="L4708" i="5"/>
  <c r="M4708" i="5" s="1"/>
  <c r="L4720" i="5"/>
  <c r="M4720" i="5" s="1"/>
  <c r="L4732" i="5"/>
  <c r="M4732" i="5" s="1"/>
  <c r="L4744" i="5"/>
  <c r="M4744" i="5" s="1"/>
  <c r="L4756" i="5"/>
  <c r="M4756" i="5" s="1"/>
  <c r="L4768" i="5"/>
  <c r="M4768" i="5" s="1"/>
  <c r="L4780" i="5"/>
  <c r="M4780" i="5" s="1"/>
  <c r="L4792" i="5"/>
  <c r="M4792" i="5" s="1"/>
  <c r="L4804" i="5"/>
  <c r="M4804" i="5" s="1"/>
  <c r="L4816" i="5"/>
  <c r="M4816" i="5" s="1"/>
  <c r="L4828" i="5"/>
  <c r="M4828" i="5" s="1"/>
  <c r="L4840" i="5"/>
  <c r="M4840" i="5" s="1"/>
  <c r="L4852" i="5"/>
  <c r="M4852" i="5" s="1"/>
  <c r="L4864" i="5"/>
  <c r="M4864" i="5" s="1"/>
  <c r="L4876" i="5"/>
  <c r="M4876" i="5" s="1"/>
  <c r="L4888" i="5"/>
  <c r="M4888" i="5" s="1"/>
  <c r="L4900" i="5"/>
  <c r="M4900" i="5" s="1"/>
  <c r="L4912" i="5"/>
  <c r="M4912" i="5" s="1"/>
  <c r="L4924" i="5"/>
  <c r="M4924" i="5" s="1"/>
  <c r="L4936" i="5"/>
  <c r="M4936" i="5" s="1"/>
  <c r="L4948" i="5"/>
  <c r="M4948" i="5" s="1"/>
  <c r="L4960" i="5"/>
  <c r="M4960" i="5" s="1"/>
  <c r="L4972" i="5"/>
  <c r="M4972" i="5" s="1"/>
  <c r="L4984" i="5"/>
  <c r="M4984" i="5" s="1"/>
  <c r="L4996" i="5"/>
  <c r="M4996" i="5" s="1"/>
  <c r="L5008" i="5"/>
  <c r="M5008" i="5" s="1"/>
  <c r="L5020" i="5"/>
  <c r="M5020" i="5" s="1"/>
  <c r="L5032" i="5"/>
  <c r="M5032" i="5" s="1"/>
  <c r="L5044" i="5"/>
  <c r="M5044" i="5" s="1"/>
  <c r="L5056" i="5"/>
  <c r="M5056" i="5" s="1"/>
  <c r="L5068" i="5"/>
  <c r="M5068" i="5" s="1"/>
  <c r="L5080" i="5"/>
  <c r="M5080" i="5" s="1"/>
  <c r="L5092" i="5"/>
  <c r="M5092" i="5" s="1"/>
  <c r="L5104" i="5"/>
  <c r="M5104" i="5" s="1"/>
  <c r="L5116" i="5"/>
  <c r="M5116" i="5" s="1"/>
  <c r="L5128" i="5"/>
  <c r="M5128" i="5" s="1"/>
  <c r="L5140" i="5"/>
  <c r="M5140" i="5" s="1"/>
  <c r="L5152" i="5"/>
  <c r="M5152" i="5" s="1"/>
  <c r="L5164" i="5"/>
  <c r="M5164" i="5" s="1"/>
  <c r="L5176" i="5"/>
  <c r="M5176" i="5" s="1"/>
  <c r="L5188" i="5"/>
  <c r="M5188" i="5" s="1"/>
  <c r="L5200" i="5"/>
  <c r="M5200" i="5" s="1"/>
  <c r="L5212" i="5"/>
  <c r="M5212" i="5" s="1"/>
  <c r="L5224" i="5"/>
  <c r="M5224" i="5" s="1"/>
  <c r="L5236" i="5"/>
  <c r="M5236" i="5" s="1"/>
  <c r="L5248" i="5"/>
  <c r="M5248" i="5" s="1"/>
  <c r="L5260" i="5"/>
  <c r="M5260" i="5" s="1"/>
  <c r="L5272" i="5"/>
  <c r="M5272" i="5" s="1"/>
  <c r="L5284" i="5"/>
  <c r="M5284" i="5" s="1"/>
  <c r="L5296" i="5"/>
  <c r="M5296" i="5" s="1"/>
  <c r="L5308" i="5"/>
  <c r="M5308" i="5" s="1"/>
  <c r="L5320" i="5"/>
  <c r="M5320" i="5" s="1"/>
  <c r="L5332" i="5"/>
  <c r="M5332" i="5" s="1"/>
  <c r="L5344" i="5"/>
  <c r="M5344" i="5" s="1"/>
  <c r="L5356" i="5"/>
  <c r="M5356" i="5" s="1"/>
  <c r="L5368" i="5"/>
  <c r="M5368" i="5" s="1"/>
  <c r="L5380" i="5"/>
  <c r="M5380" i="5" s="1"/>
  <c r="L5392" i="5"/>
  <c r="M5392" i="5" s="1"/>
  <c r="L5404" i="5"/>
  <c r="M5404" i="5" s="1"/>
  <c r="L5416" i="5"/>
  <c r="M5416" i="5" s="1"/>
  <c r="L5428" i="5"/>
  <c r="M5428" i="5" s="1"/>
  <c r="L5440" i="5"/>
  <c r="M5440" i="5" s="1"/>
  <c r="L5452" i="5"/>
  <c r="M5452" i="5" s="1"/>
  <c r="L5464" i="5"/>
  <c r="M5464" i="5" s="1"/>
  <c r="L5476" i="5"/>
  <c r="M5476" i="5" s="1"/>
  <c r="L5488" i="5"/>
  <c r="M5488" i="5" s="1"/>
  <c r="L5500" i="5"/>
  <c r="M5500" i="5" s="1"/>
  <c r="L5512" i="5"/>
  <c r="M5512" i="5" s="1"/>
  <c r="L5524" i="5"/>
  <c r="M5524" i="5" s="1"/>
  <c r="L5536" i="5"/>
  <c r="M5536" i="5" s="1"/>
  <c r="L727" i="5"/>
  <c r="M727" i="5" s="1"/>
  <c r="L1300" i="5"/>
  <c r="M1300" i="5" s="1"/>
  <c r="L1613" i="5"/>
  <c r="M1613" i="5" s="1"/>
  <c r="L1803" i="5"/>
  <c r="M1803" i="5" s="1"/>
  <c r="L1939" i="5"/>
  <c r="M1939" i="5" s="1"/>
  <c r="L2069" i="5"/>
  <c r="M2069" i="5" s="1"/>
  <c r="L2199" i="5"/>
  <c r="M2199" i="5" s="1"/>
  <c r="L2310" i="5"/>
  <c r="M2310" i="5" s="1"/>
  <c r="L2418" i="5"/>
  <c r="M2418" i="5" s="1"/>
  <c r="L2516" i="5"/>
  <c r="M2516" i="5" s="1"/>
  <c r="L2601" i="5"/>
  <c r="M2601" i="5" s="1"/>
  <c r="L2686" i="5"/>
  <c r="M2686" i="5" s="1"/>
  <c r="L2778" i="5"/>
  <c r="M2778" i="5" s="1"/>
  <c r="L2826" i="5"/>
  <c r="M2826" i="5" s="1"/>
  <c r="L2874" i="5"/>
  <c r="M2874" i="5" s="1"/>
  <c r="L2922" i="5"/>
  <c r="M2922" i="5" s="1"/>
  <c r="L2970" i="5"/>
  <c r="M2970" i="5" s="1"/>
  <c r="L3018" i="5"/>
  <c r="M3018" i="5" s="1"/>
  <c r="L3066" i="5"/>
  <c r="M3066" i="5" s="1"/>
  <c r="L3114" i="5"/>
  <c r="M3114" i="5" s="1"/>
  <c r="L3157" i="5"/>
  <c r="M3157" i="5" s="1"/>
  <c r="L3193" i="5"/>
  <c r="M3193" i="5" s="1"/>
  <c r="L3229" i="5"/>
  <c r="M3229" i="5" s="1"/>
  <c r="L3265" i="5"/>
  <c r="M3265" i="5" s="1"/>
  <c r="L3301" i="5"/>
  <c r="M3301" i="5" s="1"/>
  <c r="L3337" i="5"/>
  <c r="M3337" i="5" s="1"/>
  <c r="L3373" i="5"/>
  <c r="M3373" i="5" s="1"/>
  <c r="L3409" i="5"/>
  <c r="M3409" i="5" s="1"/>
  <c r="L3445" i="5"/>
  <c r="M3445" i="5" s="1"/>
  <c r="L3481" i="5"/>
  <c r="M3481" i="5" s="1"/>
  <c r="L3517" i="5"/>
  <c r="M3517" i="5" s="1"/>
  <c r="L3553" i="5"/>
  <c r="M3553" i="5" s="1"/>
  <c r="L3589" i="5"/>
  <c r="M3589" i="5" s="1"/>
  <c r="L3625" i="5"/>
  <c r="M3625" i="5" s="1"/>
  <c r="L3661" i="5"/>
  <c r="M3661" i="5" s="1"/>
  <c r="L3697" i="5"/>
  <c r="M3697" i="5" s="1"/>
  <c r="L3733" i="5"/>
  <c r="M3733" i="5" s="1"/>
  <c r="L3769" i="5"/>
  <c r="M3769" i="5" s="1"/>
  <c r="L3805" i="5"/>
  <c r="M3805" i="5" s="1"/>
  <c r="L3825" i="5"/>
  <c r="M3825" i="5" s="1"/>
  <c r="L3840" i="5"/>
  <c r="M3840" i="5" s="1"/>
  <c r="L3855" i="5"/>
  <c r="M3855" i="5" s="1"/>
  <c r="L3873" i="5"/>
  <c r="M3873" i="5" s="1"/>
  <c r="L3888" i="5"/>
  <c r="M3888" i="5" s="1"/>
  <c r="L3903" i="5"/>
  <c r="M3903" i="5" s="1"/>
  <c r="L3921" i="5"/>
  <c r="M3921" i="5" s="1"/>
  <c r="L3936" i="5"/>
  <c r="M3936" i="5" s="1"/>
  <c r="L3951" i="5"/>
  <c r="M3951" i="5" s="1"/>
  <c r="L3969" i="5"/>
  <c r="M3969" i="5" s="1"/>
  <c r="L3984" i="5"/>
  <c r="M3984" i="5" s="1"/>
  <c r="L3999" i="5"/>
  <c r="M3999" i="5" s="1"/>
  <c r="L4017" i="5"/>
  <c r="M4017" i="5" s="1"/>
  <c r="L4032" i="5"/>
  <c r="M4032" i="5" s="1"/>
  <c r="L4047" i="5"/>
  <c r="M4047" i="5" s="1"/>
  <c r="L4065" i="5"/>
  <c r="M4065" i="5" s="1"/>
  <c r="L4080" i="5"/>
  <c r="M4080" i="5" s="1"/>
  <c r="L4095" i="5"/>
  <c r="M4095" i="5" s="1"/>
  <c r="L4113" i="5"/>
  <c r="M4113" i="5" s="1"/>
  <c r="L4128" i="5"/>
  <c r="M4128" i="5" s="1"/>
  <c r="L4143" i="5"/>
  <c r="M4143" i="5" s="1"/>
  <c r="L4161" i="5"/>
  <c r="M4161" i="5" s="1"/>
  <c r="L4176" i="5"/>
  <c r="M4176" i="5" s="1"/>
  <c r="L4191" i="5"/>
  <c r="M4191" i="5" s="1"/>
  <c r="L4209" i="5"/>
  <c r="M4209" i="5" s="1"/>
  <c r="L4224" i="5"/>
  <c r="M4224" i="5" s="1"/>
  <c r="L4239" i="5"/>
  <c r="M4239" i="5" s="1"/>
  <c r="L4257" i="5"/>
  <c r="M4257" i="5" s="1"/>
  <c r="L4272" i="5"/>
  <c r="M4272" i="5" s="1"/>
  <c r="L4287" i="5"/>
  <c r="M4287" i="5" s="1"/>
  <c r="L4305" i="5"/>
  <c r="M4305" i="5" s="1"/>
  <c r="L4320" i="5"/>
  <c r="M4320" i="5" s="1"/>
  <c r="L4335" i="5"/>
  <c r="M4335" i="5" s="1"/>
  <c r="L4353" i="5"/>
  <c r="M4353" i="5" s="1"/>
  <c r="L4368" i="5"/>
  <c r="M4368" i="5" s="1"/>
  <c r="L4383" i="5"/>
  <c r="M4383" i="5" s="1"/>
  <c r="L4401" i="5"/>
  <c r="M4401" i="5" s="1"/>
  <c r="L4416" i="5"/>
  <c r="M4416" i="5" s="1"/>
  <c r="L4431" i="5"/>
  <c r="M4431" i="5" s="1"/>
  <c r="L4449" i="5"/>
  <c r="M4449" i="5" s="1"/>
  <c r="L4461" i="5"/>
  <c r="M4461" i="5" s="1"/>
  <c r="L4473" i="5"/>
  <c r="M4473" i="5" s="1"/>
  <c r="L4485" i="5"/>
  <c r="M4485" i="5" s="1"/>
  <c r="L4497" i="5"/>
  <c r="M4497" i="5" s="1"/>
  <c r="L4509" i="5"/>
  <c r="M4509" i="5" s="1"/>
  <c r="L4521" i="5"/>
  <c r="M4521" i="5" s="1"/>
  <c r="L4533" i="5"/>
  <c r="M4533" i="5" s="1"/>
  <c r="L4545" i="5"/>
  <c r="M4545" i="5" s="1"/>
  <c r="L4557" i="5"/>
  <c r="M4557" i="5" s="1"/>
  <c r="L4569" i="5"/>
  <c r="M4569" i="5" s="1"/>
  <c r="L4581" i="5"/>
  <c r="M4581" i="5" s="1"/>
  <c r="L4593" i="5"/>
  <c r="M4593" i="5" s="1"/>
  <c r="L4605" i="5"/>
  <c r="M4605" i="5" s="1"/>
  <c r="L4617" i="5"/>
  <c r="M4617" i="5" s="1"/>
  <c r="L4629" i="5"/>
  <c r="M4629" i="5" s="1"/>
  <c r="L4641" i="5"/>
  <c r="M4641" i="5" s="1"/>
  <c r="L4653" i="5"/>
  <c r="M4653" i="5" s="1"/>
  <c r="L4665" i="5"/>
  <c r="M4665" i="5" s="1"/>
  <c r="L4677" i="5"/>
  <c r="M4677" i="5" s="1"/>
  <c r="L4689" i="5"/>
  <c r="M4689" i="5" s="1"/>
  <c r="L4701" i="5"/>
  <c r="M4701" i="5" s="1"/>
  <c r="L4713" i="5"/>
  <c r="M4713" i="5" s="1"/>
  <c r="L4725" i="5"/>
  <c r="M4725" i="5" s="1"/>
  <c r="L4737" i="5"/>
  <c r="M4737" i="5" s="1"/>
  <c r="L4749" i="5"/>
  <c r="M4749" i="5" s="1"/>
  <c r="L4761" i="5"/>
  <c r="M4761" i="5" s="1"/>
  <c r="L4773" i="5"/>
  <c r="M4773" i="5" s="1"/>
  <c r="L4785" i="5"/>
  <c r="M4785" i="5" s="1"/>
  <c r="L4797" i="5"/>
  <c r="M4797" i="5" s="1"/>
  <c r="L4809" i="5"/>
  <c r="M4809" i="5" s="1"/>
  <c r="L4821" i="5"/>
  <c r="M4821" i="5" s="1"/>
  <c r="L4833" i="5"/>
  <c r="M4833" i="5" s="1"/>
  <c r="L4845" i="5"/>
  <c r="M4845" i="5" s="1"/>
  <c r="L4857" i="5"/>
  <c r="M4857" i="5" s="1"/>
  <c r="L4869" i="5"/>
  <c r="M4869" i="5" s="1"/>
  <c r="L4881" i="5"/>
  <c r="M4881" i="5" s="1"/>
  <c r="L4893" i="5"/>
  <c r="M4893" i="5" s="1"/>
  <c r="L4905" i="5"/>
  <c r="M4905" i="5" s="1"/>
  <c r="L4917" i="5"/>
  <c r="M4917" i="5" s="1"/>
  <c r="L4929" i="5"/>
  <c r="M4929" i="5" s="1"/>
  <c r="L4941" i="5"/>
  <c r="M4941" i="5" s="1"/>
  <c r="L4953" i="5"/>
  <c r="M4953" i="5" s="1"/>
  <c r="L4965" i="5"/>
  <c r="M4965" i="5" s="1"/>
  <c r="L4977" i="5"/>
  <c r="M4977" i="5" s="1"/>
  <c r="L4989" i="5"/>
  <c r="M4989" i="5" s="1"/>
  <c r="L5001" i="5"/>
  <c r="M5001" i="5" s="1"/>
  <c r="L5013" i="5"/>
  <c r="M5013" i="5" s="1"/>
  <c r="L5025" i="5"/>
  <c r="M5025" i="5" s="1"/>
  <c r="L5037" i="5"/>
  <c r="M5037" i="5" s="1"/>
  <c r="L5049" i="5"/>
  <c r="M5049" i="5" s="1"/>
  <c r="L5061" i="5"/>
  <c r="M5061" i="5" s="1"/>
  <c r="L5073" i="5"/>
  <c r="M5073" i="5" s="1"/>
  <c r="L5085" i="5"/>
  <c r="M5085" i="5" s="1"/>
  <c r="L5097" i="5"/>
  <c r="M5097" i="5" s="1"/>
  <c r="L5109" i="5"/>
  <c r="M5109" i="5" s="1"/>
  <c r="L5121" i="5"/>
  <c r="M5121" i="5" s="1"/>
  <c r="L5133" i="5"/>
  <c r="M5133" i="5" s="1"/>
  <c r="L5145" i="5"/>
  <c r="M5145" i="5" s="1"/>
  <c r="L5157" i="5"/>
  <c r="M5157" i="5" s="1"/>
  <c r="L5169" i="5"/>
  <c r="M5169" i="5" s="1"/>
  <c r="L5181" i="5"/>
  <c r="M5181" i="5" s="1"/>
  <c r="L5193" i="5"/>
  <c r="M5193" i="5" s="1"/>
  <c r="L5205" i="5"/>
  <c r="M5205" i="5" s="1"/>
  <c r="L5217" i="5"/>
  <c r="M5217" i="5" s="1"/>
  <c r="L5229" i="5"/>
  <c r="M5229" i="5" s="1"/>
  <c r="L5241" i="5"/>
  <c r="M5241" i="5" s="1"/>
  <c r="L5253" i="5"/>
  <c r="M5253" i="5" s="1"/>
  <c r="L5265" i="5"/>
  <c r="M5265" i="5" s="1"/>
  <c r="L5277" i="5"/>
  <c r="M5277" i="5" s="1"/>
  <c r="L5289" i="5"/>
  <c r="M5289" i="5" s="1"/>
  <c r="L5301" i="5"/>
  <c r="M5301" i="5" s="1"/>
  <c r="L5313" i="5"/>
  <c r="M5313" i="5" s="1"/>
  <c r="L5325" i="5"/>
  <c r="M5325" i="5" s="1"/>
  <c r="L5337" i="5"/>
  <c r="M5337" i="5" s="1"/>
  <c r="L5349" i="5"/>
  <c r="M5349" i="5" s="1"/>
  <c r="L5361" i="5"/>
  <c r="M5361" i="5" s="1"/>
  <c r="L1504" i="5"/>
  <c r="M1504" i="5" s="1"/>
  <c r="L2027" i="5"/>
  <c r="M2027" i="5" s="1"/>
  <c r="L2382" i="5"/>
  <c r="M2382" i="5" s="1"/>
  <c r="L2660" i="5"/>
  <c r="M2660" i="5" s="1"/>
  <c r="L2859" i="5"/>
  <c r="M2859" i="5" s="1"/>
  <c r="L3003" i="5"/>
  <c r="M3003" i="5" s="1"/>
  <c r="L3144" i="5"/>
  <c r="M3144" i="5" s="1"/>
  <c r="L3253" i="5"/>
  <c r="M3253" i="5" s="1"/>
  <c r="L3361" i="5"/>
  <c r="M3361" i="5" s="1"/>
  <c r="L3469" i="5"/>
  <c r="M3469" i="5" s="1"/>
  <c r="L3577" i="5"/>
  <c r="M3577" i="5" s="1"/>
  <c r="L3685" i="5"/>
  <c r="M3685" i="5" s="1"/>
  <c r="L3793" i="5"/>
  <c r="M3793" i="5" s="1"/>
  <c r="L3851" i="5"/>
  <c r="M3851" i="5" s="1"/>
  <c r="L3899" i="5"/>
  <c r="M3899" i="5" s="1"/>
  <c r="L3947" i="5"/>
  <c r="M3947" i="5" s="1"/>
  <c r="L3995" i="5"/>
  <c r="M3995" i="5" s="1"/>
  <c r="L4043" i="5"/>
  <c r="M4043" i="5" s="1"/>
  <c r="L4091" i="5"/>
  <c r="M4091" i="5" s="1"/>
  <c r="L4139" i="5"/>
  <c r="M4139" i="5" s="1"/>
  <c r="L4187" i="5"/>
  <c r="M4187" i="5" s="1"/>
  <c r="L4235" i="5"/>
  <c r="M4235" i="5" s="1"/>
  <c r="L4283" i="5"/>
  <c r="M4283" i="5" s="1"/>
  <c r="L4331" i="5"/>
  <c r="M4331" i="5" s="1"/>
  <c r="L4379" i="5"/>
  <c r="M4379" i="5" s="1"/>
  <c r="L4427" i="5"/>
  <c r="M4427" i="5" s="1"/>
  <c r="L4469" i="5"/>
  <c r="M4469" i="5" s="1"/>
  <c r="L4505" i="5"/>
  <c r="M4505" i="5" s="1"/>
  <c r="L4541" i="5"/>
  <c r="M4541" i="5" s="1"/>
  <c r="L4577" i="5"/>
  <c r="M4577" i="5" s="1"/>
  <c r="L4613" i="5"/>
  <c r="M4613" i="5" s="1"/>
  <c r="L4649" i="5"/>
  <c r="M4649" i="5" s="1"/>
  <c r="L4685" i="5"/>
  <c r="M4685" i="5" s="1"/>
  <c r="L4721" i="5"/>
  <c r="M4721" i="5" s="1"/>
  <c r="L4757" i="5"/>
  <c r="M4757" i="5" s="1"/>
  <c r="L4793" i="5"/>
  <c r="M4793" i="5" s="1"/>
  <c r="L4829" i="5"/>
  <c r="M4829" i="5" s="1"/>
  <c r="L4865" i="5"/>
  <c r="M4865" i="5" s="1"/>
  <c r="L4901" i="5"/>
  <c r="M4901" i="5" s="1"/>
  <c r="L4937" i="5"/>
  <c r="M4937" i="5" s="1"/>
  <c r="L4973" i="5"/>
  <c r="M4973" i="5" s="1"/>
  <c r="L5009" i="5"/>
  <c r="M5009" i="5" s="1"/>
  <c r="L5045" i="5"/>
  <c r="M5045" i="5" s="1"/>
  <c r="L5081" i="5"/>
  <c r="M5081" i="5" s="1"/>
  <c r="L5117" i="5"/>
  <c r="M5117" i="5" s="1"/>
  <c r="L5153" i="5"/>
  <c r="M5153" i="5" s="1"/>
  <c r="L5189" i="5"/>
  <c r="M5189" i="5" s="1"/>
  <c r="L5225" i="5"/>
  <c r="M5225" i="5" s="1"/>
  <c r="L5261" i="5"/>
  <c r="M5261" i="5" s="1"/>
  <c r="L5297" i="5"/>
  <c r="M5297" i="5" s="1"/>
  <c r="L5333" i="5"/>
  <c r="M5333" i="5" s="1"/>
  <c r="L5369" i="5"/>
  <c r="M5369" i="5" s="1"/>
  <c r="L5395" i="5"/>
  <c r="M5395" i="5" s="1"/>
  <c r="L5421" i="5"/>
  <c r="M5421" i="5" s="1"/>
  <c r="L5454" i="5"/>
  <c r="M5454" i="5" s="1"/>
  <c r="L5480" i="5"/>
  <c r="M5480" i="5" s="1"/>
  <c r="L5513" i="5"/>
  <c r="M5513" i="5" s="1"/>
  <c r="L5539" i="5"/>
  <c r="M5539" i="5" s="1"/>
  <c r="L5558" i="5"/>
  <c r="M5558" i="5" s="1"/>
  <c r="L5573" i="5"/>
  <c r="M5573" i="5" s="1"/>
  <c r="L5588" i="5"/>
  <c r="M5588" i="5" s="1"/>
  <c r="L5606" i="5"/>
  <c r="M5606" i="5" s="1"/>
  <c r="L5621" i="5"/>
  <c r="M5621" i="5" s="1"/>
  <c r="L5636" i="5"/>
  <c r="M5636" i="5" s="1"/>
  <c r="L5654" i="5"/>
  <c r="M5654" i="5" s="1"/>
  <c r="L5669" i="5"/>
  <c r="M5669" i="5" s="1"/>
  <c r="L5684" i="5"/>
  <c r="M5684" i="5" s="1"/>
  <c r="L5702" i="5"/>
  <c r="M5702" i="5" s="1"/>
  <c r="L5717" i="5"/>
  <c r="M5717" i="5" s="1"/>
  <c r="L5732" i="5"/>
  <c r="M5732" i="5" s="1"/>
  <c r="L5750" i="5"/>
  <c r="M5750" i="5" s="1"/>
  <c r="L5765" i="5"/>
  <c r="M5765" i="5" s="1"/>
  <c r="L5780" i="5"/>
  <c r="M5780" i="5" s="1"/>
  <c r="L5798" i="5"/>
  <c r="M5798" i="5" s="1"/>
  <c r="L5813" i="5"/>
  <c r="M5813" i="5" s="1"/>
  <c r="L5828" i="5"/>
  <c r="M5828" i="5" s="1"/>
  <c r="L5846" i="5"/>
  <c r="M5846" i="5" s="1"/>
  <c r="L5861" i="5"/>
  <c r="M5861" i="5" s="1"/>
  <c r="L5876" i="5"/>
  <c r="M5876" i="5" s="1"/>
  <c r="L5894" i="5"/>
  <c r="M5894" i="5" s="1"/>
  <c r="L5909" i="5"/>
  <c r="M5909" i="5" s="1"/>
  <c r="L5924" i="5"/>
  <c r="M5924" i="5" s="1"/>
  <c r="L5942" i="5"/>
  <c r="M5942" i="5" s="1"/>
  <c r="L5957" i="5"/>
  <c r="M5957" i="5" s="1"/>
  <c r="L5972" i="5"/>
  <c r="M5972" i="5" s="1"/>
  <c r="L5990" i="5"/>
  <c r="M5990" i="5" s="1"/>
  <c r="L6005" i="5"/>
  <c r="M6005" i="5" s="1"/>
  <c r="L6020" i="5"/>
  <c r="M6020" i="5" s="1"/>
  <c r="L6038" i="5"/>
  <c r="M6038" i="5" s="1"/>
  <c r="L6053" i="5"/>
  <c r="M6053" i="5" s="1"/>
  <c r="L6068" i="5"/>
  <c r="M6068" i="5" s="1"/>
  <c r="L6086" i="5"/>
  <c r="M6086" i="5" s="1"/>
  <c r="L6100" i="5"/>
  <c r="M6100" i="5" s="1"/>
  <c r="L6113" i="5"/>
  <c r="M6113" i="5" s="1"/>
  <c r="L6126" i="5"/>
  <c r="M6126" i="5" s="1"/>
  <c r="L6139" i="5"/>
  <c r="M6139" i="5" s="1"/>
  <c r="L6152" i="5"/>
  <c r="M6152" i="5" s="1"/>
  <c r="L6165" i="5"/>
  <c r="M6165" i="5" s="1"/>
  <c r="L6179" i="5"/>
  <c r="M6179" i="5" s="1"/>
  <c r="L6192" i="5"/>
  <c r="M6192" i="5" s="1"/>
  <c r="L6205" i="5"/>
  <c r="M6205" i="5" s="1"/>
  <c r="L6218" i="5"/>
  <c r="M6218" i="5" s="1"/>
  <c r="L6231" i="5"/>
  <c r="M6231" i="5" s="1"/>
  <c r="L6244" i="5"/>
  <c r="M6244" i="5" s="1"/>
  <c r="L6257" i="5"/>
  <c r="M6257" i="5" s="1"/>
  <c r="L6270" i="5"/>
  <c r="M6270" i="5" s="1"/>
  <c r="L6282" i="5"/>
  <c r="M6282" i="5" s="1"/>
  <c r="L6294" i="5"/>
  <c r="M6294" i="5" s="1"/>
  <c r="L6306" i="5"/>
  <c r="M6306" i="5" s="1"/>
  <c r="L6318" i="5"/>
  <c r="M6318" i="5" s="1"/>
  <c r="L6330" i="5"/>
  <c r="M6330" i="5" s="1"/>
  <c r="L6342" i="5"/>
  <c r="M6342" i="5" s="1"/>
  <c r="L6354" i="5"/>
  <c r="M6354" i="5" s="1"/>
  <c r="L6366" i="5"/>
  <c r="M6366" i="5" s="1"/>
  <c r="L6378" i="5"/>
  <c r="M6378" i="5" s="1"/>
  <c r="L6390" i="5"/>
  <c r="M6390" i="5" s="1"/>
  <c r="L6402" i="5"/>
  <c r="M6402" i="5" s="1"/>
  <c r="L6414" i="5"/>
  <c r="M6414" i="5" s="1"/>
  <c r="L6426" i="5"/>
  <c r="M6426" i="5" s="1"/>
  <c r="L6438" i="5"/>
  <c r="M6438" i="5" s="1"/>
  <c r="L6450" i="5"/>
  <c r="M6450" i="5" s="1"/>
  <c r="L6462" i="5"/>
  <c r="M6462" i="5" s="1"/>
  <c r="L6474" i="5"/>
  <c r="M6474" i="5" s="1"/>
  <c r="L6486" i="5"/>
  <c r="M6486" i="5" s="1"/>
  <c r="L6498" i="5"/>
  <c r="M6498" i="5" s="1"/>
  <c r="L6510" i="5"/>
  <c r="M6510" i="5" s="1"/>
  <c r="L6522" i="5"/>
  <c r="M6522" i="5" s="1"/>
  <c r="L6534" i="5"/>
  <c r="M6534" i="5" s="1"/>
  <c r="L6546" i="5"/>
  <c r="M6546" i="5" s="1"/>
  <c r="L6558" i="5"/>
  <c r="M6558" i="5" s="1"/>
  <c r="L6570" i="5"/>
  <c r="M6570" i="5" s="1"/>
  <c r="L6582" i="5"/>
  <c r="M6582" i="5" s="1"/>
  <c r="L6594" i="5"/>
  <c r="M6594" i="5" s="1"/>
  <c r="L6606" i="5"/>
  <c r="M6606" i="5" s="1"/>
  <c r="L6618" i="5"/>
  <c r="M6618" i="5" s="1"/>
  <c r="L6630" i="5"/>
  <c r="M6630" i="5" s="1"/>
  <c r="L6642" i="5"/>
  <c r="M6642" i="5" s="1"/>
  <c r="L6654" i="5"/>
  <c r="M6654" i="5" s="1"/>
  <c r="L6666" i="5"/>
  <c r="M6666" i="5" s="1"/>
  <c r="L6678" i="5"/>
  <c r="M6678" i="5" s="1"/>
  <c r="L6690" i="5"/>
  <c r="M6690" i="5" s="1"/>
  <c r="L6702" i="5"/>
  <c r="M6702" i="5" s="1"/>
  <c r="L6714" i="5"/>
  <c r="M6714" i="5" s="1"/>
  <c r="L6726" i="5"/>
  <c r="M6726" i="5" s="1"/>
  <c r="L6738" i="5"/>
  <c r="M6738" i="5" s="1"/>
  <c r="L6750" i="5"/>
  <c r="M6750" i="5" s="1"/>
  <c r="L6762" i="5"/>
  <c r="M6762" i="5" s="1"/>
  <c r="L6774" i="5"/>
  <c r="M6774" i="5" s="1"/>
  <c r="L6786" i="5"/>
  <c r="M6786" i="5" s="1"/>
  <c r="L6798" i="5"/>
  <c r="M6798" i="5" s="1"/>
  <c r="L6810" i="5"/>
  <c r="M6810" i="5" s="1"/>
  <c r="L6822" i="5"/>
  <c r="M6822" i="5" s="1"/>
  <c r="L6834" i="5"/>
  <c r="M6834" i="5" s="1"/>
  <c r="L6846" i="5"/>
  <c r="M6846" i="5" s="1"/>
  <c r="L6858" i="5"/>
  <c r="M6858" i="5" s="1"/>
  <c r="L6870" i="5"/>
  <c r="M6870" i="5" s="1"/>
  <c r="L6882" i="5"/>
  <c r="M6882" i="5" s="1"/>
  <c r="L6894" i="5"/>
  <c r="M6894" i="5" s="1"/>
  <c r="L6906" i="5"/>
  <c r="M6906" i="5" s="1"/>
  <c r="L6918" i="5"/>
  <c r="M6918" i="5" s="1"/>
  <c r="L6930" i="5"/>
  <c r="M6930" i="5" s="1"/>
  <c r="L6942" i="5"/>
  <c r="M6942" i="5" s="1"/>
  <c r="L6954" i="5"/>
  <c r="M6954" i="5" s="1"/>
  <c r="L6966" i="5"/>
  <c r="M6966" i="5" s="1"/>
  <c r="L6978" i="5"/>
  <c r="M6978" i="5" s="1"/>
  <c r="L6990" i="5"/>
  <c r="M6990" i="5" s="1"/>
  <c r="L7002" i="5"/>
  <c r="M7002" i="5" s="1"/>
  <c r="L7014" i="5"/>
  <c r="M7014" i="5" s="1"/>
  <c r="L7026" i="5"/>
  <c r="M7026" i="5" s="1"/>
  <c r="L7038" i="5"/>
  <c r="M7038" i="5" s="1"/>
  <c r="L7050" i="5"/>
  <c r="M7050" i="5" s="1"/>
  <c r="L7062" i="5"/>
  <c r="M7062" i="5" s="1"/>
  <c r="L7074" i="5"/>
  <c r="M7074" i="5" s="1"/>
  <c r="L7086" i="5"/>
  <c r="M7086" i="5" s="1"/>
  <c r="L7098" i="5"/>
  <c r="M7098" i="5" s="1"/>
  <c r="L7110" i="5"/>
  <c r="M7110" i="5" s="1"/>
  <c r="L7122" i="5"/>
  <c r="M7122" i="5" s="1"/>
  <c r="L7134" i="5"/>
  <c r="M7134" i="5" s="1"/>
  <c r="L7146" i="5"/>
  <c r="M7146" i="5" s="1"/>
  <c r="L7158" i="5"/>
  <c r="M7158" i="5" s="1"/>
  <c r="L7170" i="5"/>
  <c r="M7170" i="5" s="1"/>
  <c r="L7182" i="5"/>
  <c r="M7182" i="5" s="1"/>
  <c r="L7194" i="5"/>
  <c r="M7194" i="5" s="1"/>
  <c r="L7206" i="5"/>
  <c r="M7206" i="5" s="1"/>
  <c r="L7218" i="5"/>
  <c r="M7218" i="5" s="1"/>
  <c r="L7230" i="5"/>
  <c r="M7230" i="5" s="1"/>
  <c r="L7242" i="5"/>
  <c r="M7242" i="5" s="1"/>
  <c r="L7254" i="5"/>
  <c r="M7254" i="5" s="1"/>
  <c r="L7266" i="5"/>
  <c r="M7266" i="5" s="1"/>
  <c r="L7278" i="5"/>
  <c r="M7278" i="5" s="1"/>
  <c r="L7290" i="5"/>
  <c r="M7290" i="5" s="1"/>
  <c r="L7302" i="5"/>
  <c r="M7302" i="5" s="1"/>
  <c r="L7314" i="5"/>
  <c r="M7314" i="5" s="1"/>
  <c r="L7326" i="5"/>
  <c r="M7326" i="5" s="1"/>
  <c r="L7338" i="5"/>
  <c r="M7338" i="5" s="1"/>
  <c r="L7350" i="5"/>
  <c r="M7350" i="5" s="1"/>
  <c r="L7362" i="5"/>
  <c r="M7362" i="5" s="1"/>
  <c r="L7374" i="5"/>
  <c r="M7374" i="5" s="1"/>
  <c r="L7386" i="5"/>
  <c r="M7386" i="5" s="1"/>
  <c r="L7398" i="5"/>
  <c r="M7398" i="5" s="1"/>
  <c r="L7410" i="5"/>
  <c r="M7410" i="5" s="1"/>
  <c r="L7422" i="5"/>
  <c r="M7422" i="5" s="1"/>
  <c r="L7434" i="5"/>
  <c r="M7434" i="5" s="1"/>
  <c r="L7446" i="5"/>
  <c r="M7446" i="5" s="1"/>
  <c r="L7458" i="5"/>
  <c r="M7458" i="5" s="1"/>
  <c r="L7470" i="5"/>
  <c r="M7470" i="5" s="1"/>
  <c r="L7482" i="5"/>
  <c r="M7482" i="5" s="1"/>
  <c r="L7494" i="5"/>
  <c r="M7494" i="5" s="1"/>
  <c r="L7506" i="5"/>
  <c r="M7506" i="5" s="1"/>
  <c r="L7518" i="5"/>
  <c r="M7518" i="5" s="1"/>
  <c r="L7530" i="5"/>
  <c r="M7530" i="5" s="1"/>
  <c r="L7542" i="5"/>
  <c r="M7542" i="5" s="1"/>
  <c r="L7554" i="5"/>
  <c r="M7554" i="5" s="1"/>
  <c r="L7566" i="5"/>
  <c r="M7566" i="5" s="1"/>
  <c r="L7578" i="5"/>
  <c r="M7578" i="5" s="1"/>
  <c r="L7590" i="5"/>
  <c r="M7590" i="5" s="1"/>
  <c r="L1513" i="5"/>
  <c r="M1513" i="5" s="1"/>
  <c r="L2028" i="5"/>
  <c r="M2028" i="5" s="1"/>
  <c r="L2383" i="5"/>
  <c r="M2383" i="5" s="1"/>
  <c r="L2661" i="5"/>
  <c r="M2661" i="5" s="1"/>
  <c r="L2860" i="5"/>
  <c r="M2860" i="5" s="1"/>
  <c r="L3004" i="5"/>
  <c r="M3004" i="5" s="1"/>
  <c r="L3146" i="5"/>
  <c r="M3146" i="5" s="1"/>
  <c r="L3254" i="5"/>
  <c r="M3254" i="5" s="1"/>
  <c r="L3362" i="5"/>
  <c r="M3362" i="5" s="1"/>
  <c r="L3470" i="5"/>
  <c r="M3470" i="5" s="1"/>
  <c r="L3578" i="5"/>
  <c r="M3578" i="5" s="1"/>
  <c r="L3686" i="5"/>
  <c r="M3686" i="5" s="1"/>
  <c r="L3794" i="5"/>
  <c r="M3794" i="5" s="1"/>
  <c r="L3852" i="5"/>
  <c r="M3852" i="5" s="1"/>
  <c r="L3900" i="5"/>
  <c r="M3900" i="5" s="1"/>
  <c r="L3948" i="5"/>
  <c r="M3948" i="5" s="1"/>
  <c r="L3996" i="5"/>
  <c r="M3996" i="5" s="1"/>
  <c r="L4044" i="5"/>
  <c r="M4044" i="5" s="1"/>
  <c r="L4092" i="5"/>
  <c r="M4092" i="5" s="1"/>
  <c r="L4140" i="5"/>
  <c r="M4140" i="5" s="1"/>
  <c r="L4188" i="5"/>
  <c r="M4188" i="5" s="1"/>
  <c r="L4236" i="5"/>
  <c r="M4236" i="5" s="1"/>
  <c r="L4284" i="5"/>
  <c r="M4284" i="5" s="1"/>
  <c r="L4332" i="5"/>
  <c r="M4332" i="5" s="1"/>
  <c r="L4380" i="5"/>
  <c r="M4380" i="5" s="1"/>
  <c r="L4428" i="5"/>
  <c r="M4428" i="5" s="1"/>
  <c r="L4470" i="5"/>
  <c r="M4470" i="5" s="1"/>
  <c r="L4506" i="5"/>
  <c r="M4506" i="5" s="1"/>
  <c r="L4542" i="5"/>
  <c r="M4542" i="5" s="1"/>
  <c r="L4578" i="5"/>
  <c r="M4578" i="5" s="1"/>
  <c r="L4614" i="5"/>
  <c r="M4614" i="5" s="1"/>
  <c r="L4650" i="5"/>
  <c r="M4650" i="5" s="1"/>
  <c r="L4686" i="5"/>
  <c r="M4686" i="5" s="1"/>
  <c r="L4722" i="5"/>
  <c r="M4722" i="5" s="1"/>
  <c r="L4758" i="5"/>
  <c r="M4758" i="5" s="1"/>
  <c r="L4794" i="5"/>
  <c r="M4794" i="5" s="1"/>
  <c r="L4830" i="5"/>
  <c r="M4830" i="5" s="1"/>
  <c r="L4866" i="5"/>
  <c r="M4866" i="5" s="1"/>
  <c r="L4902" i="5"/>
  <c r="M4902" i="5" s="1"/>
  <c r="L4938" i="5"/>
  <c r="M4938" i="5" s="1"/>
  <c r="L4974" i="5"/>
  <c r="M4974" i="5" s="1"/>
  <c r="L5010" i="5"/>
  <c r="M5010" i="5" s="1"/>
  <c r="L5046" i="5"/>
  <c r="M5046" i="5" s="1"/>
  <c r="L5082" i="5"/>
  <c r="M5082" i="5" s="1"/>
  <c r="L5118" i="5"/>
  <c r="M5118" i="5" s="1"/>
  <c r="L5154" i="5"/>
  <c r="M5154" i="5" s="1"/>
  <c r="L5190" i="5"/>
  <c r="M5190" i="5" s="1"/>
  <c r="L5226" i="5"/>
  <c r="M5226" i="5" s="1"/>
  <c r="L5262" i="5"/>
  <c r="M5262" i="5" s="1"/>
  <c r="L5298" i="5"/>
  <c r="M5298" i="5" s="1"/>
  <c r="L5334" i="5"/>
  <c r="M5334" i="5" s="1"/>
  <c r="L5370" i="5"/>
  <c r="M5370" i="5" s="1"/>
  <c r="L5396" i="5"/>
  <c r="M5396" i="5" s="1"/>
  <c r="L5429" i="5"/>
  <c r="M5429" i="5" s="1"/>
  <c r="L5455" i="5"/>
  <c r="M5455" i="5" s="1"/>
  <c r="L5481" i="5"/>
  <c r="M5481" i="5" s="1"/>
  <c r="L5514" i="5"/>
  <c r="M5514" i="5" s="1"/>
  <c r="L5540" i="5"/>
  <c r="M5540" i="5" s="1"/>
  <c r="L5559" i="5"/>
  <c r="M5559" i="5" s="1"/>
  <c r="L5574" i="5"/>
  <c r="M5574" i="5" s="1"/>
  <c r="L5589" i="5"/>
  <c r="M5589" i="5" s="1"/>
  <c r="L5607" i="5"/>
  <c r="M5607" i="5" s="1"/>
  <c r="L5622" i="5"/>
  <c r="M5622" i="5" s="1"/>
  <c r="L5637" i="5"/>
  <c r="M5637" i="5" s="1"/>
  <c r="L5655" i="5"/>
  <c r="M5655" i="5" s="1"/>
  <c r="L5670" i="5"/>
  <c r="M5670" i="5" s="1"/>
  <c r="L5685" i="5"/>
  <c r="M5685" i="5" s="1"/>
  <c r="L5703" i="5"/>
  <c r="M5703" i="5" s="1"/>
  <c r="L5718" i="5"/>
  <c r="M5718" i="5" s="1"/>
  <c r="L5733" i="5"/>
  <c r="M5733" i="5" s="1"/>
  <c r="L5751" i="5"/>
  <c r="M5751" i="5" s="1"/>
  <c r="L5766" i="5"/>
  <c r="M5766" i="5" s="1"/>
  <c r="L5781" i="5"/>
  <c r="M5781" i="5" s="1"/>
  <c r="L5799" i="5"/>
  <c r="M5799" i="5" s="1"/>
  <c r="L5814" i="5"/>
  <c r="M5814" i="5" s="1"/>
  <c r="L5829" i="5"/>
  <c r="M5829" i="5" s="1"/>
  <c r="L5847" i="5"/>
  <c r="M5847" i="5" s="1"/>
  <c r="L5862" i="5"/>
  <c r="M5862" i="5" s="1"/>
  <c r="L5877" i="5"/>
  <c r="M5877" i="5" s="1"/>
  <c r="L5895" i="5"/>
  <c r="M5895" i="5" s="1"/>
  <c r="L5910" i="5"/>
  <c r="M5910" i="5" s="1"/>
  <c r="L5925" i="5"/>
  <c r="M5925" i="5" s="1"/>
  <c r="L5943" i="5"/>
  <c r="M5943" i="5" s="1"/>
  <c r="L5958" i="5"/>
  <c r="M5958" i="5" s="1"/>
  <c r="L5973" i="5"/>
  <c r="M5973" i="5" s="1"/>
  <c r="L5991" i="5"/>
  <c r="M5991" i="5" s="1"/>
  <c r="L6006" i="5"/>
  <c r="M6006" i="5" s="1"/>
  <c r="L6021" i="5"/>
  <c r="M6021" i="5" s="1"/>
  <c r="L6039" i="5"/>
  <c r="M6039" i="5" s="1"/>
  <c r="L6054" i="5"/>
  <c r="M6054" i="5" s="1"/>
  <c r="L6069" i="5"/>
  <c r="M6069" i="5" s="1"/>
  <c r="L6087" i="5"/>
  <c r="M6087" i="5" s="1"/>
  <c r="L6101" i="5"/>
  <c r="M6101" i="5" s="1"/>
  <c r="L6114" i="5"/>
  <c r="M6114" i="5" s="1"/>
  <c r="L6127" i="5"/>
  <c r="M6127" i="5" s="1"/>
  <c r="L6140" i="5"/>
  <c r="M6140" i="5" s="1"/>
  <c r="L6153" i="5"/>
  <c r="M6153" i="5" s="1"/>
  <c r="L6167" i="5"/>
  <c r="M6167" i="5" s="1"/>
  <c r="L6180" i="5"/>
  <c r="M6180" i="5" s="1"/>
  <c r="L6193" i="5"/>
  <c r="M6193" i="5" s="1"/>
  <c r="L6206" i="5"/>
  <c r="M6206" i="5" s="1"/>
  <c r="L6219" i="5"/>
  <c r="M6219" i="5" s="1"/>
  <c r="L6232" i="5"/>
  <c r="M6232" i="5" s="1"/>
  <c r="L6245" i="5"/>
  <c r="M6245" i="5" s="1"/>
  <c r="L6258" i="5"/>
  <c r="M6258" i="5" s="1"/>
  <c r="L6271" i="5"/>
  <c r="M6271" i="5" s="1"/>
  <c r="L6283" i="5"/>
  <c r="M6283" i="5" s="1"/>
  <c r="L6295" i="5"/>
  <c r="M6295" i="5" s="1"/>
  <c r="L6307" i="5"/>
  <c r="M6307" i="5" s="1"/>
  <c r="L6319" i="5"/>
  <c r="M6319" i="5" s="1"/>
  <c r="L6331" i="5"/>
  <c r="M6331" i="5" s="1"/>
  <c r="L6343" i="5"/>
  <c r="M6343" i="5" s="1"/>
  <c r="L6355" i="5"/>
  <c r="M6355" i="5" s="1"/>
  <c r="L6367" i="5"/>
  <c r="M6367" i="5" s="1"/>
  <c r="L6379" i="5"/>
  <c r="M6379" i="5" s="1"/>
  <c r="L6391" i="5"/>
  <c r="M6391" i="5" s="1"/>
  <c r="L6403" i="5"/>
  <c r="M6403" i="5" s="1"/>
  <c r="L6415" i="5"/>
  <c r="M6415" i="5" s="1"/>
  <c r="L6427" i="5"/>
  <c r="M6427" i="5" s="1"/>
  <c r="L6439" i="5"/>
  <c r="M6439" i="5" s="1"/>
  <c r="L6451" i="5"/>
  <c r="M6451" i="5" s="1"/>
  <c r="L6463" i="5"/>
  <c r="M6463" i="5" s="1"/>
  <c r="L6475" i="5"/>
  <c r="M6475" i="5" s="1"/>
  <c r="L6487" i="5"/>
  <c r="M6487" i="5" s="1"/>
  <c r="L6499" i="5"/>
  <c r="M6499" i="5" s="1"/>
  <c r="L6511" i="5"/>
  <c r="M6511" i="5" s="1"/>
  <c r="L6523" i="5"/>
  <c r="M6523" i="5" s="1"/>
  <c r="L6535" i="5"/>
  <c r="M6535" i="5" s="1"/>
  <c r="L6547" i="5"/>
  <c r="M6547" i="5" s="1"/>
  <c r="L6559" i="5"/>
  <c r="M6559" i="5" s="1"/>
  <c r="L6571" i="5"/>
  <c r="M6571" i="5" s="1"/>
  <c r="L6583" i="5"/>
  <c r="M6583" i="5" s="1"/>
  <c r="L6595" i="5"/>
  <c r="M6595" i="5" s="1"/>
  <c r="L6607" i="5"/>
  <c r="M6607" i="5" s="1"/>
  <c r="L6619" i="5"/>
  <c r="M6619" i="5" s="1"/>
  <c r="L6631" i="5"/>
  <c r="M6631" i="5" s="1"/>
  <c r="L6643" i="5"/>
  <c r="M6643" i="5" s="1"/>
  <c r="L6655" i="5"/>
  <c r="M6655" i="5" s="1"/>
  <c r="L6667" i="5"/>
  <c r="M6667" i="5" s="1"/>
  <c r="L6679" i="5"/>
  <c r="M6679" i="5" s="1"/>
  <c r="L6691" i="5"/>
  <c r="M6691" i="5" s="1"/>
  <c r="L6703" i="5"/>
  <c r="M6703" i="5" s="1"/>
  <c r="L6715" i="5"/>
  <c r="M6715" i="5" s="1"/>
  <c r="L6727" i="5"/>
  <c r="M6727" i="5" s="1"/>
  <c r="L6739" i="5"/>
  <c r="M6739" i="5" s="1"/>
  <c r="L6751" i="5"/>
  <c r="M6751" i="5" s="1"/>
  <c r="L6763" i="5"/>
  <c r="M6763" i="5" s="1"/>
  <c r="L6775" i="5"/>
  <c r="M6775" i="5" s="1"/>
  <c r="L6787" i="5"/>
  <c r="M6787" i="5" s="1"/>
  <c r="L6799" i="5"/>
  <c r="M6799" i="5" s="1"/>
  <c r="L6811" i="5"/>
  <c r="M6811" i="5" s="1"/>
  <c r="L6823" i="5"/>
  <c r="M6823" i="5" s="1"/>
  <c r="L6835" i="5"/>
  <c r="M6835" i="5" s="1"/>
  <c r="L6847" i="5"/>
  <c r="M6847" i="5" s="1"/>
  <c r="L6859" i="5"/>
  <c r="M6859" i="5" s="1"/>
  <c r="L6871" i="5"/>
  <c r="M6871" i="5" s="1"/>
  <c r="L6883" i="5"/>
  <c r="M6883" i="5" s="1"/>
  <c r="L6895" i="5"/>
  <c r="M6895" i="5" s="1"/>
  <c r="L6907" i="5"/>
  <c r="M6907" i="5" s="1"/>
  <c r="L6919" i="5"/>
  <c r="M6919" i="5" s="1"/>
  <c r="L6931" i="5"/>
  <c r="M6931" i="5" s="1"/>
  <c r="L6943" i="5"/>
  <c r="M6943" i="5" s="1"/>
  <c r="L6955" i="5"/>
  <c r="M6955" i="5" s="1"/>
  <c r="L6967" i="5"/>
  <c r="M6967" i="5" s="1"/>
  <c r="L6979" i="5"/>
  <c r="M6979" i="5" s="1"/>
  <c r="L6991" i="5"/>
  <c r="M6991" i="5" s="1"/>
  <c r="L7003" i="5"/>
  <c r="M7003" i="5" s="1"/>
  <c r="L7015" i="5"/>
  <c r="M7015" i="5" s="1"/>
  <c r="L7027" i="5"/>
  <c r="M7027" i="5" s="1"/>
  <c r="L7039" i="5"/>
  <c r="M7039" i="5" s="1"/>
  <c r="L7051" i="5"/>
  <c r="M7051" i="5" s="1"/>
  <c r="L7063" i="5"/>
  <c r="M7063" i="5" s="1"/>
  <c r="L7075" i="5"/>
  <c r="M7075" i="5" s="1"/>
  <c r="L7087" i="5"/>
  <c r="M7087" i="5" s="1"/>
  <c r="L7099" i="5"/>
  <c r="M7099" i="5" s="1"/>
  <c r="L7111" i="5"/>
  <c r="M7111" i="5" s="1"/>
  <c r="L7123" i="5"/>
  <c r="M7123" i="5" s="1"/>
  <c r="L7135" i="5"/>
  <c r="M7135" i="5" s="1"/>
  <c r="L7147" i="5"/>
  <c r="M7147" i="5" s="1"/>
  <c r="L7159" i="5"/>
  <c r="M7159" i="5" s="1"/>
  <c r="L7171" i="5"/>
  <c r="M7171" i="5" s="1"/>
  <c r="L7183" i="5"/>
  <c r="M7183" i="5" s="1"/>
  <c r="L7195" i="5"/>
  <c r="M7195" i="5" s="1"/>
  <c r="L7207" i="5"/>
  <c r="M7207" i="5" s="1"/>
  <c r="L7219" i="5"/>
  <c r="M7219" i="5" s="1"/>
  <c r="L7231" i="5"/>
  <c r="M7231" i="5" s="1"/>
  <c r="L7243" i="5"/>
  <c r="M7243" i="5" s="1"/>
  <c r="L7255" i="5"/>
  <c r="M7255" i="5" s="1"/>
  <c r="L7267" i="5"/>
  <c r="M7267" i="5" s="1"/>
  <c r="L7279" i="5"/>
  <c r="M7279" i="5" s="1"/>
  <c r="L7291" i="5"/>
  <c r="M7291" i="5" s="1"/>
  <c r="L7303" i="5"/>
  <c r="M7303" i="5" s="1"/>
  <c r="L7315" i="5"/>
  <c r="M7315" i="5" s="1"/>
  <c r="L7327" i="5"/>
  <c r="M7327" i="5" s="1"/>
  <c r="L7339" i="5"/>
  <c r="M7339" i="5" s="1"/>
  <c r="L7351" i="5"/>
  <c r="M7351" i="5" s="1"/>
  <c r="L7363" i="5"/>
  <c r="M7363" i="5" s="1"/>
  <c r="L7375" i="5"/>
  <c r="M7375" i="5" s="1"/>
  <c r="L7387" i="5"/>
  <c r="M7387" i="5" s="1"/>
  <c r="L7399" i="5"/>
  <c r="M7399" i="5" s="1"/>
  <c r="L7411" i="5"/>
  <c r="M7411" i="5" s="1"/>
  <c r="L7423" i="5"/>
  <c r="M7423" i="5" s="1"/>
  <c r="L7435" i="5"/>
  <c r="M7435" i="5" s="1"/>
  <c r="L7447" i="5"/>
  <c r="M7447" i="5" s="1"/>
  <c r="L7459" i="5"/>
  <c r="M7459" i="5" s="1"/>
  <c r="L7471" i="5"/>
  <c r="M7471" i="5" s="1"/>
  <c r="L7483" i="5"/>
  <c r="M7483" i="5" s="1"/>
  <c r="L7495" i="5"/>
  <c r="M7495" i="5" s="1"/>
  <c r="L7507" i="5"/>
  <c r="M7507" i="5" s="1"/>
  <c r="L7519" i="5"/>
  <c r="M7519" i="5" s="1"/>
  <c r="L7531" i="5"/>
  <c r="M7531" i="5" s="1"/>
  <c r="L7543" i="5"/>
  <c r="M7543" i="5" s="1"/>
  <c r="L1515" i="5"/>
  <c r="M1515" i="5" s="1"/>
  <c r="L2029" i="5"/>
  <c r="M2029" i="5" s="1"/>
  <c r="L2384" i="5"/>
  <c r="M2384" i="5" s="1"/>
  <c r="L2662" i="5"/>
  <c r="M2662" i="5" s="1"/>
  <c r="L2861" i="5"/>
  <c r="M2861" i="5" s="1"/>
  <c r="L3005" i="5"/>
  <c r="M3005" i="5" s="1"/>
  <c r="L3147" i="5"/>
  <c r="M3147" i="5" s="1"/>
  <c r="L3255" i="5"/>
  <c r="M3255" i="5" s="1"/>
  <c r="L3363" i="5"/>
  <c r="M3363" i="5" s="1"/>
  <c r="L3471" i="5"/>
  <c r="M3471" i="5" s="1"/>
  <c r="L3579" i="5"/>
  <c r="M3579" i="5" s="1"/>
  <c r="L3687" i="5"/>
  <c r="M3687" i="5" s="1"/>
  <c r="L3795" i="5"/>
  <c r="M3795" i="5" s="1"/>
  <c r="L3853" i="5"/>
  <c r="M3853" i="5" s="1"/>
  <c r="L3901" i="5"/>
  <c r="M3901" i="5" s="1"/>
  <c r="L3949" i="5"/>
  <c r="M3949" i="5" s="1"/>
  <c r="L3997" i="5"/>
  <c r="M3997" i="5" s="1"/>
  <c r="L4045" i="5"/>
  <c r="M4045" i="5" s="1"/>
  <c r="L4093" i="5"/>
  <c r="M4093" i="5" s="1"/>
  <c r="L4141" i="5"/>
  <c r="M4141" i="5" s="1"/>
  <c r="L4189" i="5"/>
  <c r="M4189" i="5" s="1"/>
  <c r="L4237" i="5"/>
  <c r="M4237" i="5" s="1"/>
  <c r="L4285" i="5"/>
  <c r="M4285" i="5" s="1"/>
  <c r="L4333" i="5"/>
  <c r="M4333" i="5" s="1"/>
  <c r="L4381" i="5"/>
  <c r="M4381" i="5" s="1"/>
  <c r="L4429" i="5"/>
  <c r="M4429" i="5" s="1"/>
  <c r="L4471" i="5"/>
  <c r="M4471" i="5" s="1"/>
  <c r="L4507" i="5"/>
  <c r="M4507" i="5" s="1"/>
  <c r="L4543" i="5"/>
  <c r="M4543" i="5" s="1"/>
  <c r="L4579" i="5"/>
  <c r="M4579" i="5" s="1"/>
  <c r="L4615" i="5"/>
  <c r="M4615" i="5" s="1"/>
  <c r="L4651" i="5"/>
  <c r="M4651" i="5" s="1"/>
  <c r="L4687" i="5"/>
  <c r="M4687" i="5" s="1"/>
  <c r="L4723" i="5"/>
  <c r="M4723" i="5" s="1"/>
  <c r="L4759" i="5"/>
  <c r="M4759" i="5" s="1"/>
  <c r="L4795" i="5"/>
  <c r="M4795" i="5" s="1"/>
  <c r="L4831" i="5"/>
  <c r="M4831" i="5" s="1"/>
  <c r="L4867" i="5"/>
  <c r="M4867" i="5" s="1"/>
  <c r="L4903" i="5"/>
  <c r="M4903" i="5" s="1"/>
  <c r="L4939" i="5"/>
  <c r="M4939" i="5" s="1"/>
  <c r="L4975" i="5"/>
  <c r="M4975" i="5" s="1"/>
  <c r="L5011" i="5"/>
  <c r="M5011" i="5" s="1"/>
  <c r="L5047" i="5"/>
  <c r="M5047" i="5" s="1"/>
  <c r="L5083" i="5"/>
  <c r="M5083" i="5" s="1"/>
  <c r="L5119" i="5"/>
  <c r="M5119" i="5" s="1"/>
  <c r="L5155" i="5"/>
  <c r="M5155" i="5" s="1"/>
  <c r="L5191" i="5"/>
  <c r="M5191" i="5" s="1"/>
  <c r="L5227" i="5"/>
  <c r="M5227" i="5" s="1"/>
  <c r="L5263" i="5"/>
  <c r="M5263" i="5" s="1"/>
  <c r="L5299" i="5"/>
  <c r="M5299" i="5" s="1"/>
  <c r="L5335" i="5"/>
  <c r="M5335" i="5" s="1"/>
  <c r="L5371" i="5"/>
  <c r="M5371" i="5" s="1"/>
  <c r="L5397" i="5"/>
  <c r="M5397" i="5" s="1"/>
  <c r="L5430" i="5"/>
  <c r="M5430" i="5" s="1"/>
  <c r="L5456" i="5"/>
  <c r="M5456" i="5" s="1"/>
  <c r="L5489" i="5"/>
  <c r="M5489" i="5" s="1"/>
  <c r="L5515" i="5"/>
  <c r="M5515" i="5" s="1"/>
  <c r="L5541" i="5"/>
  <c r="M5541" i="5" s="1"/>
  <c r="L5560" i="5"/>
  <c r="M5560" i="5" s="1"/>
  <c r="L5575" i="5"/>
  <c r="M5575" i="5" s="1"/>
  <c r="L5593" i="5"/>
  <c r="M5593" i="5" s="1"/>
  <c r="L5608" i="5"/>
  <c r="M5608" i="5" s="1"/>
  <c r="L5623" i="5"/>
  <c r="M5623" i="5" s="1"/>
  <c r="L5641" i="5"/>
  <c r="M5641" i="5" s="1"/>
  <c r="L5656" i="5"/>
  <c r="M5656" i="5" s="1"/>
  <c r="L5671" i="5"/>
  <c r="M5671" i="5" s="1"/>
  <c r="L5689" i="5"/>
  <c r="M5689" i="5" s="1"/>
  <c r="L5704" i="5"/>
  <c r="M5704" i="5" s="1"/>
  <c r="L5719" i="5"/>
  <c r="M5719" i="5" s="1"/>
  <c r="L5737" i="5"/>
  <c r="M5737" i="5" s="1"/>
  <c r="L5752" i="5"/>
  <c r="M5752" i="5" s="1"/>
  <c r="L5767" i="5"/>
  <c r="M5767" i="5" s="1"/>
  <c r="L5785" i="5"/>
  <c r="M5785" i="5" s="1"/>
  <c r="L5800" i="5"/>
  <c r="M5800" i="5" s="1"/>
  <c r="L5815" i="5"/>
  <c r="M5815" i="5" s="1"/>
  <c r="L5833" i="5"/>
  <c r="M5833" i="5" s="1"/>
  <c r="L5848" i="5"/>
  <c r="M5848" i="5" s="1"/>
  <c r="L5863" i="5"/>
  <c r="M5863" i="5" s="1"/>
  <c r="L5881" i="5"/>
  <c r="M5881" i="5" s="1"/>
  <c r="L5896" i="5"/>
  <c r="M5896" i="5" s="1"/>
  <c r="L5911" i="5"/>
  <c r="M5911" i="5" s="1"/>
  <c r="L5929" i="5"/>
  <c r="M5929" i="5" s="1"/>
  <c r="L5944" i="5"/>
  <c r="M5944" i="5" s="1"/>
  <c r="L5959" i="5"/>
  <c r="M5959" i="5" s="1"/>
  <c r="L5977" i="5"/>
  <c r="M5977" i="5" s="1"/>
  <c r="L5992" i="5"/>
  <c r="M5992" i="5" s="1"/>
  <c r="L6007" i="5"/>
  <c r="M6007" i="5" s="1"/>
  <c r="L6025" i="5"/>
  <c r="M6025" i="5" s="1"/>
  <c r="L6040" i="5"/>
  <c r="M6040" i="5" s="1"/>
  <c r="L6055" i="5"/>
  <c r="M6055" i="5" s="1"/>
  <c r="L6073" i="5"/>
  <c r="M6073" i="5" s="1"/>
  <c r="L6088" i="5"/>
  <c r="M6088" i="5" s="1"/>
  <c r="L6102" i="5"/>
  <c r="M6102" i="5" s="1"/>
  <c r="L6115" i="5"/>
  <c r="M6115" i="5" s="1"/>
  <c r="L6128" i="5"/>
  <c r="M6128" i="5" s="1"/>
  <c r="L6141" i="5"/>
  <c r="M6141" i="5" s="1"/>
  <c r="L6155" i="5"/>
  <c r="M6155" i="5" s="1"/>
  <c r="L6168" i="5"/>
  <c r="M6168" i="5" s="1"/>
  <c r="L6181" i="5"/>
  <c r="M6181" i="5" s="1"/>
  <c r="L6194" i="5"/>
  <c r="M6194" i="5" s="1"/>
  <c r="L6207" i="5"/>
  <c r="M6207" i="5" s="1"/>
  <c r="L6220" i="5"/>
  <c r="M6220" i="5" s="1"/>
  <c r="L6233" i="5"/>
  <c r="M6233" i="5" s="1"/>
  <c r="L6246" i="5"/>
  <c r="M6246" i="5" s="1"/>
  <c r="L6259" i="5"/>
  <c r="M6259" i="5" s="1"/>
  <c r="L6272" i="5"/>
  <c r="M6272" i="5" s="1"/>
  <c r="L6284" i="5"/>
  <c r="M6284" i="5" s="1"/>
  <c r="L6296" i="5"/>
  <c r="M6296" i="5" s="1"/>
  <c r="L6308" i="5"/>
  <c r="M6308" i="5" s="1"/>
  <c r="L6320" i="5"/>
  <c r="M6320" i="5" s="1"/>
  <c r="L6332" i="5"/>
  <c r="M6332" i="5" s="1"/>
  <c r="L6344" i="5"/>
  <c r="M6344" i="5" s="1"/>
  <c r="L6356" i="5"/>
  <c r="M6356" i="5" s="1"/>
  <c r="L6368" i="5"/>
  <c r="M6368" i="5" s="1"/>
  <c r="L6380" i="5"/>
  <c r="M6380" i="5" s="1"/>
  <c r="L6392" i="5"/>
  <c r="M6392" i="5" s="1"/>
  <c r="L6404" i="5"/>
  <c r="M6404" i="5" s="1"/>
  <c r="L6416" i="5"/>
  <c r="M6416" i="5" s="1"/>
  <c r="L6428" i="5"/>
  <c r="M6428" i="5" s="1"/>
  <c r="L6440" i="5"/>
  <c r="M6440" i="5" s="1"/>
  <c r="L6452" i="5"/>
  <c r="M6452" i="5" s="1"/>
  <c r="L6464" i="5"/>
  <c r="M6464" i="5" s="1"/>
  <c r="L6476" i="5"/>
  <c r="M6476" i="5" s="1"/>
  <c r="L6488" i="5"/>
  <c r="M6488" i="5" s="1"/>
  <c r="L6500" i="5"/>
  <c r="M6500" i="5" s="1"/>
  <c r="L6512" i="5"/>
  <c r="M6512" i="5" s="1"/>
  <c r="L6524" i="5"/>
  <c r="M6524" i="5" s="1"/>
  <c r="L6536" i="5"/>
  <c r="M6536" i="5" s="1"/>
  <c r="L6548" i="5"/>
  <c r="M6548" i="5" s="1"/>
  <c r="L6560" i="5"/>
  <c r="M6560" i="5" s="1"/>
  <c r="L6572" i="5"/>
  <c r="M6572" i="5" s="1"/>
  <c r="L6584" i="5"/>
  <c r="M6584" i="5" s="1"/>
  <c r="L6596" i="5"/>
  <c r="M6596" i="5" s="1"/>
  <c r="L6608" i="5"/>
  <c r="M6608" i="5" s="1"/>
  <c r="L6620" i="5"/>
  <c r="M6620" i="5" s="1"/>
  <c r="L6632" i="5"/>
  <c r="M6632" i="5" s="1"/>
  <c r="L6644" i="5"/>
  <c r="M6644" i="5" s="1"/>
  <c r="L6656" i="5"/>
  <c r="M6656" i="5" s="1"/>
  <c r="L6668" i="5"/>
  <c r="M6668" i="5" s="1"/>
  <c r="L6680" i="5"/>
  <c r="M6680" i="5" s="1"/>
  <c r="L6692" i="5"/>
  <c r="M6692" i="5" s="1"/>
  <c r="L6704" i="5"/>
  <c r="M6704" i="5" s="1"/>
  <c r="L6716" i="5"/>
  <c r="M6716" i="5" s="1"/>
  <c r="L6728" i="5"/>
  <c r="M6728" i="5" s="1"/>
  <c r="L6740" i="5"/>
  <c r="M6740" i="5" s="1"/>
  <c r="L6752" i="5"/>
  <c r="M6752" i="5" s="1"/>
  <c r="L6764" i="5"/>
  <c r="M6764" i="5" s="1"/>
  <c r="L6776" i="5"/>
  <c r="M6776" i="5" s="1"/>
  <c r="L6788" i="5"/>
  <c r="M6788" i="5" s="1"/>
  <c r="L6800" i="5"/>
  <c r="M6800" i="5" s="1"/>
  <c r="L6812" i="5"/>
  <c r="M6812" i="5" s="1"/>
  <c r="L6824" i="5"/>
  <c r="M6824" i="5" s="1"/>
  <c r="L6836" i="5"/>
  <c r="M6836" i="5" s="1"/>
  <c r="L6848" i="5"/>
  <c r="M6848" i="5" s="1"/>
  <c r="L6860" i="5"/>
  <c r="M6860" i="5" s="1"/>
  <c r="L6872" i="5"/>
  <c r="M6872" i="5" s="1"/>
  <c r="L6884" i="5"/>
  <c r="M6884" i="5" s="1"/>
  <c r="L6896" i="5"/>
  <c r="M6896" i="5" s="1"/>
  <c r="L6908" i="5"/>
  <c r="M6908" i="5" s="1"/>
  <c r="L6920" i="5"/>
  <c r="M6920" i="5" s="1"/>
  <c r="L6932" i="5"/>
  <c r="M6932" i="5" s="1"/>
  <c r="L6944" i="5"/>
  <c r="M6944" i="5" s="1"/>
  <c r="L6956" i="5"/>
  <c r="M6956" i="5" s="1"/>
  <c r="L6968" i="5"/>
  <c r="M6968" i="5" s="1"/>
  <c r="L6980" i="5"/>
  <c r="M6980" i="5" s="1"/>
  <c r="L6992" i="5"/>
  <c r="M6992" i="5" s="1"/>
  <c r="L7004" i="5"/>
  <c r="M7004" i="5" s="1"/>
  <c r="L7016" i="5"/>
  <c r="M7016" i="5" s="1"/>
  <c r="L7028" i="5"/>
  <c r="M7028" i="5" s="1"/>
  <c r="L7040" i="5"/>
  <c r="M7040" i="5" s="1"/>
  <c r="L7052" i="5"/>
  <c r="M7052" i="5" s="1"/>
  <c r="L7064" i="5"/>
  <c r="M7064" i="5" s="1"/>
  <c r="L7076" i="5"/>
  <c r="M7076" i="5" s="1"/>
  <c r="L7088" i="5"/>
  <c r="M7088" i="5" s="1"/>
  <c r="L7100" i="5"/>
  <c r="M7100" i="5" s="1"/>
  <c r="L7112" i="5"/>
  <c r="M7112" i="5" s="1"/>
  <c r="L7124" i="5"/>
  <c r="M7124" i="5" s="1"/>
  <c r="L7136" i="5"/>
  <c r="M7136" i="5" s="1"/>
  <c r="L7148" i="5"/>
  <c r="M7148" i="5" s="1"/>
  <c r="L7160" i="5"/>
  <c r="M7160" i="5" s="1"/>
  <c r="L7172" i="5"/>
  <c r="M7172" i="5" s="1"/>
  <c r="L7184" i="5"/>
  <c r="M7184" i="5" s="1"/>
  <c r="L7196" i="5"/>
  <c r="M7196" i="5" s="1"/>
  <c r="L7208" i="5"/>
  <c r="M7208" i="5" s="1"/>
  <c r="L7220" i="5"/>
  <c r="M7220" i="5" s="1"/>
  <c r="L7232" i="5"/>
  <c r="M7232" i="5" s="1"/>
  <c r="L7244" i="5"/>
  <c r="M7244" i="5" s="1"/>
  <c r="L7256" i="5"/>
  <c r="M7256" i="5" s="1"/>
  <c r="L7268" i="5"/>
  <c r="M7268" i="5" s="1"/>
  <c r="L7280" i="5"/>
  <c r="M7280" i="5" s="1"/>
  <c r="L7292" i="5"/>
  <c r="M7292" i="5" s="1"/>
  <c r="L7304" i="5"/>
  <c r="M7304" i="5" s="1"/>
  <c r="L7316" i="5"/>
  <c r="M7316" i="5" s="1"/>
  <c r="L7328" i="5"/>
  <c r="M7328" i="5" s="1"/>
  <c r="L7340" i="5"/>
  <c r="M7340" i="5" s="1"/>
  <c r="L7352" i="5"/>
  <c r="M7352" i="5" s="1"/>
  <c r="L7364" i="5"/>
  <c r="M7364" i="5" s="1"/>
  <c r="L7376" i="5"/>
  <c r="M7376" i="5" s="1"/>
  <c r="L7388" i="5"/>
  <c r="M7388" i="5" s="1"/>
  <c r="L7400" i="5"/>
  <c r="M7400" i="5" s="1"/>
  <c r="L7412" i="5"/>
  <c r="M7412" i="5" s="1"/>
  <c r="L7424" i="5"/>
  <c r="M7424" i="5" s="1"/>
  <c r="L7436" i="5"/>
  <c r="M7436" i="5" s="1"/>
  <c r="L7448" i="5"/>
  <c r="M7448" i="5" s="1"/>
  <c r="L7460" i="5"/>
  <c r="M7460" i="5" s="1"/>
  <c r="L7472" i="5"/>
  <c r="M7472" i="5" s="1"/>
  <c r="L7484" i="5"/>
  <c r="M7484" i="5" s="1"/>
  <c r="L7496" i="5"/>
  <c r="M7496" i="5" s="1"/>
  <c r="L7508" i="5"/>
  <c r="M7508" i="5" s="1"/>
  <c r="L7520" i="5"/>
  <c r="M7520" i="5" s="1"/>
  <c r="L7532" i="5"/>
  <c r="M7532" i="5" s="1"/>
  <c r="L1587" i="5"/>
  <c r="M1587" i="5" s="1"/>
  <c r="L2058" i="5"/>
  <c r="M2058" i="5" s="1"/>
  <c r="L2409" i="5"/>
  <c r="M2409" i="5" s="1"/>
  <c r="L2685" i="5"/>
  <c r="M2685" i="5" s="1"/>
  <c r="L2873" i="5"/>
  <c r="M2873" i="5" s="1"/>
  <c r="L3017" i="5"/>
  <c r="M3017" i="5" s="1"/>
  <c r="L3156" i="5"/>
  <c r="M3156" i="5" s="1"/>
  <c r="L3264" i="5"/>
  <c r="M3264" i="5" s="1"/>
  <c r="L3372" i="5"/>
  <c r="M3372" i="5" s="1"/>
  <c r="L3480" i="5"/>
  <c r="M3480" i="5" s="1"/>
  <c r="L3588" i="5"/>
  <c r="M3588" i="5" s="1"/>
  <c r="L3696" i="5"/>
  <c r="M3696" i="5" s="1"/>
  <c r="L3804" i="5"/>
  <c r="M3804" i="5" s="1"/>
  <c r="L3854" i="5"/>
  <c r="M3854" i="5" s="1"/>
  <c r="L3902" i="5"/>
  <c r="M3902" i="5" s="1"/>
  <c r="L3950" i="5"/>
  <c r="M3950" i="5" s="1"/>
  <c r="L3998" i="5"/>
  <c r="M3998" i="5" s="1"/>
  <c r="L4046" i="5"/>
  <c r="M4046" i="5" s="1"/>
  <c r="L4094" i="5"/>
  <c r="M4094" i="5" s="1"/>
  <c r="L4142" i="5"/>
  <c r="M4142" i="5" s="1"/>
  <c r="L4190" i="5"/>
  <c r="M4190" i="5" s="1"/>
  <c r="L4238" i="5"/>
  <c r="M4238" i="5" s="1"/>
  <c r="L4286" i="5"/>
  <c r="M4286" i="5" s="1"/>
  <c r="L4334" i="5"/>
  <c r="M4334" i="5" s="1"/>
  <c r="L4382" i="5"/>
  <c r="M4382" i="5" s="1"/>
  <c r="L4430" i="5"/>
  <c r="M4430" i="5" s="1"/>
  <c r="L4472" i="5"/>
  <c r="M4472" i="5" s="1"/>
  <c r="L4508" i="5"/>
  <c r="M4508" i="5" s="1"/>
  <c r="L4544" i="5"/>
  <c r="M4544" i="5" s="1"/>
  <c r="L4580" i="5"/>
  <c r="M4580" i="5" s="1"/>
  <c r="L4616" i="5"/>
  <c r="M4616" i="5" s="1"/>
  <c r="L4652" i="5"/>
  <c r="M4652" i="5" s="1"/>
  <c r="L4688" i="5"/>
  <c r="M4688" i="5" s="1"/>
  <c r="L4724" i="5"/>
  <c r="M4724" i="5" s="1"/>
  <c r="L4760" i="5"/>
  <c r="M4760" i="5" s="1"/>
  <c r="L4796" i="5"/>
  <c r="M4796" i="5" s="1"/>
  <c r="L4832" i="5"/>
  <c r="M4832" i="5" s="1"/>
  <c r="L4868" i="5"/>
  <c r="M4868" i="5" s="1"/>
  <c r="L4904" i="5"/>
  <c r="M4904" i="5" s="1"/>
  <c r="L4940" i="5"/>
  <c r="M4940" i="5" s="1"/>
  <c r="L4976" i="5"/>
  <c r="M4976" i="5" s="1"/>
  <c r="L5012" i="5"/>
  <c r="M5012" i="5" s="1"/>
  <c r="L5048" i="5"/>
  <c r="M5048" i="5" s="1"/>
  <c r="L5084" i="5"/>
  <c r="M5084" i="5" s="1"/>
  <c r="L5120" i="5"/>
  <c r="M5120" i="5" s="1"/>
  <c r="L5156" i="5"/>
  <c r="M5156" i="5" s="1"/>
  <c r="L5192" i="5"/>
  <c r="M5192" i="5" s="1"/>
  <c r="L5228" i="5"/>
  <c r="M5228" i="5" s="1"/>
  <c r="L5264" i="5"/>
  <c r="M5264" i="5" s="1"/>
  <c r="L5300" i="5"/>
  <c r="M5300" i="5" s="1"/>
  <c r="L5336" i="5"/>
  <c r="M5336" i="5" s="1"/>
  <c r="L5372" i="5"/>
  <c r="M5372" i="5" s="1"/>
  <c r="L5405" i="5"/>
  <c r="M5405" i="5" s="1"/>
  <c r="L5431" i="5"/>
  <c r="M5431" i="5" s="1"/>
  <c r="L5457" i="5"/>
  <c r="M5457" i="5" s="1"/>
  <c r="L5490" i="5"/>
  <c r="M5490" i="5" s="1"/>
  <c r="L5516" i="5"/>
  <c r="M5516" i="5" s="1"/>
  <c r="L5546" i="5"/>
  <c r="M5546" i="5" s="1"/>
  <c r="L5561" i="5"/>
  <c r="M5561" i="5" s="1"/>
  <c r="L5576" i="5"/>
  <c r="M5576" i="5" s="1"/>
  <c r="L5594" i="5"/>
  <c r="M5594" i="5" s="1"/>
  <c r="L5609" i="5"/>
  <c r="M5609" i="5" s="1"/>
  <c r="L5624" i="5"/>
  <c r="M5624" i="5" s="1"/>
  <c r="L5642" i="5"/>
  <c r="M5642" i="5" s="1"/>
  <c r="L5657" i="5"/>
  <c r="M5657" i="5" s="1"/>
  <c r="L5672" i="5"/>
  <c r="M5672" i="5" s="1"/>
  <c r="L5690" i="5"/>
  <c r="M5690" i="5" s="1"/>
  <c r="L5705" i="5"/>
  <c r="M5705" i="5" s="1"/>
  <c r="L5720" i="5"/>
  <c r="M5720" i="5" s="1"/>
  <c r="L5738" i="5"/>
  <c r="M5738" i="5" s="1"/>
  <c r="L5753" i="5"/>
  <c r="M5753" i="5" s="1"/>
  <c r="L5768" i="5"/>
  <c r="M5768" i="5" s="1"/>
  <c r="L5786" i="5"/>
  <c r="M5786" i="5" s="1"/>
  <c r="L5801" i="5"/>
  <c r="M5801" i="5" s="1"/>
  <c r="L5816" i="5"/>
  <c r="M5816" i="5" s="1"/>
  <c r="L5834" i="5"/>
  <c r="M5834" i="5" s="1"/>
  <c r="L5849" i="5"/>
  <c r="M5849" i="5" s="1"/>
  <c r="L5864" i="5"/>
  <c r="M5864" i="5" s="1"/>
  <c r="L5882" i="5"/>
  <c r="M5882" i="5" s="1"/>
  <c r="L5897" i="5"/>
  <c r="M5897" i="5" s="1"/>
  <c r="L5912" i="5"/>
  <c r="M5912" i="5" s="1"/>
  <c r="L5930" i="5"/>
  <c r="M5930" i="5" s="1"/>
  <c r="L5945" i="5"/>
  <c r="M5945" i="5" s="1"/>
  <c r="L5960" i="5"/>
  <c r="M5960" i="5" s="1"/>
  <c r="L5978" i="5"/>
  <c r="M5978" i="5" s="1"/>
  <c r="L5993" i="5"/>
  <c r="M5993" i="5" s="1"/>
  <c r="L6008" i="5"/>
  <c r="M6008" i="5" s="1"/>
  <c r="L6026" i="5"/>
  <c r="M6026" i="5" s="1"/>
  <c r="L6041" i="5"/>
  <c r="M6041" i="5" s="1"/>
  <c r="L6056" i="5"/>
  <c r="M6056" i="5" s="1"/>
  <c r="L6074" i="5"/>
  <c r="M6074" i="5" s="1"/>
  <c r="L6089" i="5"/>
  <c r="M6089" i="5" s="1"/>
  <c r="L6103" i="5"/>
  <c r="M6103" i="5" s="1"/>
  <c r="L6116" i="5"/>
  <c r="M6116" i="5" s="1"/>
  <c r="L6129" i="5"/>
  <c r="M6129" i="5" s="1"/>
  <c r="L6143" i="5"/>
  <c r="M6143" i="5" s="1"/>
  <c r="L6156" i="5"/>
  <c r="M6156" i="5" s="1"/>
  <c r="L6169" i="5"/>
  <c r="M6169" i="5" s="1"/>
  <c r="L6182" i="5"/>
  <c r="M6182" i="5" s="1"/>
  <c r="L6195" i="5"/>
  <c r="M6195" i="5" s="1"/>
  <c r="L6208" i="5"/>
  <c r="M6208" i="5" s="1"/>
  <c r="L6221" i="5"/>
  <c r="M6221" i="5" s="1"/>
  <c r="L6234" i="5"/>
  <c r="M6234" i="5" s="1"/>
  <c r="L6247" i="5"/>
  <c r="M6247" i="5" s="1"/>
  <c r="L6260" i="5"/>
  <c r="M6260" i="5" s="1"/>
  <c r="L6273" i="5"/>
  <c r="M6273" i="5" s="1"/>
  <c r="L6285" i="5"/>
  <c r="M6285" i="5" s="1"/>
  <c r="L6297" i="5"/>
  <c r="M6297" i="5" s="1"/>
  <c r="L6309" i="5"/>
  <c r="M6309" i="5" s="1"/>
  <c r="L6321" i="5"/>
  <c r="M6321" i="5" s="1"/>
  <c r="L6333" i="5"/>
  <c r="M6333" i="5" s="1"/>
  <c r="L6345" i="5"/>
  <c r="M6345" i="5" s="1"/>
  <c r="L6357" i="5"/>
  <c r="M6357" i="5" s="1"/>
  <c r="L6369" i="5"/>
  <c r="M6369" i="5" s="1"/>
  <c r="L6381" i="5"/>
  <c r="M6381" i="5" s="1"/>
  <c r="L6393" i="5"/>
  <c r="M6393" i="5" s="1"/>
  <c r="L6405" i="5"/>
  <c r="M6405" i="5" s="1"/>
  <c r="L6417" i="5"/>
  <c r="M6417" i="5" s="1"/>
  <c r="L6429" i="5"/>
  <c r="M6429" i="5" s="1"/>
  <c r="L6441" i="5"/>
  <c r="M6441" i="5" s="1"/>
  <c r="L6453" i="5"/>
  <c r="M6453" i="5" s="1"/>
  <c r="L6465" i="5"/>
  <c r="M6465" i="5" s="1"/>
  <c r="L6477" i="5"/>
  <c r="M6477" i="5" s="1"/>
  <c r="L6489" i="5"/>
  <c r="M6489" i="5" s="1"/>
  <c r="L6501" i="5"/>
  <c r="M6501" i="5" s="1"/>
  <c r="L6513" i="5"/>
  <c r="M6513" i="5" s="1"/>
  <c r="L6525" i="5"/>
  <c r="M6525" i="5" s="1"/>
  <c r="L6537" i="5"/>
  <c r="M6537" i="5" s="1"/>
  <c r="L6549" i="5"/>
  <c r="M6549" i="5" s="1"/>
  <c r="L6561" i="5"/>
  <c r="M6561" i="5" s="1"/>
  <c r="L6573" i="5"/>
  <c r="M6573" i="5" s="1"/>
  <c r="L6585" i="5"/>
  <c r="M6585" i="5" s="1"/>
  <c r="L6597" i="5"/>
  <c r="M6597" i="5" s="1"/>
  <c r="L6609" i="5"/>
  <c r="M6609" i="5" s="1"/>
  <c r="L6621" i="5"/>
  <c r="M6621" i="5" s="1"/>
  <c r="L6633" i="5"/>
  <c r="M6633" i="5" s="1"/>
  <c r="L6645" i="5"/>
  <c r="M6645" i="5" s="1"/>
  <c r="L6657" i="5"/>
  <c r="M6657" i="5" s="1"/>
  <c r="L6669" i="5"/>
  <c r="M6669" i="5" s="1"/>
  <c r="L6681" i="5"/>
  <c r="M6681" i="5" s="1"/>
  <c r="L6693" i="5"/>
  <c r="M6693" i="5" s="1"/>
  <c r="L6705" i="5"/>
  <c r="M6705" i="5" s="1"/>
  <c r="L6717" i="5"/>
  <c r="M6717" i="5" s="1"/>
  <c r="L6729" i="5"/>
  <c r="M6729" i="5" s="1"/>
  <c r="L6741" i="5"/>
  <c r="M6741" i="5" s="1"/>
  <c r="L6753" i="5"/>
  <c r="M6753" i="5" s="1"/>
  <c r="L6765" i="5"/>
  <c r="M6765" i="5" s="1"/>
  <c r="L6777" i="5"/>
  <c r="M6777" i="5" s="1"/>
  <c r="L6789" i="5"/>
  <c r="M6789" i="5" s="1"/>
  <c r="L6801" i="5"/>
  <c r="M6801" i="5" s="1"/>
  <c r="L6813" i="5"/>
  <c r="M6813" i="5" s="1"/>
  <c r="L6825" i="5"/>
  <c r="M6825" i="5" s="1"/>
  <c r="L6837" i="5"/>
  <c r="M6837" i="5" s="1"/>
  <c r="L6849" i="5"/>
  <c r="M6849" i="5" s="1"/>
  <c r="L6861" i="5"/>
  <c r="M6861" i="5" s="1"/>
  <c r="L6873" i="5"/>
  <c r="M6873" i="5" s="1"/>
  <c r="L6885" i="5"/>
  <c r="M6885" i="5" s="1"/>
  <c r="L6897" i="5"/>
  <c r="M6897" i="5" s="1"/>
  <c r="L6909" i="5"/>
  <c r="M6909" i="5" s="1"/>
  <c r="L6921" i="5"/>
  <c r="M6921" i="5" s="1"/>
  <c r="L6933" i="5"/>
  <c r="M6933" i="5" s="1"/>
  <c r="L6945" i="5"/>
  <c r="M6945" i="5" s="1"/>
  <c r="L6957" i="5"/>
  <c r="M6957" i="5" s="1"/>
  <c r="L6969" i="5"/>
  <c r="M6969" i="5" s="1"/>
  <c r="L6981" i="5"/>
  <c r="M6981" i="5" s="1"/>
  <c r="L6993" i="5"/>
  <c r="M6993" i="5" s="1"/>
  <c r="L7005" i="5"/>
  <c r="M7005" i="5" s="1"/>
  <c r="L7017" i="5"/>
  <c r="M7017" i="5" s="1"/>
  <c r="L7029" i="5"/>
  <c r="M7029" i="5" s="1"/>
  <c r="L7041" i="5"/>
  <c r="M7041" i="5" s="1"/>
  <c r="L7053" i="5"/>
  <c r="M7053" i="5" s="1"/>
  <c r="L7065" i="5"/>
  <c r="M7065" i="5" s="1"/>
  <c r="L7077" i="5"/>
  <c r="M7077" i="5" s="1"/>
  <c r="L7089" i="5"/>
  <c r="M7089" i="5" s="1"/>
  <c r="L7101" i="5"/>
  <c r="M7101" i="5" s="1"/>
  <c r="L7113" i="5"/>
  <c r="M7113" i="5" s="1"/>
  <c r="L7125" i="5"/>
  <c r="M7125" i="5" s="1"/>
  <c r="L7137" i="5"/>
  <c r="M7137" i="5" s="1"/>
  <c r="L7149" i="5"/>
  <c r="M7149" i="5" s="1"/>
  <c r="L7161" i="5"/>
  <c r="M7161" i="5" s="1"/>
  <c r="L7173" i="5"/>
  <c r="M7173" i="5" s="1"/>
  <c r="L7185" i="5"/>
  <c r="M7185" i="5" s="1"/>
  <c r="L486" i="5"/>
  <c r="M486" i="5" s="1"/>
  <c r="L1755" i="5"/>
  <c r="M1755" i="5" s="1"/>
  <c r="L2155" i="5"/>
  <c r="M2155" i="5" s="1"/>
  <c r="L2490" i="5"/>
  <c r="M2490" i="5" s="1"/>
  <c r="L2745" i="5"/>
  <c r="M2745" i="5" s="1"/>
  <c r="L2907" i="5"/>
  <c r="M2907" i="5" s="1"/>
  <c r="L3051" i="5"/>
  <c r="M3051" i="5" s="1"/>
  <c r="L3181" i="5"/>
  <c r="M3181" i="5" s="1"/>
  <c r="L3289" i="5"/>
  <c r="M3289" i="5" s="1"/>
  <c r="L3397" i="5"/>
  <c r="M3397" i="5" s="1"/>
  <c r="L3505" i="5"/>
  <c r="M3505" i="5" s="1"/>
  <c r="L3613" i="5"/>
  <c r="M3613" i="5" s="1"/>
  <c r="L3721" i="5"/>
  <c r="M3721" i="5" s="1"/>
  <c r="L3818" i="5"/>
  <c r="M3818" i="5" s="1"/>
  <c r="L3866" i="5"/>
  <c r="M3866" i="5" s="1"/>
  <c r="L3914" i="5"/>
  <c r="M3914" i="5" s="1"/>
  <c r="L3962" i="5"/>
  <c r="M3962" i="5" s="1"/>
  <c r="L4010" i="5"/>
  <c r="M4010" i="5" s="1"/>
  <c r="L4058" i="5"/>
  <c r="M4058" i="5" s="1"/>
  <c r="L4106" i="5"/>
  <c r="M4106" i="5" s="1"/>
  <c r="L4154" i="5"/>
  <c r="M4154" i="5" s="1"/>
  <c r="L4202" i="5"/>
  <c r="M4202" i="5" s="1"/>
  <c r="L4250" i="5"/>
  <c r="M4250" i="5" s="1"/>
  <c r="L4298" i="5"/>
  <c r="M4298" i="5" s="1"/>
  <c r="L4346" i="5"/>
  <c r="M4346" i="5" s="1"/>
  <c r="L4394" i="5"/>
  <c r="M4394" i="5" s="1"/>
  <c r="L4442" i="5"/>
  <c r="M4442" i="5" s="1"/>
  <c r="L4481" i="5"/>
  <c r="M4481" i="5" s="1"/>
  <c r="L4517" i="5"/>
  <c r="M4517" i="5" s="1"/>
  <c r="L4553" i="5"/>
  <c r="M4553" i="5" s="1"/>
  <c r="L4589" i="5"/>
  <c r="M4589" i="5" s="1"/>
  <c r="L4625" i="5"/>
  <c r="M4625" i="5" s="1"/>
  <c r="L4661" i="5"/>
  <c r="M4661" i="5" s="1"/>
  <c r="L4697" i="5"/>
  <c r="M4697" i="5" s="1"/>
  <c r="L4733" i="5"/>
  <c r="M4733" i="5" s="1"/>
  <c r="L4769" i="5"/>
  <c r="M4769" i="5" s="1"/>
  <c r="L4805" i="5"/>
  <c r="M4805" i="5" s="1"/>
  <c r="L4841" i="5"/>
  <c r="M4841" i="5" s="1"/>
  <c r="L4877" i="5"/>
  <c r="M4877" i="5" s="1"/>
  <c r="L4913" i="5"/>
  <c r="M4913" i="5" s="1"/>
  <c r="L4949" i="5"/>
  <c r="M4949" i="5" s="1"/>
  <c r="L4985" i="5"/>
  <c r="M4985" i="5" s="1"/>
  <c r="L5021" i="5"/>
  <c r="M5021" i="5" s="1"/>
  <c r="L5057" i="5"/>
  <c r="M5057" i="5" s="1"/>
  <c r="L5093" i="5"/>
  <c r="M5093" i="5" s="1"/>
  <c r="L5129" i="5"/>
  <c r="M5129" i="5" s="1"/>
  <c r="L5165" i="5"/>
  <c r="M5165" i="5" s="1"/>
  <c r="L5201" i="5"/>
  <c r="M5201" i="5" s="1"/>
  <c r="L5237" i="5"/>
  <c r="M5237" i="5" s="1"/>
  <c r="L5273" i="5"/>
  <c r="M5273" i="5" s="1"/>
  <c r="L5309" i="5"/>
  <c r="M5309" i="5" s="1"/>
  <c r="L5345" i="5"/>
  <c r="M5345" i="5" s="1"/>
  <c r="L5373" i="5"/>
  <c r="M5373" i="5" s="1"/>
  <c r="L5406" i="5"/>
  <c r="M5406" i="5" s="1"/>
  <c r="L5432" i="5"/>
  <c r="M5432" i="5" s="1"/>
  <c r="L5465" i="5"/>
  <c r="M5465" i="5" s="1"/>
  <c r="L5491" i="5"/>
  <c r="M5491" i="5" s="1"/>
  <c r="L5517" i="5"/>
  <c r="M5517" i="5" s="1"/>
  <c r="L5547" i="5"/>
  <c r="M5547" i="5" s="1"/>
  <c r="L5562" i="5"/>
  <c r="M5562" i="5" s="1"/>
  <c r="L5577" i="5"/>
  <c r="M5577" i="5" s="1"/>
  <c r="L5595" i="5"/>
  <c r="M5595" i="5" s="1"/>
  <c r="L5610" i="5"/>
  <c r="M5610" i="5" s="1"/>
  <c r="L5625" i="5"/>
  <c r="M5625" i="5" s="1"/>
  <c r="L5643" i="5"/>
  <c r="M5643" i="5" s="1"/>
  <c r="L5658" i="5"/>
  <c r="M5658" i="5" s="1"/>
  <c r="L5673" i="5"/>
  <c r="M5673" i="5" s="1"/>
  <c r="L5691" i="5"/>
  <c r="M5691" i="5" s="1"/>
  <c r="L5706" i="5"/>
  <c r="M5706" i="5" s="1"/>
  <c r="L5721" i="5"/>
  <c r="M5721" i="5" s="1"/>
  <c r="L5739" i="5"/>
  <c r="M5739" i="5" s="1"/>
  <c r="L5754" i="5"/>
  <c r="M5754" i="5" s="1"/>
  <c r="L5769" i="5"/>
  <c r="M5769" i="5" s="1"/>
  <c r="L5787" i="5"/>
  <c r="M5787" i="5" s="1"/>
  <c r="L5802" i="5"/>
  <c r="M5802" i="5" s="1"/>
  <c r="L5817" i="5"/>
  <c r="M5817" i="5" s="1"/>
  <c r="L5835" i="5"/>
  <c r="M5835" i="5" s="1"/>
  <c r="L5850" i="5"/>
  <c r="M5850" i="5" s="1"/>
  <c r="L5865" i="5"/>
  <c r="M5865" i="5" s="1"/>
  <c r="L5883" i="5"/>
  <c r="M5883" i="5" s="1"/>
  <c r="L5898" i="5"/>
  <c r="M5898" i="5" s="1"/>
  <c r="L5913" i="5"/>
  <c r="M5913" i="5" s="1"/>
  <c r="L5931" i="5"/>
  <c r="M5931" i="5" s="1"/>
  <c r="L5946" i="5"/>
  <c r="M5946" i="5" s="1"/>
  <c r="L5961" i="5"/>
  <c r="M5961" i="5" s="1"/>
  <c r="L5979" i="5"/>
  <c r="M5979" i="5" s="1"/>
  <c r="L5994" i="5"/>
  <c r="M5994" i="5" s="1"/>
  <c r="L6009" i="5"/>
  <c r="M6009" i="5" s="1"/>
  <c r="L6027" i="5"/>
  <c r="M6027" i="5" s="1"/>
  <c r="L6042" i="5"/>
  <c r="M6042" i="5" s="1"/>
  <c r="L6057" i="5"/>
  <c r="M6057" i="5" s="1"/>
  <c r="L6075" i="5"/>
  <c r="M6075" i="5" s="1"/>
  <c r="L6090" i="5"/>
  <c r="M6090" i="5" s="1"/>
  <c r="L6104" i="5"/>
  <c r="M6104" i="5" s="1"/>
  <c r="L6117" i="5"/>
  <c r="M6117" i="5" s="1"/>
  <c r="L6131" i="5"/>
  <c r="M6131" i="5" s="1"/>
  <c r="L6144" i="5"/>
  <c r="M6144" i="5" s="1"/>
  <c r="L6157" i="5"/>
  <c r="M6157" i="5" s="1"/>
  <c r="L6170" i="5"/>
  <c r="M6170" i="5" s="1"/>
  <c r="L6183" i="5"/>
  <c r="M6183" i="5" s="1"/>
  <c r="L6196" i="5"/>
  <c r="M6196" i="5" s="1"/>
  <c r="L6209" i="5"/>
  <c r="M6209" i="5" s="1"/>
  <c r="L6222" i="5"/>
  <c r="M6222" i="5" s="1"/>
  <c r="L6235" i="5"/>
  <c r="M6235" i="5" s="1"/>
  <c r="L6248" i="5"/>
  <c r="M6248" i="5" s="1"/>
  <c r="L6261" i="5"/>
  <c r="M6261" i="5" s="1"/>
  <c r="L6274" i="5"/>
  <c r="M6274" i="5" s="1"/>
  <c r="L6286" i="5"/>
  <c r="M6286" i="5" s="1"/>
  <c r="L6298" i="5"/>
  <c r="M6298" i="5" s="1"/>
  <c r="L6310" i="5"/>
  <c r="M6310" i="5" s="1"/>
  <c r="L6322" i="5"/>
  <c r="M6322" i="5" s="1"/>
  <c r="L6334" i="5"/>
  <c r="M6334" i="5" s="1"/>
  <c r="L6346" i="5"/>
  <c r="M6346" i="5" s="1"/>
  <c r="L6358" i="5"/>
  <c r="M6358" i="5" s="1"/>
  <c r="L6370" i="5"/>
  <c r="M6370" i="5" s="1"/>
  <c r="L6382" i="5"/>
  <c r="M6382" i="5" s="1"/>
  <c r="L6394" i="5"/>
  <c r="M6394" i="5" s="1"/>
  <c r="L6406" i="5"/>
  <c r="M6406" i="5" s="1"/>
  <c r="L6418" i="5"/>
  <c r="M6418" i="5" s="1"/>
  <c r="L6430" i="5"/>
  <c r="M6430" i="5" s="1"/>
  <c r="L6442" i="5"/>
  <c r="M6442" i="5" s="1"/>
  <c r="L6454" i="5"/>
  <c r="M6454" i="5" s="1"/>
  <c r="L6466" i="5"/>
  <c r="M6466" i="5" s="1"/>
  <c r="L6478" i="5"/>
  <c r="M6478" i="5" s="1"/>
  <c r="L6490" i="5"/>
  <c r="M6490" i="5" s="1"/>
  <c r="L6502" i="5"/>
  <c r="M6502" i="5" s="1"/>
  <c r="L6514" i="5"/>
  <c r="M6514" i="5" s="1"/>
  <c r="L6526" i="5"/>
  <c r="M6526" i="5" s="1"/>
  <c r="L6538" i="5"/>
  <c r="M6538" i="5" s="1"/>
  <c r="L6550" i="5"/>
  <c r="M6550" i="5" s="1"/>
  <c r="L6562" i="5"/>
  <c r="M6562" i="5" s="1"/>
  <c r="L6574" i="5"/>
  <c r="M6574" i="5" s="1"/>
  <c r="L6586" i="5"/>
  <c r="M6586" i="5" s="1"/>
  <c r="L6598" i="5"/>
  <c r="M6598" i="5" s="1"/>
  <c r="L6610" i="5"/>
  <c r="M6610" i="5" s="1"/>
  <c r="L6622" i="5"/>
  <c r="M6622" i="5" s="1"/>
  <c r="L6634" i="5"/>
  <c r="M6634" i="5" s="1"/>
  <c r="L6646" i="5"/>
  <c r="M6646" i="5" s="1"/>
  <c r="L6658" i="5"/>
  <c r="M6658" i="5" s="1"/>
  <c r="L6670" i="5"/>
  <c r="M6670" i="5" s="1"/>
  <c r="L6682" i="5"/>
  <c r="M6682" i="5" s="1"/>
  <c r="L6694" i="5"/>
  <c r="M6694" i="5" s="1"/>
  <c r="L6706" i="5"/>
  <c r="M6706" i="5" s="1"/>
  <c r="L6718" i="5"/>
  <c r="M6718" i="5" s="1"/>
  <c r="L6730" i="5"/>
  <c r="M6730" i="5" s="1"/>
  <c r="L6742" i="5"/>
  <c r="M6742" i="5" s="1"/>
  <c r="L6754" i="5"/>
  <c r="M6754" i="5" s="1"/>
  <c r="L6766" i="5"/>
  <c r="M6766" i="5" s="1"/>
  <c r="L6778" i="5"/>
  <c r="M6778" i="5" s="1"/>
  <c r="L6790" i="5"/>
  <c r="M6790" i="5" s="1"/>
  <c r="L6802" i="5"/>
  <c r="M6802" i="5" s="1"/>
  <c r="L6814" i="5"/>
  <c r="M6814" i="5" s="1"/>
  <c r="L6826" i="5"/>
  <c r="M6826" i="5" s="1"/>
  <c r="L6838" i="5"/>
  <c r="M6838" i="5" s="1"/>
  <c r="L6850" i="5"/>
  <c r="M6850" i="5" s="1"/>
  <c r="L6862" i="5"/>
  <c r="M6862" i="5" s="1"/>
  <c r="L6874" i="5"/>
  <c r="M6874" i="5" s="1"/>
  <c r="L6886" i="5"/>
  <c r="M6886" i="5" s="1"/>
  <c r="L6898" i="5"/>
  <c r="M6898" i="5" s="1"/>
  <c r="L6910" i="5"/>
  <c r="M6910" i="5" s="1"/>
  <c r="L6922" i="5"/>
  <c r="M6922" i="5" s="1"/>
  <c r="L6934" i="5"/>
  <c r="M6934" i="5" s="1"/>
  <c r="L6946" i="5"/>
  <c r="M6946" i="5" s="1"/>
  <c r="L6958" i="5"/>
  <c r="M6958" i="5" s="1"/>
  <c r="L6970" i="5"/>
  <c r="M6970" i="5" s="1"/>
  <c r="L6982" i="5"/>
  <c r="M6982" i="5" s="1"/>
  <c r="L6994" i="5"/>
  <c r="M6994" i="5" s="1"/>
  <c r="L7006" i="5"/>
  <c r="M7006" i="5" s="1"/>
  <c r="L7018" i="5"/>
  <c r="M7018" i="5" s="1"/>
  <c r="L7030" i="5"/>
  <c r="M7030" i="5" s="1"/>
  <c r="L7042" i="5"/>
  <c r="M7042" i="5" s="1"/>
  <c r="L7054" i="5"/>
  <c r="M7054" i="5" s="1"/>
  <c r="L7066" i="5"/>
  <c r="M7066" i="5" s="1"/>
  <c r="L7078" i="5"/>
  <c r="M7078" i="5" s="1"/>
  <c r="L7090" i="5"/>
  <c r="M7090" i="5" s="1"/>
  <c r="L7102" i="5"/>
  <c r="M7102" i="5" s="1"/>
  <c r="L7114" i="5"/>
  <c r="M7114" i="5" s="1"/>
  <c r="L487" i="5"/>
  <c r="M487" i="5" s="1"/>
  <c r="L1756" i="5"/>
  <c r="M1756" i="5" s="1"/>
  <c r="L2156" i="5"/>
  <c r="M2156" i="5" s="1"/>
  <c r="L2491" i="5"/>
  <c r="M2491" i="5" s="1"/>
  <c r="L2746" i="5"/>
  <c r="M2746" i="5" s="1"/>
  <c r="L2908" i="5"/>
  <c r="M2908" i="5" s="1"/>
  <c r="L3052" i="5"/>
  <c r="M3052" i="5" s="1"/>
  <c r="L3182" i="5"/>
  <c r="M3182" i="5" s="1"/>
  <c r="L3290" i="5"/>
  <c r="M3290" i="5" s="1"/>
  <c r="L3398" i="5"/>
  <c r="M3398" i="5" s="1"/>
  <c r="L3506" i="5"/>
  <c r="M3506" i="5" s="1"/>
  <c r="L3614" i="5"/>
  <c r="M3614" i="5" s="1"/>
  <c r="L3722" i="5"/>
  <c r="M3722" i="5" s="1"/>
  <c r="L3819" i="5"/>
  <c r="M3819" i="5" s="1"/>
  <c r="L3867" i="5"/>
  <c r="M3867" i="5" s="1"/>
  <c r="L3915" i="5"/>
  <c r="M3915" i="5" s="1"/>
  <c r="L3963" i="5"/>
  <c r="M3963" i="5" s="1"/>
  <c r="L4011" i="5"/>
  <c r="M4011" i="5" s="1"/>
  <c r="L4059" i="5"/>
  <c r="M4059" i="5" s="1"/>
  <c r="L4107" i="5"/>
  <c r="M4107" i="5" s="1"/>
  <c r="L4155" i="5"/>
  <c r="M4155" i="5" s="1"/>
  <c r="L4203" i="5"/>
  <c r="M4203" i="5" s="1"/>
  <c r="L4251" i="5"/>
  <c r="M4251" i="5" s="1"/>
  <c r="L4299" i="5"/>
  <c r="M4299" i="5" s="1"/>
  <c r="L4347" i="5"/>
  <c r="M4347" i="5" s="1"/>
  <c r="L4395" i="5"/>
  <c r="M4395" i="5" s="1"/>
  <c r="L4443" i="5"/>
  <c r="M4443" i="5" s="1"/>
  <c r="L4482" i="5"/>
  <c r="M4482" i="5" s="1"/>
  <c r="L4518" i="5"/>
  <c r="M4518" i="5" s="1"/>
  <c r="L4554" i="5"/>
  <c r="M4554" i="5" s="1"/>
  <c r="L4590" i="5"/>
  <c r="M4590" i="5" s="1"/>
  <c r="L4626" i="5"/>
  <c r="M4626" i="5" s="1"/>
  <c r="L4662" i="5"/>
  <c r="M4662" i="5" s="1"/>
  <c r="L4698" i="5"/>
  <c r="M4698" i="5" s="1"/>
  <c r="L4734" i="5"/>
  <c r="M4734" i="5" s="1"/>
  <c r="L4770" i="5"/>
  <c r="M4770" i="5" s="1"/>
  <c r="L4806" i="5"/>
  <c r="M4806" i="5" s="1"/>
  <c r="L4842" i="5"/>
  <c r="M4842" i="5" s="1"/>
  <c r="L4878" i="5"/>
  <c r="M4878" i="5" s="1"/>
  <c r="L4914" i="5"/>
  <c r="M4914" i="5" s="1"/>
  <c r="L4950" i="5"/>
  <c r="M4950" i="5" s="1"/>
  <c r="L4986" i="5"/>
  <c r="M4986" i="5" s="1"/>
  <c r="L5022" i="5"/>
  <c r="M5022" i="5" s="1"/>
  <c r="L5058" i="5"/>
  <c r="M5058" i="5" s="1"/>
  <c r="L5094" i="5"/>
  <c r="M5094" i="5" s="1"/>
  <c r="L5130" i="5"/>
  <c r="M5130" i="5" s="1"/>
  <c r="L5166" i="5"/>
  <c r="M5166" i="5" s="1"/>
  <c r="L5202" i="5"/>
  <c r="M5202" i="5" s="1"/>
  <c r="L5238" i="5"/>
  <c r="M5238" i="5" s="1"/>
  <c r="L5274" i="5"/>
  <c r="M5274" i="5" s="1"/>
  <c r="L5310" i="5"/>
  <c r="M5310" i="5" s="1"/>
  <c r="L5346" i="5"/>
  <c r="M5346" i="5" s="1"/>
  <c r="L5381" i="5"/>
  <c r="M5381" i="5" s="1"/>
  <c r="L5407" i="5"/>
  <c r="M5407" i="5" s="1"/>
  <c r="L5433" i="5"/>
  <c r="M5433" i="5" s="1"/>
  <c r="L5466" i="5"/>
  <c r="M5466" i="5" s="1"/>
  <c r="L5492" i="5"/>
  <c r="M5492" i="5" s="1"/>
  <c r="L5525" i="5"/>
  <c r="M5525" i="5" s="1"/>
  <c r="L5548" i="5"/>
  <c r="M5548" i="5" s="1"/>
  <c r="L5563" i="5"/>
  <c r="M5563" i="5" s="1"/>
  <c r="L5581" i="5"/>
  <c r="M5581" i="5" s="1"/>
  <c r="L5596" i="5"/>
  <c r="M5596" i="5" s="1"/>
  <c r="L5611" i="5"/>
  <c r="M5611" i="5" s="1"/>
  <c r="L5629" i="5"/>
  <c r="M5629" i="5" s="1"/>
  <c r="L5644" i="5"/>
  <c r="M5644" i="5" s="1"/>
  <c r="L5659" i="5"/>
  <c r="M5659" i="5" s="1"/>
  <c r="L5677" i="5"/>
  <c r="M5677" i="5" s="1"/>
  <c r="L5692" i="5"/>
  <c r="M5692" i="5" s="1"/>
  <c r="L5707" i="5"/>
  <c r="M5707" i="5" s="1"/>
  <c r="L5725" i="5"/>
  <c r="M5725" i="5" s="1"/>
  <c r="L5740" i="5"/>
  <c r="M5740" i="5" s="1"/>
  <c r="L5755" i="5"/>
  <c r="M5755" i="5" s="1"/>
  <c r="L5773" i="5"/>
  <c r="M5773" i="5" s="1"/>
  <c r="L5788" i="5"/>
  <c r="M5788" i="5" s="1"/>
  <c r="L5803" i="5"/>
  <c r="M5803" i="5" s="1"/>
  <c r="L5821" i="5"/>
  <c r="M5821" i="5" s="1"/>
  <c r="L5836" i="5"/>
  <c r="M5836" i="5" s="1"/>
  <c r="L5851" i="5"/>
  <c r="M5851" i="5" s="1"/>
  <c r="L5869" i="5"/>
  <c r="M5869" i="5" s="1"/>
  <c r="L5884" i="5"/>
  <c r="M5884" i="5" s="1"/>
  <c r="L5899" i="5"/>
  <c r="M5899" i="5" s="1"/>
  <c r="L5917" i="5"/>
  <c r="M5917" i="5" s="1"/>
  <c r="L5932" i="5"/>
  <c r="M5932" i="5" s="1"/>
  <c r="L5947" i="5"/>
  <c r="M5947" i="5" s="1"/>
  <c r="L5965" i="5"/>
  <c r="M5965" i="5" s="1"/>
  <c r="L5980" i="5"/>
  <c r="M5980" i="5" s="1"/>
  <c r="L5995" i="5"/>
  <c r="M5995" i="5" s="1"/>
  <c r="L6013" i="5"/>
  <c r="M6013" i="5" s="1"/>
  <c r="L6028" i="5"/>
  <c r="M6028" i="5" s="1"/>
  <c r="L6043" i="5"/>
  <c r="M6043" i="5" s="1"/>
  <c r="L6061" i="5"/>
  <c r="M6061" i="5" s="1"/>
  <c r="L6076" i="5"/>
  <c r="M6076" i="5" s="1"/>
  <c r="L6091" i="5"/>
  <c r="M6091" i="5" s="1"/>
  <c r="L6105" i="5"/>
  <c r="M6105" i="5" s="1"/>
  <c r="L6119" i="5"/>
  <c r="M6119" i="5" s="1"/>
  <c r="L6132" i="5"/>
  <c r="M6132" i="5" s="1"/>
  <c r="L6145" i="5"/>
  <c r="M6145" i="5" s="1"/>
  <c r="L6158" i="5"/>
  <c r="M6158" i="5" s="1"/>
  <c r="L6171" i="5"/>
  <c r="M6171" i="5" s="1"/>
  <c r="L6184" i="5"/>
  <c r="M6184" i="5" s="1"/>
  <c r="L6197" i="5"/>
  <c r="M6197" i="5" s="1"/>
  <c r="L6210" i="5"/>
  <c r="M6210" i="5" s="1"/>
  <c r="L6223" i="5"/>
  <c r="M6223" i="5" s="1"/>
  <c r="L6236" i="5"/>
  <c r="M6236" i="5" s="1"/>
  <c r="L6249" i="5"/>
  <c r="M6249" i="5" s="1"/>
  <c r="L6263" i="5"/>
  <c r="M6263" i="5" s="1"/>
  <c r="L6275" i="5"/>
  <c r="M6275" i="5" s="1"/>
  <c r="L6287" i="5"/>
  <c r="M6287" i="5" s="1"/>
  <c r="L6299" i="5"/>
  <c r="M6299" i="5" s="1"/>
  <c r="L6311" i="5"/>
  <c r="M6311" i="5" s="1"/>
  <c r="L6323" i="5"/>
  <c r="M6323" i="5" s="1"/>
  <c r="L6335" i="5"/>
  <c r="M6335" i="5" s="1"/>
  <c r="L6347" i="5"/>
  <c r="M6347" i="5" s="1"/>
  <c r="L6359" i="5"/>
  <c r="M6359" i="5" s="1"/>
  <c r="L6371" i="5"/>
  <c r="M6371" i="5" s="1"/>
  <c r="L6383" i="5"/>
  <c r="M6383" i="5" s="1"/>
  <c r="L6395" i="5"/>
  <c r="M6395" i="5" s="1"/>
  <c r="L6407" i="5"/>
  <c r="M6407" i="5" s="1"/>
  <c r="L6419" i="5"/>
  <c r="M6419" i="5" s="1"/>
  <c r="L6431" i="5"/>
  <c r="M6431" i="5" s="1"/>
  <c r="L6443" i="5"/>
  <c r="M6443" i="5" s="1"/>
  <c r="L6455" i="5"/>
  <c r="M6455" i="5" s="1"/>
  <c r="L6467" i="5"/>
  <c r="M6467" i="5" s="1"/>
  <c r="L6479" i="5"/>
  <c r="M6479" i="5" s="1"/>
  <c r="L6491" i="5"/>
  <c r="M6491" i="5" s="1"/>
  <c r="L6503" i="5"/>
  <c r="M6503" i="5" s="1"/>
  <c r="L6515" i="5"/>
  <c r="M6515" i="5" s="1"/>
  <c r="L6527" i="5"/>
  <c r="M6527" i="5" s="1"/>
  <c r="L6539" i="5"/>
  <c r="M6539" i="5" s="1"/>
  <c r="L6551" i="5"/>
  <c r="M6551" i="5" s="1"/>
  <c r="L6563" i="5"/>
  <c r="M6563" i="5" s="1"/>
  <c r="L6575" i="5"/>
  <c r="M6575" i="5" s="1"/>
  <c r="L6587" i="5"/>
  <c r="M6587" i="5" s="1"/>
  <c r="L6599" i="5"/>
  <c r="M6599" i="5" s="1"/>
  <c r="L6611" i="5"/>
  <c r="M6611" i="5" s="1"/>
  <c r="L6623" i="5"/>
  <c r="M6623" i="5" s="1"/>
  <c r="L6635" i="5"/>
  <c r="M6635" i="5" s="1"/>
  <c r="L6647" i="5"/>
  <c r="M6647" i="5" s="1"/>
  <c r="L6659" i="5"/>
  <c r="M6659" i="5" s="1"/>
  <c r="L6671" i="5"/>
  <c r="M6671" i="5" s="1"/>
  <c r="L6683" i="5"/>
  <c r="M6683" i="5" s="1"/>
  <c r="L6695" i="5"/>
  <c r="M6695" i="5" s="1"/>
  <c r="L6707" i="5"/>
  <c r="M6707" i="5" s="1"/>
  <c r="L6719" i="5"/>
  <c r="M6719" i="5" s="1"/>
  <c r="L6731" i="5"/>
  <c r="M6731" i="5" s="1"/>
  <c r="L6743" i="5"/>
  <c r="M6743" i="5" s="1"/>
  <c r="L6755" i="5"/>
  <c r="M6755" i="5" s="1"/>
  <c r="L6767" i="5"/>
  <c r="M6767" i="5" s="1"/>
  <c r="L6779" i="5"/>
  <c r="M6779" i="5" s="1"/>
  <c r="L6791" i="5"/>
  <c r="M6791" i="5" s="1"/>
  <c r="L6803" i="5"/>
  <c r="M6803" i="5" s="1"/>
  <c r="L6815" i="5"/>
  <c r="M6815" i="5" s="1"/>
  <c r="L6827" i="5"/>
  <c r="M6827" i="5" s="1"/>
  <c r="L6839" i="5"/>
  <c r="M6839" i="5" s="1"/>
  <c r="L6851" i="5"/>
  <c r="M6851" i="5" s="1"/>
  <c r="L6863" i="5"/>
  <c r="M6863" i="5" s="1"/>
  <c r="L6875" i="5"/>
  <c r="M6875" i="5" s="1"/>
  <c r="L6887" i="5"/>
  <c r="M6887" i="5" s="1"/>
  <c r="L6899" i="5"/>
  <c r="M6899" i="5" s="1"/>
  <c r="L6911" i="5"/>
  <c r="M6911" i="5" s="1"/>
  <c r="L6923" i="5"/>
  <c r="M6923" i="5" s="1"/>
  <c r="L6935" i="5"/>
  <c r="M6935" i="5" s="1"/>
  <c r="L6947" i="5"/>
  <c r="M6947" i="5" s="1"/>
  <c r="L6959" i="5"/>
  <c r="M6959" i="5" s="1"/>
  <c r="L6971" i="5"/>
  <c r="M6971" i="5" s="1"/>
  <c r="L6983" i="5"/>
  <c r="M6983" i="5" s="1"/>
  <c r="L6995" i="5"/>
  <c r="M6995" i="5" s="1"/>
  <c r="L7007" i="5"/>
  <c r="M7007" i="5" s="1"/>
  <c r="L7019" i="5"/>
  <c r="M7019" i="5" s="1"/>
  <c r="L7031" i="5"/>
  <c r="M7031" i="5" s="1"/>
  <c r="L7043" i="5"/>
  <c r="M7043" i="5" s="1"/>
  <c r="L7055" i="5"/>
  <c r="M7055" i="5" s="1"/>
  <c r="L7067" i="5"/>
  <c r="M7067" i="5" s="1"/>
  <c r="L7079" i="5"/>
  <c r="M7079" i="5" s="1"/>
  <c r="L7091" i="5"/>
  <c r="M7091" i="5" s="1"/>
  <c r="L7103" i="5"/>
  <c r="M7103" i="5" s="1"/>
  <c r="L508" i="5"/>
  <c r="M508" i="5" s="1"/>
  <c r="L1757" i="5"/>
  <c r="M1757" i="5" s="1"/>
  <c r="L2159" i="5"/>
  <c r="M2159" i="5" s="1"/>
  <c r="L2492" i="5"/>
  <c r="M2492" i="5" s="1"/>
  <c r="L2754" i="5"/>
  <c r="M2754" i="5" s="1"/>
  <c r="L2909" i="5"/>
  <c r="M2909" i="5" s="1"/>
  <c r="L3053" i="5"/>
  <c r="M3053" i="5" s="1"/>
  <c r="L3183" i="5"/>
  <c r="M3183" i="5" s="1"/>
  <c r="L3291" i="5"/>
  <c r="M3291" i="5" s="1"/>
  <c r="L3399" i="5"/>
  <c r="M3399" i="5" s="1"/>
  <c r="L3507" i="5"/>
  <c r="M3507" i="5" s="1"/>
  <c r="L3615" i="5"/>
  <c r="M3615" i="5" s="1"/>
  <c r="L3723" i="5"/>
  <c r="M3723" i="5" s="1"/>
  <c r="L3820" i="5"/>
  <c r="M3820" i="5" s="1"/>
  <c r="L3868" i="5"/>
  <c r="M3868" i="5" s="1"/>
  <c r="L3916" i="5"/>
  <c r="M3916" i="5" s="1"/>
  <c r="L3964" i="5"/>
  <c r="M3964" i="5" s="1"/>
  <c r="L4012" i="5"/>
  <c r="M4012" i="5" s="1"/>
  <c r="L4060" i="5"/>
  <c r="M4060" i="5" s="1"/>
  <c r="L4108" i="5"/>
  <c r="M4108" i="5" s="1"/>
  <c r="L4156" i="5"/>
  <c r="M4156" i="5" s="1"/>
  <c r="L4204" i="5"/>
  <c r="M4204" i="5" s="1"/>
  <c r="L4252" i="5"/>
  <c r="M4252" i="5" s="1"/>
  <c r="L4300" i="5"/>
  <c r="M4300" i="5" s="1"/>
  <c r="L4348" i="5"/>
  <c r="M4348" i="5" s="1"/>
  <c r="L4396" i="5"/>
  <c r="M4396" i="5" s="1"/>
  <c r="L4444" i="5"/>
  <c r="M4444" i="5" s="1"/>
  <c r="L4483" i="5"/>
  <c r="M4483" i="5" s="1"/>
  <c r="L4519" i="5"/>
  <c r="M4519" i="5" s="1"/>
  <c r="L4555" i="5"/>
  <c r="M4555" i="5" s="1"/>
  <c r="L4591" i="5"/>
  <c r="M4591" i="5" s="1"/>
  <c r="L4627" i="5"/>
  <c r="M4627" i="5" s="1"/>
  <c r="L4663" i="5"/>
  <c r="M4663" i="5" s="1"/>
  <c r="L4699" i="5"/>
  <c r="M4699" i="5" s="1"/>
  <c r="L4735" i="5"/>
  <c r="M4735" i="5" s="1"/>
  <c r="L4771" i="5"/>
  <c r="M4771" i="5" s="1"/>
  <c r="L4807" i="5"/>
  <c r="M4807" i="5" s="1"/>
  <c r="L4843" i="5"/>
  <c r="M4843" i="5" s="1"/>
  <c r="L4879" i="5"/>
  <c r="M4879" i="5" s="1"/>
  <c r="L4915" i="5"/>
  <c r="M4915" i="5" s="1"/>
  <c r="L4951" i="5"/>
  <c r="M4951" i="5" s="1"/>
  <c r="L4987" i="5"/>
  <c r="M4987" i="5" s="1"/>
  <c r="L5023" i="5"/>
  <c r="M5023" i="5" s="1"/>
  <c r="L5059" i="5"/>
  <c r="M5059" i="5" s="1"/>
  <c r="L5095" i="5"/>
  <c r="M5095" i="5" s="1"/>
  <c r="L5131" i="5"/>
  <c r="M5131" i="5" s="1"/>
  <c r="L5167" i="5"/>
  <c r="M5167" i="5" s="1"/>
  <c r="L5203" i="5"/>
  <c r="M5203" i="5" s="1"/>
  <c r="L5239" i="5"/>
  <c r="M5239" i="5" s="1"/>
  <c r="L5275" i="5"/>
  <c r="M5275" i="5" s="1"/>
  <c r="L5311" i="5"/>
  <c r="M5311" i="5" s="1"/>
  <c r="L5347" i="5"/>
  <c r="M5347" i="5" s="1"/>
  <c r="L5382" i="5"/>
  <c r="M5382" i="5" s="1"/>
  <c r="L5408" i="5"/>
  <c r="M5408" i="5" s="1"/>
  <c r="L5441" i="5"/>
  <c r="M5441" i="5" s="1"/>
  <c r="L5467" i="5"/>
  <c r="M5467" i="5" s="1"/>
  <c r="L5493" i="5"/>
  <c r="M5493" i="5" s="1"/>
  <c r="L5526" i="5"/>
  <c r="M5526" i="5" s="1"/>
  <c r="L5549" i="5"/>
  <c r="M5549" i="5" s="1"/>
  <c r="L5564" i="5"/>
  <c r="M5564" i="5" s="1"/>
  <c r="L5582" i="5"/>
  <c r="M5582" i="5" s="1"/>
  <c r="L5597" i="5"/>
  <c r="M5597" i="5" s="1"/>
  <c r="L5612" i="5"/>
  <c r="M5612" i="5" s="1"/>
  <c r="L5630" i="5"/>
  <c r="M5630" i="5" s="1"/>
  <c r="L5645" i="5"/>
  <c r="M5645" i="5" s="1"/>
  <c r="L5660" i="5"/>
  <c r="M5660" i="5" s="1"/>
  <c r="L5678" i="5"/>
  <c r="M5678" i="5" s="1"/>
  <c r="L5693" i="5"/>
  <c r="M5693" i="5" s="1"/>
  <c r="L5708" i="5"/>
  <c r="M5708" i="5" s="1"/>
  <c r="L5726" i="5"/>
  <c r="M5726" i="5" s="1"/>
  <c r="L5741" i="5"/>
  <c r="M5741" i="5" s="1"/>
  <c r="L5756" i="5"/>
  <c r="M5756" i="5" s="1"/>
  <c r="L5774" i="5"/>
  <c r="M5774" i="5" s="1"/>
  <c r="L5789" i="5"/>
  <c r="M5789" i="5" s="1"/>
  <c r="L5804" i="5"/>
  <c r="M5804" i="5" s="1"/>
  <c r="L5822" i="5"/>
  <c r="M5822" i="5" s="1"/>
  <c r="L5837" i="5"/>
  <c r="M5837" i="5" s="1"/>
  <c r="L5852" i="5"/>
  <c r="M5852" i="5" s="1"/>
  <c r="L5870" i="5"/>
  <c r="M5870" i="5" s="1"/>
  <c r="L5885" i="5"/>
  <c r="M5885" i="5" s="1"/>
  <c r="L5900" i="5"/>
  <c r="M5900" i="5" s="1"/>
  <c r="L5918" i="5"/>
  <c r="M5918" i="5" s="1"/>
  <c r="L5933" i="5"/>
  <c r="M5933" i="5" s="1"/>
  <c r="L5948" i="5"/>
  <c r="M5948" i="5" s="1"/>
  <c r="L5966" i="5"/>
  <c r="M5966" i="5" s="1"/>
  <c r="L5981" i="5"/>
  <c r="M5981" i="5" s="1"/>
  <c r="L5996" i="5"/>
  <c r="M5996" i="5" s="1"/>
  <c r="L6014" i="5"/>
  <c r="M6014" i="5" s="1"/>
  <c r="L6029" i="5"/>
  <c r="M6029" i="5" s="1"/>
  <c r="L6044" i="5"/>
  <c r="M6044" i="5" s="1"/>
  <c r="L6062" i="5"/>
  <c r="M6062" i="5" s="1"/>
  <c r="L6077" i="5"/>
  <c r="M6077" i="5" s="1"/>
  <c r="L6092" i="5"/>
  <c r="M6092" i="5" s="1"/>
  <c r="L6107" i="5"/>
  <c r="M6107" i="5" s="1"/>
  <c r="L6120" i="5"/>
  <c r="M6120" i="5" s="1"/>
  <c r="L6133" i="5"/>
  <c r="M6133" i="5" s="1"/>
  <c r="L6146" i="5"/>
  <c r="M6146" i="5" s="1"/>
  <c r="L6159" i="5"/>
  <c r="M6159" i="5" s="1"/>
  <c r="L6172" i="5"/>
  <c r="M6172" i="5" s="1"/>
  <c r="L6185" i="5"/>
  <c r="M6185" i="5" s="1"/>
  <c r="L6198" i="5"/>
  <c r="M6198" i="5" s="1"/>
  <c r="L6211" i="5"/>
  <c r="M6211" i="5" s="1"/>
  <c r="L6224" i="5"/>
  <c r="M6224" i="5" s="1"/>
  <c r="L6237" i="5"/>
  <c r="M6237" i="5" s="1"/>
  <c r="L6251" i="5"/>
  <c r="M6251" i="5" s="1"/>
  <c r="L6264" i="5"/>
  <c r="M6264" i="5" s="1"/>
  <c r="L6276" i="5"/>
  <c r="M6276" i="5" s="1"/>
  <c r="L6288" i="5"/>
  <c r="M6288" i="5" s="1"/>
  <c r="L6300" i="5"/>
  <c r="M6300" i="5" s="1"/>
  <c r="L6312" i="5"/>
  <c r="M6312" i="5" s="1"/>
  <c r="L6324" i="5"/>
  <c r="M6324" i="5" s="1"/>
  <c r="L6336" i="5"/>
  <c r="M6336" i="5" s="1"/>
  <c r="L6348" i="5"/>
  <c r="M6348" i="5" s="1"/>
  <c r="L6360" i="5"/>
  <c r="M6360" i="5" s="1"/>
  <c r="L6372" i="5"/>
  <c r="M6372" i="5" s="1"/>
  <c r="L6384" i="5"/>
  <c r="M6384" i="5" s="1"/>
  <c r="L6396" i="5"/>
  <c r="M6396" i="5" s="1"/>
  <c r="L6408" i="5"/>
  <c r="M6408" i="5" s="1"/>
  <c r="L6420" i="5"/>
  <c r="M6420" i="5" s="1"/>
  <c r="L6432" i="5"/>
  <c r="M6432" i="5" s="1"/>
  <c r="L6444" i="5"/>
  <c r="M6444" i="5" s="1"/>
  <c r="L6456" i="5"/>
  <c r="M6456" i="5" s="1"/>
  <c r="L6468" i="5"/>
  <c r="M6468" i="5" s="1"/>
  <c r="L6480" i="5"/>
  <c r="M6480" i="5" s="1"/>
  <c r="L6492" i="5"/>
  <c r="M6492" i="5" s="1"/>
  <c r="L6504" i="5"/>
  <c r="M6504" i="5" s="1"/>
  <c r="L6516" i="5"/>
  <c r="M6516" i="5" s="1"/>
  <c r="L6528" i="5"/>
  <c r="M6528" i="5" s="1"/>
  <c r="L6540" i="5"/>
  <c r="M6540" i="5" s="1"/>
  <c r="L6552" i="5"/>
  <c r="M6552" i="5" s="1"/>
  <c r="L6564" i="5"/>
  <c r="M6564" i="5" s="1"/>
  <c r="L6576" i="5"/>
  <c r="M6576" i="5" s="1"/>
  <c r="L6588" i="5"/>
  <c r="M6588" i="5" s="1"/>
  <c r="L6600" i="5"/>
  <c r="M6600" i="5" s="1"/>
  <c r="L6612" i="5"/>
  <c r="M6612" i="5" s="1"/>
  <c r="L6624" i="5"/>
  <c r="M6624" i="5" s="1"/>
  <c r="L6636" i="5"/>
  <c r="M6636" i="5" s="1"/>
  <c r="L6648" i="5"/>
  <c r="M6648" i="5" s="1"/>
  <c r="L6660" i="5"/>
  <c r="M6660" i="5" s="1"/>
  <c r="L6672" i="5"/>
  <c r="M6672" i="5" s="1"/>
  <c r="L6684" i="5"/>
  <c r="M6684" i="5" s="1"/>
  <c r="L6696" i="5"/>
  <c r="M6696" i="5" s="1"/>
  <c r="L6708" i="5"/>
  <c r="M6708" i="5" s="1"/>
  <c r="L6720" i="5"/>
  <c r="M6720" i="5" s="1"/>
  <c r="L6732" i="5"/>
  <c r="M6732" i="5" s="1"/>
  <c r="L6744" i="5"/>
  <c r="M6744" i="5" s="1"/>
  <c r="L6756" i="5"/>
  <c r="M6756" i="5" s="1"/>
  <c r="L6768" i="5"/>
  <c r="M6768" i="5" s="1"/>
  <c r="L6780" i="5"/>
  <c r="M6780" i="5" s="1"/>
  <c r="L6792" i="5"/>
  <c r="M6792" i="5" s="1"/>
  <c r="L6804" i="5"/>
  <c r="M6804" i="5" s="1"/>
  <c r="L6816" i="5"/>
  <c r="M6816" i="5" s="1"/>
  <c r="L6828" i="5"/>
  <c r="M6828" i="5" s="1"/>
  <c r="L6840" i="5"/>
  <c r="M6840" i="5" s="1"/>
  <c r="L6852" i="5"/>
  <c r="M6852" i="5" s="1"/>
  <c r="L6864" i="5"/>
  <c r="M6864" i="5" s="1"/>
  <c r="L6876" i="5"/>
  <c r="M6876" i="5" s="1"/>
  <c r="L6888" i="5"/>
  <c r="M6888" i="5" s="1"/>
  <c r="L6900" i="5"/>
  <c r="M6900" i="5" s="1"/>
  <c r="L6912" i="5"/>
  <c r="M6912" i="5" s="1"/>
  <c r="L6924" i="5"/>
  <c r="M6924" i="5" s="1"/>
  <c r="L6936" i="5"/>
  <c r="M6936" i="5" s="1"/>
  <c r="L6948" i="5"/>
  <c r="M6948" i="5" s="1"/>
  <c r="L6960" i="5"/>
  <c r="M6960" i="5" s="1"/>
  <c r="L6972" i="5"/>
  <c r="M6972" i="5" s="1"/>
  <c r="L6984" i="5"/>
  <c r="M6984" i="5" s="1"/>
  <c r="L6996" i="5"/>
  <c r="M6996" i="5" s="1"/>
  <c r="L7008" i="5"/>
  <c r="M7008" i="5" s="1"/>
  <c r="L7020" i="5"/>
  <c r="M7020" i="5" s="1"/>
  <c r="L7032" i="5"/>
  <c r="M7032" i="5" s="1"/>
  <c r="L7044" i="5"/>
  <c r="M7044" i="5" s="1"/>
  <c r="L7056" i="5"/>
  <c r="M7056" i="5" s="1"/>
  <c r="L7068" i="5"/>
  <c r="M7068" i="5" s="1"/>
  <c r="L7080" i="5"/>
  <c r="M7080" i="5" s="1"/>
  <c r="L7092" i="5"/>
  <c r="M7092" i="5" s="1"/>
  <c r="L7104" i="5"/>
  <c r="M7104" i="5" s="1"/>
  <c r="L7116" i="5"/>
  <c r="M7116" i="5" s="1"/>
  <c r="L1273" i="5"/>
  <c r="M1273" i="5" s="1"/>
  <c r="L1928" i="5"/>
  <c r="M1928" i="5" s="1"/>
  <c r="L2301" i="5"/>
  <c r="M2301" i="5" s="1"/>
  <c r="L2600" i="5"/>
  <c r="M2600" i="5" s="1"/>
  <c r="L2825" i="5"/>
  <c r="M2825" i="5" s="1"/>
  <c r="L2969" i="5"/>
  <c r="M2969" i="5" s="1"/>
  <c r="L3113" i="5"/>
  <c r="M3113" i="5" s="1"/>
  <c r="L3228" i="5"/>
  <c r="M3228" i="5" s="1"/>
  <c r="L3336" i="5"/>
  <c r="M3336" i="5" s="1"/>
  <c r="L3444" i="5"/>
  <c r="M3444" i="5" s="1"/>
  <c r="L3552" i="5"/>
  <c r="M3552" i="5" s="1"/>
  <c r="L3660" i="5"/>
  <c r="M3660" i="5" s="1"/>
  <c r="L3768" i="5"/>
  <c r="M3768" i="5" s="1"/>
  <c r="L3839" i="5"/>
  <c r="M3839" i="5" s="1"/>
  <c r="L3887" i="5"/>
  <c r="M3887" i="5" s="1"/>
  <c r="L3935" i="5"/>
  <c r="M3935" i="5" s="1"/>
  <c r="L3983" i="5"/>
  <c r="M3983" i="5" s="1"/>
  <c r="L4031" i="5"/>
  <c r="M4031" i="5" s="1"/>
  <c r="L4079" i="5"/>
  <c r="M4079" i="5" s="1"/>
  <c r="L4127" i="5"/>
  <c r="M4127" i="5" s="1"/>
  <c r="L4175" i="5"/>
  <c r="M4175" i="5" s="1"/>
  <c r="L4223" i="5"/>
  <c r="M4223" i="5" s="1"/>
  <c r="L4271" i="5"/>
  <c r="M4271" i="5" s="1"/>
  <c r="L4319" i="5"/>
  <c r="M4319" i="5" s="1"/>
  <c r="L4367" i="5"/>
  <c r="M4367" i="5" s="1"/>
  <c r="L4415" i="5"/>
  <c r="M4415" i="5" s="1"/>
  <c r="L4460" i="5"/>
  <c r="M4460" i="5" s="1"/>
  <c r="L4496" i="5"/>
  <c r="M4496" i="5" s="1"/>
  <c r="L4532" i="5"/>
  <c r="M4532" i="5" s="1"/>
  <c r="L4568" i="5"/>
  <c r="M4568" i="5" s="1"/>
  <c r="L4604" i="5"/>
  <c r="M4604" i="5" s="1"/>
  <c r="L4640" i="5"/>
  <c r="M4640" i="5" s="1"/>
  <c r="L4676" i="5"/>
  <c r="M4676" i="5" s="1"/>
  <c r="L4712" i="5"/>
  <c r="M4712" i="5" s="1"/>
  <c r="L4748" i="5"/>
  <c r="M4748" i="5" s="1"/>
  <c r="L4784" i="5"/>
  <c r="M4784" i="5" s="1"/>
  <c r="L4820" i="5"/>
  <c r="M4820" i="5" s="1"/>
  <c r="L4856" i="5"/>
  <c r="M4856" i="5" s="1"/>
  <c r="L4892" i="5"/>
  <c r="M4892" i="5" s="1"/>
  <c r="L4928" i="5"/>
  <c r="M4928" i="5" s="1"/>
  <c r="L4964" i="5"/>
  <c r="M4964" i="5" s="1"/>
  <c r="L5000" i="5"/>
  <c r="M5000" i="5" s="1"/>
  <c r="L5036" i="5"/>
  <c r="M5036" i="5" s="1"/>
  <c r="L5072" i="5"/>
  <c r="M5072" i="5" s="1"/>
  <c r="L5108" i="5"/>
  <c r="M5108" i="5" s="1"/>
  <c r="L5144" i="5"/>
  <c r="M5144" i="5" s="1"/>
  <c r="L5180" i="5"/>
  <c r="M5180" i="5" s="1"/>
  <c r="L5216" i="5"/>
  <c r="M5216" i="5" s="1"/>
  <c r="L5252" i="5"/>
  <c r="M5252" i="5" s="1"/>
  <c r="L5288" i="5"/>
  <c r="M5288" i="5" s="1"/>
  <c r="L5324" i="5"/>
  <c r="M5324" i="5" s="1"/>
  <c r="L5360" i="5"/>
  <c r="M5360" i="5" s="1"/>
  <c r="L5394" i="5"/>
  <c r="M5394" i="5" s="1"/>
  <c r="L5420" i="5"/>
  <c r="M5420" i="5" s="1"/>
  <c r="L5453" i="5"/>
  <c r="M5453" i="5" s="1"/>
  <c r="L5479" i="5"/>
  <c r="M5479" i="5" s="1"/>
  <c r="L5505" i="5"/>
  <c r="M5505" i="5" s="1"/>
  <c r="L5538" i="5"/>
  <c r="M5538" i="5" s="1"/>
  <c r="L5557" i="5"/>
  <c r="M5557" i="5" s="1"/>
  <c r="L5572" i="5"/>
  <c r="M5572" i="5" s="1"/>
  <c r="L5587" i="5"/>
  <c r="M5587" i="5" s="1"/>
  <c r="L5605" i="5"/>
  <c r="M5605" i="5" s="1"/>
  <c r="L5620" i="5"/>
  <c r="M5620" i="5" s="1"/>
  <c r="L5635" i="5"/>
  <c r="M5635" i="5" s="1"/>
  <c r="L5653" i="5"/>
  <c r="M5653" i="5" s="1"/>
  <c r="L5668" i="5"/>
  <c r="M5668" i="5" s="1"/>
  <c r="L5683" i="5"/>
  <c r="M5683" i="5" s="1"/>
  <c r="L5701" i="5"/>
  <c r="M5701" i="5" s="1"/>
  <c r="L5716" i="5"/>
  <c r="M5716" i="5" s="1"/>
  <c r="L5731" i="5"/>
  <c r="M5731" i="5" s="1"/>
  <c r="L5749" i="5"/>
  <c r="M5749" i="5" s="1"/>
  <c r="L5764" i="5"/>
  <c r="M5764" i="5" s="1"/>
  <c r="L5779" i="5"/>
  <c r="M5779" i="5" s="1"/>
  <c r="L5797" i="5"/>
  <c r="M5797" i="5" s="1"/>
  <c r="L5812" i="5"/>
  <c r="M5812" i="5" s="1"/>
  <c r="L5827" i="5"/>
  <c r="M5827" i="5" s="1"/>
  <c r="L5845" i="5"/>
  <c r="M5845" i="5" s="1"/>
  <c r="L5860" i="5"/>
  <c r="M5860" i="5" s="1"/>
  <c r="L5875" i="5"/>
  <c r="M5875" i="5" s="1"/>
  <c r="L5893" i="5"/>
  <c r="M5893" i="5" s="1"/>
  <c r="L5908" i="5"/>
  <c r="M5908" i="5" s="1"/>
  <c r="L5923" i="5"/>
  <c r="M5923" i="5" s="1"/>
  <c r="L5941" i="5"/>
  <c r="M5941" i="5" s="1"/>
  <c r="L5956" i="5"/>
  <c r="M5956" i="5" s="1"/>
  <c r="L5971" i="5"/>
  <c r="M5971" i="5" s="1"/>
  <c r="L5989" i="5"/>
  <c r="M5989" i="5" s="1"/>
  <c r="L6004" i="5"/>
  <c r="M6004" i="5" s="1"/>
  <c r="L6019" i="5"/>
  <c r="M6019" i="5" s="1"/>
  <c r="L6037" i="5"/>
  <c r="M6037" i="5" s="1"/>
  <c r="L6052" i="5"/>
  <c r="M6052" i="5" s="1"/>
  <c r="L6067" i="5"/>
  <c r="M6067" i="5" s="1"/>
  <c r="L6085" i="5"/>
  <c r="M6085" i="5" s="1"/>
  <c r="L6099" i="5"/>
  <c r="M6099" i="5" s="1"/>
  <c r="L6112" i="5"/>
  <c r="M6112" i="5" s="1"/>
  <c r="L6125" i="5"/>
  <c r="M6125" i="5" s="1"/>
  <c r="L6138" i="5"/>
  <c r="M6138" i="5" s="1"/>
  <c r="L6151" i="5"/>
  <c r="M6151" i="5" s="1"/>
  <c r="L6164" i="5"/>
  <c r="M6164" i="5" s="1"/>
  <c r="L6177" i="5"/>
  <c r="M6177" i="5" s="1"/>
  <c r="L6191" i="5"/>
  <c r="M6191" i="5" s="1"/>
  <c r="L6204" i="5"/>
  <c r="M6204" i="5" s="1"/>
  <c r="L6217" i="5"/>
  <c r="M6217" i="5" s="1"/>
  <c r="L6230" i="5"/>
  <c r="M6230" i="5" s="1"/>
  <c r="L6243" i="5"/>
  <c r="M6243" i="5" s="1"/>
  <c r="L6256" i="5"/>
  <c r="M6256" i="5" s="1"/>
  <c r="L6269" i="5"/>
  <c r="M6269" i="5" s="1"/>
  <c r="L6281" i="5"/>
  <c r="M6281" i="5" s="1"/>
  <c r="L6293" i="5"/>
  <c r="M6293" i="5" s="1"/>
  <c r="L6305" i="5"/>
  <c r="M6305" i="5" s="1"/>
  <c r="L6317" i="5"/>
  <c r="M6317" i="5" s="1"/>
  <c r="L6329" i="5"/>
  <c r="M6329" i="5" s="1"/>
  <c r="L6341" i="5"/>
  <c r="M6341" i="5" s="1"/>
  <c r="L6353" i="5"/>
  <c r="M6353" i="5" s="1"/>
  <c r="L6365" i="5"/>
  <c r="M6365" i="5" s="1"/>
  <c r="L6377" i="5"/>
  <c r="M6377" i="5" s="1"/>
  <c r="L6389" i="5"/>
  <c r="M6389" i="5" s="1"/>
  <c r="L6401" i="5"/>
  <c r="M6401" i="5" s="1"/>
  <c r="L6413" i="5"/>
  <c r="M6413" i="5" s="1"/>
  <c r="L6425" i="5"/>
  <c r="M6425" i="5" s="1"/>
  <c r="L6437" i="5"/>
  <c r="M6437" i="5" s="1"/>
  <c r="L6449" i="5"/>
  <c r="M6449" i="5" s="1"/>
  <c r="L6461" i="5"/>
  <c r="M6461" i="5" s="1"/>
  <c r="L6473" i="5"/>
  <c r="M6473" i="5" s="1"/>
  <c r="L6485" i="5"/>
  <c r="M6485" i="5" s="1"/>
  <c r="L6497" i="5"/>
  <c r="M6497" i="5" s="1"/>
  <c r="L6509" i="5"/>
  <c r="M6509" i="5" s="1"/>
  <c r="L6521" i="5"/>
  <c r="M6521" i="5" s="1"/>
  <c r="L6533" i="5"/>
  <c r="M6533" i="5" s="1"/>
  <c r="L6545" i="5"/>
  <c r="M6545" i="5" s="1"/>
  <c r="L6557" i="5"/>
  <c r="M6557" i="5" s="1"/>
  <c r="L6569" i="5"/>
  <c r="M6569" i="5" s="1"/>
  <c r="L6581" i="5"/>
  <c r="M6581" i="5" s="1"/>
  <c r="L6593" i="5"/>
  <c r="M6593" i="5" s="1"/>
  <c r="L6605" i="5"/>
  <c r="M6605" i="5" s="1"/>
  <c r="L6617" i="5"/>
  <c r="M6617" i="5" s="1"/>
  <c r="L6629" i="5"/>
  <c r="M6629" i="5" s="1"/>
  <c r="L6641" i="5"/>
  <c r="M6641" i="5" s="1"/>
  <c r="L6653" i="5"/>
  <c r="M6653" i="5" s="1"/>
  <c r="L6665" i="5"/>
  <c r="M6665" i="5" s="1"/>
  <c r="L6677" i="5"/>
  <c r="M6677" i="5" s="1"/>
  <c r="L6689" i="5"/>
  <c r="M6689" i="5" s="1"/>
  <c r="L6701" i="5"/>
  <c r="M6701" i="5" s="1"/>
  <c r="L6713" i="5"/>
  <c r="M6713" i="5" s="1"/>
  <c r="L6725" i="5"/>
  <c r="M6725" i="5" s="1"/>
  <c r="L6737" i="5"/>
  <c r="M6737" i="5" s="1"/>
  <c r="L6749" i="5"/>
  <c r="M6749" i="5" s="1"/>
  <c r="L6761" i="5"/>
  <c r="M6761" i="5" s="1"/>
  <c r="L6773" i="5"/>
  <c r="M6773" i="5" s="1"/>
  <c r="L6785" i="5"/>
  <c r="M6785" i="5" s="1"/>
  <c r="L6797" i="5"/>
  <c r="M6797" i="5" s="1"/>
  <c r="L6809" i="5"/>
  <c r="M6809" i="5" s="1"/>
  <c r="L6821" i="5"/>
  <c r="M6821" i="5" s="1"/>
  <c r="L6833" i="5"/>
  <c r="M6833" i="5" s="1"/>
  <c r="L6845" i="5"/>
  <c r="M6845" i="5" s="1"/>
  <c r="L6857" i="5"/>
  <c r="M6857" i="5" s="1"/>
  <c r="L6869" i="5"/>
  <c r="M6869" i="5" s="1"/>
  <c r="L6881" i="5"/>
  <c r="M6881" i="5" s="1"/>
  <c r="L6893" i="5"/>
  <c r="M6893" i="5" s="1"/>
  <c r="L6905" i="5"/>
  <c r="M6905" i="5" s="1"/>
  <c r="L6917" i="5"/>
  <c r="M6917" i="5" s="1"/>
  <c r="L6929" i="5"/>
  <c r="M6929" i="5" s="1"/>
  <c r="L6941" i="5"/>
  <c r="M6941" i="5" s="1"/>
  <c r="L6953" i="5"/>
  <c r="M6953" i="5" s="1"/>
  <c r="L6965" i="5"/>
  <c r="M6965" i="5" s="1"/>
  <c r="L6977" i="5"/>
  <c r="M6977" i="5" s="1"/>
  <c r="L6989" i="5"/>
  <c r="M6989" i="5" s="1"/>
  <c r="L7001" i="5"/>
  <c r="M7001" i="5" s="1"/>
  <c r="L7013" i="5"/>
  <c r="M7013" i="5" s="1"/>
  <c r="L7025" i="5"/>
  <c r="M7025" i="5" s="1"/>
  <c r="L7037" i="5"/>
  <c r="M7037" i="5" s="1"/>
  <c r="L2188" i="5"/>
  <c r="M2188" i="5" s="1"/>
  <c r="L2921" i="5"/>
  <c r="M2921" i="5" s="1"/>
  <c r="L3300" i="5"/>
  <c r="M3300" i="5" s="1"/>
  <c r="L3624" i="5"/>
  <c r="M3624" i="5" s="1"/>
  <c r="L3872" i="5"/>
  <c r="M3872" i="5" s="1"/>
  <c r="L4016" i="5"/>
  <c r="M4016" i="5" s="1"/>
  <c r="L4160" i="5"/>
  <c r="M4160" i="5" s="1"/>
  <c r="L4304" i="5"/>
  <c r="M4304" i="5" s="1"/>
  <c r="L4448" i="5"/>
  <c r="M4448" i="5" s="1"/>
  <c r="L4556" i="5"/>
  <c r="M4556" i="5" s="1"/>
  <c r="L4664" i="5"/>
  <c r="M4664" i="5" s="1"/>
  <c r="L4772" i="5"/>
  <c r="M4772" i="5" s="1"/>
  <c r="L4880" i="5"/>
  <c r="M4880" i="5" s="1"/>
  <c r="L4988" i="5"/>
  <c r="M4988" i="5" s="1"/>
  <c r="L5096" i="5"/>
  <c r="M5096" i="5" s="1"/>
  <c r="L5204" i="5"/>
  <c r="M5204" i="5" s="1"/>
  <c r="L5312" i="5"/>
  <c r="M5312" i="5" s="1"/>
  <c r="L5409" i="5"/>
  <c r="M5409" i="5" s="1"/>
  <c r="L5501" i="5"/>
  <c r="M5501" i="5" s="1"/>
  <c r="L5565" i="5"/>
  <c r="M5565" i="5" s="1"/>
  <c r="L5613" i="5"/>
  <c r="M5613" i="5" s="1"/>
  <c r="L5661" i="5"/>
  <c r="M5661" i="5" s="1"/>
  <c r="L5709" i="5"/>
  <c r="M5709" i="5" s="1"/>
  <c r="L5757" i="5"/>
  <c r="M5757" i="5" s="1"/>
  <c r="L5805" i="5"/>
  <c r="M5805" i="5" s="1"/>
  <c r="L5853" i="5"/>
  <c r="M5853" i="5" s="1"/>
  <c r="L5901" i="5"/>
  <c r="M5901" i="5" s="1"/>
  <c r="L5949" i="5"/>
  <c r="M5949" i="5" s="1"/>
  <c r="L5997" i="5"/>
  <c r="M5997" i="5" s="1"/>
  <c r="L6045" i="5"/>
  <c r="M6045" i="5" s="1"/>
  <c r="L6093" i="5"/>
  <c r="M6093" i="5" s="1"/>
  <c r="L6134" i="5"/>
  <c r="M6134" i="5" s="1"/>
  <c r="L6173" i="5"/>
  <c r="M6173" i="5" s="1"/>
  <c r="L6212" i="5"/>
  <c r="M6212" i="5" s="1"/>
  <c r="L6252" i="5"/>
  <c r="M6252" i="5" s="1"/>
  <c r="L6289" i="5"/>
  <c r="M6289" i="5" s="1"/>
  <c r="L6325" i="5"/>
  <c r="M6325" i="5" s="1"/>
  <c r="L6361" i="5"/>
  <c r="M6361" i="5" s="1"/>
  <c r="L6397" i="5"/>
  <c r="M6397" i="5" s="1"/>
  <c r="L6433" i="5"/>
  <c r="M6433" i="5" s="1"/>
  <c r="L6469" i="5"/>
  <c r="M6469" i="5" s="1"/>
  <c r="L6505" i="5"/>
  <c r="M6505" i="5" s="1"/>
  <c r="L6541" i="5"/>
  <c r="M6541" i="5" s="1"/>
  <c r="L6577" i="5"/>
  <c r="M6577" i="5" s="1"/>
  <c r="L6613" i="5"/>
  <c r="M6613" i="5" s="1"/>
  <c r="L6649" i="5"/>
  <c r="M6649" i="5" s="1"/>
  <c r="L6685" i="5"/>
  <c r="M6685" i="5" s="1"/>
  <c r="L6721" i="5"/>
  <c r="M6721" i="5" s="1"/>
  <c r="L6757" i="5"/>
  <c r="M6757" i="5" s="1"/>
  <c r="L6793" i="5"/>
  <c r="M6793" i="5" s="1"/>
  <c r="L6829" i="5"/>
  <c r="M6829" i="5" s="1"/>
  <c r="L6865" i="5"/>
  <c r="M6865" i="5" s="1"/>
  <c r="L6901" i="5"/>
  <c r="M6901" i="5" s="1"/>
  <c r="L6937" i="5"/>
  <c r="M6937" i="5" s="1"/>
  <c r="L6973" i="5"/>
  <c r="M6973" i="5" s="1"/>
  <c r="L7009" i="5"/>
  <c r="M7009" i="5" s="1"/>
  <c r="L7045" i="5"/>
  <c r="M7045" i="5" s="1"/>
  <c r="L7071" i="5"/>
  <c r="M7071" i="5" s="1"/>
  <c r="L7097" i="5"/>
  <c r="M7097" i="5" s="1"/>
  <c r="L7126" i="5"/>
  <c r="M7126" i="5" s="1"/>
  <c r="L7142" i="5"/>
  <c r="M7142" i="5" s="1"/>
  <c r="L7162" i="5"/>
  <c r="M7162" i="5" s="1"/>
  <c r="L7178" i="5"/>
  <c r="M7178" i="5" s="1"/>
  <c r="L7197" i="5"/>
  <c r="M7197" i="5" s="1"/>
  <c r="L7212" i="5"/>
  <c r="M7212" i="5" s="1"/>
  <c r="L7227" i="5"/>
  <c r="M7227" i="5" s="1"/>
  <c r="L7245" i="5"/>
  <c r="M7245" i="5" s="1"/>
  <c r="L7260" i="5"/>
  <c r="M7260" i="5" s="1"/>
  <c r="L7275" i="5"/>
  <c r="M7275" i="5" s="1"/>
  <c r="L7293" i="5"/>
  <c r="M7293" i="5" s="1"/>
  <c r="L7308" i="5"/>
  <c r="M7308" i="5" s="1"/>
  <c r="L7323" i="5"/>
  <c r="M7323" i="5" s="1"/>
  <c r="L7341" i="5"/>
  <c r="M7341" i="5" s="1"/>
  <c r="L7356" i="5"/>
  <c r="M7356" i="5" s="1"/>
  <c r="L7371" i="5"/>
  <c r="M7371" i="5" s="1"/>
  <c r="L7389" i="5"/>
  <c r="M7389" i="5" s="1"/>
  <c r="L7404" i="5"/>
  <c r="M7404" i="5" s="1"/>
  <c r="L7419" i="5"/>
  <c r="M7419" i="5" s="1"/>
  <c r="L7437" i="5"/>
  <c r="M7437" i="5" s="1"/>
  <c r="L7452" i="5"/>
  <c r="M7452" i="5" s="1"/>
  <c r="L7467" i="5"/>
  <c r="M7467" i="5" s="1"/>
  <c r="L7485" i="5"/>
  <c r="M7485" i="5" s="1"/>
  <c r="L7500" i="5"/>
  <c r="M7500" i="5" s="1"/>
  <c r="L7515" i="5"/>
  <c r="M7515" i="5" s="1"/>
  <c r="L7533" i="5"/>
  <c r="M7533" i="5" s="1"/>
  <c r="L7547" i="5"/>
  <c r="M7547" i="5" s="1"/>
  <c r="L7560" i="5"/>
  <c r="M7560" i="5" s="1"/>
  <c r="L7573" i="5"/>
  <c r="M7573" i="5" s="1"/>
  <c r="L7586" i="5"/>
  <c r="M7586" i="5" s="1"/>
  <c r="L7599" i="5"/>
  <c r="M7599" i="5" s="1"/>
  <c r="L7611" i="5"/>
  <c r="M7611" i="5" s="1"/>
  <c r="L7623" i="5"/>
  <c r="M7623" i="5" s="1"/>
  <c r="L7635" i="5"/>
  <c r="M7635" i="5" s="1"/>
  <c r="L7647" i="5"/>
  <c r="M7647" i="5" s="1"/>
  <c r="L7659" i="5"/>
  <c r="M7659" i="5" s="1"/>
  <c r="L7671" i="5"/>
  <c r="M7671" i="5" s="1"/>
  <c r="L7683" i="5"/>
  <c r="M7683" i="5" s="1"/>
  <c r="L7695" i="5"/>
  <c r="M7695" i="5" s="1"/>
  <c r="L7707" i="5"/>
  <c r="M7707" i="5" s="1"/>
  <c r="L7719" i="5"/>
  <c r="M7719" i="5" s="1"/>
  <c r="L7731" i="5"/>
  <c r="M7731" i="5" s="1"/>
  <c r="L7743" i="5"/>
  <c r="M7743" i="5" s="1"/>
  <c r="L7755" i="5"/>
  <c r="M7755" i="5" s="1"/>
  <c r="L7767" i="5"/>
  <c r="M7767" i="5" s="1"/>
  <c r="L7779" i="5"/>
  <c r="M7779" i="5" s="1"/>
  <c r="L7791" i="5"/>
  <c r="M7791" i="5" s="1"/>
  <c r="L7803" i="5"/>
  <c r="M7803" i="5" s="1"/>
  <c r="L7815" i="5"/>
  <c r="M7815" i="5" s="1"/>
  <c r="L7827" i="5"/>
  <c r="M7827" i="5" s="1"/>
  <c r="L7839" i="5"/>
  <c r="M7839" i="5" s="1"/>
  <c r="L7851" i="5"/>
  <c r="M7851" i="5" s="1"/>
  <c r="L7863" i="5"/>
  <c r="M7863" i="5" s="1"/>
  <c r="L7875" i="5"/>
  <c r="M7875" i="5" s="1"/>
  <c r="L7887" i="5"/>
  <c r="M7887" i="5" s="1"/>
  <c r="L7899" i="5"/>
  <c r="M7899" i="5" s="1"/>
  <c r="L7911" i="5"/>
  <c r="M7911" i="5" s="1"/>
  <c r="L7923" i="5"/>
  <c r="M7923" i="5" s="1"/>
  <c r="L7935" i="5"/>
  <c r="M7935" i="5" s="1"/>
  <c r="L7947" i="5"/>
  <c r="M7947" i="5" s="1"/>
  <c r="L7959" i="5"/>
  <c r="M7959" i="5" s="1"/>
  <c r="L7971" i="5"/>
  <c r="M7971" i="5" s="1"/>
  <c r="L7983" i="5"/>
  <c r="M7983" i="5" s="1"/>
  <c r="L7995" i="5"/>
  <c r="M7995" i="5" s="1"/>
  <c r="L8007" i="5"/>
  <c r="M8007" i="5" s="1"/>
  <c r="L8019" i="5"/>
  <c r="M8019" i="5" s="1"/>
  <c r="L8031" i="5"/>
  <c r="M8031" i="5" s="1"/>
  <c r="L8043" i="5"/>
  <c r="M8043" i="5" s="1"/>
  <c r="L8055" i="5"/>
  <c r="M8055" i="5" s="1"/>
  <c r="L8067" i="5"/>
  <c r="M8067" i="5" s="1"/>
  <c r="L8079" i="5"/>
  <c r="M8079" i="5" s="1"/>
  <c r="L8091" i="5"/>
  <c r="M8091" i="5" s="1"/>
  <c r="L8103" i="5"/>
  <c r="M8103" i="5" s="1"/>
  <c r="L8115" i="5"/>
  <c r="M8115" i="5" s="1"/>
  <c r="L8127" i="5"/>
  <c r="M8127" i="5" s="1"/>
  <c r="L8139" i="5"/>
  <c r="M8139" i="5" s="1"/>
  <c r="L8151" i="5"/>
  <c r="M8151" i="5" s="1"/>
  <c r="L8163" i="5"/>
  <c r="M8163" i="5" s="1"/>
  <c r="L8175" i="5"/>
  <c r="M8175" i="5" s="1"/>
  <c r="L8187" i="5"/>
  <c r="M8187" i="5" s="1"/>
  <c r="L8199" i="5"/>
  <c r="M8199" i="5" s="1"/>
  <c r="L8211" i="5"/>
  <c r="M8211" i="5" s="1"/>
  <c r="L8223" i="5"/>
  <c r="M8223" i="5" s="1"/>
  <c r="L8235" i="5"/>
  <c r="M8235" i="5" s="1"/>
  <c r="L8247" i="5"/>
  <c r="M8247" i="5" s="1"/>
  <c r="L8259" i="5"/>
  <c r="M8259" i="5" s="1"/>
  <c r="L8271" i="5"/>
  <c r="M8271" i="5" s="1"/>
  <c r="L8283" i="5"/>
  <c r="M8283" i="5" s="1"/>
  <c r="L8295" i="5"/>
  <c r="M8295" i="5" s="1"/>
  <c r="L8307" i="5"/>
  <c r="M8307" i="5" s="1"/>
  <c r="L8319" i="5"/>
  <c r="M8319" i="5" s="1"/>
  <c r="L8331" i="5"/>
  <c r="M8331" i="5" s="1"/>
  <c r="L8343" i="5"/>
  <c r="M8343" i="5" s="1"/>
  <c r="L8355" i="5"/>
  <c r="M8355" i="5" s="1"/>
  <c r="L8367" i="5"/>
  <c r="M8367" i="5" s="1"/>
  <c r="L8379" i="5"/>
  <c r="M8379" i="5" s="1"/>
  <c r="L8391" i="5"/>
  <c r="M8391" i="5" s="1"/>
  <c r="L8403" i="5"/>
  <c r="M8403" i="5" s="1"/>
  <c r="L8415" i="5"/>
  <c r="M8415" i="5" s="1"/>
  <c r="L8427" i="5"/>
  <c r="M8427" i="5" s="1"/>
  <c r="L8439" i="5"/>
  <c r="M8439" i="5" s="1"/>
  <c r="L8451" i="5"/>
  <c r="M8451" i="5" s="1"/>
  <c r="L8463" i="5"/>
  <c r="M8463" i="5" s="1"/>
  <c r="L8475" i="5"/>
  <c r="M8475" i="5" s="1"/>
  <c r="L8487" i="5"/>
  <c r="M8487" i="5" s="1"/>
  <c r="L8499" i="5"/>
  <c r="M8499" i="5" s="1"/>
  <c r="L8511" i="5"/>
  <c r="M8511" i="5" s="1"/>
  <c r="L8523" i="5"/>
  <c r="M8523" i="5" s="1"/>
  <c r="L8535" i="5"/>
  <c r="M8535" i="5" s="1"/>
  <c r="L8547" i="5"/>
  <c r="M8547" i="5" s="1"/>
  <c r="L8559" i="5"/>
  <c r="M8559" i="5" s="1"/>
  <c r="L8571" i="5"/>
  <c r="M8571" i="5" s="1"/>
  <c r="L8583" i="5"/>
  <c r="M8583" i="5" s="1"/>
  <c r="L8595" i="5"/>
  <c r="M8595" i="5" s="1"/>
  <c r="L8607" i="5"/>
  <c r="M8607" i="5" s="1"/>
  <c r="L8619" i="5"/>
  <c r="M8619" i="5" s="1"/>
  <c r="L8631" i="5"/>
  <c r="M8631" i="5" s="1"/>
  <c r="L8643" i="5"/>
  <c r="M8643" i="5" s="1"/>
  <c r="L8655" i="5"/>
  <c r="M8655" i="5" s="1"/>
  <c r="L8667" i="5"/>
  <c r="M8667" i="5" s="1"/>
  <c r="L8679" i="5"/>
  <c r="M8679" i="5" s="1"/>
  <c r="L8691" i="5"/>
  <c r="M8691" i="5" s="1"/>
  <c r="L8703" i="5"/>
  <c r="M8703" i="5" s="1"/>
  <c r="L8715" i="5"/>
  <c r="M8715" i="5" s="1"/>
  <c r="L8727" i="5"/>
  <c r="M8727" i="5" s="1"/>
  <c r="L8739" i="5"/>
  <c r="M8739" i="5" s="1"/>
  <c r="L8751" i="5"/>
  <c r="M8751" i="5" s="1"/>
  <c r="L8763" i="5"/>
  <c r="M8763" i="5" s="1"/>
  <c r="L8775" i="5"/>
  <c r="M8775" i="5" s="1"/>
  <c r="L8787" i="5"/>
  <c r="M8787" i="5" s="1"/>
  <c r="L8799" i="5"/>
  <c r="M8799" i="5" s="1"/>
  <c r="L8811" i="5"/>
  <c r="M8811" i="5" s="1"/>
  <c r="L8823" i="5"/>
  <c r="M8823" i="5" s="1"/>
  <c r="L8835" i="5"/>
  <c r="M8835" i="5" s="1"/>
  <c r="L8847" i="5"/>
  <c r="M8847" i="5" s="1"/>
  <c r="L8859" i="5"/>
  <c r="M8859" i="5" s="1"/>
  <c r="L8871" i="5"/>
  <c r="M8871" i="5" s="1"/>
  <c r="L8883" i="5"/>
  <c r="M8883" i="5" s="1"/>
  <c r="L8895" i="5"/>
  <c r="M8895" i="5" s="1"/>
  <c r="L8907" i="5"/>
  <c r="M8907" i="5" s="1"/>
  <c r="L8919" i="5"/>
  <c r="M8919" i="5" s="1"/>
  <c r="L8931" i="5"/>
  <c r="M8931" i="5" s="1"/>
  <c r="L8943" i="5"/>
  <c r="M8943" i="5" s="1"/>
  <c r="L8955" i="5"/>
  <c r="M8955" i="5" s="1"/>
  <c r="L8967" i="5"/>
  <c r="M8967" i="5" s="1"/>
  <c r="L8979" i="5"/>
  <c r="M8979" i="5" s="1"/>
  <c r="L8991" i="5"/>
  <c r="M8991" i="5" s="1"/>
  <c r="L9003" i="5"/>
  <c r="M9003" i="5" s="1"/>
  <c r="L9015" i="5"/>
  <c r="M9015" i="5" s="1"/>
  <c r="L9027" i="5"/>
  <c r="M9027" i="5" s="1"/>
  <c r="L9039" i="5"/>
  <c r="M9039" i="5" s="1"/>
  <c r="L9051" i="5"/>
  <c r="M9051" i="5" s="1"/>
  <c r="L9063" i="5"/>
  <c r="M9063" i="5" s="1"/>
  <c r="L9075" i="5"/>
  <c r="M9075" i="5" s="1"/>
  <c r="L9087" i="5"/>
  <c r="M9087" i="5" s="1"/>
  <c r="L9099" i="5"/>
  <c r="M9099" i="5" s="1"/>
  <c r="L9111" i="5"/>
  <c r="M9111" i="5" s="1"/>
  <c r="L9123" i="5"/>
  <c r="M9123" i="5" s="1"/>
  <c r="L9135" i="5"/>
  <c r="M9135" i="5" s="1"/>
  <c r="L9147" i="5"/>
  <c r="M9147" i="5" s="1"/>
  <c r="L9159" i="5"/>
  <c r="M9159" i="5" s="1"/>
  <c r="L9171" i="5"/>
  <c r="M9171" i="5" s="1"/>
  <c r="L9183" i="5"/>
  <c r="M9183" i="5" s="1"/>
  <c r="L9195" i="5"/>
  <c r="M9195" i="5" s="1"/>
  <c r="L9207" i="5"/>
  <c r="M9207" i="5" s="1"/>
  <c r="L9219" i="5"/>
  <c r="M9219" i="5" s="1"/>
  <c r="L9231" i="5"/>
  <c r="M9231" i="5" s="1"/>
  <c r="L9243" i="5"/>
  <c r="M9243" i="5" s="1"/>
  <c r="L9255" i="5"/>
  <c r="M9255" i="5" s="1"/>
  <c r="L9267" i="5"/>
  <c r="M9267" i="5" s="1"/>
  <c r="L9279" i="5"/>
  <c r="M9279" i="5" s="1"/>
  <c r="L9291" i="5"/>
  <c r="M9291" i="5" s="1"/>
  <c r="L9303" i="5"/>
  <c r="M9303" i="5" s="1"/>
  <c r="L9315" i="5"/>
  <c r="M9315" i="5" s="1"/>
  <c r="L9327" i="5"/>
  <c r="M9327" i="5" s="1"/>
  <c r="L9339" i="5"/>
  <c r="M9339" i="5" s="1"/>
  <c r="L9351" i="5"/>
  <c r="M9351" i="5" s="1"/>
  <c r="L9363" i="5"/>
  <c r="M9363" i="5" s="1"/>
  <c r="L9375" i="5"/>
  <c r="M9375" i="5" s="1"/>
  <c r="L9387" i="5"/>
  <c r="M9387" i="5" s="1"/>
  <c r="L9399" i="5"/>
  <c r="M9399" i="5" s="1"/>
  <c r="L9411" i="5"/>
  <c r="M9411" i="5" s="1"/>
  <c r="L9423" i="5"/>
  <c r="M9423" i="5" s="1"/>
  <c r="L9435" i="5"/>
  <c r="M9435" i="5" s="1"/>
  <c r="L9447" i="5"/>
  <c r="M9447" i="5" s="1"/>
  <c r="L9459" i="5"/>
  <c r="M9459" i="5" s="1"/>
  <c r="L9471" i="5"/>
  <c r="M9471" i="5" s="1"/>
  <c r="L9483" i="5"/>
  <c r="M9483" i="5" s="1"/>
  <c r="L9495" i="5"/>
  <c r="M9495" i="5" s="1"/>
  <c r="L9507" i="5"/>
  <c r="M9507" i="5" s="1"/>
  <c r="L9519" i="5"/>
  <c r="M9519" i="5" s="1"/>
  <c r="L9531" i="5"/>
  <c r="M9531" i="5" s="1"/>
  <c r="L9543" i="5"/>
  <c r="M9543" i="5" s="1"/>
  <c r="L9555" i="5"/>
  <c r="M9555" i="5" s="1"/>
  <c r="L9567" i="5"/>
  <c r="M9567" i="5" s="1"/>
  <c r="L9579" i="5"/>
  <c r="M9579" i="5" s="1"/>
  <c r="L9591" i="5"/>
  <c r="M9591" i="5" s="1"/>
  <c r="L9603" i="5"/>
  <c r="M9603" i="5" s="1"/>
  <c r="L9615" i="5"/>
  <c r="M9615" i="5" s="1"/>
  <c r="L9627" i="5"/>
  <c r="M9627" i="5" s="1"/>
  <c r="L9639" i="5"/>
  <c r="M9639" i="5" s="1"/>
  <c r="L9651" i="5"/>
  <c r="M9651" i="5" s="1"/>
  <c r="L9663" i="5"/>
  <c r="M9663" i="5" s="1"/>
  <c r="L9675" i="5"/>
  <c r="M9675" i="5" s="1"/>
  <c r="L9687" i="5"/>
  <c r="M9687" i="5" s="1"/>
  <c r="L9699" i="5"/>
  <c r="M9699" i="5" s="1"/>
  <c r="L9711" i="5"/>
  <c r="M9711" i="5" s="1"/>
  <c r="L9723" i="5"/>
  <c r="M9723" i="5" s="1"/>
  <c r="L9735" i="5"/>
  <c r="M9735" i="5" s="1"/>
  <c r="L9747" i="5"/>
  <c r="M9747" i="5" s="1"/>
  <c r="L9759" i="5"/>
  <c r="M9759" i="5" s="1"/>
  <c r="L9771" i="5"/>
  <c r="M9771" i="5" s="1"/>
  <c r="L9783" i="5"/>
  <c r="M9783" i="5" s="1"/>
  <c r="L9795" i="5"/>
  <c r="M9795" i="5" s="1"/>
  <c r="L9807" i="5"/>
  <c r="M9807" i="5" s="1"/>
  <c r="L9819" i="5"/>
  <c r="M9819" i="5" s="1"/>
  <c r="L9831" i="5"/>
  <c r="M9831" i="5" s="1"/>
  <c r="L9843" i="5"/>
  <c r="M9843" i="5" s="1"/>
  <c r="L9855" i="5"/>
  <c r="M9855" i="5" s="1"/>
  <c r="L9867" i="5"/>
  <c r="M9867" i="5" s="1"/>
  <c r="L9879" i="5"/>
  <c r="M9879" i="5" s="1"/>
  <c r="L9891" i="5"/>
  <c r="M9891" i="5" s="1"/>
  <c r="L9903" i="5"/>
  <c r="M9903" i="5" s="1"/>
  <c r="L9915" i="5"/>
  <c r="M9915" i="5" s="1"/>
  <c r="L9927" i="5"/>
  <c r="M9927" i="5" s="1"/>
  <c r="L9939" i="5"/>
  <c r="M9939" i="5" s="1"/>
  <c r="L9951" i="5"/>
  <c r="M9951" i="5" s="1"/>
  <c r="L9963" i="5"/>
  <c r="M9963" i="5" s="1"/>
  <c r="L9975" i="5"/>
  <c r="M9975" i="5" s="1"/>
  <c r="L9987" i="5"/>
  <c r="M9987" i="5" s="1"/>
  <c r="L9999" i="5"/>
  <c r="M9999" i="5" s="1"/>
  <c r="L10011" i="5"/>
  <c r="M10011" i="5" s="1"/>
  <c r="L2274" i="5"/>
  <c r="M2274" i="5" s="1"/>
  <c r="L2955" i="5"/>
  <c r="M2955" i="5" s="1"/>
  <c r="L3325" i="5"/>
  <c r="M3325" i="5" s="1"/>
  <c r="L3649" i="5"/>
  <c r="M3649" i="5" s="1"/>
  <c r="L3884" i="5"/>
  <c r="M3884" i="5" s="1"/>
  <c r="L4028" i="5"/>
  <c r="M4028" i="5" s="1"/>
  <c r="L4172" i="5"/>
  <c r="M4172" i="5" s="1"/>
  <c r="L4316" i="5"/>
  <c r="M4316" i="5" s="1"/>
  <c r="L4457" i="5"/>
  <c r="M4457" i="5" s="1"/>
  <c r="L4565" i="5"/>
  <c r="M4565" i="5" s="1"/>
  <c r="L4673" i="5"/>
  <c r="M4673" i="5" s="1"/>
  <c r="L4781" i="5"/>
  <c r="M4781" i="5" s="1"/>
  <c r="L4889" i="5"/>
  <c r="M4889" i="5" s="1"/>
  <c r="L4997" i="5"/>
  <c r="M4997" i="5" s="1"/>
  <c r="L5105" i="5"/>
  <c r="M5105" i="5" s="1"/>
  <c r="L5213" i="5"/>
  <c r="M5213" i="5" s="1"/>
  <c r="L5321" i="5"/>
  <c r="M5321" i="5" s="1"/>
  <c r="L5417" i="5"/>
  <c r="M5417" i="5" s="1"/>
  <c r="L5502" i="5"/>
  <c r="M5502" i="5" s="1"/>
  <c r="L5569" i="5"/>
  <c r="M5569" i="5" s="1"/>
  <c r="L5617" i="5"/>
  <c r="M5617" i="5" s="1"/>
  <c r="L5665" i="5"/>
  <c r="M5665" i="5" s="1"/>
  <c r="L5713" i="5"/>
  <c r="M5713" i="5" s="1"/>
  <c r="L5761" i="5"/>
  <c r="M5761" i="5" s="1"/>
  <c r="L5809" i="5"/>
  <c r="M5809" i="5" s="1"/>
  <c r="L5857" i="5"/>
  <c r="M5857" i="5" s="1"/>
  <c r="L5905" i="5"/>
  <c r="M5905" i="5" s="1"/>
  <c r="L5953" i="5"/>
  <c r="M5953" i="5" s="1"/>
  <c r="L6001" i="5"/>
  <c r="M6001" i="5" s="1"/>
  <c r="L6049" i="5"/>
  <c r="M6049" i="5" s="1"/>
  <c r="L6096" i="5"/>
  <c r="M6096" i="5" s="1"/>
  <c r="L6135" i="5"/>
  <c r="M6135" i="5" s="1"/>
  <c r="L6174" i="5"/>
  <c r="M6174" i="5" s="1"/>
  <c r="L6213" i="5"/>
  <c r="M6213" i="5" s="1"/>
  <c r="L6253" i="5"/>
  <c r="M6253" i="5" s="1"/>
  <c r="L6290" i="5"/>
  <c r="M6290" i="5" s="1"/>
  <c r="L6326" i="5"/>
  <c r="M6326" i="5" s="1"/>
  <c r="L6362" i="5"/>
  <c r="M6362" i="5" s="1"/>
  <c r="L6398" i="5"/>
  <c r="M6398" i="5" s="1"/>
  <c r="L6434" i="5"/>
  <c r="M6434" i="5" s="1"/>
  <c r="L6470" i="5"/>
  <c r="M6470" i="5" s="1"/>
  <c r="L6506" i="5"/>
  <c r="M6506" i="5" s="1"/>
  <c r="L6542" i="5"/>
  <c r="M6542" i="5" s="1"/>
  <c r="L6578" i="5"/>
  <c r="M6578" i="5" s="1"/>
  <c r="L6614" i="5"/>
  <c r="M6614" i="5" s="1"/>
  <c r="L6650" i="5"/>
  <c r="M6650" i="5" s="1"/>
  <c r="L6686" i="5"/>
  <c r="M6686" i="5" s="1"/>
  <c r="L6722" i="5"/>
  <c r="M6722" i="5" s="1"/>
  <c r="L6758" i="5"/>
  <c r="M6758" i="5" s="1"/>
  <c r="L6794" i="5"/>
  <c r="M6794" i="5" s="1"/>
  <c r="L6830" i="5"/>
  <c r="M6830" i="5" s="1"/>
  <c r="L6866" i="5"/>
  <c r="M6866" i="5" s="1"/>
  <c r="L6902" i="5"/>
  <c r="M6902" i="5" s="1"/>
  <c r="L6938" i="5"/>
  <c r="M6938" i="5" s="1"/>
  <c r="L6974" i="5"/>
  <c r="M6974" i="5" s="1"/>
  <c r="L7010" i="5"/>
  <c r="M7010" i="5" s="1"/>
  <c r="L7046" i="5"/>
  <c r="M7046" i="5" s="1"/>
  <c r="L7072" i="5"/>
  <c r="M7072" i="5" s="1"/>
  <c r="L7105" i="5"/>
  <c r="M7105" i="5" s="1"/>
  <c r="L7127" i="5"/>
  <c r="M7127" i="5" s="1"/>
  <c r="L7143" i="5"/>
  <c r="M7143" i="5" s="1"/>
  <c r="L7163" i="5"/>
  <c r="M7163" i="5" s="1"/>
  <c r="L7179" i="5"/>
  <c r="M7179" i="5" s="1"/>
  <c r="L7198" i="5"/>
  <c r="M7198" i="5" s="1"/>
  <c r="L7213" i="5"/>
  <c r="M7213" i="5" s="1"/>
  <c r="L7228" i="5"/>
  <c r="M7228" i="5" s="1"/>
  <c r="L7246" i="5"/>
  <c r="M7246" i="5" s="1"/>
  <c r="L7261" i="5"/>
  <c r="M7261" i="5" s="1"/>
  <c r="L7276" i="5"/>
  <c r="M7276" i="5" s="1"/>
  <c r="L7294" i="5"/>
  <c r="M7294" i="5" s="1"/>
  <c r="L7309" i="5"/>
  <c r="M7309" i="5" s="1"/>
  <c r="L7324" i="5"/>
  <c r="M7324" i="5" s="1"/>
  <c r="L7342" i="5"/>
  <c r="M7342" i="5" s="1"/>
  <c r="L7357" i="5"/>
  <c r="M7357" i="5" s="1"/>
  <c r="L7372" i="5"/>
  <c r="M7372" i="5" s="1"/>
  <c r="L7390" i="5"/>
  <c r="M7390" i="5" s="1"/>
  <c r="L7405" i="5"/>
  <c r="M7405" i="5" s="1"/>
  <c r="L7420" i="5"/>
  <c r="M7420" i="5" s="1"/>
  <c r="L7438" i="5"/>
  <c r="M7438" i="5" s="1"/>
  <c r="L7453" i="5"/>
  <c r="M7453" i="5" s="1"/>
  <c r="L7468" i="5"/>
  <c r="M7468" i="5" s="1"/>
  <c r="L7486" i="5"/>
  <c r="M7486" i="5" s="1"/>
  <c r="L7501" i="5"/>
  <c r="M7501" i="5" s="1"/>
  <c r="L7516" i="5"/>
  <c r="M7516" i="5" s="1"/>
  <c r="L7534" i="5"/>
  <c r="M7534" i="5" s="1"/>
  <c r="L7548" i="5"/>
  <c r="M7548" i="5" s="1"/>
  <c r="L7561" i="5"/>
  <c r="M7561" i="5" s="1"/>
  <c r="L7574" i="5"/>
  <c r="M7574" i="5" s="1"/>
  <c r="L7587" i="5"/>
  <c r="M7587" i="5" s="1"/>
  <c r="L7600" i="5"/>
  <c r="M7600" i="5" s="1"/>
  <c r="L7612" i="5"/>
  <c r="M7612" i="5" s="1"/>
  <c r="L7624" i="5"/>
  <c r="M7624" i="5" s="1"/>
  <c r="L7636" i="5"/>
  <c r="M7636" i="5" s="1"/>
  <c r="L7648" i="5"/>
  <c r="M7648" i="5" s="1"/>
  <c r="L7660" i="5"/>
  <c r="M7660" i="5" s="1"/>
  <c r="L7672" i="5"/>
  <c r="M7672" i="5" s="1"/>
  <c r="L7684" i="5"/>
  <c r="M7684" i="5" s="1"/>
  <c r="L7696" i="5"/>
  <c r="M7696" i="5" s="1"/>
  <c r="L7708" i="5"/>
  <c r="M7708" i="5" s="1"/>
  <c r="L7720" i="5"/>
  <c r="M7720" i="5" s="1"/>
  <c r="L7732" i="5"/>
  <c r="M7732" i="5" s="1"/>
  <c r="L7744" i="5"/>
  <c r="M7744" i="5" s="1"/>
  <c r="L7756" i="5"/>
  <c r="M7756" i="5" s="1"/>
  <c r="L7768" i="5"/>
  <c r="M7768" i="5" s="1"/>
  <c r="L7780" i="5"/>
  <c r="M7780" i="5" s="1"/>
  <c r="L7792" i="5"/>
  <c r="M7792" i="5" s="1"/>
  <c r="L7804" i="5"/>
  <c r="M7804" i="5" s="1"/>
  <c r="L7816" i="5"/>
  <c r="M7816" i="5" s="1"/>
  <c r="L7828" i="5"/>
  <c r="M7828" i="5" s="1"/>
  <c r="L7840" i="5"/>
  <c r="M7840" i="5" s="1"/>
  <c r="L7852" i="5"/>
  <c r="M7852" i="5" s="1"/>
  <c r="L7864" i="5"/>
  <c r="M7864" i="5" s="1"/>
  <c r="L7876" i="5"/>
  <c r="M7876" i="5" s="1"/>
  <c r="L7888" i="5"/>
  <c r="M7888" i="5" s="1"/>
  <c r="L7900" i="5"/>
  <c r="M7900" i="5" s="1"/>
  <c r="L7912" i="5"/>
  <c r="M7912" i="5" s="1"/>
  <c r="L7924" i="5"/>
  <c r="M7924" i="5" s="1"/>
  <c r="L7936" i="5"/>
  <c r="M7936" i="5" s="1"/>
  <c r="L7948" i="5"/>
  <c r="M7948" i="5" s="1"/>
  <c r="L7960" i="5"/>
  <c r="M7960" i="5" s="1"/>
  <c r="L7972" i="5"/>
  <c r="M7972" i="5" s="1"/>
  <c r="L7984" i="5"/>
  <c r="M7984" i="5" s="1"/>
  <c r="L7996" i="5"/>
  <c r="M7996" i="5" s="1"/>
  <c r="L8008" i="5"/>
  <c r="M8008" i="5" s="1"/>
  <c r="L8020" i="5"/>
  <c r="M8020" i="5" s="1"/>
  <c r="L8032" i="5"/>
  <c r="M8032" i="5" s="1"/>
  <c r="L8044" i="5"/>
  <c r="M8044" i="5" s="1"/>
  <c r="L8056" i="5"/>
  <c r="M8056" i="5" s="1"/>
  <c r="L8068" i="5"/>
  <c r="M8068" i="5" s="1"/>
  <c r="L8080" i="5"/>
  <c r="M8080" i="5" s="1"/>
  <c r="L8092" i="5"/>
  <c r="M8092" i="5" s="1"/>
  <c r="L8104" i="5"/>
  <c r="M8104" i="5" s="1"/>
  <c r="L8116" i="5"/>
  <c r="M8116" i="5" s="1"/>
  <c r="L8128" i="5"/>
  <c r="M8128" i="5" s="1"/>
  <c r="L8140" i="5"/>
  <c r="M8140" i="5" s="1"/>
  <c r="L8152" i="5"/>
  <c r="M8152" i="5" s="1"/>
  <c r="L8164" i="5"/>
  <c r="M8164" i="5" s="1"/>
  <c r="L8176" i="5"/>
  <c r="M8176" i="5" s="1"/>
  <c r="L8188" i="5"/>
  <c r="M8188" i="5" s="1"/>
  <c r="L8200" i="5"/>
  <c r="M8200" i="5" s="1"/>
  <c r="L8212" i="5"/>
  <c r="M8212" i="5" s="1"/>
  <c r="L8224" i="5"/>
  <c r="M8224" i="5" s="1"/>
  <c r="L8236" i="5"/>
  <c r="M8236" i="5" s="1"/>
  <c r="L8248" i="5"/>
  <c r="M8248" i="5" s="1"/>
  <c r="L8260" i="5"/>
  <c r="M8260" i="5" s="1"/>
  <c r="L8272" i="5"/>
  <c r="M8272" i="5" s="1"/>
  <c r="L8284" i="5"/>
  <c r="M8284" i="5" s="1"/>
  <c r="L8296" i="5"/>
  <c r="M8296" i="5" s="1"/>
  <c r="L8308" i="5"/>
  <c r="M8308" i="5" s="1"/>
  <c r="L8320" i="5"/>
  <c r="M8320" i="5" s="1"/>
  <c r="L8332" i="5"/>
  <c r="M8332" i="5" s="1"/>
  <c r="L8344" i="5"/>
  <c r="M8344" i="5" s="1"/>
  <c r="L8356" i="5"/>
  <c r="M8356" i="5" s="1"/>
  <c r="L8368" i="5"/>
  <c r="M8368" i="5" s="1"/>
  <c r="L8380" i="5"/>
  <c r="M8380" i="5" s="1"/>
  <c r="L8392" i="5"/>
  <c r="M8392" i="5" s="1"/>
  <c r="L8404" i="5"/>
  <c r="M8404" i="5" s="1"/>
  <c r="L8416" i="5"/>
  <c r="M8416" i="5" s="1"/>
  <c r="L8428" i="5"/>
  <c r="M8428" i="5" s="1"/>
  <c r="L8440" i="5"/>
  <c r="M8440" i="5" s="1"/>
  <c r="L8452" i="5"/>
  <c r="M8452" i="5" s="1"/>
  <c r="L8464" i="5"/>
  <c r="M8464" i="5" s="1"/>
  <c r="L8476" i="5"/>
  <c r="M8476" i="5" s="1"/>
  <c r="L8488" i="5"/>
  <c r="M8488" i="5" s="1"/>
  <c r="L8500" i="5"/>
  <c r="M8500" i="5" s="1"/>
  <c r="L8512" i="5"/>
  <c r="M8512" i="5" s="1"/>
  <c r="L8524" i="5"/>
  <c r="M8524" i="5" s="1"/>
  <c r="L8536" i="5"/>
  <c r="M8536" i="5" s="1"/>
  <c r="L8548" i="5"/>
  <c r="M8548" i="5" s="1"/>
  <c r="L8560" i="5"/>
  <c r="M8560" i="5" s="1"/>
  <c r="L8572" i="5"/>
  <c r="M8572" i="5" s="1"/>
  <c r="L8584" i="5"/>
  <c r="M8584" i="5" s="1"/>
  <c r="L8596" i="5"/>
  <c r="M8596" i="5" s="1"/>
  <c r="L8608" i="5"/>
  <c r="M8608" i="5" s="1"/>
  <c r="L8620" i="5"/>
  <c r="M8620" i="5" s="1"/>
  <c r="L8632" i="5"/>
  <c r="M8632" i="5" s="1"/>
  <c r="L8644" i="5"/>
  <c r="M8644" i="5" s="1"/>
  <c r="L8656" i="5"/>
  <c r="M8656" i="5" s="1"/>
  <c r="L8668" i="5"/>
  <c r="M8668" i="5" s="1"/>
  <c r="L8680" i="5"/>
  <c r="M8680" i="5" s="1"/>
  <c r="L8692" i="5"/>
  <c r="M8692" i="5" s="1"/>
  <c r="L8704" i="5"/>
  <c r="M8704" i="5" s="1"/>
  <c r="L8716" i="5"/>
  <c r="M8716" i="5" s="1"/>
  <c r="L8728" i="5"/>
  <c r="M8728" i="5" s="1"/>
  <c r="L8740" i="5"/>
  <c r="M8740" i="5" s="1"/>
  <c r="L8752" i="5"/>
  <c r="M8752" i="5" s="1"/>
  <c r="L8764" i="5"/>
  <c r="M8764" i="5" s="1"/>
  <c r="L8776" i="5"/>
  <c r="M8776" i="5" s="1"/>
  <c r="L8788" i="5"/>
  <c r="M8788" i="5" s="1"/>
  <c r="L8800" i="5"/>
  <c r="M8800" i="5" s="1"/>
  <c r="L8812" i="5"/>
  <c r="M8812" i="5" s="1"/>
  <c r="L8824" i="5"/>
  <c r="M8824" i="5" s="1"/>
  <c r="L8836" i="5"/>
  <c r="M8836" i="5" s="1"/>
  <c r="L8848" i="5"/>
  <c r="M8848" i="5" s="1"/>
  <c r="L8860" i="5"/>
  <c r="M8860" i="5" s="1"/>
  <c r="L8872" i="5"/>
  <c r="M8872" i="5" s="1"/>
  <c r="L8884" i="5"/>
  <c r="M8884" i="5" s="1"/>
  <c r="L8896" i="5"/>
  <c r="M8896" i="5" s="1"/>
  <c r="L8908" i="5"/>
  <c r="M8908" i="5" s="1"/>
  <c r="L8920" i="5"/>
  <c r="M8920" i="5" s="1"/>
  <c r="L8932" i="5"/>
  <c r="M8932" i="5" s="1"/>
  <c r="L8944" i="5"/>
  <c r="M8944" i="5" s="1"/>
  <c r="L8956" i="5"/>
  <c r="M8956" i="5" s="1"/>
  <c r="L8968" i="5"/>
  <c r="M8968" i="5" s="1"/>
  <c r="L8980" i="5"/>
  <c r="M8980" i="5" s="1"/>
  <c r="L8992" i="5"/>
  <c r="M8992" i="5" s="1"/>
  <c r="L9004" i="5"/>
  <c r="M9004" i="5" s="1"/>
  <c r="L9016" i="5"/>
  <c r="M9016" i="5" s="1"/>
  <c r="L9028" i="5"/>
  <c r="M9028" i="5" s="1"/>
  <c r="L9040" i="5"/>
  <c r="M9040" i="5" s="1"/>
  <c r="L9052" i="5"/>
  <c r="M9052" i="5" s="1"/>
  <c r="L9064" i="5"/>
  <c r="M9064" i="5" s="1"/>
  <c r="L9076" i="5"/>
  <c r="M9076" i="5" s="1"/>
  <c r="L9088" i="5"/>
  <c r="M9088" i="5" s="1"/>
  <c r="L9100" i="5"/>
  <c r="M9100" i="5" s="1"/>
  <c r="L9112" i="5"/>
  <c r="M9112" i="5" s="1"/>
  <c r="L9124" i="5"/>
  <c r="M9124" i="5" s="1"/>
  <c r="L9136" i="5"/>
  <c r="M9136" i="5" s="1"/>
  <c r="L9148" i="5"/>
  <c r="M9148" i="5" s="1"/>
  <c r="L9160" i="5"/>
  <c r="M9160" i="5" s="1"/>
  <c r="L9172" i="5"/>
  <c r="M9172" i="5" s="1"/>
  <c r="L9184" i="5"/>
  <c r="M9184" i="5" s="1"/>
  <c r="L9196" i="5"/>
  <c r="M9196" i="5" s="1"/>
  <c r="L9208" i="5"/>
  <c r="M9208" i="5" s="1"/>
  <c r="L9220" i="5"/>
  <c r="M9220" i="5" s="1"/>
  <c r="L9232" i="5"/>
  <c r="M9232" i="5" s="1"/>
  <c r="L9244" i="5"/>
  <c r="M9244" i="5" s="1"/>
  <c r="L9256" i="5"/>
  <c r="M9256" i="5" s="1"/>
  <c r="L9268" i="5"/>
  <c r="M9268" i="5" s="1"/>
  <c r="L9280" i="5"/>
  <c r="M9280" i="5" s="1"/>
  <c r="L9292" i="5"/>
  <c r="M9292" i="5" s="1"/>
  <c r="L9304" i="5"/>
  <c r="M9304" i="5" s="1"/>
  <c r="L9316" i="5"/>
  <c r="M9316" i="5" s="1"/>
  <c r="L9328" i="5"/>
  <c r="M9328" i="5" s="1"/>
  <c r="L9340" i="5"/>
  <c r="M9340" i="5" s="1"/>
  <c r="L9352" i="5"/>
  <c r="M9352" i="5" s="1"/>
  <c r="L9364" i="5"/>
  <c r="M9364" i="5" s="1"/>
  <c r="L9376" i="5"/>
  <c r="M9376" i="5" s="1"/>
  <c r="L9388" i="5"/>
  <c r="M9388" i="5" s="1"/>
  <c r="L9400" i="5"/>
  <c r="M9400" i="5" s="1"/>
  <c r="L9412" i="5"/>
  <c r="M9412" i="5" s="1"/>
  <c r="L9424" i="5"/>
  <c r="M9424" i="5" s="1"/>
  <c r="L9436" i="5"/>
  <c r="M9436" i="5" s="1"/>
  <c r="L9448" i="5"/>
  <c r="M9448" i="5" s="1"/>
  <c r="L9460" i="5"/>
  <c r="M9460" i="5" s="1"/>
  <c r="L9472" i="5"/>
  <c r="M9472" i="5" s="1"/>
  <c r="L9484" i="5"/>
  <c r="M9484" i="5" s="1"/>
  <c r="L9496" i="5"/>
  <c r="M9496" i="5" s="1"/>
  <c r="L9508" i="5"/>
  <c r="M9508" i="5" s="1"/>
  <c r="L9520" i="5"/>
  <c r="M9520" i="5" s="1"/>
  <c r="L9532" i="5"/>
  <c r="M9532" i="5" s="1"/>
  <c r="L9544" i="5"/>
  <c r="M9544" i="5" s="1"/>
  <c r="L9556" i="5"/>
  <c r="M9556" i="5" s="1"/>
  <c r="L9568" i="5"/>
  <c r="M9568" i="5" s="1"/>
  <c r="L9580" i="5"/>
  <c r="M9580" i="5" s="1"/>
  <c r="L9592" i="5"/>
  <c r="M9592" i="5" s="1"/>
  <c r="L9604" i="5"/>
  <c r="M9604" i="5" s="1"/>
  <c r="L9616" i="5"/>
  <c r="M9616" i="5" s="1"/>
  <c r="L9628" i="5"/>
  <c r="M9628" i="5" s="1"/>
  <c r="L9640" i="5"/>
  <c r="M9640" i="5" s="1"/>
  <c r="L9652" i="5"/>
  <c r="M9652" i="5" s="1"/>
  <c r="L9664" i="5"/>
  <c r="M9664" i="5" s="1"/>
  <c r="L9676" i="5"/>
  <c r="M9676" i="5" s="1"/>
  <c r="L9688" i="5"/>
  <c r="M9688" i="5" s="1"/>
  <c r="L9700" i="5"/>
  <c r="M9700" i="5" s="1"/>
  <c r="L9712" i="5"/>
  <c r="M9712" i="5" s="1"/>
  <c r="L9724" i="5"/>
  <c r="M9724" i="5" s="1"/>
  <c r="L9736" i="5"/>
  <c r="M9736" i="5" s="1"/>
  <c r="L9748" i="5"/>
  <c r="M9748" i="5" s="1"/>
  <c r="L9760" i="5"/>
  <c r="M9760" i="5" s="1"/>
  <c r="L9772" i="5"/>
  <c r="M9772" i="5" s="1"/>
  <c r="L9784" i="5"/>
  <c r="M9784" i="5" s="1"/>
  <c r="L9796" i="5"/>
  <c r="M9796" i="5" s="1"/>
  <c r="L9808" i="5"/>
  <c r="M9808" i="5" s="1"/>
  <c r="L9820" i="5"/>
  <c r="M9820" i="5" s="1"/>
  <c r="L9832" i="5"/>
  <c r="M9832" i="5" s="1"/>
  <c r="L9844" i="5"/>
  <c r="M9844" i="5" s="1"/>
  <c r="L9856" i="5"/>
  <c r="M9856" i="5" s="1"/>
  <c r="L9868" i="5"/>
  <c r="M9868" i="5" s="1"/>
  <c r="L9880" i="5"/>
  <c r="M9880" i="5" s="1"/>
  <c r="L9892" i="5"/>
  <c r="M9892" i="5" s="1"/>
  <c r="L9904" i="5"/>
  <c r="M9904" i="5" s="1"/>
  <c r="L9916" i="5"/>
  <c r="M9916" i="5" s="1"/>
  <c r="L9928" i="5"/>
  <c r="M9928" i="5" s="1"/>
  <c r="L9940" i="5"/>
  <c r="M9940" i="5" s="1"/>
  <c r="L9952" i="5"/>
  <c r="M9952" i="5" s="1"/>
  <c r="L9964" i="5"/>
  <c r="M9964" i="5" s="1"/>
  <c r="L9976" i="5"/>
  <c r="M9976" i="5" s="1"/>
  <c r="L9988" i="5"/>
  <c r="M9988" i="5" s="1"/>
  <c r="L10000" i="5"/>
  <c r="M10000" i="5" s="1"/>
  <c r="L10012" i="5"/>
  <c r="M10012" i="5" s="1"/>
  <c r="L2275" i="5"/>
  <c r="M2275" i="5" s="1"/>
  <c r="L2956" i="5"/>
  <c r="M2956" i="5" s="1"/>
  <c r="L3326" i="5"/>
  <c r="M3326" i="5" s="1"/>
  <c r="L3650" i="5"/>
  <c r="M3650" i="5" s="1"/>
  <c r="L3885" i="5"/>
  <c r="M3885" i="5" s="1"/>
  <c r="L4029" i="5"/>
  <c r="M4029" i="5" s="1"/>
  <c r="L4173" i="5"/>
  <c r="M4173" i="5" s="1"/>
  <c r="L4317" i="5"/>
  <c r="M4317" i="5" s="1"/>
  <c r="L4458" i="5"/>
  <c r="M4458" i="5" s="1"/>
  <c r="L4566" i="5"/>
  <c r="M4566" i="5" s="1"/>
  <c r="L4674" i="5"/>
  <c r="M4674" i="5" s="1"/>
  <c r="L4782" i="5"/>
  <c r="M4782" i="5" s="1"/>
  <c r="L4890" i="5"/>
  <c r="M4890" i="5" s="1"/>
  <c r="L4998" i="5"/>
  <c r="M4998" i="5" s="1"/>
  <c r="L5106" i="5"/>
  <c r="M5106" i="5" s="1"/>
  <c r="L5214" i="5"/>
  <c r="M5214" i="5" s="1"/>
  <c r="L5322" i="5"/>
  <c r="M5322" i="5" s="1"/>
  <c r="L5418" i="5"/>
  <c r="M5418" i="5" s="1"/>
  <c r="L5503" i="5"/>
  <c r="M5503" i="5" s="1"/>
  <c r="L5570" i="5"/>
  <c r="M5570" i="5" s="1"/>
  <c r="L5618" i="5"/>
  <c r="M5618" i="5" s="1"/>
  <c r="L5666" i="5"/>
  <c r="M5666" i="5" s="1"/>
  <c r="L5714" i="5"/>
  <c r="M5714" i="5" s="1"/>
  <c r="L5762" i="5"/>
  <c r="M5762" i="5" s="1"/>
  <c r="L5810" i="5"/>
  <c r="M5810" i="5" s="1"/>
  <c r="L5858" i="5"/>
  <c r="M5858" i="5" s="1"/>
  <c r="L5906" i="5"/>
  <c r="M5906" i="5" s="1"/>
  <c r="L5954" i="5"/>
  <c r="M5954" i="5" s="1"/>
  <c r="L6002" i="5"/>
  <c r="M6002" i="5" s="1"/>
  <c r="L6050" i="5"/>
  <c r="M6050" i="5" s="1"/>
  <c r="L6097" i="5"/>
  <c r="M6097" i="5" s="1"/>
  <c r="L6136" i="5"/>
  <c r="M6136" i="5" s="1"/>
  <c r="L6175" i="5"/>
  <c r="M6175" i="5" s="1"/>
  <c r="L6215" i="5"/>
  <c r="M6215" i="5" s="1"/>
  <c r="L6254" i="5"/>
  <c r="M6254" i="5" s="1"/>
  <c r="L6291" i="5"/>
  <c r="M6291" i="5" s="1"/>
  <c r="L6327" i="5"/>
  <c r="M6327" i="5" s="1"/>
  <c r="L6363" i="5"/>
  <c r="M6363" i="5" s="1"/>
  <c r="L6399" i="5"/>
  <c r="M6399" i="5" s="1"/>
  <c r="L6435" i="5"/>
  <c r="M6435" i="5" s="1"/>
  <c r="L6471" i="5"/>
  <c r="M6471" i="5" s="1"/>
  <c r="L6507" i="5"/>
  <c r="M6507" i="5" s="1"/>
  <c r="L6543" i="5"/>
  <c r="M6543" i="5" s="1"/>
  <c r="L6579" i="5"/>
  <c r="M6579" i="5" s="1"/>
  <c r="L6615" i="5"/>
  <c r="M6615" i="5" s="1"/>
  <c r="L6651" i="5"/>
  <c r="M6651" i="5" s="1"/>
  <c r="L6687" i="5"/>
  <c r="M6687" i="5" s="1"/>
  <c r="L6723" i="5"/>
  <c r="M6723" i="5" s="1"/>
  <c r="L6759" i="5"/>
  <c r="M6759" i="5" s="1"/>
  <c r="L6795" i="5"/>
  <c r="M6795" i="5" s="1"/>
  <c r="L6831" i="5"/>
  <c r="M6831" i="5" s="1"/>
  <c r="L6867" i="5"/>
  <c r="M6867" i="5" s="1"/>
  <c r="L6903" i="5"/>
  <c r="M6903" i="5" s="1"/>
  <c r="L6939" i="5"/>
  <c r="M6939" i="5" s="1"/>
  <c r="L6975" i="5"/>
  <c r="M6975" i="5" s="1"/>
  <c r="L7011" i="5"/>
  <c r="M7011" i="5" s="1"/>
  <c r="L7047" i="5"/>
  <c r="M7047" i="5" s="1"/>
  <c r="L7073" i="5"/>
  <c r="M7073" i="5" s="1"/>
  <c r="L7106" i="5"/>
  <c r="M7106" i="5" s="1"/>
  <c r="L7128" i="5"/>
  <c r="M7128" i="5" s="1"/>
  <c r="L7144" i="5"/>
  <c r="M7144" i="5" s="1"/>
  <c r="L7164" i="5"/>
  <c r="M7164" i="5" s="1"/>
  <c r="L7180" i="5"/>
  <c r="M7180" i="5" s="1"/>
  <c r="L7199" i="5"/>
  <c r="M7199" i="5" s="1"/>
  <c r="L7214" i="5"/>
  <c r="M7214" i="5" s="1"/>
  <c r="L7229" i="5"/>
  <c r="M7229" i="5" s="1"/>
  <c r="L7247" i="5"/>
  <c r="M7247" i="5" s="1"/>
  <c r="L7262" i="5"/>
  <c r="M7262" i="5" s="1"/>
  <c r="L7277" i="5"/>
  <c r="M7277" i="5" s="1"/>
  <c r="L7295" i="5"/>
  <c r="M7295" i="5" s="1"/>
  <c r="L7310" i="5"/>
  <c r="M7310" i="5" s="1"/>
  <c r="L7325" i="5"/>
  <c r="M7325" i="5" s="1"/>
  <c r="L7343" i="5"/>
  <c r="M7343" i="5" s="1"/>
  <c r="L7358" i="5"/>
  <c r="M7358" i="5" s="1"/>
  <c r="L7373" i="5"/>
  <c r="M7373" i="5" s="1"/>
  <c r="L7391" i="5"/>
  <c r="M7391" i="5" s="1"/>
  <c r="L7406" i="5"/>
  <c r="M7406" i="5" s="1"/>
  <c r="L7421" i="5"/>
  <c r="M7421" i="5" s="1"/>
  <c r="L7439" i="5"/>
  <c r="M7439" i="5" s="1"/>
  <c r="L7454" i="5"/>
  <c r="M7454" i="5" s="1"/>
  <c r="L7469" i="5"/>
  <c r="M7469" i="5" s="1"/>
  <c r="L7487" i="5"/>
  <c r="M7487" i="5" s="1"/>
  <c r="L7502" i="5"/>
  <c r="M7502" i="5" s="1"/>
  <c r="L7517" i="5"/>
  <c r="M7517" i="5" s="1"/>
  <c r="L7535" i="5"/>
  <c r="M7535" i="5" s="1"/>
  <c r="L7549" i="5"/>
  <c r="M7549" i="5" s="1"/>
  <c r="L7562" i="5"/>
  <c r="M7562" i="5" s="1"/>
  <c r="L7575" i="5"/>
  <c r="M7575" i="5" s="1"/>
  <c r="L7588" i="5"/>
  <c r="M7588" i="5" s="1"/>
  <c r="L7601" i="5"/>
  <c r="M7601" i="5" s="1"/>
  <c r="L7613" i="5"/>
  <c r="M7613" i="5" s="1"/>
  <c r="L7625" i="5"/>
  <c r="M7625" i="5" s="1"/>
  <c r="L7637" i="5"/>
  <c r="M7637" i="5" s="1"/>
  <c r="L7649" i="5"/>
  <c r="M7649" i="5" s="1"/>
  <c r="L7661" i="5"/>
  <c r="M7661" i="5" s="1"/>
  <c r="L7673" i="5"/>
  <c r="M7673" i="5" s="1"/>
  <c r="L7685" i="5"/>
  <c r="M7685" i="5" s="1"/>
  <c r="L7697" i="5"/>
  <c r="M7697" i="5" s="1"/>
  <c r="L7709" i="5"/>
  <c r="M7709" i="5" s="1"/>
  <c r="L7721" i="5"/>
  <c r="M7721" i="5" s="1"/>
  <c r="L7733" i="5"/>
  <c r="M7733" i="5" s="1"/>
  <c r="L7745" i="5"/>
  <c r="M7745" i="5" s="1"/>
  <c r="L7757" i="5"/>
  <c r="M7757" i="5" s="1"/>
  <c r="L7769" i="5"/>
  <c r="M7769" i="5" s="1"/>
  <c r="L7781" i="5"/>
  <c r="M7781" i="5" s="1"/>
  <c r="L7793" i="5"/>
  <c r="M7793" i="5" s="1"/>
  <c r="L7805" i="5"/>
  <c r="M7805" i="5" s="1"/>
  <c r="L7817" i="5"/>
  <c r="M7817" i="5" s="1"/>
  <c r="L7829" i="5"/>
  <c r="M7829" i="5" s="1"/>
  <c r="L7841" i="5"/>
  <c r="M7841" i="5" s="1"/>
  <c r="L7853" i="5"/>
  <c r="M7853" i="5" s="1"/>
  <c r="L7865" i="5"/>
  <c r="M7865" i="5" s="1"/>
  <c r="L7877" i="5"/>
  <c r="M7877" i="5" s="1"/>
  <c r="L7889" i="5"/>
  <c r="M7889" i="5" s="1"/>
  <c r="L7901" i="5"/>
  <c r="M7901" i="5" s="1"/>
  <c r="L7913" i="5"/>
  <c r="M7913" i="5" s="1"/>
  <c r="L7925" i="5"/>
  <c r="M7925" i="5" s="1"/>
  <c r="L7937" i="5"/>
  <c r="M7937" i="5" s="1"/>
  <c r="L7949" i="5"/>
  <c r="M7949" i="5" s="1"/>
  <c r="L7961" i="5"/>
  <c r="M7961" i="5" s="1"/>
  <c r="L7973" i="5"/>
  <c r="M7973" i="5" s="1"/>
  <c r="L7985" i="5"/>
  <c r="M7985" i="5" s="1"/>
  <c r="L7997" i="5"/>
  <c r="M7997" i="5" s="1"/>
  <c r="L8009" i="5"/>
  <c r="M8009" i="5" s="1"/>
  <c r="L8021" i="5"/>
  <c r="M8021" i="5" s="1"/>
  <c r="L8033" i="5"/>
  <c r="M8033" i="5" s="1"/>
  <c r="L8045" i="5"/>
  <c r="M8045" i="5" s="1"/>
  <c r="L8057" i="5"/>
  <c r="M8057" i="5" s="1"/>
  <c r="L8069" i="5"/>
  <c r="M8069" i="5" s="1"/>
  <c r="L8081" i="5"/>
  <c r="M8081" i="5" s="1"/>
  <c r="L8093" i="5"/>
  <c r="M8093" i="5" s="1"/>
  <c r="L8105" i="5"/>
  <c r="M8105" i="5" s="1"/>
  <c r="L8117" i="5"/>
  <c r="M8117" i="5" s="1"/>
  <c r="L8129" i="5"/>
  <c r="M8129" i="5" s="1"/>
  <c r="L8141" i="5"/>
  <c r="M8141" i="5" s="1"/>
  <c r="L8153" i="5"/>
  <c r="M8153" i="5" s="1"/>
  <c r="L8165" i="5"/>
  <c r="M8165" i="5" s="1"/>
  <c r="L8177" i="5"/>
  <c r="M8177" i="5" s="1"/>
  <c r="L8189" i="5"/>
  <c r="M8189" i="5" s="1"/>
  <c r="L8201" i="5"/>
  <c r="M8201" i="5" s="1"/>
  <c r="L8213" i="5"/>
  <c r="M8213" i="5" s="1"/>
  <c r="L8225" i="5"/>
  <c r="M8225" i="5" s="1"/>
  <c r="L8237" i="5"/>
  <c r="M8237" i="5" s="1"/>
  <c r="L8249" i="5"/>
  <c r="M8249" i="5" s="1"/>
  <c r="L8261" i="5"/>
  <c r="M8261" i="5" s="1"/>
  <c r="L8273" i="5"/>
  <c r="M8273" i="5" s="1"/>
  <c r="L8285" i="5"/>
  <c r="M8285" i="5" s="1"/>
  <c r="L8297" i="5"/>
  <c r="M8297" i="5" s="1"/>
  <c r="L8309" i="5"/>
  <c r="M8309" i="5" s="1"/>
  <c r="L8321" i="5"/>
  <c r="M8321" i="5" s="1"/>
  <c r="L8333" i="5"/>
  <c r="M8333" i="5" s="1"/>
  <c r="L8345" i="5"/>
  <c r="M8345" i="5" s="1"/>
  <c r="L8357" i="5"/>
  <c r="M8357" i="5" s="1"/>
  <c r="L8369" i="5"/>
  <c r="M8369" i="5" s="1"/>
  <c r="L8381" i="5"/>
  <c r="M8381" i="5" s="1"/>
  <c r="L8393" i="5"/>
  <c r="M8393" i="5" s="1"/>
  <c r="L8405" i="5"/>
  <c r="M8405" i="5" s="1"/>
  <c r="L8417" i="5"/>
  <c r="M8417" i="5" s="1"/>
  <c r="L8429" i="5"/>
  <c r="M8429" i="5" s="1"/>
  <c r="L8441" i="5"/>
  <c r="M8441" i="5" s="1"/>
  <c r="L8453" i="5"/>
  <c r="M8453" i="5" s="1"/>
  <c r="L8465" i="5"/>
  <c r="M8465" i="5" s="1"/>
  <c r="L8477" i="5"/>
  <c r="M8477" i="5" s="1"/>
  <c r="L8489" i="5"/>
  <c r="M8489" i="5" s="1"/>
  <c r="L8501" i="5"/>
  <c r="M8501" i="5" s="1"/>
  <c r="L8513" i="5"/>
  <c r="M8513" i="5" s="1"/>
  <c r="L8525" i="5"/>
  <c r="M8525" i="5" s="1"/>
  <c r="L8537" i="5"/>
  <c r="M8537" i="5" s="1"/>
  <c r="L8549" i="5"/>
  <c r="M8549" i="5" s="1"/>
  <c r="L8561" i="5"/>
  <c r="M8561" i="5" s="1"/>
  <c r="L8573" i="5"/>
  <c r="M8573" i="5" s="1"/>
  <c r="L8585" i="5"/>
  <c r="M8585" i="5" s="1"/>
  <c r="L8597" i="5"/>
  <c r="M8597" i="5" s="1"/>
  <c r="L8609" i="5"/>
  <c r="M8609" i="5" s="1"/>
  <c r="L8621" i="5"/>
  <c r="M8621" i="5" s="1"/>
  <c r="L8633" i="5"/>
  <c r="M8633" i="5" s="1"/>
  <c r="L8645" i="5"/>
  <c r="M8645" i="5" s="1"/>
  <c r="L8657" i="5"/>
  <c r="M8657" i="5" s="1"/>
  <c r="L8669" i="5"/>
  <c r="M8669" i="5" s="1"/>
  <c r="L8681" i="5"/>
  <c r="M8681" i="5" s="1"/>
  <c r="L8693" i="5"/>
  <c r="M8693" i="5" s="1"/>
  <c r="L8705" i="5"/>
  <c r="M8705" i="5" s="1"/>
  <c r="L8717" i="5"/>
  <c r="M8717" i="5" s="1"/>
  <c r="L8729" i="5"/>
  <c r="M8729" i="5" s="1"/>
  <c r="L8741" i="5"/>
  <c r="M8741" i="5" s="1"/>
  <c r="L8753" i="5"/>
  <c r="M8753" i="5" s="1"/>
  <c r="L8765" i="5"/>
  <c r="M8765" i="5" s="1"/>
  <c r="L8777" i="5"/>
  <c r="M8777" i="5" s="1"/>
  <c r="L8789" i="5"/>
  <c r="M8789" i="5" s="1"/>
  <c r="L8801" i="5"/>
  <c r="M8801" i="5" s="1"/>
  <c r="L8813" i="5"/>
  <c r="M8813" i="5" s="1"/>
  <c r="L8825" i="5"/>
  <c r="M8825" i="5" s="1"/>
  <c r="L8837" i="5"/>
  <c r="M8837" i="5" s="1"/>
  <c r="L8849" i="5"/>
  <c r="M8849" i="5" s="1"/>
  <c r="L8861" i="5"/>
  <c r="M8861" i="5" s="1"/>
  <c r="L8873" i="5"/>
  <c r="M8873" i="5" s="1"/>
  <c r="L8885" i="5"/>
  <c r="M8885" i="5" s="1"/>
  <c r="L8897" i="5"/>
  <c r="M8897" i="5" s="1"/>
  <c r="L8909" i="5"/>
  <c r="M8909" i="5" s="1"/>
  <c r="L8921" i="5"/>
  <c r="M8921" i="5" s="1"/>
  <c r="L8933" i="5"/>
  <c r="M8933" i="5" s="1"/>
  <c r="L8945" i="5"/>
  <c r="M8945" i="5" s="1"/>
  <c r="L8957" i="5"/>
  <c r="M8957" i="5" s="1"/>
  <c r="L8969" i="5"/>
  <c r="M8969" i="5" s="1"/>
  <c r="L8981" i="5"/>
  <c r="M8981" i="5" s="1"/>
  <c r="L8993" i="5"/>
  <c r="M8993" i="5" s="1"/>
  <c r="L9005" i="5"/>
  <c r="M9005" i="5" s="1"/>
  <c r="L9017" i="5"/>
  <c r="M9017" i="5" s="1"/>
  <c r="L9029" i="5"/>
  <c r="M9029" i="5" s="1"/>
  <c r="L9041" i="5"/>
  <c r="M9041" i="5" s="1"/>
  <c r="L9053" i="5"/>
  <c r="M9053" i="5" s="1"/>
  <c r="L9065" i="5"/>
  <c r="M9065" i="5" s="1"/>
  <c r="L9077" i="5"/>
  <c r="M9077" i="5" s="1"/>
  <c r="L9089" i="5"/>
  <c r="M9089" i="5" s="1"/>
  <c r="L9101" i="5"/>
  <c r="M9101" i="5" s="1"/>
  <c r="L9113" i="5"/>
  <c r="M9113" i="5" s="1"/>
  <c r="L9125" i="5"/>
  <c r="M9125" i="5" s="1"/>
  <c r="L9137" i="5"/>
  <c r="M9137" i="5" s="1"/>
  <c r="L9149" i="5"/>
  <c r="M9149" i="5" s="1"/>
  <c r="L9161" i="5"/>
  <c r="M9161" i="5" s="1"/>
  <c r="L9173" i="5"/>
  <c r="M9173" i="5" s="1"/>
  <c r="L9185" i="5"/>
  <c r="M9185" i="5" s="1"/>
  <c r="L9197" i="5"/>
  <c r="M9197" i="5" s="1"/>
  <c r="L9209" i="5"/>
  <c r="M9209" i="5" s="1"/>
  <c r="L9221" i="5"/>
  <c r="M9221" i="5" s="1"/>
  <c r="L9233" i="5"/>
  <c r="M9233" i="5" s="1"/>
  <c r="L9245" i="5"/>
  <c r="M9245" i="5" s="1"/>
  <c r="L9257" i="5"/>
  <c r="M9257" i="5" s="1"/>
  <c r="L9269" i="5"/>
  <c r="M9269" i="5" s="1"/>
  <c r="L9281" i="5"/>
  <c r="M9281" i="5" s="1"/>
  <c r="L9293" i="5"/>
  <c r="M9293" i="5" s="1"/>
  <c r="L9305" i="5"/>
  <c r="M9305" i="5" s="1"/>
  <c r="L9317" i="5"/>
  <c r="M9317" i="5" s="1"/>
  <c r="L9329" i="5"/>
  <c r="M9329" i="5" s="1"/>
  <c r="L9341" i="5"/>
  <c r="M9341" i="5" s="1"/>
  <c r="L9353" i="5"/>
  <c r="M9353" i="5" s="1"/>
  <c r="L9365" i="5"/>
  <c r="M9365" i="5" s="1"/>
  <c r="L9377" i="5"/>
  <c r="M9377" i="5" s="1"/>
  <c r="L9389" i="5"/>
  <c r="M9389" i="5" s="1"/>
  <c r="L9401" i="5"/>
  <c r="M9401" i="5" s="1"/>
  <c r="L9413" i="5"/>
  <c r="M9413" i="5" s="1"/>
  <c r="L9425" i="5"/>
  <c r="M9425" i="5" s="1"/>
  <c r="L9437" i="5"/>
  <c r="M9437" i="5" s="1"/>
  <c r="L9449" i="5"/>
  <c r="M9449" i="5" s="1"/>
  <c r="L9461" i="5"/>
  <c r="M9461" i="5" s="1"/>
  <c r="L9473" i="5"/>
  <c r="M9473" i="5" s="1"/>
  <c r="L9485" i="5"/>
  <c r="M9485" i="5" s="1"/>
  <c r="L9497" i="5"/>
  <c r="M9497" i="5" s="1"/>
  <c r="L9509" i="5"/>
  <c r="M9509" i="5" s="1"/>
  <c r="L9521" i="5"/>
  <c r="M9521" i="5" s="1"/>
  <c r="L9533" i="5"/>
  <c r="M9533" i="5" s="1"/>
  <c r="L9545" i="5"/>
  <c r="M9545" i="5" s="1"/>
  <c r="L9557" i="5"/>
  <c r="M9557" i="5" s="1"/>
  <c r="L9569" i="5"/>
  <c r="M9569" i="5" s="1"/>
  <c r="L9581" i="5"/>
  <c r="M9581" i="5" s="1"/>
  <c r="L9593" i="5"/>
  <c r="M9593" i="5" s="1"/>
  <c r="L9605" i="5"/>
  <c r="M9605" i="5" s="1"/>
  <c r="L9617" i="5"/>
  <c r="M9617" i="5" s="1"/>
  <c r="L9629" i="5"/>
  <c r="M9629" i="5" s="1"/>
  <c r="L9641" i="5"/>
  <c r="M9641" i="5" s="1"/>
  <c r="L9653" i="5"/>
  <c r="M9653" i="5" s="1"/>
  <c r="L9665" i="5"/>
  <c r="M9665" i="5" s="1"/>
  <c r="L9677" i="5"/>
  <c r="M9677" i="5" s="1"/>
  <c r="L9689" i="5"/>
  <c r="M9689" i="5" s="1"/>
  <c r="L9701" i="5"/>
  <c r="M9701" i="5" s="1"/>
  <c r="L9713" i="5"/>
  <c r="M9713" i="5" s="1"/>
  <c r="L9725" i="5"/>
  <c r="M9725" i="5" s="1"/>
  <c r="L9737" i="5"/>
  <c r="M9737" i="5" s="1"/>
  <c r="L9749" i="5"/>
  <c r="M9749" i="5" s="1"/>
  <c r="L9761" i="5"/>
  <c r="M9761" i="5" s="1"/>
  <c r="L9773" i="5"/>
  <c r="M9773" i="5" s="1"/>
  <c r="L9785" i="5"/>
  <c r="M9785" i="5" s="1"/>
  <c r="L9797" i="5"/>
  <c r="M9797" i="5" s="1"/>
  <c r="L9809" i="5"/>
  <c r="M9809" i="5" s="1"/>
  <c r="L9821" i="5"/>
  <c r="M9821" i="5" s="1"/>
  <c r="L9833" i="5"/>
  <c r="M9833" i="5" s="1"/>
  <c r="L9845" i="5"/>
  <c r="M9845" i="5" s="1"/>
  <c r="L9857" i="5"/>
  <c r="M9857" i="5" s="1"/>
  <c r="L9869" i="5"/>
  <c r="M9869" i="5" s="1"/>
  <c r="L9881" i="5"/>
  <c r="M9881" i="5" s="1"/>
  <c r="L9893" i="5"/>
  <c r="M9893" i="5" s="1"/>
  <c r="L9905" i="5"/>
  <c r="M9905" i="5" s="1"/>
  <c r="L9917" i="5"/>
  <c r="M9917" i="5" s="1"/>
  <c r="L9929" i="5"/>
  <c r="M9929" i="5" s="1"/>
  <c r="L9941" i="5"/>
  <c r="M9941" i="5" s="1"/>
  <c r="L9953" i="5"/>
  <c r="M9953" i="5" s="1"/>
  <c r="L9965" i="5"/>
  <c r="M9965" i="5" s="1"/>
  <c r="L9977" i="5"/>
  <c r="M9977" i="5" s="1"/>
  <c r="L9989" i="5"/>
  <c r="M9989" i="5" s="1"/>
  <c r="L10001" i="5"/>
  <c r="M10001" i="5" s="1"/>
  <c r="L10013" i="5"/>
  <c r="M10013" i="5" s="1"/>
  <c r="L2276" i="5"/>
  <c r="M2276" i="5" s="1"/>
  <c r="L2957" i="5"/>
  <c r="M2957" i="5" s="1"/>
  <c r="L3327" i="5"/>
  <c r="M3327" i="5" s="1"/>
  <c r="L3651" i="5"/>
  <c r="M3651" i="5" s="1"/>
  <c r="L3886" i="5"/>
  <c r="M3886" i="5" s="1"/>
  <c r="L4030" i="5"/>
  <c r="M4030" i="5" s="1"/>
  <c r="L4174" i="5"/>
  <c r="M4174" i="5" s="1"/>
  <c r="L4318" i="5"/>
  <c r="M4318" i="5" s="1"/>
  <c r="L4459" i="5"/>
  <c r="M4459" i="5" s="1"/>
  <c r="L4567" i="5"/>
  <c r="M4567" i="5" s="1"/>
  <c r="L4675" i="5"/>
  <c r="M4675" i="5" s="1"/>
  <c r="L4783" i="5"/>
  <c r="M4783" i="5" s="1"/>
  <c r="L4891" i="5"/>
  <c r="M4891" i="5" s="1"/>
  <c r="L4999" i="5"/>
  <c r="M4999" i="5" s="1"/>
  <c r="L5107" i="5"/>
  <c r="M5107" i="5" s="1"/>
  <c r="L5215" i="5"/>
  <c r="M5215" i="5" s="1"/>
  <c r="L5323" i="5"/>
  <c r="M5323" i="5" s="1"/>
  <c r="L5419" i="5"/>
  <c r="M5419" i="5" s="1"/>
  <c r="L5504" i="5"/>
  <c r="M5504" i="5" s="1"/>
  <c r="L5571" i="5"/>
  <c r="M5571" i="5" s="1"/>
  <c r="L5619" i="5"/>
  <c r="M5619" i="5" s="1"/>
  <c r="L5667" i="5"/>
  <c r="M5667" i="5" s="1"/>
  <c r="L5715" i="5"/>
  <c r="M5715" i="5" s="1"/>
  <c r="L5763" i="5"/>
  <c r="M5763" i="5" s="1"/>
  <c r="L5811" i="5"/>
  <c r="M5811" i="5" s="1"/>
  <c r="L5859" i="5"/>
  <c r="M5859" i="5" s="1"/>
  <c r="L5907" i="5"/>
  <c r="M5907" i="5" s="1"/>
  <c r="L5955" i="5"/>
  <c r="M5955" i="5" s="1"/>
  <c r="L6003" i="5"/>
  <c r="M6003" i="5" s="1"/>
  <c r="L6051" i="5"/>
  <c r="M6051" i="5" s="1"/>
  <c r="L6098" i="5"/>
  <c r="M6098" i="5" s="1"/>
  <c r="L6137" i="5"/>
  <c r="M6137" i="5" s="1"/>
  <c r="L6176" i="5"/>
  <c r="M6176" i="5" s="1"/>
  <c r="L6216" i="5"/>
  <c r="M6216" i="5" s="1"/>
  <c r="L6255" i="5"/>
  <c r="M6255" i="5" s="1"/>
  <c r="L6292" i="5"/>
  <c r="M6292" i="5" s="1"/>
  <c r="L6328" i="5"/>
  <c r="M6328" i="5" s="1"/>
  <c r="L6364" i="5"/>
  <c r="M6364" i="5" s="1"/>
  <c r="L6400" i="5"/>
  <c r="M6400" i="5" s="1"/>
  <c r="L6436" i="5"/>
  <c r="M6436" i="5" s="1"/>
  <c r="L6472" i="5"/>
  <c r="M6472" i="5" s="1"/>
  <c r="L6508" i="5"/>
  <c r="M6508" i="5" s="1"/>
  <c r="L6544" i="5"/>
  <c r="M6544" i="5" s="1"/>
  <c r="L6580" i="5"/>
  <c r="M6580" i="5" s="1"/>
  <c r="L6616" i="5"/>
  <c r="M6616" i="5" s="1"/>
  <c r="L6652" i="5"/>
  <c r="M6652" i="5" s="1"/>
  <c r="L6688" i="5"/>
  <c r="M6688" i="5" s="1"/>
  <c r="L6724" i="5"/>
  <c r="M6724" i="5" s="1"/>
  <c r="L6760" i="5"/>
  <c r="M6760" i="5" s="1"/>
  <c r="L6796" i="5"/>
  <c r="M6796" i="5" s="1"/>
  <c r="L6832" i="5"/>
  <c r="M6832" i="5" s="1"/>
  <c r="L6868" i="5"/>
  <c r="M6868" i="5" s="1"/>
  <c r="L6904" i="5"/>
  <c r="M6904" i="5" s="1"/>
  <c r="L6940" i="5"/>
  <c r="M6940" i="5" s="1"/>
  <c r="L6976" i="5"/>
  <c r="M6976" i="5" s="1"/>
  <c r="L7012" i="5"/>
  <c r="M7012" i="5" s="1"/>
  <c r="L7048" i="5"/>
  <c r="M7048" i="5" s="1"/>
  <c r="L7081" i="5"/>
  <c r="M7081" i="5" s="1"/>
  <c r="L7107" i="5"/>
  <c r="M7107" i="5" s="1"/>
  <c r="L7129" i="5"/>
  <c r="M7129" i="5" s="1"/>
  <c r="L7145" i="5"/>
  <c r="M7145" i="5" s="1"/>
  <c r="L7165" i="5"/>
  <c r="M7165" i="5" s="1"/>
  <c r="L7181" i="5"/>
  <c r="M7181" i="5" s="1"/>
  <c r="L7200" i="5"/>
  <c r="M7200" i="5" s="1"/>
  <c r="L7215" i="5"/>
  <c r="M7215" i="5" s="1"/>
  <c r="L7233" i="5"/>
  <c r="M7233" i="5" s="1"/>
  <c r="L7248" i="5"/>
  <c r="M7248" i="5" s="1"/>
  <c r="L7263" i="5"/>
  <c r="M7263" i="5" s="1"/>
  <c r="L7281" i="5"/>
  <c r="M7281" i="5" s="1"/>
  <c r="L7296" i="5"/>
  <c r="M7296" i="5" s="1"/>
  <c r="L7311" i="5"/>
  <c r="M7311" i="5" s="1"/>
  <c r="L7329" i="5"/>
  <c r="M7329" i="5" s="1"/>
  <c r="L7344" i="5"/>
  <c r="M7344" i="5" s="1"/>
  <c r="L7359" i="5"/>
  <c r="M7359" i="5" s="1"/>
  <c r="L7377" i="5"/>
  <c r="M7377" i="5" s="1"/>
  <c r="L7392" i="5"/>
  <c r="M7392" i="5" s="1"/>
  <c r="L7407" i="5"/>
  <c r="M7407" i="5" s="1"/>
  <c r="L7425" i="5"/>
  <c r="M7425" i="5" s="1"/>
  <c r="L7440" i="5"/>
  <c r="M7440" i="5" s="1"/>
  <c r="L7455" i="5"/>
  <c r="M7455" i="5" s="1"/>
  <c r="L7473" i="5"/>
  <c r="M7473" i="5" s="1"/>
  <c r="L7488" i="5"/>
  <c r="M7488" i="5" s="1"/>
  <c r="L7503" i="5"/>
  <c r="M7503" i="5" s="1"/>
  <c r="L7521" i="5"/>
  <c r="M7521" i="5" s="1"/>
  <c r="L7536" i="5"/>
  <c r="M7536" i="5" s="1"/>
  <c r="L7550" i="5"/>
  <c r="M7550" i="5" s="1"/>
  <c r="L7563" i="5"/>
  <c r="M7563" i="5" s="1"/>
  <c r="L7576" i="5"/>
  <c r="M7576" i="5" s="1"/>
  <c r="L7589" i="5"/>
  <c r="M7589" i="5" s="1"/>
  <c r="L7602" i="5"/>
  <c r="M7602" i="5" s="1"/>
  <c r="L7614" i="5"/>
  <c r="M7614" i="5" s="1"/>
  <c r="L7626" i="5"/>
  <c r="M7626" i="5" s="1"/>
  <c r="L7638" i="5"/>
  <c r="M7638" i="5" s="1"/>
  <c r="L7650" i="5"/>
  <c r="M7650" i="5" s="1"/>
  <c r="L7662" i="5"/>
  <c r="M7662" i="5" s="1"/>
  <c r="L7674" i="5"/>
  <c r="M7674" i="5" s="1"/>
  <c r="L7686" i="5"/>
  <c r="M7686" i="5" s="1"/>
  <c r="L7698" i="5"/>
  <c r="M7698" i="5" s="1"/>
  <c r="L7710" i="5"/>
  <c r="M7710" i="5" s="1"/>
  <c r="L7722" i="5"/>
  <c r="M7722" i="5" s="1"/>
  <c r="L7734" i="5"/>
  <c r="M7734" i="5" s="1"/>
  <c r="L7746" i="5"/>
  <c r="M7746" i="5" s="1"/>
  <c r="L7758" i="5"/>
  <c r="M7758" i="5" s="1"/>
  <c r="L7770" i="5"/>
  <c r="M7770" i="5" s="1"/>
  <c r="L7782" i="5"/>
  <c r="M7782" i="5" s="1"/>
  <c r="L7794" i="5"/>
  <c r="M7794" i="5" s="1"/>
  <c r="L7806" i="5"/>
  <c r="M7806" i="5" s="1"/>
  <c r="L7818" i="5"/>
  <c r="M7818" i="5" s="1"/>
  <c r="L7830" i="5"/>
  <c r="M7830" i="5" s="1"/>
  <c r="L7842" i="5"/>
  <c r="M7842" i="5" s="1"/>
  <c r="L7854" i="5"/>
  <c r="M7854" i="5" s="1"/>
  <c r="L7866" i="5"/>
  <c r="M7866" i="5" s="1"/>
  <c r="L7878" i="5"/>
  <c r="M7878" i="5" s="1"/>
  <c r="L7890" i="5"/>
  <c r="M7890" i="5" s="1"/>
  <c r="L7902" i="5"/>
  <c r="M7902" i="5" s="1"/>
  <c r="L7914" i="5"/>
  <c r="M7914" i="5" s="1"/>
  <c r="L7926" i="5"/>
  <c r="M7926" i="5" s="1"/>
  <c r="L7938" i="5"/>
  <c r="M7938" i="5" s="1"/>
  <c r="L7950" i="5"/>
  <c r="M7950" i="5" s="1"/>
  <c r="L7962" i="5"/>
  <c r="M7962" i="5" s="1"/>
  <c r="L7974" i="5"/>
  <c r="M7974" i="5" s="1"/>
  <c r="L7986" i="5"/>
  <c r="M7986" i="5" s="1"/>
  <c r="L7998" i="5"/>
  <c r="M7998" i="5" s="1"/>
  <c r="L8010" i="5"/>
  <c r="M8010" i="5" s="1"/>
  <c r="L8022" i="5"/>
  <c r="M8022" i="5" s="1"/>
  <c r="L8034" i="5"/>
  <c r="M8034" i="5" s="1"/>
  <c r="L8046" i="5"/>
  <c r="M8046" i="5" s="1"/>
  <c r="L8058" i="5"/>
  <c r="M8058" i="5" s="1"/>
  <c r="L8070" i="5"/>
  <c r="M8070" i="5" s="1"/>
  <c r="L8082" i="5"/>
  <c r="M8082" i="5" s="1"/>
  <c r="L8094" i="5"/>
  <c r="M8094" i="5" s="1"/>
  <c r="L8106" i="5"/>
  <c r="M8106" i="5" s="1"/>
  <c r="L8118" i="5"/>
  <c r="M8118" i="5" s="1"/>
  <c r="L8130" i="5"/>
  <c r="M8130" i="5" s="1"/>
  <c r="L8142" i="5"/>
  <c r="M8142" i="5" s="1"/>
  <c r="L8154" i="5"/>
  <c r="M8154" i="5" s="1"/>
  <c r="L8166" i="5"/>
  <c r="M8166" i="5" s="1"/>
  <c r="L8178" i="5"/>
  <c r="M8178" i="5" s="1"/>
  <c r="L8190" i="5"/>
  <c r="M8190" i="5" s="1"/>
  <c r="L8202" i="5"/>
  <c r="M8202" i="5" s="1"/>
  <c r="L8214" i="5"/>
  <c r="M8214" i="5" s="1"/>
  <c r="L8226" i="5"/>
  <c r="M8226" i="5" s="1"/>
  <c r="L8238" i="5"/>
  <c r="M8238" i="5" s="1"/>
  <c r="L8250" i="5"/>
  <c r="M8250" i="5" s="1"/>
  <c r="L8262" i="5"/>
  <c r="M8262" i="5" s="1"/>
  <c r="L8274" i="5"/>
  <c r="M8274" i="5" s="1"/>
  <c r="L8286" i="5"/>
  <c r="M8286" i="5" s="1"/>
  <c r="L8298" i="5"/>
  <c r="M8298" i="5" s="1"/>
  <c r="L8310" i="5"/>
  <c r="M8310" i="5" s="1"/>
  <c r="L8322" i="5"/>
  <c r="M8322" i="5" s="1"/>
  <c r="L8334" i="5"/>
  <c r="M8334" i="5" s="1"/>
  <c r="L8346" i="5"/>
  <c r="M8346" i="5" s="1"/>
  <c r="L8358" i="5"/>
  <c r="M8358" i="5" s="1"/>
  <c r="L8370" i="5"/>
  <c r="M8370" i="5" s="1"/>
  <c r="L8382" i="5"/>
  <c r="M8382" i="5" s="1"/>
  <c r="L8394" i="5"/>
  <c r="M8394" i="5" s="1"/>
  <c r="L8406" i="5"/>
  <c r="M8406" i="5" s="1"/>
  <c r="L8418" i="5"/>
  <c r="M8418" i="5" s="1"/>
  <c r="L8430" i="5"/>
  <c r="M8430" i="5" s="1"/>
  <c r="L8442" i="5"/>
  <c r="M8442" i="5" s="1"/>
  <c r="L8454" i="5"/>
  <c r="M8454" i="5" s="1"/>
  <c r="L8466" i="5"/>
  <c r="M8466" i="5" s="1"/>
  <c r="L8478" i="5"/>
  <c r="M8478" i="5" s="1"/>
  <c r="L8490" i="5"/>
  <c r="M8490" i="5" s="1"/>
  <c r="L8502" i="5"/>
  <c r="M8502" i="5" s="1"/>
  <c r="L8514" i="5"/>
  <c r="M8514" i="5" s="1"/>
  <c r="L8526" i="5"/>
  <c r="M8526" i="5" s="1"/>
  <c r="L8538" i="5"/>
  <c r="M8538" i="5" s="1"/>
  <c r="L8550" i="5"/>
  <c r="M8550" i="5" s="1"/>
  <c r="L8562" i="5"/>
  <c r="M8562" i="5" s="1"/>
  <c r="L8574" i="5"/>
  <c r="M8574" i="5" s="1"/>
  <c r="L8586" i="5"/>
  <c r="M8586" i="5" s="1"/>
  <c r="L8598" i="5"/>
  <c r="M8598" i="5" s="1"/>
  <c r="L8610" i="5"/>
  <c r="M8610" i="5" s="1"/>
  <c r="L8622" i="5"/>
  <c r="M8622" i="5" s="1"/>
  <c r="L8634" i="5"/>
  <c r="M8634" i="5" s="1"/>
  <c r="L8646" i="5"/>
  <c r="M8646" i="5" s="1"/>
  <c r="L8658" i="5"/>
  <c r="M8658" i="5" s="1"/>
  <c r="L8670" i="5"/>
  <c r="M8670" i="5" s="1"/>
  <c r="L8682" i="5"/>
  <c r="M8682" i="5" s="1"/>
  <c r="L8694" i="5"/>
  <c r="M8694" i="5" s="1"/>
  <c r="L8706" i="5"/>
  <c r="M8706" i="5" s="1"/>
  <c r="L8718" i="5"/>
  <c r="M8718" i="5" s="1"/>
  <c r="L8730" i="5"/>
  <c r="M8730" i="5" s="1"/>
  <c r="L8742" i="5"/>
  <c r="M8742" i="5" s="1"/>
  <c r="L8754" i="5"/>
  <c r="M8754" i="5" s="1"/>
  <c r="L8766" i="5"/>
  <c r="M8766" i="5" s="1"/>
  <c r="L8778" i="5"/>
  <c r="M8778" i="5" s="1"/>
  <c r="L8790" i="5"/>
  <c r="M8790" i="5" s="1"/>
  <c r="L8802" i="5"/>
  <c r="M8802" i="5" s="1"/>
  <c r="L8814" i="5"/>
  <c r="M8814" i="5" s="1"/>
  <c r="L8826" i="5"/>
  <c r="M8826" i="5" s="1"/>
  <c r="L8838" i="5"/>
  <c r="M8838" i="5" s="1"/>
  <c r="L8850" i="5"/>
  <c r="M8850" i="5" s="1"/>
  <c r="L8862" i="5"/>
  <c r="M8862" i="5" s="1"/>
  <c r="L8874" i="5"/>
  <c r="M8874" i="5" s="1"/>
  <c r="L8886" i="5"/>
  <c r="M8886" i="5" s="1"/>
  <c r="L8898" i="5"/>
  <c r="M8898" i="5" s="1"/>
  <c r="L8910" i="5"/>
  <c r="M8910" i="5" s="1"/>
  <c r="L8922" i="5"/>
  <c r="M8922" i="5" s="1"/>
  <c r="L8934" i="5"/>
  <c r="M8934" i="5" s="1"/>
  <c r="L8946" i="5"/>
  <c r="M8946" i="5" s="1"/>
  <c r="L8958" i="5"/>
  <c r="M8958" i="5" s="1"/>
  <c r="L8970" i="5"/>
  <c r="M8970" i="5" s="1"/>
  <c r="L8982" i="5"/>
  <c r="M8982" i="5" s="1"/>
  <c r="L8994" i="5"/>
  <c r="M8994" i="5" s="1"/>
  <c r="L9006" i="5"/>
  <c r="M9006" i="5" s="1"/>
  <c r="L9018" i="5"/>
  <c r="M9018" i="5" s="1"/>
  <c r="L9030" i="5"/>
  <c r="M9030" i="5" s="1"/>
  <c r="L9042" i="5"/>
  <c r="M9042" i="5" s="1"/>
  <c r="L9054" i="5"/>
  <c r="M9054" i="5" s="1"/>
  <c r="L9066" i="5"/>
  <c r="M9066" i="5" s="1"/>
  <c r="L9078" i="5"/>
  <c r="M9078" i="5" s="1"/>
  <c r="L9090" i="5"/>
  <c r="M9090" i="5" s="1"/>
  <c r="L9102" i="5"/>
  <c r="M9102" i="5" s="1"/>
  <c r="L9114" i="5"/>
  <c r="M9114" i="5" s="1"/>
  <c r="L9126" i="5"/>
  <c r="M9126" i="5" s="1"/>
  <c r="L9138" i="5"/>
  <c r="M9138" i="5" s="1"/>
  <c r="L9150" i="5"/>
  <c r="M9150" i="5" s="1"/>
  <c r="L9162" i="5"/>
  <c r="M9162" i="5" s="1"/>
  <c r="L9174" i="5"/>
  <c r="M9174" i="5" s="1"/>
  <c r="L9186" i="5"/>
  <c r="M9186" i="5" s="1"/>
  <c r="L9198" i="5"/>
  <c r="M9198" i="5" s="1"/>
  <c r="L9210" i="5"/>
  <c r="M9210" i="5" s="1"/>
  <c r="L9222" i="5"/>
  <c r="M9222" i="5" s="1"/>
  <c r="L9234" i="5"/>
  <c r="M9234" i="5" s="1"/>
  <c r="L9246" i="5"/>
  <c r="M9246" i="5" s="1"/>
  <c r="L9258" i="5"/>
  <c r="M9258" i="5" s="1"/>
  <c r="L9270" i="5"/>
  <c r="M9270" i="5" s="1"/>
  <c r="L9282" i="5"/>
  <c r="M9282" i="5" s="1"/>
  <c r="L9294" i="5"/>
  <c r="M9294" i="5" s="1"/>
  <c r="L9306" i="5"/>
  <c r="M9306" i="5" s="1"/>
  <c r="L9318" i="5"/>
  <c r="M9318" i="5" s="1"/>
  <c r="L9330" i="5"/>
  <c r="M9330" i="5" s="1"/>
  <c r="L9342" i="5"/>
  <c r="M9342" i="5" s="1"/>
  <c r="L9354" i="5"/>
  <c r="M9354" i="5" s="1"/>
  <c r="L9366" i="5"/>
  <c r="M9366" i="5" s="1"/>
  <c r="L9378" i="5"/>
  <c r="M9378" i="5" s="1"/>
  <c r="L9390" i="5"/>
  <c r="M9390" i="5" s="1"/>
  <c r="L9402" i="5"/>
  <c r="M9402" i="5" s="1"/>
  <c r="L9414" i="5"/>
  <c r="M9414" i="5" s="1"/>
  <c r="L9426" i="5"/>
  <c r="M9426" i="5" s="1"/>
  <c r="L9438" i="5"/>
  <c r="M9438" i="5" s="1"/>
  <c r="L9450" i="5"/>
  <c r="M9450" i="5" s="1"/>
  <c r="L9462" i="5"/>
  <c r="M9462" i="5" s="1"/>
  <c r="L9474" i="5"/>
  <c r="M9474" i="5" s="1"/>
  <c r="L680" i="5"/>
  <c r="M680" i="5" s="1"/>
  <c r="L2515" i="5"/>
  <c r="M2515" i="5" s="1"/>
  <c r="L3065" i="5"/>
  <c r="M3065" i="5" s="1"/>
  <c r="L3408" i="5"/>
  <c r="M3408" i="5" s="1"/>
  <c r="L3732" i="5"/>
  <c r="M3732" i="5" s="1"/>
  <c r="L3920" i="5"/>
  <c r="M3920" i="5" s="1"/>
  <c r="L4064" i="5"/>
  <c r="M4064" i="5" s="1"/>
  <c r="L4208" i="5"/>
  <c r="M4208" i="5" s="1"/>
  <c r="L4352" i="5"/>
  <c r="M4352" i="5" s="1"/>
  <c r="L4484" i="5"/>
  <c r="M4484" i="5" s="1"/>
  <c r="L4592" i="5"/>
  <c r="M4592" i="5" s="1"/>
  <c r="L4700" i="5"/>
  <c r="M4700" i="5" s="1"/>
  <c r="L4808" i="5"/>
  <c r="M4808" i="5" s="1"/>
  <c r="L4916" i="5"/>
  <c r="M4916" i="5" s="1"/>
  <c r="L5024" i="5"/>
  <c r="M5024" i="5" s="1"/>
  <c r="L5132" i="5"/>
  <c r="M5132" i="5" s="1"/>
  <c r="L5240" i="5"/>
  <c r="M5240" i="5" s="1"/>
  <c r="L5348" i="5"/>
  <c r="M5348" i="5" s="1"/>
  <c r="L5442" i="5"/>
  <c r="M5442" i="5" s="1"/>
  <c r="L5527" i="5"/>
  <c r="M5527" i="5" s="1"/>
  <c r="L5583" i="5"/>
  <c r="M5583" i="5" s="1"/>
  <c r="L5631" i="5"/>
  <c r="M5631" i="5" s="1"/>
  <c r="L5679" i="5"/>
  <c r="M5679" i="5" s="1"/>
  <c r="L5727" i="5"/>
  <c r="M5727" i="5" s="1"/>
  <c r="L5775" i="5"/>
  <c r="M5775" i="5" s="1"/>
  <c r="L5823" i="5"/>
  <c r="M5823" i="5" s="1"/>
  <c r="L5871" i="5"/>
  <c r="M5871" i="5" s="1"/>
  <c r="L5919" i="5"/>
  <c r="M5919" i="5" s="1"/>
  <c r="L5967" i="5"/>
  <c r="M5967" i="5" s="1"/>
  <c r="L6015" i="5"/>
  <c r="M6015" i="5" s="1"/>
  <c r="L6063" i="5"/>
  <c r="M6063" i="5" s="1"/>
  <c r="L6108" i="5"/>
  <c r="M6108" i="5" s="1"/>
  <c r="L6147" i="5"/>
  <c r="M6147" i="5" s="1"/>
  <c r="L6186" i="5"/>
  <c r="M6186" i="5" s="1"/>
  <c r="L6225" i="5"/>
  <c r="M6225" i="5" s="1"/>
  <c r="L6265" i="5"/>
  <c r="M6265" i="5" s="1"/>
  <c r="L6301" i="5"/>
  <c r="M6301" i="5" s="1"/>
  <c r="L6337" i="5"/>
  <c r="M6337" i="5" s="1"/>
  <c r="L6373" i="5"/>
  <c r="M6373" i="5" s="1"/>
  <c r="L6409" i="5"/>
  <c r="M6409" i="5" s="1"/>
  <c r="L6445" i="5"/>
  <c r="M6445" i="5" s="1"/>
  <c r="L6481" i="5"/>
  <c r="M6481" i="5" s="1"/>
  <c r="L6517" i="5"/>
  <c r="M6517" i="5" s="1"/>
  <c r="L6553" i="5"/>
  <c r="M6553" i="5" s="1"/>
  <c r="L6589" i="5"/>
  <c r="M6589" i="5" s="1"/>
  <c r="L6625" i="5"/>
  <c r="M6625" i="5" s="1"/>
  <c r="L6661" i="5"/>
  <c r="M6661" i="5" s="1"/>
  <c r="L6697" i="5"/>
  <c r="M6697" i="5" s="1"/>
  <c r="L6733" i="5"/>
  <c r="M6733" i="5" s="1"/>
  <c r="L6769" i="5"/>
  <c r="M6769" i="5" s="1"/>
  <c r="L6805" i="5"/>
  <c r="M6805" i="5" s="1"/>
  <c r="L6841" i="5"/>
  <c r="M6841" i="5" s="1"/>
  <c r="L6877" i="5"/>
  <c r="M6877" i="5" s="1"/>
  <c r="L6913" i="5"/>
  <c r="M6913" i="5" s="1"/>
  <c r="L6949" i="5"/>
  <c r="M6949" i="5" s="1"/>
  <c r="L6985" i="5"/>
  <c r="M6985" i="5" s="1"/>
  <c r="L7021" i="5"/>
  <c r="M7021" i="5" s="1"/>
  <c r="L7049" i="5"/>
  <c r="M7049" i="5" s="1"/>
  <c r="L7082" i="5"/>
  <c r="M7082" i="5" s="1"/>
  <c r="L7108" i="5"/>
  <c r="M7108" i="5" s="1"/>
  <c r="L7130" i="5"/>
  <c r="M7130" i="5" s="1"/>
  <c r="L7150" i="5"/>
  <c r="M7150" i="5" s="1"/>
  <c r="L7166" i="5"/>
  <c r="M7166" i="5" s="1"/>
  <c r="L7186" i="5"/>
  <c r="M7186" i="5" s="1"/>
  <c r="L7201" i="5"/>
  <c r="M7201" i="5" s="1"/>
  <c r="L7216" i="5"/>
  <c r="M7216" i="5" s="1"/>
  <c r="L7234" i="5"/>
  <c r="M7234" i="5" s="1"/>
  <c r="L7249" i="5"/>
  <c r="M7249" i="5" s="1"/>
  <c r="L7264" i="5"/>
  <c r="M7264" i="5" s="1"/>
  <c r="L7282" i="5"/>
  <c r="M7282" i="5" s="1"/>
  <c r="L7297" i="5"/>
  <c r="M7297" i="5" s="1"/>
  <c r="L7312" i="5"/>
  <c r="M7312" i="5" s="1"/>
  <c r="L7330" i="5"/>
  <c r="M7330" i="5" s="1"/>
  <c r="L7345" i="5"/>
  <c r="M7345" i="5" s="1"/>
  <c r="L7360" i="5"/>
  <c r="M7360" i="5" s="1"/>
  <c r="L7378" i="5"/>
  <c r="M7378" i="5" s="1"/>
  <c r="L7393" i="5"/>
  <c r="M7393" i="5" s="1"/>
  <c r="L7408" i="5"/>
  <c r="M7408" i="5" s="1"/>
  <c r="L7426" i="5"/>
  <c r="M7426" i="5" s="1"/>
  <c r="L7441" i="5"/>
  <c r="M7441" i="5" s="1"/>
  <c r="L7456" i="5"/>
  <c r="M7456" i="5" s="1"/>
  <c r="L7474" i="5"/>
  <c r="M7474" i="5" s="1"/>
  <c r="L7489" i="5"/>
  <c r="M7489" i="5" s="1"/>
  <c r="L7504" i="5"/>
  <c r="M7504" i="5" s="1"/>
  <c r="L7522" i="5"/>
  <c r="M7522" i="5" s="1"/>
  <c r="L7537" i="5"/>
  <c r="M7537" i="5" s="1"/>
  <c r="L7551" i="5"/>
  <c r="M7551" i="5" s="1"/>
  <c r="L7564" i="5"/>
  <c r="M7564" i="5" s="1"/>
  <c r="L7577" i="5"/>
  <c r="M7577" i="5" s="1"/>
  <c r="L7591" i="5"/>
  <c r="M7591" i="5" s="1"/>
  <c r="L7603" i="5"/>
  <c r="M7603" i="5" s="1"/>
  <c r="L7615" i="5"/>
  <c r="M7615" i="5" s="1"/>
  <c r="L7627" i="5"/>
  <c r="M7627" i="5" s="1"/>
  <c r="L7639" i="5"/>
  <c r="M7639" i="5" s="1"/>
  <c r="L7651" i="5"/>
  <c r="M7651" i="5" s="1"/>
  <c r="L7663" i="5"/>
  <c r="M7663" i="5" s="1"/>
  <c r="L7675" i="5"/>
  <c r="M7675" i="5" s="1"/>
  <c r="L7687" i="5"/>
  <c r="M7687" i="5" s="1"/>
  <c r="L7699" i="5"/>
  <c r="M7699" i="5" s="1"/>
  <c r="L7711" i="5"/>
  <c r="M7711" i="5" s="1"/>
  <c r="L7723" i="5"/>
  <c r="M7723" i="5" s="1"/>
  <c r="L7735" i="5"/>
  <c r="M7735" i="5" s="1"/>
  <c r="L7747" i="5"/>
  <c r="M7747" i="5" s="1"/>
  <c r="L7759" i="5"/>
  <c r="M7759" i="5" s="1"/>
  <c r="L7771" i="5"/>
  <c r="M7771" i="5" s="1"/>
  <c r="L7783" i="5"/>
  <c r="M7783" i="5" s="1"/>
  <c r="L7795" i="5"/>
  <c r="M7795" i="5" s="1"/>
  <c r="L7807" i="5"/>
  <c r="M7807" i="5" s="1"/>
  <c r="L7819" i="5"/>
  <c r="M7819" i="5" s="1"/>
  <c r="L7831" i="5"/>
  <c r="M7831" i="5" s="1"/>
  <c r="L7843" i="5"/>
  <c r="M7843" i="5" s="1"/>
  <c r="L7855" i="5"/>
  <c r="M7855" i="5" s="1"/>
  <c r="L7867" i="5"/>
  <c r="M7867" i="5" s="1"/>
  <c r="L7879" i="5"/>
  <c r="M7879" i="5" s="1"/>
  <c r="L7891" i="5"/>
  <c r="M7891" i="5" s="1"/>
  <c r="L7903" i="5"/>
  <c r="M7903" i="5" s="1"/>
  <c r="L7915" i="5"/>
  <c r="M7915" i="5" s="1"/>
  <c r="L7927" i="5"/>
  <c r="M7927" i="5" s="1"/>
  <c r="L7939" i="5"/>
  <c r="M7939" i="5" s="1"/>
  <c r="L7951" i="5"/>
  <c r="M7951" i="5" s="1"/>
  <c r="L7963" i="5"/>
  <c r="M7963" i="5" s="1"/>
  <c r="L7975" i="5"/>
  <c r="M7975" i="5" s="1"/>
  <c r="L7987" i="5"/>
  <c r="M7987" i="5" s="1"/>
  <c r="L7999" i="5"/>
  <c r="M7999" i="5" s="1"/>
  <c r="L8011" i="5"/>
  <c r="M8011" i="5" s="1"/>
  <c r="L8023" i="5"/>
  <c r="M8023" i="5" s="1"/>
  <c r="L8035" i="5"/>
  <c r="M8035" i="5" s="1"/>
  <c r="L8047" i="5"/>
  <c r="M8047" i="5" s="1"/>
  <c r="L8059" i="5"/>
  <c r="M8059" i="5" s="1"/>
  <c r="L8071" i="5"/>
  <c r="M8071" i="5" s="1"/>
  <c r="L8083" i="5"/>
  <c r="M8083" i="5" s="1"/>
  <c r="L8095" i="5"/>
  <c r="M8095" i="5" s="1"/>
  <c r="L8107" i="5"/>
  <c r="M8107" i="5" s="1"/>
  <c r="L8119" i="5"/>
  <c r="M8119" i="5" s="1"/>
  <c r="L8131" i="5"/>
  <c r="M8131" i="5" s="1"/>
  <c r="L8143" i="5"/>
  <c r="M8143" i="5" s="1"/>
  <c r="L8155" i="5"/>
  <c r="M8155" i="5" s="1"/>
  <c r="L8167" i="5"/>
  <c r="M8167" i="5" s="1"/>
  <c r="L8179" i="5"/>
  <c r="M8179" i="5" s="1"/>
  <c r="L8191" i="5"/>
  <c r="M8191" i="5" s="1"/>
  <c r="L8203" i="5"/>
  <c r="M8203" i="5" s="1"/>
  <c r="L8215" i="5"/>
  <c r="M8215" i="5" s="1"/>
  <c r="L8227" i="5"/>
  <c r="M8227" i="5" s="1"/>
  <c r="L8239" i="5"/>
  <c r="M8239" i="5" s="1"/>
  <c r="L8251" i="5"/>
  <c r="M8251" i="5" s="1"/>
  <c r="L8263" i="5"/>
  <c r="M8263" i="5" s="1"/>
  <c r="L8275" i="5"/>
  <c r="M8275" i="5" s="1"/>
  <c r="L8287" i="5"/>
  <c r="M8287" i="5" s="1"/>
  <c r="L8299" i="5"/>
  <c r="M8299" i="5" s="1"/>
  <c r="L8311" i="5"/>
  <c r="M8311" i="5" s="1"/>
  <c r="L8323" i="5"/>
  <c r="M8323" i="5" s="1"/>
  <c r="L8335" i="5"/>
  <c r="M8335" i="5" s="1"/>
  <c r="L8347" i="5"/>
  <c r="M8347" i="5" s="1"/>
  <c r="L8359" i="5"/>
  <c r="M8359" i="5" s="1"/>
  <c r="L8371" i="5"/>
  <c r="M8371" i="5" s="1"/>
  <c r="L8383" i="5"/>
  <c r="M8383" i="5" s="1"/>
  <c r="L8395" i="5"/>
  <c r="M8395" i="5" s="1"/>
  <c r="L8407" i="5"/>
  <c r="M8407" i="5" s="1"/>
  <c r="L8419" i="5"/>
  <c r="M8419" i="5" s="1"/>
  <c r="L8431" i="5"/>
  <c r="M8431" i="5" s="1"/>
  <c r="L8443" i="5"/>
  <c r="M8443" i="5" s="1"/>
  <c r="L8455" i="5"/>
  <c r="M8455" i="5" s="1"/>
  <c r="L8467" i="5"/>
  <c r="M8467" i="5" s="1"/>
  <c r="L8479" i="5"/>
  <c r="M8479" i="5" s="1"/>
  <c r="L8491" i="5"/>
  <c r="M8491" i="5" s="1"/>
  <c r="L8503" i="5"/>
  <c r="M8503" i="5" s="1"/>
  <c r="L8515" i="5"/>
  <c r="M8515" i="5" s="1"/>
  <c r="L8527" i="5"/>
  <c r="M8527" i="5" s="1"/>
  <c r="L8539" i="5"/>
  <c r="M8539" i="5" s="1"/>
  <c r="L8551" i="5"/>
  <c r="M8551" i="5" s="1"/>
  <c r="L8563" i="5"/>
  <c r="M8563" i="5" s="1"/>
  <c r="L8575" i="5"/>
  <c r="M8575" i="5" s="1"/>
  <c r="L8587" i="5"/>
  <c r="M8587" i="5" s="1"/>
  <c r="L8599" i="5"/>
  <c r="M8599" i="5" s="1"/>
  <c r="L8611" i="5"/>
  <c r="M8611" i="5" s="1"/>
  <c r="L8623" i="5"/>
  <c r="M8623" i="5" s="1"/>
  <c r="L8635" i="5"/>
  <c r="M8635" i="5" s="1"/>
  <c r="L8647" i="5"/>
  <c r="M8647" i="5" s="1"/>
  <c r="L8659" i="5"/>
  <c r="M8659" i="5" s="1"/>
  <c r="L8671" i="5"/>
  <c r="M8671" i="5" s="1"/>
  <c r="L8683" i="5"/>
  <c r="M8683" i="5" s="1"/>
  <c r="L8695" i="5"/>
  <c r="M8695" i="5" s="1"/>
  <c r="L8707" i="5"/>
  <c r="M8707" i="5" s="1"/>
  <c r="L8719" i="5"/>
  <c r="M8719" i="5" s="1"/>
  <c r="L8731" i="5"/>
  <c r="M8731" i="5" s="1"/>
  <c r="L8743" i="5"/>
  <c r="M8743" i="5" s="1"/>
  <c r="L8755" i="5"/>
  <c r="M8755" i="5" s="1"/>
  <c r="L8767" i="5"/>
  <c r="M8767" i="5" s="1"/>
  <c r="L8779" i="5"/>
  <c r="M8779" i="5" s="1"/>
  <c r="L8791" i="5"/>
  <c r="M8791" i="5" s="1"/>
  <c r="L8803" i="5"/>
  <c r="M8803" i="5" s="1"/>
  <c r="L8815" i="5"/>
  <c r="M8815" i="5" s="1"/>
  <c r="L8827" i="5"/>
  <c r="M8827" i="5" s="1"/>
  <c r="L8839" i="5"/>
  <c r="M8839" i="5" s="1"/>
  <c r="L8851" i="5"/>
  <c r="M8851" i="5" s="1"/>
  <c r="L8863" i="5"/>
  <c r="M8863" i="5" s="1"/>
  <c r="L8875" i="5"/>
  <c r="M8875" i="5" s="1"/>
  <c r="L8887" i="5"/>
  <c r="M8887" i="5" s="1"/>
  <c r="L8899" i="5"/>
  <c r="M8899" i="5" s="1"/>
  <c r="L8911" i="5"/>
  <c r="M8911" i="5" s="1"/>
  <c r="L8923" i="5"/>
  <c r="M8923" i="5" s="1"/>
  <c r="L8935" i="5"/>
  <c r="M8935" i="5" s="1"/>
  <c r="L8947" i="5"/>
  <c r="M8947" i="5" s="1"/>
  <c r="L8959" i="5"/>
  <c r="M8959" i="5" s="1"/>
  <c r="L8971" i="5"/>
  <c r="M8971" i="5" s="1"/>
  <c r="L8983" i="5"/>
  <c r="M8983" i="5" s="1"/>
  <c r="L8995" i="5"/>
  <c r="M8995" i="5" s="1"/>
  <c r="L9007" i="5"/>
  <c r="M9007" i="5" s="1"/>
  <c r="L9019" i="5"/>
  <c r="M9019" i="5" s="1"/>
  <c r="L9031" i="5"/>
  <c r="M9031" i="5" s="1"/>
  <c r="L9043" i="5"/>
  <c r="M9043" i="5" s="1"/>
  <c r="L9055" i="5"/>
  <c r="M9055" i="5" s="1"/>
  <c r="L9067" i="5"/>
  <c r="M9067" i="5" s="1"/>
  <c r="L9079" i="5"/>
  <c r="M9079" i="5" s="1"/>
  <c r="L9091" i="5"/>
  <c r="M9091" i="5" s="1"/>
  <c r="L9103" i="5"/>
  <c r="M9103" i="5" s="1"/>
  <c r="L9115" i="5"/>
  <c r="M9115" i="5" s="1"/>
  <c r="L9127" i="5"/>
  <c r="M9127" i="5" s="1"/>
  <c r="L9139" i="5"/>
  <c r="M9139" i="5" s="1"/>
  <c r="L9151" i="5"/>
  <c r="M9151" i="5" s="1"/>
  <c r="L9163" i="5"/>
  <c r="M9163" i="5" s="1"/>
  <c r="L9175" i="5"/>
  <c r="M9175" i="5" s="1"/>
  <c r="L9187" i="5"/>
  <c r="M9187" i="5" s="1"/>
  <c r="L9199" i="5"/>
  <c r="M9199" i="5" s="1"/>
  <c r="L9211" i="5"/>
  <c r="M9211" i="5" s="1"/>
  <c r="L9223" i="5"/>
  <c r="M9223" i="5" s="1"/>
  <c r="L9235" i="5"/>
  <c r="M9235" i="5" s="1"/>
  <c r="L9247" i="5"/>
  <c r="M9247" i="5" s="1"/>
  <c r="L9259" i="5"/>
  <c r="M9259" i="5" s="1"/>
  <c r="L9271" i="5"/>
  <c r="M9271" i="5" s="1"/>
  <c r="L9283" i="5"/>
  <c r="M9283" i="5" s="1"/>
  <c r="L9295" i="5"/>
  <c r="M9295" i="5" s="1"/>
  <c r="L9307" i="5"/>
  <c r="M9307" i="5" s="1"/>
  <c r="L9319" i="5"/>
  <c r="M9319" i="5" s="1"/>
  <c r="L9331" i="5"/>
  <c r="M9331" i="5" s="1"/>
  <c r="L9343" i="5"/>
  <c r="M9343" i="5" s="1"/>
  <c r="L9355" i="5"/>
  <c r="M9355" i="5" s="1"/>
  <c r="L9367" i="5"/>
  <c r="M9367" i="5" s="1"/>
  <c r="L9379" i="5"/>
  <c r="M9379" i="5" s="1"/>
  <c r="L9391" i="5"/>
  <c r="M9391" i="5" s="1"/>
  <c r="L9403" i="5"/>
  <c r="M9403" i="5" s="1"/>
  <c r="L9415" i="5"/>
  <c r="M9415" i="5" s="1"/>
  <c r="L9427" i="5"/>
  <c r="M9427" i="5" s="1"/>
  <c r="L9439" i="5"/>
  <c r="M9439" i="5" s="1"/>
  <c r="L9451" i="5"/>
  <c r="M9451" i="5" s="1"/>
  <c r="L9463" i="5"/>
  <c r="M9463" i="5" s="1"/>
  <c r="L9475" i="5"/>
  <c r="M9475" i="5" s="1"/>
  <c r="L9487" i="5"/>
  <c r="M9487" i="5" s="1"/>
  <c r="L1148" i="5"/>
  <c r="M1148" i="5" s="1"/>
  <c r="L2575" i="5"/>
  <c r="M2575" i="5" s="1"/>
  <c r="L3099" i="5"/>
  <c r="M3099" i="5" s="1"/>
  <c r="L3433" i="5"/>
  <c r="M3433" i="5" s="1"/>
  <c r="L3757" i="5"/>
  <c r="M3757" i="5" s="1"/>
  <c r="L3932" i="5"/>
  <c r="M3932" i="5" s="1"/>
  <c r="L4076" i="5"/>
  <c r="M4076" i="5" s="1"/>
  <c r="L4220" i="5"/>
  <c r="M4220" i="5" s="1"/>
  <c r="L4364" i="5"/>
  <c r="M4364" i="5" s="1"/>
  <c r="L4493" i="5"/>
  <c r="M4493" i="5" s="1"/>
  <c r="L4601" i="5"/>
  <c r="M4601" i="5" s="1"/>
  <c r="L4709" i="5"/>
  <c r="M4709" i="5" s="1"/>
  <c r="L4817" i="5"/>
  <c r="M4817" i="5" s="1"/>
  <c r="L4925" i="5"/>
  <c r="M4925" i="5" s="1"/>
  <c r="L5033" i="5"/>
  <c r="M5033" i="5" s="1"/>
  <c r="L5141" i="5"/>
  <c r="M5141" i="5" s="1"/>
  <c r="L5249" i="5"/>
  <c r="M5249" i="5" s="1"/>
  <c r="L5357" i="5"/>
  <c r="M5357" i="5" s="1"/>
  <c r="L5443" i="5"/>
  <c r="M5443" i="5" s="1"/>
  <c r="L5528" i="5"/>
  <c r="M5528" i="5" s="1"/>
  <c r="L5584" i="5"/>
  <c r="M5584" i="5" s="1"/>
  <c r="L5632" i="5"/>
  <c r="M5632" i="5" s="1"/>
  <c r="L5680" i="5"/>
  <c r="M5680" i="5" s="1"/>
  <c r="L5728" i="5"/>
  <c r="M5728" i="5" s="1"/>
  <c r="L5776" i="5"/>
  <c r="M5776" i="5" s="1"/>
  <c r="L5824" i="5"/>
  <c r="M5824" i="5" s="1"/>
  <c r="L5872" i="5"/>
  <c r="M5872" i="5" s="1"/>
  <c r="L5920" i="5"/>
  <c r="M5920" i="5" s="1"/>
  <c r="L5968" i="5"/>
  <c r="M5968" i="5" s="1"/>
  <c r="L6016" i="5"/>
  <c r="M6016" i="5" s="1"/>
  <c r="L6064" i="5"/>
  <c r="M6064" i="5" s="1"/>
  <c r="L6109" i="5"/>
  <c r="M6109" i="5" s="1"/>
  <c r="L6148" i="5"/>
  <c r="M6148" i="5" s="1"/>
  <c r="L6187" i="5"/>
  <c r="M6187" i="5" s="1"/>
  <c r="L6227" i="5"/>
  <c r="M6227" i="5" s="1"/>
  <c r="L6266" i="5"/>
  <c r="M6266" i="5" s="1"/>
  <c r="L6302" i="5"/>
  <c r="M6302" i="5" s="1"/>
  <c r="L6338" i="5"/>
  <c r="M6338" i="5" s="1"/>
  <c r="L6374" i="5"/>
  <c r="M6374" i="5" s="1"/>
  <c r="L6410" i="5"/>
  <c r="M6410" i="5" s="1"/>
  <c r="L6446" i="5"/>
  <c r="M6446" i="5" s="1"/>
  <c r="L6482" i="5"/>
  <c r="M6482" i="5" s="1"/>
  <c r="L6518" i="5"/>
  <c r="M6518" i="5" s="1"/>
  <c r="L6554" i="5"/>
  <c r="M6554" i="5" s="1"/>
  <c r="L6590" i="5"/>
  <c r="M6590" i="5" s="1"/>
  <c r="L6626" i="5"/>
  <c r="M6626" i="5" s="1"/>
  <c r="L6662" i="5"/>
  <c r="M6662" i="5" s="1"/>
  <c r="L6698" i="5"/>
  <c r="M6698" i="5" s="1"/>
  <c r="L6734" i="5"/>
  <c r="M6734" i="5" s="1"/>
  <c r="L6770" i="5"/>
  <c r="M6770" i="5" s="1"/>
  <c r="L6806" i="5"/>
  <c r="M6806" i="5" s="1"/>
  <c r="L6842" i="5"/>
  <c r="M6842" i="5" s="1"/>
  <c r="L6878" i="5"/>
  <c r="M6878" i="5" s="1"/>
  <c r="L6914" i="5"/>
  <c r="M6914" i="5" s="1"/>
  <c r="L6950" i="5"/>
  <c r="M6950" i="5" s="1"/>
  <c r="L6986" i="5"/>
  <c r="M6986" i="5" s="1"/>
  <c r="L7022" i="5"/>
  <c r="M7022" i="5" s="1"/>
  <c r="L7057" i="5"/>
  <c r="M7057" i="5" s="1"/>
  <c r="L7083" i="5"/>
  <c r="M7083" i="5" s="1"/>
  <c r="L7109" i="5"/>
  <c r="M7109" i="5" s="1"/>
  <c r="L7131" i="5"/>
  <c r="M7131" i="5" s="1"/>
  <c r="L7151" i="5"/>
  <c r="M7151" i="5" s="1"/>
  <c r="L7167" i="5"/>
  <c r="M7167" i="5" s="1"/>
  <c r="L7187" i="5"/>
  <c r="M7187" i="5" s="1"/>
  <c r="L7202" i="5"/>
  <c r="M7202" i="5" s="1"/>
  <c r="L7217" i="5"/>
  <c r="M7217" i="5" s="1"/>
  <c r="L7235" i="5"/>
  <c r="M7235" i="5" s="1"/>
  <c r="L7250" i="5"/>
  <c r="M7250" i="5" s="1"/>
  <c r="L7265" i="5"/>
  <c r="M7265" i="5" s="1"/>
  <c r="L7283" i="5"/>
  <c r="M7283" i="5" s="1"/>
  <c r="L7298" i="5"/>
  <c r="M7298" i="5" s="1"/>
  <c r="L7313" i="5"/>
  <c r="M7313" i="5" s="1"/>
  <c r="L7331" i="5"/>
  <c r="M7331" i="5" s="1"/>
  <c r="L7346" i="5"/>
  <c r="M7346" i="5" s="1"/>
  <c r="L7361" i="5"/>
  <c r="M7361" i="5" s="1"/>
  <c r="L7379" i="5"/>
  <c r="M7379" i="5" s="1"/>
  <c r="L7394" i="5"/>
  <c r="M7394" i="5" s="1"/>
  <c r="L7409" i="5"/>
  <c r="M7409" i="5" s="1"/>
  <c r="L7427" i="5"/>
  <c r="M7427" i="5" s="1"/>
  <c r="L7442" i="5"/>
  <c r="M7442" i="5" s="1"/>
  <c r="L7457" i="5"/>
  <c r="M7457" i="5" s="1"/>
  <c r="L7475" i="5"/>
  <c r="M7475" i="5" s="1"/>
  <c r="L7490" i="5"/>
  <c r="M7490" i="5" s="1"/>
  <c r="L7505" i="5"/>
  <c r="M7505" i="5" s="1"/>
  <c r="L7523" i="5"/>
  <c r="M7523" i="5" s="1"/>
  <c r="L7538" i="5"/>
  <c r="M7538" i="5" s="1"/>
  <c r="L7552" i="5"/>
  <c r="M7552" i="5" s="1"/>
  <c r="L7565" i="5"/>
  <c r="M7565" i="5" s="1"/>
  <c r="L7579" i="5"/>
  <c r="M7579" i="5" s="1"/>
  <c r="L7592" i="5"/>
  <c r="M7592" i="5" s="1"/>
  <c r="L7604" i="5"/>
  <c r="M7604" i="5" s="1"/>
  <c r="L7616" i="5"/>
  <c r="M7616" i="5" s="1"/>
  <c r="L7628" i="5"/>
  <c r="M7628" i="5" s="1"/>
  <c r="L7640" i="5"/>
  <c r="M7640" i="5" s="1"/>
  <c r="L7652" i="5"/>
  <c r="M7652" i="5" s="1"/>
  <c r="L7664" i="5"/>
  <c r="M7664" i="5" s="1"/>
  <c r="L7676" i="5"/>
  <c r="M7676" i="5" s="1"/>
  <c r="L7688" i="5"/>
  <c r="M7688" i="5" s="1"/>
  <c r="L7700" i="5"/>
  <c r="M7700" i="5" s="1"/>
  <c r="L7712" i="5"/>
  <c r="M7712" i="5" s="1"/>
  <c r="L7724" i="5"/>
  <c r="M7724" i="5" s="1"/>
  <c r="L7736" i="5"/>
  <c r="M7736" i="5" s="1"/>
  <c r="L7748" i="5"/>
  <c r="M7748" i="5" s="1"/>
  <c r="L7760" i="5"/>
  <c r="M7760" i="5" s="1"/>
  <c r="L7772" i="5"/>
  <c r="M7772" i="5" s="1"/>
  <c r="L7784" i="5"/>
  <c r="M7784" i="5" s="1"/>
  <c r="L7796" i="5"/>
  <c r="M7796" i="5" s="1"/>
  <c r="L7808" i="5"/>
  <c r="M7808" i="5" s="1"/>
  <c r="L7820" i="5"/>
  <c r="M7820" i="5" s="1"/>
  <c r="L7832" i="5"/>
  <c r="M7832" i="5" s="1"/>
  <c r="L7844" i="5"/>
  <c r="M7844" i="5" s="1"/>
  <c r="L7856" i="5"/>
  <c r="M7856" i="5" s="1"/>
  <c r="L7868" i="5"/>
  <c r="M7868" i="5" s="1"/>
  <c r="L7880" i="5"/>
  <c r="M7880" i="5" s="1"/>
  <c r="L7892" i="5"/>
  <c r="M7892" i="5" s="1"/>
  <c r="L7904" i="5"/>
  <c r="M7904" i="5" s="1"/>
  <c r="L7916" i="5"/>
  <c r="M7916" i="5" s="1"/>
  <c r="L7928" i="5"/>
  <c r="M7928" i="5" s="1"/>
  <c r="L7940" i="5"/>
  <c r="M7940" i="5" s="1"/>
  <c r="L7952" i="5"/>
  <c r="M7952" i="5" s="1"/>
  <c r="L7964" i="5"/>
  <c r="M7964" i="5" s="1"/>
  <c r="L7976" i="5"/>
  <c r="M7976" i="5" s="1"/>
  <c r="L7988" i="5"/>
  <c r="M7988" i="5" s="1"/>
  <c r="L8000" i="5"/>
  <c r="M8000" i="5" s="1"/>
  <c r="L8012" i="5"/>
  <c r="M8012" i="5" s="1"/>
  <c r="L8024" i="5"/>
  <c r="M8024" i="5" s="1"/>
  <c r="L8036" i="5"/>
  <c r="M8036" i="5" s="1"/>
  <c r="L8048" i="5"/>
  <c r="M8048" i="5" s="1"/>
  <c r="L8060" i="5"/>
  <c r="M8060" i="5" s="1"/>
  <c r="L8072" i="5"/>
  <c r="M8072" i="5" s="1"/>
  <c r="L8084" i="5"/>
  <c r="M8084" i="5" s="1"/>
  <c r="L8096" i="5"/>
  <c r="M8096" i="5" s="1"/>
  <c r="L8108" i="5"/>
  <c r="M8108" i="5" s="1"/>
  <c r="L8120" i="5"/>
  <c r="M8120" i="5" s="1"/>
  <c r="L8132" i="5"/>
  <c r="M8132" i="5" s="1"/>
  <c r="L8144" i="5"/>
  <c r="M8144" i="5" s="1"/>
  <c r="L8156" i="5"/>
  <c r="M8156" i="5" s="1"/>
  <c r="L8168" i="5"/>
  <c r="M8168" i="5" s="1"/>
  <c r="L8180" i="5"/>
  <c r="M8180" i="5" s="1"/>
  <c r="L8192" i="5"/>
  <c r="M8192" i="5" s="1"/>
  <c r="L8204" i="5"/>
  <c r="M8204" i="5" s="1"/>
  <c r="L8216" i="5"/>
  <c r="M8216" i="5" s="1"/>
  <c r="L8228" i="5"/>
  <c r="M8228" i="5" s="1"/>
  <c r="L8240" i="5"/>
  <c r="M8240" i="5" s="1"/>
  <c r="L8252" i="5"/>
  <c r="M8252" i="5" s="1"/>
  <c r="L8264" i="5"/>
  <c r="M8264" i="5" s="1"/>
  <c r="L8276" i="5"/>
  <c r="M8276" i="5" s="1"/>
  <c r="L8288" i="5"/>
  <c r="M8288" i="5" s="1"/>
  <c r="L8300" i="5"/>
  <c r="M8300" i="5" s="1"/>
  <c r="L8312" i="5"/>
  <c r="M8312" i="5" s="1"/>
  <c r="L8324" i="5"/>
  <c r="M8324" i="5" s="1"/>
  <c r="L8336" i="5"/>
  <c r="M8336" i="5" s="1"/>
  <c r="L8348" i="5"/>
  <c r="M8348" i="5" s="1"/>
  <c r="L8360" i="5"/>
  <c r="M8360" i="5" s="1"/>
  <c r="L8372" i="5"/>
  <c r="M8372" i="5" s="1"/>
  <c r="L8384" i="5"/>
  <c r="M8384" i="5" s="1"/>
  <c r="L8396" i="5"/>
  <c r="M8396" i="5" s="1"/>
  <c r="L8408" i="5"/>
  <c r="M8408" i="5" s="1"/>
  <c r="L8420" i="5"/>
  <c r="M8420" i="5" s="1"/>
  <c r="L8432" i="5"/>
  <c r="M8432" i="5" s="1"/>
  <c r="L8444" i="5"/>
  <c r="M8444" i="5" s="1"/>
  <c r="L8456" i="5"/>
  <c r="M8456" i="5" s="1"/>
  <c r="L8468" i="5"/>
  <c r="M8468" i="5" s="1"/>
  <c r="L8480" i="5"/>
  <c r="M8480" i="5" s="1"/>
  <c r="L8492" i="5"/>
  <c r="M8492" i="5" s="1"/>
  <c r="L8504" i="5"/>
  <c r="M8504" i="5" s="1"/>
  <c r="L8516" i="5"/>
  <c r="M8516" i="5" s="1"/>
  <c r="L8528" i="5"/>
  <c r="M8528" i="5" s="1"/>
  <c r="L8540" i="5"/>
  <c r="M8540" i="5" s="1"/>
  <c r="L8552" i="5"/>
  <c r="M8552" i="5" s="1"/>
  <c r="L8564" i="5"/>
  <c r="M8564" i="5" s="1"/>
  <c r="L8576" i="5"/>
  <c r="M8576" i="5" s="1"/>
  <c r="L8588" i="5"/>
  <c r="M8588" i="5" s="1"/>
  <c r="L8600" i="5"/>
  <c r="M8600" i="5" s="1"/>
  <c r="L8612" i="5"/>
  <c r="M8612" i="5" s="1"/>
  <c r="L8624" i="5"/>
  <c r="M8624" i="5" s="1"/>
  <c r="L8636" i="5"/>
  <c r="M8636" i="5" s="1"/>
  <c r="L8648" i="5"/>
  <c r="M8648" i="5" s="1"/>
  <c r="L8660" i="5"/>
  <c r="M8660" i="5" s="1"/>
  <c r="L8672" i="5"/>
  <c r="M8672" i="5" s="1"/>
  <c r="L8684" i="5"/>
  <c r="M8684" i="5" s="1"/>
  <c r="L8696" i="5"/>
  <c r="M8696" i="5" s="1"/>
  <c r="L8708" i="5"/>
  <c r="M8708" i="5" s="1"/>
  <c r="L8720" i="5"/>
  <c r="M8720" i="5" s="1"/>
  <c r="L8732" i="5"/>
  <c r="M8732" i="5" s="1"/>
  <c r="L8744" i="5"/>
  <c r="M8744" i="5" s="1"/>
  <c r="L8756" i="5"/>
  <c r="M8756" i="5" s="1"/>
  <c r="L8768" i="5"/>
  <c r="M8768" i="5" s="1"/>
  <c r="L8780" i="5"/>
  <c r="M8780" i="5" s="1"/>
  <c r="L8792" i="5"/>
  <c r="M8792" i="5" s="1"/>
  <c r="L8804" i="5"/>
  <c r="M8804" i="5" s="1"/>
  <c r="L8816" i="5"/>
  <c r="M8816" i="5" s="1"/>
  <c r="L8828" i="5"/>
  <c r="M8828" i="5" s="1"/>
  <c r="L8840" i="5"/>
  <c r="M8840" i="5" s="1"/>
  <c r="L8852" i="5"/>
  <c r="M8852" i="5" s="1"/>
  <c r="L8864" i="5"/>
  <c r="M8864" i="5" s="1"/>
  <c r="L8876" i="5"/>
  <c r="M8876" i="5" s="1"/>
  <c r="L8888" i="5"/>
  <c r="M8888" i="5" s="1"/>
  <c r="L8900" i="5"/>
  <c r="M8900" i="5" s="1"/>
  <c r="L8912" i="5"/>
  <c r="M8912" i="5" s="1"/>
  <c r="L8924" i="5"/>
  <c r="M8924" i="5" s="1"/>
  <c r="L8936" i="5"/>
  <c r="M8936" i="5" s="1"/>
  <c r="L8948" i="5"/>
  <c r="M8948" i="5" s="1"/>
  <c r="L8960" i="5"/>
  <c r="M8960" i="5" s="1"/>
  <c r="L8972" i="5"/>
  <c r="M8972" i="5" s="1"/>
  <c r="L8984" i="5"/>
  <c r="M8984" i="5" s="1"/>
  <c r="L8996" i="5"/>
  <c r="M8996" i="5" s="1"/>
  <c r="L9008" i="5"/>
  <c r="M9008" i="5" s="1"/>
  <c r="L9020" i="5"/>
  <c r="M9020" i="5" s="1"/>
  <c r="L9032" i="5"/>
  <c r="M9032" i="5" s="1"/>
  <c r="L9044" i="5"/>
  <c r="M9044" i="5" s="1"/>
  <c r="L9056" i="5"/>
  <c r="M9056" i="5" s="1"/>
  <c r="L9068" i="5"/>
  <c r="M9068" i="5" s="1"/>
  <c r="L9080" i="5"/>
  <c r="M9080" i="5" s="1"/>
  <c r="L9092" i="5"/>
  <c r="M9092" i="5" s="1"/>
  <c r="L9104" i="5"/>
  <c r="M9104" i="5" s="1"/>
  <c r="L9116" i="5"/>
  <c r="M9116" i="5" s="1"/>
  <c r="L9128" i="5"/>
  <c r="M9128" i="5" s="1"/>
  <c r="L9140" i="5"/>
  <c r="M9140" i="5" s="1"/>
  <c r="L9152" i="5"/>
  <c r="M9152" i="5" s="1"/>
  <c r="L9164" i="5"/>
  <c r="M9164" i="5" s="1"/>
  <c r="L9176" i="5"/>
  <c r="M9176" i="5" s="1"/>
  <c r="L9188" i="5"/>
  <c r="M9188" i="5" s="1"/>
  <c r="L9200" i="5"/>
  <c r="M9200" i="5" s="1"/>
  <c r="L9212" i="5"/>
  <c r="M9212" i="5" s="1"/>
  <c r="L9224" i="5"/>
  <c r="M9224" i="5" s="1"/>
  <c r="L9236" i="5"/>
  <c r="M9236" i="5" s="1"/>
  <c r="L9248" i="5"/>
  <c r="M9248" i="5" s="1"/>
  <c r="L9260" i="5"/>
  <c r="M9260" i="5" s="1"/>
  <c r="L9272" i="5"/>
  <c r="M9272" i="5" s="1"/>
  <c r="L9284" i="5"/>
  <c r="M9284" i="5" s="1"/>
  <c r="L9296" i="5"/>
  <c r="M9296" i="5" s="1"/>
  <c r="L9308" i="5"/>
  <c r="M9308" i="5" s="1"/>
  <c r="L9320" i="5"/>
  <c r="M9320" i="5" s="1"/>
  <c r="L9332" i="5"/>
  <c r="M9332" i="5" s="1"/>
  <c r="L9344" i="5"/>
  <c r="M9344" i="5" s="1"/>
  <c r="L9356" i="5"/>
  <c r="M9356" i="5" s="1"/>
  <c r="L9368" i="5"/>
  <c r="M9368" i="5" s="1"/>
  <c r="L9380" i="5"/>
  <c r="M9380" i="5" s="1"/>
  <c r="L9392" i="5"/>
  <c r="M9392" i="5" s="1"/>
  <c r="L9404" i="5"/>
  <c r="M9404" i="5" s="1"/>
  <c r="L9416" i="5"/>
  <c r="M9416" i="5" s="1"/>
  <c r="L9428" i="5"/>
  <c r="M9428" i="5" s="1"/>
  <c r="L9440" i="5"/>
  <c r="M9440" i="5" s="1"/>
  <c r="L9452" i="5"/>
  <c r="M9452" i="5" s="1"/>
  <c r="L9464" i="5"/>
  <c r="M9464" i="5" s="1"/>
  <c r="L9476" i="5"/>
  <c r="M9476" i="5" s="1"/>
  <c r="L1155" i="5"/>
  <c r="M1155" i="5" s="1"/>
  <c r="L2576" i="5"/>
  <c r="M2576" i="5" s="1"/>
  <c r="L3100" i="5"/>
  <c r="M3100" i="5" s="1"/>
  <c r="L3434" i="5"/>
  <c r="M3434" i="5" s="1"/>
  <c r="L3758" i="5"/>
  <c r="M3758" i="5" s="1"/>
  <c r="L3933" i="5"/>
  <c r="M3933" i="5" s="1"/>
  <c r="L4077" i="5"/>
  <c r="M4077" i="5" s="1"/>
  <c r="L4221" i="5"/>
  <c r="M4221" i="5" s="1"/>
  <c r="L4365" i="5"/>
  <c r="M4365" i="5" s="1"/>
  <c r="L4494" i="5"/>
  <c r="M4494" i="5" s="1"/>
  <c r="L4602" i="5"/>
  <c r="M4602" i="5" s="1"/>
  <c r="L4710" i="5"/>
  <c r="M4710" i="5" s="1"/>
  <c r="L4818" i="5"/>
  <c r="M4818" i="5" s="1"/>
  <c r="L4926" i="5"/>
  <c r="M4926" i="5" s="1"/>
  <c r="L5034" i="5"/>
  <c r="M5034" i="5" s="1"/>
  <c r="L5142" i="5"/>
  <c r="M5142" i="5" s="1"/>
  <c r="L5250" i="5"/>
  <c r="M5250" i="5" s="1"/>
  <c r="L5358" i="5"/>
  <c r="M5358" i="5" s="1"/>
  <c r="L5444" i="5"/>
  <c r="M5444" i="5" s="1"/>
  <c r="L5529" i="5"/>
  <c r="M5529" i="5" s="1"/>
  <c r="L5585" i="5"/>
  <c r="M5585" i="5" s="1"/>
  <c r="L5633" i="5"/>
  <c r="M5633" i="5" s="1"/>
  <c r="L5681" i="5"/>
  <c r="M5681" i="5" s="1"/>
  <c r="L5729" i="5"/>
  <c r="M5729" i="5" s="1"/>
  <c r="L5777" i="5"/>
  <c r="M5777" i="5" s="1"/>
  <c r="L5825" i="5"/>
  <c r="M5825" i="5" s="1"/>
  <c r="L5873" i="5"/>
  <c r="M5873" i="5" s="1"/>
  <c r="L5921" i="5"/>
  <c r="M5921" i="5" s="1"/>
  <c r="L5969" i="5"/>
  <c r="M5969" i="5" s="1"/>
  <c r="L6017" i="5"/>
  <c r="M6017" i="5" s="1"/>
  <c r="L6065" i="5"/>
  <c r="M6065" i="5" s="1"/>
  <c r="L6110" i="5"/>
  <c r="M6110" i="5" s="1"/>
  <c r="L6149" i="5"/>
  <c r="M6149" i="5" s="1"/>
  <c r="L6188" i="5"/>
  <c r="M6188" i="5" s="1"/>
  <c r="L6228" i="5"/>
  <c r="M6228" i="5" s="1"/>
  <c r="L6267" i="5"/>
  <c r="M6267" i="5" s="1"/>
  <c r="L6303" i="5"/>
  <c r="M6303" i="5" s="1"/>
  <c r="L6339" i="5"/>
  <c r="M6339" i="5" s="1"/>
  <c r="L6375" i="5"/>
  <c r="M6375" i="5" s="1"/>
  <c r="L6411" i="5"/>
  <c r="M6411" i="5" s="1"/>
  <c r="L6447" i="5"/>
  <c r="M6447" i="5" s="1"/>
  <c r="L6483" i="5"/>
  <c r="M6483" i="5" s="1"/>
  <c r="L6519" i="5"/>
  <c r="M6519" i="5" s="1"/>
  <c r="L6555" i="5"/>
  <c r="M6555" i="5" s="1"/>
  <c r="L6591" i="5"/>
  <c r="M6591" i="5" s="1"/>
  <c r="L6627" i="5"/>
  <c r="M6627" i="5" s="1"/>
  <c r="L6663" i="5"/>
  <c r="M6663" i="5" s="1"/>
  <c r="L6699" i="5"/>
  <c r="M6699" i="5" s="1"/>
  <c r="L6735" i="5"/>
  <c r="M6735" i="5" s="1"/>
  <c r="L6771" i="5"/>
  <c r="M6771" i="5" s="1"/>
  <c r="L6807" i="5"/>
  <c r="M6807" i="5" s="1"/>
  <c r="L6843" i="5"/>
  <c r="M6843" i="5" s="1"/>
  <c r="L6879" i="5"/>
  <c r="M6879" i="5" s="1"/>
  <c r="L6915" i="5"/>
  <c r="M6915" i="5" s="1"/>
  <c r="L6951" i="5"/>
  <c r="M6951" i="5" s="1"/>
  <c r="L6987" i="5"/>
  <c r="M6987" i="5" s="1"/>
  <c r="L7023" i="5"/>
  <c r="M7023" i="5" s="1"/>
  <c r="L7058" i="5"/>
  <c r="M7058" i="5" s="1"/>
  <c r="L7084" i="5"/>
  <c r="M7084" i="5" s="1"/>
  <c r="L7115" i="5"/>
  <c r="M7115" i="5" s="1"/>
  <c r="L7132" i="5"/>
  <c r="M7132" i="5" s="1"/>
  <c r="L7152" i="5"/>
  <c r="M7152" i="5" s="1"/>
  <c r="L7168" i="5"/>
  <c r="M7168" i="5" s="1"/>
  <c r="L7188" i="5"/>
  <c r="M7188" i="5" s="1"/>
  <c r="L7203" i="5"/>
  <c r="M7203" i="5" s="1"/>
  <c r="L7221" i="5"/>
  <c r="M7221" i="5" s="1"/>
  <c r="L7236" i="5"/>
  <c r="M7236" i="5" s="1"/>
  <c r="L7251" i="5"/>
  <c r="M7251" i="5" s="1"/>
  <c r="L7269" i="5"/>
  <c r="M7269" i="5" s="1"/>
  <c r="L7284" i="5"/>
  <c r="M7284" i="5" s="1"/>
  <c r="L7299" i="5"/>
  <c r="M7299" i="5" s="1"/>
  <c r="L7317" i="5"/>
  <c r="M7317" i="5" s="1"/>
  <c r="L7332" i="5"/>
  <c r="M7332" i="5" s="1"/>
  <c r="L7347" i="5"/>
  <c r="M7347" i="5" s="1"/>
  <c r="L7365" i="5"/>
  <c r="M7365" i="5" s="1"/>
  <c r="L7380" i="5"/>
  <c r="M7380" i="5" s="1"/>
  <c r="L7395" i="5"/>
  <c r="M7395" i="5" s="1"/>
  <c r="L7413" i="5"/>
  <c r="M7413" i="5" s="1"/>
  <c r="L7428" i="5"/>
  <c r="M7428" i="5" s="1"/>
  <c r="L7443" i="5"/>
  <c r="M7443" i="5" s="1"/>
  <c r="L7461" i="5"/>
  <c r="M7461" i="5" s="1"/>
  <c r="L7476" i="5"/>
  <c r="M7476" i="5" s="1"/>
  <c r="L7491" i="5"/>
  <c r="M7491" i="5" s="1"/>
  <c r="L7509" i="5"/>
  <c r="M7509" i="5" s="1"/>
  <c r="L7524" i="5"/>
  <c r="M7524" i="5" s="1"/>
  <c r="L7539" i="5"/>
  <c r="M7539" i="5" s="1"/>
  <c r="L7553" i="5"/>
  <c r="M7553" i="5" s="1"/>
  <c r="L7567" i="5"/>
  <c r="M7567" i="5" s="1"/>
  <c r="L7580" i="5"/>
  <c r="M7580" i="5" s="1"/>
  <c r="L7593" i="5"/>
  <c r="M7593" i="5" s="1"/>
  <c r="L7605" i="5"/>
  <c r="M7605" i="5" s="1"/>
  <c r="L7617" i="5"/>
  <c r="M7617" i="5" s="1"/>
  <c r="L7629" i="5"/>
  <c r="M7629" i="5" s="1"/>
  <c r="L7641" i="5"/>
  <c r="M7641" i="5" s="1"/>
  <c r="L7653" i="5"/>
  <c r="M7653" i="5" s="1"/>
  <c r="L7665" i="5"/>
  <c r="M7665" i="5" s="1"/>
  <c r="L7677" i="5"/>
  <c r="M7677" i="5" s="1"/>
  <c r="L7689" i="5"/>
  <c r="M7689" i="5" s="1"/>
  <c r="L7701" i="5"/>
  <c r="M7701" i="5" s="1"/>
  <c r="L7713" i="5"/>
  <c r="M7713" i="5" s="1"/>
  <c r="L7725" i="5"/>
  <c r="M7725" i="5" s="1"/>
  <c r="L7737" i="5"/>
  <c r="M7737" i="5" s="1"/>
  <c r="L7749" i="5"/>
  <c r="M7749" i="5" s="1"/>
  <c r="L7761" i="5"/>
  <c r="M7761" i="5" s="1"/>
  <c r="L7773" i="5"/>
  <c r="M7773" i="5" s="1"/>
  <c r="L7785" i="5"/>
  <c r="M7785" i="5" s="1"/>
  <c r="L7797" i="5"/>
  <c r="M7797" i="5" s="1"/>
  <c r="L7809" i="5"/>
  <c r="M7809" i="5" s="1"/>
  <c r="L7821" i="5"/>
  <c r="M7821" i="5" s="1"/>
  <c r="L7833" i="5"/>
  <c r="M7833" i="5" s="1"/>
  <c r="L7845" i="5"/>
  <c r="M7845" i="5" s="1"/>
  <c r="L7857" i="5"/>
  <c r="M7857" i="5" s="1"/>
  <c r="L7869" i="5"/>
  <c r="M7869" i="5" s="1"/>
  <c r="L7881" i="5"/>
  <c r="M7881" i="5" s="1"/>
  <c r="L7893" i="5"/>
  <c r="M7893" i="5" s="1"/>
  <c r="L7905" i="5"/>
  <c r="M7905" i="5" s="1"/>
  <c r="L7917" i="5"/>
  <c r="M7917" i="5" s="1"/>
  <c r="L7929" i="5"/>
  <c r="M7929" i="5" s="1"/>
  <c r="L7941" i="5"/>
  <c r="M7941" i="5" s="1"/>
  <c r="L7953" i="5"/>
  <c r="M7953" i="5" s="1"/>
  <c r="L7965" i="5"/>
  <c r="M7965" i="5" s="1"/>
  <c r="L7977" i="5"/>
  <c r="M7977" i="5" s="1"/>
  <c r="L7989" i="5"/>
  <c r="M7989" i="5" s="1"/>
  <c r="L8001" i="5"/>
  <c r="M8001" i="5" s="1"/>
  <c r="L8013" i="5"/>
  <c r="M8013" i="5" s="1"/>
  <c r="L8025" i="5"/>
  <c r="M8025" i="5" s="1"/>
  <c r="L8037" i="5"/>
  <c r="M8037" i="5" s="1"/>
  <c r="L8049" i="5"/>
  <c r="M8049" i="5" s="1"/>
  <c r="L8061" i="5"/>
  <c r="M8061" i="5" s="1"/>
  <c r="L8073" i="5"/>
  <c r="M8073" i="5" s="1"/>
  <c r="L8085" i="5"/>
  <c r="M8085" i="5" s="1"/>
  <c r="L8097" i="5"/>
  <c r="M8097" i="5" s="1"/>
  <c r="L8109" i="5"/>
  <c r="M8109" i="5" s="1"/>
  <c r="L8121" i="5"/>
  <c r="M8121" i="5" s="1"/>
  <c r="L8133" i="5"/>
  <c r="M8133" i="5" s="1"/>
  <c r="L8145" i="5"/>
  <c r="M8145" i="5" s="1"/>
  <c r="L8157" i="5"/>
  <c r="M8157" i="5" s="1"/>
  <c r="L8169" i="5"/>
  <c r="M8169" i="5" s="1"/>
  <c r="L8181" i="5"/>
  <c r="M8181" i="5" s="1"/>
  <c r="L8193" i="5"/>
  <c r="M8193" i="5" s="1"/>
  <c r="L8205" i="5"/>
  <c r="M8205" i="5" s="1"/>
  <c r="L8217" i="5"/>
  <c r="M8217" i="5" s="1"/>
  <c r="L8229" i="5"/>
  <c r="M8229" i="5" s="1"/>
  <c r="L8241" i="5"/>
  <c r="M8241" i="5" s="1"/>
  <c r="L8253" i="5"/>
  <c r="M8253" i="5" s="1"/>
  <c r="L8265" i="5"/>
  <c r="M8265" i="5" s="1"/>
  <c r="L8277" i="5"/>
  <c r="M8277" i="5" s="1"/>
  <c r="L8289" i="5"/>
  <c r="M8289" i="5" s="1"/>
  <c r="L8301" i="5"/>
  <c r="M8301" i="5" s="1"/>
  <c r="L8313" i="5"/>
  <c r="M8313" i="5" s="1"/>
  <c r="L8325" i="5"/>
  <c r="M8325" i="5" s="1"/>
  <c r="L8337" i="5"/>
  <c r="M8337" i="5" s="1"/>
  <c r="L8349" i="5"/>
  <c r="M8349" i="5" s="1"/>
  <c r="L8361" i="5"/>
  <c r="M8361" i="5" s="1"/>
  <c r="L8373" i="5"/>
  <c r="M8373" i="5" s="1"/>
  <c r="L8385" i="5"/>
  <c r="M8385" i="5" s="1"/>
  <c r="L8397" i="5"/>
  <c r="M8397" i="5" s="1"/>
  <c r="L8409" i="5"/>
  <c r="M8409" i="5" s="1"/>
  <c r="L8421" i="5"/>
  <c r="M8421" i="5" s="1"/>
  <c r="L8433" i="5"/>
  <c r="M8433" i="5" s="1"/>
  <c r="L8445" i="5"/>
  <c r="M8445" i="5" s="1"/>
  <c r="L8457" i="5"/>
  <c r="M8457" i="5" s="1"/>
  <c r="L8469" i="5"/>
  <c r="M8469" i="5" s="1"/>
  <c r="L8481" i="5"/>
  <c r="M8481" i="5" s="1"/>
  <c r="L8493" i="5"/>
  <c r="M8493" i="5" s="1"/>
  <c r="L8505" i="5"/>
  <c r="M8505" i="5" s="1"/>
  <c r="L8517" i="5"/>
  <c r="M8517" i="5" s="1"/>
  <c r="L8529" i="5"/>
  <c r="M8529" i="5" s="1"/>
  <c r="L8541" i="5"/>
  <c r="M8541" i="5" s="1"/>
  <c r="L8553" i="5"/>
  <c r="M8553" i="5" s="1"/>
  <c r="L8565" i="5"/>
  <c r="M8565" i="5" s="1"/>
  <c r="L8577" i="5"/>
  <c r="M8577" i="5" s="1"/>
  <c r="L8589" i="5"/>
  <c r="M8589" i="5" s="1"/>
  <c r="L8601" i="5"/>
  <c r="M8601" i="5" s="1"/>
  <c r="L8613" i="5"/>
  <c r="M8613" i="5" s="1"/>
  <c r="L8625" i="5"/>
  <c r="M8625" i="5" s="1"/>
  <c r="L8637" i="5"/>
  <c r="M8637" i="5" s="1"/>
  <c r="L8649" i="5"/>
  <c r="M8649" i="5" s="1"/>
  <c r="L8661" i="5"/>
  <c r="M8661" i="5" s="1"/>
  <c r="L8673" i="5"/>
  <c r="M8673" i="5" s="1"/>
  <c r="L8685" i="5"/>
  <c r="M8685" i="5" s="1"/>
  <c r="L8697" i="5"/>
  <c r="M8697" i="5" s="1"/>
  <c r="L8709" i="5"/>
  <c r="M8709" i="5" s="1"/>
  <c r="L8721" i="5"/>
  <c r="M8721" i="5" s="1"/>
  <c r="L8733" i="5"/>
  <c r="M8733" i="5" s="1"/>
  <c r="L8745" i="5"/>
  <c r="M8745" i="5" s="1"/>
  <c r="L8757" i="5"/>
  <c r="M8757" i="5" s="1"/>
  <c r="L8769" i="5"/>
  <c r="M8769" i="5" s="1"/>
  <c r="L8781" i="5"/>
  <c r="M8781" i="5" s="1"/>
  <c r="L8793" i="5"/>
  <c r="M8793" i="5" s="1"/>
  <c r="L8805" i="5"/>
  <c r="M8805" i="5" s="1"/>
  <c r="L8817" i="5"/>
  <c r="M8817" i="5" s="1"/>
  <c r="L8829" i="5"/>
  <c r="M8829" i="5" s="1"/>
  <c r="L8841" i="5"/>
  <c r="M8841" i="5" s="1"/>
  <c r="L8853" i="5"/>
  <c r="M8853" i="5" s="1"/>
  <c r="L8865" i="5"/>
  <c r="M8865" i="5" s="1"/>
  <c r="L8877" i="5"/>
  <c r="M8877" i="5" s="1"/>
  <c r="L8889" i="5"/>
  <c r="M8889" i="5" s="1"/>
  <c r="L8901" i="5"/>
  <c r="M8901" i="5" s="1"/>
  <c r="L8913" i="5"/>
  <c r="M8913" i="5" s="1"/>
  <c r="L8925" i="5"/>
  <c r="M8925" i="5" s="1"/>
  <c r="L8937" i="5"/>
  <c r="M8937" i="5" s="1"/>
  <c r="L8949" i="5"/>
  <c r="M8949" i="5" s="1"/>
  <c r="L8961" i="5"/>
  <c r="M8961" i="5" s="1"/>
  <c r="L8973" i="5"/>
  <c r="M8973" i="5" s="1"/>
  <c r="L8985" i="5"/>
  <c r="M8985" i="5" s="1"/>
  <c r="L8997" i="5"/>
  <c r="M8997" i="5" s="1"/>
  <c r="L9009" i="5"/>
  <c r="M9009" i="5" s="1"/>
  <c r="L9021" i="5"/>
  <c r="M9021" i="5" s="1"/>
  <c r="L9033" i="5"/>
  <c r="M9033" i="5" s="1"/>
  <c r="L9045" i="5"/>
  <c r="M9045" i="5" s="1"/>
  <c r="L9057" i="5"/>
  <c r="M9057" i="5" s="1"/>
  <c r="L9069" i="5"/>
  <c r="M9069" i="5" s="1"/>
  <c r="L9081" i="5"/>
  <c r="M9081" i="5" s="1"/>
  <c r="L9093" i="5"/>
  <c r="M9093" i="5" s="1"/>
  <c r="L9105" i="5"/>
  <c r="M9105" i="5" s="1"/>
  <c r="L9117" i="5"/>
  <c r="M9117" i="5" s="1"/>
  <c r="L9129" i="5"/>
  <c r="M9129" i="5" s="1"/>
  <c r="L9141" i="5"/>
  <c r="M9141" i="5" s="1"/>
  <c r="L9153" i="5"/>
  <c r="M9153" i="5" s="1"/>
  <c r="L9165" i="5"/>
  <c r="M9165" i="5" s="1"/>
  <c r="L9177" i="5"/>
  <c r="M9177" i="5" s="1"/>
  <c r="L9189" i="5"/>
  <c r="M9189" i="5" s="1"/>
  <c r="L9201" i="5"/>
  <c r="M9201" i="5" s="1"/>
  <c r="L9213" i="5"/>
  <c r="M9213" i="5" s="1"/>
  <c r="L9225" i="5"/>
  <c r="M9225" i="5" s="1"/>
  <c r="L9237" i="5"/>
  <c r="M9237" i="5" s="1"/>
  <c r="L9249" i="5"/>
  <c r="M9249" i="5" s="1"/>
  <c r="L9261" i="5"/>
  <c r="M9261" i="5" s="1"/>
  <c r="L9273" i="5"/>
  <c r="M9273" i="5" s="1"/>
  <c r="L9285" i="5"/>
  <c r="M9285" i="5" s="1"/>
  <c r="L9297" i="5"/>
  <c r="M9297" i="5" s="1"/>
  <c r="L9309" i="5"/>
  <c r="M9309" i="5" s="1"/>
  <c r="L9321" i="5"/>
  <c r="M9321" i="5" s="1"/>
  <c r="L9333" i="5"/>
  <c r="M9333" i="5" s="1"/>
  <c r="L9345" i="5"/>
  <c r="M9345" i="5" s="1"/>
  <c r="L9357" i="5"/>
  <c r="M9357" i="5" s="1"/>
  <c r="L9369" i="5"/>
  <c r="M9369" i="5" s="1"/>
  <c r="L9381" i="5"/>
  <c r="M9381" i="5" s="1"/>
  <c r="L9393" i="5"/>
  <c r="M9393" i="5" s="1"/>
  <c r="L9405" i="5"/>
  <c r="M9405" i="5" s="1"/>
  <c r="L9417" i="5"/>
  <c r="M9417" i="5" s="1"/>
  <c r="L9429" i="5"/>
  <c r="M9429" i="5" s="1"/>
  <c r="L9441" i="5"/>
  <c r="M9441" i="5" s="1"/>
  <c r="L9453" i="5"/>
  <c r="M9453" i="5" s="1"/>
  <c r="L9465" i="5"/>
  <c r="M9465" i="5" s="1"/>
  <c r="L9477" i="5"/>
  <c r="M9477" i="5" s="1"/>
  <c r="L1156" i="5"/>
  <c r="M1156" i="5" s="1"/>
  <c r="L2577" i="5"/>
  <c r="M2577" i="5" s="1"/>
  <c r="L3101" i="5"/>
  <c r="M3101" i="5" s="1"/>
  <c r="L3435" i="5"/>
  <c r="M3435" i="5" s="1"/>
  <c r="L3759" i="5"/>
  <c r="M3759" i="5" s="1"/>
  <c r="L3934" i="5"/>
  <c r="M3934" i="5" s="1"/>
  <c r="L4078" i="5"/>
  <c r="M4078" i="5" s="1"/>
  <c r="L4222" i="5"/>
  <c r="M4222" i="5" s="1"/>
  <c r="L4366" i="5"/>
  <c r="M4366" i="5" s="1"/>
  <c r="L4495" i="5"/>
  <c r="M4495" i="5" s="1"/>
  <c r="L4603" i="5"/>
  <c r="M4603" i="5" s="1"/>
  <c r="L4711" i="5"/>
  <c r="M4711" i="5" s="1"/>
  <c r="L4819" i="5"/>
  <c r="M4819" i="5" s="1"/>
  <c r="L4927" i="5"/>
  <c r="M4927" i="5" s="1"/>
  <c r="L5035" i="5"/>
  <c r="M5035" i="5" s="1"/>
  <c r="L5143" i="5"/>
  <c r="M5143" i="5" s="1"/>
  <c r="L5251" i="5"/>
  <c r="M5251" i="5" s="1"/>
  <c r="L5359" i="5"/>
  <c r="M5359" i="5" s="1"/>
  <c r="L5445" i="5"/>
  <c r="M5445" i="5" s="1"/>
  <c r="L5537" i="5"/>
  <c r="M5537" i="5" s="1"/>
  <c r="L5586" i="5"/>
  <c r="M5586" i="5" s="1"/>
  <c r="L5634" i="5"/>
  <c r="M5634" i="5" s="1"/>
  <c r="L5682" i="5"/>
  <c r="M5682" i="5" s="1"/>
  <c r="L5730" i="5"/>
  <c r="M5730" i="5" s="1"/>
  <c r="L5778" i="5"/>
  <c r="M5778" i="5" s="1"/>
  <c r="L5826" i="5"/>
  <c r="M5826" i="5" s="1"/>
  <c r="L5874" i="5"/>
  <c r="M5874" i="5" s="1"/>
  <c r="L5922" i="5"/>
  <c r="M5922" i="5" s="1"/>
  <c r="L5970" i="5"/>
  <c r="M5970" i="5" s="1"/>
  <c r="L6018" i="5"/>
  <c r="M6018" i="5" s="1"/>
  <c r="L6066" i="5"/>
  <c r="M6066" i="5" s="1"/>
  <c r="L6111" i="5"/>
  <c r="M6111" i="5" s="1"/>
  <c r="L6150" i="5"/>
  <c r="M6150" i="5" s="1"/>
  <c r="L6189" i="5"/>
  <c r="M6189" i="5" s="1"/>
  <c r="L6229" i="5"/>
  <c r="M6229" i="5" s="1"/>
  <c r="L6268" i="5"/>
  <c r="M6268" i="5" s="1"/>
  <c r="L6304" i="5"/>
  <c r="M6304" i="5" s="1"/>
  <c r="L6340" i="5"/>
  <c r="M6340" i="5" s="1"/>
  <c r="L6376" i="5"/>
  <c r="M6376" i="5" s="1"/>
  <c r="L6412" i="5"/>
  <c r="M6412" i="5" s="1"/>
  <c r="L1791" i="5"/>
  <c r="M1791" i="5" s="1"/>
  <c r="L2770" i="5"/>
  <c r="M2770" i="5" s="1"/>
  <c r="L3192" i="5"/>
  <c r="M3192" i="5" s="1"/>
  <c r="L3516" i="5"/>
  <c r="M3516" i="5" s="1"/>
  <c r="L3824" i="5"/>
  <c r="M3824" i="5" s="1"/>
  <c r="L3968" i="5"/>
  <c r="M3968" i="5" s="1"/>
  <c r="L4112" i="5"/>
  <c r="M4112" i="5" s="1"/>
  <c r="L4256" i="5"/>
  <c r="M4256" i="5" s="1"/>
  <c r="L4400" i="5"/>
  <c r="M4400" i="5" s="1"/>
  <c r="L4520" i="5"/>
  <c r="M4520" i="5" s="1"/>
  <c r="L4628" i="5"/>
  <c r="M4628" i="5" s="1"/>
  <c r="L4736" i="5"/>
  <c r="M4736" i="5" s="1"/>
  <c r="L4844" i="5"/>
  <c r="M4844" i="5" s="1"/>
  <c r="L4952" i="5"/>
  <c r="M4952" i="5" s="1"/>
  <c r="L5060" i="5"/>
  <c r="M5060" i="5" s="1"/>
  <c r="L5168" i="5"/>
  <c r="M5168" i="5" s="1"/>
  <c r="L5276" i="5"/>
  <c r="M5276" i="5" s="1"/>
  <c r="L5383" i="5"/>
  <c r="M5383" i="5" s="1"/>
  <c r="L5468" i="5"/>
  <c r="M5468" i="5" s="1"/>
  <c r="L5550" i="5"/>
  <c r="M5550" i="5" s="1"/>
  <c r="L5598" i="5"/>
  <c r="M5598" i="5" s="1"/>
  <c r="L5646" i="5"/>
  <c r="M5646" i="5" s="1"/>
  <c r="L5694" i="5"/>
  <c r="M5694" i="5" s="1"/>
  <c r="L5742" i="5"/>
  <c r="M5742" i="5" s="1"/>
  <c r="L5790" i="5"/>
  <c r="M5790" i="5" s="1"/>
  <c r="L5838" i="5"/>
  <c r="M5838" i="5" s="1"/>
  <c r="L5886" i="5"/>
  <c r="M5886" i="5" s="1"/>
  <c r="L5934" i="5"/>
  <c r="M5934" i="5" s="1"/>
  <c r="L5982" i="5"/>
  <c r="M5982" i="5" s="1"/>
  <c r="L6030" i="5"/>
  <c r="M6030" i="5" s="1"/>
  <c r="L6078" i="5"/>
  <c r="M6078" i="5" s="1"/>
  <c r="L6121" i="5"/>
  <c r="M6121" i="5" s="1"/>
  <c r="L6160" i="5"/>
  <c r="M6160" i="5" s="1"/>
  <c r="L6199" i="5"/>
  <c r="M6199" i="5" s="1"/>
  <c r="L6239" i="5"/>
  <c r="M6239" i="5" s="1"/>
  <c r="L1897" i="5"/>
  <c r="M1897" i="5" s="1"/>
  <c r="L2811" i="5"/>
  <c r="M2811" i="5" s="1"/>
  <c r="L3217" i="5"/>
  <c r="M3217" i="5" s="1"/>
  <c r="L3541" i="5"/>
  <c r="M3541" i="5" s="1"/>
  <c r="L3836" i="5"/>
  <c r="M3836" i="5" s="1"/>
  <c r="L3980" i="5"/>
  <c r="M3980" i="5" s="1"/>
  <c r="L4124" i="5"/>
  <c r="M4124" i="5" s="1"/>
  <c r="L4268" i="5"/>
  <c r="M4268" i="5" s="1"/>
  <c r="L4412" i="5"/>
  <c r="M4412" i="5" s="1"/>
  <c r="L4529" i="5"/>
  <c r="M4529" i="5" s="1"/>
  <c r="L1898" i="5"/>
  <c r="M1898" i="5" s="1"/>
  <c r="L2812" i="5"/>
  <c r="M2812" i="5" s="1"/>
  <c r="L3218" i="5"/>
  <c r="M3218" i="5" s="1"/>
  <c r="L3542" i="5"/>
  <c r="M3542" i="5" s="1"/>
  <c r="L3837" i="5"/>
  <c r="M3837" i="5" s="1"/>
  <c r="L3981" i="5"/>
  <c r="M3981" i="5" s="1"/>
  <c r="L4125" i="5"/>
  <c r="M4125" i="5" s="1"/>
  <c r="L4269" i="5"/>
  <c r="M4269" i="5" s="1"/>
  <c r="L4413" i="5"/>
  <c r="M4413" i="5" s="1"/>
  <c r="L4530" i="5"/>
  <c r="M4530" i="5" s="1"/>
  <c r="L4638" i="5"/>
  <c r="M4638" i="5" s="1"/>
  <c r="L4746" i="5"/>
  <c r="M4746" i="5" s="1"/>
  <c r="L4854" i="5"/>
  <c r="M4854" i="5" s="1"/>
  <c r="L4962" i="5"/>
  <c r="M4962" i="5" s="1"/>
  <c r="L5070" i="5"/>
  <c r="M5070" i="5" s="1"/>
  <c r="L5178" i="5"/>
  <c r="M5178" i="5" s="1"/>
  <c r="L5286" i="5"/>
  <c r="M5286" i="5" s="1"/>
  <c r="L5385" i="5"/>
  <c r="M5385" i="5" s="1"/>
  <c r="L5477" i="5"/>
  <c r="M5477" i="5" s="1"/>
  <c r="L5552" i="5"/>
  <c r="M5552" i="5" s="1"/>
  <c r="L5600" i="5"/>
  <c r="M5600" i="5" s="1"/>
  <c r="L5648" i="5"/>
  <c r="M5648" i="5" s="1"/>
  <c r="L5696" i="5"/>
  <c r="M5696" i="5" s="1"/>
  <c r="L5744" i="5"/>
  <c r="M5744" i="5" s="1"/>
  <c r="L5792" i="5"/>
  <c r="M5792" i="5" s="1"/>
  <c r="L5840" i="5"/>
  <c r="M5840" i="5" s="1"/>
  <c r="L5888" i="5"/>
  <c r="M5888" i="5" s="1"/>
  <c r="L5936" i="5"/>
  <c r="M5936" i="5" s="1"/>
  <c r="L5984" i="5"/>
  <c r="M5984" i="5" s="1"/>
  <c r="L6032" i="5"/>
  <c r="M6032" i="5" s="1"/>
  <c r="L6080" i="5"/>
  <c r="M6080" i="5" s="1"/>
  <c r="L6123" i="5"/>
  <c r="M6123" i="5" s="1"/>
  <c r="L6162" i="5"/>
  <c r="M6162" i="5" s="1"/>
  <c r="L6201" i="5"/>
  <c r="M6201" i="5" s="1"/>
  <c r="L6241" i="5"/>
  <c r="M6241" i="5" s="1"/>
  <c r="L6279" i="5"/>
  <c r="M6279" i="5" s="1"/>
  <c r="L1899" i="5"/>
  <c r="M1899" i="5" s="1"/>
  <c r="L2813" i="5"/>
  <c r="M2813" i="5" s="1"/>
  <c r="L3219" i="5"/>
  <c r="M3219" i="5" s="1"/>
  <c r="L3543" i="5"/>
  <c r="M3543" i="5" s="1"/>
  <c r="L3838" i="5"/>
  <c r="M3838" i="5" s="1"/>
  <c r="L3982" i="5"/>
  <c r="M3982" i="5" s="1"/>
  <c r="L4126" i="5"/>
  <c r="M4126" i="5" s="1"/>
  <c r="L4270" i="5"/>
  <c r="M4270" i="5" s="1"/>
  <c r="L4414" i="5"/>
  <c r="M4414" i="5" s="1"/>
  <c r="L4531" i="5"/>
  <c r="M4531" i="5" s="1"/>
  <c r="L4639" i="5"/>
  <c r="M4639" i="5" s="1"/>
  <c r="L4747" i="5"/>
  <c r="M4747" i="5" s="1"/>
  <c r="L4855" i="5"/>
  <c r="M4855" i="5" s="1"/>
  <c r="L4963" i="5"/>
  <c r="M4963" i="5" s="1"/>
  <c r="L5071" i="5"/>
  <c r="M5071" i="5" s="1"/>
  <c r="L5179" i="5"/>
  <c r="M5179" i="5" s="1"/>
  <c r="L5287" i="5"/>
  <c r="M5287" i="5" s="1"/>
  <c r="L5393" i="5"/>
  <c r="M5393" i="5" s="1"/>
  <c r="L5478" i="5"/>
  <c r="M5478" i="5" s="1"/>
  <c r="L5553" i="5"/>
  <c r="M5553" i="5" s="1"/>
  <c r="L5601" i="5"/>
  <c r="M5601" i="5" s="1"/>
  <c r="L5649" i="5"/>
  <c r="M5649" i="5" s="1"/>
  <c r="L5697" i="5"/>
  <c r="M5697" i="5" s="1"/>
  <c r="L5745" i="5"/>
  <c r="M5745" i="5" s="1"/>
  <c r="L5793" i="5"/>
  <c r="M5793" i="5" s="1"/>
  <c r="L5841" i="5"/>
  <c r="M5841" i="5" s="1"/>
  <c r="L5889" i="5"/>
  <c r="M5889" i="5" s="1"/>
  <c r="L5937" i="5"/>
  <c r="M5937" i="5" s="1"/>
  <c r="L5985" i="5"/>
  <c r="M5985" i="5" s="1"/>
  <c r="L6033" i="5"/>
  <c r="M6033" i="5" s="1"/>
  <c r="L6081" i="5"/>
  <c r="M6081" i="5" s="1"/>
  <c r="L6124" i="5"/>
  <c r="M6124" i="5" s="1"/>
  <c r="L6163" i="5"/>
  <c r="M6163" i="5" s="1"/>
  <c r="L6203" i="5"/>
  <c r="M6203" i="5" s="1"/>
  <c r="L6242" i="5"/>
  <c r="M6242" i="5" s="1"/>
  <c r="L6280" i="5"/>
  <c r="M6280" i="5" s="1"/>
  <c r="L6316" i="5"/>
  <c r="M6316" i="5" s="1"/>
  <c r="L6352" i="5"/>
  <c r="M6352" i="5" s="1"/>
  <c r="L6388" i="5"/>
  <c r="M6388" i="5" s="1"/>
  <c r="L6424" i="5"/>
  <c r="M6424" i="5" s="1"/>
  <c r="L6460" i="5"/>
  <c r="M6460" i="5" s="1"/>
  <c r="L6496" i="5"/>
  <c r="M6496" i="5" s="1"/>
  <c r="L6532" i="5"/>
  <c r="M6532" i="5" s="1"/>
  <c r="L6568" i="5"/>
  <c r="M6568" i="5" s="1"/>
  <c r="L6604" i="5"/>
  <c r="M6604" i="5" s="1"/>
  <c r="L6640" i="5"/>
  <c r="M6640" i="5" s="1"/>
  <c r="L6676" i="5"/>
  <c r="M6676" i="5" s="1"/>
  <c r="L6712" i="5"/>
  <c r="M6712" i="5" s="1"/>
  <c r="L6748" i="5"/>
  <c r="M6748" i="5" s="1"/>
  <c r="L6784" i="5"/>
  <c r="M6784" i="5" s="1"/>
  <c r="L6820" i="5"/>
  <c r="M6820" i="5" s="1"/>
  <c r="L6856" i="5"/>
  <c r="M6856" i="5" s="1"/>
  <c r="L6892" i="5"/>
  <c r="M6892" i="5" s="1"/>
  <c r="L6928" i="5"/>
  <c r="M6928" i="5" s="1"/>
  <c r="L6964" i="5"/>
  <c r="M6964" i="5" s="1"/>
  <c r="L7000" i="5"/>
  <c r="M7000" i="5" s="1"/>
  <c r="L7036" i="5"/>
  <c r="M7036" i="5" s="1"/>
  <c r="L7070" i="5"/>
  <c r="M7070" i="5" s="1"/>
  <c r="L7096" i="5"/>
  <c r="M7096" i="5" s="1"/>
  <c r="L7121" i="5"/>
  <c r="M7121" i="5" s="1"/>
  <c r="L7141" i="5"/>
  <c r="M7141" i="5" s="1"/>
  <c r="L7157" i="5"/>
  <c r="M7157" i="5" s="1"/>
  <c r="L7177" i="5"/>
  <c r="M7177" i="5" s="1"/>
  <c r="L7193" i="5"/>
  <c r="M7193" i="5" s="1"/>
  <c r="L7211" i="5"/>
  <c r="M7211" i="5" s="1"/>
  <c r="L7226" i="5"/>
  <c r="M7226" i="5" s="1"/>
  <c r="L7241" i="5"/>
  <c r="M7241" i="5" s="1"/>
  <c r="L7259" i="5"/>
  <c r="M7259" i="5" s="1"/>
  <c r="L7274" i="5"/>
  <c r="M7274" i="5" s="1"/>
  <c r="L7289" i="5"/>
  <c r="M7289" i="5" s="1"/>
  <c r="L7307" i="5"/>
  <c r="M7307" i="5" s="1"/>
  <c r="L7322" i="5"/>
  <c r="M7322" i="5" s="1"/>
  <c r="L7337" i="5"/>
  <c r="M7337" i="5" s="1"/>
  <c r="L7355" i="5"/>
  <c r="M7355" i="5" s="1"/>
  <c r="L7370" i="5"/>
  <c r="M7370" i="5" s="1"/>
  <c r="L7385" i="5"/>
  <c r="M7385" i="5" s="1"/>
  <c r="L7403" i="5"/>
  <c r="M7403" i="5" s="1"/>
  <c r="L7418" i="5"/>
  <c r="M7418" i="5" s="1"/>
  <c r="L7433" i="5"/>
  <c r="M7433" i="5" s="1"/>
  <c r="L7451" i="5"/>
  <c r="M7451" i="5" s="1"/>
  <c r="L7466" i="5"/>
  <c r="M7466" i="5" s="1"/>
  <c r="L7481" i="5"/>
  <c r="M7481" i="5" s="1"/>
  <c r="L7499" i="5"/>
  <c r="M7499" i="5" s="1"/>
  <c r="L7514" i="5"/>
  <c r="M7514" i="5" s="1"/>
  <c r="L7529" i="5"/>
  <c r="M7529" i="5" s="1"/>
  <c r="L7546" i="5"/>
  <c r="M7546" i="5" s="1"/>
  <c r="L7559" i="5"/>
  <c r="M7559" i="5" s="1"/>
  <c r="L7572" i="5"/>
  <c r="M7572" i="5" s="1"/>
  <c r="L7585" i="5"/>
  <c r="M7585" i="5" s="1"/>
  <c r="L7598" i="5"/>
  <c r="M7598" i="5" s="1"/>
  <c r="L7610" i="5"/>
  <c r="M7610" i="5" s="1"/>
  <c r="L7622" i="5"/>
  <c r="M7622" i="5" s="1"/>
  <c r="L7634" i="5"/>
  <c r="M7634" i="5" s="1"/>
  <c r="L7646" i="5"/>
  <c r="M7646" i="5" s="1"/>
  <c r="L7658" i="5"/>
  <c r="M7658" i="5" s="1"/>
  <c r="L7670" i="5"/>
  <c r="M7670" i="5" s="1"/>
  <c r="L7682" i="5"/>
  <c r="M7682" i="5" s="1"/>
  <c r="L7694" i="5"/>
  <c r="M7694" i="5" s="1"/>
  <c r="L7706" i="5"/>
  <c r="M7706" i="5" s="1"/>
  <c r="L7718" i="5"/>
  <c r="M7718" i="5" s="1"/>
  <c r="L7730" i="5"/>
  <c r="M7730" i="5" s="1"/>
  <c r="L7742" i="5"/>
  <c r="M7742" i="5" s="1"/>
  <c r="L7754" i="5"/>
  <c r="M7754" i="5" s="1"/>
  <c r="L7766" i="5"/>
  <c r="M7766" i="5" s="1"/>
  <c r="L7778" i="5"/>
  <c r="M7778" i="5" s="1"/>
  <c r="L7790" i="5"/>
  <c r="M7790" i="5" s="1"/>
  <c r="L7802" i="5"/>
  <c r="M7802" i="5" s="1"/>
  <c r="L7814" i="5"/>
  <c r="M7814" i="5" s="1"/>
  <c r="L7826" i="5"/>
  <c r="M7826" i="5" s="1"/>
  <c r="L7838" i="5"/>
  <c r="M7838" i="5" s="1"/>
  <c r="L7850" i="5"/>
  <c r="M7850" i="5" s="1"/>
  <c r="L7862" i="5"/>
  <c r="M7862" i="5" s="1"/>
  <c r="L7874" i="5"/>
  <c r="M7874" i="5" s="1"/>
  <c r="L7886" i="5"/>
  <c r="M7886" i="5" s="1"/>
  <c r="L7898" i="5"/>
  <c r="M7898" i="5" s="1"/>
  <c r="L7910" i="5"/>
  <c r="M7910" i="5" s="1"/>
  <c r="L7922" i="5"/>
  <c r="M7922" i="5" s="1"/>
  <c r="L7934" i="5"/>
  <c r="M7934" i="5" s="1"/>
  <c r="L7946" i="5"/>
  <c r="M7946" i="5" s="1"/>
  <c r="L7958" i="5"/>
  <c r="M7958" i="5" s="1"/>
  <c r="L7970" i="5"/>
  <c r="M7970" i="5" s="1"/>
  <c r="L7982" i="5"/>
  <c r="M7982" i="5" s="1"/>
  <c r="L7994" i="5"/>
  <c r="M7994" i="5" s="1"/>
  <c r="L8006" i="5"/>
  <c r="M8006" i="5" s="1"/>
  <c r="L8018" i="5"/>
  <c r="M8018" i="5" s="1"/>
  <c r="L8030" i="5"/>
  <c r="M8030" i="5" s="1"/>
  <c r="L8042" i="5"/>
  <c r="M8042" i="5" s="1"/>
  <c r="L8054" i="5"/>
  <c r="M8054" i="5" s="1"/>
  <c r="L8066" i="5"/>
  <c r="M8066" i="5" s="1"/>
  <c r="L8078" i="5"/>
  <c r="M8078" i="5" s="1"/>
  <c r="L8090" i="5"/>
  <c r="M8090" i="5" s="1"/>
  <c r="L8102" i="5"/>
  <c r="M8102" i="5" s="1"/>
  <c r="L8114" i="5"/>
  <c r="M8114" i="5" s="1"/>
  <c r="L8126" i="5"/>
  <c r="M8126" i="5" s="1"/>
  <c r="L8138" i="5"/>
  <c r="M8138" i="5" s="1"/>
  <c r="L8150" i="5"/>
  <c r="M8150" i="5" s="1"/>
  <c r="L8162" i="5"/>
  <c r="M8162" i="5" s="1"/>
  <c r="L8174" i="5"/>
  <c r="M8174" i="5" s="1"/>
  <c r="L8186" i="5"/>
  <c r="M8186" i="5" s="1"/>
  <c r="L8198" i="5"/>
  <c r="M8198" i="5" s="1"/>
  <c r="L8210" i="5"/>
  <c r="M8210" i="5" s="1"/>
  <c r="L8222" i="5"/>
  <c r="M8222" i="5" s="1"/>
  <c r="L8234" i="5"/>
  <c r="M8234" i="5" s="1"/>
  <c r="L8246" i="5"/>
  <c r="M8246" i="5" s="1"/>
  <c r="L8258" i="5"/>
  <c r="M8258" i="5" s="1"/>
  <c r="L8270" i="5"/>
  <c r="M8270" i="5" s="1"/>
  <c r="L8282" i="5"/>
  <c r="M8282" i="5" s="1"/>
  <c r="L8294" i="5"/>
  <c r="M8294" i="5" s="1"/>
  <c r="L8306" i="5"/>
  <c r="M8306" i="5" s="1"/>
  <c r="L8318" i="5"/>
  <c r="M8318" i="5" s="1"/>
  <c r="L8330" i="5"/>
  <c r="M8330" i="5" s="1"/>
  <c r="L8342" i="5"/>
  <c r="M8342" i="5" s="1"/>
  <c r="L8354" i="5"/>
  <c r="M8354" i="5" s="1"/>
  <c r="L8366" i="5"/>
  <c r="M8366" i="5" s="1"/>
  <c r="L8378" i="5"/>
  <c r="M8378" i="5" s="1"/>
  <c r="L8390" i="5"/>
  <c r="M8390" i="5" s="1"/>
  <c r="L8402" i="5"/>
  <c r="M8402" i="5" s="1"/>
  <c r="L8414" i="5"/>
  <c r="M8414" i="5" s="1"/>
  <c r="L8426" i="5"/>
  <c r="M8426" i="5" s="1"/>
  <c r="L8438" i="5"/>
  <c r="M8438" i="5" s="1"/>
  <c r="L8450" i="5"/>
  <c r="M8450" i="5" s="1"/>
  <c r="L8462" i="5"/>
  <c r="M8462" i="5" s="1"/>
  <c r="L8474" i="5"/>
  <c r="M8474" i="5" s="1"/>
  <c r="L8486" i="5"/>
  <c r="M8486" i="5" s="1"/>
  <c r="L8498" i="5"/>
  <c r="M8498" i="5" s="1"/>
  <c r="L8510" i="5"/>
  <c r="M8510" i="5" s="1"/>
  <c r="L8522" i="5"/>
  <c r="M8522" i="5" s="1"/>
  <c r="L8534" i="5"/>
  <c r="M8534" i="5" s="1"/>
  <c r="L8546" i="5"/>
  <c r="M8546" i="5" s="1"/>
  <c r="L8558" i="5"/>
  <c r="M8558" i="5" s="1"/>
  <c r="L8570" i="5"/>
  <c r="M8570" i="5" s="1"/>
  <c r="L8582" i="5"/>
  <c r="M8582" i="5" s="1"/>
  <c r="L8594" i="5"/>
  <c r="M8594" i="5" s="1"/>
  <c r="L8606" i="5"/>
  <c r="M8606" i="5" s="1"/>
  <c r="L8618" i="5"/>
  <c r="M8618" i="5" s="1"/>
  <c r="L8630" i="5"/>
  <c r="M8630" i="5" s="1"/>
  <c r="L8642" i="5"/>
  <c r="M8642" i="5" s="1"/>
  <c r="L8654" i="5"/>
  <c r="M8654" i="5" s="1"/>
  <c r="L8666" i="5"/>
  <c r="M8666" i="5" s="1"/>
  <c r="L8678" i="5"/>
  <c r="M8678" i="5" s="1"/>
  <c r="L8690" i="5"/>
  <c r="M8690" i="5" s="1"/>
  <c r="L8702" i="5"/>
  <c r="M8702" i="5" s="1"/>
  <c r="L8714" i="5"/>
  <c r="M8714" i="5" s="1"/>
  <c r="L8726" i="5"/>
  <c r="M8726" i="5" s="1"/>
  <c r="L8738" i="5"/>
  <c r="M8738" i="5" s="1"/>
  <c r="L8750" i="5"/>
  <c r="M8750" i="5" s="1"/>
  <c r="L8762" i="5"/>
  <c r="M8762" i="5" s="1"/>
  <c r="L8774" i="5"/>
  <c r="M8774" i="5" s="1"/>
  <c r="L8786" i="5"/>
  <c r="M8786" i="5" s="1"/>
  <c r="L8798" i="5"/>
  <c r="M8798" i="5" s="1"/>
  <c r="L8810" i="5"/>
  <c r="M8810" i="5" s="1"/>
  <c r="L8822" i="5"/>
  <c r="M8822" i="5" s="1"/>
  <c r="L8834" i="5"/>
  <c r="M8834" i="5" s="1"/>
  <c r="L8846" i="5"/>
  <c r="M8846" i="5" s="1"/>
  <c r="L8858" i="5"/>
  <c r="M8858" i="5" s="1"/>
  <c r="L8870" i="5"/>
  <c r="M8870" i="5" s="1"/>
  <c r="L8882" i="5"/>
  <c r="M8882" i="5" s="1"/>
  <c r="L8894" i="5"/>
  <c r="M8894" i="5" s="1"/>
  <c r="L8906" i="5"/>
  <c r="M8906" i="5" s="1"/>
  <c r="L8918" i="5"/>
  <c r="M8918" i="5" s="1"/>
  <c r="L8930" i="5"/>
  <c r="M8930" i="5" s="1"/>
  <c r="L8942" i="5"/>
  <c r="M8942" i="5" s="1"/>
  <c r="L8954" i="5"/>
  <c r="M8954" i="5" s="1"/>
  <c r="L8966" i="5"/>
  <c r="M8966" i="5" s="1"/>
  <c r="L8978" i="5"/>
  <c r="M8978" i="5" s="1"/>
  <c r="L8990" i="5"/>
  <c r="M8990" i="5" s="1"/>
  <c r="L9002" i="5"/>
  <c r="M9002" i="5" s="1"/>
  <c r="L9014" i="5"/>
  <c r="M9014" i="5" s="1"/>
  <c r="L9026" i="5"/>
  <c r="M9026" i="5" s="1"/>
  <c r="L9038" i="5"/>
  <c r="M9038" i="5" s="1"/>
  <c r="L9050" i="5"/>
  <c r="M9050" i="5" s="1"/>
  <c r="L9062" i="5"/>
  <c r="M9062" i="5" s="1"/>
  <c r="L9074" i="5"/>
  <c r="M9074" i="5" s="1"/>
  <c r="L9086" i="5"/>
  <c r="M9086" i="5" s="1"/>
  <c r="L9098" i="5"/>
  <c r="M9098" i="5" s="1"/>
  <c r="L9110" i="5"/>
  <c r="M9110" i="5" s="1"/>
  <c r="L9122" i="5"/>
  <c r="M9122" i="5" s="1"/>
  <c r="L9134" i="5"/>
  <c r="M9134" i="5" s="1"/>
  <c r="L9146" i="5"/>
  <c r="M9146" i="5" s="1"/>
  <c r="L9158" i="5"/>
  <c r="M9158" i="5" s="1"/>
  <c r="L9170" i="5"/>
  <c r="M9170" i="5" s="1"/>
  <c r="L9182" i="5"/>
  <c r="M9182" i="5" s="1"/>
  <c r="L9194" i="5"/>
  <c r="M9194" i="5" s="1"/>
  <c r="L9206" i="5"/>
  <c r="M9206" i="5" s="1"/>
  <c r="L9218" i="5"/>
  <c r="M9218" i="5" s="1"/>
  <c r="L9230" i="5"/>
  <c r="M9230" i="5" s="1"/>
  <c r="L9242" i="5"/>
  <c r="M9242" i="5" s="1"/>
  <c r="L9254" i="5"/>
  <c r="M9254" i="5" s="1"/>
  <c r="L9266" i="5"/>
  <c r="M9266" i="5" s="1"/>
  <c r="L9278" i="5"/>
  <c r="M9278" i="5" s="1"/>
  <c r="L9290" i="5"/>
  <c r="M9290" i="5" s="1"/>
  <c r="L9302" i="5"/>
  <c r="M9302" i="5" s="1"/>
  <c r="L9314" i="5"/>
  <c r="M9314" i="5" s="1"/>
  <c r="L9326" i="5"/>
  <c r="M9326" i="5" s="1"/>
  <c r="L9338" i="5"/>
  <c r="M9338" i="5" s="1"/>
  <c r="L9350" i="5"/>
  <c r="M9350" i="5" s="1"/>
  <c r="L9362" i="5"/>
  <c r="M9362" i="5" s="1"/>
  <c r="L9374" i="5"/>
  <c r="M9374" i="5" s="1"/>
  <c r="L9386" i="5"/>
  <c r="M9386" i="5" s="1"/>
  <c r="L9398" i="5"/>
  <c r="M9398" i="5" s="1"/>
  <c r="L9410" i="5"/>
  <c r="M9410" i="5" s="1"/>
  <c r="L9422" i="5"/>
  <c r="M9422" i="5" s="1"/>
  <c r="L9434" i="5"/>
  <c r="M9434" i="5" s="1"/>
  <c r="L9446" i="5"/>
  <c r="M9446" i="5" s="1"/>
  <c r="L9458" i="5"/>
  <c r="M9458" i="5" s="1"/>
  <c r="L5469" i="5"/>
  <c r="M5469" i="5" s="1"/>
  <c r="L6079" i="5"/>
  <c r="M6079" i="5" s="1"/>
  <c r="L6351" i="5"/>
  <c r="M6351" i="5" s="1"/>
  <c r="L6493" i="5"/>
  <c r="M6493" i="5" s="1"/>
  <c r="L6601" i="5"/>
  <c r="M6601" i="5" s="1"/>
  <c r="L6709" i="5"/>
  <c r="M6709" i="5" s="1"/>
  <c r="L6817" i="5"/>
  <c r="M6817" i="5" s="1"/>
  <c r="L6925" i="5"/>
  <c r="M6925" i="5" s="1"/>
  <c r="L7033" i="5"/>
  <c r="M7033" i="5" s="1"/>
  <c r="L7118" i="5"/>
  <c r="M7118" i="5" s="1"/>
  <c r="L7174" i="5"/>
  <c r="M7174" i="5" s="1"/>
  <c r="L7223" i="5"/>
  <c r="M7223" i="5" s="1"/>
  <c r="L7271" i="5"/>
  <c r="M7271" i="5" s="1"/>
  <c r="L7319" i="5"/>
  <c r="M7319" i="5" s="1"/>
  <c r="L7367" i="5"/>
  <c r="M7367" i="5" s="1"/>
  <c r="L7415" i="5"/>
  <c r="M7415" i="5" s="1"/>
  <c r="L7463" i="5"/>
  <c r="M7463" i="5" s="1"/>
  <c r="L7511" i="5"/>
  <c r="M7511" i="5" s="1"/>
  <c r="L7556" i="5"/>
  <c r="M7556" i="5" s="1"/>
  <c r="L7595" i="5"/>
  <c r="M7595" i="5" s="1"/>
  <c r="L7631" i="5"/>
  <c r="M7631" i="5" s="1"/>
  <c r="L7667" i="5"/>
  <c r="M7667" i="5" s="1"/>
  <c r="L7703" i="5"/>
  <c r="M7703" i="5" s="1"/>
  <c r="L7739" i="5"/>
  <c r="M7739" i="5" s="1"/>
  <c r="L7775" i="5"/>
  <c r="M7775" i="5" s="1"/>
  <c r="L7811" i="5"/>
  <c r="M7811" i="5" s="1"/>
  <c r="L7847" i="5"/>
  <c r="M7847" i="5" s="1"/>
  <c r="L7883" i="5"/>
  <c r="M7883" i="5" s="1"/>
  <c r="L7919" i="5"/>
  <c r="M7919" i="5" s="1"/>
  <c r="L7955" i="5"/>
  <c r="M7955" i="5" s="1"/>
  <c r="L7991" i="5"/>
  <c r="M7991" i="5" s="1"/>
  <c r="L8027" i="5"/>
  <c r="M8027" i="5" s="1"/>
  <c r="L8063" i="5"/>
  <c r="M8063" i="5" s="1"/>
  <c r="L8099" i="5"/>
  <c r="M8099" i="5" s="1"/>
  <c r="L8135" i="5"/>
  <c r="M8135" i="5" s="1"/>
  <c r="L8171" i="5"/>
  <c r="M8171" i="5" s="1"/>
  <c r="L8207" i="5"/>
  <c r="M8207" i="5" s="1"/>
  <c r="L8243" i="5"/>
  <c r="M8243" i="5" s="1"/>
  <c r="L8279" i="5"/>
  <c r="M8279" i="5" s="1"/>
  <c r="L8315" i="5"/>
  <c r="M8315" i="5" s="1"/>
  <c r="L8351" i="5"/>
  <c r="M8351" i="5" s="1"/>
  <c r="L8387" i="5"/>
  <c r="M8387" i="5" s="1"/>
  <c r="L8423" i="5"/>
  <c r="M8423" i="5" s="1"/>
  <c r="L8459" i="5"/>
  <c r="M8459" i="5" s="1"/>
  <c r="L8495" i="5"/>
  <c r="M8495" i="5" s="1"/>
  <c r="L8531" i="5"/>
  <c r="M8531" i="5" s="1"/>
  <c r="L8567" i="5"/>
  <c r="M8567" i="5" s="1"/>
  <c r="L8603" i="5"/>
  <c r="M8603" i="5" s="1"/>
  <c r="L8639" i="5"/>
  <c r="M8639" i="5" s="1"/>
  <c r="L8675" i="5"/>
  <c r="M8675" i="5" s="1"/>
  <c r="L8711" i="5"/>
  <c r="M8711" i="5" s="1"/>
  <c r="L8747" i="5"/>
  <c r="M8747" i="5" s="1"/>
  <c r="L8783" i="5"/>
  <c r="M8783" i="5" s="1"/>
  <c r="L8819" i="5"/>
  <c r="M8819" i="5" s="1"/>
  <c r="L8855" i="5"/>
  <c r="M8855" i="5" s="1"/>
  <c r="L8891" i="5"/>
  <c r="M8891" i="5" s="1"/>
  <c r="L8927" i="5"/>
  <c r="M8927" i="5" s="1"/>
  <c r="L8963" i="5"/>
  <c r="M8963" i="5" s="1"/>
  <c r="L8999" i="5"/>
  <c r="M8999" i="5" s="1"/>
  <c r="L9035" i="5"/>
  <c r="M9035" i="5" s="1"/>
  <c r="L9071" i="5"/>
  <c r="M9071" i="5" s="1"/>
  <c r="L9107" i="5"/>
  <c r="M9107" i="5" s="1"/>
  <c r="L9143" i="5"/>
  <c r="M9143" i="5" s="1"/>
  <c r="L9179" i="5"/>
  <c r="M9179" i="5" s="1"/>
  <c r="L9215" i="5"/>
  <c r="M9215" i="5" s="1"/>
  <c r="L9251" i="5"/>
  <c r="M9251" i="5" s="1"/>
  <c r="L9287" i="5"/>
  <c r="M9287" i="5" s="1"/>
  <c r="L9323" i="5"/>
  <c r="M9323" i="5" s="1"/>
  <c r="L9359" i="5"/>
  <c r="M9359" i="5" s="1"/>
  <c r="L9395" i="5"/>
  <c r="M9395" i="5" s="1"/>
  <c r="L9431" i="5"/>
  <c r="M9431" i="5" s="1"/>
  <c r="L9467" i="5"/>
  <c r="M9467" i="5" s="1"/>
  <c r="L9490" i="5"/>
  <c r="M9490" i="5" s="1"/>
  <c r="L9505" i="5"/>
  <c r="M9505" i="5" s="1"/>
  <c r="L9523" i="5"/>
  <c r="M9523" i="5" s="1"/>
  <c r="L9538" i="5"/>
  <c r="M9538" i="5" s="1"/>
  <c r="L9553" i="5"/>
  <c r="M9553" i="5" s="1"/>
  <c r="L9571" i="5"/>
  <c r="M9571" i="5" s="1"/>
  <c r="L9586" i="5"/>
  <c r="M9586" i="5" s="1"/>
  <c r="L9601" i="5"/>
  <c r="M9601" i="5" s="1"/>
  <c r="L9619" i="5"/>
  <c r="M9619" i="5" s="1"/>
  <c r="L9634" i="5"/>
  <c r="M9634" i="5" s="1"/>
  <c r="L9649" i="5"/>
  <c r="M9649" i="5" s="1"/>
  <c r="L9667" i="5"/>
  <c r="M9667" i="5" s="1"/>
  <c r="L9682" i="5"/>
  <c r="M9682" i="5" s="1"/>
  <c r="L9697" i="5"/>
  <c r="M9697" i="5" s="1"/>
  <c r="L9715" i="5"/>
  <c r="M9715" i="5" s="1"/>
  <c r="L9730" i="5"/>
  <c r="M9730" i="5" s="1"/>
  <c r="L9745" i="5"/>
  <c r="M9745" i="5" s="1"/>
  <c r="L9763" i="5"/>
  <c r="M9763" i="5" s="1"/>
  <c r="L9778" i="5"/>
  <c r="M9778" i="5" s="1"/>
  <c r="L9793" i="5"/>
  <c r="M9793" i="5" s="1"/>
  <c r="L9811" i="5"/>
  <c r="M9811" i="5" s="1"/>
  <c r="L9826" i="5"/>
  <c r="M9826" i="5" s="1"/>
  <c r="L9841" i="5"/>
  <c r="M9841" i="5" s="1"/>
  <c r="L9859" i="5"/>
  <c r="M9859" i="5" s="1"/>
  <c r="L9874" i="5"/>
  <c r="M9874" i="5" s="1"/>
  <c r="L9889" i="5"/>
  <c r="M9889" i="5" s="1"/>
  <c r="L9907" i="5"/>
  <c r="M9907" i="5" s="1"/>
  <c r="L9922" i="5"/>
  <c r="M9922" i="5" s="1"/>
  <c r="L9937" i="5"/>
  <c r="M9937" i="5" s="1"/>
  <c r="L9955" i="5"/>
  <c r="M9955" i="5" s="1"/>
  <c r="L9970" i="5"/>
  <c r="M9970" i="5" s="1"/>
  <c r="L9985" i="5"/>
  <c r="M9985" i="5" s="1"/>
  <c r="L10003" i="5"/>
  <c r="M10003" i="5" s="1"/>
  <c r="L5551" i="5"/>
  <c r="M5551" i="5" s="1"/>
  <c r="L6122" i="5"/>
  <c r="M6122" i="5" s="1"/>
  <c r="L6385" i="5"/>
  <c r="M6385" i="5" s="1"/>
  <c r="L6494" i="5"/>
  <c r="M6494" i="5" s="1"/>
  <c r="L6602" i="5"/>
  <c r="M6602" i="5" s="1"/>
  <c r="L6710" i="5"/>
  <c r="M6710" i="5" s="1"/>
  <c r="L6818" i="5"/>
  <c r="M6818" i="5" s="1"/>
  <c r="L6926" i="5"/>
  <c r="M6926" i="5" s="1"/>
  <c r="L7034" i="5"/>
  <c r="M7034" i="5" s="1"/>
  <c r="L7119" i="5"/>
  <c r="M7119" i="5" s="1"/>
  <c r="L7175" i="5"/>
  <c r="M7175" i="5" s="1"/>
  <c r="L7224" i="5"/>
  <c r="M7224" i="5" s="1"/>
  <c r="L7272" i="5"/>
  <c r="M7272" i="5" s="1"/>
  <c r="L7320" i="5"/>
  <c r="M7320" i="5" s="1"/>
  <c r="L7368" i="5"/>
  <c r="M7368" i="5" s="1"/>
  <c r="L7416" i="5"/>
  <c r="M7416" i="5" s="1"/>
  <c r="L7464" i="5"/>
  <c r="M7464" i="5" s="1"/>
  <c r="L7512" i="5"/>
  <c r="M7512" i="5" s="1"/>
  <c r="L7557" i="5"/>
  <c r="M7557" i="5" s="1"/>
  <c r="L7596" i="5"/>
  <c r="M7596" i="5" s="1"/>
  <c r="L7632" i="5"/>
  <c r="M7632" i="5" s="1"/>
  <c r="L7668" i="5"/>
  <c r="M7668" i="5" s="1"/>
  <c r="L7704" i="5"/>
  <c r="M7704" i="5" s="1"/>
  <c r="L7740" i="5"/>
  <c r="M7740" i="5" s="1"/>
  <c r="L7776" i="5"/>
  <c r="M7776" i="5" s="1"/>
  <c r="L7812" i="5"/>
  <c r="M7812" i="5" s="1"/>
  <c r="L7848" i="5"/>
  <c r="M7848" i="5" s="1"/>
  <c r="L7884" i="5"/>
  <c r="M7884" i="5" s="1"/>
  <c r="L7920" i="5"/>
  <c r="M7920" i="5" s="1"/>
  <c r="L7956" i="5"/>
  <c r="M7956" i="5" s="1"/>
  <c r="L7992" i="5"/>
  <c r="M7992" i="5" s="1"/>
  <c r="L8028" i="5"/>
  <c r="M8028" i="5" s="1"/>
  <c r="L8064" i="5"/>
  <c r="M8064" i="5" s="1"/>
  <c r="L8100" i="5"/>
  <c r="M8100" i="5" s="1"/>
  <c r="L8136" i="5"/>
  <c r="M8136" i="5" s="1"/>
  <c r="L8172" i="5"/>
  <c r="M8172" i="5" s="1"/>
  <c r="L8208" i="5"/>
  <c r="M8208" i="5" s="1"/>
  <c r="L8244" i="5"/>
  <c r="M8244" i="5" s="1"/>
  <c r="L8280" i="5"/>
  <c r="M8280" i="5" s="1"/>
  <c r="L8316" i="5"/>
  <c r="M8316" i="5" s="1"/>
  <c r="L8352" i="5"/>
  <c r="M8352" i="5" s="1"/>
  <c r="L8388" i="5"/>
  <c r="M8388" i="5" s="1"/>
  <c r="L8424" i="5"/>
  <c r="M8424" i="5" s="1"/>
  <c r="L8460" i="5"/>
  <c r="M8460" i="5" s="1"/>
  <c r="L8496" i="5"/>
  <c r="M8496" i="5" s="1"/>
  <c r="L8532" i="5"/>
  <c r="M8532" i="5" s="1"/>
  <c r="L8568" i="5"/>
  <c r="M8568" i="5" s="1"/>
  <c r="L8604" i="5"/>
  <c r="M8604" i="5" s="1"/>
  <c r="L8640" i="5"/>
  <c r="M8640" i="5" s="1"/>
  <c r="L8676" i="5"/>
  <c r="M8676" i="5" s="1"/>
  <c r="L8712" i="5"/>
  <c r="M8712" i="5" s="1"/>
  <c r="L8748" i="5"/>
  <c r="M8748" i="5" s="1"/>
  <c r="L8784" i="5"/>
  <c r="M8784" i="5" s="1"/>
  <c r="L8820" i="5"/>
  <c r="M8820" i="5" s="1"/>
  <c r="L8856" i="5"/>
  <c r="M8856" i="5" s="1"/>
  <c r="L8892" i="5"/>
  <c r="M8892" i="5" s="1"/>
  <c r="L8928" i="5"/>
  <c r="M8928" i="5" s="1"/>
  <c r="L8964" i="5"/>
  <c r="M8964" i="5" s="1"/>
  <c r="L9000" i="5"/>
  <c r="M9000" i="5" s="1"/>
  <c r="L9036" i="5"/>
  <c r="M9036" i="5" s="1"/>
  <c r="L9072" i="5"/>
  <c r="M9072" i="5" s="1"/>
  <c r="L9108" i="5"/>
  <c r="M9108" i="5" s="1"/>
  <c r="L9144" i="5"/>
  <c r="M9144" i="5" s="1"/>
  <c r="L9180" i="5"/>
  <c r="M9180" i="5" s="1"/>
  <c r="L9216" i="5"/>
  <c r="M9216" i="5" s="1"/>
  <c r="L9252" i="5"/>
  <c r="M9252" i="5" s="1"/>
  <c r="L9288" i="5"/>
  <c r="M9288" i="5" s="1"/>
  <c r="L9324" i="5"/>
  <c r="M9324" i="5" s="1"/>
  <c r="L9360" i="5"/>
  <c r="M9360" i="5" s="1"/>
  <c r="L9396" i="5"/>
  <c r="M9396" i="5" s="1"/>
  <c r="L9432" i="5"/>
  <c r="M9432" i="5" s="1"/>
  <c r="L9468" i="5"/>
  <c r="M9468" i="5" s="1"/>
  <c r="L9491" i="5"/>
  <c r="M9491" i="5" s="1"/>
  <c r="L9506" i="5"/>
  <c r="M9506" i="5" s="1"/>
  <c r="L9524" i="5"/>
  <c r="M9524" i="5" s="1"/>
  <c r="L9539" i="5"/>
  <c r="M9539" i="5" s="1"/>
  <c r="L9554" i="5"/>
  <c r="M9554" i="5" s="1"/>
  <c r="L9572" i="5"/>
  <c r="M9572" i="5" s="1"/>
  <c r="L9587" i="5"/>
  <c r="M9587" i="5" s="1"/>
  <c r="L9602" i="5"/>
  <c r="M9602" i="5" s="1"/>
  <c r="L9620" i="5"/>
  <c r="M9620" i="5" s="1"/>
  <c r="L9635" i="5"/>
  <c r="M9635" i="5" s="1"/>
  <c r="L9650" i="5"/>
  <c r="M9650" i="5" s="1"/>
  <c r="L9668" i="5"/>
  <c r="M9668" i="5" s="1"/>
  <c r="L9683" i="5"/>
  <c r="M9683" i="5" s="1"/>
  <c r="L9698" i="5"/>
  <c r="M9698" i="5" s="1"/>
  <c r="L9716" i="5"/>
  <c r="M9716" i="5" s="1"/>
  <c r="L9731" i="5"/>
  <c r="M9731" i="5" s="1"/>
  <c r="L9746" i="5"/>
  <c r="M9746" i="5" s="1"/>
  <c r="L9764" i="5"/>
  <c r="M9764" i="5" s="1"/>
  <c r="L9779" i="5"/>
  <c r="M9779" i="5" s="1"/>
  <c r="L9794" i="5"/>
  <c r="M9794" i="5" s="1"/>
  <c r="L9812" i="5"/>
  <c r="M9812" i="5" s="1"/>
  <c r="L9827" i="5"/>
  <c r="M9827" i="5" s="1"/>
  <c r="L9842" i="5"/>
  <c r="M9842" i="5" s="1"/>
  <c r="L9860" i="5"/>
  <c r="M9860" i="5" s="1"/>
  <c r="L9875" i="5"/>
  <c r="M9875" i="5" s="1"/>
  <c r="L9890" i="5"/>
  <c r="M9890" i="5" s="1"/>
  <c r="L9908" i="5"/>
  <c r="M9908" i="5" s="1"/>
  <c r="L9923" i="5"/>
  <c r="M9923" i="5" s="1"/>
  <c r="L9938" i="5"/>
  <c r="M9938" i="5" s="1"/>
  <c r="L9956" i="5"/>
  <c r="M9956" i="5" s="1"/>
  <c r="L9971" i="5"/>
  <c r="M9971" i="5" s="1"/>
  <c r="L9986" i="5"/>
  <c r="M9986" i="5" s="1"/>
  <c r="L10004" i="5"/>
  <c r="M10004" i="5" s="1"/>
  <c r="L5599" i="5"/>
  <c r="M5599" i="5" s="1"/>
  <c r="L6161" i="5"/>
  <c r="M6161" i="5" s="1"/>
  <c r="L6386" i="5"/>
  <c r="M6386" i="5" s="1"/>
  <c r="L6495" i="5"/>
  <c r="M6495" i="5" s="1"/>
  <c r="L6603" i="5"/>
  <c r="M6603" i="5" s="1"/>
  <c r="L6711" i="5"/>
  <c r="M6711" i="5" s="1"/>
  <c r="L6819" i="5"/>
  <c r="M6819" i="5" s="1"/>
  <c r="L6927" i="5"/>
  <c r="M6927" i="5" s="1"/>
  <c r="L7035" i="5"/>
  <c r="M7035" i="5" s="1"/>
  <c r="L7120" i="5"/>
  <c r="M7120" i="5" s="1"/>
  <c r="L7176" i="5"/>
  <c r="M7176" i="5" s="1"/>
  <c r="L7225" i="5"/>
  <c r="M7225" i="5" s="1"/>
  <c r="L7273" i="5"/>
  <c r="M7273" i="5" s="1"/>
  <c r="L7321" i="5"/>
  <c r="M7321" i="5" s="1"/>
  <c r="L7369" i="5"/>
  <c r="M7369" i="5" s="1"/>
  <c r="L7417" i="5"/>
  <c r="M7417" i="5" s="1"/>
  <c r="L7465" i="5"/>
  <c r="M7465" i="5" s="1"/>
  <c r="L7513" i="5"/>
  <c r="M7513" i="5" s="1"/>
  <c r="L7558" i="5"/>
  <c r="M7558" i="5" s="1"/>
  <c r="L7597" i="5"/>
  <c r="M7597" i="5" s="1"/>
  <c r="L7633" i="5"/>
  <c r="M7633" i="5" s="1"/>
  <c r="L7669" i="5"/>
  <c r="M7669" i="5" s="1"/>
  <c r="L7705" i="5"/>
  <c r="M7705" i="5" s="1"/>
  <c r="L7741" i="5"/>
  <c r="M7741" i="5" s="1"/>
  <c r="L7777" i="5"/>
  <c r="M7777" i="5" s="1"/>
  <c r="L7813" i="5"/>
  <c r="M7813" i="5" s="1"/>
  <c r="L7849" i="5"/>
  <c r="M7849" i="5" s="1"/>
  <c r="L7885" i="5"/>
  <c r="M7885" i="5" s="1"/>
  <c r="L7921" i="5"/>
  <c r="M7921" i="5" s="1"/>
  <c r="L7957" i="5"/>
  <c r="M7957" i="5" s="1"/>
  <c r="L7993" i="5"/>
  <c r="M7993" i="5" s="1"/>
  <c r="L8029" i="5"/>
  <c r="M8029" i="5" s="1"/>
  <c r="L8065" i="5"/>
  <c r="M8065" i="5" s="1"/>
  <c r="L8101" i="5"/>
  <c r="M8101" i="5" s="1"/>
  <c r="L8137" i="5"/>
  <c r="M8137" i="5" s="1"/>
  <c r="L8173" i="5"/>
  <c r="M8173" i="5" s="1"/>
  <c r="L8209" i="5"/>
  <c r="M8209" i="5" s="1"/>
  <c r="L8245" i="5"/>
  <c r="M8245" i="5" s="1"/>
  <c r="L8281" i="5"/>
  <c r="M8281" i="5" s="1"/>
  <c r="L8317" i="5"/>
  <c r="M8317" i="5" s="1"/>
  <c r="L8353" i="5"/>
  <c r="M8353" i="5" s="1"/>
  <c r="L8389" i="5"/>
  <c r="M8389" i="5" s="1"/>
  <c r="L8425" i="5"/>
  <c r="M8425" i="5" s="1"/>
  <c r="L8461" i="5"/>
  <c r="M8461" i="5" s="1"/>
  <c r="L8497" i="5"/>
  <c r="M8497" i="5" s="1"/>
  <c r="L8533" i="5"/>
  <c r="M8533" i="5" s="1"/>
  <c r="L8569" i="5"/>
  <c r="M8569" i="5" s="1"/>
  <c r="L8605" i="5"/>
  <c r="M8605" i="5" s="1"/>
  <c r="L8641" i="5"/>
  <c r="M8641" i="5" s="1"/>
  <c r="L8677" i="5"/>
  <c r="M8677" i="5" s="1"/>
  <c r="L8713" i="5"/>
  <c r="M8713" i="5" s="1"/>
  <c r="L8749" i="5"/>
  <c r="M8749" i="5" s="1"/>
  <c r="L8785" i="5"/>
  <c r="M8785" i="5" s="1"/>
  <c r="L8821" i="5"/>
  <c r="M8821" i="5" s="1"/>
  <c r="L8857" i="5"/>
  <c r="M8857" i="5" s="1"/>
  <c r="L8893" i="5"/>
  <c r="M8893" i="5" s="1"/>
  <c r="L8929" i="5"/>
  <c r="M8929" i="5" s="1"/>
  <c r="L8965" i="5"/>
  <c r="M8965" i="5" s="1"/>
  <c r="L9001" i="5"/>
  <c r="M9001" i="5" s="1"/>
  <c r="L9037" i="5"/>
  <c r="M9037" i="5" s="1"/>
  <c r="L9073" i="5"/>
  <c r="M9073" i="5" s="1"/>
  <c r="L9109" i="5"/>
  <c r="M9109" i="5" s="1"/>
  <c r="L9145" i="5"/>
  <c r="M9145" i="5" s="1"/>
  <c r="L9181" i="5"/>
  <c r="M9181" i="5" s="1"/>
  <c r="L9217" i="5"/>
  <c r="M9217" i="5" s="1"/>
  <c r="L9253" i="5"/>
  <c r="M9253" i="5" s="1"/>
  <c r="L9289" i="5"/>
  <c r="M9289" i="5" s="1"/>
  <c r="L9325" i="5"/>
  <c r="M9325" i="5" s="1"/>
  <c r="L9361" i="5"/>
  <c r="M9361" i="5" s="1"/>
  <c r="L9397" i="5"/>
  <c r="M9397" i="5" s="1"/>
  <c r="L9433" i="5"/>
  <c r="M9433" i="5" s="1"/>
  <c r="L9469" i="5"/>
  <c r="M9469" i="5" s="1"/>
  <c r="L9492" i="5"/>
  <c r="M9492" i="5" s="1"/>
  <c r="L9510" i="5"/>
  <c r="M9510" i="5" s="1"/>
  <c r="L9525" i="5"/>
  <c r="M9525" i="5" s="1"/>
  <c r="L9540" i="5"/>
  <c r="M9540" i="5" s="1"/>
  <c r="L9558" i="5"/>
  <c r="M9558" i="5" s="1"/>
  <c r="L9573" i="5"/>
  <c r="M9573" i="5" s="1"/>
  <c r="L9588" i="5"/>
  <c r="M9588" i="5" s="1"/>
  <c r="L9606" i="5"/>
  <c r="M9606" i="5" s="1"/>
  <c r="L9621" i="5"/>
  <c r="M9621" i="5" s="1"/>
  <c r="L9636" i="5"/>
  <c r="M9636" i="5" s="1"/>
  <c r="L9654" i="5"/>
  <c r="M9654" i="5" s="1"/>
  <c r="L9669" i="5"/>
  <c r="M9669" i="5" s="1"/>
  <c r="L9684" i="5"/>
  <c r="M9684" i="5" s="1"/>
  <c r="L9702" i="5"/>
  <c r="M9702" i="5" s="1"/>
  <c r="L9717" i="5"/>
  <c r="M9717" i="5" s="1"/>
  <c r="L9732" i="5"/>
  <c r="M9732" i="5" s="1"/>
  <c r="L9750" i="5"/>
  <c r="M9750" i="5" s="1"/>
  <c r="L9765" i="5"/>
  <c r="M9765" i="5" s="1"/>
  <c r="L9780" i="5"/>
  <c r="M9780" i="5" s="1"/>
  <c r="L9798" i="5"/>
  <c r="M9798" i="5" s="1"/>
  <c r="L9813" i="5"/>
  <c r="M9813" i="5" s="1"/>
  <c r="L9828" i="5"/>
  <c r="M9828" i="5" s="1"/>
  <c r="L9846" i="5"/>
  <c r="M9846" i="5" s="1"/>
  <c r="L9861" i="5"/>
  <c r="M9861" i="5" s="1"/>
  <c r="L9876" i="5"/>
  <c r="M9876" i="5" s="1"/>
  <c r="L9894" i="5"/>
  <c r="M9894" i="5" s="1"/>
  <c r="L9909" i="5"/>
  <c r="M9909" i="5" s="1"/>
  <c r="L9924" i="5"/>
  <c r="M9924" i="5" s="1"/>
  <c r="L9942" i="5"/>
  <c r="M9942" i="5" s="1"/>
  <c r="L9957" i="5"/>
  <c r="M9957" i="5" s="1"/>
  <c r="L9972" i="5"/>
  <c r="M9972" i="5" s="1"/>
  <c r="L9990" i="5"/>
  <c r="M9990" i="5" s="1"/>
  <c r="L10005" i="5"/>
  <c r="M10005" i="5" s="1"/>
  <c r="L5647" i="5"/>
  <c r="M5647" i="5" s="1"/>
  <c r="L6200" i="5"/>
  <c r="M6200" i="5" s="1"/>
  <c r="L6387" i="5"/>
  <c r="M6387" i="5" s="1"/>
  <c r="L6520" i="5"/>
  <c r="M6520" i="5" s="1"/>
  <c r="L6628" i="5"/>
  <c r="M6628" i="5" s="1"/>
  <c r="L6736" i="5"/>
  <c r="M6736" i="5" s="1"/>
  <c r="L6844" i="5"/>
  <c r="M6844" i="5" s="1"/>
  <c r="L6952" i="5"/>
  <c r="M6952" i="5" s="1"/>
  <c r="L7059" i="5"/>
  <c r="M7059" i="5" s="1"/>
  <c r="L7133" i="5"/>
  <c r="M7133" i="5" s="1"/>
  <c r="L7189" i="5"/>
  <c r="M7189" i="5" s="1"/>
  <c r="L7237" i="5"/>
  <c r="M7237" i="5" s="1"/>
  <c r="L7285" i="5"/>
  <c r="M7285" i="5" s="1"/>
  <c r="L7333" i="5"/>
  <c r="M7333" i="5" s="1"/>
  <c r="L7381" i="5"/>
  <c r="M7381" i="5" s="1"/>
  <c r="L7429" i="5"/>
  <c r="M7429" i="5" s="1"/>
  <c r="L7477" i="5"/>
  <c r="M7477" i="5" s="1"/>
  <c r="L7525" i="5"/>
  <c r="M7525" i="5" s="1"/>
  <c r="L7568" i="5"/>
  <c r="M7568" i="5" s="1"/>
  <c r="L7606" i="5"/>
  <c r="M7606" i="5" s="1"/>
  <c r="L7642" i="5"/>
  <c r="M7642" i="5" s="1"/>
  <c r="L7678" i="5"/>
  <c r="M7678" i="5" s="1"/>
  <c r="L7714" i="5"/>
  <c r="M7714" i="5" s="1"/>
  <c r="L7750" i="5"/>
  <c r="M7750" i="5" s="1"/>
  <c r="L7786" i="5"/>
  <c r="M7786" i="5" s="1"/>
  <c r="L7822" i="5"/>
  <c r="M7822" i="5" s="1"/>
  <c r="L7858" i="5"/>
  <c r="M7858" i="5" s="1"/>
  <c r="L7894" i="5"/>
  <c r="M7894" i="5" s="1"/>
  <c r="L7930" i="5"/>
  <c r="M7930" i="5" s="1"/>
  <c r="L7966" i="5"/>
  <c r="M7966" i="5" s="1"/>
  <c r="L8002" i="5"/>
  <c r="M8002" i="5" s="1"/>
  <c r="L8038" i="5"/>
  <c r="M8038" i="5" s="1"/>
  <c r="L8074" i="5"/>
  <c r="M8074" i="5" s="1"/>
  <c r="L8110" i="5"/>
  <c r="M8110" i="5" s="1"/>
  <c r="L8146" i="5"/>
  <c r="M8146" i="5" s="1"/>
  <c r="L8182" i="5"/>
  <c r="M8182" i="5" s="1"/>
  <c r="L8218" i="5"/>
  <c r="M8218" i="5" s="1"/>
  <c r="L8254" i="5"/>
  <c r="M8254" i="5" s="1"/>
  <c r="L8290" i="5"/>
  <c r="M8290" i="5" s="1"/>
  <c r="L8326" i="5"/>
  <c r="M8326" i="5" s="1"/>
  <c r="L8362" i="5"/>
  <c r="M8362" i="5" s="1"/>
  <c r="L8398" i="5"/>
  <c r="M8398" i="5" s="1"/>
  <c r="L8434" i="5"/>
  <c r="M8434" i="5" s="1"/>
  <c r="L8470" i="5"/>
  <c r="M8470" i="5" s="1"/>
  <c r="L8506" i="5"/>
  <c r="M8506" i="5" s="1"/>
  <c r="L8542" i="5"/>
  <c r="M8542" i="5" s="1"/>
  <c r="L8578" i="5"/>
  <c r="M8578" i="5" s="1"/>
  <c r="L8614" i="5"/>
  <c r="M8614" i="5" s="1"/>
  <c r="L8650" i="5"/>
  <c r="M8650" i="5" s="1"/>
  <c r="L8686" i="5"/>
  <c r="M8686" i="5" s="1"/>
  <c r="L8722" i="5"/>
  <c r="M8722" i="5" s="1"/>
  <c r="L8758" i="5"/>
  <c r="M8758" i="5" s="1"/>
  <c r="L8794" i="5"/>
  <c r="M8794" i="5" s="1"/>
  <c r="L8830" i="5"/>
  <c r="M8830" i="5" s="1"/>
  <c r="L8866" i="5"/>
  <c r="M8866" i="5" s="1"/>
  <c r="L8902" i="5"/>
  <c r="M8902" i="5" s="1"/>
  <c r="L8938" i="5"/>
  <c r="M8938" i="5" s="1"/>
  <c r="L8974" i="5"/>
  <c r="M8974" i="5" s="1"/>
  <c r="L9010" i="5"/>
  <c r="M9010" i="5" s="1"/>
  <c r="L9046" i="5"/>
  <c r="M9046" i="5" s="1"/>
  <c r="L9082" i="5"/>
  <c r="M9082" i="5" s="1"/>
  <c r="L9118" i="5"/>
  <c r="M9118" i="5" s="1"/>
  <c r="L9154" i="5"/>
  <c r="M9154" i="5" s="1"/>
  <c r="L9190" i="5"/>
  <c r="M9190" i="5" s="1"/>
  <c r="L9226" i="5"/>
  <c r="M9226" i="5" s="1"/>
  <c r="L9262" i="5"/>
  <c r="M9262" i="5" s="1"/>
  <c r="L9298" i="5"/>
  <c r="M9298" i="5" s="1"/>
  <c r="L9334" i="5"/>
  <c r="M9334" i="5" s="1"/>
  <c r="L9370" i="5"/>
  <c r="M9370" i="5" s="1"/>
  <c r="L9406" i="5"/>
  <c r="M9406" i="5" s="1"/>
  <c r="L9442" i="5"/>
  <c r="M9442" i="5" s="1"/>
  <c r="L9470" i="5"/>
  <c r="M9470" i="5" s="1"/>
  <c r="L9493" i="5"/>
  <c r="M9493" i="5" s="1"/>
  <c r="L9511" i="5"/>
  <c r="M9511" i="5" s="1"/>
  <c r="L9526" i="5"/>
  <c r="M9526" i="5" s="1"/>
  <c r="L9541" i="5"/>
  <c r="M9541" i="5" s="1"/>
  <c r="L9559" i="5"/>
  <c r="M9559" i="5" s="1"/>
  <c r="L9574" i="5"/>
  <c r="M9574" i="5" s="1"/>
  <c r="L9589" i="5"/>
  <c r="M9589" i="5" s="1"/>
  <c r="L9607" i="5"/>
  <c r="M9607" i="5" s="1"/>
  <c r="L9622" i="5"/>
  <c r="M9622" i="5" s="1"/>
  <c r="L9637" i="5"/>
  <c r="M9637" i="5" s="1"/>
  <c r="L9655" i="5"/>
  <c r="M9655" i="5" s="1"/>
  <c r="L9670" i="5"/>
  <c r="M9670" i="5" s="1"/>
  <c r="L9685" i="5"/>
  <c r="M9685" i="5" s="1"/>
  <c r="L9703" i="5"/>
  <c r="M9703" i="5" s="1"/>
  <c r="L9718" i="5"/>
  <c r="M9718" i="5" s="1"/>
  <c r="L9733" i="5"/>
  <c r="M9733" i="5" s="1"/>
  <c r="L9751" i="5"/>
  <c r="M9751" i="5" s="1"/>
  <c r="L9766" i="5"/>
  <c r="M9766" i="5" s="1"/>
  <c r="L9781" i="5"/>
  <c r="M9781" i="5" s="1"/>
  <c r="L9799" i="5"/>
  <c r="M9799" i="5" s="1"/>
  <c r="L9814" i="5"/>
  <c r="M9814" i="5" s="1"/>
  <c r="L9829" i="5"/>
  <c r="M9829" i="5" s="1"/>
  <c r="L9847" i="5"/>
  <c r="M9847" i="5" s="1"/>
  <c r="L9862" i="5"/>
  <c r="M9862" i="5" s="1"/>
  <c r="L9877" i="5"/>
  <c r="M9877" i="5" s="1"/>
  <c r="L9895" i="5"/>
  <c r="M9895" i="5" s="1"/>
  <c r="L9910" i="5"/>
  <c r="M9910" i="5" s="1"/>
  <c r="L9925" i="5"/>
  <c r="M9925" i="5" s="1"/>
  <c r="L9943" i="5"/>
  <c r="M9943" i="5" s="1"/>
  <c r="L9958" i="5"/>
  <c r="M9958" i="5" s="1"/>
  <c r="L9973" i="5"/>
  <c r="M9973" i="5" s="1"/>
  <c r="L9991" i="5"/>
  <c r="M9991" i="5" s="1"/>
  <c r="L10006" i="5"/>
  <c r="M10006" i="5" s="1"/>
  <c r="L4637" i="5"/>
  <c r="M4637" i="5" s="1"/>
  <c r="L5695" i="5"/>
  <c r="M5695" i="5" s="1"/>
  <c r="L6240" i="5"/>
  <c r="M6240" i="5" s="1"/>
  <c r="L6421" i="5"/>
  <c r="M6421" i="5" s="1"/>
  <c r="L6529" i="5"/>
  <c r="M6529" i="5" s="1"/>
  <c r="L6637" i="5"/>
  <c r="M6637" i="5" s="1"/>
  <c r="L6745" i="5"/>
  <c r="M6745" i="5" s="1"/>
  <c r="L6853" i="5"/>
  <c r="M6853" i="5" s="1"/>
  <c r="L6961" i="5"/>
  <c r="M6961" i="5" s="1"/>
  <c r="L7060" i="5"/>
  <c r="M7060" i="5" s="1"/>
  <c r="L7138" i="5"/>
  <c r="M7138" i="5" s="1"/>
  <c r="L7190" i="5"/>
  <c r="M7190" i="5" s="1"/>
  <c r="L7238" i="5"/>
  <c r="M7238" i="5" s="1"/>
  <c r="L7286" i="5"/>
  <c r="M7286" i="5" s="1"/>
  <c r="L7334" i="5"/>
  <c r="M7334" i="5" s="1"/>
  <c r="L7382" i="5"/>
  <c r="M7382" i="5" s="1"/>
  <c r="L7430" i="5"/>
  <c r="M7430" i="5" s="1"/>
  <c r="L7478" i="5"/>
  <c r="M7478" i="5" s="1"/>
  <c r="L7526" i="5"/>
  <c r="M7526" i="5" s="1"/>
  <c r="L7569" i="5"/>
  <c r="M7569" i="5" s="1"/>
  <c r="L7607" i="5"/>
  <c r="M7607" i="5" s="1"/>
  <c r="L7643" i="5"/>
  <c r="M7643" i="5" s="1"/>
  <c r="L7679" i="5"/>
  <c r="M7679" i="5" s="1"/>
  <c r="L7715" i="5"/>
  <c r="M7715" i="5" s="1"/>
  <c r="L7751" i="5"/>
  <c r="M7751" i="5" s="1"/>
  <c r="L7787" i="5"/>
  <c r="M7787" i="5" s="1"/>
  <c r="L7823" i="5"/>
  <c r="M7823" i="5" s="1"/>
  <c r="L7859" i="5"/>
  <c r="M7859" i="5" s="1"/>
  <c r="L7895" i="5"/>
  <c r="M7895" i="5" s="1"/>
  <c r="L7931" i="5"/>
  <c r="M7931" i="5" s="1"/>
  <c r="L7967" i="5"/>
  <c r="M7967" i="5" s="1"/>
  <c r="L8003" i="5"/>
  <c r="M8003" i="5" s="1"/>
  <c r="L8039" i="5"/>
  <c r="M8039" i="5" s="1"/>
  <c r="L8075" i="5"/>
  <c r="M8075" i="5" s="1"/>
  <c r="L8111" i="5"/>
  <c r="M8111" i="5" s="1"/>
  <c r="L8147" i="5"/>
  <c r="M8147" i="5" s="1"/>
  <c r="L8183" i="5"/>
  <c r="M8183" i="5" s="1"/>
  <c r="L8219" i="5"/>
  <c r="M8219" i="5" s="1"/>
  <c r="L8255" i="5"/>
  <c r="M8255" i="5" s="1"/>
  <c r="L8291" i="5"/>
  <c r="M8291" i="5" s="1"/>
  <c r="L8327" i="5"/>
  <c r="M8327" i="5" s="1"/>
  <c r="L8363" i="5"/>
  <c r="M8363" i="5" s="1"/>
  <c r="L8399" i="5"/>
  <c r="M8399" i="5" s="1"/>
  <c r="L8435" i="5"/>
  <c r="M8435" i="5" s="1"/>
  <c r="L8471" i="5"/>
  <c r="M8471" i="5" s="1"/>
  <c r="L8507" i="5"/>
  <c r="M8507" i="5" s="1"/>
  <c r="L8543" i="5"/>
  <c r="M8543" i="5" s="1"/>
  <c r="L8579" i="5"/>
  <c r="M8579" i="5" s="1"/>
  <c r="L8615" i="5"/>
  <c r="M8615" i="5" s="1"/>
  <c r="L8651" i="5"/>
  <c r="M8651" i="5" s="1"/>
  <c r="L8687" i="5"/>
  <c r="M8687" i="5" s="1"/>
  <c r="L8723" i="5"/>
  <c r="M8723" i="5" s="1"/>
  <c r="L8759" i="5"/>
  <c r="M8759" i="5" s="1"/>
  <c r="L8795" i="5"/>
  <c r="M8795" i="5" s="1"/>
  <c r="L8831" i="5"/>
  <c r="M8831" i="5" s="1"/>
  <c r="L8867" i="5"/>
  <c r="M8867" i="5" s="1"/>
  <c r="L8903" i="5"/>
  <c r="M8903" i="5" s="1"/>
  <c r="L8939" i="5"/>
  <c r="M8939" i="5" s="1"/>
  <c r="L8975" i="5"/>
  <c r="M8975" i="5" s="1"/>
  <c r="L9011" i="5"/>
  <c r="M9011" i="5" s="1"/>
  <c r="L9047" i="5"/>
  <c r="M9047" i="5" s="1"/>
  <c r="L9083" i="5"/>
  <c r="M9083" i="5" s="1"/>
  <c r="L9119" i="5"/>
  <c r="M9119" i="5" s="1"/>
  <c r="L9155" i="5"/>
  <c r="M9155" i="5" s="1"/>
  <c r="L9191" i="5"/>
  <c r="M9191" i="5" s="1"/>
  <c r="L9227" i="5"/>
  <c r="M9227" i="5" s="1"/>
  <c r="L9263" i="5"/>
  <c r="M9263" i="5" s="1"/>
  <c r="L9299" i="5"/>
  <c r="M9299" i="5" s="1"/>
  <c r="L9335" i="5"/>
  <c r="M9335" i="5" s="1"/>
  <c r="L9371" i="5"/>
  <c r="M9371" i="5" s="1"/>
  <c r="L9407" i="5"/>
  <c r="M9407" i="5" s="1"/>
  <c r="L9443" i="5"/>
  <c r="M9443" i="5" s="1"/>
  <c r="L9478" i="5"/>
  <c r="M9478" i="5" s="1"/>
  <c r="L9494" i="5"/>
  <c r="M9494" i="5" s="1"/>
  <c r="L9512" i="5"/>
  <c r="M9512" i="5" s="1"/>
  <c r="L9527" i="5"/>
  <c r="M9527" i="5" s="1"/>
  <c r="L9542" i="5"/>
  <c r="M9542" i="5" s="1"/>
  <c r="L9560" i="5"/>
  <c r="M9560" i="5" s="1"/>
  <c r="L9575" i="5"/>
  <c r="M9575" i="5" s="1"/>
  <c r="L9590" i="5"/>
  <c r="M9590" i="5" s="1"/>
  <c r="L9608" i="5"/>
  <c r="M9608" i="5" s="1"/>
  <c r="L9623" i="5"/>
  <c r="M9623" i="5" s="1"/>
  <c r="L9638" i="5"/>
  <c r="M9638" i="5" s="1"/>
  <c r="L9656" i="5"/>
  <c r="M9656" i="5" s="1"/>
  <c r="L9671" i="5"/>
  <c r="M9671" i="5" s="1"/>
  <c r="L9686" i="5"/>
  <c r="M9686" i="5" s="1"/>
  <c r="L9704" i="5"/>
  <c r="M9704" i="5" s="1"/>
  <c r="L9719" i="5"/>
  <c r="M9719" i="5" s="1"/>
  <c r="L9734" i="5"/>
  <c r="M9734" i="5" s="1"/>
  <c r="L9752" i="5"/>
  <c r="M9752" i="5" s="1"/>
  <c r="L9767" i="5"/>
  <c r="M9767" i="5" s="1"/>
  <c r="L9782" i="5"/>
  <c r="M9782" i="5" s="1"/>
  <c r="L9800" i="5"/>
  <c r="M9800" i="5" s="1"/>
  <c r="L9815" i="5"/>
  <c r="M9815" i="5" s="1"/>
  <c r="L9830" i="5"/>
  <c r="M9830" i="5" s="1"/>
  <c r="L9848" i="5"/>
  <c r="M9848" i="5" s="1"/>
  <c r="L9863" i="5"/>
  <c r="M9863" i="5" s="1"/>
  <c r="L9878" i="5"/>
  <c r="M9878" i="5" s="1"/>
  <c r="L9896" i="5"/>
  <c r="M9896" i="5" s="1"/>
  <c r="L9911" i="5"/>
  <c r="M9911" i="5" s="1"/>
  <c r="L9926" i="5"/>
  <c r="M9926" i="5" s="1"/>
  <c r="L9944" i="5"/>
  <c r="M9944" i="5" s="1"/>
  <c r="L9959" i="5"/>
  <c r="M9959" i="5" s="1"/>
  <c r="L9974" i="5"/>
  <c r="M9974" i="5" s="1"/>
  <c r="L9992" i="5"/>
  <c r="M9992" i="5" s="1"/>
  <c r="L10007" i="5"/>
  <c r="M10007" i="5" s="1"/>
  <c r="L4745" i="5"/>
  <c r="M4745" i="5" s="1"/>
  <c r="L5743" i="5"/>
  <c r="M5743" i="5" s="1"/>
  <c r="L6277" i="5"/>
  <c r="M6277" i="5" s="1"/>
  <c r="L6422" i="5"/>
  <c r="M6422" i="5" s="1"/>
  <c r="L6530" i="5"/>
  <c r="M6530" i="5" s="1"/>
  <c r="L6638" i="5"/>
  <c r="M6638" i="5" s="1"/>
  <c r="L6746" i="5"/>
  <c r="M6746" i="5" s="1"/>
  <c r="L6854" i="5"/>
  <c r="M6854" i="5" s="1"/>
  <c r="L6962" i="5"/>
  <c r="M6962" i="5" s="1"/>
  <c r="L7061" i="5"/>
  <c r="M7061" i="5" s="1"/>
  <c r="L7139" i="5"/>
  <c r="M7139" i="5" s="1"/>
  <c r="L7191" i="5"/>
  <c r="M7191" i="5" s="1"/>
  <c r="L7239" i="5"/>
  <c r="M7239" i="5" s="1"/>
  <c r="L7287" i="5"/>
  <c r="M7287" i="5" s="1"/>
  <c r="L7335" i="5"/>
  <c r="M7335" i="5" s="1"/>
  <c r="L7383" i="5"/>
  <c r="M7383" i="5" s="1"/>
  <c r="L7431" i="5"/>
  <c r="M7431" i="5" s="1"/>
  <c r="L7479" i="5"/>
  <c r="M7479" i="5" s="1"/>
  <c r="L7527" i="5"/>
  <c r="M7527" i="5" s="1"/>
  <c r="L7570" i="5"/>
  <c r="M7570" i="5" s="1"/>
  <c r="L7608" i="5"/>
  <c r="M7608" i="5" s="1"/>
  <c r="L7644" i="5"/>
  <c r="M7644" i="5" s="1"/>
  <c r="L7680" i="5"/>
  <c r="M7680" i="5" s="1"/>
  <c r="L7716" i="5"/>
  <c r="M7716" i="5" s="1"/>
  <c r="L7752" i="5"/>
  <c r="M7752" i="5" s="1"/>
  <c r="L7788" i="5"/>
  <c r="M7788" i="5" s="1"/>
  <c r="L7824" i="5"/>
  <c r="M7824" i="5" s="1"/>
  <c r="L7860" i="5"/>
  <c r="M7860" i="5" s="1"/>
  <c r="L7896" i="5"/>
  <c r="M7896" i="5" s="1"/>
  <c r="L7932" i="5"/>
  <c r="M7932" i="5" s="1"/>
  <c r="L7968" i="5"/>
  <c r="M7968" i="5" s="1"/>
  <c r="L8004" i="5"/>
  <c r="M8004" i="5" s="1"/>
  <c r="L8040" i="5"/>
  <c r="M8040" i="5" s="1"/>
  <c r="L8076" i="5"/>
  <c r="M8076" i="5" s="1"/>
  <c r="L8112" i="5"/>
  <c r="M8112" i="5" s="1"/>
  <c r="L8148" i="5"/>
  <c r="M8148" i="5" s="1"/>
  <c r="L8184" i="5"/>
  <c r="M8184" i="5" s="1"/>
  <c r="L8220" i="5"/>
  <c r="M8220" i="5" s="1"/>
  <c r="L8256" i="5"/>
  <c r="M8256" i="5" s="1"/>
  <c r="L8292" i="5"/>
  <c r="M8292" i="5" s="1"/>
  <c r="L8328" i="5"/>
  <c r="M8328" i="5" s="1"/>
  <c r="L8364" i="5"/>
  <c r="M8364" i="5" s="1"/>
  <c r="L8400" i="5"/>
  <c r="M8400" i="5" s="1"/>
  <c r="L8436" i="5"/>
  <c r="M8436" i="5" s="1"/>
  <c r="L8472" i="5"/>
  <c r="M8472" i="5" s="1"/>
  <c r="L8508" i="5"/>
  <c r="M8508" i="5" s="1"/>
  <c r="L8544" i="5"/>
  <c r="M8544" i="5" s="1"/>
  <c r="L8580" i="5"/>
  <c r="M8580" i="5" s="1"/>
  <c r="L8616" i="5"/>
  <c r="M8616" i="5" s="1"/>
  <c r="L8652" i="5"/>
  <c r="M8652" i="5" s="1"/>
  <c r="L8688" i="5"/>
  <c r="M8688" i="5" s="1"/>
  <c r="L8724" i="5"/>
  <c r="M8724" i="5" s="1"/>
  <c r="L8760" i="5"/>
  <c r="M8760" i="5" s="1"/>
  <c r="L8796" i="5"/>
  <c r="M8796" i="5" s="1"/>
  <c r="L8832" i="5"/>
  <c r="M8832" i="5" s="1"/>
  <c r="L8868" i="5"/>
  <c r="M8868" i="5" s="1"/>
  <c r="L8904" i="5"/>
  <c r="M8904" i="5" s="1"/>
  <c r="L8940" i="5"/>
  <c r="M8940" i="5" s="1"/>
  <c r="L8976" i="5"/>
  <c r="M8976" i="5" s="1"/>
  <c r="L9012" i="5"/>
  <c r="M9012" i="5" s="1"/>
  <c r="L9048" i="5"/>
  <c r="M9048" i="5" s="1"/>
  <c r="L9084" i="5"/>
  <c r="M9084" i="5" s="1"/>
  <c r="L9120" i="5"/>
  <c r="M9120" i="5" s="1"/>
  <c r="L9156" i="5"/>
  <c r="M9156" i="5" s="1"/>
  <c r="L9192" i="5"/>
  <c r="M9192" i="5" s="1"/>
  <c r="L9228" i="5"/>
  <c r="M9228" i="5" s="1"/>
  <c r="L9264" i="5"/>
  <c r="M9264" i="5" s="1"/>
  <c r="L9300" i="5"/>
  <c r="M9300" i="5" s="1"/>
  <c r="L9336" i="5"/>
  <c r="M9336" i="5" s="1"/>
  <c r="L9372" i="5"/>
  <c r="M9372" i="5" s="1"/>
  <c r="L9408" i="5"/>
  <c r="M9408" i="5" s="1"/>
  <c r="L9444" i="5"/>
  <c r="M9444" i="5" s="1"/>
  <c r="L9479" i="5"/>
  <c r="M9479" i="5" s="1"/>
  <c r="L9498" i="5"/>
  <c r="M9498" i="5" s="1"/>
  <c r="L9513" i="5"/>
  <c r="M9513" i="5" s="1"/>
  <c r="L9528" i="5"/>
  <c r="M9528" i="5" s="1"/>
  <c r="L9546" i="5"/>
  <c r="M9546" i="5" s="1"/>
  <c r="L9561" i="5"/>
  <c r="M9561" i="5" s="1"/>
  <c r="L9576" i="5"/>
  <c r="M9576" i="5" s="1"/>
  <c r="L9594" i="5"/>
  <c r="M9594" i="5" s="1"/>
  <c r="L9609" i="5"/>
  <c r="M9609" i="5" s="1"/>
  <c r="L9624" i="5"/>
  <c r="M9624" i="5" s="1"/>
  <c r="L9642" i="5"/>
  <c r="M9642" i="5" s="1"/>
  <c r="L9657" i="5"/>
  <c r="M9657" i="5" s="1"/>
  <c r="L9672" i="5"/>
  <c r="M9672" i="5" s="1"/>
  <c r="L9690" i="5"/>
  <c r="M9690" i="5" s="1"/>
  <c r="L9705" i="5"/>
  <c r="M9705" i="5" s="1"/>
  <c r="L9720" i="5"/>
  <c r="M9720" i="5" s="1"/>
  <c r="L9738" i="5"/>
  <c r="M9738" i="5" s="1"/>
  <c r="L9753" i="5"/>
  <c r="M9753" i="5" s="1"/>
  <c r="L9768" i="5"/>
  <c r="M9768" i="5" s="1"/>
  <c r="L9786" i="5"/>
  <c r="M9786" i="5" s="1"/>
  <c r="L9801" i="5"/>
  <c r="M9801" i="5" s="1"/>
  <c r="L9816" i="5"/>
  <c r="M9816" i="5" s="1"/>
  <c r="L9834" i="5"/>
  <c r="M9834" i="5" s="1"/>
  <c r="L9849" i="5"/>
  <c r="M9849" i="5" s="1"/>
  <c r="L9864" i="5"/>
  <c r="M9864" i="5" s="1"/>
  <c r="L9882" i="5"/>
  <c r="M9882" i="5" s="1"/>
  <c r="L9897" i="5"/>
  <c r="M9897" i="5" s="1"/>
  <c r="L9912" i="5"/>
  <c r="M9912" i="5" s="1"/>
  <c r="L9930" i="5"/>
  <c r="M9930" i="5" s="1"/>
  <c r="L9945" i="5"/>
  <c r="M9945" i="5" s="1"/>
  <c r="L9960" i="5"/>
  <c r="M9960" i="5" s="1"/>
  <c r="L9978" i="5"/>
  <c r="M9978" i="5" s="1"/>
  <c r="L9993" i="5"/>
  <c r="M9993" i="5" s="1"/>
  <c r="L10008" i="5"/>
  <c r="M10008" i="5" s="1"/>
  <c r="L4853" i="5"/>
  <c r="M4853" i="5" s="1"/>
  <c r="L5791" i="5"/>
  <c r="M5791" i="5" s="1"/>
  <c r="L6278" i="5"/>
  <c r="M6278" i="5" s="1"/>
  <c r="L6423" i="5"/>
  <c r="M6423" i="5" s="1"/>
  <c r="L6531" i="5"/>
  <c r="M6531" i="5" s="1"/>
  <c r="L6639" i="5"/>
  <c r="M6639" i="5" s="1"/>
  <c r="L6747" i="5"/>
  <c r="M6747" i="5" s="1"/>
  <c r="L6855" i="5"/>
  <c r="M6855" i="5" s="1"/>
  <c r="L6963" i="5"/>
  <c r="M6963" i="5" s="1"/>
  <c r="L7069" i="5"/>
  <c r="M7069" i="5" s="1"/>
  <c r="L7140" i="5"/>
  <c r="M7140" i="5" s="1"/>
  <c r="L7192" i="5"/>
  <c r="M7192" i="5" s="1"/>
  <c r="L7240" i="5"/>
  <c r="M7240" i="5" s="1"/>
  <c r="L7288" i="5"/>
  <c r="M7288" i="5" s="1"/>
  <c r="L7336" i="5"/>
  <c r="M7336" i="5" s="1"/>
  <c r="L7384" i="5"/>
  <c r="M7384" i="5" s="1"/>
  <c r="L7432" i="5"/>
  <c r="M7432" i="5" s="1"/>
  <c r="L7480" i="5"/>
  <c r="M7480" i="5" s="1"/>
  <c r="L7528" i="5"/>
  <c r="M7528" i="5" s="1"/>
  <c r="L7571" i="5"/>
  <c r="M7571" i="5" s="1"/>
  <c r="L7609" i="5"/>
  <c r="M7609" i="5" s="1"/>
  <c r="L7645" i="5"/>
  <c r="M7645" i="5" s="1"/>
  <c r="L7681" i="5"/>
  <c r="M7681" i="5" s="1"/>
  <c r="L7717" i="5"/>
  <c r="M7717" i="5" s="1"/>
  <c r="L7753" i="5"/>
  <c r="M7753" i="5" s="1"/>
  <c r="L7789" i="5"/>
  <c r="M7789" i="5" s="1"/>
  <c r="L7825" i="5"/>
  <c r="M7825" i="5" s="1"/>
  <c r="L7861" i="5"/>
  <c r="M7861" i="5" s="1"/>
  <c r="L7897" i="5"/>
  <c r="M7897" i="5" s="1"/>
  <c r="L7933" i="5"/>
  <c r="M7933" i="5" s="1"/>
  <c r="L7969" i="5"/>
  <c r="M7969" i="5" s="1"/>
  <c r="L8005" i="5"/>
  <c r="M8005" i="5" s="1"/>
  <c r="L8041" i="5"/>
  <c r="M8041" i="5" s="1"/>
  <c r="L8077" i="5"/>
  <c r="M8077" i="5" s="1"/>
  <c r="L8113" i="5"/>
  <c r="M8113" i="5" s="1"/>
  <c r="L8149" i="5"/>
  <c r="M8149" i="5" s="1"/>
  <c r="L8185" i="5"/>
  <c r="M8185" i="5" s="1"/>
  <c r="L8221" i="5"/>
  <c r="M8221" i="5" s="1"/>
  <c r="L8257" i="5"/>
  <c r="M8257" i="5" s="1"/>
  <c r="L8293" i="5"/>
  <c r="M8293" i="5" s="1"/>
  <c r="L8329" i="5"/>
  <c r="M8329" i="5" s="1"/>
  <c r="L8365" i="5"/>
  <c r="M8365" i="5" s="1"/>
  <c r="L8401" i="5"/>
  <c r="M8401" i="5" s="1"/>
  <c r="L8437" i="5"/>
  <c r="M8437" i="5" s="1"/>
  <c r="L8473" i="5"/>
  <c r="M8473" i="5" s="1"/>
  <c r="L8509" i="5"/>
  <c r="M8509" i="5" s="1"/>
  <c r="L8545" i="5"/>
  <c r="M8545" i="5" s="1"/>
  <c r="L8581" i="5"/>
  <c r="M8581" i="5" s="1"/>
  <c r="L8617" i="5"/>
  <c r="M8617" i="5" s="1"/>
  <c r="L8653" i="5"/>
  <c r="M8653" i="5" s="1"/>
  <c r="L8689" i="5"/>
  <c r="M8689" i="5" s="1"/>
  <c r="L8725" i="5"/>
  <c r="M8725" i="5" s="1"/>
  <c r="L8761" i="5"/>
  <c r="M8761" i="5" s="1"/>
  <c r="L8797" i="5"/>
  <c r="M8797" i="5" s="1"/>
  <c r="L8833" i="5"/>
  <c r="M8833" i="5" s="1"/>
  <c r="L8869" i="5"/>
  <c r="M8869" i="5" s="1"/>
  <c r="L8905" i="5"/>
  <c r="M8905" i="5" s="1"/>
  <c r="L8941" i="5"/>
  <c r="M8941" i="5" s="1"/>
  <c r="L8977" i="5"/>
  <c r="M8977" i="5" s="1"/>
  <c r="L9013" i="5"/>
  <c r="M9013" i="5" s="1"/>
  <c r="L9049" i="5"/>
  <c r="M9049" i="5" s="1"/>
  <c r="L9085" i="5"/>
  <c r="M9085" i="5" s="1"/>
  <c r="L9121" i="5"/>
  <c r="M9121" i="5" s="1"/>
  <c r="L9157" i="5"/>
  <c r="M9157" i="5" s="1"/>
  <c r="L9193" i="5"/>
  <c r="M9193" i="5" s="1"/>
  <c r="L9229" i="5"/>
  <c r="M9229" i="5" s="1"/>
  <c r="L9265" i="5"/>
  <c r="M9265" i="5" s="1"/>
  <c r="L9301" i="5"/>
  <c r="M9301" i="5" s="1"/>
  <c r="L9337" i="5"/>
  <c r="M9337" i="5" s="1"/>
  <c r="L9373" i="5"/>
  <c r="M9373" i="5" s="1"/>
  <c r="L9409" i="5"/>
  <c r="M9409" i="5" s="1"/>
  <c r="L9445" i="5"/>
  <c r="M9445" i="5" s="1"/>
  <c r="L9480" i="5"/>
  <c r="M9480" i="5" s="1"/>
  <c r="L9499" i="5"/>
  <c r="M9499" i="5" s="1"/>
  <c r="L9514" i="5"/>
  <c r="M9514" i="5" s="1"/>
  <c r="L9529" i="5"/>
  <c r="M9529" i="5" s="1"/>
  <c r="L9547" i="5"/>
  <c r="M9547" i="5" s="1"/>
  <c r="L9562" i="5"/>
  <c r="M9562" i="5" s="1"/>
  <c r="L9577" i="5"/>
  <c r="M9577" i="5" s="1"/>
  <c r="L9595" i="5"/>
  <c r="M9595" i="5" s="1"/>
  <c r="L9610" i="5"/>
  <c r="M9610" i="5" s="1"/>
  <c r="L9625" i="5"/>
  <c r="M9625" i="5" s="1"/>
  <c r="L9643" i="5"/>
  <c r="M9643" i="5" s="1"/>
  <c r="L9658" i="5"/>
  <c r="M9658" i="5" s="1"/>
  <c r="L9673" i="5"/>
  <c r="M9673" i="5" s="1"/>
  <c r="L9691" i="5"/>
  <c r="M9691" i="5" s="1"/>
  <c r="L9706" i="5"/>
  <c r="M9706" i="5" s="1"/>
  <c r="L9721" i="5"/>
  <c r="M9721" i="5" s="1"/>
  <c r="L9739" i="5"/>
  <c r="M9739" i="5" s="1"/>
  <c r="L9754" i="5"/>
  <c r="M9754" i="5" s="1"/>
  <c r="L9769" i="5"/>
  <c r="M9769" i="5" s="1"/>
  <c r="L9787" i="5"/>
  <c r="M9787" i="5" s="1"/>
  <c r="L9802" i="5"/>
  <c r="M9802" i="5" s="1"/>
  <c r="L9817" i="5"/>
  <c r="M9817" i="5" s="1"/>
  <c r="L9835" i="5"/>
  <c r="M9835" i="5" s="1"/>
  <c r="L9850" i="5"/>
  <c r="M9850" i="5" s="1"/>
  <c r="L9865" i="5"/>
  <c r="M9865" i="5" s="1"/>
  <c r="L9883" i="5"/>
  <c r="M9883" i="5" s="1"/>
  <c r="L9898" i="5"/>
  <c r="M9898" i="5" s="1"/>
  <c r="L9913" i="5"/>
  <c r="M9913" i="5" s="1"/>
  <c r="L9931" i="5"/>
  <c r="M9931" i="5" s="1"/>
  <c r="L9946" i="5"/>
  <c r="M9946" i="5" s="1"/>
  <c r="L9961" i="5"/>
  <c r="M9961" i="5" s="1"/>
  <c r="L9979" i="5"/>
  <c r="M9979" i="5" s="1"/>
  <c r="L9994" i="5"/>
  <c r="M9994" i="5" s="1"/>
  <c r="L10009" i="5"/>
  <c r="M10009" i="5" s="1"/>
  <c r="L4961" i="5"/>
  <c r="M4961" i="5" s="1"/>
  <c r="L5839" i="5"/>
  <c r="M5839" i="5" s="1"/>
  <c r="L6313" i="5"/>
  <c r="M6313" i="5" s="1"/>
  <c r="L6448" i="5"/>
  <c r="M6448" i="5" s="1"/>
  <c r="L6556" i="5"/>
  <c r="M6556" i="5" s="1"/>
  <c r="L6664" i="5"/>
  <c r="M6664" i="5" s="1"/>
  <c r="L6772" i="5"/>
  <c r="M6772" i="5" s="1"/>
  <c r="L6880" i="5"/>
  <c r="M6880" i="5" s="1"/>
  <c r="L6988" i="5"/>
  <c r="M6988" i="5" s="1"/>
  <c r="L7085" i="5"/>
  <c r="M7085" i="5" s="1"/>
  <c r="L7153" i="5"/>
  <c r="M7153" i="5" s="1"/>
  <c r="L5069" i="5"/>
  <c r="M5069" i="5" s="1"/>
  <c r="L5887" i="5"/>
  <c r="M5887" i="5" s="1"/>
  <c r="L6314" i="5"/>
  <c r="M6314" i="5" s="1"/>
  <c r="L6457" i="5"/>
  <c r="M6457" i="5" s="1"/>
  <c r="L6565" i="5"/>
  <c r="M6565" i="5" s="1"/>
  <c r="L6673" i="5"/>
  <c r="M6673" i="5" s="1"/>
  <c r="L6781" i="5"/>
  <c r="M6781" i="5" s="1"/>
  <c r="L6889" i="5"/>
  <c r="M6889" i="5" s="1"/>
  <c r="L6997" i="5"/>
  <c r="M6997" i="5" s="1"/>
  <c r="L7093" i="5"/>
  <c r="M7093" i="5" s="1"/>
  <c r="L7154" i="5"/>
  <c r="M7154" i="5" s="1"/>
  <c r="L5177" i="5"/>
  <c r="M5177" i="5" s="1"/>
  <c r="L5935" i="5"/>
  <c r="M5935" i="5" s="1"/>
  <c r="L6315" i="5"/>
  <c r="M6315" i="5" s="1"/>
  <c r="L6458" i="5"/>
  <c r="M6458" i="5" s="1"/>
  <c r="L6566" i="5"/>
  <c r="M6566" i="5" s="1"/>
  <c r="L6674" i="5"/>
  <c r="M6674" i="5" s="1"/>
  <c r="L6782" i="5"/>
  <c r="M6782" i="5" s="1"/>
  <c r="L6890" i="5"/>
  <c r="M6890" i="5" s="1"/>
  <c r="L6998" i="5"/>
  <c r="M6998" i="5" s="1"/>
  <c r="L7094" i="5"/>
  <c r="M7094" i="5" s="1"/>
  <c r="L7155" i="5"/>
  <c r="M7155" i="5" s="1"/>
  <c r="L5384" i="5"/>
  <c r="M5384" i="5" s="1"/>
  <c r="L6031" i="5"/>
  <c r="M6031" i="5" s="1"/>
  <c r="L6350" i="5"/>
  <c r="M6350" i="5" s="1"/>
  <c r="L6484" i="5"/>
  <c r="M6484" i="5" s="1"/>
  <c r="L6592" i="5"/>
  <c r="M6592" i="5" s="1"/>
  <c r="L6700" i="5"/>
  <c r="M6700" i="5" s="1"/>
  <c r="L6808" i="5"/>
  <c r="M6808" i="5" s="1"/>
  <c r="L6916" i="5"/>
  <c r="M6916" i="5" s="1"/>
  <c r="L7024" i="5"/>
  <c r="M7024" i="5" s="1"/>
  <c r="L7117" i="5"/>
  <c r="M7117" i="5" s="1"/>
  <c r="L7169" i="5"/>
  <c r="M7169" i="5" s="1"/>
  <c r="L7222" i="5"/>
  <c r="M7222" i="5" s="1"/>
  <c r="L7270" i="5"/>
  <c r="M7270" i="5" s="1"/>
  <c r="L7318" i="5"/>
  <c r="M7318" i="5" s="1"/>
  <c r="L7366" i="5"/>
  <c r="M7366" i="5" s="1"/>
  <c r="L7414" i="5"/>
  <c r="M7414" i="5" s="1"/>
  <c r="L7462" i="5"/>
  <c r="M7462" i="5" s="1"/>
  <c r="L7510" i="5"/>
  <c r="M7510" i="5" s="1"/>
  <c r="L7555" i="5"/>
  <c r="M7555" i="5" s="1"/>
  <c r="L7594" i="5"/>
  <c r="M7594" i="5" s="1"/>
  <c r="L7630" i="5"/>
  <c r="M7630" i="5" s="1"/>
  <c r="L7666" i="5"/>
  <c r="M7666" i="5" s="1"/>
  <c r="L7702" i="5"/>
  <c r="M7702" i="5" s="1"/>
  <c r="L7738" i="5"/>
  <c r="M7738" i="5" s="1"/>
  <c r="L7774" i="5"/>
  <c r="M7774" i="5" s="1"/>
  <c r="L7810" i="5"/>
  <c r="M7810" i="5" s="1"/>
  <c r="L7846" i="5"/>
  <c r="M7846" i="5" s="1"/>
  <c r="L7882" i="5"/>
  <c r="M7882" i="5" s="1"/>
  <c r="L7918" i="5"/>
  <c r="M7918" i="5" s="1"/>
  <c r="L7954" i="5"/>
  <c r="M7954" i="5" s="1"/>
  <c r="L7990" i="5"/>
  <c r="M7990" i="5" s="1"/>
  <c r="L8026" i="5"/>
  <c r="M8026" i="5" s="1"/>
  <c r="L8062" i="5"/>
  <c r="M8062" i="5" s="1"/>
  <c r="L8098" i="5"/>
  <c r="M8098" i="5" s="1"/>
  <c r="L8134" i="5"/>
  <c r="M8134" i="5" s="1"/>
  <c r="L8170" i="5"/>
  <c r="M8170" i="5" s="1"/>
  <c r="L8206" i="5"/>
  <c r="M8206" i="5" s="1"/>
  <c r="L8242" i="5"/>
  <c r="M8242" i="5" s="1"/>
  <c r="L8278" i="5"/>
  <c r="M8278" i="5" s="1"/>
  <c r="L8314" i="5"/>
  <c r="M8314" i="5" s="1"/>
  <c r="L8350" i="5"/>
  <c r="M8350" i="5" s="1"/>
  <c r="L8386" i="5"/>
  <c r="M8386" i="5" s="1"/>
  <c r="L8422" i="5"/>
  <c r="M8422" i="5" s="1"/>
  <c r="L8458" i="5"/>
  <c r="M8458" i="5" s="1"/>
  <c r="L8494" i="5"/>
  <c r="M8494" i="5" s="1"/>
  <c r="L8530" i="5"/>
  <c r="M8530" i="5" s="1"/>
  <c r="L8566" i="5"/>
  <c r="M8566" i="5" s="1"/>
  <c r="L8602" i="5"/>
  <c r="M8602" i="5" s="1"/>
  <c r="L8638" i="5"/>
  <c r="M8638" i="5" s="1"/>
  <c r="L8674" i="5"/>
  <c r="M8674" i="5" s="1"/>
  <c r="L8710" i="5"/>
  <c r="M8710" i="5" s="1"/>
  <c r="L8746" i="5"/>
  <c r="M8746" i="5" s="1"/>
  <c r="L8782" i="5"/>
  <c r="M8782" i="5" s="1"/>
  <c r="L8818" i="5"/>
  <c r="M8818" i="5" s="1"/>
  <c r="L8854" i="5"/>
  <c r="M8854" i="5" s="1"/>
  <c r="L8890" i="5"/>
  <c r="M8890" i="5" s="1"/>
  <c r="L8926" i="5"/>
  <c r="M8926" i="5" s="1"/>
  <c r="L8962" i="5"/>
  <c r="M8962" i="5" s="1"/>
  <c r="L8998" i="5"/>
  <c r="M8998" i="5" s="1"/>
  <c r="L9034" i="5"/>
  <c r="M9034" i="5" s="1"/>
  <c r="L9070" i="5"/>
  <c r="M9070" i="5" s="1"/>
  <c r="L9106" i="5"/>
  <c r="M9106" i="5" s="1"/>
  <c r="L9142" i="5"/>
  <c r="M9142" i="5" s="1"/>
  <c r="L9178" i="5"/>
  <c r="M9178" i="5" s="1"/>
  <c r="L9214" i="5"/>
  <c r="M9214" i="5" s="1"/>
  <c r="L9250" i="5"/>
  <c r="M9250" i="5" s="1"/>
  <c r="L9286" i="5"/>
  <c r="M9286" i="5" s="1"/>
  <c r="L9322" i="5"/>
  <c r="M9322" i="5" s="1"/>
  <c r="L9358" i="5"/>
  <c r="M9358" i="5" s="1"/>
  <c r="L9394" i="5"/>
  <c r="M9394" i="5" s="1"/>
  <c r="L9430" i="5"/>
  <c r="M9430" i="5" s="1"/>
  <c r="L9466" i="5"/>
  <c r="M9466" i="5" s="1"/>
  <c r="L9489" i="5"/>
  <c r="M9489" i="5" s="1"/>
  <c r="L9504" i="5"/>
  <c r="M9504" i="5" s="1"/>
  <c r="L9522" i="5"/>
  <c r="M9522" i="5" s="1"/>
  <c r="L9537" i="5"/>
  <c r="M9537" i="5" s="1"/>
  <c r="L9552" i="5"/>
  <c r="M9552" i="5" s="1"/>
  <c r="L9570" i="5"/>
  <c r="M9570" i="5" s="1"/>
  <c r="L9585" i="5"/>
  <c r="M9585" i="5" s="1"/>
  <c r="L9600" i="5"/>
  <c r="M9600" i="5" s="1"/>
  <c r="L9618" i="5"/>
  <c r="M9618" i="5" s="1"/>
  <c r="L9633" i="5"/>
  <c r="M9633" i="5" s="1"/>
  <c r="L9648" i="5"/>
  <c r="M9648" i="5" s="1"/>
  <c r="L9666" i="5"/>
  <c r="M9666" i="5" s="1"/>
  <c r="L9681" i="5"/>
  <c r="M9681" i="5" s="1"/>
  <c r="L9696" i="5"/>
  <c r="M9696" i="5" s="1"/>
  <c r="L9714" i="5"/>
  <c r="M9714" i="5" s="1"/>
  <c r="L9729" i="5"/>
  <c r="M9729" i="5" s="1"/>
  <c r="L9744" i="5"/>
  <c r="M9744" i="5" s="1"/>
  <c r="L9762" i="5"/>
  <c r="M9762" i="5" s="1"/>
  <c r="L9777" i="5"/>
  <c r="M9777" i="5" s="1"/>
  <c r="L9792" i="5"/>
  <c r="M9792" i="5" s="1"/>
  <c r="L9810" i="5"/>
  <c r="M9810" i="5" s="1"/>
  <c r="L9825" i="5"/>
  <c r="M9825" i="5" s="1"/>
  <c r="L9840" i="5"/>
  <c r="M9840" i="5" s="1"/>
  <c r="L9858" i="5"/>
  <c r="M9858" i="5" s="1"/>
  <c r="L9873" i="5"/>
  <c r="M9873" i="5" s="1"/>
  <c r="L9888" i="5"/>
  <c r="M9888" i="5" s="1"/>
  <c r="L9906" i="5"/>
  <c r="M9906" i="5" s="1"/>
  <c r="L9921" i="5"/>
  <c r="M9921" i="5" s="1"/>
  <c r="L9936" i="5"/>
  <c r="M9936" i="5" s="1"/>
  <c r="L9954" i="5"/>
  <c r="M9954" i="5" s="1"/>
  <c r="L9969" i="5"/>
  <c r="M9969" i="5" s="1"/>
  <c r="L9984" i="5"/>
  <c r="M9984" i="5" s="1"/>
  <c r="L10002" i="5"/>
  <c r="M10002" i="5" s="1"/>
  <c r="L10017" i="5"/>
  <c r="M10017" i="5" s="1"/>
  <c r="L6999" i="5"/>
  <c r="M6999" i="5" s="1"/>
  <c r="L7301" i="5"/>
  <c r="M7301" i="5" s="1"/>
  <c r="L7445" i="5"/>
  <c r="M7445" i="5" s="1"/>
  <c r="L7582" i="5"/>
  <c r="M7582" i="5" s="1"/>
  <c r="L7691" i="5"/>
  <c r="M7691" i="5" s="1"/>
  <c r="L7799" i="5"/>
  <c r="M7799" i="5" s="1"/>
  <c r="L7907" i="5"/>
  <c r="M7907" i="5" s="1"/>
  <c r="L8015" i="5"/>
  <c r="M8015" i="5" s="1"/>
  <c r="L8123" i="5"/>
  <c r="M8123" i="5" s="1"/>
  <c r="L8231" i="5"/>
  <c r="M8231" i="5" s="1"/>
  <c r="L8339" i="5"/>
  <c r="M8339" i="5" s="1"/>
  <c r="L8447" i="5"/>
  <c r="M8447" i="5" s="1"/>
  <c r="L8555" i="5"/>
  <c r="M8555" i="5" s="1"/>
  <c r="L8663" i="5"/>
  <c r="M8663" i="5" s="1"/>
  <c r="L8771" i="5"/>
  <c r="M8771" i="5" s="1"/>
  <c r="L8879" i="5"/>
  <c r="M8879" i="5" s="1"/>
  <c r="L8987" i="5"/>
  <c r="M8987" i="5" s="1"/>
  <c r="L9095" i="5"/>
  <c r="M9095" i="5" s="1"/>
  <c r="L9203" i="5"/>
  <c r="M9203" i="5" s="1"/>
  <c r="L9311" i="5"/>
  <c r="M9311" i="5" s="1"/>
  <c r="L9419" i="5"/>
  <c r="M9419" i="5" s="1"/>
  <c r="L9501" i="5"/>
  <c r="M9501" i="5" s="1"/>
  <c r="L9549" i="5"/>
  <c r="M9549" i="5" s="1"/>
  <c r="L9597" i="5"/>
  <c r="M9597" i="5" s="1"/>
  <c r="L9645" i="5"/>
  <c r="M9645" i="5" s="1"/>
  <c r="L9693" i="5"/>
  <c r="M9693" i="5" s="1"/>
  <c r="L9741" i="5"/>
  <c r="M9741" i="5" s="1"/>
  <c r="L9789" i="5"/>
  <c r="M9789" i="5" s="1"/>
  <c r="L9837" i="5"/>
  <c r="M9837" i="5" s="1"/>
  <c r="L9885" i="5"/>
  <c r="M9885" i="5" s="1"/>
  <c r="L9933" i="5"/>
  <c r="M9933" i="5" s="1"/>
  <c r="L9981" i="5"/>
  <c r="M9981" i="5" s="1"/>
  <c r="L7095" i="5"/>
  <c r="M7095" i="5" s="1"/>
  <c r="L7305" i="5"/>
  <c r="M7305" i="5" s="1"/>
  <c r="L7449" i="5"/>
  <c r="M7449" i="5" s="1"/>
  <c r="L7583" i="5"/>
  <c r="M7583" i="5" s="1"/>
  <c r="L7692" i="5"/>
  <c r="M7692" i="5" s="1"/>
  <c r="L7800" i="5"/>
  <c r="M7800" i="5" s="1"/>
  <c r="L7908" i="5"/>
  <c r="M7908" i="5" s="1"/>
  <c r="L8016" i="5"/>
  <c r="M8016" i="5" s="1"/>
  <c r="L8124" i="5"/>
  <c r="M8124" i="5" s="1"/>
  <c r="L8232" i="5"/>
  <c r="M8232" i="5" s="1"/>
  <c r="L8340" i="5"/>
  <c r="M8340" i="5" s="1"/>
  <c r="L8448" i="5"/>
  <c r="M8448" i="5" s="1"/>
  <c r="L8556" i="5"/>
  <c r="M8556" i="5" s="1"/>
  <c r="L8664" i="5"/>
  <c r="M8664" i="5" s="1"/>
  <c r="L8772" i="5"/>
  <c r="M8772" i="5" s="1"/>
  <c r="L8880" i="5"/>
  <c r="M8880" i="5" s="1"/>
  <c r="L8988" i="5"/>
  <c r="M8988" i="5" s="1"/>
  <c r="L9096" i="5"/>
  <c r="M9096" i="5" s="1"/>
  <c r="L9204" i="5"/>
  <c r="M9204" i="5" s="1"/>
  <c r="L9312" i="5"/>
  <c r="M9312" i="5" s="1"/>
  <c r="L9420" i="5"/>
  <c r="M9420" i="5" s="1"/>
  <c r="L9502" i="5"/>
  <c r="M9502" i="5" s="1"/>
  <c r="L9550" i="5"/>
  <c r="M9550" i="5" s="1"/>
  <c r="L9598" i="5"/>
  <c r="M9598" i="5" s="1"/>
  <c r="L9646" i="5"/>
  <c r="M9646" i="5" s="1"/>
  <c r="L9694" i="5"/>
  <c r="M9694" i="5" s="1"/>
  <c r="L9742" i="5"/>
  <c r="M9742" i="5" s="1"/>
  <c r="L9790" i="5"/>
  <c r="M9790" i="5" s="1"/>
  <c r="L9838" i="5"/>
  <c r="M9838" i="5" s="1"/>
  <c r="L9886" i="5"/>
  <c r="M9886" i="5" s="1"/>
  <c r="L9934" i="5"/>
  <c r="M9934" i="5" s="1"/>
  <c r="L9982" i="5"/>
  <c r="M9982" i="5" s="1"/>
  <c r="L7156" i="5"/>
  <c r="M7156" i="5" s="1"/>
  <c r="L7306" i="5"/>
  <c r="M7306" i="5" s="1"/>
  <c r="L7450" i="5"/>
  <c r="M7450" i="5" s="1"/>
  <c r="L7584" i="5"/>
  <c r="M7584" i="5" s="1"/>
  <c r="L7693" i="5"/>
  <c r="M7693" i="5" s="1"/>
  <c r="L7801" i="5"/>
  <c r="M7801" i="5" s="1"/>
  <c r="L7909" i="5"/>
  <c r="M7909" i="5" s="1"/>
  <c r="L8017" i="5"/>
  <c r="M8017" i="5" s="1"/>
  <c r="L8125" i="5"/>
  <c r="M8125" i="5" s="1"/>
  <c r="L8233" i="5"/>
  <c r="M8233" i="5" s="1"/>
  <c r="L8341" i="5"/>
  <c r="M8341" i="5" s="1"/>
  <c r="L8449" i="5"/>
  <c r="M8449" i="5" s="1"/>
  <c r="L8557" i="5"/>
  <c r="M8557" i="5" s="1"/>
  <c r="L8665" i="5"/>
  <c r="M8665" i="5" s="1"/>
  <c r="L8773" i="5"/>
  <c r="M8773" i="5" s="1"/>
  <c r="L8881" i="5"/>
  <c r="M8881" i="5" s="1"/>
  <c r="L8989" i="5"/>
  <c r="M8989" i="5" s="1"/>
  <c r="L9097" i="5"/>
  <c r="M9097" i="5" s="1"/>
  <c r="L9205" i="5"/>
  <c r="M9205" i="5" s="1"/>
  <c r="L9313" i="5"/>
  <c r="M9313" i="5" s="1"/>
  <c r="L9421" i="5"/>
  <c r="M9421" i="5" s="1"/>
  <c r="L9503" i="5"/>
  <c r="M9503" i="5" s="1"/>
  <c r="L9551" i="5"/>
  <c r="M9551" i="5" s="1"/>
  <c r="L9599" i="5"/>
  <c r="M9599" i="5" s="1"/>
  <c r="L9647" i="5"/>
  <c r="M9647" i="5" s="1"/>
  <c r="L9695" i="5"/>
  <c r="M9695" i="5" s="1"/>
  <c r="L9743" i="5"/>
  <c r="M9743" i="5" s="1"/>
  <c r="L9791" i="5"/>
  <c r="M9791" i="5" s="1"/>
  <c r="L9839" i="5"/>
  <c r="M9839" i="5" s="1"/>
  <c r="L9887" i="5"/>
  <c r="M9887" i="5" s="1"/>
  <c r="L9935" i="5"/>
  <c r="M9935" i="5" s="1"/>
  <c r="L9983" i="5"/>
  <c r="M9983" i="5" s="1"/>
  <c r="L7204" i="5"/>
  <c r="M7204" i="5" s="1"/>
  <c r="L7348" i="5"/>
  <c r="M7348" i="5" s="1"/>
  <c r="L7492" i="5"/>
  <c r="M7492" i="5" s="1"/>
  <c r="L7618" i="5"/>
  <c r="M7618" i="5" s="1"/>
  <c r="L7726" i="5"/>
  <c r="M7726" i="5" s="1"/>
  <c r="L7834" i="5"/>
  <c r="M7834" i="5" s="1"/>
  <c r="L7942" i="5"/>
  <c r="M7942" i="5" s="1"/>
  <c r="L8050" i="5"/>
  <c r="M8050" i="5" s="1"/>
  <c r="L8158" i="5"/>
  <c r="M8158" i="5" s="1"/>
  <c r="L8266" i="5"/>
  <c r="M8266" i="5" s="1"/>
  <c r="L8374" i="5"/>
  <c r="M8374" i="5" s="1"/>
  <c r="L8482" i="5"/>
  <c r="M8482" i="5" s="1"/>
  <c r="L8590" i="5"/>
  <c r="M8590" i="5" s="1"/>
  <c r="L8698" i="5"/>
  <c r="M8698" i="5" s="1"/>
  <c r="L8806" i="5"/>
  <c r="M8806" i="5" s="1"/>
  <c r="L8914" i="5"/>
  <c r="M8914" i="5" s="1"/>
  <c r="L9022" i="5"/>
  <c r="M9022" i="5" s="1"/>
  <c r="L9130" i="5"/>
  <c r="M9130" i="5" s="1"/>
  <c r="L9238" i="5"/>
  <c r="M9238" i="5" s="1"/>
  <c r="L9346" i="5"/>
  <c r="M9346" i="5" s="1"/>
  <c r="L9454" i="5"/>
  <c r="M9454" i="5" s="1"/>
  <c r="L9515" i="5"/>
  <c r="M9515" i="5" s="1"/>
  <c r="L9563" i="5"/>
  <c r="M9563" i="5" s="1"/>
  <c r="L9611" i="5"/>
  <c r="M9611" i="5" s="1"/>
  <c r="L9659" i="5"/>
  <c r="M9659" i="5" s="1"/>
  <c r="L9707" i="5"/>
  <c r="M9707" i="5" s="1"/>
  <c r="L9755" i="5"/>
  <c r="M9755" i="5" s="1"/>
  <c r="L9803" i="5"/>
  <c r="M9803" i="5" s="1"/>
  <c r="L9851" i="5"/>
  <c r="M9851" i="5" s="1"/>
  <c r="L9899" i="5"/>
  <c r="M9899" i="5" s="1"/>
  <c r="L9947" i="5"/>
  <c r="M9947" i="5" s="1"/>
  <c r="L9995" i="5"/>
  <c r="M9995" i="5" s="1"/>
  <c r="L5285" i="5"/>
  <c r="M5285" i="5" s="1"/>
  <c r="L7205" i="5"/>
  <c r="M7205" i="5" s="1"/>
  <c r="L7349" i="5"/>
  <c r="M7349" i="5" s="1"/>
  <c r="L7493" i="5"/>
  <c r="M7493" i="5" s="1"/>
  <c r="L7619" i="5"/>
  <c r="M7619" i="5" s="1"/>
  <c r="L7727" i="5"/>
  <c r="M7727" i="5" s="1"/>
  <c r="L7835" i="5"/>
  <c r="M7835" i="5" s="1"/>
  <c r="L7943" i="5"/>
  <c r="M7943" i="5" s="1"/>
  <c r="L8051" i="5"/>
  <c r="M8051" i="5" s="1"/>
  <c r="L8159" i="5"/>
  <c r="M8159" i="5" s="1"/>
  <c r="L8267" i="5"/>
  <c r="M8267" i="5" s="1"/>
  <c r="L8375" i="5"/>
  <c r="M8375" i="5" s="1"/>
  <c r="L8483" i="5"/>
  <c r="M8483" i="5" s="1"/>
  <c r="L8591" i="5"/>
  <c r="M8591" i="5" s="1"/>
  <c r="L8699" i="5"/>
  <c r="M8699" i="5" s="1"/>
  <c r="L8807" i="5"/>
  <c r="M8807" i="5" s="1"/>
  <c r="L8915" i="5"/>
  <c r="M8915" i="5" s="1"/>
  <c r="L9023" i="5"/>
  <c r="M9023" i="5" s="1"/>
  <c r="L9131" i="5"/>
  <c r="M9131" i="5" s="1"/>
  <c r="L9239" i="5"/>
  <c r="M9239" i="5" s="1"/>
  <c r="L9347" i="5"/>
  <c r="M9347" i="5" s="1"/>
  <c r="L9455" i="5"/>
  <c r="M9455" i="5" s="1"/>
  <c r="L9516" i="5"/>
  <c r="M9516" i="5" s="1"/>
  <c r="L9564" i="5"/>
  <c r="M9564" i="5" s="1"/>
  <c r="L9612" i="5"/>
  <c r="M9612" i="5" s="1"/>
  <c r="L9660" i="5"/>
  <c r="M9660" i="5" s="1"/>
  <c r="L9708" i="5"/>
  <c r="M9708" i="5" s="1"/>
  <c r="L9756" i="5"/>
  <c r="M9756" i="5" s="1"/>
  <c r="L9804" i="5"/>
  <c r="M9804" i="5" s="1"/>
  <c r="L9852" i="5"/>
  <c r="M9852" i="5" s="1"/>
  <c r="L9900" i="5"/>
  <c r="M9900" i="5" s="1"/>
  <c r="L9948" i="5"/>
  <c r="M9948" i="5" s="1"/>
  <c r="L9996" i="5"/>
  <c r="M9996" i="5" s="1"/>
  <c r="L5983" i="5"/>
  <c r="M5983" i="5" s="1"/>
  <c r="L7209" i="5"/>
  <c r="M7209" i="5" s="1"/>
  <c r="L7353" i="5"/>
  <c r="M7353" i="5" s="1"/>
  <c r="L7497" i="5"/>
  <c r="M7497" i="5" s="1"/>
  <c r="L7620" i="5"/>
  <c r="M7620" i="5" s="1"/>
  <c r="L7728" i="5"/>
  <c r="M7728" i="5" s="1"/>
  <c r="L7836" i="5"/>
  <c r="M7836" i="5" s="1"/>
  <c r="L7944" i="5"/>
  <c r="M7944" i="5" s="1"/>
  <c r="L8052" i="5"/>
  <c r="M8052" i="5" s="1"/>
  <c r="L8160" i="5"/>
  <c r="M8160" i="5" s="1"/>
  <c r="L8268" i="5"/>
  <c r="M8268" i="5" s="1"/>
  <c r="L8376" i="5"/>
  <c r="M8376" i="5" s="1"/>
  <c r="L8484" i="5"/>
  <c r="M8484" i="5" s="1"/>
  <c r="L8592" i="5"/>
  <c r="M8592" i="5" s="1"/>
  <c r="L8700" i="5"/>
  <c r="M8700" i="5" s="1"/>
  <c r="L8808" i="5"/>
  <c r="M8808" i="5" s="1"/>
  <c r="L8916" i="5"/>
  <c r="M8916" i="5" s="1"/>
  <c r="L9024" i="5"/>
  <c r="M9024" i="5" s="1"/>
  <c r="L9132" i="5"/>
  <c r="M9132" i="5" s="1"/>
  <c r="L9240" i="5"/>
  <c r="M9240" i="5" s="1"/>
  <c r="L9348" i="5"/>
  <c r="M9348" i="5" s="1"/>
  <c r="L9456" i="5"/>
  <c r="M9456" i="5" s="1"/>
  <c r="L9517" i="5"/>
  <c r="M9517" i="5" s="1"/>
  <c r="L9565" i="5"/>
  <c r="M9565" i="5" s="1"/>
  <c r="L9613" i="5"/>
  <c r="M9613" i="5" s="1"/>
  <c r="L9661" i="5"/>
  <c r="M9661" i="5" s="1"/>
  <c r="L9709" i="5"/>
  <c r="M9709" i="5" s="1"/>
  <c r="L9757" i="5"/>
  <c r="M9757" i="5" s="1"/>
  <c r="L9805" i="5"/>
  <c r="M9805" i="5" s="1"/>
  <c r="L9853" i="5"/>
  <c r="M9853" i="5" s="1"/>
  <c r="L9901" i="5"/>
  <c r="M9901" i="5" s="1"/>
  <c r="L9949" i="5"/>
  <c r="M9949" i="5" s="1"/>
  <c r="L9997" i="5"/>
  <c r="M9997" i="5" s="1"/>
  <c r="L6349" i="5"/>
  <c r="M6349" i="5" s="1"/>
  <c r="L7210" i="5"/>
  <c r="M7210" i="5" s="1"/>
  <c r="L7354" i="5"/>
  <c r="M7354" i="5" s="1"/>
  <c r="L7498" i="5"/>
  <c r="M7498" i="5" s="1"/>
  <c r="L7621" i="5"/>
  <c r="M7621" i="5" s="1"/>
  <c r="L7729" i="5"/>
  <c r="M7729" i="5" s="1"/>
  <c r="L7837" i="5"/>
  <c r="M7837" i="5" s="1"/>
  <c r="L7945" i="5"/>
  <c r="M7945" i="5" s="1"/>
  <c r="L8053" i="5"/>
  <c r="M8053" i="5" s="1"/>
  <c r="L8161" i="5"/>
  <c r="M8161" i="5" s="1"/>
  <c r="L8269" i="5"/>
  <c r="M8269" i="5" s="1"/>
  <c r="L8377" i="5"/>
  <c r="M8377" i="5" s="1"/>
  <c r="L8485" i="5"/>
  <c r="M8485" i="5" s="1"/>
  <c r="L8593" i="5"/>
  <c r="M8593" i="5" s="1"/>
  <c r="L8701" i="5"/>
  <c r="M8701" i="5" s="1"/>
  <c r="L8809" i="5"/>
  <c r="M8809" i="5" s="1"/>
  <c r="L8917" i="5"/>
  <c r="M8917" i="5" s="1"/>
  <c r="L9025" i="5"/>
  <c r="M9025" i="5" s="1"/>
  <c r="L9133" i="5"/>
  <c r="M9133" i="5" s="1"/>
  <c r="L9241" i="5"/>
  <c r="M9241" i="5" s="1"/>
  <c r="L9349" i="5"/>
  <c r="M9349" i="5" s="1"/>
  <c r="L9457" i="5"/>
  <c r="M9457" i="5" s="1"/>
  <c r="L9518" i="5"/>
  <c r="M9518" i="5" s="1"/>
  <c r="L9566" i="5"/>
  <c r="M9566" i="5" s="1"/>
  <c r="L9614" i="5"/>
  <c r="M9614" i="5" s="1"/>
  <c r="L9662" i="5"/>
  <c r="M9662" i="5" s="1"/>
  <c r="L9710" i="5"/>
  <c r="M9710" i="5" s="1"/>
  <c r="L9758" i="5"/>
  <c r="M9758" i="5" s="1"/>
  <c r="L9806" i="5"/>
  <c r="M9806" i="5" s="1"/>
  <c r="L9854" i="5"/>
  <c r="M9854" i="5" s="1"/>
  <c r="L9902" i="5"/>
  <c r="M9902" i="5" s="1"/>
  <c r="L9950" i="5"/>
  <c r="M9950" i="5" s="1"/>
  <c r="L9998" i="5"/>
  <c r="M9998" i="5" s="1"/>
  <c r="L6459" i="5"/>
  <c r="M6459" i="5" s="1"/>
  <c r="L7252" i="5"/>
  <c r="M7252" i="5" s="1"/>
  <c r="L7396" i="5"/>
  <c r="M7396" i="5" s="1"/>
  <c r="L7540" i="5"/>
  <c r="M7540" i="5" s="1"/>
  <c r="L7654" i="5"/>
  <c r="M7654" i="5" s="1"/>
  <c r="L7762" i="5"/>
  <c r="M7762" i="5" s="1"/>
  <c r="L7870" i="5"/>
  <c r="M7870" i="5" s="1"/>
  <c r="L7978" i="5"/>
  <c r="M7978" i="5" s="1"/>
  <c r="L8086" i="5"/>
  <c r="M8086" i="5" s="1"/>
  <c r="L8194" i="5"/>
  <c r="M8194" i="5" s="1"/>
  <c r="L8302" i="5"/>
  <c r="M8302" i="5" s="1"/>
  <c r="L8410" i="5"/>
  <c r="M8410" i="5" s="1"/>
  <c r="L8518" i="5"/>
  <c r="M8518" i="5" s="1"/>
  <c r="L8626" i="5"/>
  <c r="M8626" i="5" s="1"/>
  <c r="L8734" i="5"/>
  <c r="M8734" i="5" s="1"/>
  <c r="L8842" i="5"/>
  <c r="M8842" i="5" s="1"/>
  <c r="L8950" i="5"/>
  <c r="M8950" i="5" s="1"/>
  <c r="L9058" i="5"/>
  <c r="M9058" i="5" s="1"/>
  <c r="L9166" i="5"/>
  <c r="M9166" i="5" s="1"/>
  <c r="L9274" i="5"/>
  <c r="M9274" i="5" s="1"/>
  <c r="L9382" i="5"/>
  <c r="M9382" i="5" s="1"/>
  <c r="L9481" i="5"/>
  <c r="M9481" i="5" s="1"/>
  <c r="L9530" i="5"/>
  <c r="M9530" i="5" s="1"/>
  <c r="L9578" i="5"/>
  <c r="M9578" i="5" s="1"/>
  <c r="L9626" i="5"/>
  <c r="M9626" i="5" s="1"/>
  <c r="L9674" i="5"/>
  <c r="M9674" i="5" s="1"/>
  <c r="L9722" i="5"/>
  <c r="M9722" i="5" s="1"/>
  <c r="L9770" i="5"/>
  <c r="M9770" i="5" s="1"/>
  <c r="L9818" i="5"/>
  <c r="M9818" i="5" s="1"/>
  <c r="L9866" i="5"/>
  <c r="M9866" i="5" s="1"/>
  <c r="L9914" i="5"/>
  <c r="M9914" i="5" s="1"/>
  <c r="L9962" i="5"/>
  <c r="M9962" i="5" s="1"/>
  <c r="L10010" i="5"/>
  <c r="M10010" i="5" s="1"/>
  <c r="L6567" i="5"/>
  <c r="M6567" i="5" s="1"/>
  <c r="L7253" i="5"/>
  <c r="M7253" i="5" s="1"/>
  <c r="L7397" i="5"/>
  <c r="M7397" i="5" s="1"/>
  <c r="L7541" i="5"/>
  <c r="M7541" i="5" s="1"/>
  <c r="L7655" i="5"/>
  <c r="M7655" i="5" s="1"/>
  <c r="L7763" i="5"/>
  <c r="M7763" i="5" s="1"/>
  <c r="L7871" i="5"/>
  <c r="M7871" i="5" s="1"/>
  <c r="L7979" i="5"/>
  <c r="M7979" i="5" s="1"/>
  <c r="L8087" i="5"/>
  <c r="M8087" i="5" s="1"/>
  <c r="L8195" i="5"/>
  <c r="M8195" i="5" s="1"/>
  <c r="L8303" i="5"/>
  <c r="M8303" i="5" s="1"/>
  <c r="L8411" i="5"/>
  <c r="M8411" i="5" s="1"/>
  <c r="L8519" i="5"/>
  <c r="M8519" i="5" s="1"/>
  <c r="L8627" i="5"/>
  <c r="M8627" i="5" s="1"/>
  <c r="L8735" i="5"/>
  <c r="M8735" i="5" s="1"/>
  <c r="L8843" i="5"/>
  <c r="M8843" i="5" s="1"/>
  <c r="L8951" i="5"/>
  <c r="M8951" i="5" s="1"/>
  <c r="L9059" i="5"/>
  <c r="M9059" i="5" s="1"/>
  <c r="L9167" i="5"/>
  <c r="M9167" i="5" s="1"/>
  <c r="L9275" i="5"/>
  <c r="M9275" i="5" s="1"/>
  <c r="L9383" i="5"/>
  <c r="M9383" i="5" s="1"/>
  <c r="L9482" i="5"/>
  <c r="M9482" i="5" s="1"/>
  <c r="L9534" i="5"/>
  <c r="M9534" i="5" s="1"/>
  <c r="L9582" i="5"/>
  <c r="M9582" i="5" s="1"/>
  <c r="L9630" i="5"/>
  <c r="M9630" i="5" s="1"/>
  <c r="L9678" i="5"/>
  <c r="M9678" i="5" s="1"/>
  <c r="L9726" i="5"/>
  <c r="M9726" i="5" s="1"/>
  <c r="L9774" i="5"/>
  <c r="M9774" i="5" s="1"/>
  <c r="L9822" i="5"/>
  <c r="M9822" i="5" s="1"/>
  <c r="L9870" i="5"/>
  <c r="M9870" i="5" s="1"/>
  <c r="L9918" i="5"/>
  <c r="M9918" i="5" s="1"/>
  <c r="L9966" i="5"/>
  <c r="M9966" i="5" s="1"/>
  <c r="L10014" i="5"/>
  <c r="M10014" i="5" s="1"/>
  <c r="L6675" i="5"/>
  <c r="M6675" i="5" s="1"/>
  <c r="L7257" i="5"/>
  <c r="M7257" i="5" s="1"/>
  <c r="L7401" i="5"/>
  <c r="M7401" i="5" s="1"/>
  <c r="L7544" i="5"/>
  <c r="M7544" i="5" s="1"/>
  <c r="L7656" i="5"/>
  <c r="M7656" i="5" s="1"/>
  <c r="L7764" i="5"/>
  <c r="M7764" i="5" s="1"/>
  <c r="L7872" i="5"/>
  <c r="M7872" i="5" s="1"/>
  <c r="L7980" i="5"/>
  <c r="M7980" i="5" s="1"/>
  <c r="L8088" i="5"/>
  <c r="M8088" i="5" s="1"/>
  <c r="L8196" i="5"/>
  <c r="M8196" i="5" s="1"/>
  <c r="L8304" i="5"/>
  <c r="M8304" i="5" s="1"/>
  <c r="L8412" i="5"/>
  <c r="M8412" i="5" s="1"/>
  <c r="L8520" i="5"/>
  <c r="M8520" i="5" s="1"/>
  <c r="L8628" i="5"/>
  <c r="M8628" i="5" s="1"/>
  <c r="L8736" i="5"/>
  <c r="M8736" i="5" s="1"/>
  <c r="L8844" i="5"/>
  <c r="M8844" i="5" s="1"/>
  <c r="L8952" i="5"/>
  <c r="M8952" i="5" s="1"/>
  <c r="L9060" i="5"/>
  <c r="M9060" i="5" s="1"/>
  <c r="L9168" i="5"/>
  <c r="M9168" i="5" s="1"/>
  <c r="L9276" i="5"/>
  <c r="M9276" i="5" s="1"/>
  <c r="L9384" i="5"/>
  <c r="M9384" i="5" s="1"/>
  <c r="L9486" i="5"/>
  <c r="M9486" i="5" s="1"/>
  <c r="L9535" i="5"/>
  <c r="M9535" i="5" s="1"/>
  <c r="L9583" i="5"/>
  <c r="M9583" i="5" s="1"/>
  <c r="L9631" i="5"/>
  <c r="M9631" i="5" s="1"/>
  <c r="L9679" i="5"/>
  <c r="M9679" i="5" s="1"/>
  <c r="L9727" i="5"/>
  <c r="M9727" i="5" s="1"/>
  <c r="L9775" i="5"/>
  <c r="M9775" i="5" s="1"/>
  <c r="L9823" i="5"/>
  <c r="M9823" i="5" s="1"/>
  <c r="L9871" i="5"/>
  <c r="M9871" i="5" s="1"/>
  <c r="L9919" i="5"/>
  <c r="M9919" i="5" s="1"/>
  <c r="L9967" i="5"/>
  <c r="M9967" i="5" s="1"/>
  <c r="L10015" i="5"/>
  <c r="M10015" i="5" s="1"/>
  <c r="L6891" i="5"/>
  <c r="M6891" i="5" s="1"/>
  <c r="L7300" i="5"/>
  <c r="M7300" i="5" s="1"/>
  <c r="L7444" i="5"/>
  <c r="M7444" i="5" s="1"/>
  <c r="L7581" i="5"/>
  <c r="M7581" i="5" s="1"/>
  <c r="L7690" i="5"/>
  <c r="M7690" i="5" s="1"/>
  <c r="L7798" i="5"/>
  <c r="M7798" i="5" s="1"/>
  <c r="L7906" i="5"/>
  <c r="M7906" i="5" s="1"/>
  <c r="L8014" i="5"/>
  <c r="M8014" i="5" s="1"/>
  <c r="L8122" i="5"/>
  <c r="M8122" i="5" s="1"/>
  <c r="L8230" i="5"/>
  <c r="M8230" i="5" s="1"/>
  <c r="L8338" i="5"/>
  <c r="M8338" i="5" s="1"/>
  <c r="L8446" i="5"/>
  <c r="M8446" i="5" s="1"/>
  <c r="L8554" i="5"/>
  <c r="M8554" i="5" s="1"/>
  <c r="L8662" i="5"/>
  <c r="M8662" i="5" s="1"/>
  <c r="L8770" i="5"/>
  <c r="M8770" i="5" s="1"/>
  <c r="L8878" i="5"/>
  <c r="M8878" i="5" s="1"/>
  <c r="L8986" i="5"/>
  <c r="M8986" i="5" s="1"/>
  <c r="L9094" i="5"/>
  <c r="M9094" i="5" s="1"/>
  <c r="L9202" i="5"/>
  <c r="M9202" i="5" s="1"/>
  <c r="L9310" i="5"/>
  <c r="M9310" i="5" s="1"/>
  <c r="L9418" i="5"/>
  <c r="M9418" i="5" s="1"/>
  <c r="L9500" i="5"/>
  <c r="M9500" i="5" s="1"/>
  <c r="L9548" i="5"/>
  <c r="M9548" i="5" s="1"/>
  <c r="L9596" i="5"/>
  <c r="M9596" i="5" s="1"/>
  <c r="L9644" i="5"/>
  <c r="M9644" i="5" s="1"/>
  <c r="L9692" i="5"/>
  <c r="M9692" i="5" s="1"/>
  <c r="L9740" i="5"/>
  <c r="M9740" i="5" s="1"/>
  <c r="L9788" i="5"/>
  <c r="M9788" i="5" s="1"/>
  <c r="L9836" i="5"/>
  <c r="M9836" i="5" s="1"/>
  <c r="L9884" i="5"/>
  <c r="M9884" i="5" s="1"/>
  <c r="L9932" i="5"/>
  <c r="M9932" i="5" s="1"/>
  <c r="L9980" i="5"/>
  <c r="M9980" i="5" s="1"/>
  <c r="L8089" i="5"/>
  <c r="M8089" i="5" s="1"/>
  <c r="L9385" i="5"/>
  <c r="M9385" i="5" s="1"/>
  <c r="L10016" i="5"/>
  <c r="M10016" i="5" s="1"/>
  <c r="L8197" i="5"/>
  <c r="M8197" i="5" s="1"/>
  <c r="L9488" i="5"/>
  <c r="M9488" i="5" s="1"/>
  <c r="L8305" i="5"/>
  <c r="M8305" i="5" s="1"/>
  <c r="L9536" i="5"/>
  <c r="M9536" i="5" s="1"/>
  <c r="L8413" i="5"/>
  <c r="M8413" i="5" s="1"/>
  <c r="L9584" i="5"/>
  <c r="M9584" i="5" s="1"/>
  <c r="L6783" i="5"/>
  <c r="M6783" i="5" s="1"/>
  <c r="L8521" i="5"/>
  <c r="M8521" i="5" s="1"/>
  <c r="L9632" i="5"/>
  <c r="M9632" i="5" s="1"/>
  <c r="L7258" i="5"/>
  <c r="M7258" i="5" s="1"/>
  <c r="L8629" i="5"/>
  <c r="M8629" i="5" s="1"/>
  <c r="L9680" i="5"/>
  <c r="M9680" i="5" s="1"/>
  <c r="L7402" i="5"/>
  <c r="M7402" i="5" s="1"/>
  <c r="L8737" i="5"/>
  <c r="M8737" i="5" s="1"/>
  <c r="L9728" i="5"/>
  <c r="M9728" i="5" s="1"/>
  <c r="L7545" i="5"/>
  <c r="M7545" i="5" s="1"/>
  <c r="L8845" i="5"/>
  <c r="M8845" i="5" s="1"/>
  <c r="L9776" i="5"/>
  <c r="M9776" i="5" s="1"/>
  <c r="L7657" i="5"/>
  <c r="M7657" i="5" s="1"/>
  <c r="L8953" i="5"/>
  <c r="M8953" i="5" s="1"/>
  <c r="L9824" i="5"/>
  <c r="M9824" i="5" s="1"/>
  <c r="L7765" i="5"/>
  <c r="M7765" i="5" s="1"/>
  <c r="L9061" i="5"/>
  <c r="M9061" i="5" s="1"/>
  <c r="L9872" i="5"/>
  <c r="M9872" i="5" s="1"/>
  <c r="L7981" i="5"/>
  <c r="M7981" i="5" s="1"/>
  <c r="L9277" i="5"/>
  <c r="M9277" i="5" s="1"/>
  <c r="L9968" i="5"/>
  <c r="M9968" i="5" s="1"/>
  <c r="L7873" i="5"/>
  <c r="M7873" i="5" s="1"/>
  <c r="L9169" i="5"/>
  <c r="M9169" i="5" s="1"/>
  <c r="L9920" i="5"/>
  <c r="M9920" i="5" s="1"/>
  <c r="J25" i="5"/>
  <c r="K25" i="5" s="1"/>
  <c r="J37" i="5"/>
  <c r="K37" i="5" s="1"/>
  <c r="J49" i="5"/>
  <c r="K49" i="5" s="1"/>
  <c r="J61" i="5"/>
  <c r="K61" i="5" s="1"/>
  <c r="J73" i="5"/>
  <c r="K73" i="5" s="1"/>
  <c r="J85" i="5"/>
  <c r="K85" i="5" s="1"/>
  <c r="J97" i="5"/>
  <c r="K97" i="5" s="1"/>
  <c r="J109" i="5"/>
  <c r="K109" i="5" s="1"/>
  <c r="J121" i="5"/>
  <c r="K121" i="5" s="1"/>
  <c r="J133" i="5"/>
  <c r="K133" i="5" s="1"/>
  <c r="J145" i="5"/>
  <c r="K145" i="5" s="1"/>
  <c r="J157" i="5"/>
  <c r="K157" i="5" s="1"/>
  <c r="J169" i="5"/>
  <c r="K169" i="5" s="1"/>
  <c r="J181" i="5"/>
  <c r="K181" i="5" s="1"/>
  <c r="J193" i="5"/>
  <c r="K193" i="5" s="1"/>
  <c r="J205" i="5"/>
  <c r="K205" i="5" s="1"/>
  <c r="J217" i="5"/>
  <c r="K217" i="5" s="1"/>
  <c r="J229" i="5"/>
  <c r="K229" i="5" s="1"/>
  <c r="J241" i="5"/>
  <c r="K241" i="5" s="1"/>
  <c r="J253" i="5"/>
  <c r="K253" i="5" s="1"/>
  <c r="J265" i="5"/>
  <c r="K265" i="5" s="1"/>
  <c r="J277" i="5"/>
  <c r="K277" i="5" s="1"/>
  <c r="J289" i="5"/>
  <c r="K289" i="5" s="1"/>
  <c r="J301" i="5"/>
  <c r="K301" i="5" s="1"/>
  <c r="J313" i="5"/>
  <c r="K313" i="5" s="1"/>
  <c r="J325" i="5"/>
  <c r="K325" i="5" s="1"/>
  <c r="J337" i="5"/>
  <c r="K337" i="5" s="1"/>
  <c r="J349" i="5"/>
  <c r="K349" i="5" s="1"/>
  <c r="J361" i="5"/>
  <c r="K361" i="5" s="1"/>
  <c r="J373" i="5"/>
  <c r="K373" i="5" s="1"/>
  <c r="J385" i="5"/>
  <c r="K385" i="5" s="1"/>
  <c r="J397" i="5"/>
  <c r="K397" i="5" s="1"/>
  <c r="J409" i="5"/>
  <c r="K409" i="5" s="1"/>
  <c r="J421" i="5"/>
  <c r="K421" i="5" s="1"/>
  <c r="J433" i="5"/>
  <c r="K433" i="5" s="1"/>
  <c r="J445" i="5"/>
  <c r="K445" i="5" s="1"/>
  <c r="J457" i="5"/>
  <c r="K457" i="5" s="1"/>
  <c r="J469" i="5"/>
  <c r="K469" i="5" s="1"/>
  <c r="J481" i="5"/>
  <c r="K481" i="5" s="1"/>
  <c r="J493" i="5"/>
  <c r="K493" i="5" s="1"/>
  <c r="J505" i="5"/>
  <c r="K505" i="5" s="1"/>
  <c r="J517" i="5"/>
  <c r="K517" i="5" s="1"/>
  <c r="J529" i="5"/>
  <c r="K529" i="5" s="1"/>
  <c r="J541" i="5"/>
  <c r="K541" i="5" s="1"/>
  <c r="J553" i="5"/>
  <c r="K553" i="5" s="1"/>
  <c r="J565" i="5"/>
  <c r="K565" i="5" s="1"/>
  <c r="J577" i="5"/>
  <c r="K577" i="5" s="1"/>
  <c r="J589" i="5"/>
  <c r="K589" i="5" s="1"/>
  <c r="J26" i="5"/>
  <c r="K26" i="5" s="1"/>
  <c r="J38" i="5"/>
  <c r="K38" i="5" s="1"/>
  <c r="J50" i="5"/>
  <c r="K50" i="5" s="1"/>
  <c r="J62" i="5"/>
  <c r="K62" i="5" s="1"/>
  <c r="J74" i="5"/>
  <c r="K74" i="5" s="1"/>
  <c r="J86" i="5"/>
  <c r="K86" i="5" s="1"/>
  <c r="J98" i="5"/>
  <c r="K98" i="5" s="1"/>
  <c r="J110" i="5"/>
  <c r="K110" i="5" s="1"/>
  <c r="J122" i="5"/>
  <c r="K122" i="5" s="1"/>
  <c r="J134" i="5"/>
  <c r="K134" i="5" s="1"/>
  <c r="J146" i="5"/>
  <c r="K146" i="5" s="1"/>
  <c r="J158" i="5"/>
  <c r="K158" i="5" s="1"/>
  <c r="J170" i="5"/>
  <c r="K170" i="5" s="1"/>
  <c r="J182" i="5"/>
  <c r="K182" i="5" s="1"/>
  <c r="J194" i="5"/>
  <c r="K194" i="5" s="1"/>
  <c r="J206" i="5"/>
  <c r="K206" i="5" s="1"/>
  <c r="J218" i="5"/>
  <c r="K218" i="5" s="1"/>
  <c r="J230" i="5"/>
  <c r="K230" i="5" s="1"/>
  <c r="J242" i="5"/>
  <c r="K242" i="5" s="1"/>
  <c r="J254" i="5"/>
  <c r="K254" i="5" s="1"/>
  <c r="J266" i="5"/>
  <c r="K266" i="5" s="1"/>
  <c r="J278" i="5"/>
  <c r="K278" i="5" s="1"/>
  <c r="J290" i="5"/>
  <c r="K290" i="5" s="1"/>
  <c r="J302" i="5"/>
  <c r="K302" i="5" s="1"/>
  <c r="J314" i="5"/>
  <c r="K314" i="5" s="1"/>
  <c r="J326" i="5"/>
  <c r="K326" i="5" s="1"/>
  <c r="J338" i="5"/>
  <c r="K338" i="5" s="1"/>
  <c r="J350" i="5"/>
  <c r="K350" i="5" s="1"/>
  <c r="J362" i="5"/>
  <c r="K362" i="5" s="1"/>
  <c r="J374" i="5"/>
  <c r="K374" i="5" s="1"/>
  <c r="J386" i="5"/>
  <c r="K386" i="5" s="1"/>
  <c r="J398" i="5"/>
  <c r="K398" i="5" s="1"/>
  <c r="J410" i="5"/>
  <c r="K410" i="5" s="1"/>
  <c r="J422" i="5"/>
  <c r="K422" i="5" s="1"/>
  <c r="J434" i="5"/>
  <c r="K434" i="5" s="1"/>
  <c r="J446" i="5"/>
  <c r="K446" i="5" s="1"/>
  <c r="J458" i="5"/>
  <c r="K458" i="5" s="1"/>
  <c r="J470" i="5"/>
  <c r="K470" i="5" s="1"/>
  <c r="J482" i="5"/>
  <c r="K482" i="5" s="1"/>
  <c r="J494" i="5"/>
  <c r="K494" i="5" s="1"/>
  <c r="J506" i="5"/>
  <c r="K506" i="5" s="1"/>
  <c r="J518" i="5"/>
  <c r="K518" i="5" s="1"/>
  <c r="J530" i="5"/>
  <c r="K530" i="5" s="1"/>
  <c r="J542" i="5"/>
  <c r="K542" i="5" s="1"/>
  <c r="J554" i="5"/>
  <c r="K554" i="5" s="1"/>
  <c r="J566" i="5"/>
  <c r="K566" i="5" s="1"/>
  <c r="J578" i="5"/>
  <c r="K578" i="5" s="1"/>
  <c r="J590" i="5"/>
  <c r="K590" i="5" s="1"/>
  <c r="J602" i="5"/>
  <c r="K602" i="5" s="1"/>
  <c r="J27" i="5"/>
  <c r="K27" i="5" s="1"/>
  <c r="J39" i="5"/>
  <c r="K39" i="5" s="1"/>
  <c r="J51" i="5"/>
  <c r="K51" i="5" s="1"/>
  <c r="J63" i="5"/>
  <c r="K63" i="5" s="1"/>
  <c r="J75" i="5"/>
  <c r="K75" i="5" s="1"/>
  <c r="J87" i="5"/>
  <c r="K87" i="5" s="1"/>
  <c r="J99" i="5"/>
  <c r="K99" i="5" s="1"/>
  <c r="J111" i="5"/>
  <c r="K111" i="5" s="1"/>
  <c r="J123" i="5"/>
  <c r="K123" i="5" s="1"/>
  <c r="J135" i="5"/>
  <c r="K135" i="5" s="1"/>
  <c r="J147" i="5"/>
  <c r="K147" i="5" s="1"/>
  <c r="J159" i="5"/>
  <c r="K159" i="5" s="1"/>
  <c r="J171" i="5"/>
  <c r="K171" i="5" s="1"/>
  <c r="J183" i="5"/>
  <c r="K183" i="5" s="1"/>
  <c r="J195" i="5"/>
  <c r="K195" i="5" s="1"/>
  <c r="J207" i="5"/>
  <c r="K207" i="5" s="1"/>
  <c r="J219" i="5"/>
  <c r="K219" i="5" s="1"/>
  <c r="J231" i="5"/>
  <c r="K231" i="5" s="1"/>
  <c r="J243" i="5"/>
  <c r="K243" i="5" s="1"/>
  <c r="J255" i="5"/>
  <c r="K255" i="5" s="1"/>
  <c r="J267" i="5"/>
  <c r="K267" i="5" s="1"/>
  <c r="J279" i="5"/>
  <c r="K279" i="5" s="1"/>
  <c r="J291" i="5"/>
  <c r="K291" i="5" s="1"/>
  <c r="J303" i="5"/>
  <c r="K303" i="5" s="1"/>
  <c r="J315" i="5"/>
  <c r="K315" i="5" s="1"/>
  <c r="J327" i="5"/>
  <c r="K327" i="5" s="1"/>
  <c r="J339" i="5"/>
  <c r="K339" i="5" s="1"/>
  <c r="J351" i="5"/>
  <c r="K351" i="5" s="1"/>
  <c r="J363" i="5"/>
  <c r="K363" i="5" s="1"/>
  <c r="J375" i="5"/>
  <c r="K375" i="5" s="1"/>
  <c r="J387" i="5"/>
  <c r="K387" i="5" s="1"/>
  <c r="J399" i="5"/>
  <c r="K399" i="5" s="1"/>
  <c r="J411" i="5"/>
  <c r="K411" i="5" s="1"/>
  <c r="J423" i="5"/>
  <c r="K423" i="5" s="1"/>
  <c r="J435" i="5"/>
  <c r="K435" i="5" s="1"/>
  <c r="J447" i="5"/>
  <c r="K447" i="5" s="1"/>
  <c r="J459" i="5"/>
  <c r="K459" i="5" s="1"/>
  <c r="J471" i="5"/>
  <c r="K471" i="5" s="1"/>
  <c r="J483" i="5"/>
  <c r="K483" i="5" s="1"/>
  <c r="J495" i="5"/>
  <c r="K495" i="5" s="1"/>
  <c r="J507" i="5"/>
  <c r="K507" i="5" s="1"/>
  <c r="J519" i="5"/>
  <c r="K519" i="5" s="1"/>
  <c r="J531" i="5"/>
  <c r="K531" i="5" s="1"/>
  <c r="J543" i="5"/>
  <c r="K543" i="5" s="1"/>
  <c r="J555" i="5"/>
  <c r="K555" i="5" s="1"/>
  <c r="J567" i="5"/>
  <c r="K567" i="5" s="1"/>
  <c r="J579" i="5"/>
  <c r="K579" i="5" s="1"/>
  <c r="J591" i="5"/>
  <c r="K591" i="5" s="1"/>
  <c r="J603" i="5"/>
  <c r="K603" i="5" s="1"/>
  <c r="J23" i="5"/>
  <c r="K23" i="5" s="1"/>
  <c r="J41" i="5"/>
  <c r="K41" i="5" s="1"/>
  <c r="J56" i="5"/>
  <c r="K56" i="5" s="1"/>
  <c r="J71" i="5"/>
  <c r="K71" i="5" s="1"/>
  <c r="J89" i="5"/>
  <c r="K89" i="5" s="1"/>
  <c r="J104" i="5"/>
  <c r="K104" i="5" s="1"/>
  <c r="J119" i="5"/>
  <c r="K119" i="5" s="1"/>
  <c r="J137" i="5"/>
  <c r="K137" i="5" s="1"/>
  <c r="J152" i="5"/>
  <c r="K152" i="5" s="1"/>
  <c r="J167" i="5"/>
  <c r="K167" i="5" s="1"/>
  <c r="J185" i="5"/>
  <c r="K185" i="5" s="1"/>
  <c r="J200" i="5"/>
  <c r="K200" i="5" s="1"/>
  <c r="J215" i="5"/>
  <c r="K215" i="5" s="1"/>
  <c r="J233" i="5"/>
  <c r="K233" i="5" s="1"/>
  <c r="J248" i="5"/>
  <c r="K248" i="5" s="1"/>
  <c r="J263" i="5"/>
  <c r="K263" i="5" s="1"/>
  <c r="J281" i="5"/>
  <c r="K281" i="5" s="1"/>
  <c r="J296" i="5"/>
  <c r="K296" i="5" s="1"/>
  <c r="J311" i="5"/>
  <c r="K311" i="5" s="1"/>
  <c r="J329" i="5"/>
  <c r="K329" i="5" s="1"/>
  <c r="J344" i="5"/>
  <c r="K344" i="5" s="1"/>
  <c r="J359" i="5"/>
  <c r="K359" i="5" s="1"/>
  <c r="J377" i="5"/>
  <c r="K377" i="5" s="1"/>
  <c r="J392" i="5"/>
  <c r="K392" i="5" s="1"/>
  <c r="J407" i="5"/>
  <c r="K407" i="5" s="1"/>
  <c r="J425" i="5"/>
  <c r="K425" i="5" s="1"/>
  <c r="J440" i="5"/>
  <c r="K440" i="5" s="1"/>
  <c r="J455" i="5"/>
  <c r="K455" i="5" s="1"/>
  <c r="J473" i="5"/>
  <c r="K473" i="5" s="1"/>
  <c r="J488" i="5"/>
  <c r="K488" i="5" s="1"/>
  <c r="J503" i="5"/>
  <c r="K503" i="5" s="1"/>
  <c r="J521" i="5"/>
  <c r="K521" i="5" s="1"/>
  <c r="J536" i="5"/>
  <c r="K536" i="5" s="1"/>
  <c r="J551" i="5"/>
  <c r="K551" i="5" s="1"/>
  <c r="J569" i="5"/>
  <c r="K569" i="5" s="1"/>
  <c r="J584" i="5"/>
  <c r="K584" i="5" s="1"/>
  <c r="J599" i="5"/>
  <c r="K599" i="5" s="1"/>
  <c r="J613" i="5"/>
  <c r="K613" i="5" s="1"/>
  <c r="J625" i="5"/>
  <c r="K625" i="5" s="1"/>
  <c r="J637" i="5"/>
  <c r="K637" i="5" s="1"/>
  <c r="J649" i="5"/>
  <c r="K649" i="5" s="1"/>
  <c r="J661" i="5"/>
  <c r="K661" i="5" s="1"/>
  <c r="J673" i="5"/>
  <c r="K673" i="5" s="1"/>
  <c r="J685" i="5"/>
  <c r="K685" i="5" s="1"/>
  <c r="J697" i="5"/>
  <c r="K697" i="5" s="1"/>
  <c r="J709" i="5"/>
  <c r="K709" i="5" s="1"/>
  <c r="J721" i="5"/>
  <c r="K721" i="5" s="1"/>
  <c r="J733" i="5"/>
  <c r="K733" i="5" s="1"/>
  <c r="J745" i="5"/>
  <c r="K745" i="5" s="1"/>
  <c r="J757" i="5"/>
  <c r="K757" i="5" s="1"/>
  <c r="J769" i="5"/>
  <c r="K769" i="5" s="1"/>
  <c r="J781" i="5"/>
  <c r="K781" i="5" s="1"/>
  <c r="J793" i="5"/>
  <c r="K793" i="5" s="1"/>
  <c r="J805" i="5"/>
  <c r="K805" i="5" s="1"/>
  <c r="J817" i="5"/>
  <c r="K817" i="5" s="1"/>
  <c r="J829" i="5"/>
  <c r="K829" i="5" s="1"/>
  <c r="J841" i="5"/>
  <c r="K841" i="5" s="1"/>
  <c r="J853" i="5"/>
  <c r="K853" i="5" s="1"/>
  <c r="J865" i="5"/>
  <c r="K865" i="5" s="1"/>
  <c r="J877" i="5"/>
  <c r="K877" i="5" s="1"/>
  <c r="J889" i="5"/>
  <c r="K889" i="5" s="1"/>
  <c r="J901" i="5"/>
  <c r="K901" i="5" s="1"/>
  <c r="J913" i="5"/>
  <c r="K913" i="5" s="1"/>
  <c r="J925" i="5"/>
  <c r="K925" i="5" s="1"/>
  <c r="J937" i="5"/>
  <c r="K937" i="5" s="1"/>
  <c r="J949" i="5"/>
  <c r="K949" i="5" s="1"/>
  <c r="J961" i="5"/>
  <c r="K961" i="5" s="1"/>
  <c r="J973" i="5"/>
  <c r="K973" i="5" s="1"/>
  <c r="J985" i="5"/>
  <c r="K985" i="5" s="1"/>
  <c r="J997" i="5"/>
  <c r="K997" i="5" s="1"/>
  <c r="J1009" i="5"/>
  <c r="K1009" i="5" s="1"/>
  <c r="J1021" i="5"/>
  <c r="K1021" i="5" s="1"/>
  <c r="J1033" i="5"/>
  <c r="K1033" i="5" s="1"/>
  <c r="J1045" i="5"/>
  <c r="K1045" i="5" s="1"/>
  <c r="J1057" i="5"/>
  <c r="K1057" i="5" s="1"/>
  <c r="J1069" i="5"/>
  <c r="K1069" i="5" s="1"/>
  <c r="J1081" i="5"/>
  <c r="K1081" i="5" s="1"/>
  <c r="J1093" i="5"/>
  <c r="K1093" i="5" s="1"/>
  <c r="J1105" i="5"/>
  <c r="K1105" i="5" s="1"/>
  <c r="J1117" i="5"/>
  <c r="K1117" i="5" s="1"/>
  <c r="J1129" i="5"/>
  <c r="K1129" i="5" s="1"/>
  <c r="J1141" i="5"/>
  <c r="K1141" i="5" s="1"/>
  <c r="J1153" i="5"/>
  <c r="K1153" i="5" s="1"/>
  <c r="J1165" i="5"/>
  <c r="K1165" i="5" s="1"/>
  <c r="J1177" i="5"/>
  <c r="K1177" i="5" s="1"/>
  <c r="J1189" i="5"/>
  <c r="K1189" i="5" s="1"/>
  <c r="J1201" i="5"/>
  <c r="K1201" i="5" s="1"/>
  <c r="J1213" i="5"/>
  <c r="K1213" i="5" s="1"/>
  <c r="J1225" i="5"/>
  <c r="K1225" i="5" s="1"/>
  <c r="J1237" i="5"/>
  <c r="K1237" i="5" s="1"/>
  <c r="J1249" i="5"/>
  <c r="K1249" i="5" s="1"/>
  <c r="J1261" i="5"/>
  <c r="K1261" i="5" s="1"/>
  <c r="J1273" i="5"/>
  <c r="K1273" i="5" s="1"/>
  <c r="J1285" i="5"/>
  <c r="K1285" i="5" s="1"/>
  <c r="J1297" i="5"/>
  <c r="K1297" i="5" s="1"/>
  <c r="J1309" i="5"/>
  <c r="K1309" i="5" s="1"/>
  <c r="J1321" i="5"/>
  <c r="K1321" i="5" s="1"/>
  <c r="J1333" i="5"/>
  <c r="K1333" i="5" s="1"/>
  <c r="J1345" i="5"/>
  <c r="K1345" i="5" s="1"/>
  <c r="J1357" i="5"/>
  <c r="K1357" i="5" s="1"/>
  <c r="J1369" i="5"/>
  <c r="K1369" i="5" s="1"/>
  <c r="J1381" i="5"/>
  <c r="K1381" i="5" s="1"/>
  <c r="J1393" i="5"/>
  <c r="K1393" i="5" s="1"/>
  <c r="J1405" i="5"/>
  <c r="K1405" i="5" s="1"/>
  <c r="J1417" i="5"/>
  <c r="K1417" i="5" s="1"/>
  <c r="J1429" i="5"/>
  <c r="K1429" i="5" s="1"/>
  <c r="J1441" i="5"/>
  <c r="K1441" i="5" s="1"/>
  <c r="J1453" i="5"/>
  <c r="K1453" i="5" s="1"/>
  <c r="J1465" i="5"/>
  <c r="K1465" i="5" s="1"/>
  <c r="J1477" i="5"/>
  <c r="K1477" i="5" s="1"/>
  <c r="J1489" i="5"/>
  <c r="K1489" i="5" s="1"/>
  <c r="J1501" i="5"/>
  <c r="K1501" i="5" s="1"/>
  <c r="J1513" i="5"/>
  <c r="K1513" i="5" s="1"/>
  <c r="J1525" i="5"/>
  <c r="K1525" i="5" s="1"/>
  <c r="J1537" i="5"/>
  <c r="K1537" i="5" s="1"/>
  <c r="J1549" i="5"/>
  <c r="K1549" i="5" s="1"/>
  <c r="J1561" i="5"/>
  <c r="K1561" i="5" s="1"/>
  <c r="J1573" i="5"/>
  <c r="K1573" i="5" s="1"/>
  <c r="J1585" i="5"/>
  <c r="K1585" i="5" s="1"/>
  <c r="J1597" i="5"/>
  <c r="K1597" i="5" s="1"/>
  <c r="J1609" i="5"/>
  <c r="K1609" i="5" s="1"/>
  <c r="J1621" i="5"/>
  <c r="K1621" i="5" s="1"/>
  <c r="J1633" i="5"/>
  <c r="K1633" i="5" s="1"/>
  <c r="J1645" i="5"/>
  <c r="K1645" i="5" s="1"/>
  <c r="J1657" i="5"/>
  <c r="K1657" i="5" s="1"/>
  <c r="J1669" i="5"/>
  <c r="K1669" i="5" s="1"/>
  <c r="J1681" i="5"/>
  <c r="K1681" i="5" s="1"/>
  <c r="J1693" i="5"/>
  <c r="K1693" i="5" s="1"/>
  <c r="J1705" i="5"/>
  <c r="K1705" i="5" s="1"/>
  <c r="J1717" i="5"/>
  <c r="K1717" i="5" s="1"/>
  <c r="J1729" i="5"/>
  <c r="K1729" i="5" s="1"/>
  <c r="J1741" i="5"/>
  <c r="K1741" i="5" s="1"/>
  <c r="J1753" i="5"/>
  <c r="K1753" i="5" s="1"/>
  <c r="J1765" i="5"/>
  <c r="K1765" i="5" s="1"/>
  <c r="J1777" i="5"/>
  <c r="K1777" i="5" s="1"/>
  <c r="J1789" i="5"/>
  <c r="K1789" i="5" s="1"/>
  <c r="J1801" i="5"/>
  <c r="K1801" i="5" s="1"/>
  <c r="J1813" i="5"/>
  <c r="K1813" i="5" s="1"/>
  <c r="J1825" i="5"/>
  <c r="K1825" i="5" s="1"/>
  <c r="J1837" i="5"/>
  <c r="K1837" i="5" s="1"/>
  <c r="J1849" i="5"/>
  <c r="K1849" i="5" s="1"/>
  <c r="J1861" i="5"/>
  <c r="K1861" i="5" s="1"/>
  <c r="J1873" i="5"/>
  <c r="K1873" i="5" s="1"/>
  <c r="J1885" i="5"/>
  <c r="K1885" i="5" s="1"/>
  <c r="J1897" i="5"/>
  <c r="K1897" i="5" s="1"/>
  <c r="J1909" i="5"/>
  <c r="K1909" i="5" s="1"/>
  <c r="J1921" i="5"/>
  <c r="K1921" i="5" s="1"/>
  <c r="J1933" i="5"/>
  <c r="K1933" i="5" s="1"/>
  <c r="J1945" i="5"/>
  <c r="K1945" i="5" s="1"/>
  <c r="J1957" i="5"/>
  <c r="K1957" i="5" s="1"/>
  <c r="J1969" i="5"/>
  <c r="K1969" i="5" s="1"/>
  <c r="J1981" i="5"/>
  <c r="K1981" i="5" s="1"/>
  <c r="J1993" i="5"/>
  <c r="K1993" i="5" s="1"/>
  <c r="J2005" i="5"/>
  <c r="K2005" i="5" s="1"/>
  <c r="J2017" i="5"/>
  <c r="K2017" i="5" s="1"/>
  <c r="J2029" i="5"/>
  <c r="K2029" i="5" s="1"/>
  <c r="J2041" i="5"/>
  <c r="K2041" i="5" s="1"/>
  <c r="J2053" i="5"/>
  <c r="K2053" i="5" s="1"/>
  <c r="J2065" i="5"/>
  <c r="K2065" i="5" s="1"/>
  <c r="J2077" i="5"/>
  <c r="K2077" i="5" s="1"/>
  <c r="J2089" i="5"/>
  <c r="K2089" i="5" s="1"/>
  <c r="J2101" i="5"/>
  <c r="K2101" i="5" s="1"/>
  <c r="J2113" i="5"/>
  <c r="K2113" i="5" s="1"/>
  <c r="J2125" i="5"/>
  <c r="K2125" i="5" s="1"/>
  <c r="J2137" i="5"/>
  <c r="K2137" i="5" s="1"/>
  <c r="J2149" i="5"/>
  <c r="K2149" i="5" s="1"/>
  <c r="J2161" i="5"/>
  <c r="K2161" i="5" s="1"/>
  <c r="J2173" i="5"/>
  <c r="K2173" i="5" s="1"/>
  <c r="J2185" i="5"/>
  <c r="K2185" i="5" s="1"/>
  <c r="J2197" i="5"/>
  <c r="K2197" i="5" s="1"/>
  <c r="J2209" i="5"/>
  <c r="K2209" i="5" s="1"/>
  <c r="J2221" i="5"/>
  <c r="K2221" i="5" s="1"/>
  <c r="J2233" i="5"/>
  <c r="K2233" i="5" s="1"/>
  <c r="J2245" i="5"/>
  <c r="K2245" i="5" s="1"/>
  <c r="J2257" i="5"/>
  <c r="K2257" i="5" s="1"/>
  <c r="J2269" i="5"/>
  <c r="K2269" i="5" s="1"/>
  <c r="J2281" i="5"/>
  <c r="K2281" i="5" s="1"/>
  <c r="J2293" i="5"/>
  <c r="K2293" i="5" s="1"/>
  <c r="J2305" i="5"/>
  <c r="K2305" i="5" s="1"/>
  <c r="J2317" i="5"/>
  <c r="K2317" i="5" s="1"/>
  <c r="J2329" i="5"/>
  <c r="K2329" i="5" s="1"/>
  <c r="J2341" i="5"/>
  <c r="K2341" i="5" s="1"/>
  <c r="J2353" i="5"/>
  <c r="K2353" i="5" s="1"/>
  <c r="J2365" i="5"/>
  <c r="K2365" i="5" s="1"/>
  <c r="J2377" i="5"/>
  <c r="K2377" i="5" s="1"/>
  <c r="J2389" i="5"/>
  <c r="K2389" i="5" s="1"/>
  <c r="J2401" i="5"/>
  <c r="K2401" i="5" s="1"/>
  <c r="J2413" i="5"/>
  <c r="K2413" i="5" s="1"/>
  <c r="J2425" i="5"/>
  <c r="K2425" i="5" s="1"/>
  <c r="J2437" i="5"/>
  <c r="K2437" i="5" s="1"/>
  <c r="J2449" i="5"/>
  <c r="K2449" i="5" s="1"/>
  <c r="J2461" i="5"/>
  <c r="K2461" i="5" s="1"/>
  <c r="J2473" i="5"/>
  <c r="K2473" i="5" s="1"/>
  <c r="J2485" i="5"/>
  <c r="K2485" i="5" s="1"/>
  <c r="J2497" i="5"/>
  <c r="K2497" i="5" s="1"/>
  <c r="J2509" i="5"/>
  <c r="K2509" i="5" s="1"/>
  <c r="J2521" i="5"/>
  <c r="K2521" i="5" s="1"/>
  <c r="J2533" i="5"/>
  <c r="K2533" i="5" s="1"/>
  <c r="J2545" i="5"/>
  <c r="K2545" i="5" s="1"/>
  <c r="J2557" i="5"/>
  <c r="K2557" i="5" s="1"/>
  <c r="J2569" i="5"/>
  <c r="K2569" i="5" s="1"/>
  <c r="J2581" i="5"/>
  <c r="K2581" i="5" s="1"/>
  <c r="J2593" i="5"/>
  <c r="K2593" i="5" s="1"/>
  <c r="J2605" i="5"/>
  <c r="K2605" i="5" s="1"/>
  <c r="J2617" i="5"/>
  <c r="K2617" i="5" s="1"/>
  <c r="J2629" i="5"/>
  <c r="K2629" i="5" s="1"/>
  <c r="J2641" i="5"/>
  <c r="K2641" i="5" s="1"/>
  <c r="J2653" i="5"/>
  <c r="K2653" i="5" s="1"/>
  <c r="J2665" i="5"/>
  <c r="K2665" i="5" s="1"/>
  <c r="J2677" i="5"/>
  <c r="K2677" i="5" s="1"/>
  <c r="J2689" i="5"/>
  <c r="K2689" i="5" s="1"/>
  <c r="J2701" i="5"/>
  <c r="K2701" i="5" s="1"/>
  <c r="J2713" i="5"/>
  <c r="K2713" i="5" s="1"/>
  <c r="J2725" i="5"/>
  <c r="K2725" i="5" s="1"/>
  <c r="J2737" i="5"/>
  <c r="K2737" i="5" s="1"/>
  <c r="J2749" i="5"/>
  <c r="K2749" i="5" s="1"/>
  <c r="J2761" i="5"/>
  <c r="K2761" i="5" s="1"/>
  <c r="J2773" i="5"/>
  <c r="K2773" i="5" s="1"/>
  <c r="J2785" i="5"/>
  <c r="K2785" i="5" s="1"/>
  <c r="J2797" i="5"/>
  <c r="K2797" i="5" s="1"/>
  <c r="J2809" i="5"/>
  <c r="K2809" i="5" s="1"/>
  <c r="J2821" i="5"/>
  <c r="K2821" i="5" s="1"/>
  <c r="J2833" i="5"/>
  <c r="K2833" i="5" s="1"/>
  <c r="J2845" i="5"/>
  <c r="K2845" i="5" s="1"/>
  <c r="J2857" i="5"/>
  <c r="K2857" i="5" s="1"/>
  <c r="J2869" i="5"/>
  <c r="K2869" i="5" s="1"/>
  <c r="J2881" i="5"/>
  <c r="K2881" i="5" s="1"/>
  <c r="J2893" i="5"/>
  <c r="K2893" i="5" s="1"/>
  <c r="J2905" i="5"/>
  <c r="K2905" i="5" s="1"/>
  <c r="J2917" i="5"/>
  <c r="K2917" i="5" s="1"/>
  <c r="J2929" i="5"/>
  <c r="K2929" i="5" s="1"/>
  <c r="J2941" i="5"/>
  <c r="K2941" i="5" s="1"/>
  <c r="J2953" i="5"/>
  <c r="K2953" i="5" s="1"/>
  <c r="J2965" i="5"/>
  <c r="K2965" i="5" s="1"/>
  <c r="J2977" i="5"/>
  <c r="K2977" i="5" s="1"/>
  <c r="J24" i="5"/>
  <c r="K24" i="5" s="1"/>
  <c r="J42" i="5"/>
  <c r="K42" i="5" s="1"/>
  <c r="J57" i="5"/>
  <c r="K57" i="5" s="1"/>
  <c r="J72" i="5"/>
  <c r="K72" i="5" s="1"/>
  <c r="J90" i="5"/>
  <c r="K90" i="5" s="1"/>
  <c r="J105" i="5"/>
  <c r="K105" i="5" s="1"/>
  <c r="J120" i="5"/>
  <c r="K120" i="5" s="1"/>
  <c r="J138" i="5"/>
  <c r="K138" i="5" s="1"/>
  <c r="J153" i="5"/>
  <c r="K153" i="5" s="1"/>
  <c r="J168" i="5"/>
  <c r="K168" i="5" s="1"/>
  <c r="J186" i="5"/>
  <c r="K186" i="5" s="1"/>
  <c r="J201" i="5"/>
  <c r="K201" i="5" s="1"/>
  <c r="J216" i="5"/>
  <c r="K216" i="5" s="1"/>
  <c r="J234" i="5"/>
  <c r="K234" i="5" s="1"/>
  <c r="J249" i="5"/>
  <c r="K249" i="5" s="1"/>
  <c r="J264" i="5"/>
  <c r="K264" i="5" s="1"/>
  <c r="J282" i="5"/>
  <c r="K282" i="5" s="1"/>
  <c r="J297" i="5"/>
  <c r="K297" i="5" s="1"/>
  <c r="J312" i="5"/>
  <c r="K312" i="5" s="1"/>
  <c r="J330" i="5"/>
  <c r="K330" i="5" s="1"/>
  <c r="J345" i="5"/>
  <c r="K345" i="5" s="1"/>
  <c r="J360" i="5"/>
  <c r="K360" i="5" s="1"/>
  <c r="J378" i="5"/>
  <c r="K378" i="5" s="1"/>
  <c r="J393" i="5"/>
  <c r="K393" i="5" s="1"/>
  <c r="J408" i="5"/>
  <c r="K408" i="5" s="1"/>
  <c r="J426" i="5"/>
  <c r="K426" i="5" s="1"/>
  <c r="J441" i="5"/>
  <c r="K441" i="5" s="1"/>
  <c r="J456" i="5"/>
  <c r="K456" i="5" s="1"/>
  <c r="J474" i="5"/>
  <c r="K474" i="5" s="1"/>
  <c r="J489" i="5"/>
  <c r="K489" i="5" s="1"/>
  <c r="J504" i="5"/>
  <c r="K504" i="5" s="1"/>
  <c r="J522" i="5"/>
  <c r="K522" i="5" s="1"/>
  <c r="J537" i="5"/>
  <c r="K537" i="5" s="1"/>
  <c r="J552" i="5"/>
  <c r="K552" i="5" s="1"/>
  <c r="J570" i="5"/>
  <c r="K570" i="5" s="1"/>
  <c r="J585" i="5"/>
  <c r="K585" i="5" s="1"/>
  <c r="J600" i="5"/>
  <c r="K600" i="5" s="1"/>
  <c r="J614" i="5"/>
  <c r="K614" i="5" s="1"/>
  <c r="J626" i="5"/>
  <c r="K626" i="5" s="1"/>
  <c r="J638" i="5"/>
  <c r="K638" i="5" s="1"/>
  <c r="J650" i="5"/>
  <c r="K650" i="5" s="1"/>
  <c r="J662" i="5"/>
  <c r="K662" i="5" s="1"/>
  <c r="J674" i="5"/>
  <c r="K674" i="5" s="1"/>
  <c r="J686" i="5"/>
  <c r="K686" i="5" s="1"/>
  <c r="J698" i="5"/>
  <c r="K698" i="5" s="1"/>
  <c r="J710" i="5"/>
  <c r="K710" i="5" s="1"/>
  <c r="J722" i="5"/>
  <c r="K722" i="5" s="1"/>
  <c r="J734" i="5"/>
  <c r="K734" i="5" s="1"/>
  <c r="J746" i="5"/>
  <c r="K746" i="5" s="1"/>
  <c r="J758" i="5"/>
  <c r="K758" i="5" s="1"/>
  <c r="J770" i="5"/>
  <c r="K770" i="5" s="1"/>
  <c r="J782" i="5"/>
  <c r="K782" i="5" s="1"/>
  <c r="J794" i="5"/>
  <c r="K794" i="5" s="1"/>
  <c r="J806" i="5"/>
  <c r="K806" i="5" s="1"/>
  <c r="J818" i="5"/>
  <c r="K818" i="5" s="1"/>
  <c r="J830" i="5"/>
  <c r="K830" i="5" s="1"/>
  <c r="J842" i="5"/>
  <c r="K842" i="5" s="1"/>
  <c r="J854" i="5"/>
  <c r="K854" i="5" s="1"/>
  <c r="J866" i="5"/>
  <c r="K866" i="5" s="1"/>
  <c r="J878" i="5"/>
  <c r="K878" i="5" s="1"/>
  <c r="J890" i="5"/>
  <c r="K890" i="5" s="1"/>
  <c r="J902" i="5"/>
  <c r="K902" i="5" s="1"/>
  <c r="J914" i="5"/>
  <c r="K914" i="5" s="1"/>
  <c r="J926" i="5"/>
  <c r="K926" i="5" s="1"/>
  <c r="J938" i="5"/>
  <c r="K938" i="5" s="1"/>
  <c r="J950" i="5"/>
  <c r="K950" i="5" s="1"/>
  <c r="J962" i="5"/>
  <c r="K962" i="5" s="1"/>
  <c r="J974" i="5"/>
  <c r="K974" i="5" s="1"/>
  <c r="J986" i="5"/>
  <c r="K986" i="5" s="1"/>
  <c r="J998" i="5"/>
  <c r="K998" i="5" s="1"/>
  <c r="J1010" i="5"/>
  <c r="K1010" i="5" s="1"/>
  <c r="J1022" i="5"/>
  <c r="K1022" i="5" s="1"/>
  <c r="J1034" i="5"/>
  <c r="K1034" i="5" s="1"/>
  <c r="J1046" i="5"/>
  <c r="K1046" i="5" s="1"/>
  <c r="J1058" i="5"/>
  <c r="K1058" i="5" s="1"/>
  <c r="J1070" i="5"/>
  <c r="K1070" i="5" s="1"/>
  <c r="J1082" i="5"/>
  <c r="K1082" i="5" s="1"/>
  <c r="J1094" i="5"/>
  <c r="K1094" i="5" s="1"/>
  <c r="J1106" i="5"/>
  <c r="K1106" i="5" s="1"/>
  <c r="J1118" i="5"/>
  <c r="K1118" i="5" s="1"/>
  <c r="J1130" i="5"/>
  <c r="K1130" i="5" s="1"/>
  <c r="J1142" i="5"/>
  <c r="K1142" i="5" s="1"/>
  <c r="J1154" i="5"/>
  <c r="K1154" i="5" s="1"/>
  <c r="J1166" i="5"/>
  <c r="K1166" i="5" s="1"/>
  <c r="J1178" i="5"/>
  <c r="K1178" i="5" s="1"/>
  <c r="J1190" i="5"/>
  <c r="K1190" i="5" s="1"/>
  <c r="J1202" i="5"/>
  <c r="K1202" i="5" s="1"/>
  <c r="J1214" i="5"/>
  <c r="K1214" i="5" s="1"/>
  <c r="J1226" i="5"/>
  <c r="K1226" i="5" s="1"/>
  <c r="J1238" i="5"/>
  <c r="K1238" i="5" s="1"/>
  <c r="J1250" i="5"/>
  <c r="K1250" i="5" s="1"/>
  <c r="J1262" i="5"/>
  <c r="K1262" i="5" s="1"/>
  <c r="J1274" i="5"/>
  <c r="K1274" i="5" s="1"/>
  <c r="J1286" i="5"/>
  <c r="K1286" i="5" s="1"/>
  <c r="J1298" i="5"/>
  <c r="K1298" i="5" s="1"/>
  <c r="J1310" i="5"/>
  <c r="K1310" i="5" s="1"/>
  <c r="J1322" i="5"/>
  <c r="K1322" i="5" s="1"/>
  <c r="J1334" i="5"/>
  <c r="K1334" i="5" s="1"/>
  <c r="J1346" i="5"/>
  <c r="K1346" i="5" s="1"/>
  <c r="J1358" i="5"/>
  <c r="K1358" i="5" s="1"/>
  <c r="J1370" i="5"/>
  <c r="K1370" i="5" s="1"/>
  <c r="J1382" i="5"/>
  <c r="K1382" i="5" s="1"/>
  <c r="J1394" i="5"/>
  <c r="K1394" i="5" s="1"/>
  <c r="J1406" i="5"/>
  <c r="K1406" i="5" s="1"/>
  <c r="J1418" i="5"/>
  <c r="K1418" i="5" s="1"/>
  <c r="J1430" i="5"/>
  <c r="K1430" i="5" s="1"/>
  <c r="J1442" i="5"/>
  <c r="K1442" i="5" s="1"/>
  <c r="J1454" i="5"/>
  <c r="K1454" i="5" s="1"/>
  <c r="J1466" i="5"/>
  <c r="K1466" i="5" s="1"/>
  <c r="J1478" i="5"/>
  <c r="K1478" i="5" s="1"/>
  <c r="J1490" i="5"/>
  <c r="K1490" i="5" s="1"/>
  <c r="J1502" i="5"/>
  <c r="K1502" i="5" s="1"/>
  <c r="J1514" i="5"/>
  <c r="K1514" i="5" s="1"/>
  <c r="J1526" i="5"/>
  <c r="K1526" i="5" s="1"/>
  <c r="J1538" i="5"/>
  <c r="K1538" i="5" s="1"/>
  <c r="J1550" i="5"/>
  <c r="K1550" i="5" s="1"/>
  <c r="J1562" i="5"/>
  <c r="K1562" i="5" s="1"/>
  <c r="J1574" i="5"/>
  <c r="K1574" i="5" s="1"/>
  <c r="J1586" i="5"/>
  <c r="K1586" i="5" s="1"/>
  <c r="J1598" i="5"/>
  <c r="K1598" i="5" s="1"/>
  <c r="J1610" i="5"/>
  <c r="K1610" i="5" s="1"/>
  <c r="J1622" i="5"/>
  <c r="K1622" i="5" s="1"/>
  <c r="J1634" i="5"/>
  <c r="K1634" i="5" s="1"/>
  <c r="J1646" i="5"/>
  <c r="K1646" i="5" s="1"/>
  <c r="J1658" i="5"/>
  <c r="K1658" i="5" s="1"/>
  <c r="J1670" i="5"/>
  <c r="K1670" i="5" s="1"/>
  <c r="J1682" i="5"/>
  <c r="K1682" i="5" s="1"/>
  <c r="J1694" i="5"/>
  <c r="K1694" i="5" s="1"/>
  <c r="J1706" i="5"/>
  <c r="K1706" i="5" s="1"/>
  <c r="J1718" i="5"/>
  <c r="K1718" i="5" s="1"/>
  <c r="J1730" i="5"/>
  <c r="K1730" i="5" s="1"/>
  <c r="J1742" i="5"/>
  <c r="K1742" i="5" s="1"/>
  <c r="J1754" i="5"/>
  <c r="K1754" i="5" s="1"/>
  <c r="J1766" i="5"/>
  <c r="K1766" i="5" s="1"/>
  <c r="J1778" i="5"/>
  <c r="K1778" i="5" s="1"/>
  <c r="J1790" i="5"/>
  <c r="K1790" i="5" s="1"/>
  <c r="J1802" i="5"/>
  <c r="K1802" i="5" s="1"/>
  <c r="J1814" i="5"/>
  <c r="K1814" i="5" s="1"/>
  <c r="J1826" i="5"/>
  <c r="K1826" i="5" s="1"/>
  <c r="J1838" i="5"/>
  <c r="K1838" i="5" s="1"/>
  <c r="J1850" i="5"/>
  <c r="K1850" i="5" s="1"/>
  <c r="J1862" i="5"/>
  <c r="K1862" i="5" s="1"/>
  <c r="J1874" i="5"/>
  <c r="K1874" i="5" s="1"/>
  <c r="J1886" i="5"/>
  <c r="K1886" i="5" s="1"/>
  <c r="J1898" i="5"/>
  <c r="K1898" i="5" s="1"/>
  <c r="J1910" i="5"/>
  <c r="K1910" i="5" s="1"/>
  <c r="J1922" i="5"/>
  <c r="K1922" i="5" s="1"/>
  <c r="J1934" i="5"/>
  <c r="K1934" i="5" s="1"/>
  <c r="J1946" i="5"/>
  <c r="K1946" i="5" s="1"/>
  <c r="J1958" i="5"/>
  <c r="K1958" i="5" s="1"/>
  <c r="J1970" i="5"/>
  <c r="K1970" i="5" s="1"/>
  <c r="J1982" i="5"/>
  <c r="K1982" i="5" s="1"/>
  <c r="J1994" i="5"/>
  <c r="K1994" i="5" s="1"/>
  <c r="J2006" i="5"/>
  <c r="K2006" i="5" s="1"/>
  <c r="J2018" i="5"/>
  <c r="K2018" i="5" s="1"/>
  <c r="J2030" i="5"/>
  <c r="K2030" i="5" s="1"/>
  <c r="J2042" i="5"/>
  <c r="K2042" i="5" s="1"/>
  <c r="J2054" i="5"/>
  <c r="K2054" i="5" s="1"/>
  <c r="J2066" i="5"/>
  <c r="K2066" i="5" s="1"/>
  <c r="J2078" i="5"/>
  <c r="K2078" i="5" s="1"/>
  <c r="J2090" i="5"/>
  <c r="K2090" i="5" s="1"/>
  <c r="J2102" i="5"/>
  <c r="K2102" i="5" s="1"/>
  <c r="J2114" i="5"/>
  <c r="K2114" i="5" s="1"/>
  <c r="J2126" i="5"/>
  <c r="K2126" i="5" s="1"/>
  <c r="J2138" i="5"/>
  <c r="K2138" i="5" s="1"/>
  <c r="J2150" i="5"/>
  <c r="K2150" i="5" s="1"/>
  <c r="J2162" i="5"/>
  <c r="K2162" i="5" s="1"/>
  <c r="J2174" i="5"/>
  <c r="K2174" i="5" s="1"/>
  <c r="J2186" i="5"/>
  <c r="K2186" i="5" s="1"/>
  <c r="J2198" i="5"/>
  <c r="K2198" i="5" s="1"/>
  <c r="J2210" i="5"/>
  <c r="K2210" i="5" s="1"/>
  <c r="J2222" i="5"/>
  <c r="K2222" i="5" s="1"/>
  <c r="J2234" i="5"/>
  <c r="K2234" i="5" s="1"/>
  <c r="J2246" i="5"/>
  <c r="K2246" i="5" s="1"/>
  <c r="J2258" i="5"/>
  <c r="K2258" i="5" s="1"/>
  <c r="J2270" i="5"/>
  <c r="K2270" i="5" s="1"/>
  <c r="J2282" i="5"/>
  <c r="K2282" i="5" s="1"/>
  <c r="J2294" i="5"/>
  <c r="K2294" i="5" s="1"/>
  <c r="J2306" i="5"/>
  <c r="K2306" i="5" s="1"/>
  <c r="J2318" i="5"/>
  <c r="K2318" i="5" s="1"/>
  <c r="J2330" i="5"/>
  <c r="K2330" i="5" s="1"/>
  <c r="J2342" i="5"/>
  <c r="K2342" i="5" s="1"/>
  <c r="J2354" i="5"/>
  <c r="K2354" i="5" s="1"/>
  <c r="J2366" i="5"/>
  <c r="K2366" i="5" s="1"/>
  <c r="J2378" i="5"/>
  <c r="K2378" i="5" s="1"/>
  <c r="J2390" i="5"/>
  <c r="K2390" i="5" s="1"/>
  <c r="J2402" i="5"/>
  <c r="K2402" i="5" s="1"/>
  <c r="J2414" i="5"/>
  <c r="K2414" i="5" s="1"/>
  <c r="J2426" i="5"/>
  <c r="K2426" i="5" s="1"/>
  <c r="J2438" i="5"/>
  <c r="K2438" i="5" s="1"/>
  <c r="J2450" i="5"/>
  <c r="K2450" i="5" s="1"/>
  <c r="J2462" i="5"/>
  <c r="K2462" i="5" s="1"/>
  <c r="J2474" i="5"/>
  <c r="K2474" i="5" s="1"/>
  <c r="J2486" i="5"/>
  <c r="K2486" i="5" s="1"/>
  <c r="J2498" i="5"/>
  <c r="K2498" i="5" s="1"/>
  <c r="J2510" i="5"/>
  <c r="K2510" i="5" s="1"/>
  <c r="J2522" i="5"/>
  <c r="K2522" i="5" s="1"/>
  <c r="J2534" i="5"/>
  <c r="K2534" i="5" s="1"/>
  <c r="J2546" i="5"/>
  <c r="K2546" i="5" s="1"/>
  <c r="J2558" i="5"/>
  <c r="K2558" i="5" s="1"/>
  <c r="J2570" i="5"/>
  <c r="K2570" i="5" s="1"/>
  <c r="J2582" i="5"/>
  <c r="K2582" i="5" s="1"/>
  <c r="J2594" i="5"/>
  <c r="K2594" i="5" s="1"/>
  <c r="J2606" i="5"/>
  <c r="K2606" i="5" s="1"/>
  <c r="J2618" i="5"/>
  <c r="K2618" i="5" s="1"/>
  <c r="J2630" i="5"/>
  <c r="K2630" i="5" s="1"/>
  <c r="J2642" i="5"/>
  <c r="K2642" i="5" s="1"/>
  <c r="J2654" i="5"/>
  <c r="K2654" i="5" s="1"/>
  <c r="J2666" i="5"/>
  <c r="K2666" i="5" s="1"/>
  <c r="J2678" i="5"/>
  <c r="K2678" i="5" s="1"/>
  <c r="J2690" i="5"/>
  <c r="K2690" i="5" s="1"/>
  <c r="J2702" i="5"/>
  <c r="K2702" i="5" s="1"/>
  <c r="J2714" i="5"/>
  <c r="K2714" i="5" s="1"/>
  <c r="J2726" i="5"/>
  <c r="K2726" i="5" s="1"/>
  <c r="J2738" i="5"/>
  <c r="K2738" i="5" s="1"/>
  <c r="J2750" i="5"/>
  <c r="K2750" i="5" s="1"/>
  <c r="J2762" i="5"/>
  <c r="K2762" i="5" s="1"/>
  <c r="J2774" i="5"/>
  <c r="K2774" i="5" s="1"/>
  <c r="J2786" i="5"/>
  <c r="K2786" i="5" s="1"/>
  <c r="J2798" i="5"/>
  <c r="K2798" i="5" s="1"/>
  <c r="J2810" i="5"/>
  <c r="K2810" i="5" s="1"/>
  <c r="J2822" i="5"/>
  <c r="K2822" i="5" s="1"/>
  <c r="J2834" i="5"/>
  <c r="K2834" i="5" s="1"/>
  <c r="J2846" i="5"/>
  <c r="K2846" i="5" s="1"/>
  <c r="J2858" i="5"/>
  <c r="K2858" i="5" s="1"/>
  <c r="J2870" i="5"/>
  <c r="K2870" i="5" s="1"/>
  <c r="J2882" i="5"/>
  <c r="K2882" i="5" s="1"/>
  <c r="J2894" i="5"/>
  <c r="K2894" i="5" s="1"/>
  <c r="J2906" i="5"/>
  <c r="K2906" i="5" s="1"/>
  <c r="J2918" i="5"/>
  <c r="K2918" i="5" s="1"/>
  <c r="J2930" i="5"/>
  <c r="K2930" i="5" s="1"/>
  <c r="J2942" i="5"/>
  <c r="K2942" i="5" s="1"/>
  <c r="J2954" i="5"/>
  <c r="K2954" i="5" s="1"/>
  <c r="J2966" i="5"/>
  <c r="K2966" i="5" s="1"/>
  <c r="J2978" i="5"/>
  <c r="K2978" i="5" s="1"/>
  <c r="J28" i="5"/>
  <c r="K28" i="5" s="1"/>
  <c r="J43" i="5"/>
  <c r="K43" i="5" s="1"/>
  <c r="J58" i="5"/>
  <c r="K58" i="5" s="1"/>
  <c r="J76" i="5"/>
  <c r="K76" i="5" s="1"/>
  <c r="J91" i="5"/>
  <c r="K91" i="5" s="1"/>
  <c r="J106" i="5"/>
  <c r="K106" i="5" s="1"/>
  <c r="J124" i="5"/>
  <c r="K124" i="5" s="1"/>
  <c r="J139" i="5"/>
  <c r="K139" i="5" s="1"/>
  <c r="J154" i="5"/>
  <c r="K154" i="5" s="1"/>
  <c r="J172" i="5"/>
  <c r="K172" i="5" s="1"/>
  <c r="J187" i="5"/>
  <c r="K187" i="5" s="1"/>
  <c r="J202" i="5"/>
  <c r="K202" i="5" s="1"/>
  <c r="J220" i="5"/>
  <c r="K220" i="5" s="1"/>
  <c r="J235" i="5"/>
  <c r="K235" i="5" s="1"/>
  <c r="J250" i="5"/>
  <c r="K250" i="5" s="1"/>
  <c r="J268" i="5"/>
  <c r="K268" i="5" s="1"/>
  <c r="J283" i="5"/>
  <c r="K283" i="5" s="1"/>
  <c r="J298" i="5"/>
  <c r="K298" i="5" s="1"/>
  <c r="J316" i="5"/>
  <c r="K316" i="5" s="1"/>
  <c r="J331" i="5"/>
  <c r="K331" i="5" s="1"/>
  <c r="J346" i="5"/>
  <c r="K346" i="5" s="1"/>
  <c r="J364" i="5"/>
  <c r="K364" i="5" s="1"/>
  <c r="J379" i="5"/>
  <c r="K379" i="5" s="1"/>
  <c r="J394" i="5"/>
  <c r="K394" i="5" s="1"/>
  <c r="J412" i="5"/>
  <c r="K412" i="5" s="1"/>
  <c r="J427" i="5"/>
  <c r="K427" i="5" s="1"/>
  <c r="J442" i="5"/>
  <c r="K442" i="5" s="1"/>
  <c r="J460" i="5"/>
  <c r="K460" i="5" s="1"/>
  <c r="J475" i="5"/>
  <c r="K475" i="5" s="1"/>
  <c r="J490" i="5"/>
  <c r="K490" i="5" s="1"/>
  <c r="J508" i="5"/>
  <c r="K508" i="5" s="1"/>
  <c r="J523" i="5"/>
  <c r="K523" i="5" s="1"/>
  <c r="J538" i="5"/>
  <c r="K538" i="5" s="1"/>
  <c r="J556" i="5"/>
  <c r="K556" i="5" s="1"/>
  <c r="J571" i="5"/>
  <c r="K571" i="5" s="1"/>
  <c r="J586" i="5"/>
  <c r="K586" i="5" s="1"/>
  <c r="J601" i="5"/>
  <c r="K601" i="5" s="1"/>
  <c r="J615" i="5"/>
  <c r="K615" i="5" s="1"/>
  <c r="J627" i="5"/>
  <c r="K627" i="5" s="1"/>
  <c r="J639" i="5"/>
  <c r="K639" i="5" s="1"/>
  <c r="J651" i="5"/>
  <c r="K651" i="5" s="1"/>
  <c r="J663" i="5"/>
  <c r="K663" i="5" s="1"/>
  <c r="J675" i="5"/>
  <c r="K675" i="5" s="1"/>
  <c r="J687" i="5"/>
  <c r="K687" i="5" s="1"/>
  <c r="J699" i="5"/>
  <c r="K699" i="5" s="1"/>
  <c r="J711" i="5"/>
  <c r="K711" i="5" s="1"/>
  <c r="J723" i="5"/>
  <c r="K723" i="5" s="1"/>
  <c r="J735" i="5"/>
  <c r="K735" i="5" s="1"/>
  <c r="J747" i="5"/>
  <c r="K747" i="5" s="1"/>
  <c r="J759" i="5"/>
  <c r="K759" i="5" s="1"/>
  <c r="J771" i="5"/>
  <c r="K771" i="5" s="1"/>
  <c r="J783" i="5"/>
  <c r="K783" i="5" s="1"/>
  <c r="J795" i="5"/>
  <c r="K795" i="5" s="1"/>
  <c r="J807" i="5"/>
  <c r="K807" i="5" s="1"/>
  <c r="J819" i="5"/>
  <c r="K819" i="5" s="1"/>
  <c r="J831" i="5"/>
  <c r="K831" i="5" s="1"/>
  <c r="J843" i="5"/>
  <c r="K843" i="5" s="1"/>
  <c r="J855" i="5"/>
  <c r="K855" i="5" s="1"/>
  <c r="J867" i="5"/>
  <c r="K867" i="5" s="1"/>
  <c r="J879" i="5"/>
  <c r="K879" i="5" s="1"/>
  <c r="J891" i="5"/>
  <c r="K891" i="5" s="1"/>
  <c r="J903" i="5"/>
  <c r="K903" i="5" s="1"/>
  <c r="J915" i="5"/>
  <c r="K915" i="5" s="1"/>
  <c r="J927" i="5"/>
  <c r="K927" i="5" s="1"/>
  <c r="J939" i="5"/>
  <c r="K939" i="5" s="1"/>
  <c r="J951" i="5"/>
  <c r="K951" i="5" s="1"/>
  <c r="J963" i="5"/>
  <c r="K963" i="5" s="1"/>
  <c r="J975" i="5"/>
  <c r="K975" i="5" s="1"/>
  <c r="J987" i="5"/>
  <c r="K987" i="5" s="1"/>
  <c r="J999" i="5"/>
  <c r="K999" i="5" s="1"/>
  <c r="J1011" i="5"/>
  <c r="K1011" i="5" s="1"/>
  <c r="J1023" i="5"/>
  <c r="K1023" i="5" s="1"/>
  <c r="J1035" i="5"/>
  <c r="K1035" i="5" s="1"/>
  <c r="J1047" i="5"/>
  <c r="K1047" i="5" s="1"/>
  <c r="J1059" i="5"/>
  <c r="K1059" i="5" s="1"/>
  <c r="J1071" i="5"/>
  <c r="K1071" i="5" s="1"/>
  <c r="J1083" i="5"/>
  <c r="K1083" i="5" s="1"/>
  <c r="J1095" i="5"/>
  <c r="K1095" i="5" s="1"/>
  <c r="J1107" i="5"/>
  <c r="K1107" i="5" s="1"/>
  <c r="J1119" i="5"/>
  <c r="K1119" i="5" s="1"/>
  <c r="J1131" i="5"/>
  <c r="K1131" i="5" s="1"/>
  <c r="J1143" i="5"/>
  <c r="K1143" i="5" s="1"/>
  <c r="J1155" i="5"/>
  <c r="K1155" i="5" s="1"/>
  <c r="J1167" i="5"/>
  <c r="K1167" i="5" s="1"/>
  <c r="J1179" i="5"/>
  <c r="K1179" i="5" s="1"/>
  <c r="J1191" i="5"/>
  <c r="K1191" i="5" s="1"/>
  <c r="J1203" i="5"/>
  <c r="K1203" i="5" s="1"/>
  <c r="J1215" i="5"/>
  <c r="K1215" i="5" s="1"/>
  <c r="J1227" i="5"/>
  <c r="K1227" i="5" s="1"/>
  <c r="J1239" i="5"/>
  <c r="K1239" i="5" s="1"/>
  <c r="J1251" i="5"/>
  <c r="K1251" i="5" s="1"/>
  <c r="J1263" i="5"/>
  <c r="K1263" i="5" s="1"/>
  <c r="J1275" i="5"/>
  <c r="K1275" i="5" s="1"/>
  <c r="J1287" i="5"/>
  <c r="K1287" i="5" s="1"/>
  <c r="J1299" i="5"/>
  <c r="K1299" i="5" s="1"/>
  <c r="J1311" i="5"/>
  <c r="K1311" i="5" s="1"/>
  <c r="J1323" i="5"/>
  <c r="K1323" i="5" s="1"/>
  <c r="J1335" i="5"/>
  <c r="K1335" i="5" s="1"/>
  <c r="J1347" i="5"/>
  <c r="K1347" i="5" s="1"/>
  <c r="J1359" i="5"/>
  <c r="K1359" i="5" s="1"/>
  <c r="J1371" i="5"/>
  <c r="K1371" i="5" s="1"/>
  <c r="J1383" i="5"/>
  <c r="K1383" i="5" s="1"/>
  <c r="J1395" i="5"/>
  <c r="K1395" i="5" s="1"/>
  <c r="J1407" i="5"/>
  <c r="K1407" i="5" s="1"/>
  <c r="J1419" i="5"/>
  <c r="K1419" i="5" s="1"/>
  <c r="J1431" i="5"/>
  <c r="K1431" i="5" s="1"/>
  <c r="J1443" i="5"/>
  <c r="K1443" i="5" s="1"/>
  <c r="J1455" i="5"/>
  <c r="K1455" i="5" s="1"/>
  <c r="J1467" i="5"/>
  <c r="K1467" i="5" s="1"/>
  <c r="J1479" i="5"/>
  <c r="K1479" i="5" s="1"/>
  <c r="J1491" i="5"/>
  <c r="K1491" i="5" s="1"/>
  <c r="J1503" i="5"/>
  <c r="K1503" i="5" s="1"/>
  <c r="J1515" i="5"/>
  <c r="K1515" i="5" s="1"/>
  <c r="J1527" i="5"/>
  <c r="K1527" i="5" s="1"/>
  <c r="J1539" i="5"/>
  <c r="K1539" i="5" s="1"/>
  <c r="J1551" i="5"/>
  <c r="K1551" i="5" s="1"/>
  <c r="J1563" i="5"/>
  <c r="K1563" i="5" s="1"/>
  <c r="J1575" i="5"/>
  <c r="K1575" i="5" s="1"/>
  <c r="J1587" i="5"/>
  <c r="K1587" i="5" s="1"/>
  <c r="J1599" i="5"/>
  <c r="K1599" i="5" s="1"/>
  <c r="J1611" i="5"/>
  <c r="K1611" i="5" s="1"/>
  <c r="J1623" i="5"/>
  <c r="K1623" i="5" s="1"/>
  <c r="J1635" i="5"/>
  <c r="K1635" i="5" s="1"/>
  <c r="J1647" i="5"/>
  <c r="K1647" i="5" s="1"/>
  <c r="J1659" i="5"/>
  <c r="K1659" i="5" s="1"/>
  <c r="J1671" i="5"/>
  <c r="K1671" i="5" s="1"/>
  <c r="J1683" i="5"/>
  <c r="K1683" i="5" s="1"/>
  <c r="J1695" i="5"/>
  <c r="K1695" i="5" s="1"/>
  <c r="J1707" i="5"/>
  <c r="K1707" i="5" s="1"/>
  <c r="J1719" i="5"/>
  <c r="K1719" i="5" s="1"/>
  <c r="J1731" i="5"/>
  <c r="K1731" i="5" s="1"/>
  <c r="J1743" i="5"/>
  <c r="K1743" i="5" s="1"/>
  <c r="J1755" i="5"/>
  <c r="K1755" i="5" s="1"/>
  <c r="J1767" i="5"/>
  <c r="K1767" i="5" s="1"/>
  <c r="J1779" i="5"/>
  <c r="K1779" i="5" s="1"/>
  <c r="J1791" i="5"/>
  <c r="K1791" i="5" s="1"/>
  <c r="J1803" i="5"/>
  <c r="K1803" i="5" s="1"/>
  <c r="J1815" i="5"/>
  <c r="K1815" i="5" s="1"/>
  <c r="J1827" i="5"/>
  <c r="K1827" i="5" s="1"/>
  <c r="J1839" i="5"/>
  <c r="K1839" i="5" s="1"/>
  <c r="J1851" i="5"/>
  <c r="K1851" i="5" s="1"/>
  <c r="J1863" i="5"/>
  <c r="K1863" i="5" s="1"/>
  <c r="J1875" i="5"/>
  <c r="K1875" i="5" s="1"/>
  <c r="J1887" i="5"/>
  <c r="K1887" i="5" s="1"/>
  <c r="J1899" i="5"/>
  <c r="K1899" i="5" s="1"/>
  <c r="J1911" i="5"/>
  <c r="K1911" i="5" s="1"/>
  <c r="J1923" i="5"/>
  <c r="K1923" i="5" s="1"/>
  <c r="J1935" i="5"/>
  <c r="K1935" i="5" s="1"/>
  <c r="J1947" i="5"/>
  <c r="K1947" i="5" s="1"/>
  <c r="J1959" i="5"/>
  <c r="K1959" i="5" s="1"/>
  <c r="J1971" i="5"/>
  <c r="K1971" i="5" s="1"/>
  <c r="J1983" i="5"/>
  <c r="K1983" i="5" s="1"/>
  <c r="J1995" i="5"/>
  <c r="K1995" i="5" s="1"/>
  <c r="J2007" i="5"/>
  <c r="K2007" i="5" s="1"/>
  <c r="J2019" i="5"/>
  <c r="K2019" i="5" s="1"/>
  <c r="J2031" i="5"/>
  <c r="K2031" i="5" s="1"/>
  <c r="J2043" i="5"/>
  <c r="K2043" i="5" s="1"/>
  <c r="J2055" i="5"/>
  <c r="K2055" i="5" s="1"/>
  <c r="J2067" i="5"/>
  <c r="K2067" i="5" s="1"/>
  <c r="J2079" i="5"/>
  <c r="K2079" i="5" s="1"/>
  <c r="J2091" i="5"/>
  <c r="K2091" i="5" s="1"/>
  <c r="J2103" i="5"/>
  <c r="K2103" i="5" s="1"/>
  <c r="J2115" i="5"/>
  <c r="K2115" i="5" s="1"/>
  <c r="J2127" i="5"/>
  <c r="K2127" i="5" s="1"/>
  <c r="J2139" i="5"/>
  <c r="K2139" i="5" s="1"/>
  <c r="J2151" i="5"/>
  <c r="K2151" i="5" s="1"/>
  <c r="J2163" i="5"/>
  <c r="K2163" i="5" s="1"/>
  <c r="J2175" i="5"/>
  <c r="K2175" i="5" s="1"/>
  <c r="J2187" i="5"/>
  <c r="K2187" i="5" s="1"/>
  <c r="J2199" i="5"/>
  <c r="K2199" i="5" s="1"/>
  <c r="J2211" i="5"/>
  <c r="K2211" i="5" s="1"/>
  <c r="J2223" i="5"/>
  <c r="K2223" i="5" s="1"/>
  <c r="J2235" i="5"/>
  <c r="K2235" i="5" s="1"/>
  <c r="J2247" i="5"/>
  <c r="K2247" i="5" s="1"/>
  <c r="J2259" i="5"/>
  <c r="K2259" i="5" s="1"/>
  <c r="J2271" i="5"/>
  <c r="K2271" i="5" s="1"/>
  <c r="J2283" i="5"/>
  <c r="K2283" i="5" s="1"/>
  <c r="J2295" i="5"/>
  <c r="K2295" i="5" s="1"/>
  <c r="J2307" i="5"/>
  <c r="K2307" i="5" s="1"/>
  <c r="J2319" i="5"/>
  <c r="K2319" i="5" s="1"/>
  <c r="J2331" i="5"/>
  <c r="K2331" i="5" s="1"/>
  <c r="J2343" i="5"/>
  <c r="K2343" i="5" s="1"/>
  <c r="J2355" i="5"/>
  <c r="K2355" i="5" s="1"/>
  <c r="J2367" i="5"/>
  <c r="K2367" i="5" s="1"/>
  <c r="J2379" i="5"/>
  <c r="K2379" i="5" s="1"/>
  <c r="J2391" i="5"/>
  <c r="K2391" i="5" s="1"/>
  <c r="J2403" i="5"/>
  <c r="K2403" i="5" s="1"/>
  <c r="J2415" i="5"/>
  <c r="K2415" i="5" s="1"/>
  <c r="J2427" i="5"/>
  <c r="K2427" i="5" s="1"/>
  <c r="J2439" i="5"/>
  <c r="K2439" i="5" s="1"/>
  <c r="J2451" i="5"/>
  <c r="K2451" i="5" s="1"/>
  <c r="J2463" i="5"/>
  <c r="K2463" i="5" s="1"/>
  <c r="J2475" i="5"/>
  <c r="K2475" i="5" s="1"/>
  <c r="J2487" i="5"/>
  <c r="K2487" i="5" s="1"/>
  <c r="J2499" i="5"/>
  <c r="K2499" i="5" s="1"/>
  <c r="J2511" i="5"/>
  <c r="K2511" i="5" s="1"/>
  <c r="J2523" i="5"/>
  <c r="K2523" i="5" s="1"/>
  <c r="J2535" i="5"/>
  <c r="K2535" i="5" s="1"/>
  <c r="J2547" i="5"/>
  <c r="K2547" i="5" s="1"/>
  <c r="J2559" i="5"/>
  <c r="K2559" i="5" s="1"/>
  <c r="J2571" i="5"/>
  <c r="K2571" i="5" s="1"/>
  <c r="J2583" i="5"/>
  <c r="K2583" i="5" s="1"/>
  <c r="J2595" i="5"/>
  <c r="K2595" i="5" s="1"/>
  <c r="J2607" i="5"/>
  <c r="K2607" i="5" s="1"/>
  <c r="J2619" i="5"/>
  <c r="K2619" i="5" s="1"/>
  <c r="J2631" i="5"/>
  <c r="K2631" i="5" s="1"/>
  <c r="J2643" i="5"/>
  <c r="K2643" i="5" s="1"/>
  <c r="J2655" i="5"/>
  <c r="K2655" i="5" s="1"/>
  <c r="J2667" i="5"/>
  <c r="K2667" i="5" s="1"/>
  <c r="J2679" i="5"/>
  <c r="K2679" i="5" s="1"/>
  <c r="J2691" i="5"/>
  <c r="K2691" i="5" s="1"/>
  <c r="J2703" i="5"/>
  <c r="K2703" i="5" s="1"/>
  <c r="J2715" i="5"/>
  <c r="K2715" i="5" s="1"/>
  <c r="J2727" i="5"/>
  <c r="K2727" i="5" s="1"/>
  <c r="J2739" i="5"/>
  <c r="K2739" i="5" s="1"/>
  <c r="J2751" i="5"/>
  <c r="K2751" i="5" s="1"/>
  <c r="J2763" i="5"/>
  <c r="K2763" i="5" s="1"/>
  <c r="J2775" i="5"/>
  <c r="K2775" i="5" s="1"/>
  <c r="J2787" i="5"/>
  <c r="K2787" i="5" s="1"/>
  <c r="J2799" i="5"/>
  <c r="K2799" i="5" s="1"/>
  <c r="J2811" i="5"/>
  <c r="K2811" i="5" s="1"/>
  <c r="J2823" i="5"/>
  <c r="K2823" i="5" s="1"/>
  <c r="J2835" i="5"/>
  <c r="K2835" i="5" s="1"/>
  <c r="J2847" i="5"/>
  <c r="K2847" i="5" s="1"/>
  <c r="J2859" i="5"/>
  <c r="K2859" i="5" s="1"/>
  <c r="J2871" i="5"/>
  <c r="K2871" i="5" s="1"/>
  <c r="J2883" i="5"/>
  <c r="K2883" i="5" s="1"/>
  <c r="J2895" i="5"/>
  <c r="K2895" i="5" s="1"/>
  <c r="J2907" i="5"/>
  <c r="K2907" i="5" s="1"/>
  <c r="J2919" i="5"/>
  <c r="K2919" i="5" s="1"/>
  <c r="J2931" i="5"/>
  <c r="K2931" i="5" s="1"/>
  <c r="J2943" i="5"/>
  <c r="K2943" i="5" s="1"/>
  <c r="J2955" i="5"/>
  <c r="K2955" i="5" s="1"/>
  <c r="J2967" i="5"/>
  <c r="K2967" i="5" s="1"/>
  <c r="J2979" i="5"/>
  <c r="K2979" i="5" s="1"/>
  <c r="J29" i="5"/>
  <c r="K29" i="5" s="1"/>
  <c r="J44" i="5"/>
  <c r="K44" i="5" s="1"/>
  <c r="J59" i="5"/>
  <c r="K59" i="5" s="1"/>
  <c r="J77" i="5"/>
  <c r="K77" i="5" s="1"/>
  <c r="J92" i="5"/>
  <c r="K92" i="5" s="1"/>
  <c r="J107" i="5"/>
  <c r="K107" i="5" s="1"/>
  <c r="J125" i="5"/>
  <c r="K125" i="5" s="1"/>
  <c r="J140" i="5"/>
  <c r="K140" i="5" s="1"/>
  <c r="J155" i="5"/>
  <c r="K155" i="5" s="1"/>
  <c r="J173" i="5"/>
  <c r="K173" i="5" s="1"/>
  <c r="J188" i="5"/>
  <c r="K188" i="5" s="1"/>
  <c r="J203" i="5"/>
  <c r="K203" i="5" s="1"/>
  <c r="J221" i="5"/>
  <c r="K221" i="5" s="1"/>
  <c r="J236" i="5"/>
  <c r="K236" i="5" s="1"/>
  <c r="J251" i="5"/>
  <c r="K251" i="5" s="1"/>
  <c r="J269" i="5"/>
  <c r="K269" i="5" s="1"/>
  <c r="J284" i="5"/>
  <c r="K284" i="5" s="1"/>
  <c r="J299" i="5"/>
  <c r="K299" i="5" s="1"/>
  <c r="J317" i="5"/>
  <c r="K317" i="5" s="1"/>
  <c r="J332" i="5"/>
  <c r="K332" i="5" s="1"/>
  <c r="J347" i="5"/>
  <c r="K347" i="5" s="1"/>
  <c r="J365" i="5"/>
  <c r="K365" i="5" s="1"/>
  <c r="J380" i="5"/>
  <c r="K380" i="5" s="1"/>
  <c r="J395" i="5"/>
  <c r="K395" i="5" s="1"/>
  <c r="J413" i="5"/>
  <c r="K413" i="5" s="1"/>
  <c r="J428" i="5"/>
  <c r="K428" i="5" s="1"/>
  <c r="J443" i="5"/>
  <c r="K443" i="5" s="1"/>
  <c r="J461" i="5"/>
  <c r="K461" i="5" s="1"/>
  <c r="J476" i="5"/>
  <c r="K476" i="5" s="1"/>
  <c r="J491" i="5"/>
  <c r="K491" i="5" s="1"/>
  <c r="J509" i="5"/>
  <c r="K509" i="5" s="1"/>
  <c r="J524" i="5"/>
  <c r="K524" i="5" s="1"/>
  <c r="J539" i="5"/>
  <c r="K539" i="5" s="1"/>
  <c r="J557" i="5"/>
  <c r="K557" i="5" s="1"/>
  <c r="J572" i="5"/>
  <c r="K572" i="5" s="1"/>
  <c r="J587" i="5"/>
  <c r="K587" i="5" s="1"/>
  <c r="J604" i="5"/>
  <c r="K604" i="5" s="1"/>
  <c r="J616" i="5"/>
  <c r="K616" i="5" s="1"/>
  <c r="J628" i="5"/>
  <c r="K628" i="5" s="1"/>
  <c r="J640" i="5"/>
  <c r="K640" i="5" s="1"/>
  <c r="J652" i="5"/>
  <c r="K652" i="5" s="1"/>
  <c r="J664" i="5"/>
  <c r="K664" i="5" s="1"/>
  <c r="J676" i="5"/>
  <c r="K676" i="5" s="1"/>
  <c r="J688" i="5"/>
  <c r="K688" i="5" s="1"/>
  <c r="J700" i="5"/>
  <c r="K700" i="5" s="1"/>
  <c r="J712" i="5"/>
  <c r="K712" i="5" s="1"/>
  <c r="J724" i="5"/>
  <c r="K724" i="5" s="1"/>
  <c r="J736" i="5"/>
  <c r="K736" i="5" s="1"/>
  <c r="J748" i="5"/>
  <c r="K748" i="5" s="1"/>
  <c r="J760" i="5"/>
  <c r="K760" i="5" s="1"/>
  <c r="J772" i="5"/>
  <c r="K772" i="5" s="1"/>
  <c r="J784" i="5"/>
  <c r="K784" i="5" s="1"/>
  <c r="J796" i="5"/>
  <c r="K796" i="5" s="1"/>
  <c r="J808" i="5"/>
  <c r="K808" i="5" s="1"/>
  <c r="J820" i="5"/>
  <c r="K820" i="5" s="1"/>
  <c r="J832" i="5"/>
  <c r="K832" i="5" s="1"/>
  <c r="J844" i="5"/>
  <c r="K844" i="5" s="1"/>
  <c r="J856" i="5"/>
  <c r="K856" i="5" s="1"/>
  <c r="J868" i="5"/>
  <c r="K868" i="5" s="1"/>
  <c r="J880" i="5"/>
  <c r="K880" i="5" s="1"/>
  <c r="J892" i="5"/>
  <c r="K892" i="5" s="1"/>
  <c r="J904" i="5"/>
  <c r="K904" i="5" s="1"/>
  <c r="J916" i="5"/>
  <c r="K916" i="5" s="1"/>
  <c r="J928" i="5"/>
  <c r="K928" i="5" s="1"/>
  <c r="J940" i="5"/>
  <c r="K940" i="5" s="1"/>
  <c r="J952" i="5"/>
  <c r="K952" i="5" s="1"/>
  <c r="J964" i="5"/>
  <c r="K964" i="5" s="1"/>
  <c r="J976" i="5"/>
  <c r="K976" i="5" s="1"/>
  <c r="J988" i="5"/>
  <c r="K988" i="5" s="1"/>
  <c r="J1000" i="5"/>
  <c r="K1000" i="5" s="1"/>
  <c r="J1012" i="5"/>
  <c r="K1012" i="5" s="1"/>
  <c r="J1024" i="5"/>
  <c r="K1024" i="5" s="1"/>
  <c r="J1036" i="5"/>
  <c r="K1036" i="5" s="1"/>
  <c r="J1048" i="5"/>
  <c r="K1048" i="5" s="1"/>
  <c r="J1060" i="5"/>
  <c r="K1060" i="5" s="1"/>
  <c r="J1072" i="5"/>
  <c r="K1072" i="5" s="1"/>
  <c r="J1084" i="5"/>
  <c r="K1084" i="5" s="1"/>
  <c r="J1096" i="5"/>
  <c r="K1096" i="5" s="1"/>
  <c r="J1108" i="5"/>
  <c r="K1108" i="5" s="1"/>
  <c r="J1120" i="5"/>
  <c r="K1120" i="5" s="1"/>
  <c r="J1132" i="5"/>
  <c r="K1132" i="5" s="1"/>
  <c r="J1144" i="5"/>
  <c r="K1144" i="5" s="1"/>
  <c r="J1156" i="5"/>
  <c r="K1156" i="5" s="1"/>
  <c r="J1168" i="5"/>
  <c r="K1168" i="5" s="1"/>
  <c r="J1180" i="5"/>
  <c r="K1180" i="5" s="1"/>
  <c r="J1192" i="5"/>
  <c r="K1192" i="5" s="1"/>
  <c r="J1204" i="5"/>
  <c r="K1204" i="5" s="1"/>
  <c r="J1216" i="5"/>
  <c r="K1216" i="5" s="1"/>
  <c r="J1228" i="5"/>
  <c r="K1228" i="5" s="1"/>
  <c r="J1240" i="5"/>
  <c r="K1240" i="5" s="1"/>
  <c r="J1252" i="5"/>
  <c r="K1252" i="5" s="1"/>
  <c r="J1264" i="5"/>
  <c r="K1264" i="5" s="1"/>
  <c r="J1276" i="5"/>
  <c r="K1276" i="5" s="1"/>
  <c r="J1288" i="5"/>
  <c r="K1288" i="5" s="1"/>
  <c r="J1300" i="5"/>
  <c r="K1300" i="5" s="1"/>
  <c r="J1312" i="5"/>
  <c r="K1312" i="5" s="1"/>
  <c r="J1324" i="5"/>
  <c r="K1324" i="5" s="1"/>
  <c r="J1336" i="5"/>
  <c r="K1336" i="5" s="1"/>
  <c r="J1348" i="5"/>
  <c r="K1348" i="5" s="1"/>
  <c r="J1360" i="5"/>
  <c r="K1360" i="5" s="1"/>
  <c r="J1372" i="5"/>
  <c r="K1372" i="5" s="1"/>
  <c r="J1384" i="5"/>
  <c r="K1384" i="5" s="1"/>
  <c r="J1396" i="5"/>
  <c r="K1396" i="5" s="1"/>
  <c r="J1408" i="5"/>
  <c r="K1408" i="5" s="1"/>
  <c r="J1420" i="5"/>
  <c r="K1420" i="5" s="1"/>
  <c r="J1432" i="5"/>
  <c r="K1432" i="5" s="1"/>
  <c r="J1444" i="5"/>
  <c r="K1444" i="5" s="1"/>
  <c r="J1456" i="5"/>
  <c r="K1456" i="5" s="1"/>
  <c r="J1468" i="5"/>
  <c r="K1468" i="5" s="1"/>
  <c r="J1480" i="5"/>
  <c r="K1480" i="5" s="1"/>
  <c r="J1492" i="5"/>
  <c r="K1492" i="5" s="1"/>
  <c r="J1504" i="5"/>
  <c r="K1504" i="5" s="1"/>
  <c r="J1516" i="5"/>
  <c r="K1516" i="5" s="1"/>
  <c r="J1528" i="5"/>
  <c r="K1528" i="5" s="1"/>
  <c r="J1540" i="5"/>
  <c r="K1540" i="5" s="1"/>
  <c r="J1552" i="5"/>
  <c r="K1552" i="5" s="1"/>
  <c r="J1564" i="5"/>
  <c r="K1564" i="5" s="1"/>
  <c r="J1576" i="5"/>
  <c r="K1576" i="5" s="1"/>
  <c r="J1588" i="5"/>
  <c r="K1588" i="5" s="1"/>
  <c r="J1600" i="5"/>
  <c r="K1600" i="5" s="1"/>
  <c r="J1612" i="5"/>
  <c r="K1612" i="5" s="1"/>
  <c r="J1624" i="5"/>
  <c r="K1624" i="5" s="1"/>
  <c r="J1636" i="5"/>
  <c r="K1636" i="5" s="1"/>
  <c r="J1648" i="5"/>
  <c r="K1648" i="5" s="1"/>
  <c r="J1660" i="5"/>
  <c r="K1660" i="5" s="1"/>
  <c r="J1672" i="5"/>
  <c r="K1672" i="5" s="1"/>
  <c r="J1684" i="5"/>
  <c r="K1684" i="5" s="1"/>
  <c r="J1696" i="5"/>
  <c r="K1696" i="5" s="1"/>
  <c r="J1708" i="5"/>
  <c r="K1708" i="5" s="1"/>
  <c r="J1720" i="5"/>
  <c r="K1720" i="5" s="1"/>
  <c r="J1732" i="5"/>
  <c r="K1732" i="5" s="1"/>
  <c r="J1744" i="5"/>
  <c r="K1744" i="5" s="1"/>
  <c r="J1756" i="5"/>
  <c r="K1756" i="5" s="1"/>
  <c r="J1768" i="5"/>
  <c r="K1768" i="5" s="1"/>
  <c r="J1780" i="5"/>
  <c r="K1780" i="5" s="1"/>
  <c r="J1792" i="5"/>
  <c r="K1792" i="5" s="1"/>
  <c r="J1804" i="5"/>
  <c r="K1804" i="5" s="1"/>
  <c r="J1816" i="5"/>
  <c r="K1816" i="5" s="1"/>
  <c r="J1828" i="5"/>
  <c r="K1828" i="5" s="1"/>
  <c r="J1840" i="5"/>
  <c r="K1840" i="5" s="1"/>
  <c r="J1852" i="5"/>
  <c r="K1852" i="5" s="1"/>
  <c r="J1864" i="5"/>
  <c r="K1864" i="5" s="1"/>
  <c r="J1876" i="5"/>
  <c r="K1876" i="5" s="1"/>
  <c r="J1888" i="5"/>
  <c r="K1888" i="5" s="1"/>
  <c r="J1900" i="5"/>
  <c r="K1900" i="5" s="1"/>
  <c r="J1912" i="5"/>
  <c r="K1912" i="5" s="1"/>
  <c r="J30" i="5"/>
  <c r="K30" i="5" s="1"/>
  <c r="J45" i="5"/>
  <c r="K45" i="5" s="1"/>
  <c r="J60" i="5"/>
  <c r="K60" i="5" s="1"/>
  <c r="J78" i="5"/>
  <c r="K78" i="5" s="1"/>
  <c r="J93" i="5"/>
  <c r="K93" i="5" s="1"/>
  <c r="J108" i="5"/>
  <c r="K108" i="5" s="1"/>
  <c r="J126" i="5"/>
  <c r="K126" i="5" s="1"/>
  <c r="J141" i="5"/>
  <c r="K141" i="5" s="1"/>
  <c r="J156" i="5"/>
  <c r="K156" i="5" s="1"/>
  <c r="J174" i="5"/>
  <c r="K174" i="5" s="1"/>
  <c r="J189" i="5"/>
  <c r="K189" i="5" s="1"/>
  <c r="J204" i="5"/>
  <c r="K204" i="5" s="1"/>
  <c r="J222" i="5"/>
  <c r="K222" i="5" s="1"/>
  <c r="J237" i="5"/>
  <c r="K237" i="5" s="1"/>
  <c r="J252" i="5"/>
  <c r="K252" i="5" s="1"/>
  <c r="J270" i="5"/>
  <c r="K270" i="5" s="1"/>
  <c r="J285" i="5"/>
  <c r="K285" i="5" s="1"/>
  <c r="J300" i="5"/>
  <c r="K300" i="5" s="1"/>
  <c r="J318" i="5"/>
  <c r="K318" i="5" s="1"/>
  <c r="J333" i="5"/>
  <c r="K333" i="5" s="1"/>
  <c r="J348" i="5"/>
  <c r="K348" i="5" s="1"/>
  <c r="J366" i="5"/>
  <c r="K366" i="5" s="1"/>
  <c r="J381" i="5"/>
  <c r="K381" i="5" s="1"/>
  <c r="J396" i="5"/>
  <c r="K396" i="5" s="1"/>
  <c r="J414" i="5"/>
  <c r="K414" i="5" s="1"/>
  <c r="J429" i="5"/>
  <c r="K429" i="5" s="1"/>
  <c r="J444" i="5"/>
  <c r="K444" i="5" s="1"/>
  <c r="J462" i="5"/>
  <c r="K462" i="5" s="1"/>
  <c r="J477" i="5"/>
  <c r="K477" i="5" s="1"/>
  <c r="J492" i="5"/>
  <c r="K492" i="5" s="1"/>
  <c r="J510" i="5"/>
  <c r="K510" i="5" s="1"/>
  <c r="J525" i="5"/>
  <c r="K525" i="5" s="1"/>
  <c r="J540" i="5"/>
  <c r="K540" i="5" s="1"/>
  <c r="J558" i="5"/>
  <c r="K558" i="5" s="1"/>
  <c r="J573" i="5"/>
  <c r="K573" i="5" s="1"/>
  <c r="J588" i="5"/>
  <c r="K588" i="5" s="1"/>
  <c r="J605" i="5"/>
  <c r="K605" i="5" s="1"/>
  <c r="J617" i="5"/>
  <c r="K617" i="5" s="1"/>
  <c r="J629" i="5"/>
  <c r="K629" i="5" s="1"/>
  <c r="J641" i="5"/>
  <c r="K641" i="5" s="1"/>
  <c r="J653" i="5"/>
  <c r="K653" i="5" s="1"/>
  <c r="J665" i="5"/>
  <c r="K665" i="5" s="1"/>
  <c r="J677" i="5"/>
  <c r="K677" i="5" s="1"/>
  <c r="J689" i="5"/>
  <c r="K689" i="5" s="1"/>
  <c r="J701" i="5"/>
  <c r="K701" i="5" s="1"/>
  <c r="J713" i="5"/>
  <c r="K713" i="5" s="1"/>
  <c r="J725" i="5"/>
  <c r="K725" i="5" s="1"/>
  <c r="J737" i="5"/>
  <c r="K737" i="5" s="1"/>
  <c r="J749" i="5"/>
  <c r="K749" i="5" s="1"/>
  <c r="J761" i="5"/>
  <c r="K761" i="5" s="1"/>
  <c r="J773" i="5"/>
  <c r="K773" i="5" s="1"/>
  <c r="J785" i="5"/>
  <c r="K785" i="5" s="1"/>
  <c r="J797" i="5"/>
  <c r="K797" i="5" s="1"/>
  <c r="J809" i="5"/>
  <c r="K809" i="5" s="1"/>
  <c r="J821" i="5"/>
  <c r="K821" i="5" s="1"/>
  <c r="J833" i="5"/>
  <c r="K833" i="5" s="1"/>
  <c r="J845" i="5"/>
  <c r="K845" i="5" s="1"/>
  <c r="J857" i="5"/>
  <c r="K857" i="5" s="1"/>
  <c r="J869" i="5"/>
  <c r="K869" i="5" s="1"/>
  <c r="J881" i="5"/>
  <c r="K881" i="5" s="1"/>
  <c r="J893" i="5"/>
  <c r="K893" i="5" s="1"/>
  <c r="J905" i="5"/>
  <c r="K905" i="5" s="1"/>
  <c r="J917" i="5"/>
  <c r="K917" i="5" s="1"/>
  <c r="J929" i="5"/>
  <c r="K929" i="5" s="1"/>
  <c r="J941" i="5"/>
  <c r="K941" i="5" s="1"/>
  <c r="J953" i="5"/>
  <c r="K953" i="5" s="1"/>
  <c r="J965" i="5"/>
  <c r="K965" i="5" s="1"/>
  <c r="J977" i="5"/>
  <c r="K977" i="5" s="1"/>
  <c r="J989" i="5"/>
  <c r="K989" i="5" s="1"/>
  <c r="J1001" i="5"/>
  <c r="K1001" i="5" s="1"/>
  <c r="J1013" i="5"/>
  <c r="K1013" i="5" s="1"/>
  <c r="J1025" i="5"/>
  <c r="K1025" i="5" s="1"/>
  <c r="J1037" i="5"/>
  <c r="K1037" i="5" s="1"/>
  <c r="J1049" i="5"/>
  <c r="K1049" i="5" s="1"/>
  <c r="J1061" i="5"/>
  <c r="K1061" i="5" s="1"/>
  <c r="J1073" i="5"/>
  <c r="K1073" i="5" s="1"/>
  <c r="J1085" i="5"/>
  <c r="K1085" i="5" s="1"/>
  <c r="J1097" i="5"/>
  <c r="K1097" i="5" s="1"/>
  <c r="J1109" i="5"/>
  <c r="K1109" i="5" s="1"/>
  <c r="J1121" i="5"/>
  <c r="K1121" i="5" s="1"/>
  <c r="J1133" i="5"/>
  <c r="K1133" i="5" s="1"/>
  <c r="J1145" i="5"/>
  <c r="K1145" i="5" s="1"/>
  <c r="J1157" i="5"/>
  <c r="K1157" i="5" s="1"/>
  <c r="J1169" i="5"/>
  <c r="K1169" i="5" s="1"/>
  <c r="J1181" i="5"/>
  <c r="K1181" i="5" s="1"/>
  <c r="J1193" i="5"/>
  <c r="K1193" i="5" s="1"/>
  <c r="J1205" i="5"/>
  <c r="K1205" i="5" s="1"/>
  <c r="J1217" i="5"/>
  <c r="K1217" i="5" s="1"/>
  <c r="J1229" i="5"/>
  <c r="K1229" i="5" s="1"/>
  <c r="J1241" i="5"/>
  <c r="K1241" i="5" s="1"/>
  <c r="J1253" i="5"/>
  <c r="K1253" i="5" s="1"/>
  <c r="J1265" i="5"/>
  <c r="K1265" i="5" s="1"/>
  <c r="J1277" i="5"/>
  <c r="K1277" i="5" s="1"/>
  <c r="J1289" i="5"/>
  <c r="K1289" i="5" s="1"/>
  <c r="J1301" i="5"/>
  <c r="K1301" i="5" s="1"/>
  <c r="J1313" i="5"/>
  <c r="K1313" i="5" s="1"/>
  <c r="J1325" i="5"/>
  <c r="K1325" i="5" s="1"/>
  <c r="J1337" i="5"/>
  <c r="K1337" i="5" s="1"/>
  <c r="J1349" i="5"/>
  <c r="K1349" i="5" s="1"/>
  <c r="J1361" i="5"/>
  <c r="K1361" i="5" s="1"/>
  <c r="J1373" i="5"/>
  <c r="K1373" i="5" s="1"/>
  <c r="J1385" i="5"/>
  <c r="K1385" i="5" s="1"/>
  <c r="J1397" i="5"/>
  <c r="K1397" i="5" s="1"/>
  <c r="J1409" i="5"/>
  <c r="K1409" i="5" s="1"/>
  <c r="J1421" i="5"/>
  <c r="K1421" i="5" s="1"/>
  <c r="J1433" i="5"/>
  <c r="K1433" i="5" s="1"/>
  <c r="J1445" i="5"/>
  <c r="K1445" i="5" s="1"/>
  <c r="J1457" i="5"/>
  <c r="K1457" i="5" s="1"/>
  <c r="J1469" i="5"/>
  <c r="K1469" i="5" s="1"/>
  <c r="J1481" i="5"/>
  <c r="K1481" i="5" s="1"/>
  <c r="J1493" i="5"/>
  <c r="K1493" i="5" s="1"/>
  <c r="J1505" i="5"/>
  <c r="K1505" i="5" s="1"/>
  <c r="J1517" i="5"/>
  <c r="K1517" i="5" s="1"/>
  <c r="J1529" i="5"/>
  <c r="K1529" i="5" s="1"/>
  <c r="J1541" i="5"/>
  <c r="K1541" i="5" s="1"/>
  <c r="J1553" i="5"/>
  <c r="K1553" i="5" s="1"/>
  <c r="J1565" i="5"/>
  <c r="K1565" i="5" s="1"/>
  <c r="J1577" i="5"/>
  <c r="K1577" i="5" s="1"/>
  <c r="J1589" i="5"/>
  <c r="K1589" i="5" s="1"/>
  <c r="J1601" i="5"/>
  <c r="K1601" i="5" s="1"/>
  <c r="J1613" i="5"/>
  <c r="K1613" i="5" s="1"/>
  <c r="J1625" i="5"/>
  <c r="K1625" i="5" s="1"/>
  <c r="J1637" i="5"/>
  <c r="K1637" i="5" s="1"/>
  <c r="J1649" i="5"/>
  <c r="K1649" i="5" s="1"/>
  <c r="J1661" i="5"/>
  <c r="K1661" i="5" s="1"/>
  <c r="J1673" i="5"/>
  <c r="K1673" i="5" s="1"/>
  <c r="J1685" i="5"/>
  <c r="K1685" i="5" s="1"/>
  <c r="J1697" i="5"/>
  <c r="K1697" i="5" s="1"/>
  <c r="J1709" i="5"/>
  <c r="K1709" i="5" s="1"/>
  <c r="J1721" i="5"/>
  <c r="K1721" i="5" s="1"/>
  <c r="J1733" i="5"/>
  <c r="K1733" i="5" s="1"/>
  <c r="J1745" i="5"/>
  <c r="K1745" i="5" s="1"/>
  <c r="J1757" i="5"/>
  <c r="K1757" i="5" s="1"/>
  <c r="J1769" i="5"/>
  <c r="K1769" i="5" s="1"/>
  <c r="J1781" i="5"/>
  <c r="K1781" i="5" s="1"/>
  <c r="J1793" i="5"/>
  <c r="K1793" i="5" s="1"/>
  <c r="J1805" i="5"/>
  <c r="K1805" i="5" s="1"/>
  <c r="J1817" i="5"/>
  <c r="K1817" i="5" s="1"/>
  <c r="J1829" i="5"/>
  <c r="K1829" i="5" s="1"/>
  <c r="J1841" i="5"/>
  <c r="K1841" i="5" s="1"/>
  <c r="J1853" i="5"/>
  <c r="K1853" i="5" s="1"/>
  <c r="J1865" i="5"/>
  <c r="K1865" i="5" s="1"/>
  <c r="J1877" i="5"/>
  <c r="K1877" i="5" s="1"/>
  <c r="J1889" i="5"/>
  <c r="K1889" i="5" s="1"/>
  <c r="J1901" i="5"/>
  <c r="K1901" i="5" s="1"/>
  <c r="J1913" i="5"/>
  <c r="K1913" i="5" s="1"/>
  <c r="J31" i="5"/>
  <c r="K31" i="5" s="1"/>
  <c r="J46" i="5"/>
  <c r="K46" i="5" s="1"/>
  <c r="J64" i="5"/>
  <c r="K64" i="5" s="1"/>
  <c r="J79" i="5"/>
  <c r="K79" i="5" s="1"/>
  <c r="J94" i="5"/>
  <c r="K94" i="5" s="1"/>
  <c r="J112" i="5"/>
  <c r="K112" i="5" s="1"/>
  <c r="J127" i="5"/>
  <c r="K127" i="5" s="1"/>
  <c r="J142" i="5"/>
  <c r="K142" i="5" s="1"/>
  <c r="J160" i="5"/>
  <c r="K160" i="5" s="1"/>
  <c r="J175" i="5"/>
  <c r="K175" i="5" s="1"/>
  <c r="J190" i="5"/>
  <c r="K190" i="5" s="1"/>
  <c r="J208" i="5"/>
  <c r="K208" i="5" s="1"/>
  <c r="J223" i="5"/>
  <c r="K223" i="5" s="1"/>
  <c r="J238" i="5"/>
  <c r="K238" i="5" s="1"/>
  <c r="J256" i="5"/>
  <c r="K256" i="5" s="1"/>
  <c r="J271" i="5"/>
  <c r="K271" i="5" s="1"/>
  <c r="J286" i="5"/>
  <c r="K286" i="5" s="1"/>
  <c r="J304" i="5"/>
  <c r="K304" i="5" s="1"/>
  <c r="J319" i="5"/>
  <c r="K319" i="5" s="1"/>
  <c r="J334" i="5"/>
  <c r="K334" i="5" s="1"/>
  <c r="J352" i="5"/>
  <c r="K352" i="5" s="1"/>
  <c r="J367" i="5"/>
  <c r="K367" i="5" s="1"/>
  <c r="J382" i="5"/>
  <c r="K382" i="5" s="1"/>
  <c r="J400" i="5"/>
  <c r="K400" i="5" s="1"/>
  <c r="J415" i="5"/>
  <c r="K415" i="5" s="1"/>
  <c r="J430" i="5"/>
  <c r="K430" i="5" s="1"/>
  <c r="J448" i="5"/>
  <c r="K448" i="5" s="1"/>
  <c r="J463" i="5"/>
  <c r="K463" i="5" s="1"/>
  <c r="J478" i="5"/>
  <c r="K478" i="5" s="1"/>
  <c r="J496" i="5"/>
  <c r="K496" i="5" s="1"/>
  <c r="J511" i="5"/>
  <c r="K511" i="5" s="1"/>
  <c r="J526" i="5"/>
  <c r="K526" i="5" s="1"/>
  <c r="J544" i="5"/>
  <c r="K544" i="5" s="1"/>
  <c r="J559" i="5"/>
  <c r="K559" i="5" s="1"/>
  <c r="J574" i="5"/>
  <c r="K574" i="5" s="1"/>
  <c r="J592" i="5"/>
  <c r="K592" i="5" s="1"/>
  <c r="J606" i="5"/>
  <c r="K606" i="5" s="1"/>
  <c r="J618" i="5"/>
  <c r="K618" i="5" s="1"/>
  <c r="J630" i="5"/>
  <c r="K630" i="5" s="1"/>
  <c r="J642" i="5"/>
  <c r="K642" i="5" s="1"/>
  <c r="J654" i="5"/>
  <c r="K654" i="5" s="1"/>
  <c r="J666" i="5"/>
  <c r="K666" i="5" s="1"/>
  <c r="J678" i="5"/>
  <c r="K678" i="5" s="1"/>
  <c r="J690" i="5"/>
  <c r="K690" i="5" s="1"/>
  <c r="J702" i="5"/>
  <c r="K702" i="5" s="1"/>
  <c r="J714" i="5"/>
  <c r="K714" i="5" s="1"/>
  <c r="J726" i="5"/>
  <c r="K726" i="5" s="1"/>
  <c r="J738" i="5"/>
  <c r="K738" i="5" s="1"/>
  <c r="J750" i="5"/>
  <c r="K750" i="5" s="1"/>
  <c r="J762" i="5"/>
  <c r="K762" i="5" s="1"/>
  <c r="J774" i="5"/>
  <c r="K774" i="5" s="1"/>
  <c r="J786" i="5"/>
  <c r="K786" i="5" s="1"/>
  <c r="J798" i="5"/>
  <c r="K798" i="5" s="1"/>
  <c r="J810" i="5"/>
  <c r="K810" i="5" s="1"/>
  <c r="J822" i="5"/>
  <c r="K822" i="5" s="1"/>
  <c r="J834" i="5"/>
  <c r="K834" i="5" s="1"/>
  <c r="J846" i="5"/>
  <c r="K846" i="5" s="1"/>
  <c r="J858" i="5"/>
  <c r="K858" i="5" s="1"/>
  <c r="J870" i="5"/>
  <c r="K870" i="5" s="1"/>
  <c r="J882" i="5"/>
  <c r="K882" i="5" s="1"/>
  <c r="J894" i="5"/>
  <c r="K894" i="5" s="1"/>
  <c r="J906" i="5"/>
  <c r="K906" i="5" s="1"/>
  <c r="J918" i="5"/>
  <c r="K918" i="5" s="1"/>
  <c r="J930" i="5"/>
  <c r="K930" i="5" s="1"/>
  <c r="J942" i="5"/>
  <c r="K942" i="5" s="1"/>
  <c r="J954" i="5"/>
  <c r="K954" i="5" s="1"/>
  <c r="J966" i="5"/>
  <c r="K966" i="5" s="1"/>
  <c r="J978" i="5"/>
  <c r="K978" i="5" s="1"/>
  <c r="J990" i="5"/>
  <c r="K990" i="5" s="1"/>
  <c r="J1002" i="5"/>
  <c r="K1002" i="5" s="1"/>
  <c r="J1014" i="5"/>
  <c r="K1014" i="5" s="1"/>
  <c r="J1026" i="5"/>
  <c r="K1026" i="5" s="1"/>
  <c r="J1038" i="5"/>
  <c r="K1038" i="5" s="1"/>
  <c r="J1050" i="5"/>
  <c r="K1050" i="5" s="1"/>
  <c r="J1062" i="5"/>
  <c r="K1062" i="5" s="1"/>
  <c r="J1074" i="5"/>
  <c r="K1074" i="5" s="1"/>
  <c r="J1086" i="5"/>
  <c r="K1086" i="5" s="1"/>
  <c r="J1098" i="5"/>
  <c r="K1098" i="5" s="1"/>
  <c r="J1110" i="5"/>
  <c r="K1110" i="5" s="1"/>
  <c r="J1122" i="5"/>
  <c r="K1122" i="5" s="1"/>
  <c r="J1134" i="5"/>
  <c r="K1134" i="5" s="1"/>
  <c r="J1146" i="5"/>
  <c r="K1146" i="5" s="1"/>
  <c r="J1158" i="5"/>
  <c r="K1158" i="5" s="1"/>
  <c r="J1170" i="5"/>
  <c r="K1170" i="5" s="1"/>
  <c r="J1182" i="5"/>
  <c r="K1182" i="5" s="1"/>
  <c r="J1194" i="5"/>
  <c r="K1194" i="5" s="1"/>
  <c r="J1206" i="5"/>
  <c r="K1206" i="5" s="1"/>
  <c r="J1218" i="5"/>
  <c r="K1218" i="5" s="1"/>
  <c r="J1230" i="5"/>
  <c r="K1230" i="5" s="1"/>
  <c r="J1242" i="5"/>
  <c r="K1242" i="5" s="1"/>
  <c r="J1254" i="5"/>
  <c r="K1254" i="5" s="1"/>
  <c r="J1266" i="5"/>
  <c r="K1266" i="5" s="1"/>
  <c r="J1278" i="5"/>
  <c r="K1278" i="5" s="1"/>
  <c r="J1290" i="5"/>
  <c r="K1290" i="5" s="1"/>
  <c r="J1302" i="5"/>
  <c r="K1302" i="5" s="1"/>
  <c r="J1314" i="5"/>
  <c r="K1314" i="5" s="1"/>
  <c r="J1326" i="5"/>
  <c r="K1326" i="5" s="1"/>
  <c r="J1338" i="5"/>
  <c r="K1338" i="5" s="1"/>
  <c r="J1350" i="5"/>
  <c r="K1350" i="5" s="1"/>
  <c r="J1362" i="5"/>
  <c r="K1362" i="5" s="1"/>
  <c r="J1374" i="5"/>
  <c r="K1374" i="5" s="1"/>
  <c r="J1386" i="5"/>
  <c r="K1386" i="5" s="1"/>
  <c r="J1398" i="5"/>
  <c r="K1398" i="5" s="1"/>
  <c r="J1410" i="5"/>
  <c r="K1410" i="5" s="1"/>
  <c r="J1422" i="5"/>
  <c r="K1422" i="5" s="1"/>
  <c r="J1434" i="5"/>
  <c r="K1434" i="5" s="1"/>
  <c r="J1446" i="5"/>
  <c r="K1446" i="5" s="1"/>
  <c r="J1458" i="5"/>
  <c r="K1458" i="5" s="1"/>
  <c r="J1470" i="5"/>
  <c r="K1470" i="5" s="1"/>
  <c r="J1482" i="5"/>
  <c r="K1482" i="5" s="1"/>
  <c r="J1494" i="5"/>
  <c r="K1494" i="5" s="1"/>
  <c r="J1506" i="5"/>
  <c r="K1506" i="5" s="1"/>
  <c r="J1518" i="5"/>
  <c r="K1518" i="5" s="1"/>
  <c r="J1530" i="5"/>
  <c r="K1530" i="5" s="1"/>
  <c r="J1542" i="5"/>
  <c r="K1542" i="5" s="1"/>
  <c r="J1554" i="5"/>
  <c r="K1554" i="5" s="1"/>
  <c r="J1566" i="5"/>
  <c r="K1566" i="5" s="1"/>
  <c r="J1578" i="5"/>
  <c r="K1578" i="5" s="1"/>
  <c r="J1590" i="5"/>
  <c r="K1590" i="5" s="1"/>
  <c r="J1602" i="5"/>
  <c r="K1602" i="5" s="1"/>
  <c r="J1614" i="5"/>
  <c r="K1614" i="5" s="1"/>
  <c r="J1626" i="5"/>
  <c r="K1626" i="5" s="1"/>
  <c r="J1638" i="5"/>
  <c r="K1638" i="5" s="1"/>
  <c r="J1650" i="5"/>
  <c r="K1650" i="5" s="1"/>
  <c r="J1662" i="5"/>
  <c r="K1662" i="5" s="1"/>
  <c r="J1674" i="5"/>
  <c r="K1674" i="5" s="1"/>
  <c r="J1686" i="5"/>
  <c r="K1686" i="5" s="1"/>
  <c r="J1698" i="5"/>
  <c r="K1698" i="5" s="1"/>
  <c r="J1710" i="5"/>
  <c r="K1710" i="5" s="1"/>
  <c r="J1722" i="5"/>
  <c r="K1722" i="5" s="1"/>
  <c r="J1734" i="5"/>
  <c r="K1734" i="5" s="1"/>
  <c r="J1746" i="5"/>
  <c r="K1746" i="5" s="1"/>
  <c r="J1758" i="5"/>
  <c r="K1758" i="5" s="1"/>
  <c r="J1770" i="5"/>
  <c r="K1770" i="5" s="1"/>
  <c r="J1782" i="5"/>
  <c r="K1782" i="5" s="1"/>
  <c r="J1794" i="5"/>
  <c r="K1794" i="5" s="1"/>
  <c r="J1806" i="5"/>
  <c r="K1806" i="5" s="1"/>
  <c r="J1818" i="5"/>
  <c r="K1818" i="5" s="1"/>
  <c r="J1830" i="5"/>
  <c r="K1830" i="5" s="1"/>
  <c r="J1842" i="5"/>
  <c r="K1842" i="5" s="1"/>
  <c r="J1854" i="5"/>
  <c r="K1854" i="5" s="1"/>
  <c r="J1866" i="5"/>
  <c r="K1866" i="5" s="1"/>
  <c r="J1878" i="5"/>
  <c r="K1878" i="5" s="1"/>
  <c r="J1890" i="5"/>
  <c r="K1890" i="5" s="1"/>
  <c r="J1902" i="5"/>
  <c r="K1902" i="5" s="1"/>
  <c r="J1914" i="5"/>
  <c r="K1914" i="5" s="1"/>
  <c r="J1926" i="5"/>
  <c r="K1926" i="5" s="1"/>
  <c r="J1938" i="5"/>
  <c r="K1938" i="5" s="1"/>
  <c r="J32" i="5"/>
  <c r="K32" i="5" s="1"/>
  <c r="J47" i="5"/>
  <c r="K47" i="5" s="1"/>
  <c r="J65" i="5"/>
  <c r="K65" i="5" s="1"/>
  <c r="J80" i="5"/>
  <c r="K80" i="5" s="1"/>
  <c r="J95" i="5"/>
  <c r="K95" i="5" s="1"/>
  <c r="J113" i="5"/>
  <c r="K113" i="5" s="1"/>
  <c r="J128" i="5"/>
  <c r="K128" i="5" s="1"/>
  <c r="J143" i="5"/>
  <c r="K143" i="5" s="1"/>
  <c r="J161" i="5"/>
  <c r="K161" i="5" s="1"/>
  <c r="J176" i="5"/>
  <c r="K176" i="5" s="1"/>
  <c r="J191" i="5"/>
  <c r="K191" i="5" s="1"/>
  <c r="J209" i="5"/>
  <c r="K209" i="5" s="1"/>
  <c r="J224" i="5"/>
  <c r="K224" i="5" s="1"/>
  <c r="J239" i="5"/>
  <c r="K239" i="5" s="1"/>
  <c r="J257" i="5"/>
  <c r="K257" i="5" s="1"/>
  <c r="J272" i="5"/>
  <c r="K272" i="5" s="1"/>
  <c r="J287" i="5"/>
  <c r="K287" i="5" s="1"/>
  <c r="J305" i="5"/>
  <c r="K305" i="5" s="1"/>
  <c r="J320" i="5"/>
  <c r="K320" i="5" s="1"/>
  <c r="J335" i="5"/>
  <c r="K335" i="5" s="1"/>
  <c r="J353" i="5"/>
  <c r="K353" i="5" s="1"/>
  <c r="J368" i="5"/>
  <c r="K368" i="5" s="1"/>
  <c r="J383" i="5"/>
  <c r="K383" i="5" s="1"/>
  <c r="J401" i="5"/>
  <c r="K401" i="5" s="1"/>
  <c r="J416" i="5"/>
  <c r="K416" i="5" s="1"/>
  <c r="J431" i="5"/>
  <c r="K431" i="5" s="1"/>
  <c r="J449" i="5"/>
  <c r="K449" i="5" s="1"/>
  <c r="J464" i="5"/>
  <c r="K464" i="5" s="1"/>
  <c r="J479" i="5"/>
  <c r="K479" i="5" s="1"/>
  <c r="J497" i="5"/>
  <c r="K497" i="5" s="1"/>
  <c r="J512" i="5"/>
  <c r="K512" i="5" s="1"/>
  <c r="J527" i="5"/>
  <c r="K527" i="5" s="1"/>
  <c r="J545" i="5"/>
  <c r="K545" i="5" s="1"/>
  <c r="J560" i="5"/>
  <c r="K560" i="5" s="1"/>
  <c r="J575" i="5"/>
  <c r="K575" i="5" s="1"/>
  <c r="J593" i="5"/>
  <c r="K593" i="5" s="1"/>
  <c r="J607" i="5"/>
  <c r="K607" i="5" s="1"/>
  <c r="J619" i="5"/>
  <c r="K619" i="5" s="1"/>
  <c r="J631" i="5"/>
  <c r="K631" i="5" s="1"/>
  <c r="J643" i="5"/>
  <c r="K643" i="5" s="1"/>
  <c r="J655" i="5"/>
  <c r="K655" i="5" s="1"/>
  <c r="J667" i="5"/>
  <c r="K667" i="5" s="1"/>
  <c r="J679" i="5"/>
  <c r="K679" i="5" s="1"/>
  <c r="J691" i="5"/>
  <c r="K691" i="5" s="1"/>
  <c r="J703" i="5"/>
  <c r="K703" i="5" s="1"/>
  <c r="J715" i="5"/>
  <c r="K715" i="5" s="1"/>
  <c r="J727" i="5"/>
  <c r="K727" i="5" s="1"/>
  <c r="J739" i="5"/>
  <c r="K739" i="5" s="1"/>
  <c r="J751" i="5"/>
  <c r="K751" i="5" s="1"/>
  <c r="J763" i="5"/>
  <c r="K763" i="5" s="1"/>
  <c r="J775" i="5"/>
  <c r="K775" i="5" s="1"/>
  <c r="J787" i="5"/>
  <c r="K787" i="5" s="1"/>
  <c r="J799" i="5"/>
  <c r="K799" i="5" s="1"/>
  <c r="J811" i="5"/>
  <c r="K811" i="5" s="1"/>
  <c r="J823" i="5"/>
  <c r="K823" i="5" s="1"/>
  <c r="J835" i="5"/>
  <c r="K835" i="5" s="1"/>
  <c r="J847" i="5"/>
  <c r="K847" i="5" s="1"/>
  <c r="J859" i="5"/>
  <c r="K859" i="5" s="1"/>
  <c r="J871" i="5"/>
  <c r="K871" i="5" s="1"/>
  <c r="J883" i="5"/>
  <c r="K883" i="5" s="1"/>
  <c r="J895" i="5"/>
  <c r="K895" i="5" s="1"/>
  <c r="J907" i="5"/>
  <c r="K907" i="5" s="1"/>
  <c r="J919" i="5"/>
  <c r="K919" i="5" s="1"/>
  <c r="J931" i="5"/>
  <c r="K931" i="5" s="1"/>
  <c r="J943" i="5"/>
  <c r="K943" i="5" s="1"/>
  <c r="J955" i="5"/>
  <c r="K955" i="5" s="1"/>
  <c r="J967" i="5"/>
  <c r="K967" i="5" s="1"/>
  <c r="J979" i="5"/>
  <c r="K979" i="5" s="1"/>
  <c r="J991" i="5"/>
  <c r="K991" i="5" s="1"/>
  <c r="J1003" i="5"/>
  <c r="K1003" i="5" s="1"/>
  <c r="J1015" i="5"/>
  <c r="K1015" i="5" s="1"/>
  <c r="J1027" i="5"/>
  <c r="K1027" i="5" s="1"/>
  <c r="J1039" i="5"/>
  <c r="K1039" i="5" s="1"/>
  <c r="J1051" i="5"/>
  <c r="K1051" i="5" s="1"/>
  <c r="J1063" i="5"/>
  <c r="K1063" i="5" s="1"/>
  <c r="J1075" i="5"/>
  <c r="K1075" i="5" s="1"/>
  <c r="J1087" i="5"/>
  <c r="K1087" i="5" s="1"/>
  <c r="J1099" i="5"/>
  <c r="K1099" i="5" s="1"/>
  <c r="J1111" i="5"/>
  <c r="K1111" i="5" s="1"/>
  <c r="J1123" i="5"/>
  <c r="K1123" i="5" s="1"/>
  <c r="J1135" i="5"/>
  <c r="K1135" i="5" s="1"/>
  <c r="J1147" i="5"/>
  <c r="K1147" i="5" s="1"/>
  <c r="J1159" i="5"/>
  <c r="K1159" i="5" s="1"/>
  <c r="J1171" i="5"/>
  <c r="K1171" i="5" s="1"/>
  <c r="J1183" i="5"/>
  <c r="K1183" i="5" s="1"/>
  <c r="J1195" i="5"/>
  <c r="K1195" i="5" s="1"/>
  <c r="J1207" i="5"/>
  <c r="K1207" i="5" s="1"/>
  <c r="J1219" i="5"/>
  <c r="K1219" i="5" s="1"/>
  <c r="J1231" i="5"/>
  <c r="K1231" i="5" s="1"/>
  <c r="J1243" i="5"/>
  <c r="K1243" i="5" s="1"/>
  <c r="J1255" i="5"/>
  <c r="K1255" i="5" s="1"/>
  <c r="J1267" i="5"/>
  <c r="K1267" i="5" s="1"/>
  <c r="J1279" i="5"/>
  <c r="K1279" i="5" s="1"/>
  <c r="J1291" i="5"/>
  <c r="K1291" i="5" s="1"/>
  <c r="J1303" i="5"/>
  <c r="K1303" i="5" s="1"/>
  <c r="J1315" i="5"/>
  <c r="K1315" i="5" s="1"/>
  <c r="J1327" i="5"/>
  <c r="K1327" i="5" s="1"/>
  <c r="J1339" i="5"/>
  <c r="K1339" i="5" s="1"/>
  <c r="J1351" i="5"/>
  <c r="K1351" i="5" s="1"/>
  <c r="J1363" i="5"/>
  <c r="K1363" i="5" s="1"/>
  <c r="J1375" i="5"/>
  <c r="K1375" i="5" s="1"/>
  <c r="J1387" i="5"/>
  <c r="K1387" i="5" s="1"/>
  <c r="J1399" i="5"/>
  <c r="K1399" i="5" s="1"/>
  <c r="J1411" i="5"/>
  <c r="K1411" i="5" s="1"/>
  <c r="J1423" i="5"/>
  <c r="K1423" i="5" s="1"/>
  <c r="J1435" i="5"/>
  <c r="K1435" i="5" s="1"/>
  <c r="J1447" i="5"/>
  <c r="K1447" i="5" s="1"/>
  <c r="J1459" i="5"/>
  <c r="K1459" i="5" s="1"/>
  <c r="J1471" i="5"/>
  <c r="K1471" i="5" s="1"/>
  <c r="J1483" i="5"/>
  <c r="K1483" i="5" s="1"/>
  <c r="J1495" i="5"/>
  <c r="K1495" i="5" s="1"/>
  <c r="J1507" i="5"/>
  <c r="K1507" i="5" s="1"/>
  <c r="J1519" i="5"/>
  <c r="K1519" i="5" s="1"/>
  <c r="J1531" i="5"/>
  <c r="K1531" i="5" s="1"/>
  <c r="J1543" i="5"/>
  <c r="K1543" i="5" s="1"/>
  <c r="J1555" i="5"/>
  <c r="K1555" i="5" s="1"/>
  <c r="J1567" i="5"/>
  <c r="K1567" i="5" s="1"/>
  <c r="J1579" i="5"/>
  <c r="K1579" i="5" s="1"/>
  <c r="J1591" i="5"/>
  <c r="K1591" i="5" s="1"/>
  <c r="J1603" i="5"/>
  <c r="K1603" i="5" s="1"/>
  <c r="J1615" i="5"/>
  <c r="K1615" i="5" s="1"/>
  <c r="J1627" i="5"/>
  <c r="K1627" i="5" s="1"/>
  <c r="J1639" i="5"/>
  <c r="K1639" i="5" s="1"/>
  <c r="J1651" i="5"/>
  <c r="K1651" i="5" s="1"/>
  <c r="J1663" i="5"/>
  <c r="K1663" i="5" s="1"/>
  <c r="J1675" i="5"/>
  <c r="K1675" i="5" s="1"/>
  <c r="J1687" i="5"/>
  <c r="K1687" i="5" s="1"/>
  <c r="J1699" i="5"/>
  <c r="K1699" i="5" s="1"/>
  <c r="J1711" i="5"/>
  <c r="K1711" i="5" s="1"/>
  <c r="J1723" i="5"/>
  <c r="K1723" i="5" s="1"/>
  <c r="J1735" i="5"/>
  <c r="K1735" i="5" s="1"/>
  <c r="J1747" i="5"/>
  <c r="K1747" i="5" s="1"/>
  <c r="J1759" i="5"/>
  <c r="K1759" i="5" s="1"/>
  <c r="J1771" i="5"/>
  <c r="K1771" i="5" s="1"/>
  <c r="J1783" i="5"/>
  <c r="K1783" i="5" s="1"/>
  <c r="J1795" i="5"/>
  <c r="K1795" i="5" s="1"/>
  <c r="J1807" i="5"/>
  <c r="K1807" i="5" s="1"/>
  <c r="J1819" i="5"/>
  <c r="K1819" i="5" s="1"/>
  <c r="J1831" i="5"/>
  <c r="K1831" i="5" s="1"/>
  <c r="J1843" i="5"/>
  <c r="K1843" i="5" s="1"/>
  <c r="J1855" i="5"/>
  <c r="K1855" i="5" s="1"/>
  <c r="J1867" i="5"/>
  <c r="K1867" i="5" s="1"/>
  <c r="J1879" i="5"/>
  <c r="K1879" i="5" s="1"/>
  <c r="J1891" i="5"/>
  <c r="K1891" i="5" s="1"/>
  <c r="J1903" i="5"/>
  <c r="K1903" i="5" s="1"/>
  <c r="J1915" i="5"/>
  <c r="K1915" i="5" s="1"/>
  <c r="J1927" i="5"/>
  <c r="K1927" i="5" s="1"/>
  <c r="J1939" i="5"/>
  <c r="K1939" i="5" s="1"/>
  <c r="J22" i="5"/>
  <c r="K22" i="5" s="1"/>
  <c r="J40" i="5"/>
  <c r="K40" i="5" s="1"/>
  <c r="J55" i="5"/>
  <c r="K55" i="5" s="1"/>
  <c r="J70" i="5"/>
  <c r="K70" i="5" s="1"/>
  <c r="J88" i="5"/>
  <c r="K88" i="5" s="1"/>
  <c r="J103" i="5"/>
  <c r="K103" i="5" s="1"/>
  <c r="J118" i="5"/>
  <c r="K118" i="5" s="1"/>
  <c r="J136" i="5"/>
  <c r="K136" i="5" s="1"/>
  <c r="J151" i="5"/>
  <c r="K151" i="5" s="1"/>
  <c r="J166" i="5"/>
  <c r="K166" i="5" s="1"/>
  <c r="J184" i="5"/>
  <c r="K184" i="5" s="1"/>
  <c r="J199" i="5"/>
  <c r="K199" i="5" s="1"/>
  <c r="J214" i="5"/>
  <c r="K214" i="5" s="1"/>
  <c r="J232" i="5"/>
  <c r="K232" i="5" s="1"/>
  <c r="J247" i="5"/>
  <c r="K247" i="5" s="1"/>
  <c r="J262" i="5"/>
  <c r="K262" i="5" s="1"/>
  <c r="J280" i="5"/>
  <c r="K280" i="5" s="1"/>
  <c r="J295" i="5"/>
  <c r="K295" i="5" s="1"/>
  <c r="J310" i="5"/>
  <c r="K310" i="5" s="1"/>
  <c r="J328" i="5"/>
  <c r="K328" i="5" s="1"/>
  <c r="J343" i="5"/>
  <c r="K343" i="5" s="1"/>
  <c r="J358" i="5"/>
  <c r="K358" i="5" s="1"/>
  <c r="J376" i="5"/>
  <c r="K376" i="5" s="1"/>
  <c r="J391" i="5"/>
  <c r="K391" i="5" s="1"/>
  <c r="J406" i="5"/>
  <c r="K406" i="5" s="1"/>
  <c r="J424" i="5"/>
  <c r="K424" i="5" s="1"/>
  <c r="J439" i="5"/>
  <c r="K439" i="5" s="1"/>
  <c r="J454" i="5"/>
  <c r="K454" i="5" s="1"/>
  <c r="J472" i="5"/>
  <c r="K472" i="5" s="1"/>
  <c r="J487" i="5"/>
  <c r="K487" i="5" s="1"/>
  <c r="J502" i="5"/>
  <c r="K502" i="5" s="1"/>
  <c r="J520" i="5"/>
  <c r="K520" i="5" s="1"/>
  <c r="J535" i="5"/>
  <c r="K535" i="5" s="1"/>
  <c r="J550" i="5"/>
  <c r="K550" i="5" s="1"/>
  <c r="J568" i="5"/>
  <c r="K568" i="5" s="1"/>
  <c r="J583" i="5"/>
  <c r="K583" i="5" s="1"/>
  <c r="J598" i="5"/>
  <c r="K598" i="5" s="1"/>
  <c r="J612" i="5"/>
  <c r="K612" i="5" s="1"/>
  <c r="J624" i="5"/>
  <c r="K624" i="5" s="1"/>
  <c r="J636" i="5"/>
  <c r="K636" i="5" s="1"/>
  <c r="J648" i="5"/>
  <c r="K648" i="5" s="1"/>
  <c r="J660" i="5"/>
  <c r="K660" i="5" s="1"/>
  <c r="J672" i="5"/>
  <c r="K672" i="5" s="1"/>
  <c r="J684" i="5"/>
  <c r="K684" i="5" s="1"/>
  <c r="J696" i="5"/>
  <c r="K696" i="5" s="1"/>
  <c r="J708" i="5"/>
  <c r="K708" i="5" s="1"/>
  <c r="J720" i="5"/>
  <c r="K720" i="5" s="1"/>
  <c r="J732" i="5"/>
  <c r="K732" i="5" s="1"/>
  <c r="J744" i="5"/>
  <c r="K744" i="5" s="1"/>
  <c r="J756" i="5"/>
  <c r="K756" i="5" s="1"/>
  <c r="J768" i="5"/>
  <c r="K768" i="5" s="1"/>
  <c r="J780" i="5"/>
  <c r="K780" i="5" s="1"/>
  <c r="J792" i="5"/>
  <c r="K792" i="5" s="1"/>
  <c r="J804" i="5"/>
  <c r="K804" i="5" s="1"/>
  <c r="J816" i="5"/>
  <c r="K816" i="5" s="1"/>
  <c r="J828" i="5"/>
  <c r="K828" i="5" s="1"/>
  <c r="J840" i="5"/>
  <c r="K840" i="5" s="1"/>
  <c r="J852" i="5"/>
  <c r="K852" i="5" s="1"/>
  <c r="J864" i="5"/>
  <c r="K864" i="5" s="1"/>
  <c r="J876" i="5"/>
  <c r="K876" i="5" s="1"/>
  <c r="J888" i="5"/>
  <c r="K888" i="5" s="1"/>
  <c r="J900" i="5"/>
  <c r="K900" i="5" s="1"/>
  <c r="J912" i="5"/>
  <c r="K912" i="5" s="1"/>
  <c r="J924" i="5"/>
  <c r="K924" i="5" s="1"/>
  <c r="J936" i="5"/>
  <c r="K936" i="5" s="1"/>
  <c r="J948" i="5"/>
  <c r="K948" i="5" s="1"/>
  <c r="J960" i="5"/>
  <c r="K960" i="5" s="1"/>
  <c r="J972" i="5"/>
  <c r="K972" i="5" s="1"/>
  <c r="J984" i="5"/>
  <c r="K984" i="5" s="1"/>
  <c r="J996" i="5"/>
  <c r="K996" i="5" s="1"/>
  <c r="J1008" i="5"/>
  <c r="K1008" i="5" s="1"/>
  <c r="J1020" i="5"/>
  <c r="K1020" i="5" s="1"/>
  <c r="J1032" i="5"/>
  <c r="K1032" i="5" s="1"/>
  <c r="J1044" i="5"/>
  <c r="K1044" i="5" s="1"/>
  <c r="J1056" i="5"/>
  <c r="K1056" i="5" s="1"/>
  <c r="J1068" i="5"/>
  <c r="K1068" i="5" s="1"/>
  <c r="J1080" i="5"/>
  <c r="K1080" i="5" s="1"/>
  <c r="J1092" i="5"/>
  <c r="K1092" i="5" s="1"/>
  <c r="J1104" i="5"/>
  <c r="K1104" i="5" s="1"/>
  <c r="J1116" i="5"/>
  <c r="K1116" i="5" s="1"/>
  <c r="J1128" i="5"/>
  <c r="K1128" i="5" s="1"/>
  <c r="J1140" i="5"/>
  <c r="K1140" i="5" s="1"/>
  <c r="J1152" i="5"/>
  <c r="K1152" i="5" s="1"/>
  <c r="J1164" i="5"/>
  <c r="K1164" i="5" s="1"/>
  <c r="J1176" i="5"/>
  <c r="K1176" i="5" s="1"/>
  <c r="J1188" i="5"/>
  <c r="K1188" i="5" s="1"/>
  <c r="J1200" i="5"/>
  <c r="K1200" i="5" s="1"/>
  <c r="J1212" i="5"/>
  <c r="K1212" i="5" s="1"/>
  <c r="J1224" i="5"/>
  <c r="K1224" i="5" s="1"/>
  <c r="J1236" i="5"/>
  <c r="K1236" i="5" s="1"/>
  <c r="J1248" i="5"/>
  <c r="K1248" i="5" s="1"/>
  <c r="J1260" i="5"/>
  <c r="K1260" i="5" s="1"/>
  <c r="J1272" i="5"/>
  <c r="K1272" i="5" s="1"/>
  <c r="J1284" i="5"/>
  <c r="K1284" i="5" s="1"/>
  <c r="J1296" i="5"/>
  <c r="K1296" i="5" s="1"/>
  <c r="J1308" i="5"/>
  <c r="K1308" i="5" s="1"/>
  <c r="J1320" i="5"/>
  <c r="K1320" i="5" s="1"/>
  <c r="J1332" i="5"/>
  <c r="K1332" i="5" s="1"/>
  <c r="J1344" i="5"/>
  <c r="K1344" i="5" s="1"/>
  <c r="J1356" i="5"/>
  <c r="K1356" i="5" s="1"/>
  <c r="J1368" i="5"/>
  <c r="K1368" i="5" s="1"/>
  <c r="J1380" i="5"/>
  <c r="K1380" i="5" s="1"/>
  <c r="J1392" i="5"/>
  <c r="K1392" i="5" s="1"/>
  <c r="J1404" i="5"/>
  <c r="K1404" i="5" s="1"/>
  <c r="J1416" i="5"/>
  <c r="K1416" i="5" s="1"/>
  <c r="J1428" i="5"/>
  <c r="K1428" i="5" s="1"/>
  <c r="J1440" i="5"/>
  <c r="K1440" i="5" s="1"/>
  <c r="J1452" i="5"/>
  <c r="K1452" i="5" s="1"/>
  <c r="J1464" i="5"/>
  <c r="K1464" i="5" s="1"/>
  <c r="J1476" i="5"/>
  <c r="K1476" i="5" s="1"/>
  <c r="J1488" i="5"/>
  <c r="K1488" i="5" s="1"/>
  <c r="J1500" i="5"/>
  <c r="K1500" i="5" s="1"/>
  <c r="J1512" i="5"/>
  <c r="K1512" i="5" s="1"/>
  <c r="J1524" i="5"/>
  <c r="K1524" i="5" s="1"/>
  <c r="J1536" i="5"/>
  <c r="K1536" i="5" s="1"/>
  <c r="J1548" i="5"/>
  <c r="K1548" i="5" s="1"/>
  <c r="J1560" i="5"/>
  <c r="K1560" i="5" s="1"/>
  <c r="J1572" i="5"/>
  <c r="K1572" i="5" s="1"/>
  <c r="J1584" i="5"/>
  <c r="K1584" i="5" s="1"/>
  <c r="J1596" i="5"/>
  <c r="K1596" i="5" s="1"/>
  <c r="J1608" i="5"/>
  <c r="K1608" i="5" s="1"/>
  <c r="J1620" i="5"/>
  <c r="K1620" i="5" s="1"/>
  <c r="J1632" i="5"/>
  <c r="K1632" i="5" s="1"/>
  <c r="J1644" i="5"/>
  <c r="K1644" i="5" s="1"/>
  <c r="J1656" i="5"/>
  <c r="K1656" i="5" s="1"/>
  <c r="J19" i="5"/>
  <c r="K19" i="5" s="1"/>
  <c r="J67" i="5"/>
  <c r="K67" i="5" s="1"/>
  <c r="J115" i="5"/>
  <c r="K115" i="5" s="1"/>
  <c r="J163" i="5"/>
  <c r="K163" i="5" s="1"/>
  <c r="J211" i="5"/>
  <c r="K211" i="5" s="1"/>
  <c r="J259" i="5"/>
  <c r="K259" i="5" s="1"/>
  <c r="J307" i="5"/>
  <c r="K307" i="5" s="1"/>
  <c r="J355" i="5"/>
  <c r="K355" i="5" s="1"/>
  <c r="J403" i="5"/>
  <c r="K403" i="5" s="1"/>
  <c r="J451" i="5"/>
  <c r="K451" i="5" s="1"/>
  <c r="J499" i="5"/>
  <c r="K499" i="5" s="1"/>
  <c r="J547" i="5"/>
  <c r="K547" i="5" s="1"/>
  <c r="J595" i="5"/>
  <c r="K595" i="5" s="1"/>
  <c r="J633" i="5"/>
  <c r="K633" i="5" s="1"/>
  <c r="J669" i="5"/>
  <c r="K669" i="5" s="1"/>
  <c r="J705" i="5"/>
  <c r="K705" i="5" s="1"/>
  <c r="J741" i="5"/>
  <c r="K741" i="5" s="1"/>
  <c r="J777" i="5"/>
  <c r="K777" i="5" s="1"/>
  <c r="J813" i="5"/>
  <c r="K813" i="5" s="1"/>
  <c r="J849" i="5"/>
  <c r="K849" i="5" s="1"/>
  <c r="J885" i="5"/>
  <c r="K885" i="5" s="1"/>
  <c r="J921" i="5"/>
  <c r="K921" i="5" s="1"/>
  <c r="J957" i="5"/>
  <c r="K957" i="5" s="1"/>
  <c r="J993" i="5"/>
  <c r="K993" i="5" s="1"/>
  <c r="J1029" i="5"/>
  <c r="K1029" i="5" s="1"/>
  <c r="J1065" i="5"/>
  <c r="K1065" i="5" s="1"/>
  <c r="J1101" i="5"/>
  <c r="K1101" i="5" s="1"/>
  <c r="J1137" i="5"/>
  <c r="K1137" i="5" s="1"/>
  <c r="J1173" i="5"/>
  <c r="K1173" i="5" s="1"/>
  <c r="J1209" i="5"/>
  <c r="K1209" i="5" s="1"/>
  <c r="J1245" i="5"/>
  <c r="K1245" i="5" s="1"/>
  <c r="J1281" i="5"/>
  <c r="K1281" i="5" s="1"/>
  <c r="J1317" i="5"/>
  <c r="K1317" i="5" s="1"/>
  <c r="J1353" i="5"/>
  <c r="K1353" i="5" s="1"/>
  <c r="J1389" i="5"/>
  <c r="K1389" i="5" s="1"/>
  <c r="J1425" i="5"/>
  <c r="K1425" i="5" s="1"/>
  <c r="J1461" i="5"/>
  <c r="K1461" i="5" s="1"/>
  <c r="J1497" i="5"/>
  <c r="K1497" i="5" s="1"/>
  <c r="J1533" i="5"/>
  <c r="K1533" i="5" s="1"/>
  <c r="J1569" i="5"/>
  <c r="K1569" i="5" s="1"/>
  <c r="J1605" i="5"/>
  <c r="K1605" i="5" s="1"/>
  <c r="J1641" i="5"/>
  <c r="K1641" i="5" s="1"/>
  <c r="J1676" i="5"/>
  <c r="K1676" i="5" s="1"/>
  <c r="J1702" i="5"/>
  <c r="K1702" i="5" s="1"/>
  <c r="J1728" i="5"/>
  <c r="K1728" i="5" s="1"/>
  <c r="J1761" i="5"/>
  <c r="K1761" i="5" s="1"/>
  <c r="J1787" i="5"/>
  <c r="K1787" i="5" s="1"/>
  <c r="J1820" i="5"/>
  <c r="K1820" i="5" s="1"/>
  <c r="J1846" i="5"/>
  <c r="K1846" i="5" s="1"/>
  <c r="J1872" i="5"/>
  <c r="K1872" i="5" s="1"/>
  <c r="J1905" i="5"/>
  <c r="K1905" i="5" s="1"/>
  <c r="J1929" i="5"/>
  <c r="K1929" i="5" s="1"/>
  <c r="J1949" i="5"/>
  <c r="K1949" i="5" s="1"/>
  <c r="J1964" i="5"/>
  <c r="K1964" i="5" s="1"/>
  <c r="J1979" i="5"/>
  <c r="K1979" i="5" s="1"/>
  <c r="J1997" i="5"/>
  <c r="K1997" i="5" s="1"/>
  <c r="J2012" i="5"/>
  <c r="K2012" i="5" s="1"/>
  <c r="J2027" i="5"/>
  <c r="K2027" i="5" s="1"/>
  <c r="J2045" i="5"/>
  <c r="K2045" i="5" s="1"/>
  <c r="J2060" i="5"/>
  <c r="K2060" i="5" s="1"/>
  <c r="J2075" i="5"/>
  <c r="K2075" i="5" s="1"/>
  <c r="J2093" i="5"/>
  <c r="K2093" i="5" s="1"/>
  <c r="J2108" i="5"/>
  <c r="K2108" i="5" s="1"/>
  <c r="J2123" i="5"/>
  <c r="K2123" i="5" s="1"/>
  <c r="J2141" i="5"/>
  <c r="K2141" i="5" s="1"/>
  <c r="J2156" i="5"/>
  <c r="K2156" i="5" s="1"/>
  <c r="J2171" i="5"/>
  <c r="K2171" i="5" s="1"/>
  <c r="J2189" i="5"/>
  <c r="K2189" i="5" s="1"/>
  <c r="J2204" i="5"/>
  <c r="K2204" i="5" s="1"/>
  <c r="J2219" i="5"/>
  <c r="K2219" i="5" s="1"/>
  <c r="J2237" i="5"/>
  <c r="K2237" i="5" s="1"/>
  <c r="J2252" i="5"/>
  <c r="K2252" i="5" s="1"/>
  <c r="J2267" i="5"/>
  <c r="K2267" i="5" s="1"/>
  <c r="J2285" i="5"/>
  <c r="K2285" i="5" s="1"/>
  <c r="J2300" i="5"/>
  <c r="K2300" i="5" s="1"/>
  <c r="J2315" i="5"/>
  <c r="K2315" i="5" s="1"/>
  <c r="J2333" i="5"/>
  <c r="K2333" i="5" s="1"/>
  <c r="J2348" i="5"/>
  <c r="K2348" i="5" s="1"/>
  <c r="J2363" i="5"/>
  <c r="K2363" i="5" s="1"/>
  <c r="J2381" i="5"/>
  <c r="K2381" i="5" s="1"/>
  <c r="J2396" i="5"/>
  <c r="K2396" i="5" s="1"/>
  <c r="J2411" i="5"/>
  <c r="K2411" i="5" s="1"/>
  <c r="J2429" i="5"/>
  <c r="K2429" i="5" s="1"/>
  <c r="J2444" i="5"/>
  <c r="K2444" i="5" s="1"/>
  <c r="J2459" i="5"/>
  <c r="K2459" i="5" s="1"/>
  <c r="J2477" i="5"/>
  <c r="K2477" i="5" s="1"/>
  <c r="J2492" i="5"/>
  <c r="K2492" i="5" s="1"/>
  <c r="J2507" i="5"/>
  <c r="K2507" i="5" s="1"/>
  <c r="J2525" i="5"/>
  <c r="K2525" i="5" s="1"/>
  <c r="J2540" i="5"/>
  <c r="K2540" i="5" s="1"/>
  <c r="J2555" i="5"/>
  <c r="K2555" i="5" s="1"/>
  <c r="J2573" i="5"/>
  <c r="K2573" i="5" s="1"/>
  <c r="J2588" i="5"/>
  <c r="K2588" i="5" s="1"/>
  <c r="J2603" i="5"/>
  <c r="K2603" i="5" s="1"/>
  <c r="J2621" i="5"/>
  <c r="K2621" i="5" s="1"/>
  <c r="J2636" i="5"/>
  <c r="K2636" i="5" s="1"/>
  <c r="J2651" i="5"/>
  <c r="K2651" i="5" s="1"/>
  <c r="J2669" i="5"/>
  <c r="K2669" i="5" s="1"/>
  <c r="J2684" i="5"/>
  <c r="K2684" i="5" s="1"/>
  <c r="J2699" i="5"/>
  <c r="K2699" i="5" s="1"/>
  <c r="J2717" i="5"/>
  <c r="K2717" i="5" s="1"/>
  <c r="J2732" i="5"/>
  <c r="K2732" i="5" s="1"/>
  <c r="J2747" i="5"/>
  <c r="K2747" i="5" s="1"/>
  <c r="J2765" i="5"/>
  <c r="K2765" i="5" s="1"/>
  <c r="J2780" i="5"/>
  <c r="K2780" i="5" s="1"/>
  <c r="J2795" i="5"/>
  <c r="K2795" i="5" s="1"/>
  <c r="J2813" i="5"/>
  <c r="K2813" i="5" s="1"/>
  <c r="J2828" i="5"/>
  <c r="K2828" i="5" s="1"/>
  <c r="J2843" i="5"/>
  <c r="K2843" i="5" s="1"/>
  <c r="J2861" i="5"/>
  <c r="K2861" i="5" s="1"/>
  <c r="J2876" i="5"/>
  <c r="K2876" i="5" s="1"/>
  <c r="J2891" i="5"/>
  <c r="K2891" i="5" s="1"/>
  <c r="J2909" i="5"/>
  <c r="K2909" i="5" s="1"/>
  <c r="J2924" i="5"/>
  <c r="K2924" i="5" s="1"/>
  <c r="J2939" i="5"/>
  <c r="K2939" i="5" s="1"/>
  <c r="J2957" i="5"/>
  <c r="K2957" i="5" s="1"/>
  <c r="J2972" i="5"/>
  <c r="K2972" i="5" s="1"/>
  <c r="J2987" i="5"/>
  <c r="K2987" i="5" s="1"/>
  <c r="J2999" i="5"/>
  <c r="K2999" i="5" s="1"/>
  <c r="J3011" i="5"/>
  <c r="K3011" i="5" s="1"/>
  <c r="J3023" i="5"/>
  <c r="K3023" i="5" s="1"/>
  <c r="J3035" i="5"/>
  <c r="K3035" i="5" s="1"/>
  <c r="J3047" i="5"/>
  <c r="K3047" i="5" s="1"/>
  <c r="J3059" i="5"/>
  <c r="K3059" i="5" s="1"/>
  <c r="J3071" i="5"/>
  <c r="K3071" i="5" s="1"/>
  <c r="J3083" i="5"/>
  <c r="K3083" i="5" s="1"/>
  <c r="J3095" i="5"/>
  <c r="K3095" i="5" s="1"/>
  <c r="J3107" i="5"/>
  <c r="K3107" i="5" s="1"/>
  <c r="J3119" i="5"/>
  <c r="K3119" i="5" s="1"/>
  <c r="J3131" i="5"/>
  <c r="K3131" i="5" s="1"/>
  <c r="J3143" i="5"/>
  <c r="K3143" i="5" s="1"/>
  <c r="J3155" i="5"/>
  <c r="K3155" i="5" s="1"/>
  <c r="J3167" i="5"/>
  <c r="K3167" i="5" s="1"/>
  <c r="J3179" i="5"/>
  <c r="K3179" i="5" s="1"/>
  <c r="J3191" i="5"/>
  <c r="K3191" i="5" s="1"/>
  <c r="J3203" i="5"/>
  <c r="K3203" i="5" s="1"/>
  <c r="J3215" i="5"/>
  <c r="K3215" i="5" s="1"/>
  <c r="J3227" i="5"/>
  <c r="K3227" i="5" s="1"/>
  <c r="J3239" i="5"/>
  <c r="K3239" i="5" s="1"/>
  <c r="J3251" i="5"/>
  <c r="K3251" i="5" s="1"/>
  <c r="J3263" i="5"/>
  <c r="K3263" i="5" s="1"/>
  <c r="J3275" i="5"/>
  <c r="K3275" i="5" s="1"/>
  <c r="J3287" i="5"/>
  <c r="K3287" i="5" s="1"/>
  <c r="J3299" i="5"/>
  <c r="K3299" i="5" s="1"/>
  <c r="J3311" i="5"/>
  <c r="K3311" i="5" s="1"/>
  <c r="J3323" i="5"/>
  <c r="K3323" i="5" s="1"/>
  <c r="J3335" i="5"/>
  <c r="K3335" i="5" s="1"/>
  <c r="J3347" i="5"/>
  <c r="K3347" i="5" s="1"/>
  <c r="J3359" i="5"/>
  <c r="K3359" i="5" s="1"/>
  <c r="J3371" i="5"/>
  <c r="K3371" i="5" s="1"/>
  <c r="J3383" i="5"/>
  <c r="K3383" i="5" s="1"/>
  <c r="J3395" i="5"/>
  <c r="K3395" i="5" s="1"/>
  <c r="J3407" i="5"/>
  <c r="K3407" i="5" s="1"/>
  <c r="J3419" i="5"/>
  <c r="K3419" i="5" s="1"/>
  <c r="J3431" i="5"/>
  <c r="K3431" i="5" s="1"/>
  <c r="J3443" i="5"/>
  <c r="K3443" i="5" s="1"/>
  <c r="J3455" i="5"/>
  <c r="K3455" i="5" s="1"/>
  <c r="J3467" i="5"/>
  <c r="K3467" i="5" s="1"/>
  <c r="J3479" i="5"/>
  <c r="K3479" i="5" s="1"/>
  <c r="J3491" i="5"/>
  <c r="K3491" i="5" s="1"/>
  <c r="J3503" i="5"/>
  <c r="K3503" i="5" s="1"/>
  <c r="J3515" i="5"/>
  <c r="K3515" i="5" s="1"/>
  <c r="J3527" i="5"/>
  <c r="K3527" i="5" s="1"/>
  <c r="J3539" i="5"/>
  <c r="K3539" i="5" s="1"/>
  <c r="J3551" i="5"/>
  <c r="K3551" i="5" s="1"/>
  <c r="J3563" i="5"/>
  <c r="K3563" i="5" s="1"/>
  <c r="J3575" i="5"/>
  <c r="K3575" i="5" s="1"/>
  <c r="J3587" i="5"/>
  <c r="K3587" i="5" s="1"/>
  <c r="J3599" i="5"/>
  <c r="K3599" i="5" s="1"/>
  <c r="J3611" i="5"/>
  <c r="K3611" i="5" s="1"/>
  <c r="J3623" i="5"/>
  <c r="K3623" i="5" s="1"/>
  <c r="J3635" i="5"/>
  <c r="K3635" i="5" s="1"/>
  <c r="J3647" i="5"/>
  <c r="K3647" i="5" s="1"/>
  <c r="J3659" i="5"/>
  <c r="K3659" i="5" s="1"/>
  <c r="J3671" i="5"/>
  <c r="K3671" i="5" s="1"/>
  <c r="J3683" i="5"/>
  <c r="K3683" i="5" s="1"/>
  <c r="J3695" i="5"/>
  <c r="K3695" i="5" s="1"/>
  <c r="J3707" i="5"/>
  <c r="K3707" i="5" s="1"/>
  <c r="J3719" i="5"/>
  <c r="K3719" i="5" s="1"/>
  <c r="J3731" i="5"/>
  <c r="K3731" i="5" s="1"/>
  <c r="J3743" i="5"/>
  <c r="K3743" i="5" s="1"/>
  <c r="J3755" i="5"/>
  <c r="K3755" i="5" s="1"/>
  <c r="J3767" i="5"/>
  <c r="K3767" i="5" s="1"/>
  <c r="J3779" i="5"/>
  <c r="K3779" i="5" s="1"/>
  <c r="J3791" i="5"/>
  <c r="K3791" i="5" s="1"/>
  <c r="J3803" i="5"/>
  <c r="K3803" i="5" s="1"/>
  <c r="J3815" i="5"/>
  <c r="K3815" i="5" s="1"/>
  <c r="J3827" i="5"/>
  <c r="K3827" i="5" s="1"/>
  <c r="J3839" i="5"/>
  <c r="K3839" i="5" s="1"/>
  <c r="J3851" i="5"/>
  <c r="K3851" i="5" s="1"/>
  <c r="J3863" i="5"/>
  <c r="K3863" i="5" s="1"/>
  <c r="J3875" i="5"/>
  <c r="K3875" i="5" s="1"/>
  <c r="J3887" i="5"/>
  <c r="K3887" i="5" s="1"/>
  <c r="J3899" i="5"/>
  <c r="K3899" i="5" s="1"/>
  <c r="J3911" i="5"/>
  <c r="K3911" i="5" s="1"/>
  <c r="J3923" i="5"/>
  <c r="K3923" i="5" s="1"/>
  <c r="J3935" i="5"/>
  <c r="K3935" i="5" s="1"/>
  <c r="J3947" i="5"/>
  <c r="K3947" i="5" s="1"/>
  <c r="J3959" i="5"/>
  <c r="K3959" i="5" s="1"/>
  <c r="J3971" i="5"/>
  <c r="K3971" i="5" s="1"/>
  <c r="J3983" i="5"/>
  <c r="K3983" i="5" s="1"/>
  <c r="J3995" i="5"/>
  <c r="K3995" i="5" s="1"/>
  <c r="J4007" i="5"/>
  <c r="K4007" i="5" s="1"/>
  <c r="J4019" i="5"/>
  <c r="K4019" i="5" s="1"/>
  <c r="J4031" i="5"/>
  <c r="K4031" i="5" s="1"/>
  <c r="J4043" i="5"/>
  <c r="K4043" i="5" s="1"/>
  <c r="J4055" i="5"/>
  <c r="K4055" i="5" s="1"/>
  <c r="J4067" i="5"/>
  <c r="K4067" i="5" s="1"/>
  <c r="J4079" i="5"/>
  <c r="K4079" i="5" s="1"/>
  <c r="J4091" i="5"/>
  <c r="K4091" i="5" s="1"/>
  <c r="J4103" i="5"/>
  <c r="K4103" i="5" s="1"/>
  <c r="J4115" i="5"/>
  <c r="K4115" i="5" s="1"/>
  <c r="J4127" i="5"/>
  <c r="K4127" i="5" s="1"/>
  <c r="J4139" i="5"/>
  <c r="K4139" i="5" s="1"/>
  <c r="J4151" i="5"/>
  <c r="K4151" i="5" s="1"/>
  <c r="J4163" i="5"/>
  <c r="K4163" i="5" s="1"/>
  <c r="J4175" i="5"/>
  <c r="K4175" i="5" s="1"/>
  <c r="J4187" i="5"/>
  <c r="K4187" i="5" s="1"/>
  <c r="J4199" i="5"/>
  <c r="K4199" i="5" s="1"/>
  <c r="J4211" i="5"/>
  <c r="K4211" i="5" s="1"/>
  <c r="J4223" i="5"/>
  <c r="K4223" i="5" s="1"/>
  <c r="J4235" i="5"/>
  <c r="K4235" i="5" s="1"/>
  <c r="J4247" i="5"/>
  <c r="K4247" i="5" s="1"/>
  <c r="J4259" i="5"/>
  <c r="K4259" i="5" s="1"/>
  <c r="J4271" i="5"/>
  <c r="K4271" i="5" s="1"/>
  <c r="J4283" i="5"/>
  <c r="K4283" i="5" s="1"/>
  <c r="J4295" i="5"/>
  <c r="K4295" i="5" s="1"/>
  <c r="J4307" i="5"/>
  <c r="K4307" i="5" s="1"/>
  <c r="J4319" i="5"/>
  <c r="K4319" i="5" s="1"/>
  <c r="J4331" i="5"/>
  <c r="K4331" i="5" s="1"/>
  <c r="J4343" i="5"/>
  <c r="K4343" i="5" s="1"/>
  <c r="J4355" i="5"/>
  <c r="K4355" i="5" s="1"/>
  <c r="J4367" i="5"/>
  <c r="K4367" i="5" s="1"/>
  <c r="J4379" i="5"/>
  <c r="K4379" i="5" s="1"/>
  <c r="J4391" i="5"/>
  <c r="K4391" i="5" s="1"/>
  <c r="J4403" i="5"/>
  <c r="K4403" i="5" s="1"/>
  <c r="J4415" i="5"/>
  <c r="K4415" i="5" s="1"/>
  <c r="J4427" i="5"/>
  <c r="K4427" i="5" s="1"/>
  <c r="J4439" i="5"/>
  <c r="K4439" i="5" s="1"/>
  <c r="J4451" i="5"/>
  <c r="K4451" i="5" s="1"/>
  <c r="J4463" i="5"/>
  <c r="K4463" i="5" s="1"/>
  <c r="J4475" i="5"/>
  <c r="K4475" i="5" s="1"/>
  <c r="J4487" i="5"/>
  <c r="K4487" i="5" s="1"/>
  <c r="J4499" i="5"/>
  <c r="K4499" i="5" s="1"/>
  <c r="J4511" i="5"/>
  <c r="K4511" i="5" s="1"/>
  <c r="J4523" i="5"/>
  <c r="K4523" i="5" s="1"/>
  <c r="J4535" i="5"/>
  <c r="K4535" i="5" s="1"/>
  <c r="J4547" i="5"/>
  <c r="K4547" i="5" s="1"/>
  <c r="J4559" i="5"/>
  <c r="K4559" i="5" s="1"/>
  <c r="J4571" i="5"/>
  <c r="K4571" i="5" s="1"/>
  <c r="J4583" i="5"/>
  <c r="K4583" i="5" s="1"/>
  <c r="J4595" i="5"/>
  <c r="K4595" i="5" s="1"/>
  <c r="J4607" i="5"/>
  <c r="K4607" i="5" s="1"/>
  <c r="J4619" i="5"/>
  <c r="K4619" i="5" s="1"/>
  <c r="J4631" i="5"/>
  <c r="K4631" i="5" s="1"/>
  <c r="J4643" i="5"/>
  <c r="K4643" i="5" s="1"/>
  <c r="J4655" i="5"/>
  <c r="K4655" i="5" s="1"/>
  <c r="J4667" i="5"/>
  <c r="K4667" i="5" s="1"/>
  <c r="J4679" i="5"/>
  <c r="K4679" i="5" s="1"/>
  <c r="J4691" i="5"/>
  <c r="K4691" i="5" s="1"/>
  <c r="J4703" i="5"/>
  <c r="K4703" i="5" s="1"/>
  <c r="J4715" i="5"/>
  <c r="K4715" i="5" s="1"/>
  <c r="J4727" i="5"/>
  <c r="K4727" i="5" s="1"/>
  <c r="J4739" i="5"/>
  <c r="K4739" i="5" s="1"/>
  <c r="J4751" i="5"/>
  <c r="K4751" i="5" s="1"/>
  <c r="J4763" i="5"/>
  <c r="K4763" i="5" s="1"/>
  <c r="J4775" i="5"/>
  <c r="K4775" i="5" s="1"/>
  <c r="J4787" i="5"/>
  <c r="K4787" i="5" s="1"/>
  <c r="J4799" i="5"/>
  <c r="K4799" i="5" s="1"/>
  <c r="J4811" i="5"/>
  <c r="K4811" i="5" s="1"/>
  <c r="J4823" i="5"/>
  <c r="K4823" i="5" s="1"/>
  <c r="J4835" i="5"/>
  <c r="K4835" i="5" s="1"/>
  <c r="J4847" i="5"/>
  <c r="K4847" i="5" s="1"/>
  <c r="J4859" i="5"/>
  <c r="K4859" i="5" s="1"/>
  <c r="J4871" i="5"/>
  <c r="K4871" i="5" s="1"/>
  <c r="J4883" i="5"/>
  <c r="K4883" i="5" s="1"/>
  <c r="J4895" i="5"/>
  <c r="K4895" i="5" s="1"/>
  <c r="J4907" i="5"/>
  <c r="K4907" i="5" s="1"/>
  <c r="J4919" i="5"/>
  <c r="K4919" i="5" s="1"/>
  <c r="J4931" i="5"/>
  <c r="K4931" i="5" s="1"/>
  <c r="J4943" i="5"/>
  <c r="K4943" i="5" s="1"/>
  <c r="J4955" i="5"/>
  <c r="K4955" i="5" s="1"/>
  <c r="J4967" i="5"/>
  <c r="K4967" i="5" s="1"/>
  <c r="J4979" i="5"/>
  <c r="K4979" i="5" s="1"/>
  <c r="J4991" i="5"/>
  <c r="K4991" i="5" s="1"/>
  <c r="J5003" i="5"/>
  <c r="K5003" i="5" s="1"/>
  <c r="J5015" i="5"/>
  <c r="K5015" i="5" s="1"/>
  <c r="J5027" i="5"/>
  <c r="K5027" i="5" s="1"/>
  <c r="J5039" i="5"/>
  <c r="K5039" i="5" s="1"/>
  <c r="J5051" i="5"/>
  <c r="K5051" i="5" s="1"/>
  <c r="J5063" i="5"/>
  <c r="K5063" i="5" s="1"/>
  <c r="J5075" i="5"/>
  <c r="K5075" i="5" s="1"/>
  <c r="J5087" i="5"/>
  <c r="K5087" i="5" s="1"/>
  <c r="J5099" i="5"/>
  <c r="K5099" i="5" s="1"/>
  <c r="J5111" i="5"/>
  <c r="K5111" i="5" s="1"/>
  <c r="J5123" i="5"/>
  <c r="K5123" i="5" s="1"/>
  <c r="J5135" i="5"/>
  <c r="K5135" i="5" s="1"/>
  <c r="J5147" i="5"/>
  <c r="K5147" i="5" s="1"/>
  <c r="J5159" i="5"/>
  <c r="K5159" i="5" s="1"/>
  <c r="J5171" i="5"/>
  <c r="K5171" i="5" s="1"/>
  <c r="J5183" i="5"/>
  <c r="K5183" i="5" s="1"/>
  <c r="J5195" i="5"/>
  <c r="K5195" i="5" s="1"/>
  <c r="J5207" i="5"/>
  <c r="K5207" i="5" s="1"/>
  <c r="J5219" i="5"/>
  <c r="K5219" i="5" s="1"/>
  <c r="J5231" i="5"/>
  <c r="K5231" i="5" s="1"/>
  <c r="J5243" i="5"/>
  <c r="K5243" i="5" s="1"/>
  <c r="J5255" i="5"/>
  <c r="K5255" i="5" s="1"/>
  <c r="J5267" i="5"/>
  <c r="K5267" i="5" s="1"/>
  <c r="J5279" i="5"/>
  <c r="K5279" i="5" s="1"/>
  <c r="J5291" i="5"/>
  <c r="K5291" i="5" s="1"/>
  <c r="J5303" i="5"/>
  <c r="K5303" i="5" s="1"/>
  <c r="J5315" i="5"/>
  <c r="K5315" i="5" s="1"/>
  <c r="J5327" i="5"/>
  <c r="K5327" i="5" s="1"/>
  <c r="J5339" i="5"/>
  <c r="K5339" i="5" s="1"/>
  <c r="J5351" i="5"/>
  <c r="K5351" i="5" s="1"/>
  <c r="J5363" i="5"/>
  <c r="K5363" i="5" s="1"/>
  <c r="J5375" i="5"/>
  <c r="K5375" i="5" s="1"/>
  <c r="J5387" i="5"/>
  <c r="K5387" i="5" s="1"/>
  <c r="J5399" i="5"/>
  <c r="K5399" i="5" s="1"/>
  <c r="J5411" i="5"/>
  <c r="K5411" i="5" s="1"/>
  <c r="J5423" i="5"/>
  <c r="K5423" i="5" s="1"/>
  <c r="J5435" i="5"/>
  <c r="K5435" i="5" s="1"/>
  <c r="J5447" i="5"/>
  <c r="K5447" i="5" s="1"/>
  <c r="J5459" i="5"/>
  <c r="K5459" i="5" s="1"/>
  <c r="J5471" i="5"/>
  <c r="K5471" i="5" s="1"/>
  <c r="J5483" i="5"/>
  <c r="K5483" i="5" s="1"/>
  <c r="J5495" i="5"/>
  <c r="K5495" i="5" s="1"/>
  <c r="J5507" i="5"/>
  <c r="K5507" i="5" s="1"/>
  <c r="J5519" i="5"/>
  <c r="K5519" i="5" s="1"/>
  <c r="J5531" i="5"/>
  <c r="K5531" i="5" s="1"/>
  <c r="J5543" i="5"/>
  <c r="K5543" i="5" s="1"/>
  <c r="J5555" i="5"/>
  <c r="K5555" i="5" s="1"/>
  <c r="J5567" i="5"/>
  <c r="K5567" i="5" s="1"/>
  <c r="J5579" i="5"/>
  <c r="K5579" i="5" s="1"/>
  <c r="J5591" i="5"/>
  <c r="K5591" i="5" s="1"/>
  <c r="J5603" i="5"/>
  <c r="K5603" i="5" s="1"/>
  <c r="J5615" i="5"/>
  <c r="K5615" i="5" s="1"/>
  <c r="J5627" i="5"/>
  <c r="K5627" i="5" s="1"/>
  <c r="J5639" i="5"/>
  <c r="K5639" i="5" s="1"/>
  <c r="J5651" i="5"/>
  <c r="K5651" i="5" s="1"/>
  <c r="J5663" i="5"/>
  <c r="K5663" i="5" s="1"/>
  <c r="J5675" i="5"/>
  <c r="K5675" i="5" s="1"/>
  <c r="J5687" i="5"/>
  <c r="K5687" i="5" s="1"/>
  <c r="J5699" i="5"/>
  <c r="K5699" i="5" s="1"/>
  <c r="J5711" i="5"/>
  <c r="K5711" i="5" s="1"/>
  <c r="J5723" i="5"/>
  <c r="K5723" i="5" s="1"/>
  <c r="J5735" i="5"/>
  <c r="K5735" i="5" s="1"/>
  <c r="J5747" i="5"/>
  <c r="K5747" i="5" s="1"/>
  <c r="J5759" i="5"/>
  <c r="K5759" i="5" s="1"/>
  <c r="J5771" i="5"/>
  <c r="K5771" i="5" s="1"/>
  <c r="J5783" i="5"/>
  <c r="K5783" i="5" s="1"/>
  <c r="J5795" i="5"/>
  <c r="K5795" i="5" s="1"/>
  <c r="J5807" i="5"/>
  <c r="K5807" i="5" s="1"/>
  <c r="J5819" i="5"/>
  <c r="K5819" i="5" s="1"/>
  <c r="J5831" i="5"/>
  <c r="K5831" i="5" s="1"/>
  <c r="J5843" i="5"/>
  <c r="K5843" i="5" s="1"/>
  <c r="J5855" i="5"/>
  <c r="K5855" i="5" s="1"/>
  <c r="J5867" i="5"/>
  <c r="K5867" i="5" s="1"/>
  <c r="J5879" i="5"/>
  <c r="K5879" i="5" s="1"/>
  <c r="J5891" i="5"/>
  <c r="K5891" i="5" s="1"/>
  <c r="J5903" i="5"/>
  <c r="K5903" i="5" s="1"/>
  <c r="J5915" i="5"/>
  <c r="K5915" i="5" s="1"/>
  <c r="J5927" i="5"/>
  <c r="K5927" i="5" s="1"/>
  <c r="J5939" i="5"/>
  <c r="K5939" i="5" s="1"/>
  <c r="J5951" i="5"/>
  <c r="K5951" i="5" s="1"/>
  <c r="J5963" i="5"/>
  <c r="K5963" i="5" s="1"/>
  <c r="J5975" i="5"/>
  <c r="K5975" i="5" s="1"/>
  <c r="J5987" i="5"/>
  <c r="K5987" i="5" s="1"/>
  <c r="J5999" i="5"/>
  <c r="K5999" i="5" s="1"/>
  <c r="J6011" i="5"/>
  <c r="K6011" i="5" s="1"/>
  <c r="J6023" i="5"/>
  <c r="K6023" i="5" s="1"/>
  <c r="J6035" i="5"/>
  <c r="K6035" i="5" s="1"/>
  <c r="J6047" i="5"/>
  <c r="K6047" i="5" s="1"/>
  <c r="J6059" i="5"/>
  <c r="K6059" i="5" s="1"/>
  <c r="J6071" i="5"/>
  <c r="K6071" i="5" s="1"/>
  <c r="J6083" i="5"/>
  <c r="K6083" i="5" s="1"/>
  <c r="J6095" i="5"/>
  <c r="K6095" i="5" s="1"/>
  <c r="J6107" i="5"/>
  <c r="K6107" i="5" s="1"/>
  <c r="J6119" i="5"/>
  <c r="K6119" i="5" s="1"/>
  <c r="J6131" i="5"/>
  <c r="K6131" i="5" s="1"/>
  <c r="J6143" i="5"/>
  <c r="K6143" i="5" s="1"/>
  <c r="J6155" i="5"/>
  <c r="K6155" i="5" s="1"/>
  <c r="J6167" i="5"/>
  <c r="K6167" i="5" s="1"/>
  <c r="J6179" i="5"/>
  <c r="K6179" i="5" s="1"/>
  <c r="J6191" i="5"/>
  <c r="K6191" i="5" s="1"/>
  <c r="J6203" i="5"/>
  <c r="K6203" i="5" s="1"/>
  <c r="J6215" i="5"/>
  <c r="K6215" i="5" s="1"/>
  <c r="J6227" i="5"/>
  <c r="K6227" i="5" s="1"/>
  <c r="J6239" i="5"/>
  <c r="K6239" i="5" s="1"/>
  <c r="J6251" i="5"/>
  <c r="K6251" i="5" s="1"/>
  <c r="J6263" i="5"/>
  <c r="K6263" i="5" s="1"/>
  <c r="J6275" i="5"/>
  <c r="K6275" i="5" s="1"/>
  <c r="J6287" i="5"/>
  <c r="K6287" i="5" s="1"/>
  <c r="J6299" i="5"/>
  <c r="K6299" i="5" s="1"/>
  <c r="J6311" i="5"/>
  <c r="K6311" i="5" s="1"/>
  <c r="J6323" i="5"/>
  <c r="K6323" i="5" s="1"/>
  <c r="J6335" i="5"/>
  <c r="K6335" i="5" s="1"/>
  <c r="J6347" i="5"/>
  <c r="K6347" i="5" s="1"/>
  <c r="J6359" i="5"/>
  <c r="K6359" i="5" s="1"/>
  <c r="J6371" i="5"/>
  <c r="K6371" i="5" s="1"/>
  <c r="J6383" i="5"/>
  <c r="K6383" i="5" s="1"/>
  <c r="J6395" i="5"/>
  <c r="K6395" i="5" s="1"/>
  <c r="J6407" i="5"/>
  <c r="K6407" i="5" s="1"/>
  <c r="J6419" i="5"/>
  <c r="K6419" i="5" s="1"/>
  <c r="J6431" i="5"/>
  <c r="K6431" i="5" s="1"/>
  <c r="J6443" i="5"/>
  <c r="K6443" i="5" s="1"/>
  <c r="J6455" i="5"/>
  <c r="K6455" i="5" s="1"/>
  <c r="J6467" i="5"/>
  <c r="K6467" i="5" s="1"/>
  <c r="J20" i="5"/>
  <c r="K20" i="5" s="1"/>
  <c r="J68" i="5"/>
  <c r="K68" i="5" s="1"/>
  <c r="J116" i="5"/>
  <c r="K116" i="5" s="1"/>
  <c r="J164" i="5"/>
  <c r="K164" i="5" s="1"/>
  <c r="J212" i="5"/>
  <c r="K212" i="5" s="1"/>
  <c r="J260" i="5"/>
  <c r="K260" i="5" s="1"/>
  <c r="J308" i="5"/>
  <c r="K308" i="5" s="1"/>
  <c r="J356" i="5"/>
  <c r="K356" i="5" s="1"/>
  <c r="J404" i="5"/>
  <c r="K404" i="5" s="1"/>
  <c r="J452" i="5"/>
  <c r="K452" i="5" s="1"/>
  <c r="J500" i="5"/>
  <c r="K500" i="5" s="1"/>
  <c r="J548" i="5"/>
  <c r="K548" i="5" s="1"/>
  <c r="J596" i="5"/>
  <c r="K596" i="5" s="1"/>
  <c r="J634" i="5"/>
  <c r="K634" i="5" s="1"/>
  <c r="J670" i="5"/>
  <c r="K670" i="5" s="1"/>
  <c r="J706" i="5"/>
  <c r="K706" i="5" s="1"/>
  <c r="J742" i="5"/>
  <c r="K742" i="5" s="1"/>
  <c r="J778" i="5"/>
  <c r="K778" i="5" s="1"/>
  <c r="J814" i="5"/>
  <c r="K814" i="5" s="1"/>
  <c r="J850" i="5"/>
  <c r="K850" i="5" s="1"/>
  <c r="J886" i="5"/>
  <c r="K886" i="5" s="1"/>
  <c r="J922" i="5"/>
  <c r="K922" i="5" s="1"/>
  <c r="J958" i="5"/>
  <c r="K958" i="5" s="1"/>
  <c r="J994" i="5"/>
  <c r="K994" i="5" s="1"/>
  <c r="J1030" i="5"/>
  <c r="K1030" i="5" s="1"/>
  <c r="J1066" i="5"/>
  <c r="K1066" i="5" s="1"/>
  <c r="J1102" i="5"/>
  <c r="K1102" i="5" s="1"/>
  <c r="J1138" i="5"/>
  <c r="K1138" i="5" s="1"/>
  <c r="J1174" i="5"/>
  <c r="K1174" i="5" s="1"/>
  <c r="J1210" i="5"/>
  <c r="K1210" i="5" s="1"/>
  <c r="J1246" i="5"/>
  <c r="K1246" i="5" s="1"/>
  <c r="J1282" i="5"/>
  <c r="K1282" i="5" s="1"/>
  <c r="J1318" i="5"/>
  <c r="K1318" i="5" s="1"/>
  <c r="J1354" i="5"/>
  <c r="K1354" i="5" s="1"/>
  <c r="J1390" i="5"/>
  <c r="K1390" i="5" s="1"/>
  <c r="J1426" i="5"/>
  <c r="K1426" i="5" s="1"/>
  <c r="J1462" i="5"/>
  <c r="K1462" i="5" s="1"/>
  <c r="J1498" i="5"/>
  <c r="K1498" i="5" s="1"/>
  <c r="J1534" i="5"/>
  <c r="K1534" i="5" s="1"/>
  <c r="J1570" i="5"/>
  <c r="K1570" i="5" s="1"/>
  <c r="J1606" i="5"/>
  <c r="K1606" i="5" s="1"/>
  <c r="J1642" i="5"/>
  <c r="K1642" i="5" s="1"/>
  <c r="J1677" i="5"/>
  <c r="K1677" i="5" s="1"/>
  <c r="J1703" i="5"/>
  <c r="K1703" i="5" s="1"/>
  <c r="J1736" i="5"/>
  <c r="K1736" i="5" s="1"/>
  <c r="J1762" i="5"/>
  <c r="K1762" i="5" s="1"/>
  <c r="J1788" i="5"/>
  <c r="K1788" i="5" s="1"/>
  <c r="J1821" i="5"/>
  <c r="K1821" i="5" s="1"/>
  <c r="J1847" i="5"/>
  <c r="K1847" i="5" s="1"/>
  <c r="J1880" i="5"/>
  <c r="K1880" i="5" s="1"/>
  <c r="J1906" i="5"/>
  <c r="K1906" i="5" s="1"/>
  <c r="J1930" i="5"/>
  <c r="K1930" i="5" s="1"/>
  <c r="J1950" i="5"/>
  <c r="K1950" i="5" s="1"/>
  <c r="J1965" i="5"/>
  <c r="K1965" i="5" s="1"/>
  <c r="J1980" i="5"/>
  <c r="K1980" i="5" s="1"/>
  <c r="J1998" i="5"/>
  <c r="K1998" i="5" s="1"/>
  <c r="J2013" i="5"/>
  <c r="K2013" i="5" s="1"/>
  <c r="J2028" i="5"/>
  <c r="K2028" i="5" s="1"/>
  <c r="J2046" i="5"/>
  <c r="K2046" i="5" s="1"/>
  <c r="J2061" i="5"/>
  <c r="K2061" i="5" s="1"/>
  <c r="J2076" i="5"/>
  <c r="K2076" i="5" s="1"/>
  <c r="J2094" i="5"/>
  <c r="K2094" i="5" s="1"/>
  <c r="J2109" i="5"/>
  <c r="K2109" i="5" s="1"/>
  <c r="J2124" i="5"/>
  <c r="K2124" i="5" s="1"/>
  <c r="J2142" i="5"/>
  <c r="K2142" i="5" s="1"/>
  <c r="J2157" i="5"/>
  <c r="K2157" i="5" s="1"/>
  <c r="J2172" i="5"/>
  <c r="K2172" i="5" s="1"/>
  <c r="J2190" i="5"/>
  <c r="K2190" i="5" s="1"/>
  <c r="J2205" i="5"/>
  <c r="K2205" i="5" s="1"/>
  <c r="J2220" i="5"/>
  <c r="K2220" i="5" s="1"/>
  <c r="J2238" i="5"/>
  <c r="K2238" i="5" s="1"/>
  <c r="J2253" i="5"/>
  <c r="K2253" i="5" s="1"/>
  <c r="J2268" i="5"/>
  <c r="K2268" i="5" s="1"/>
  <c r="J2286" i="5"/>
  <c r="K2286" i="5" s="1"/>
  <c r="J2301" i="5"/>
  <c r="K2301" i="5" s="1"/>
  <c r="J2316" i="5"/>
  <c r="K2316" i="5" s="1"/>
  <c r="J2334" i="5"/>
  <c r="K2334" i="5" s="1"/>
  <c r="J2349" i="5"/>
  <c r="K2349" i="5" s="1"/>
  <c r="J2364" i="5"/>
  <c r="K2364" i="5" s="1"/>
  <c r="J2382" i="5"/>
  <c r="K2382" i="5" s="1"/>
  <c r="J2397" i="5"/>
  <c r="K2397" i="5" s="1"/>
  <c r="J2412" i="5"/>
  <c r="K2412" i="5" s="1"/>
  <c r="J2430" i="5"/>
  <c r="K2430" i="5" s="1"/>
  <c r="J2445" i="5"/>
  <c r="K2445" i="5" s="1"/>
  <c r="J2460" i="5"/>
  <c r="K2460" i="5" s="1"/>
  <c r="J2478" i="5"/>
  <c r="K2478" i="5" s="1"/>
  <c r="J2493" i="5"/>
  <c r="K2493" i="5" s="1"/>
  <c r="J2508" i="5"/>
  <c r="K2508" i="5" s="1"/>
  <c r="J2526" i="5"/>
  <c r="K2526" i="5" s="1"/>
  <c r="J2541" i="5"/>
  <c r="K2541" i="5" s="1"/>
  <c r="J2556" i="5"/>
  <c r="K2556" i="5" s="1"/>
  <c r="J2574" i="5"/>
  <c r="K2574" i="5" s="1"/>
  <c r="J2589" i="5"/>
  <c r="K2589" i="5" s="1"/>
  <c r="J2604" i="5"/>
  <c r="K2604" i="5" s="1"/>
  <c r="J2622" i="5"/>
  <c r="K2622" i="5" s="1"/>
  <c r="J2637" i="5"/>
  <c r="K2637" i="5" s="1"/>
  <c r="J2652" i="5"/>
  <c r="K2652" i="5" s="1"/>
  <c r="J2670" i="5"/>
  <c r="K2670" i="5" s="1"/>
  <c r="J2685" i="5"/>
  <c r="K2685" i="5" s="1"/>
  <c r="J2700" i="5"/>
  <c r="K2700" i="5" s="1"/>
  <c r="J2718" i="5"/>
  <c r="K2718" i="5" s="1"/>
  <c r="J2733" i="5"/>
  <c r="K2733" i="5" s="1"/>
  <c r="J2748" i="5"/>
  <c r="K2748" i="5" s="1"/>
  <c r="J2766" i="5"/>
  <c r="K2766" i="5" s="1"/>
  <c r="J2781" i="5"/>
  <c r="K2781" i="5" s="1"/>
  <c r="J2796" i="5"/>
  <c r="K2796" i="5" s="1"/>
  <c r="J2814" i="5"/>
  <c r="K2814" i="5" s="1"/>
  <c r="J2829" i="5"/>
  <c r="K2829" i="5" s="1"/>
  <c r="J2844" i="5"/>
  <c r="K2844" i="5" s="1"/>
  <c r="J2862" i="5"/>
  <c r="K2862" i="5" s="1"/>
  <c r="J2877" i="5"/>
  <c r="K2877" i="5" s="1"/>
  <c r="J2892" i="5"/>
  <c r="K2892" i="5" s="1"/>
  <c r="J2910" i="5"/>
  <c r="K2910" i="5" s="1"/>
  <c r="J2925" i="5"/>
  <c r="K2925" i="5" s="1"/>
  <c r="J2940" i="5"/>
  <c r="K2940" i="5" s="1"/>
  <c r="J2958" i="5"/>
  <c r="K2958" i="5" s="1"/>
  <c r="J2973" i="5"/>
  <c r="K2973" i="5" s="1"/>
  <c r="J2988" i="5"/>
  <c r="K2988" i="5" s="1"/>
  <c r="J3000" i="5"/>
  <c r="K3000" i="5" s="1"/>
  <c r="J3012" i="5"/>
  <c r="K3012" i="5" s="1"/>
  <c r="J3024" i="5"/>
  <c r="K3024" i="5" s="1"/>
  <c r="J3036" i="5"/>
  <c r="K3036" i="5" s="1"/>
  <c r="J3048" i="5"/>
  <c r="K3048" i="5" s="1"/>
  <c r="J3060" i="5"/>
  <c r="K3060" i="5" s="1"/>
  <c r="J3072" i="5"/>
  <c r="K3072" i="5" s="1"/>
  <c r="J3084" i="5"/>
  <c r="K3084" i="5" s="1"/>
  <c r="J3096" i="5"/>
  <c r="K3096" i="5" s="1"/>
  <c r="J3108" i="5"/>
  <c r="K3108" i="5" s="1"/>
  <c r="J3120" i="5"/>
  <c r="K3120" i="5" s="1"/>
  <c r="J3132" i="5"/>
  <c r="K3132" i="5" s="1"/>
  <c r="J3144" i="5"/>
  <c r="K3144" i="5" s="1"/>
  <c r="J3156" i="5"/>
  <c r="K3156" i="5" s="1"/>
  <c r="J3168" i="5"/>
  <c r="K3168" i="5" s="1"/>
  <c r="J3180" i="5"/>
  <c r="K3180" i="5" s="1"/>
  <c r="J3192" i="5"/>
  <c r="K3192" i="5" s="1"/>
  <c r="J3204" i="5"/>
  <c r="K3204" i="5" s="1"/>
  <c r="J3216" i="5"/>
  <c r="K3216" i="5" s="1"/>
  <c r="J3228" i="5"/>
  <c r="K3228" i="5" s="1"/>
  <c r="J3240" i="5"/>
  <c r="K3240" i="5" s="1"/>
  <c r="J3252" i="5"/>
  <c r="K3252" i="5" s="1"/>
  <c r="J3264" i="5"/>
  <c r="K3264" i="5" s="1"/>
  <c r="J3276" i="5"/>
  <c r="K3276" i="5" s="1"/>
  <c r="J3288" i="5"/>
  <c r="K3288" i="5" s="1"/>
  <c r="J3300" i="5"/>
  <c r="K3300" i="5" s="1"/>
  <c r="J3312" i="5"/>
  <c r="K3312" i="5" s="1"/>
  <c r="J3324" i="5"/>
  <c r="K3324" i="5" s="1"/>
  <c r="J3336" i="5"/>
  <c r="K3336" i="5" s="1"/>
  <c r="J3348" i="5"/>
  <c r="K3348" i="5" s="1"/>
  <c r="J3360" i="5"/>
  <c r="K3360" i="5" s="1"/>
  <c r="J3372" i="5"/>
  <c r="K3372" i="5" s="1"/>
  <c r="J3384" i="5"/>
  <c r="K3384" i="5" s="1"/>
  <c r="J3396" i="5"/>
  <c r="K3396" i="5" s="1"/>
  <c r="J3408" i="5"/>
  <c r="K3408" i="5" s="1"/>
  <c r="J3420" i="5"/>
  <c r="K3420" i="5" s="1"/>
  <c r="J3432" i="5"/>
  <c r="K3432" i="5" s="1"/>
  <c r="J3444" i="5"/>
  <c r="K3444" i="5" s="1"/>
  <c r="J3456" i="5"/>
  <c r="K3456" i="5" s="1"/>
  <c r="J3468" i="5"/>
  <c r="K3468" i="5" s="1"/>
  <c r="J3480" i="5"/>
  <c r="K3480" i="5" s="1"/>
  <c r="J3492" i="5"/>
  <c r="K3492" i="5" s="1"/>
  <c r="J3504" i="5"/>
  <c r="K3504" i="5" s="1"/>
  <c r="J3516" i="5"/>
  <c r="K3516" i="5" s="1"/>
  <c r="J3528" i="5"/>
  <c r="K3528" i="5" s="1"/>
  <c r="J3540" i="5"/>
  <c r="K3540" i="5" s="1"/>
  <c r="J3552" i="5"/>
  <c r="K3552" i="5" s="1"/>
  <c r="J3564" i="5"/>
  <c r="K3564" i="5" s="1"/>
  <c r="J3576" i="5"/>
  <c r="K3576" i="5" s="1"/>
  <c r="J3588" i="5"/>
  <c r="K3588" i="5" s="1"/>
  <c r="J3600" i="5"/>
  <c r="K3600" i="5" s="1"/>
  <c r="J3612" i="5"/>
  <c r="K3612" i="5" s="1"/>
  <c r="J3624" i="5"/>
  <c r="K3624" i="5" s="1"/>
  <c r="J3636" i="5"/>
  <c r="K3636" i="5" s="1"/>
  <c r="J3648" i="5"/>
  <c r="K3648" i="5" s="1"/>
  <c r="J3660" i="5"/>
  <c r="K3660" i="5" s="1"/>
  <c r="J3672" i="5"/>
  <c r="K3672" i="5" s="1"/>
  <c r="J3684" i="5"/>
  <c r="K3684" i="5" s="1"/>
  <c r="J3696" i="5"/>
  <c r="K3696" i="5" s="1"/>
  <c r="J3708" i="5"/>
  <c r="K3708" i="5" s="1"/>
  <c r="J3720" i="5"/>
  <c r="K3720" i="5" s="1"/>
  <c r="J3732" i="5"/>
  <c r="K3732" i="5" s="1"/>
  <c r="J3744" i="5"/>
  <c r="K3744" i="5" s="1"/>
  <c r="J3756" i="5"/>
  <c r="K3756" i="5" s="1"/>
  <c r="J3768" i="5"/>
  <c r="K3768" i="5" s="1"/>
  <c r="J3780" i="5"/>
  <c r="K3780" i="5" s="1"/>
  <c r="J3792" i="5"/>
  <c r="K3792" i="5" s="1"/>
  <c r="J3804" i="5"/>
  <c r="K3804" i="5" s="1"/>
  <c r="J3816" i="5"/>
  <c r="K3816" i="5" s="1"/>
  <c r="J3828" i="5"/>
  <c r="K3828" i="5" s="1"/>
  <c r="J3840" i="5"/>
  <c r="K3840" i="5" s="1"/>
  <c r="J3852" i="5"/>
  <c r="K3852" i="5" s="1"/>
  <c r="J3864" i="5"/>
  <c r="K3864" i="5" s="1"/>
  <c r="J3876" i="5"/>
  <c r="K3876" i="5" s="1"/>
  <c r="J3888" i="5"/>
  <c r="K3888" i="5" s="1"/>
  <c r="J3900" i="5"/>
  <c r="K3900" i="5" s="1"/>
  <c r="J3912" i="5"/>
  <c r="K3912" i="5" s="1"/>
  <c r="J3924" i="5"/>
  <c r="K3924" i="5" s="1"/>
  <c r="J3936" i="5"/>
  <c r="K3936" i="5" s="1"/>
  <c r="J3948" i="5"/>
  <c r="K3948" i="5" s="1"/>
  <c r="J3960" i="5"/>
  <c r="K3960" i="5" s="1"/>
  <c r="J3972" i="5"/>
  <c r="K3972" i="5" s="1"/>
  <c r="J3984" i="5"/>
  <c r="K3984" i="5" s="1"/>
  <c r="J3996" i="5"/>
  <c r="K3996" i="5" s="1"/>
  <c r="J4008" i="5"/>
  <c r="K4008" i="5" s="1"/>
  <c r="J4020" i="5"/>
  <c r="K4020" i="5" s="1"/>
  <c r="J4032" i="5"/>
  <c r="K4032" i="5" s="1"/>
  <c r="J4044" i="5"/>
  <c r="K4044" i="5" s="1"/>
  <c r="J4056" i="5"/>
  <c r="K4056" i="5" s="1"/>
  <c r="J4068" i="5"/>
  <c r="K4068" i="5" s="1"/>
  <c r="J4080" i="5"/>
  <c r="K4080" i="5" s="1"/>
  <c r="J4092" i="5"/>
  <c r="K4092" i="5" s="1"/>
  <c r="J4104" i="5"/>
  <c r="K4104" i="5" s="1"/>
  <c r="J4116" i="5"/>
  <c r="K4116" i="5" s="1"/>
  <c r="J4128" i="5"/>
  <c r="K4128" i="5" s="1"/>
  <c r="J4140" i="5"/>
  <c r="K4140" i="5" s="1"/>
  <c r="J4152" i="5"/>
  <c r="K4152" i="5" s="1"/>
  <c r="J4164" i="5"/>
  <c r="K4164" i="5" s="1"/>
  <c r="J4176" i="5"/>
  <c r="K4176" i="5" s="1"/>
  <c r="J4188" i="5"/>
  <c r="K4188" i="5" s="1"/>
  <c r="J4200" i="5"/>
  <c r="K4200" i="5" s="1"/>
  <c r="J4212" i="5"/>
  <c r="K4212" i="5" s="1"/>
  <c r="J4224" i="5"/>
  <c r="K4224" i="5" s="1"/>
  <c r="J4236" i="5"/>
  <c r="K4236" i="5" s="1"/>
  <c r="J4248" i="5"/>
  <c r="K4248" i="5" s="1"/>
  <c r="J4260" i="5"/>
  <c r="K4260" i="5" s="1"/>
  <c r="J4272" i="5"/>
  <c r="K4272" i="5" s="1"/>
  <c r="J4284" i="5"/>
  <c r="K4284" i="5" s="1"/>
  <c r="J4296" i="5"/>
  <c r="K4296" i="5" s="1"/>
  <c r="J4308" i="5"/>
  <c r="K4308" i="5" s="1"/>
  <c r="J4320" i="5"/>
  <c r="K4320" i="5" s="1"/>
  <c r="J4332" i="5"/>
  <c r="K4332" i="5" s="1"/>
  <c r="J4344" i="5"/>
  <c r="K4344" i="5" s="1"/>
  <c r="J4356" i="5"/>
  <c r="K4356" i="5" s="1"/>
  <c r="J4368" i="5"/>
  <c r="K4368" i="5" s="1"/>
  <c r="J4380" i="5"/>
  <c r="K4380" i="5" s="1"/>
  <c r="J4392" i="5"/>
  <c r="K4392" i="5" s="1"/>
  <c r="J4404" i="5"/>
  <c r="K4404" i="5" s="1"/>
  <c r="J4416" i="5"/>
  <c r="K4416" i="5" s="1"/>
  <c r="J4428" i="5"/>
  <c r="K4428" i="5" s="1"/>
  <c r="J4440" i="5"/>
  <c r="K4440" i="5" s="1"/>
  <c r="J4452" i="5"/>
  <c r="K4452" i="5" s="1"/>
  <c r="J4464" i="5"/>
  <c r="K4464" i="5" s="1"/>
  <c r="J4476" i="5"/>
  <c r="K4476" i="5" s="1"/>
  <c r="J4488" i="5"/>
  <c r="K4488" i="5" s="1"/>
  <c r="J4500" i="5"/>
  <c r="K4500" i="5" s="1"/>
  <c r="J4512" i="5"/>
  <c r="K4512" i="5" s="1"/>
  <c r="J4524" i="5"/>
  <c r="K4524" i="5" s="1"/>
  <c r="J4536" i="5"/>
  <c r="K4536" i="5" s="1"/>
  <c r="J4548" i="5"/>
  <c r="K4548" i="5" s="1"/>
  <c r="J4560" i="5"/>
  <c r="K4560" i="5" s="1"/>
  <c r="J4572" i="5"/>
  <c r="K4572" i="5" s="1"/>
  <c r="J4584" i="5"/>
  <c r="K4584" i="5" s="1"/>
  <c r="J4596" i="5"/>
  <c r="K4596" i="5" s="1"/>
  <c r="J4608" i="5"/>
  <c r="K4608" i="5" s="1"/>
  <c r="J4620" i="5"/>
  <c r="K4620" i="5" s="1"/>
  <c r="J4632" i="5"/>
  <c r="K4632" i="5" s="1"/>
  <c r="J4644" i="5"/>
  <c r="K4644" i="5" s="1"/>
  <c r="J4656" i="5"/>
  <c r="K4656" i="5" s="1"/>
  <c r="J4668" i="5"/>
  <c r="K4668" i="5" s="1"/>
  <c r="J4680" i="5"/>
  <c r="K4680" i="5" s="1"/>
  <c r="J4692" i="5"/>
  <c r="K4692" i="5" s="1"/>
  <c r="J4704" i="5"/>
  <c r="K4704" i="5" s="1"/>
  <c r="J4716" i="5"/>
  <c r="K4716" i="5" s="1"/>
  <c r="J4728" i="5"/>
  <c r="K4728" i="5" s="1"/>
  <c r="J4740" i="5"/>
  <c r="K4740" i="5" s="1"/>
  <c r="J4752" i="5"/>
  <c r="K4752" i="5" s="1"/>
  <c r="J4764" i="5"/>
  <c r="K4764" i="5" s="1"/>
  <c r="J4776" i="5"/>
  <c r="K4776" i="5" s="1"/>
  <c r="J4788" i="5"/>
  <c r="K4788" i="5" s="1"/>
  <c r="J4800" i="5"/>
  <c r="K4800" i="5" s="1"/>
  <c r="J4812" i="5"/>
  <c r="K4812" i="5" s="1"/>
  <c r="J4824" i="5"/>
  <c r="K4824" i="5" s="1"/>
  <c r="J4836" i="5"/>
  <c r="K4836" i="5" s="1"/>
  <c r="J4848" i="5"/>
  <c r="K4848" i="5" s="1"/>
  <c r="J4860" i="5"/>
  <c r="K4860" i="5" s="1"/>
  <c r="J4872" i="5"/>
  <c r="K4872" i="5" s="1"/>
  <c r="J4884" i="5"/>
  <c r="K4884" i="5" s="1"/>
  <c r="J4896" i="5"/>
  <c r="K4896" i="5" s="1"/>
  <c r="J4908" i="5"/>
  <c r="K4908" i="5" s="1"/>
  <c r="J4920" i="5"/>
  <c r="K4920" i="5" s="1"/>
  <c r="J4932" i="5"/>
  <c r="K4932" i="5" s="1"/>
  <c r="J4944" i="5"/>
  <c r="K4944" i="5" s="1"/>
  <c r="J4956" i="5"/>
  <c r="K4956" i="5" s="1"/>
  <c r="J4968" i="5"/>
  <c r="K4968" i="5" s="1"/>
  <c r="J4980" i="5"/>
  <c r="K4980" i="5" s="1"/>
  <c r="J4992" i="5"/>
  <c r="K4992" i="5" s="1"/>
  <c r="J5004" i="5"/>
  <c r="K5004" i="5" s="1"/>
  <c r="J5016" i="5"/>
  <c r="K5016" i="5" s="1"/>
  <c r="J5028" i="5"/>
  <c r="K5028" i="5" s="1"/>
  <c r="J5040" i="5"/>
  <c r="K5040" i="5" s="1"/>
  <c r="J5052" i="5"/>
  <c r="K5052" i="5" s="1"/>
  <c r="J5064" i="5"/>
  <c r="K5064" i="5" s="1"/>
  <c r="J5076" i="5"/>
  <c r="K5076" i="5" s="1"/>
  <c r="J5088" i="5"/>
  <c r="K5088" i="5" s="1"/>
  <c r="J5100" i="5"/>
  <c r="K5100" i="5" s="1"/>
  <c r="J5112" i="5"/>
  <c r="K5112" i="5" s="1"/>
  <c r="J5124" i="5"/>
  <c r="K5124" i="5" s="1"/>
  <c r="J5136" i="5"/>
  <c r="K5136" i="5" s="1"/>
  <c r="J5148" i="5"/>
  <c r="K5148" i="5" s="1"/>
  <c r="J5160" i="5"/>
  <c r="K5160" i="5" s="1"/>
  <c r="J5172" i="5"/>
  <c r="K5172" i="5" s="1"/>
  <c r="J5184" i="5"/>
  <c r="K5184" i="5" s="1"/>
  <c r="J5196" i="5"/>
  <c r="K5196" i="5" s="1"/>
  <c r="J5208" i="5"/>
  <c r="K5208" i="5" s="1"/>
  <c r="J5220" i="5"/>
  <c r="K5220" i="5" s="1"/>
  <c r="J5232" i="5"/>
  <c r="K5232" i="5" s="1"/>
  <c r="J5244" i="5"/>
  <c r="K5244" i="5" s="1"/>
  <c r="J5256" i="5"/>
  <c r="K5256" i="5" s="1"/>
  <c r="J5268" i="5"/>
  <c r="K5268" i="5" s="1"/>
  <c r="J5280" i="5"/>
  <c r="K5280" i="5" s="1"/>
  <c r="J5292" i="5"/>
  <c r="K5292" i="5" s="1"/>
  <c r="J5304" i="5"/>
  <c r="K5304" i="5" s="1"/>
  <c r="J5316" i="5"/>
  <c r="K5316" i="5" s="1"/>
  <c r="J5328" i="5"/>
  <c r="K5328" i="5" s="1"/>
  <c r="J5340" i="5"/>
  <c r="K5340" i="5" s="1"/>
  <c r="J5352" i="5"/>
  <c r="K5352" i="5" s="1"/>
  <c r="J5364" i="5"/>
  <c r="K5364" i="5" s="1"/>
  <c r="J5376" i="5"/>
  <c r="K5376" i="5" s="1"/>
  <c r="J5388" i="5"/>
  <c r="K5388" i="5" s="1"/>
  <c r="J5400" i="5"/>
  <c r="K5400" i="5" s="1"/>
  <c r="J5412" i="5"/>
  <c r="K5412" i="5" s="1"/>
  <c r="J5424" i="5"/>
  <c r="K5424" i="5" s="1"/>
  <c r="J5436" i="5"/>
  <c r="K5436" i="5" s="1"/>
  <c r="J5448" i="5"/>
  <c r="K5448" i="5" s="1"/>
  <c r="J5460" i="5"/>
  <c r="K5460" i="5" s="1"/>
  <c r="J5472" i="5"/>
  <c r="K5472" i="5" s="1"/>
  <c r="J5484" i="5"/>
  <c r="K5484" i="5" s="1"/>
  <c r="J5496" i="5"/>
  <c r="K5496" i="5" s="1"/>
  <c r="J5508" i="5"/>
  <c r="K5508" i="5" s="1"/>
  <c r="J5520" i="5"/>
  <c r="K5520" i="5" s="1"/>
  <c r="J5532" i="5"/>
  <c r="K5532" i="5" s="1"/>
  <c r="J5544" i="5"/>
  <c r="K5544" i="5" s="1"/>
  <c r="J5556" i="5"/>
  <c r="K5556" i="5" s="1"/>
  <c r="J5568" i="5"/>
  <c r="K5568" i="5" s="1"/>
  <c r="J5580" i="5"/>
  <c r="K5580" i="5" s="1"/>
  <c r="J5592" i="5"/>
  <c r="K5592" i="5" s="1"/>
  <c r="J5604" i="5"/>
  <c r="K5604" i="5" s="1"/>
  <c r="J5616" i="5"/>
  <c r="K5616" i="5" s="1"/>
  <c r="J5628" i="5"/>
  <c r="K5628" i="5" s="1"/>
  <c r="J5640" i="5"/>
  <c r="K5640" i="5" s="1"/>
  <c r="J5652" i="5"/>
  <c r="K5652" i="5" s="1"/>
  <c r="J5664" i="5"/>
  <c r="K5664" i="5" s="1"/>
  <c r="J5676" i="5"/>
  <c r="K5676" i="5" s="1"/>
  <c r="J5688" i="5"/>
  <c r="K5688" i="5" s="1"/>
  <c r="J5700" i="5"/>
  <c r="K5700" i="5" s="1"/>
  <c r="J5712" i="5"/>
  <c r="K5712" i="5" s="1"/>
  <c r="J5724" i="5"/>
  <c r="K5724" i="5" s="1"/>
  <c r="J5736" i="5"/>
  <c r="K5736" i="5" s="1"/>
  <c r="J5748" i="5"/>
  <c r="K5748" i="5" s="1"/>
  <c r="J5760" i="5"/>
  <c r="K5760" i="5" s="1"/>
  <c r="J5772" i="5"/>
  <c r="K5772" i="5" s="1"/>
  <c r="J5784" i="5"/>
  <c r="K5784" i="5" s="1"/>
  <c r="J5796" i="5"/>
  <c r="K5796" i="5" s="1"/>
  <c r="J5808" i="5"/>
  <c r="K5808" i="5" s="1"/>
  <c r="J5820" i="5"/>
  <c r="K5820" i="5" s="1"/>
  <c r="J5832" i="5"/>
  <c r="K5832" i="5" s="1"/>
  <c r="J5844" i="5"/>
  <c r="K5844" i="5" s="1"/>
  <c r="J5856" i="5"/>
  <c r="K5856" i="5" s="1"/>
  <c r="J5868" i="5"/>
  <c r="K5868" i="5" s="1"/>
  <c r="J5880" i="5"/>
  <c r="K5880" i="5" s="1"/>
  <c r="J5892" i="5"/>
  <c r="K5892" i="5" s="1"/>
  <c r="J5904" i="5"/>
  <c r="K5904" i="5" s="1"/>
  <c r="J5916" i="5"/>
  <c r="K5916" i="5" s="1"/>
  <c r="J5928" i="5"/>
  <c r="K5928" i="5" s="1"/>
  <c r="J5940" i="5"/>
  <c r="K5940" i="5" s="1"/>
  <c r="J5952" i="5"/>
  <c r="K5952" i="5" s="1"/>
  <c r="J5964" i="5"/>
  <c r="K5964" i="5" s="1"/>
  <c r="J5976" i="5"/>
  <c r="K5976" i="5" s="1"/>
  <c r="J5988" i="5"/>
  <c r="K5988" i="5" s="1"/>
  <c r="J6000" i="5"/>
  <c r="K6000" i="5" s="1"/>
  <c r="J6012" i="5"/>
  <c r="K6012" i="5" s="1"/>
  <c r="J6024" i="5"/>
  <c r="K6024" i="5" s="1"/>
  <c r="J6036" i="5"/>
  <c r="K6036" i="5" s="1"/>
  <c r="J6048" i="5"/>
  <c r="K6048" i="5" s="1"/>
  <c r="J6060" i="5"/>
  <c r="K6060" i="5" s="1"/>
  <c r="J6072" i="5"/>
  <c r="K6072" i="5" s="1"/>
  <c r="J6084" i="5"/>
  <c r="K6084" i="5" s="1"/>
  <c r="J6096" i="5"/>
  <c r="K6096" i="5" s="1"/>
  <c r="J6108" i="5"/>
  <c r="K6108" i="5" s="1"/>
  <c r="J6120" i="5"/>
  <c r="K6120" i="5" s="1"/>
  <c r="J6132" i="5"/>
  <c r="K6132" i="5" s="1"/>
  <c r="J6144" i="5"/>
  <c r="K6144" i="5" s="1"/>
  <c r="J6156" i="5"/>
  <c r="K6156" i="5" s="1"/>
  <c r="J6168" i="5"/>
  <c r="K6168" i="5" s="1"/>
  <c r="J6180" i="5"/>
  <c r="K6180" i="5" s="1"/>
  <c r="J6192" i="5"/>
  <c r="K6192" i="5" s="1"/>
  <c r="J6204" i="5"/>
  <c r="K6204" i="5" s="1"/>
  <c r="J6216" i="5"/>
  <c r="K6216" i="5" s="1"/>
  <c r="J6228" i="5"/>
  <c r="K6228" i="5" s="1"/>
  <c r="J6240" i="5"/>
  <c r="K6240" i="5" s="1"/>
  <c r="J6252" i="5"/>
  <c r="K6252" i="5" s="1"/>
  <c r="J6264" i="5"/>
  <c r="K6264" i="5" s="1"/>
  <c r="J6276" i="5"/>
  <c r="K6276" i="5" s="1"/>
  <c r="J6288" i="5"/>
  <c r="K6288" i="5" s="1"/>
  <c r="J6300" i="5"/>
  <c r="K6300" i="5" s="1"/>
  <c r="J6312" i="5"/>
  <c r="K6312" i="5" s="1"/>
  <c r="J6324" i="5"/>
  <c r="K6324" i="5" s="1"/>
  <c r="J6336" i="5"/>
  <c r="K6336" i="5" s="1"/>
  <c r="J6348" i="5"/>
  <c r="K6348" i="5" s="1"/>
  <c r="J6360" i="5"/>
  <c r="K6360" i="5" s="1"/>
  <c r="J6372" i="5"/>
  <c r="K6372" i="5" s="1"/>
  <c r="J6384" i="5"/>
  <c r="K6384" i="5" s="1"/>
  <c r="J6396" i="5"/>
  <c r="K6396" i="5" s="1"/>
  <c r="J6408" i="5"/>
  <c r="K6408" i="5" s="1"/>
  <c r="J6420" i="5"/>
  <c r="K6420" i="5" s="1"/>
  <c r="J6432" i="5"/>
  <c r="K6432" i="5" s="1"/>
  <c r="J6444" i="5"/>
  <c r="K6444" i="5" s="1"/>
  <c r="J6456" i="5"/>
  <c r="K6456" i="5" s="1"/>
  <c r="J6468" i="5"/>
  <c r="K6468" i="5" s="1"/>
  <c r="J6480" i="5"/>
  <c r="K6480" i="5" s="1"/>
  <c r="J21" i="5"/>
  <c r="K21" i="5" s="1"/>
  <c r="J69" i="5"/>
  <c r="K69" i="5" s="1"/>
  <c r="J117" i="5"/>
  <c r="K117" i="5" s="1"/>
  <c r="J165" i="5"/>
  <c r="K165" i="5" s="1"/>
  <c r="J213" i="5"/>
  <c r="K213" i="5" s="1"/>
  <c r="J261" i="5"/>
  <c r="K261" i="5" s="1"/>
  <c r="J309" i="5"/>
  <c r="K309" i="5" s="1"/>
  <c r="J357" i="5"/>
  <c r="K357" i="5" s="1"/>
  <c r="J405" i="5"/>
  <c r="K405" i="5" s="1"/>
  <c r="J453" i="5"/>
  <c r="K453" i="5" s="1"/>
  <c r="J501" i="5"/>
  <c r="K501" i="5" s="1"/>
  <c r="J549" i="5"/>
  <c r="K549" i="5" s="1"/>
  <c r="J597" i="5"/>
  <c r="K597" i="5" s="1"/>
  <c r="J635" i="5"/>
  <c r="K635" i="5" s="1"/>
  <c r="J671" i="5"/>
  <c r="K671" i="5" s="1"/>
  <c r="J707" i="5"/>
  <c r="K707" i="5" s="1"/>
  <c r="J743" i="5"/>
  <c r="K743" i="5" s="1"/>
  <c r="J779" i="5"/>
  <c r="K779" i="5" s="1"/>
  <c r="J815" i="5"/>
  <c r="K815" i="5" s="1"/>
  <c r="J851" i="5"/>
  <c r="K851" i="5" s="1"/>
  <c r="J887" i="5"/>
  <c r="K887" i="5" s="1"/>
  <c r="J923" i="5"/>
  <c r="K923" i="5" s="1"/>
  <c r="J959" i="5"/>
  <c r="K959" i="5" s="1"/>
  <c r="J995" i="5"/>
  <c r="K995" i="5" s="1"/>
  <c r="J1031" i="5"/>
  <c r="K1031" i="5" s="1"/>
  <c r="J1067" i="5"/>
  <c r="K1067" i="5" s="1"/>
  <c r="J1103" i="5"/>
  <c r="K1103" i="5" s="1"/>
  <c r="J1139" i="5"/>
  <c r="K1139" i="5" s="1"/>
  <c r="J1175" i="5"/>
  <c r="K1175" i="5" s="1"/>
  <c r="J1211" i="5"/>
  <c r="K1211" i="5" s="1"/>
  <c r="J1247" i="5"/>
  <c r="K1247" i="5" s="1"/>
  <c r="J1283" i="5"/>
  <c r="K1283" i="5" s="1"/>
  <c r="J1319" i="5"/>
  <c r="K1319" i="5" s="1"/>
  <c r="J1355" i="5"/>
  <c r="K1355" i="5" s="1"/>
  <c r="J1391" i="5"/>
  <c r="K1391" i="5" s="1"/>
  <c r="J1427" i="5"/>
  <c r="K1427" i="5" s="1"/>
  <c r="J1463" i="5"/>
  <c r="K1463" i="5" s="1"/>
  <c r="J1499" i="5"/>
  <c r="K1499" i="5" s="1"/>
  <c r="J1535" i="5"/>
  <c r="K1535" i="5" s="1"/>
  <c r="J1571" i="5"/>
  <c r="K1571" i="5" s="1"/>
  <c r="J1607" i="5"/>
  <c r="K1607" i="5" s="1"/>
  <c r="J1643" i="5"/>
  <c r="K1643" i="5" s="1"/>
  <c r="J1678" i="5"/>
  <c r="K1678" i="5" s="1"/>
  <c r="J1704" i="5"/>
  <c r="K1704" i="5" s="1"/>
  <c r="J1737" i="5"/>
  <c r="K1737" i="5" s="1"/>
  <c r="J1763" i="5"/>
  <c r="K1763" i="5" s="1"/>
  <c r="J1796" i="5"/>
  <c r="K1796" i="5" s="1"/>
  <c r="J1822" i="5"/>
  <c r="K1822" i="5" s="1"/>
  <c r="J1848" i="5"/>
  <c r="K1848" i="5" s="1"/>
  <c r="J1881" i="5"/>
  <c r="K1881" i="5" s="1"/>
  <c r="J1907" i="5"/>
  <c r="K1907" i="5" s="1"/>
  <c r="J1931" i="5"/>
  <c r="K1931" i="5" s="1"/>
  <c r="J1951" i="5"/>
  <c r="K1951" i="5" s="1"/>
  <c r="J1966" i="5"/>
  <c r="K1966" i="5" s="1"/>
  <c r="J1984" i="5"/>
  <c r="K1984" i="5" s="1"/>
  <c r="J1999" i="5"/>
  <c r="K1999" i="5" s="1"/>
  <c r="J2014" i="5"/>
  <c r="K2014" i="5" s="1"/>
  <c r="J2032" i="5"/>
  <c r="K2032" i="5" s="1"/>
  <c r="J2047" i="5"/>
  <c r="K2047" i="5" s="1"/>
  <c r="J2062" i="5"/>
  <c r="K2062" i="5" s="1"/>
  <c r="J2080" i="5"/>
  <c r="K2080" i="5" s="1"/>
  <c r="J2095" i="5"/>
  <c r="K2095" i="5" s="1"/>
  <c r="J2110" i="5"/>
  <c r="K2110" i="5" s="1"/>
  <c r="J2128" i="5"/>
  <c r="K2128" i="5" s="1"/>
  <c r="J2143" i="5"/>
  <c r="K2143" i="5" s="1"/>
  <c r="J2158" i="5"/>
  <c r="K2158" i="5" s="1"/>
  <c r="J2176" i="5"/>
  <c r="K2176" i="5" s="1"/>
  <c r="J2191" i="5"/>
  <c r="K2191" i="5" s="1"/>
  <c r="J2206" i="5"/>
  <c r="K2206" i="5" s="1"/>
  <c r="J2224" i="5"/>
  <c r="K2224" i="5" s="1"/>
  <c r="J2239" i="5"/>
  <c r="K2239" i="5" s="1"/>
  <c r="J2254" i="5"/>
  <c r="K2254" i="5" s="1"/>
  <c r="J2272" i="5"/>
  <c r="K2272" i="5" s="1"/>
  <c r="J2287" i="5"/>
  <c r="K2287" i="5" s="1"/>
  <c r="J2302" i="5"/>
  <c r="K2302" i="5" s="1"/>
  <c r="J2320" i="5"/>
  <c r="K2320" i="5" s="1"/>
  <c r="J2335" i="5"/>
  <c r="K2335" i="5" s="1"/>
  <c r="J2350" i="5"/>
  <c r="K2350" i="5" s="1"/>
  <c r="J2368" i="5"/>
  <c r="K2368" i="5" s="1"/>
  <c r="J2383" i="5"/>
  <c r="K2383" i="5" s="1"/>
  <c r="J2398" i="5"/>
  <c r="K2398" i="5" s="1"/>
  <c r="J2416" i="5"/>
  <c r="K2416" i="5" s="1"/>
  <c r="J2431" i="5"/>
  <c r="K2431" i="5" s="1"/>
  <c r="J2446" i="5"/>
  <c r="K2446" i="5" s="1"/>
  <c r="J2464" i="5"/>
  <c r="K2464" i="5" s="1"/>
  <c r="J2479" i="5"/>
  <c r="K2479" i="5" s="1"/>
  <c r="J2494" i="5"/>
  <c r="K2494" i="5" s="1"/>
  <c r="J2512" i="5"/>
  <c r="K2512" i="5" s="1"/>
  <c r="J2527" i="5"/>
  <c r="K2527" i="5" s="1"/>
  <c r="J2542" i="5"/>
  <c r="K2542" i="5" s="1"/>
  <c r="J2560" i="5"/>
  <c r="K2560" i="5" s="1"/>
  <c r="J2575" i="5"/>
  <c r="K2575" i="5" s="1"/>
  <c r="J2590" i="5"/>
  <c r="K2590" i="5" s="1"/>
  <c r="J2608" i="5"/>
  <c r="K2608" i="5" s="1"/>
  <c r="J2623" i="5"/>
  <c r="K2623" i="5" s="1"/>
  <c r="J2638" i="5"/>
  <c r="K2638" i="5" s="1"/>
  <c r="J2656" i="5"/>
  <c r="K2656" i="5" s="1"/>
  <c r="J2671" i="5"/>
  <c r="K2671" i="5" s="1"/>
  <c r="J2686" i="5"/>
  <c r="K2686" i="5" s="1"/>
  <c r="J2704" i="5"/>
  <c r="K2704" i="5" s="1"/>
  <c r="J2719" i="5"/>
  <c r="K2719" i="5" s="1"/>
  <c r="J2734" i="5"/>
  <c r="K2734" i="5" s="1"/>
  <c r="J2752" i="5"/>
  <c r="K2752" i="5" s="1"/>
  <c r="J2767" i="5"/>
  <c r="K2767" i="5" s="1"/>
  <c r="J2782" i="5"/>
  <c r="K2782" i="5" s="1"/>
  <c r="J2800" i="5"/>
  <c r="K2800" i="5" s="1"/>
  <c r="J2815" i="5"/>
  <c r="K2815" i="5" s="1"/>
  <c r="J2830" i="5"/>
  <c r="K2830" i="5" s="1"/>
  <c r="J2848" i="5"/>
  <c r="K2848" i="5" s="1"/>
  <c r="J2863" i="5"/>
  <c r="K2863" i="5" s="1"/>
  <c r="J2878" i="5"/>
  <c r="K2878" i="5" s="1"/>
  <c r="J2896" i="5"/>
  <c r="K2896" i="5" s="1"/>
  <c r="J2911" i="5"/>
  <c r="K2911" i="5" s="1"/>
  <c r="J2926" i="5"/>
  <c r="K2926" i="5" s="1"/>
  <c r="J2944" i="5"/>
  <c r="K2944" i="5" s="1"/>
  <c r="J2959" i="5"/>
  <c r="K2959" i="5" s="1"/>
  <c r="J2974" i="5"/>
  <c r="K2974" i="5" s="1"/>
  <c r="J2989" i="5"/>
  <c r="K2989" i="5" s="1"/>
  <c r="J3001" i="5"/>
  <c r="K3001" i="5" s="1"/>
  <c r="J3013" i="5"/>
  <c r="K3013" i="5" s="1"/>
  <c r="J3025" i="5"/>
  <c r="K3025" i="5" s="1"/>
  <c r="J3037" i="5"/>
  <c r="K3037" i="5" s="1"/>
  <c r="J3049" i="5"/>
  <c r="K3049" i="5" s="1"/>
  <c r="J3061" i="5"/>
  <c r="K3061" i="5" s="1"/>
  <c r="J3073" i="5"/>
  <c r="K3073" i="5" s="1"/>
  <c r="J3085" i="5"/>
  <c r="K3085" i="5" s="1"/>
  <c r="J3097" i="5"/>
  <c r="K3097" i="5" s="1"/>
  <c r="J3109" i="5"/>
  <c r="K3109" i="5" s="1"/>
  <c r="J3121" i="5"/>
  <c r="K3121" i="5" s="1"/>
  <c r="J3133" i="5"/>
  <c r="K3133" i="5" s="1"/>
  <c r="J3145" i="5"/>
  <c r="K3145" i="5" s="1"/>
  <c r="J3157" i="5"/>
  <c r="K3157" i="5" s="1"/>
  <c r="J3169" i="5"/>
  <c r="K3169" i="5" s="1"/>
  <c r="J3181" i="5"/>
  <c r="K3181" i="5" s="1"/>
  <c r="J3193" i="5"/>
  <c r="K3193" i="5" s="1"/>
  <c r="J3205" i="5"/>
  <c r="K3205" i="5" s="1"/>
  <c r="J3217" i="5"/>
  <c r="K3217" i="5" s="1"/>
  <c r="J3229" i="5"/>
  <c r="K3229" i="5" s="1"/>
  <c r="J3241" i="5"/>
  <c r="K3241" i="5" s="1"/>
  <c r="J3253" i="5"/>
  <c r="K3253" i="5" s="1"/>
  <c r="J3265" i="5"/>
  <c r="K3265" i="5" s="1"/>
  <c r="J3277" i="5"/>
  <c r="K3277" i="5" s="1"/>
  <c r="J3289" i="5"/>
  <c r="K3289" i="5" s="1"/>
  <c r="J3301" i="5"/>
  <c r="K3301" i="5" s="1"/>
  <c r="J3313" i="5"/>
  <c r="K3313" i="5" s="1"/>
  <c r="J3325" i="5"/>
  <c r="K3325" i="5" s="1"/>
  <c r="J3337" i="5"/>
  <c r="K3337" i="5" s="1"/>
  <c r="J3349" i="5"/>
  <c r="K3349" i="5" s="1"/>
  <c r="J3361" i="5"/>
  <c r="K3361" i="5" s="1"/>
  <c r="J3373" i="5"/>
  <c r="K3373" i="5" s="1"/>
  <c r="J3385" i="5"/>
  <c r="K3385" i="5" s="1"/>
  <c r="J3397" i="5"/>
  <c r="K3397" i="5" s="1"/>
  <c r="J3409" i="5"/>
  <c r="K3409" i="5" s="1"/>
  <c r="J3421" i="5"/>
  <c r="K3421" i="5" s="1"/>
  <c r="J3433" i="5"/>
  <c r="K3433" i="5" s="1"/>
  <c r="J3445" i="5"/>
  <c r="K3445" i="5" s="1"/>
  <c r="J3457" i="5"/>
  <c r="K3457" i="5" s="1"/>
  <c r="J3469" i="5"/>
  <c r="K3469" i="5" s="1"/>
  <c r="J3481" i="5"/>
  <c r="K3481" i="5" s="1"/>
  <c r="J3493" i="5"/>
  <c r="K3493" i="5" s="1"/>
  <c r="J3505" i="5"/>
  <c r="K3505" i="5" s="1"/>
  <c r="J3517" i="5"/>
  <c r="K3517" i="5" s="1"/>
  <c r="J3529" i="5"/>
  <c r="K3529" i="5" s="1"/>
  <c r="J3541" i="5"/>
  <c r="K3541" i="5" s="1"/>
  <c r="J3553" i="5"/>
  <c r="K3553" i="5" s="1"/>
  <c r="J3565" i="5"/>
  <c r="K3565" i="5" s="1"/>
  <c r="J3577" i="5"/>
  <c r="K3577" i="5" s="1"/>
  <c r="J3589" i="5"/>
  <c r="K3589" i="5" s="1"/>
  <c r="J3601" i="5"/>
  <c r="K3601" i="5" s="1"/>
  <c r="J3613" i="5"/>
  <c r="K3613" i="5" s="1"/>
  <c r="J3625" i="5"/>
  <c r="K3625" i="5" s="1"/>
  <c r="J3637" i="5"/>
  <c r="K3637" i="5" s="1"/>
  <c r="J3649" i="5"/>
  <c r="K3649" i="5" s="1"/>
  <c r="J3661" i="5"/>
  <c r="K3661" i="5" s="1"/>
  <c r="J3673" i="5"/>
  <c r="K3673" i="5" s="1"/>
  <c r="J3685" i="5"/>
  <c r="K3685" i="5" s="1"/>
  <c r="J3697" i="5"/>
  <c r="K3697" i="5" s="1"/>
  <c r="J3709" i="5"/>
  <c r="K3709" i="5" s="1"/>
  <c r="J3721" i="5"/>
  <c r="K3721" i="5" s="1"/>
  <c r="J3733" i="5"/>
  <c r="K3733" i="5" s="1"/>
  <c r="J3745" i="5"/>
  <c r="K3745" i="5" s="1"/>
  <c r="J3757" i="5"/>
  <c r="K3757" i="5" s="1"/>
  <c r="J3769" i="5"/>
  <c r="K3769" i="5" s="1"/>
  <c r="J3781" i="5"/>
  <c r="K3781" i="5" s="1"/>
  <c r="J3793" i="5"/>
  <c r="K3793" i="5" s="1"/>
  <c r="J3805" i="5"/>
  <c r="K3805" i="5" s="1"/>
  <c r="J3817" i="5"/>
  <c r="K3817" i="5" s="1"/>
  <c r="J3829" i="5"/>
  <c r="K3829" i="5" s="1"/>
  <c r="J3841" i="5"/>
  <c r="K3841" i="5" s="1"/>
  <c r="J3853" i="5"/>
  <c r="K3853" i="5" s="1"/>
  <c r="J3865" i="5"/>
  <c r="K3865" i="5" s="1"/>
  <c r="J3877" i="5"/>
  <c r="K3877" i="5" s="1"/>
  <c r="J3889" i="5"/>
  <c r="K3889" i="5" s="1"/>
  <c r="J3901" i="5"/>
  <c r="K3901" i="5" s="1"/>
  <c r="J3913" i="5"/>
  <c r="K3913" i="5" s="1"/>
  <c r="J3925" i="5"/>
  <c r="K3925" i="5" s="1"/>
  <c r="J3937" i="5"/>
  <c r="K3937" i="5" s="1"/>
  <c r="J3949" i="5"/>
  <c r="K3949" i="5" s="1"/>
  <c r="J3961" i="5"/>
  <c r="K3961" i="5" s="1"/>
  <c r="J3973" i="5"/>
  <c r="K3973" i="5" s="1"/>
  <c r="J3985" i="5"/>
  <c r="K3985" i="5" s="1"/>
  <c r="J3997" i="5"/>
  <c r="K3997" i="5" s="1"/>
  <c r="J4009" i="5"/>
  <c r="K4009" i="5" s="1"/>
  <c r="J4021" i="5"/>
  <c r="K4021" i="5" s="1"/>
  <c r="J4033" i="5"/>
  <c r="K4033" i="5" s="1"/>
  <c r="J4045" i="5"/>
  <c r="K4045" i="5" s="1"/>
  <c r="J4057" i="5"/>
  <c r="K4057" i="5" s="1"/>
  <c r="J4069" i="5"/>
  <c r="K4069" i="5" s="1"/>
  <c r="J4081" i="5"/>
  <c r="K4081" i="5" s="1"/>
  <c r="J4093" i="5"/>
  <c r="K4093" i="5" s="1"/>
  <c r="J4105" i="5"/>
  <c r="K4105" i="5" s="1"/>
  <c r="J4117" i="5"/>
  <c r="K4117" i="5" s="1"/>
  <c r="J4129" i="5"/>
  <c r="K4129" i="5" s="1"/>
  <c r="J4141" i="5"/>
  <c r="K4141" i="5" s="1"/>
  <c r="J4153" i="5"/>
  <c r="K4153" i="5" s="1"/>
  <c r="J4165" i="5"/>
  <c r="K4165" i="5" s="1"/>
  <c r="J4177" i="5"/>
  <c r="K4177" i="5" s="1"/>
  <c r="J4189" i="5"/>
  <c r="K4189" i="5" s="1"/>
  <c r="J4201" i="5"/>
  <c r="K4201" i="5" s="1"/>
  <c r="J4213" i="5"/>
  <c r="K4213" i="5" s="1"/>
  <c r="J4225" i="5"/>
  <c r="K4225" i="5" s="1"/>
  <c r="J4237" i="5"/>
  <c r="K4237" i="5" s="1"/>
  <c r="J4249" i="5"/>
  <c r="K4249" i="5" s="1"/>
  <c r="J4261" i="5"/>
  <c r="K4261" i="5" s="1"/>
  <c r="J4273" i="5"/>
  <c r="K4273" i="5" s="1"/>
  <c r="J4285" i="5"/>
  <c r="K4285" i="5" s="1"/>
  <c r="J4297" i="5"/>
  <c r="K4297" i="5" s="1"/>
  <c r="J4309" i="5"/>
  <c r="K4309" i="5" s="1"/>
  <c r="J4321" i="5"/>
  <c r="K4321" i="5" s="1"/>
  <c r="J4333" i="5"/>
  <c r="K4333" i="5" s="1"/>
  <c r="J4345" i="5"/>
  <c r="K4345" i="5" s="1"/>
  <c r="J4357" i="5"/>
  <c r="K4357" i="5" s="1"/>
  <c r="J4369" i="5"/>
  <c r="K4369" i="5" s="1"/>
  <c r="J4381" i="5"/>
  <c r="K4381" i="5" s="1"/>
  <c r="J4393" i="5"/>
  <c r="K4393" i="5" s="1"/>
  <c r="J4405" i="5"/>
  <c r="K4405" i="5" s="1"/>
  <c r="J4417" i="5"/>
  <c r="K4417" i="5" s="1"/>
  <c r="J4429" i="5"/>
  <c r="K4429" i="5" s="1"/>
  <c r="J4441" i="5"/>
  <c r="K4441" i="5" s="1"/>
  <c r="J4453" i="5"/>
  <c r="K4453" i="5" s="1"/>
  <c r="J4465" i="5"/>
  <c r="K4465" i="5" s="1"/>
  <c r="J4477" i="5"/>
  <c r="K4477" i="5" s="1"/>
  <c r="J4489" i="5"/>
  <c r="K4489" i="5" s="1"/>
  <c r="J4501" i="5"/>
  <c r="K4501" i="5" s="1"/>
  <c r="J4513" i="5"/>
  <c r="K4513" i="5" s="1"/>
  <c r="J4525" i="5"/>
  <c r="K4525" i="5" s="1"/>
  <c r="J4537" i="5"/>
  <c r="K4537" i="5" s="1"/>
  <c r="J4549" i="5"/>
  <c r="K4549" i="5" s="1"/>
  <c r="J4561" i="5"/>
  <c r="K4561" i="5" s="1"/>
  <c r="J4573" i="5"/>
  <c r="K4573" i="5" s="1"/>
  <c r="J4585" i="5"/>
  <c r="K4585" i="5" s="1"/>
  <c r="J4597" i="5"/>
  <c r="K4597" i="5" s="1"/>
  <c r="J4609" i="5"/>
  <c r="K4609" i="5" s="1"/>
  <c r="J4621" i="5"/>
  <c r="K4621" i="5" s="1"/>
  <c r="J4633" i="5"/>
  <c r="K4633" i="5" s="1"/>
  <c r="J4645" i="5"/>
  <c r="K4645" i="5" s="1"/>
  <c r="J4657" i="5"/>
  <c r="K4657" i="5" s="1"/>
  <c r="J4669" i="5"/>
  <c r="K4669" i="5" s="1"/>
  <c r="J4681" i="5"/>
  <c r="K4681" i="5" s="1"/>
  <c r="J4693" i="5"/>
  <c r="K4693" i="5" s="1"/>
  <c r="J4705" i="5"/>
  <c r="K4705" i="5" s="1"/>
  <c r="J4717" i="5"/>
  <c r="K4717" i="5" s="1"/>
  <c r="J4729" i="5"/>
  <c r="K4729" i="5" s="1"/>
  <c r="J4741" i="5"/>
  <c r="K4741" i="5" s="1"/>
  <c r="J4753" i="5"/>
  <c r="K4753" i="5" s="1"/>
  <c r="J4765" i="5"/>
  <c r="K4765" i="5" s="1"/>
  <c r="J4777" i="5"/>
  <c r="K4777" i="5" s="1"/>
  <c r="J4789" i="5"/>
  <c r="K4789" i="5" s="1"/>
  <c r="J4801" i="5"/>
  <c r="K4801" i="5" s="1"/>
  <c r="J4813" i="5"/>
  <c r="K4813" i="5" s="1"/>
  <c r="J4825" i="5"/>
  <c r="K4825" i="5" s="1"/>
  <c r="J4837" i="5"/>
  <c r="K4837" i="5" s="1"/>
  <c r="J4849" i="5"/>
  <c r="K4849" i="5" s="1"/>
  <c r="J4861" i="5"/>
  <c r="K4861" i="5" s="1"/>
  <c r="J4873" i="5"/>
  <c r="K4873" i="5" s="1"/>
  <c r="J4885" i="5"/>
  <c r="K4885" i="5" s="1"/>
  <c r="J4897" i="5"/>
  <c r="K4897" i="5" s="1"/>
  <c r="J4909" i="5"/>
  <c r="K4909" i="5" s="1"/>
  <c r="J4921" i="5"/>
  <c r="K4921" i="5" s="1"/>
  <c r="J4933" i="5"/>
  <c r="K4933" i="5" s="1"/>
  <c r="J4945" i="5"/>
  <c r="K4945" i="5" s="1"/>
  <c r="J4957" i="5"/>
  <c r="K4957" i="5" s="1"/>
  <c r="J4969" i="5"/>
  <c r="K4969" i="5" s="1"/>
  <c r="J4981" i="5"/>
  <c r="K4981" i="5" s="1"/>
  <c r="J4993" i="5"/>
  <c r="K4993" i="5" s="1"/>
  <c r="J5005" i="5"/>
  <c r="K5005" i="5" s="1"/>
  <c r="J5017" i="5"/>
  <c r="K5017" i="5" s="1"/>
  <c r="J5029" i="5"/>
  <c r="K5029" i="5" s="1"/>
  <c r="J5041" i="5"/>
  <c r="K5041" i="5" s="1"/>
  <c r="J5053" i="5"/>
  <c r="K5053" i="5" s="1"/>
  <c r="J5065" i="5"/>
  <c r="K5065" i="5" s="1"/>
  <c r="J5077" i="5"/>
  <c r="K5077" i="5" s="1"/>
  <c r="J5089" i="5"/>
  <c r="K5089" i="5" s="1"/>
  <c r="J5101" i="5"/>
  <c r="K5101" i="5" s="1"/>
  <c r="J5113" i="5"/>
  <c r="K5113" i="5" s="1"/>
  <c r="J5125" i="5"/>
  <c r="K5125" i="5" s="1"/>
  <c r="J5137" i="5"/>
  <c r="K5137" i="5" s="1"/>
  <c r="J5149" i="5"/>
  <c r="K5149" i="5" s="1"/>
  <c r="J5161" i="5"/>
  <c r="K5161" i="5" s="1"/>
  <c r="J5173" i="5"/>
  <c r="K5173" i="5" s="1"/>
  <c r="J5185" i="5"/>
  <c r="K5185" i="5" s="1"/>
  <c r="J5197" i="5"/>
  <c r="K5197" i="5" s="1"/>
  <c r="J5209" i="5"/>
  <c r="K5209" i="5" s="1"/>
  <c r="J5221" i="5"/>
  <c r="K5221" i="5" s="1"/>
  <c r="J5233" i="5"/>
  <c r="K5233" i="5" s="1"/>
  <c r="J5245" i="5"/>
  <c r="K5245" i="5" s="1"/>
  <c r="J5257" i="5"/>
  <c r="K5257" i="5" s="1"/>
  <c r="J5269" i="5"/>
  <c r="K5269" i="5" s="1"/>
  <c r="J5281" i="5"/>
  <c r="K5281" i="5" s="1"/>
  <c r="J5293" i="5"/>
  <c r="K5293" i="5" s="1"/>
  <c r="J5305" i="5"/>
  <c r="K5305" i="5" s="1"/>
  <c r="J5317" i="5"/>
  <c r="K5317" i="5" s="1"/>
  <c r="J5329" i="5"/>
  <c r="K5329" i="5" s="1"/>
  <c r="J5341" i="5"/>
  <c r="K5341" i="5" s="1"/>
  <c r="J5353" i="5"/>
  <c r="K5353" i="5" s="1"/>
  <c r="J5365" i="5"/>
  <c r="K5365" i="5" s="1"/>
  <c r="J5377" i="5"/>
  <c r="K5377" i="5" s="1"/>
  <c r="J5389" i="5"/>
  <c r="K5389" i="5" s="1"/>
  <c r="J5401" i="5"/>
  <c r="K5401" i="5" s="1"/>
  <c r="J5413" i="5"/>
  <c r="K5413" i="5" s="1"/>
  <c r="J5425" i="5"/>
  <c r="K5425" i="5" s="1"/>
  <c r="J5437" i="5"/>
  <c r="K5437" i="5" s="1"/>
  <c r="J5449" i="5"/>
  <c r="K5449" i="5" s="1"/>
  <c r="J5461" i="5"/>
  <c r="K5461" i="5" s="1"/>
  <c r="J5473" i="5"/>
  <c r="K5473" i="5" s="1"/>
  <c r="J5485" i="5"/>
  <c r="K5485" i="5" s="1"/>
  <c r="J5497" i="5"/>
  <c r="K5497" i="5" s="1"/>
  <c r="J5509" i="5"/>
  <c r="K5509" i="5" s="1"/>
  <c r="J5521" i="5"/>
  <c r="K5521" i="5" s="1"/>
  <c r="J5533" i="5"/>
  <c r="K5533" i="5" s="1"/>
  <c r="J5545" i="5"/>
  <c r="K5545" i="5" s="1"/>
  <c r="J5557" i="5"/>
  <c r="K5557" i="5" s="1"/>
  <c r="J5569" i="5"/>
  <c r="K5569" i="5" s="1"/>
  <c r="J5581" i="5"/>
  <c r="K5581" i="5" s="1"/>
  <c r="J5593" i="5"/>
  <c r="K5593" i="5" s="1"/>
  <c r="J5605" i="5"/>
  <c r="K5605" i="5" s="1"/>
  <c r="J5617" i="5"/>
  <c r="K5617" i="5" s="1"/>
  <c r="J5629" i="5"/>
  <c r="K5629" i="5" s="1"/>
  <c r="J5641" i="5"/>
  <c r="K5641" i="5" s="1"/>
  <c r="J5653" i="5"/>
  <c r="K5653" i="5" s="1"/>
  <c r="J5665" i="5"/>
  <c r="K5665" i="5" s="1"/>
  <c r="J5677" i="5"/>
  <c r="K5677" i="5" s="1"/>
  <c r="J5689" i="5"/>
  <c r="K5689" i="5" s="1"/>
  <c r="J5701" i="5"/>
  <c r="K5701" i="5" s="1"/>
  <c r="J5713" i="5"/>
  <c r="K5713" i="5" s="1"/>
  <c r="J5725" i="5"/>
  <c r="K5725" i="5" s="1"/>
  <c r="J5737" i="5"/>
  <c r="K5737" i="5" s="1"/>
  <c r="J5749" i="5"/>
  <c r="K5749" i="5" s="1"/>
  <c r="J5761" i="5"/>
  <c r="K5761" i="5" s="1"/>
  <c r="J5773" i="5"/>
  <c r="K5773" i="5" s="1"/>
  <c r="J5785" i="5"/>
  <c r="K5785" i="5" s="1"/>
  <c r="J5797" i="5"/>
  <c r="K5797" i="5" s="1"/>
  <c r="J5809" i="5"/>
  <c r="K5809" i="5" s="1"/>
  <c r="J5821" i="5"/>
  <c r="K5821" i="5" s="1"/>
  <c r="J5833" i="5"/>
  <c r="K5833" i="5" s="1"/>
  <c r="J5845" i="5"/>
  <c r="K5845" i="5" s="1"/>
  <c r="J5857" i="5"/>
  <c r="K5857" i="5" s="1"/>
  <c r="J5869" i="5"/>
  <c r="K5869" i="5" s="1"/>
  <c r="J5881" i="5"/>
  <c r="K5881" i="5" s="1"/>
  <c r="J5893" i="5"/>
  <c r="K5893" i="5" s="1"/>
  <c r="J5905" i="5"/>
  <c r="K5905" i="5" s="1"/>
  <c r="J5917" i="5"/>
  <c r="K5917" i="5" s="1"/>
  <c r="J5929" i="5"/>
  <c r="K5929" i="5" s="1"/>
  <c r="J5941" i="5"/>
  <c r="K5941" i="5" s="1"/>
  <c r="J5953" i="5"/>
  <c r="K5953" i="5" s="1"/>
  <c r="J5965" i="5"/>
  <c r="K5965" i="5" s="1"/>
  <c r="J5977" i="5"/>
  <c r="K5977" i="5" s="1"/>
  <c r="J5989" i="5"/>
  <c r="K5989" i="5" s="1"/>
  <c r="J6001" i="5"/>
  <c r="K6001" i="5" s="1"/>
  <c r="J6013" i="5"/>
  <c r="K6013" i="5" s="1"/>
  <c r="J6025" i="5"/>
  <c r="K6025" i="5" s="1"/>
  <c r="J6037" i="5"/>
  <c r="K6037" i="5" s="1"/>
  <c r="J6049" i="5"/>
  <c r="K6049" i="5" s="1"/>
  <c r="J6061" i="5"/>
  <c r="K6061" i="5" s="1"/>
  <c r="J6073" i="5"/>
  <c r="K6073" i="5" s="1"/>
  <c r="J6085" i="5"/>
  <c r="K6085" i="5" s="1"/>
  <c r="J6097" i="5"/>
  <c r="K6097" i="5" s="1"/>
  <c r="J6109" i="5"/>
  <c r="K6109" i="5" s="1"/>
  <c r="J6121" i="5"/>
  <c r="K6121" i="5" s="1"/>
  <c r="J6133" i="5"/>
  <c r="K6133" i="5" s="1"/>
  <c r="J6145" i="5"/>
  <c r="K6145" i="5" s="1"/>
  <c r="J6157" i="5"/>
  <c r="K6157" i="5" s="1"/>
  <c r="J6169" i="5"/>
  <c r="K6169" i="5" s="1"/>
  <c r="J6181" i="5"/>
  <c r="K6181" i="5" s="1"/>
  <c r="J6193" i="5"/>
  <c r="K6193" i="5" s="1"/>
  <c r="J6205" i="5"/>
  <c r="K6205" i="5" s="1"/>
  <c r="J6217" i="5"/>
  <c r="K6217" i="5" s="1"/>
  <c r="J6229" i="5"/>
  <c r="K6229" i="5" s="1"/>
  <c r="J6241" i="5"/>
  <c r="K6241" i="5" s="1"/>
  <c r="J6253" i="5"/>
  <c r="K6253" i="5" s="1"/>
  <c r="J6265" i="5"/>
  <c r="K6265" i="5" s="1"/>
  <c r="J6277" i="5"/>
  <c r="K6277" i="5" s="1"/>
  <c r="J6289" i="5"/>
  <c r="K6289" i="5" s="1"/>
  <c r="J6301" i="5"/>
  <c r="K6301" i="5" s="1"/>
  <c r="J6313" i="5"/>
  <c r="K6313" i="5" s="1"/>
  <c r="J6325" i="5"/>
  <c r="K6325" i="5" s="1"/>
  <c r="J6337" i="5"/>
  <c r="K6337" i="5" s="1"/>
  <c r="J6349" i="5"/>
  <c r="K6349" i="5" s="1"/>
  <c r="J6361" i="5"/>
  <c r="K6361" i="5" s="1"/>
  <c r="J6373" i="5"/>
  <c r="K6373" i="5" s="1"/>
  <c r="J6385" i="5"/>
  <c r="K6385" i="5" s="1"/>
  <c r="J6397" i="5"/>
  <c r="K6397" i="5" s="1"/>
  <c r="J6409" i="5"/>
  <c r="K6409" i="5" s="1"/>
  <c r="J6421" i="5"/>
  <c r="K6421" i="5" s="1"/>
  <c r="J6433" i="5"/>
  <c r="K6433" i="5" s="1"/>
  <c r="J6445" i="5"/>
  <c r="K6445" i="5" s="1"/>
  <c r="J6457" i="5"/>
  <c r="K6457" i="5" s="1"/>
  <c r="J6469" i="5"/>
  <c r="K6469" i="5" s="1"/>
  <c r="J6481" i="5"/>
  <c r="K6481" i="5" s="1"/>
  <c r="J33" i="5"/>
  <c r="K33" i="5" s="1"/>
  <c r="J81" i="5"/>
  <c r="K81" i="5" s="1"/>
  <c r="J129" i="5"/>
  <c r="K129" i="5" s="1"/>
  <c r="J177" i="5"/>
  <c r="K177" i="5" s="1"/>
  <c r="J225" i="5"/>
  <c r="K225" i="5" s="1"/>
  <c r="J273" i="5"/>
  <c r="K273" i="5" s="1"/>
  <c r="J321" i="5"/>
  <c r="K321" i="5" s="1"/>
  <c r="J369" i="5"/>
  <c r="K369" i="5" s="1"/>
  <c r="J417" i="5"/>
  <c r="K417" i="5" s="1"/>
  <c r="J465" i="5"/>
  <c r="K465" i="5" s="1"/>
  <c r="J513" i="5"/>
  <c r="K513" i="5" s="1"/>
  <c r="J561" i="5"/>
  <c r="K561" i="5" s="1"/>
  <c r="J608" i="5"/>
  <c r="K608" i="5" s="1"/>
  <c r="J644" i="5"/>
  <c r="K644" i="5" s="1"/>
  <c r="J680" i="5"/>
  <c r="K680" i="5" s="1"/>
  <c r="J716" i="5"/>
  <c r="K716" i="5" s="1"/>
  <c r="J752" i="5"/>
  <c r="K752" i="5" s="1"/>
  <c r="J788" i="5"/>
  <c r="K788" i="5" s="1"/>
  <c r="J824" i="5"/>
  <c r="K824" i="5" s="1"/>
  <c r="J860" i="5"/>
  <c r="K860" i="5" s="1"/>
  <c r="J896" i="5"/>
  <c r="K896" i="5" s="1"/>
  <c r="J932" i="5"/>
  <c r="K932" i="5" s="1"/>
  <c r="J968" i="5"/>
  <c r="K968" i="5" s="1"/>
  <c r="J1004" i="5"/>
  <c r="K1004" i="5" s="1"/>
  <c r="J1040" i="5"/>
  <c r="K1040" i="5" s="1"/>
  <c r="J1076" i="5"/>
  <c r="K1076" i="5" s="1"/>
  <c r="J1112" i="5"/>
  <c r="K1112" i="5" s="1"/>
  <c r="J1148" i="5"/>
  <c r="K1148" i="5" s="1"/>
  <c r="J1184" i="5"/>
  <c r="K1184" i="5" s="1"/>
  <c r="J1220" i="5"/>
  <c r="K1220" i="5" s="1"/>
  <c r="J1256" i="5"/>
  <c r="K1256" i="5" s="1"/>
  <c r="J1292" i="5"/>
  <c r="K1292" i="5" s="1"/>
  <c r="J1328" i="5"/>
  <c r="K1328" i="5" s="1"/>
  <c r="J1364" i="5"/>
  <c r="K1364" i="5" s="1"/>
  <c r="J1400" i="5"/>
  <c r="K1400" i="5" s="1"/>
  <c r="J1436" i="5"/>
  <c r="K1436" i="5" s="1"/>
  <c r="J1472" i="5"/>
  <c r="K1472" i="5" s="1"/>
  <c r="J1508" i="5"/>
  <c r="K1508" i="5" s="1"/>
  <c r="J1544" i="5"/>
  <c r="K1544" i="5" s="1"/>
  <c r="J1580" i="5"/>
  <c r="K1580" i="5" s="1"/>
  <c r="J1616" i="5"/>
  <c r="K1616" i="5" s="1"/>
  <c r="J1652" i="5"/>
  <c r="K1652" i="5" s="1"/>
  <c r="J1679" i="5"/>
  <c r="K1679" i="5" s="1"/>
  <c r="J1712" i="5"/>
  <c r="K1712" i="5" s="1"/>
  <c r="J1738" i="5"/>
  <c r="K1738" i="5" s="1"/>
  <c r="J1764" i="5"/>
  <c r="K1764" i="5" s="1"/>
  <c r="J1797" i="5"/>
  <c r="K1797" i="5" s="1"/>
  <c r="J1823" i="5"/>
  <c r="K1823" i="5" s="1"/>
  <c r="J1856" i="5"/>
  <c r="K1856" i="5" s="1"/>
  <c r="J1882" i="5"/>
  <c r="K1882" i="5" s="1"/>
  <c r="J1908" i="5"/>
  <c r="K1908" i="5" s="1"/>
  <c r="J1932" i="5"/>
  <c r="K1932" i="5" s="1"/>
  <c r="J1952" i="5"/>
  <c r="K1952" i="5" s="1"/>
  <c r="J1967" i="5"/>
  <c r="K1967" i="5" s="1"/>
  <c r="J1985" i="5"/>
  <c r="K1985" i="5" s="1"/>
  <c r="J2000" i="5"/>
  <c r="K2000" i="5" s="1"/>
  <c r="J2015" i="5"/>
  <c r="K2015" i="5" s="1"/>
  <c r="J2033" i="5"/>
  <c r="K2033" i="5" s="1"/>
  <c r="J2048" i="5"/>
  <c r="K2048" i="5" s="1"/>
  <c r="J2063" i="5"/>
  <c r="K2063" i="5" s="1"/>
  <c r="J2081" i="5"/>
  <c r="K2081" i="5" s="1"/>
  <c r="J2096" i="5"/>
  <c r="K2096" i="5" s="1"/>
  <c r="J2111" i="5"/>
  <c r="K2111" i="5" s="1"/>
  <c r="J2129" i="5"/>
  <c r="K2129" i="5" s="1"/>
  <c r="J2144" i="5"/>
  <c r="K2144" i="5" s="1"/>
  <c r="J2159" i="5"/>
  <c r="K2159" i="5" s="1"/>
  <c r="J2177" i="5"/>
  <c r="K2177" i="5" s="1"/>
  <c r="J2192" i="5"/>
  <c r="K2192" i="5" s="1"/>
  <c r="J2207" i="5"/>
  <c r="K2207" i="5" s="1"/>
  <c r="J2225" i="5"/>
  <c r="K2225" i="5" s="1"/>
  <c r="J2240" i="5"/>
  <c r="K2240" i="5" s="1"/>
  <c r="J2255" i="5"/>
  <c r="K2255" i="5" s="1"/>
  <c r="J2273" i="5"/>
  <c r="K2273" i="5" s="1"/>
  <c r="J2288" i="5"/>
  <c r="K2288" i="5" s="1"/>
  <c r="J2303" i="5"/>
  <c r="K2303" i="5" s="1"/>
  <c r="J2321" i="5"/>
  <c r="K2321" i="5" s="1"/>
  <c r="J2336" i="5"/>
  <c r="K2336" i="5" s="1"/>
  <c r="J2351" i="5"/>
  <c r="K2351" i="5" s="1"/>
  <c r="J2369" i="5"/>
  <c r="K2369" i="5" s="1"/>
  <c r="J2384" i="5"/>
  <c r="K2384" i="5" s="1"/>
  <c r="J2399" i="5"/>
  <c r="K2399" i="5" s="1"/>
  <c r="J2417" i="5"/>
  <c r="K2417" i="5" s="1"/>
  <c r="J2432" i="5"/>
  <c r="K2432" i="5" s="1"/>
  <c r="J2447" i="5"/>
  <c r="K2447" i="5" s="1"/>
  <c r="J2465" i="5"/>
  <c r="K2465" i="5" s="1"/>
  <c r="J2480" i="5"/>
  <c r="K2480" i="5" s="1"/>
  <c r="J2495" i="5"/>
  <c r="K2495" i="5" s="1"/>
  <c r="J2513" i="5"/>
  <c r="K2513" i="5" s="1"/>
  <c r="J2528" i="5"/>
  <c r="K2528" i="5" s="1"/>
  <c r="J2543" i="5"/>
  <c r="K2543" i="5" s="1"/>
  <c r="J2561" i="5"/>
  <c r="K2561" i="5" s="1"/>
  <c r="J2576" i="5"/>
  <c r="K2576" i="5" s="1"/>
  <c r="J2591" i="5"/>
  <c r="K2591" i="5" s="1"/>
  <c r="J2609" i="5"/>
  <c r="K2609" i="5" s="1"/>
  <c r="J2624" i="5"/>
  <c r="K2624" i="5" s="1"/>
  <c r="J2639" i="5"/>
  <c r="K2639" i="5" s="1"/>
  <c r="J2657" i="5"/>
  <c r="K2657" i="5" s="1"/>
  <c r="J2672" i="5"/>
  <c r="K2672" i="5" s="1"/>
  <c r="J2687" i="5"/>
  <c r="K2687" i="5" s="1"/>
  <c r="J2705" i="5"/>
  <c r="K2705" i="5" s="1"/>
  <c r="J2720" i="5"/>
  <c r="K2720" i="5" s="1"/>
  <c r="J2735" i="5"/>
  <c r="K2735" i="5" s="1"/>
  <c r="J2753" i="5"/>
  <c r="K2753" i="5" s="1"/>
  <c r="J2768" i="5"/>
  <c r="K2768" i="5" s="1"/>
  <c r="J2783" i="5"/>
  <c r="K2783" i="5" s="1"/>
  <c r="J2801" i="5"/>
  <c r="K2801" i="5" s="1"/>
  <c r="J2816" i="5"/>
  <c r="K2816" i="5" s="1"/>
  <c r="J2831" i="5"/>
  <c r="K2831" i="5" s="1"/>
  <c r="J2849" i="5"/>
  <c r="K2849" i="5" s="1"/>
  <c r="J2864" i="5"/>
  <c r="K2864" i="5" s="1"/>
  <c r="J2879" i="5"/>
  <c r="K2879" i="5" s="1"/>
  <c r="J2897" i="5"/>
  <c r="K2897" i="5" s="1"/>
  <c r="J2912" i="5"/>
  <c r="K2912" i="5" s="1"/>
  <c r="J2927" i="5"/>
  <c r="K2927" i="5" s="1"/>
  <c r="J2945" i="5"/>
  <c r="K2945" i="5" s="1"/>
  <c r="J2960" i="5"/>
  <c r="K2960" i="5" s="1"/>
  <c r="J2975" i="5"/>
  <c r="K2975" i="5" s="1"/>
  <c r="J2990" i="5"/>
  <c r="K2990" i="5" s="1"/>
  <c r="J3002" i="5"/>
  <c r="K3002" i="5" s="1"/>
  <c r="J3014" i="5"/>
  <c r="K3014" i="5" s="1"/>
  <c r="J3026" i="5"/>
  <c r="K3026" i="5" s="1"/>
  <c r="J3038" i="5"/>
  <c r="K3038" i="5" s="1"/>
  <c r="J3050" i="5"/>
  <c r="K3050" i="5" s="1"/>
  <c r="J3062" i="5"/>
  <c r="K3062" i="5" s="1"/>
  <c r="J3074" i="5"/>
  <c r="K3074" i="5" s="1"/>
  <c r="J3086" i="5"/>
  <c r="K3086" i="5" s="1"/>
  <c r="J3098" i="5"/>
  <c r="K3098" i="5" s="1"/>
  <c r="J3110" i="5"/>
  <c r="K3110" i="5" s="1"/>
  <c r="J3122" i="5"/>
  <c r="K3122" i="5" s="1"/>
  <c r="J3134" i="5"/>
  <c r="K3134" i="5" s="1"/>
  <c r="J3146" i="5"/>
  <c r="K3146" i="5" s="1"/>
  <c r="J3158" i="5"/>
  <c r="K3158" i="5" s="1"/>
  <c r="J3170" i="5"/>
  <c r="K3170" i="5" s="1"/>
  <c r="J3182" i="5"/>
  <c r="K3182" i="5" s="1"/>
  <c r="J3194" i="5"/>
  <c r="K3194" i="5" s="1"/>
  <c r="J3206" i="5"/>
  <c r="K3206" i="5" s="1"/>
  <c r="J3218" i="5"/>
  <c r="K3218" i="5" s="1"/>
  <c r="J3230" i="5"/>
  <c r="K3230" i="5" s="1"/>
  <c r="J3242" i="5"/>
  <c r="K3242" i="5" s="1"/>
  <c r="J3254" i="5"/>
  <c r="K3254" i="5" s="1"/>
  <c r="J3266" i="5"/>
  <c r="K3266" i="5" s="1"/>
  <c r="J3278" i="5"/>
  <c r="K3278" i="5" s="1"/>
  <c r="J3290" i="5"/>
  <c r="K3290" i="5" s="1"/>
  <c r="J3302" i="5"/>
  <c r="K3302" i="5" s="1"/>
  <c r="J3314" i="5"/>
  <c r="K3314" i="5" s="1"/>
  <c r="J3326" i="5"/>
  <c r="K3326" i="5" s="1"/>
  <c r="J3338" i="5"/>
  <c r="K3338" i="5" s="1"/>
  <c r="J3350" i="5"/>
  <c r="K3350" i="5" s="1"/>
  <c r="J3362" i="5"/>
  <c r="K3362" i="5" s="1"/>
  <c r="J3374" i="5"/>
  <c r="K3374" i="5" s="1"/>
  <c r="J3386" i="5"/>
  <c r="K3386" i="5" s="1"/>
  <c r="J3398" i="5"/>
  <c r="K3398" i="5" s="1"/>
  <c r="J3410" i="5"/>
  <c r="K3410" i="5" s="1"/>
  <c r="J3422" i="5"/>
  <c r="K3422" i="5" s="1"/>
  <c r="J3434" i="5"/>
  <c r="K3434" i="5" s="1"/>
  <c r="J3446" i="5"/>
  <c r="K3446" i="5" s="1"/>
  <c r="J3458" i="5"/>
  <c r="K3458" i="5" s="1"/>
  <c r="J3470" i="5"/>
  <c r="K3470" i="5" s="1"/>
  <c r="J3482" i="5"/>
  <c r="K3482" i="5" s="1"/>
  <c r="J3494" i="5"/>
  <c r="K3494" i="5" s="1"/>
  <c r="J3506" i="5"/>
  <c r="K3506" i="5" s="1"/>
  <c r="J3518" i="5"/>
  <c r="K3518" i="5" s="1"/>
  <c r="J3530" i="5"/>
  <c r="K3530" i="5" s="1"/>
  <c r="J3542" i="5"/>
  <c r="K3542" i="5" s="1"/>
  <c r="J3554" i="5"/>
  <c r="K3554" i="5" s="1"/>
  <c r="J3566" i="5"/>
  <c r="K3566" i="5" s="1"/>
  <c r="J3578" i="5"/>
  <c r="K3578" i="5" s="1"/>
  <c r="J3590" i="5"/>
  <c r="K3590" i="5" s="1"/>
  <c r="J3602" i="5"/>
  <c r="K3602" i="5" s="1"/>
  <c r="J3614" i="5"/>
  <c r="K3614" i="5" s="1"/>
  <c r="J3626" i="5"/>
  <c r="K3626" i="5" s="1"/>
  <c r="J3638" i="5"/>
  <c r="K3638" i="5" s="1"/>
  <c r="J3650" i="5"/>
  <c r="K3650" i="5" s="1"/>
  <c r="J3662" i="5"/>
  <c r="K3662" i="5" s="1"/>
  <c r="J3674" i="5"/>
  <c r="K3674" i="5" s="1"/>
  <c r="J3686" i="5"/>
  <c r="K3686" i="5" s="1"/>
  <c r="J3698" i="5"/>
  <c r="K3698" i="5" s="1"/>
  <c r="J3710" i="5"/>
  <c r="K3710" i="5" s="1"/>
  <c r="J3722" i="5"/>
  <c r="K3722" i="5" s="1"/>
  <c r="J3734" i="5"/>
  <c r="K3734" i="5" s="1"/>
  <c r="J3746" i="5"/>
  <c r="K3746" i="5" s="1"/>
  <c r="J3758" i="5"/>
  <c r="K3758" i="5" s="1"/>
  <c r="J3770" i="5"/>
  <c r="K3770" i="5" s="1"/>
  <c r="J3782" i="5"/>
  <c r="K3782" i="5" s="1"/>
  <c r="J3794" i="5"/>
  <c r="K3794" i="5" s="1"/>
  <c r="J3806" i="5"/>
  <c r="K3806" i="5" s="1"/>
  <c r="J3818" i="5"/>
  <c r="K3818" i="5" s="1"/>
  <c r="J3830" i="5"/>
  <c r="K3830" i="5" s="1"/>
  <c r="J3842" i="5"/>
  <c r="K3842" i="5" s="1"/>
  <c r="J3854" i="5"/>
  <c r="K3854" i="5" s="1"/>
  <c r="J3866" i="5"/>
  <c r="K3866" i="5" s="1"/>
  <c r="J3878" i="5"/>
  <c r="K3878" i="5" s="1"/>
  <c r="J3890" i="5"/>
  <c r="K3890" i="5" s="1"/>
  <c r="J3902" i="5"/>
  <c r="K3902" i="5" s="1"/>
  <c r="J3914" i="5"/>
  <c r="K3914" i="5" s="1"/>
  <c r="J3926" i="5"/>
  <c r="K3926" i="5" s="1"/>
  <c r="J3938" i="5"/>
  <c r="K3938" i="5" s="1"/>
  <c r="J3950" i="5"/>
  <c r="K3950" i="5" s="1"/>
  <c r="J3962" i="5"/>
  <c r="K3962" i="5" s="1"/>
  <c r="J3974" i="5"/>
  <c r="K3974" i="5" s="1"/>
  <c r="J3986" i="5"/>
  <c r="K3986" i="5" s="1"/>
  <c r="J3998" i="5"/>
  <c r="K3998" i="5" s="1"/>
  <c r="J4010" i="5"/>
  <c r="K4010" i="5" s="1"/>
  <c r="J4022" i="5"/>
  <c r="K4022" i="5" s="1"/>
  <c r="J4034" i="5"/>
  <c r="K4034" i="5" s="1"/>
  <c r="J4046" i="5"/>
  <c r="K4046" i="5" s="1"/>
  <c r="J4058" i="5"/>
  <c r="K4058" i="5" s="1"/>
  <c r="J4070" i="5"/>
  <c r="K4070" i="5" s="1"/>
  <c r="J4082" i="5"/>
  <c r="K4082" i="5" s="1"/>
  <c r="J4094" i="5"/>
  <c r="K4094" i="5" s="1"/>
  <c r="J4106" i="5"/>
  <c r="K4106" i="5" s="1"/>
  <c r="J4118" i="5"/>
  <c r="K4118" i="5" s="1"/>
  <c r="J4130" i="5"/>
  <c r="K4130" i="5" s="1"/>
  <c r="J4142" i="5"/>
  <c r="K4142" i="5" s="1"/>
  <c r="J4154" i="5"/>
  <c r="K4154" i="5" s="1"/>
  <c r="J4166" i="5"/>
  <c r="K4166" i="5" s="1"/>
  <c r="J4178" i="5"/>
  <c r="K4178" i="5" s="1"/>
  <c r="J4190" i="5"/>
  <c r="K4190" i="5" s="1"/>
  <c r="J4202" i="5"/>
  <c r="K4202" i="5" s="1"/>
  <c r="J4214" i="5"/>
  <c r="K4214" i="5" s="1"/>
  <c r="J4226" i="5"/>
  <c r="K4226" i="5" s="1"/>
  <c r="J4238" i="5"/>
  <c r="K4238" i="5" s="1"/>
  <c r="J4250" i="5"/>
  <c r="K4250" i="5" s="1"/>
  <c r="J4262" i="5"/>
  <c r="K4262" i="5" s="1"/>
  <c r="J4274" i="5"/>
  <c r="K4274" i="5" s="1"/>
  <c r="J4286" i="5"/>
  <c r="K4286" i="5" s="1"/>
  <c r="J4298" i="5"/>
  <c r="K4298" i="5" s="1"/>
  <c r="J4310" i="5"/>
  <c r="K4310" i="5" s="1"/>
  <c r="J4322" i="5"/>
  <c r="K4322" i="5" s="1"/>
  <c r="J4334" i="5"/>
  <c r="K4334" i="5" s="1"/>
  <c r="J4346" i="5"/>
  <c r="K4346" i="5" s="1"/>
  <c r="J4358" i="5"/>
  <c r="K4358" i="5" s="1"/>
  <c r="J4370" i="5"/>
  <c r="K4370" i="5" s="1"/>
  <c r="J4382" i="5"/>
  <c r="K4382" i="5" s="1"/>
  <c r="J4394" i="5"/>
  <c r="K4394" i="5" s="1"/>
  <c r="J4406" i="5"/>
  <c r="K4406" i="5" s="1"/>
  <c r="J4418" i="5"/>
  <c r="K4418" i="5" s="1"/>
  <c r="J4430" i="5"/>
  <c r="K4430" i="5" s="1"/>
  <c r="J4442" i="5"/>
  <c r="K4442" i="5" s="1"/>
  <c r="J4454" i="5"/>
  <c r="K4454" i="5" s="1"/>
  <c r="J4466" i="5"/>
  <c r="K4466" i="5" s="1"/>
  <c r="J4478" i="5"/>
  <c r="K4478" i="5" s="1"/>
  <c r="J4490" i="5"/>
  <c r="K4490" i="5" s="1"/>
  <c r="J4502" i="5"/>
  <c r="K4502" i="5" s="1"/>
  <c r="J4514" i="5"/>
  <c r="K4514" i="5" s="1"/>
  <c r="J4526" i="5"/>
  <c r="K4526" i="5" s="1"/>
  <c r="J4538" i="5"/>
  <c r="K4538" i="5" s="1"/>
  <c r="J4550" i="5"/>
  <c r="K4550" i="5" s="1"/>
  <c r="J4562" i="5"/>
  <c r="K4562" i="5" s="1"/>
  <c r="J4574" i="5"/>
  <c r="K4574" i="5" s="1"/>
  <c r="J4586" i="5"/>
  <c r="K4586" i="5" s="1"/>
  <c r="J4598" i="5"/>
  <c r="K4598" i="5" s="1"/>
  <c r="J4610" i="5"/>
  <c r="K4610" i="5" s="1"/>
  <c r="J4622" i="5"/>
  <c r="K4622" i="5" s="1"/>
  <c r="J4634" i="5"/>
  <c r="K4634" i="5" s="1"/>
  <c r="J4646" i="5"/>
  <c r="K4646" i="5" s="1"/>
  <c r="J4658" i="5"/>
  <c r="K4658" i="5" s="1"/>
  <c r="J4670" i="5"/>
  <c r="K4670" i="5" s="1"/>
  <c r="J4682" i="5"/>
  <c r="K4682" i="5" s="1"/>
  <c r="J4694" i="5"/>
  <c r="K4694" i="5" s="1"/>
  <c r="J4706" i="5"/>
  <c r="K4706" i="5" s="1"/>
  <c r="J4718" i="5"/>
  <c r="K4718" i="5" s="1"/>
  <c r="J4730" i="5"/>
  <c r="K4730" i="5" s="1"/>
  <c r="J4742" i="5"/>
  <c r="K4742" i="5" s="1"/>
  <c r="J4754" i="5"/>
  <c r="K4754" i="5" s="1"/>
  <c r="J4766" i="5"/>
  <c r="K4766" i="5" s="1"/>
  <c r="J4778" i="5"/>
  <c r="K4778" i="5" s="1"/>
  <c r="J4790" i="5"/>
  <c r="K4790" i="5" s="1"/>
  <c r="J4802" i="5"/>
  <c r="K4802" i="5" s="1"/>
  <c r="J4814" i="5"/>
  <c r="K4814" i="5" s="1"/>
  <c r="J4826" i="5"/>
  <c r="K4826" i="5" s="1"/>
  <c r="J4838" i="5"/>
  <c r="K4838" i="5" s="1"/>
  <c r="J4850" i="5"/>
  <c r="K4850" i="5" s="1"/>
  <c r="J4862" i="5"/>
  <c r="K4862" i="5" s="1"/>
  <c r="J4874" i="5"/>
  <c r="K4874" i="5" s="1"/>
  <c r="J4886" i="5"/>
  <c r="K4886" i="5" s="1"/>
  <c r="J4898" i="5"/>
  <c r="K4898" i="5" s="1"/>
  <c r="J4910" i="5"/>
  <c r="K4910" i="5" s="1"/>
  <c r="J4922" i="5"/>
  <c r="K4922" i="5" s="1"/>
  <c r="J4934" i="5"/>
  <c r="K4934" i="5" s="1"/>
  <c r="J4946" i="5"/>
  <c r="K4946" i="5" s="1"/>
  <c r="J4958" i="5"/>
  <c r="K4958" i="5" s="1"/>
  <c r="J4970" i="5"/>
  <c r="K4970" i="5" s="1"/>
  <c r="J4982" i="5"/>
  <c r="K4982" i="5" s="1"/>
  <c r="J4994" i="5"/>
  <c r="K4994" i="5" s="1"/>
  <c r="J5006" i="5"/>
  <c r="K5006" i="5" s="1"/>
  <c r="J5018" i="5"/>
  <c r="K5018" i="5" s="1"/>
  <c r="J5030" i="5"/>
  <c r="K5030" i="5" s="1"/>
  <c r="J5042" i="5"/>
  <c r="K5042" i="5" s="1"/>
  <c r="J5054" i="5"/>
  <c r="K5054" i="5" s="1"/>
  <c r="J5066" i="5"/>
  <c r="K5066" i="5" s="1"/>
  <c r="J5078" i="5"/>
  <c r="K5078" i="5" s="1"/>
  <c r="J5090" i="5"/>
  <c r="K5090" i="5" s="1"/>
  <c r="J5102" i="5"/>
  <c r="K5102" i="5" s="1"/>
  <c r="J5114" i="5"/>
  <c r="K5114" i="5" s="1"/>
  <c r="J5126" i="5"/>
  <c r="K5126" i="5" s="1"/>
  <c r="J5138" i="5"/>
  <c r="K5138" i="5" s="1"/>
  <c r="J5150" i="5"/>
  <c r="K5150" i="5" s="1"/>
  <c r="J5162" i="5"/>
  <c r="K5162" i="5" s="1"/>
  <c r="J5174" i="5"/>
  <c r="K5174" i="5" s="1"/>
  <c r="J5186" i="5"/>
  <c r="K5186" i="5" s="1"/>
  <c r="J5198" i="5"/>
  <c r="K5198" i="5" s="1"/>
  <c r="J5210" i="5"/>
  <c r="K5210" i="5" s="1"/>
  <c r="J5222" i="5"/>
  <c r="K5222" i="5" s="1"/>
  <c r="J5234" i="5"/>
  <c r="K5234" i="5" s="1"/>
  <c r="J5246" i="5"/>
  <c r="K5246" i="5" s="1"/>
  <c r="J5258" i="5"/>
  <c r="K5258" i="5" s="1"/>
  <c r="J5270" i="5"/>
  <c r="K5270" i="5" s="1"/>
  <c r="J5282" i="5"/>
  <c r="K5282" i="5" s="1"/>
  <c r="J34" i="5"/>
  <c r="K34" i="5" s="1"/>
  <c r="J82" i="5"/>
  <c r="K82" i="5" s="1"/>
  <c r="J130" i="5"/>
  <c r="K130" i="5" s="1"/>
  <c r="J178" i="5"/>
  <c r="K178" i="5" s="1"/>
  <c r="J226" i="5"/>
  <c r="K226" i="5" s="1"/>
  <c r="J274" i="5"/>
  <c r="K274" i="5" s="1"/>
  <c r="J322" i="5"/>
  <c r="K322" i="5" s="1"/>
  <c r="J370" i="5"/>
  <c r="K370" i="5" s="1"/>
  <c r="J418" i="5"/>
  <c r="K418" i="5" s="1"/>
  <c r="J466" i="5"/>
  <c r="K466" i="5" s="1"/>
  <c r="J514" i="5"/>
  <c r="K514" i="5" s="1"/>
  <c r="J562" i="5"/>
  <c r="K562" i="5" s="1"/>
  <c r="J609" i="5"/>
  <c r="K609" i="5" s="1"/>
  <c r="J645" i="5"/>
  <c r="K645" i="5" s="1"/>
  <c r="J681" i="5"/>
  <c r="K681" i="5" s="1"/>
  <c r="J717" i="5"/>
  <c r="K717" i="5" s="1"/>
  <c r="J753" i="5"/>
  <c r="K753" i="5" s="1"/>
  <c r="J789" i="5"/>
  <c r="K789" i="5" s="1"/>
  <c r="J825" i="5"/>
  <c r="K825" i="5" s="1"/>
  <c r="J861" i="5"/>
  <c r="K861" i="5" s="1"/>
  <c r="J897" i="5"/>
  <c r="K897" i="5" s="1"/>
  <c r="J933" i="5"/>
  <c r="K933" i="5" s="1"/>
  <c r="J969" i="5"/>
  <c r="K969" i="5" s="1"/>
  <c r="J1005" i="5"/>
  <c r="K1005" i="5" s="1"/>
  <c r="J1041" i="5"/>
  <c r="K1041" i="5" s="1"/>
  <c r="J1077" i="5"/>
  <c r="K1077" i="5" s="1"/>
  <c r="J1113" i="5"/>
  <c r="K1113" i="5" s="1"/>
  <c r="J1149" i="5"/>
  <c r="K1149" i="5" s="1"/>
  <c r="J1185" i="5"/>
  <c r="K1185" i="5" s="1"/>
  <c r="J1221" i="5"/>
  <c r="K1221" i="5" s="1"/>
  <c r="J1257" i="5"/>
  <c r="K1257" i="5" s="1"/>
  <c r="J1293" i="5"/>
  <c r="K1293" i="5" s="1"/>
  <c r="J1329" i="5"/>
  <c r="K1329" i="5" s="1"/>
  <c r="J1365" i="5"/>
  <c r="K1365" i="5" s="1"/>
  <c r="J1401" i="5"/>
  <c r="K1401" i="5" s="1"/>
  <c r="J1437" i="5"/>
  <c r="K1437" i="5" s="1"/>
  <c r="J1473" i="5"/>
  <c r="K1473" i="5" s="1"/>
  <c r="J1509" i="5"/>
  <c r="K1509" i="5" s="1"/>
  <c r="J1545" i="5"/>
  <c r="K1545" i="5" s="1"/>
  <c r="J1581" i="5"/>
  <c r="K1581" i="5" s="1"/>
  <c r="J1617" i="5"/>
  <c r="K1617" i="5" s="1"/>
  <c r="J1653" i="5"/>
  <c r="K1653" i="5" s="1"/>
  <c r="J1680" i="5"/>
  <c r="K1680" i="5" s="1"/>
  <c r="J1713" i="5"/>
  <c r="K1713" i="5" s="1"/>
  <c r="J1739" i="5"/>
  <c r="K1739" i="5" s="1"/>
  <c r="J1772" i="5"/>
  <c r="K1772" i="5" s="1"/>
  <c r="J1798" i="5"/>
  <c r="K1798" i="5" s="1"/>
  <c r="J1824" i="5"/>
  <c r="K1824" i="5" s="1"/>
  <c r="J1857" i="5"/>
  <c r="K1857" i="5" s="1"/>
  <c r="J1883" i="5"/>
  <c r="K1883" i="5" s="1"/>
  <c r="J1916" i="5"/>
  <c r="K1916" i="5" s="1"/>
  <c r="J1936" i="5"/>
  <c r="K1936" i="5" s="1"/>
  <c r="J1953" i="5"/>
  <c r="K1953" i="5" s="1"/>
  <c r="J1968" i="5"/>
  <c r="K1968" i="5" s="1"/>
  <c r="J1986" i="5"/>
  <c r="K1986" i="5" s="1"/>
  <c r="J2001" i="5"/>
  <c r="K2001" i="5" s="1"/>
  <c r="J2016" i="5"/>
  <c r="K2016" i="5" s="1"/>
  <c r="J2034" i="5"/>
  <c r="K2034" i="5" s="1"/>
  <c r="J2049" i="5"/>
  <c r="K2049" i="5" s="1"/>
  <c r="J2064" i="5"/>
  <c r="K2064" i="5" s="1"/>
  <c r="J2082" i="5"/>
  <c r="K2082" i="5" s="1"/>
  <c r="J2097" i="5"/>
  <c r="K2097" i="5" s="1"/>
  <c r="J2112" i="5"/>
  <c r="K2112" i="5" s="1"/>
  <c r="J2130" i="5"/>
  <c r="K2130" i="5" s="1"/>
  <c r="J2145" i="5"/>
  <c r="K2145" i="5" s="1"/>
  <c r="J2160" i="5"/>
  <c r="K2160" i="5" s="1"/>
  <c r="J2178" i="5"/>
  <c r="K2178" i="5" s="1"/>
  <c r="J2193" i="5"/>
  <c r="K2193" i="5" s="1"/>
  <c r="J2208" i="5"/>
  <c r="K2208" i="5" s="1"/>
  <c r="J2226" i="5"/>
  <c r="K2226" i="5" s="1"/>
  <c r="J2241" i="5"/>
  <c r="K2241" i="5" s="1"/>
  <c r="J2256" i="5"/>
  <c r="K2256" i="5" s="1"/>
  <c r="J2274" i="5"/>
  <c r="K2274" i="5" s="1"/>
  <c r="J2289" i="5"/>
  <c r="K2289" i="5" s="1"/>
  <c r="J2304" i="5"/>
  <c r="K2304" i="5" s="1"/>
  <c r="J2322" i="5"/>
  <c r="K2322" i="5" s="1"/>
  <c r="J2337" i="5"/>
  <c r="K2337" i="5" s="1"/>
  <c r="J2352" i="5"/>
  <c r="K2352" i="5" s="1"/>
  <c r="J2370" i="5"/>
  <c r="K2370" i="5" s="1"/>
  <c r="J2385" i="5"/>
  <c r="K2385" i="5" s="1"/>
  <c r="J2400" i="5"/>
  <c r="K2400" i="5" s="1"/>
  <c r="J2418" i="5"/>
  <c r="K2418" i="5" s="1"/>
  <c r="J2433" i="5"/>
  <c r="K2433" i="5" s="1"/>
  <c r="J2448" i="5"/>
  <c r="K2448" i="5" s="1"/>
  <c r="J2466" i="5"/>
  <c r="K2466" i="5" s="1"/>
  <c r="J2481" i="5"/>
  <c r="K2481" i="5" s="1"/>
  <c r="J2496" i="5"/>
  <c r="K2496" i="5" s="1"/>
  <c r="J2514" i="5"/>
  <c r="K2514" i="5" s="1"/>
  <c r="J2529" i="5"/>
  <c r="K2529" i="5" s="1"/>
  <c r="J2544" i="5"/>
  <c r="K2544" i="5" s="1"/>
  <c r="J2562" i="5"/>
  <c r="K2562" i="5" s="1"/>
  <c r="J2577" i="5"/>
  <c r="K2577" i="5" s="1"/>
  <c r="J2592" i="5"/>
  <c r="K2592" i="5" s="1"/>
  <c r="J2610" i="5"/>
  <c r="K2610" i="5" s="1"/>
  <c r="J2625" i="5"/>
  <c r="K2625" i="5" s="1"/>
  <c r="J2640" i="5"/>
  <c r="K2640" i="5" s="1"/>
  <c r="J2658" i="5"/>
  <c r="K2658" i="5" s="1"/>
  <c r="J2673" i="5"/>
  <c r="K2673" i="5" s="1"/>
  <c r="J2688" i="5"/>
  <c r="K2688" i="5" s="1"/>
  <c r="J2706" i="5"/>
  <c r="K2706" i="5" s="1"/>
  <c r="J2721" i="5"/>
  <c r="K2721" i="5" s="1"/>
  <c r="J2736" i="5"/>
  <c r="K2736" i="5" s="1"/>
  <c r="J2754" i="5"/>
  <c r="K2754" i="5" s="1"/>
  <c r="J2769" i="5"/>
  <c r="K2769" i="5" s="1"/>
  <c r="J2784" i="5"/>
  <c r="K2784" i="5" s="1"/>
  <c r="J2802" i="5"/>
  <c r="K2802" i="5" s="1"/>
  <c r="J2817" i="5"/>
  <c r="K2817" i="5" s="1"/>
  <c r="J2832" i="5"/>
  <c r="K2832" i="5" s="1"/>
  <c r="J2850" i="5"/>
  <c r="K2850" i="5" s="1"/>
  <c r="J2865" i="5"/>
  <c r="K2865" i="5" s="1"/>
  <c r="J2880" i="5"/>
  <c r="K2880" i="5" s="1"/>
  <c r="J2898" i="5"/>
  <c r="K2898" i="5" s="1"/>
  <c r="J2913" i="5"/>
  <c r="K2913" i="5" s="1"/>
  <c r="J2928" i="5"/>
  <c r="K2928" i="5" s="1"/>
  <c r="J2946" i="5"/>
  <c r="K2946" i="5" s="1"/>
  <c r="J2961" i="5"/>
  <c r="K2961" i="5" s="1"/>
  <c r="J2976" i="5"/>
  <c r="K2976" i="5" s="1"/>
  <c r="J2991" i="5"/>
  <c r="K2991" i="5" s="1"/>
  <c r="J3003" i="5"/>
  <c r="K3003" i="5" s="1"/>
  <c r="J3015" i="5"/>
  <c r="K3015" i="5" s="1"/>
  <c r="J3027" i="5"/>
  <c r="K3027" i="5" s="1"/>
  <c r="J3039" i="5"/>
  <c r="K3039" i="5" s="1"/>
  <c r="J3051" i="5"/>
  <c r="K3051" i="5" s="1"/>
  <c r="J3063" i="5"/>
  <c r="K3063" i="5" s="1"/>
  <c r="J3075" i="5"/>
  <c r="K3075" i="5" s="1"/>
  <c r="J3087" i="5"/>
  <c r="K3087" i="5" s="1"/>
  <c r="J3099" i="5"/>
  <c r="K3099" i="5" s="1"/>
  <c r="J3111" i="5"/>
  <c r="K3111" i="5" s="1"/>
  <c r="J3123" i="5"/>
  <c r="K3123" i="5" s="1"/>
  <c r="J3135" i="5"/>
  <c r="K3135" i="5" s="1"/>
  <c r="J3147" i="5"/>
  <c r="K3147" i="5" s="1"/>
  <c r="J3159" i="5"/>
  <c r="K3159" i="5" s="1"/>
  <c r="J3171" i="5"/>
  <c r="K3171" i="5" s="1"/>
  <c r="J3183" i="5"/>
  <c r="K3183" i="5" s="1"/>
  <c r="J3195" i="5"/>
  <c r="K3195" i="5" s="1"/>
  <c r="J3207" i="5"/>
  <c r="K3207" i="5" s="1"/>
  <c r="J3219" i="5"/>
  <c r="K3219" i="5" s="1"/>
  <c r="J3231" i="5"/>
  <c r="K3231" i="5" s="1"/>
  <c r="J3243" i="5"/>
  <c r="K3243" i="5" s="1"/>
  <c r="J3255" i="5"/>
  <c r="K3255" i="5" s="1"/>
  <c r="J3267" i="5"/>
  <c r="K3267" i="5" s="1"/>
  <c r="J3279" i="5"/>
  <c r="K3279" i="5" s="1"/>
  <c r="J3291" i="5"/>
  <c r="K3291" i="5" s="1"/>
  <c r="J3303" i="5"/>
  <c r="K3303" i="5" s="1"/>
  <c r="J3315" i="5"/>
  <c r="K3315" i="5" s="1"/>
  <c r="J3327" i="5"/>
  <c r="K3327" i="5" s="1"/>
  <c r="J3339" i="5"/>
  <c r="K3339" i="5" s="1"/>
  <c r="J3351" i="5"/>
  <c r="K3351" i="5" s="1"/>
  <c r="J3363" i="5"/>
  <c r="K3363" i="5" s="1"/>
  <c r="J3375" i="5"/>
  <c r="K3375" i="5" s="1"/>
  <c r="J3387" i="5"/>
  <c r="K3387" i="5" s="1"/>
  <c r="J3399" i="5"/>
  <c r="K3399" i="5" s="1"/>
  <c r="J3411" i="5"/>
  <c r="K3411" i="5" s="1"/>
  <c r="J3423" i="5"/>
  <c r="K3423" i="5" s="1"/>
  <c r="J3435" i="5"/>
  <c r="K3435" i="5" s="1"/>
  <c r="J3447" i="5"/>
  <c r="K3447" i="5" s="1"/>
  <c r="J3459" i="5"/>
  <c r="K3459" i="5" s="1"/>
  <c r="J3471" i="5"/>
  <c r="K3471" i="5" s="1"/>
  <c r="J3483" i="5"/>
  <c r="K3483" i="5" s="1"/>
  <c r="J3495" i="5"/>
  <c r="K3495" i="5" s="1"/>
  <c r="J3507" i="5"/>
  <c r="K3507" i="5" s="1"/>
  <c r="J3519" i="5"/>
  <c r="K3519" i="5" s="1"/>
  <c r="J3531" i="5"/>
  <c r="K3531" i="5" s="1"/>
  <c r="J3543" i="5"/>
  <c r="K3543" i="5" s="1"/>
  <c r="J3555" i="5"/>
  <c r="K3555" i="5" s="1"/>
  <c r="J3567" i="5"/>
  <c r="K3567" i="5" s="1"/>
  <c r="J3579" i="5"/>
  <c r="K3579" i="5" s="1"/>
  <c r="J3591" i="5"/>
  <c r="K3591" i="5" s="1"/>
  <c r="J3603" i="5"/>
  <c r="K3603" i="5" s="1"/>
  <c r="J3615" i="5"/>
  <c r="K3615" i="5" s="1"/>
  <c r="J3627" i="5"/>
  <c r="K3627" i="5" s="1"/>
  <c r="J3639" i="5"/>
  <c r="K3639" i="5" s="1"/>
  <c r="J3651" i="5"/>
  <c r="K3651" i="5" s="1"/>
  <c r="J3663" i="5"/>
  <c r="K3663" i="5" s="1"/>
  <c r="J3675" i="5"/>
  <c r="K3675" i="5" s="1"/>
  <c r="J3687" i="5"/>
  <c r="K3687" i="5" s="1"/>
  <c r="J3699" i="5"/>
  <c r="K3699" i="5" s="1"/>
  <c r="J3711" i="5"/>
  <c r="K3711" i="5" s="1"/>
  <c r="J3723" i="5"/>
  <c r="K3723" i="5" s="1"/>
  <c r="J3735" i="5"/>
  <c r="K3735" i="5" s="1"/>
  <c r="J3747" i="5"/>
  <c r="K3747" i="5" s="1"/>
  <c r="J3759" i="5"/>
  <c r="K3759" i="5" s="1"/>
  <c r="J3771" i="5"/>
  <c r="K3771" i="5" s="1"/>
  <c r="J3783" i="5"/>
  <c r="K3783" i="5" s="1"/>
  <c r="J3795" i="5"/>
  <c r="K3795" i="5" s="1"/>
  <c r="J3807" i="5"/>
  <c r="K3807" i="5" s="1"/>
  <c r="J3819" i="5"/>
  <c r="K3819" i="5" s="1"/>
  <c r="J3831" i="5"/>
  <c r="K3831" i="5" s="1"/>
  <c r="J3843" i="5"/>
  <c r="K3843" i="5" s="1"/>
  <c r="J3855" i="5"/>
  <c r="K3855" i="5" s="1"/>
  <c r="J3867" i="5"/>
  <c r="K3867" i="5" s="1"/>
  <c r="J3879" i="5"/>
  <c r="K3879" i="5" s="1"/>
  <c r="J3891" i="5"/>
  <c r="K3891" i="5" s="1"/>
  <c r="J3903" i="5"/>
  <c r="K3903" i="5" s="1"/>
  <c r="J3915" i="5"/>
  <c r="K3915" i="5" s="1"/>
  <c r="J3927" i="5"/>
  <c r="K3927" i="5" s="1"/>
  <c r="J3939" i="5"/>
  <c r="K3939" i="5" s="1"/>
  <c r="J3951" i="5"/>
  <c r="K3951" i="5" s="1"/>
  <c r="J3963" i="5"/>
  <c r="K3963" i="5" s="1"/>
  <c r="J3975" i="5"/>
  <c r="K3975" i="5" s="1"/>
  <c r="J3987" i="5"/>
  <c r="K3987" i="5" s="1"/>
  <c r="J3999" i="5"/>
  <c r="K3999" i="5" s="1"/>
  <c r="J4011" i="5"/>
  <c r="K4011" i="5" s="1"/>
  <c r="J4023" i="5"/>
  <c r="K4023" i="5" s="1"/>
  <c r="J4035" i="5"/>
  <c r="K4035" i="5" s="1"/>
  <c r="J4047" i="5"/>
  <c r="K4047" i="5" s="1"/>
  <c r="J4059" i="5"/>
  <c r="K4059" i="5" s="1"/>
  <c r="J4071" i="5"/>
  <c r="K4071" i="5" s="1"/>
  <c r="J4083" i="5"/>
  <c r="K4083" i="5" s="1"/>
  <c r="J4095" i="5"/>
  <c r="K4095" i="5" s="1"/>
  <c r="J4107" i="5"/>
  <c r="K4107" i="5" s="1"/>
  <c r="J4119" i="5"/>
  <c r="K4119" i="5" s="1"/>
  <c r="J4131" i="5"/>
  <c r="K4131" i="5" s="1"/>
  <c r="J4143" i="5"/>
  <c r="K4143" i="5" s="1"/>
  <c r="J4155" i="5"/>
  <c r="K4155" i="5" s="1"/>
  <c r="J4167" i="5"/>
  <c r="K4167" i="5" s="1"/>
  <c r="J4179" i="5"/>
  <c r="K4179" i="5" s="1"/>
  <c r="J4191" i="5"/>
  <c r="K4191" i="5" s="1"/>
  <c r="J4203" i="5"/>
  <c r="K4203" i="5" s="1"/>
  <c r="J4215" i="5"/>
  <c r="K4215" i="5" s="1"/>
  <c r="J4227" i="5"/>
  <c r="K4227" i="5" s="1"/>
  <c r="J4239" i="5"/>
  <c r="K4239" i="5" s="1"/>
  <c r="J4251" i="5"/>
  <c r="K4251" i="5" s="1"/>
  <c r="J4263" i="5"/>
  <c r="K4263" i="5" s="1"/>
  <c r="J4275" i="5"/>
  <c r="K4275" i="5" s="1"/>
  <c r="J4287" i="5"/>
  <c r="K4287" i="5" s="1"/>
  <c r="J4299" i="5"/>
  <c r="K4299" i="5" s="1"/>
  <c r="J4311" i="5"/>
  <c r="K4311" i="5" s="1"/>
  <c r="J4323" i="5"/>
  <c r="K4323" i="5" s="1"/>
  <c r="J4335" i="5"/>
  <c r="K4335" i="5" s="1"/>
  <c r="J4347" i="5"/>
  <c r="K4347" i="5" s="1"/>
  <c r="J4359" i="5"/>
  <c r="K4359" i="5" s="1"/>
  <c r="J4371" i="5"/>
  <c r="K4371" i="5" s="1"/>
  <c r="J4383" i="5"/>
  <c r="K4383" i="5" s="1"/>
  <c r="J4395" i="5"/>
  <c r="K4395" i="5" s="1"/>
  <c r="J4407" i="5"/>
  <c r="K4407" i="5" s="1"/>
  <c r="J4419" i="5"/>
  <c r="K4419" i="5" s="1"/>
  <c r="J4431" i="5"/>
  <c r="K4431" i="5" s="1"/>
  <c r="J4443" i="5"/>
  <c r="K4443" i="5" s="1"/>
  <c r="J4455" i="5"/>
  <c r="K4455" i="5" s="1"/>
  <c r="J4467" i="5"/>
  <c r="K4467" i="5" s="1"/>
  <c r="J4479" i="5"/>
  <c r="K4479" i="5" s="1"/>
  <c r="J4491" i="5"/>
  <c r="K4491" i="5" s="1"/>
  <c r="J4503" i="5"/>
  <c r="K4503" i="5" s="1"/>
  <c r="J4515" i="5"/>
  <c r="K4515" i="5" s="1"/>
  <c r="J4527" i="5"/>
  <c r="K4527" i="5" s="1"/>
  <c r="J4539" i="5"/>
  <c r="K4539" i="5" s="1"/>
  <c r="J4551" i="5"/>
  <c r="K4551" i="5" s="1"/>
  <c r="J4563" i="5"/>
  <c r="K4563" i="5" s="1"/>
  <c r="J4575" i="5"/>
  <c r="K4575" i="5" s="1"/>
  <c r="J4587" i="5"/>
  <c r="K4587" i="5" s="1"/>
  <c r="J4599" i="5"/>
  <c r="K4599" i="5" s="1"/>
  <c r="J4611" i="5"/>
  <c r="K4611" i="5" s="1"/>
  <c r="J4623" i="5"/>
  <c r="K4623" i="5" s="1"/>
  <c r="J4635" i="5"/>
  <c r="K4635" i="5" s="1"/>
  <c r="J4647" i="5"/>
  <c r="K4647" i="5" s="1"/>
  <c r="J4659" i="5"/>
  <c r="K4659" i="5" s="1"/>
  <c r="J4671" i="5"/>
  <c r="K4671" i="5" s="1"/>
  <c r="J4683" i="5"/>
  <c r="K4683" i="5" s="1"/>
  <c r="J4695" i="5"/>
  <c r="K4695" i="5" s="1"/>
  <c r="J4707" i="5"/>
  <c r="K4707" i="5" s="1"/>
  <c r="J4719" i="5"/>
  <c r="K4719" i="5" s="1"/>
  <c r="J4731" i="5"/>
  <c r="K4731" i="5" s="1"/>
  <c r="J4743" i="5"/>
  <c r="K4743" i="5" s="1"/>
  <c r="J4755" i="5"/>
  <c r="K4755" i="5" s="1"/>
  <c r="J4767" i="5"/>
  <c r="K4767" i="5" s="1"/>
  <c r="J4779" i="5"/>
  <c r="K4779" i="5" s="1"/>
  <c r="J4791" i="5"/>
  <c r="K4791" i="5" s="1"/>
  <c r="J4803" i="5"/>
  <c r="K4803" i="5" s="1"/>
  <c r="J4815" i="5"/>
  <c r="K4815" i="5" s="1"/>
  <c r="J4827" i="5"/>
  <c r="K4827" i="5" s="1"/>
  <c r="J4839" i="5"/>
  <c r="K4839" i="5" s="1"/>
  <c r="J4851" i="5"/>
  <c r="K4851" i="5" s="1"/>
  <c r="J4863" i="5"/>
  <c r="K4863" i="5" s="1"/>
  <c r="J4875" i="5"/>
  <c r="K4875" i="5" s="1"/>
  <c r="J4887" i="5"/>
  <c r="K4887" i="5" s="1"/>
  <c r="J4899" i="5"/>
  <c r="K4899" i="5" s="1"/>
  <c r="J4911" i="5"/>
  <c r="K4911" i="5" s="1"/>
  <c r="J4923" i="5"/>
  <c r="K4923" i="5" s="1"/>
  <c r="J4935" i="5"/>
  <c r="K4935" i="5" s="1"/>
  <c r="J4947" i="5"/>
  <c r="K4947" i="5" s="1"/>
  <c r="J4959" i="5"/>
  <c r="K4959" i="5" s="1"/>
  <c r="J4971" i="5"/>
  <c r="K4971" i="5" s="1"/>
  <c r="J4983" i="5"/>
  <c r="K4983" i="5" s="1"/>
  <c r="J4995" i="5"/>
  <c r="K4995" i="5" s="1"/>
  <c r="J5007" i="5"/>
  <c r="K5007" i="5" s="1"/>
  <c r="J5019" i="5"/>
  <c r="K5019" i="5" s="1"/>
  <c r="J5031" i="5"/>
  <c r="K5031" i="5" s="1"/>
  <c r="J5043" i="5"/>
  <c r="K5043" i="5" s="1"/>
  <c r="J5055" i="5"/>
  <c r="K5055" i="5" s="1"/>
  <c r="J5067" i="5"/>
  <c r="K5067" i="5" s="1"/>
  <c r="J5079" i="5"/>
  <c r="K5079" i="5" s="1"/>
  <c r="J5091" i="5"/>
  <c r="K5091" i="5" s="1"/>
  <c r="J5103" i="5"/>
  <c r="K5103" i="5" s="1"/>
  <c r="J5115" i="5"/>
  <c r="K5115" i="5" s="1"/>
  <c r="J5127" i="5"/>
  <c r="K5127" i="5" s="1"/>
  <c r="J5139" i="5"/>
  <c r="K5139" i="5" s="1"/>
  <c r="J5151" i="5"/>
  <c r="K5151" i="5" s="1"/>
  <c r="J5163" i="5"/>
  <c r="K5163" i="5" s="1"/>
  <c r="J5175" i="5"/>
  <c r="K5175" i="5" s="1"/>
  <c r="J5187" i="5"/>
  <c r="K5187" i="5" s="1"/>
  <c r="J5199" i="5"/>
  <c r="K5199" i="5" s="1"/>
  <c r="J5211" i="5"/>
  <c r="K5211" i="5" s="1"/>
  <c r="J5223" i="5"/>
  <c r="K5223" i="5" s="1"/>
  <c r="J5235" i="5"/>
  <c r="K5235" i="5" s="1"/>
  <c r="J5247" i="5"/>
  <c r="K5247" i="5" s="1"/>
  <c r="J5259" i="5"/>
  <c r="K5259" i="5" s="1"/>
  <c r="J5271" i="5"/>
  <c r="K5271" i="5" s="1"/>
  <c r="J35" i="5"/>
  <c r="K35" i="5" s="1"/>
  <c r="J83" i="5"/>
  <c r="K83" i="5" s="1"/>
  <c r="J131" i="5"/>
  <c r="K131" i="5" s="1"/>
  <c r="J179" i="5"/>
  <c r="K179" i="5" s="1"/>
  <c r="J227" i="5"/>
  <c r="K227" i="5" s="1"/>
  <c r="J275" i="5"/>
  <c r="K275" i="5" s="1"/>
  <c r="J323" i="5"/>
  <c r="K323" i="5" s="1"/>
  <c r="J371" i="5"/>
  <c r="K371" i="5" s="1"/>
  <c r="J419" i="5"/>
  <c r="K419" i="5" s="1"/>
  <c r="J467" i="5"/>
  <c r="K467" i="5" s="1"/>
  <c r="J515" i="5"/>
  <c r="K515" i="5" s="1"/>
  <c r="J563" i="5"/>
  <c r="K563" i="5" s="1"/>
  <c r="J610" i="5"/>
  <c r="K610" i="5" s="1"/>
  <c r="J646" i="5"/>
  <c r="K646" i="5" s="1"/>
  <c r="J682" i="5"/>
  <c r="K682" i="5" s="1"/>
  <c r="J718" i="5"/>
  <c r="K718" i="5" s="1"/>
  <c r="J754" i="5"/>
  <c r="K754" i="5" s="1"/>
  <c r="J790" i="5"/>
  <c r="K790" i="5" s="1"/>
  <c r="J826" i="5"/>
  <c r="K826" i="5" s="1"/>
  <c r="J862" i="5"/>
  <c r="K862" i="5" s="1"/>
  <c r="J898" i="5"/>
  <c r="K898" i="5" s="1"/>
  <c r="J934" i="5"/>
  <c r="K934" i="5" s="1"/>
  <c r="J970" i="5"/>
  <c r="K970" i="5" s="1"/>
  <c r="J1006" i="5"/>
  <c r="K1006" i="5" s="1"/>
  <c r="J1042" i="5"/>
  <c r="K1042" i="5" s="1"/>
  <c r="J1078" i="5"/>
  <c r="K1078" i="5" s="1"/>
  <c r="J1114" i="5"/>
  <c r="K1114" i="5" s="1"/>
  <c r="J1150" i="5"/>
  <c r="K1150" i="5" s="1"/>
  <c r="J1186" i="5"/>
  <c r="K1186" i="5" s="1"/>
  <c r="J1222" i="5"/>
  <c r="K1222" i="5" s="1"/>
  <c r="J1258" i="5"/>
  <c r="K1258" i="5" s="1"/>
  <c r="J1294" i="5"/>
  <c r="K1294" i="5" s="1"/>
  <c r="J1330" i="5"/>
  <c r="K1330" i="5" s="1"/>
  <c r="J1366" i="5"/>
  <c r="K1366" i="5" s="1"/>
  <c r="J1402" i="5"/>
  <c r="K1402" i="5" s="1"/>
  <c r="J1438" i="5"/>
  <c r="K1438" i="5" s="1"/>
  <c r="J1474" i="5"/>
  <c r="K1474" i="5" s="1"/>
  <c r="J1510" i="5"/>
  <c r="K1510" i="5" s="1"/>
  <c r="J1546" i="5"/>
  <c r="K1546" i="5" s="1"/>
  <c r="J1582" i="5"/>
  <c r="K1582" i="5" s="1"/>
  <c r="J1618" i="5"/>
  <c r="K1618" i="5" s="1"/>
  <c r="J1654" i="5"/>
  <c r="K1654" i="5" s="1"/>
  <c r="J1688" i="5"/>
  <c r="K1688" i="5" s="1"/>
  <c r="J1714" i="5"/>
  <c r="K1714" i="5" s="1"/>
  <c r="J1740" i="5"/>
  <c r="K1740" i="5" s="1"/>
  <c r="J1773" i="5"/>
  <c r="K1773" i="5" s="1"/>
  <c r="J1799" i="5"/>
  <c r="K1799" i="5" s="1"/>
  <c r="J1832" i="5"/>
  <c r="K1832" i="5" s="1"/>
  <c r="J1858" i="5"/>
  <c r="K1858" i="5" s="1"/>
  <c r="J1884" i="5"/>
  <c r="K1884" i="5" s="1"/>
  <c r="J1917" i="5"/>
  <c r="K1917" i="5" s="1"/>
  <c r="J1937" i="5"/>
  <c r="K1937" i="5" s="1"/>
  <c r="J1954" i="5"/>
  <c r="K1954" i="5" s="1"/>
  <c r="J1972" i="5"/>
  <c r="K1972" i="5" s="1"/>
  <c r="J1987" i="5"/>
  <c r="K1987" i="5" s="1"/>
  <c r="J2002" i="5"/>
  <c r="K2002" i="5" s="1"/>
  <c r="J2020" i="5"/>
  <c r="K2020" i="5" s="1"/>
  <c r="J2035" i="5"/>
  <c r="K2035" i="5" s="1"/>
  <c r="J2050" i="5"/>
  <c r="K2050" i="5" s="1"/>
  <c r="J2068" i="5"/>
  <c r="K2068" i="5" s="1"/>
  <c r="J2083" i="5"/>
  <c r="K2083" i="5" s="1"/>
  <c r="J2098" i="5"/>
  <c r="K2098" i="5" s="1"/>
  <c r="J2116" i="5"/>
  <c r="K2116" i="5" s="1"/>
  <c r="J2131" i="5"/>
  <c r="K2131" i="5" s="1"/>
  <c r="J2146" i="5"/>
  <c r="K2146" i="5" s="1"/>
  <c r="J2164" i="5"/>
  <c r="K2164" i="5" s="1"/>
  <c r="J2179" i="5"/>
  <c r="K2179" i="5" s="1"/>
  <c r="J2194" i="5"/>
  <c r="K2194" i="5" s="1"/>
  <c r="J2212" i="5"/>
  <c r="K2212" i="5" s="1"/>
  <c r="J2227" i="5"/>
  <c r="K2227" i="5" s="1"/>
  <c r="J2242" i="5"/>
  <c r="K2242" i="5" s="1"/>
  <c r="J2260" i="5"/>
  <c r="K2260" i="5" s="1"/>
  <c r="J2275" i="5"/>
  <c r="K2275" i="5" s="1"/>
  <c r="J2290" i="5"/>
  <c r="K2290" i="5" s="1"/>
  <c r="J2308" i="5"/>
  <c r="K2308" i="5" s="1"/>
  <c r="J2323" i="5"/>
  <c r="K2323" i="5" s="1"/>
  <c r="J2338" i="5"/>
  <c r="K2338" i="5" s="1"/>
  <c r="J2356" i="5"/>
  <c r="K2356" i="5" s="1"/>
  <c r="J2371" i="5"/>
  <c r="K2371" i="5" s="1"/>
  <c r="J2386" i="5"/>
  <c r="K2386" i="5" s="1"/>
  <c r="J2404" i="5"/>
  <c r="K2404" i="5" s="1"/>
  <c r="J2419" i="5"/>
  <c r="K2419" i="5" s="1"/>
  <c r="J2434" i="5"/>
  <c r="K2434" i="5" s="1"/>
  <c r="J2452" i="5"/>
  <c r="K2452" i="5" s="1"/>
  <c r="J2467" i="5"/>
  <c r="K2467" i="5" s="1"/>
  <c r="J2482" i="5"/>
  <c r="K2482" i="5" s="1"/>
  <c r="J2500" i="5"/>
  <c r="K2500" i="5" s="1"/>
  <c r="J2515" i="5"/>
  <c r="K2515" i="5" s="1"/>
  <c r="J2530" i="5"/>
  <c r="K2530" i="5" s="1"/>
  <c r="J2548" i="5"/>
  <c r="K2548" i="5" s="1"/>
  <c r="J2563" i="5"/>
  <c r="K2563" i="5" s="1"/>
  <c r="J2578" i="5"/>
  <c r="K2578" i="5" s="1"/>
  <c r="J2596" i="5"/>
  <c r="K2596" i="5" s="1"/>
  <c r="J2611" i="5"/>
  <c r="K2611" i="5" s="1"/>
  <c r="J2626" i="5"/>
  <c r="K2626" i="5" s="1"/>
  <c r="J2644" i="5"/>
  <c r="K2644" i="5" s="1"/>
  <c r="J2659" i="5"/>
  <c r="K2659" i="5" s="1"/>
  <c r="J2674" i="5"/>
  <c r="K2674" i="5" s="1"/>
  <c r="J2692" i="5"/>
  <c r="K2692" i="5" s="1"/>
  <c r="J2707" i="5"/>
  <c r="K2707" i="5" s="1"/>
  <c r="J2722" i="5"/>
  <c r="K2722" i="5" s="1"/>
  <c r="J2740" i="5"/>
  <c r="K2740" i="5" s="1"/>
  <c r="J2755" i="5"/>
  <c r="K2755" i="5" s="1"/>
  <c r="J2770" i="5"/>
  <c r="K2770" i="5" s="1"/>
  <c r="J2788" i="5"/>
  <c r="K2788" i="5" s="1"/>
  <c r="J2803" i="5"/>
  <c r="K2803" i="5" s="1"/>
  <c r="J2818" i="5"/>
  <c r="K2818" i="5" s="1"/>
  <c r="J2836" i="5"/>
  <c r="K2836" i="5" s="1"/>
  <c r="J2851" i="5"/>
  <c r="K2851" i="5" s="1"/>
  <c r="J2866" i="5"/>
  <c r="K2866" i="5" s="1"/>
  <c r="J2884" i="5"/>
  <c r="K2884" i="5" s="1"/>
  <c r="J2899" i="5"/>
  <c r="K2899" i="5" s="1"/>
  <c r="J2914" i="5"/>
  <c r="K2914" i="5" s="1"/>
  <c r="J2932" i="5"/>
  <c r="K2932" i="5" s="1"/>
  <c r="J2947" i="5"/>
  <c r="K2947" i="5" s="1"/>
  <c r="J2962" i="5"/>
  <c r="K2962" i="5" s="1"/>
  <c r="J2980" i="5"/>
  <c r="K2980" i="5" s="1"/>
  <c r="J2992" i="5"/>
  <c r="K2992" i="5" s="1"/>
  <c r="J3004" i="5"/>
  <c r="K3004" i="5" s="1"/>
  <c r="J3016" i="5"/>
  <c r="K3016" i="5" s="1"/>
  <c r="J3028" i="5"/>
  <c r="K3028" i="5" s="1"/>
  <c r="J3040" i="5"/>
  <c r="K3040" i="5" s="1"/>
  <c r="J3052" i="5"/>
  <c r="K3052" i="5" s="1"/>
  <c r="J3064" i="5"/>
  <c r="K3064" i="5" s="1"/>
  <c r="J3076" i="5"/>
  <c r="K3076" i="5" s="1"/>
  <c r="J3088" i="5"/>
  <c r="K3088" i="5" s="1"/>
  <c r="J3100" i="5"/>
  <c r="K3100" i="5" s="1"/>
  <c r="J3112" i="5"/>
  <c r="K3112" i="5" s="1"/>
  <c r="J3124" i="5"/>
  <c r="K3124" i="5" s="1"/>
  <c r="J3136" i="5"/>
  <c r="K3136" i="5" s="1"/>
  <c r="J3148" i="5"/>
  <c r="K3148" i="5" s="1"/>
  <c r="J3160" i="5"/>
  <c r="K3160" i="5" s="1"/>
  <c r="J3172" i="5"/>
  <c r="K3172" i="5" s="1"/>
  <c r="J3184" i="5"/>
  <c r="K3184" i="5" s="1"/>
  <c r="J3196" i="5"/>
  <c r="K3196" i="5" s="1"/>
  <c r="J3208" i="5"/>
  <c r="K3208" i="5" s="1"/>
  <c r="J3220" i="5"/>
  <c r="K3220" i="5" s="1"/>
  <c r="J3232" i="5"/>
  <c r="K3232" i="5" s="1"/>
  <c r="J3244" i="5"/>
  <c r="K3244" i="5" s="1"/>
  <c r="J3256" i="5"/>
  <c r="K3256" i="5" s="1"/>
  <c r="J3268" i="5"/>
  <c r="K3268" i="5" s="1"/>
  <c r="J3280" i="5"/>
  <c r="K3280" i="5" s="1"/>
  <c r="J3292" i="5"/>
  <c r="K3292" i="5" s="1"/>
  <c r="J3304" i="5"/>
  <c r="K3304" i="5" s="1"/>
  <c r="J3316" i="5"/>
  <c r="K3316" i="5" s="1"/>
  <c r="J3328" i="5"/>
  <c r="K3328" i="5" s="1"/>
  <c r="J3340" i="5"/>
  <c r="K3340" i="5" s="1"/>
  <c r="J3352" i="5"/>
  <c r="K3352" i="5" s="1"/>
  <c r="J3364" i="5"/>
  <c r="K3364" i="5" s="1"/>
  <c r="J3376" i="5"/>
  <c r="K3376" i="5" s="1"/>
  <c r="J3388" i="5"/>
  <c r="K3388" i="5" s="1"/>
  <c r="J3400" i="5"/>
  <c r="K3400" i="5" s="1"/>
  <c r="J3412" i="5"/>
  <c r="K3412" i="5" s="1"/>
  <c r="J3424" i="5"/>
  <c r="K3424" i="5" s="1"/>
  <c r="J3436" i="5"/>
  <c r="K3436" i="5" s="1"/>
  <c r="J3448" i="5"/>
  <c r="K3448" i="5" s="1"/>
  <c r="J3460" i="5"/>
  <c r="K3460" i="5" s="1"/>
  <c r="J3472" i="5"/>
  <c r="K3472" i="5" s="1"/>
  <c r="J3484" i="5"/>
  <c r="K3484" i="5" s="1"/>
  <c r="J3496" i="5"/>
  <c r="K3496" i="5" s="1"/>
  <c r="J3508" i="5"/>
  <c r="K3508" i="5" s="1"/>
  <c r="J3520" i="5"/>
  <c r="K3520" i="5" s="1"/>
  <c r="J3532" i="5"/>
  <c r="K3532" i="5" s="1"/>
  <c r="J3544" i="5"/>
  <c r="K3544" i="5" s="1"/>
  <c r="J3556" i="5"/>
  <c r="K3556" i="5" s="1"/>
  <c r="J3568" i="5"/>
  <c r="K3568" i="5" s="1"/>
  <c r="J3580" i="5"/>
  <c r="K3580" i="5" s="1"/>
  <c r="J3592" i="5"/>
  <c r="K3592" i="5" s="1"/>
  <c r="J3604" i="5"/>
  <c r="K3604" i="5" s="1"/>
  <c r="J3616" i="5"/>
  <c r="K3616" i="5" s="1"/>
  <c r="J3628" i="5"/>
  <c r="K3628" i="5" s="1"/>
  <c r="J3640" i="5"/>
  <c r="K3640" i="5" s="1"/>
  <c r="J3652" i="5"/>
  <c r="K3652" i="5" s="1"/>
  <c r="J3664" i="5"/>
  <c r="K3664" i="5" s="1"/>
  <c r="J3676" i="5"/>
  <c r="K3676" i="5" s="1"/>
  <c r="J3688" i="5"/>
  <c r="K3688" i="5" s="1"/>
  <c r="J3700" i="5"/>
  <c r="K3700" i="5" s="1"/>
  <c r="J3712" i="5"/>
  <c r="K3712" i="5" s="1"/>
  <c r="J3724" i="5"/>
  <c r="K3724" i="5" s="1"/>
  <c r="J3736" i="5"/>
  <c r="K3736" i="5" s="1"/>
  <c r="J3748" i="5"/>
  <c r="K3748" i="5" s="1"/>
  <c r="J3760" i="5"/>
  <c r="K3760" i="5" s="1"/>
  <c r="J3772" i="5"/>
  <c r="K3772" i="5" s="1"/>
  <c r="J3784" i="5"/>
  <c r="K3784" i="5" s="1"/>
  <c r="J3796" i="5"/>
  <c r="K3796" i="5" s="1"/>
  <c r="J3808" i="5"/>
  <c r="K3808" i="5" s="1"/>
  <c r="J3820" i="5"/>
  <c r="K3820" i="5" s="1"/>
  <c r="J3832" i="5"/>
  <c r="K3832" i="5" s="1"/>
  <c r="J3844" i="5"/>
  <c r="K3844" i="5" s="1"/>
  <c r="J3856" i="5"/>
  <c r="K3856" i="5" s="1"/>
  <c r="J3868" i="5"/>
  <c r="K3868" i="5" s="1"/>
  <c r="J3880" i="5"/>
  <c r="K3880" i="5" s="1"/>
  <c r="J3892" i="5"/>
  <c r="K3892" i="5" s="1"/>
  <c r="J3904" i="5"/>
  <c r="K3904" i="5" s="1"/>
  <c r="J3916" i="5"/>
  <c r="K3916" i="5" s="1"/>
  <c r="J3928" i="5"/>
  <c r="K3928" i="5" s="1"/>
  <c r="J3940" i="5"/>
  <c r="K3940" i="5" s="1"/>
  <c r="J3952" i="5"/>
  <c r="K3952" i="5" s="1"/>
  <c r="J3964" i="5"/>
  <c r="K3964" i="5" s="1"/>
  <c r="J3976" i="5"/>
  <c r="K3976" i="5" s="1"/>
  <c r="J3988" i="5"/>
  <c r="K3988" i="5" s="1"/>
  <c r="J4000" i="5"/>
  <c r="K4000" i="5" s="1"/>
  <c r="J4012" i="5"/>
  <c r="K4012" i="5" s="1"/>
  <c r="J4024" i="5"/>
  <c r="K4024" i="5" s="1"/>
  <c r="J4036" i="5"/>
  <c r="K4036" i="5" s="1"/>
  <c r="J4048" i="5"/>
  <c r="K4048" i="5" s="1"/>
  <c r="J4060" i="5"/>
  <c r="K4060" i="5" s="1"/>
  <c r="J4072" i="5"/>
  <c r="K4072" i="5" s="1"/>
  <c r="J4084" i="5"/>
  <c r="K4084" i="5" s="1"/>
  <c r="J4096" i="5"/>
  <c r="K4096" i="5" s="1"/>
  <c r="J4108" i="5"/>
  <c r="K4108" i="5" s="1"/>
  <c r="J4120" i="5"/>
  <c r="K4120" i="5" s="1"/>
  <c r="J4132" i="5"/>
  <c r="K4132" i="5" s="1"/>
  <c r="J4144" i="5"/>
  <c r="K4144" i="5" s="1"/>
  <c r="J4156" i="5"/>
  <c r="K4156" i="5" s="1"/>
  <c r="J4168" i="5"/>
  <c r="K4168" i="5" s="1"/>
  <c r="J4180" i="5"/>
  <c r="K4180" i="5" s="1"/>
  <c r="J4192" i="5"/>
  <c r="K4192" i="5" s="1"/>
  <c r="J4204" i="5"/>
  <c r="K4204" i="5" s="1"/>
  <c r="J4216" i="5"/>
  <c r="K4216" i="5" s="1"/>
  <c r="J4228" i="5"/>
  <c r="K4228" i="5" s="1"/>
  <c r="J4240" i="5"/>
  <c r="K4240" i="5" s="1"/>
  <c r="J4252" i="5"/>
  <c r="K4252" i="5" s="1"/>
  <c r="J4264" i="5"/>
  <c r="K4264" i="5" s="1"/>
  <c r="J4276" i="5"/>
  <c r="K4276" i="5" s="1"/>
  <c r="J4288" i="5"/>
  <c r="K4288" i="5" s="1"/>
  <c r="J4300" i="5"/>
  <c r="K4300" i="5" s="1"/>
  <c r="J4312" i="5"/>
  <c r="K4312" i="5" s="1"/>
  <c r="J4324" i="5"/>
  <c r="K4324" i="5" s="1"/>
  <c r="J4336" i="5"/>
  <c r="K4336" i="5" s="1"/>
  <c r="J4348" i="5"/>
  <c r="K4348" i="5" s="1"/>
  <c r="J4360" i="5"/>
  <c r="K4360" i="5" s="1"/>
  <c r="J4372" i="5"/>
  <c r="K4372" i="5" s="1"/>
  <c r="J4384" i="5"/>
  <c r="K4384" i="5" s="1"/>
  <c r="J4396" i="5"/>
  <c r="K4396" i="5" s="1"/>
  <c r="J4408" i="5"/>
  <c r="K4408" i="5" s="1"/>
  <c r="J4420" i="5"/>
  <c r="K4420" i="5" s="1"/>
  <c r="J4432" i="5"/>
  <c r="K4432" i="5" s="1"/>
  <c r="J4444" i="5"/>
  <c r="K4444" i="5" s="1"/>
  <c r="J4456" i="5"/>
  <c r="K4456" i="5" s="1"/>
  <c r="J4468" i="5"/>
  <c r="K4468" i="5" s="1"/>
  <c r="J4480" i="5"/>
  <c r="K4480" i="5" s="1"/>
  <c r="J4492" i="5"/>
  <c r="K4492" i="5" s="1"/>
  <c r="J4504" i="5"/>
  <c r="K4504" i="5" s="1"/>
  <c r="J4516" i="5"/>
  <c r="K4516" i="5" s="1"/>
  <c r="J4528" i="5"/>
  <c r="K4528" i="5" s="1"/>
  <c r="J4540" i="5"/>
  <c r="K4540" i="5" s="1"/>
  <c r="J4552" i="5"/>
  <c r="K4552" i="5" s="1"/>
  <c r="J4564" i="5"/>
  <c r="K4564" i="5" s="1"/>
  <c r="J4576" i="5"/>
  <c r="K4576" i="5" s="1"/>
  <c r="J4588" i="5"/>
  <c r="K4588" i="5" s="1"/>
  <c r="J4600" i="5"/>
  <c r="K4600" i="5" s="1"/>
  <c r="J4612" i="5"/>
  <c r="K4612" i="5" s="1"/>
  <c r="J4624" i="5"/>
  <c r="K4624" i="5" s="1"/>
  <c r="J4636" i="5"/>
  <c r="K4636" i="5" s="1"/>
  <c r="J4648" i="5"/>
  <c r="K4648" i="5" s="1"/>
  <c r="J4660" i="5"/>
  <c r="K4660" i="5" s="1"/>
  <c r="J4672" i="5"/>
  <c r="K4672" i="5" s="1"/>
  <c r="J4684" i="5"/>
  <c r="K4684" i="5" s="1"/>
  <c r="J4696" i="5"/>
  <c r="K4696" i="5" s="1"/>
  <c r="J4708" i="5"/>
  <c r="K4708" i="5" s="1"/>
  <c r="J4720" i="5"/>
  <c r="K4720" i="5" s="1"/>
  <c r="J4732" i="5"/>
  <c r="K4732" i="5" s="1"/>
  <c r="J4744" i="5"/>
  <c r="K4744" i="5" s="1"/>
  <c r="J4756" i="5"/>
  <c r="K4756" i="5" s="1"/>
  <c r="J4768" i="5"/>
  <c r="K4768" i="5" s="1"/>
  <c r="J4780" i="5"/>
  <c r="K4780" i="5" s="1"/>
  <c r="J4792" i="5"/>
  <c r="K4792" i="5" s="1"/>
  <c r="J4804" i="5"/>
  <c r="K4804" i="5" s="1"/>
  <c r="J4816" i="5"/>
  <c r="K4816" i="5" s="1"/>
  <c r="J4828" i="5"/>
  <c r="K4828" i="5" s="1"/>
  <c r="J4840" i="5"/>
  <c r="K4840" i="5" s="1"/>
  <c r="J4852" i="5"/>
  <c r="K4852" i="5" s="1"/>
  <c r="J4864" i="5"/>
  <c r="K4864" i="5" s="1"/>
  <c r="J4876" i="5"/>
  <c r="K4876" i="5" s="1"/>
  <c r="J4888" i="5"/>
  <c r="K4888" i="5" s="1"/>
  <c r="J4900" i="5"/>
  <c r="K4900" i="5" s="1"/>
  <c r="J4912" i="5"/>
  <c r="K4912" i="5" s="1"/>
  <c r="J4924" i="5"/>
  <c r="K4924" i="5" s="1"/>
  <c r="J4936" i="5"/>
  <c r="K4936" i="5" s="1"/>
  <c r="J4948" i="5"/>
  <c r="K4948" i="5" s="1"/>
  <c r="J4960" i="5"/>
  <c r="K4960" i="5" s="1"/>
  <c r="J4972" i="5"/>
  <c r="K4972" i="5" s="1"/>
  <c r="J4984" i="5"/>
  <c r="K4984" i="5" s="1"/>
  <c r="J4996" i="5"/>
  <c r="K4996" i="5" s="1"/>
  <c r="J5008" i="5"/>
  <c r="K5008" i="5" s="1"/>
  <c r="J5020" i="5"/>
  <c r="K5020" i="5" s="1"/>
  <c r="J5032" i="5"/>
  <c r="K5032" i="5" s="1"/>
  <c r="J5044" i="5"/>
  <c r="K5044" i="5" s="1"/>
  <c r="J5056" i="5"/>
  <c r="K5056" i="5" s="1"/>
  <c r="J5068" i="5"/>
  <c r="K5068" i="5" s="1"/>
  <c r="J5080" i="5"/>
  <c r="K5080" i="5" s="1"/>
  <c r="J5092" i="5"/>
  <c r="K5092" i="5" s="1"/>
  <c r="J5104" i="5"/>
  <c r="K5104" i="5" s="1"/>
  <c r="J5116" i="5"/>
  <c r="K5116" i="5" s="1"/>
  <c r="J5128" i="5"/>
  <c r="K5128" i="5" s="1"/>
  <c r="J5140" i="5"/>
  <c r="K5140" i="5" s="1"/>
  <c r="J5152" i="5"/>
  <c r="K5152" i="5" s="1"/>
  <c r="J5164" i="5"/>
  <c r="K5164" i="5" s="1"/>
  <c r="J5176" i="5"/>
  <c r="K5176" i="5" s="1"/>
  <c r="J5188" i="5"/>
  <c r="K5188" i="5" s="1"/>
  <c r="J5200" i="5"/>
  <c r="K5200" i="5" s="1"/>
  <c r="J5212" i="5"/>
  <c r="K5212" i="5" s="1"/>
  <c r="J5224" i="5"/>
  <c r="K5224" i="5" s="1"/>
  <c r="J5236" i="5"/>
  <c r="K5236" i="5" s="1"/>
  <c r="J5248" i="5"/>
  <c r="K5248" i="5" s="1"/>
  <c r="J5260" i="5"/>
  <c r="K5260" i="5" s="1"/>
  <c r="J5272" i="5"/>
  <c r="K5272" i="5" s="1"/>
  <c r="J36" i="5"/>
  <c r="K36" i="5" s="1"/>
  <c r="J84" i="5"/>
  <c r="K84" i="5" s="1"/>
  <c r="J132" i="5"/>
  <c r="K132" i="5" s="1"/>
  <c r="J180" i="5"/>
  <c r="K180" i="5" s="1"/>
  <c r="J228" i="5"/>
  <c r="K228" i="5" s="1"/>
  <c r="J276" i="5"/>
  <c r="K276" i="5" s="1"/>
  <c r="J324" i="5"/>
  <c r="K324" i="5" s="1"/>
  <c r="J372" i="5"/>
  <c r="K372" i="5" s="1"/>
  <c r="J420" i="5"/>
  <c r="K420" i="5" s="1"/>
  <c r="J468" i="5"/>
  <c r="K468" i="5" s="1"/>
  <c r="J516" i="5"/>
  <c r="K516" i="5" s="1"/>
  <c r="J564" i="5"/>
  <c r="K564" i="5" s="1"/>
  <c r="J611" i="5"/>
  <c r="K611" i="5" s="1"/>
  <c r="J647" i="5"/>
  <c r="K647" i="5" s="1"/>
  <c r="J683" i="5"/>
  <c r="K683" i="5" s="1"/>
  <c r="J719" i="5"/>
  <c r="K719" i="5" s="1"/>
  <c r="J755" i="5"/>
  <c r="K755" i="5" s="1"/>
  <c r="J791" i="5"/>
  <c r="K791" i="5" s="1"/>
  <c r="J827" i="5"/>
  <c r="K827" i="5" s="1"/>
  <c r="J863" i="5"/>
  <c r="K863" i="5" s="1"/>
  <c r="J899" i="5"/>
  <c r="K899" i="5" s="1"/>
  <c r="J935" i="5"/>
  <c r="K935" i="5" s="1"/>
  <c r="J971" i="5"/>
  <c r="K971" i="5" s="1"/>
  <c r="J1007" i="5"/>
  <c r="K1007" i="5" s="1"/>
  <c r="J1043" i="5"/>
  <c r="K1043" i="5" s="1"/>
  <c r="J1079" i="5"/>
  <c r="K1079" i="5" s="1"/>
  <c r="J1115" i="5"/>
  <c r="K1115" i="5" s="1"/>
  <c r="J1151" i="5"/>
  <c r="K1151" i="5" s="1"/>
  <c r="J1187" i="5"/>
  <c r="K1187" i="5" s="1"/>
  <c r="J1223" i="5"/>
  <c r="K1223" i="5" s="1"/>
  <c r="J1259" i="5"/>
  <c r="K1259" i="5" s="1"/>
  <c r="J1295" i="5"/>
  <c r="K1295" i="5" s="1"/>
  <c r="J1331" i="5"/>
  <c r="K1331" i="5" s="1"/>
  <c r="J1367" i="5"/>
  <c r="K1367" i="5" s="1"/>
  <c r="J1403" i="5"/>
  <c r="K1403" i="5" s="1"/>
  <c r="J1439" i="5"/>
  <c r="K1439" i="5" s="1"/>
  <c r="J1475" i="5"/>
  <c r="K1475" i="5" s="1"/>
  <c r="J1511" i="5"/>
  <c r="K1511" i="5" s="1"/>
  <c r="J1547" i="5"/>
  <c r="K1547" i="5" s="1"/>
  <c r="J1583" i="5"/>
  <c r="K1583" i="5" s="1"/>
  <c r="J1619" i="5"/>
  <c r="K1619" i="5" s="1"/>
  <c r="J1655" i="5"/>
  <c r="K1655" i="5" s="1"/>
  <c r="J1689" i="5"/>
  <c r="K1689" i="5" s="1"/>
  <c r="J1715" i="5"/>
  <c r="K1715" i="5" s="1"/>
  <c r="J1748" i="5"/>
  <c r="K1748" i="5" s="1"/>
  <c r="J1774" i="5"/>
  <c r="K1774" i="5" s="1"/>
  <c r="J1800" i="5"/>
  <c r="K1800" i="5" s="1"/>
  <c r="J1833" i="5"/>
  <c r="K1833" i="5" s="1"/>
  <c r="J1859" i="5"/>
  <c r="K1859" i="5" s="1"/>
  <c r="J1892" i="5"/>
  <c r="K1892" i="5" s="1"/>
  <c r="J1918" i="5"/>
  <c r="K1918" i="5" s="1"/>
  <c r="J1940" i="5"/>
  <c r="K1940" i="5" s="1"/>
  <c r="J1955" i="5"/>
  <c r="K1955" i="5" s="1"/>
  <c r="J1973" i="5"/>
  <c r="K1973" i="5" s="1"/>
  <c r="J1988" i="5"/>
  <c r="K1988" i="5" s="1"/>
  <c r="J2003" i="5"/>
  <c r="K2003" i="5" s="1"/>
  <c r="J2021" i="5"/>
  <c r="K2021" i="5" s="1"/>
  <c r="J2036" i="5"/>
  <c r="K2036" i="5" s="1"/>
  <c r="J2051" i="5"/>
  <c r="K2051" i="5" s="1"/>
  <c r="J2069" i="5"/>
  <c r="K2069" i="5" s="1"/>
  <c r="J2084" i="5"/>
  <c r="K2084" i="5" s="1"/>
  <c r="J2099" i="5"/>
  <c r="K2099" i="5" s="1"/>
  <c r="J2117" i="5"/>
  <c r="K2117" i="5" s="1"/>
  <c r="J2132" i="5"/>
  <c r="K2132" i="5" s="1"/>
  <c r="J2147" i="5"/>
  <c r="K2147" i="5" s="1"/>
  <c r="J2165" i="5"/>
  <c r="K2165" i="5" s="1"/>
  <c r="J2180" i="5"/>
  <c r="K2180" i="5" s="1"/>
  <c r="J2195" i="5"/>
  <c r="K2195" i="5" s="1"/>
  <c r="J2213" i="5"/>
  <c r="K2213" i="5" s="1"/>
  <c r="J2228" i="5"/>
  <c r="K2228" i="5" s="1"/>
  <c r="J2243" i="5"/>
  <c r="K2243" i="5" s="1"/>
  <c r="J2261" i="5"/>
  <c r="K2261" i="5" s="1"/>
  <c r="J2276" i="5"/>
  <c r="K2276" i="5" s="1"/>
  <c r="J2291" i="5"/>
  <c r="K2291" i="5" s="1"/>
  <c r="J2309" i="5"/>
  <c r="K2309" i="5" s="1"/>
  <c r="J2324" i="5"/>
  <c r="K2324" i="5" s="1"/>
  <c r="J2339" i="5"/>
  <c r="K2339" i="5" s="1"/>
  <c r="J2357" i="5"/>
  <c r="K2357" i="5" s="1"/>
  <c r="J2372" i="5"/>
  <c r="K2372" i="5" s="1"/>
  <c r="J2387" i="5"/>
  <c r="K2387" i="5" s="1"/>
  <c r="J2405" i="5"/>
  <c r="K2405" i="5" s="1"/>
  <c r="J2420" i="5"/>
  <c r="K2420" i="5" s="1"/>
  <c r="J2435" i="5"/>
  <c r="K2435" i="5" s="1"/>
  <c r="J2453" i="5"/>
  <c r="K2453" i="5" s="1"/>
  <c r="J2468" i="5"/>
  <c r="K2468" i="5" s="1"/>
  <c r="J2483" i="5"/>
  <c r="K2483" i="5" s="1"/>
  <c r="J2501" i="5"/>
  <c r="K2501" i="5" s="1"/>
  <c r="J2516" i="5"/>
  <c r="K2516" i="5" s="1"/>
  <c r="J2531" i="5"/>
  <c r="K2531" i="5" s="1"/>
  <c r="J2549" i="5"/>
  <c r="K2549" i="5" s="1"/>
  <c r="J2564" i="5"/>
  <c r="K2564" i="5" s="1"/>
  <c r="J2579" i="5"/>
  <c r="K2579" i="5" s="1"/>
  <c r="J2597" i="5"/>
  <c r="K2597" i="5" s="1"/>
  <c r="J2612" i="5"/>
  <c r="K2612" i="5" s="1"/>
  <c r="J2627" i="5"/>
  <c r="K2627" i="5" s="1"/>
  <c r="J2645" i="5"/>
  <c r="K2645" i="5" s="1"/>
  <c r="J2660" i="5"/>
  <c r="K2660" i="5" s="1"/>
  <c r="J2675" i="5"/>
  <c r="K2675" i="5" s="1"/>
  <c r="J2693" i="5"/>
  <c r="K2693" i="5" s="1"/>
  <c r="J2708" i="5"/>
  <c r="K2708" i="5" s="1"/>
  <c r="J2723" i="5"/>
  <c r="K2723" i="5" s="1"/>
  <c r="J2741" i="5"/>
  <c r="K2741" i="5" s="1"/>
  <c r="J2756" i="5"/>
  <c r="K2756" i="5" s="1"/>
  <c r="J2771" i="5"/>
  <c r="K2771" i="5" s="1"/>
  <c r="J2789" i="5"/>
  <c r="K2789" i="5" s="1"/>
  <c r="J2804" i="5"/>
  <c r="K2804" i="5" s="1"/>
  <c r="J2819" i="5"/>
  <c r="K2819" i="5" s="1"/>
  <c r="J2837" i="5"/>
  <c r="K2837" i="5" s="1"/>
  <c r="J2852" i="5"/>
  <c r="K2852" i="5" s="1"/>
  <c r="J2867" i="5"/>
  <c r="K2867" i="5" s="1"/>
  <c r="J2885" i="5"/>
  <c r="K2885" i="5" s="1"/>
  <c r="J2900" i="5"/>
  <c r="K2900" i="5" s="1"/>
  <c r="J2915" i="5"/>
  <c r="K2915" i="5" s="1"/>
  <c r="J2933" i="5"/>
  <c r="K2933" i="5" s="1"/>
  <c r="J2948" i="5"/>
  <c r="K2948" i="5" s="1"/>
  <c r="J2963" i="5"/>
  <c r="K2963" i="5" s="1"/>
  <c r="J2981" i="5"/>
  <c r="K2981" i="5" s="1"/>
  <c r="J2993" i="5"/>
  <c r="K2993" i="5" s="1"/>
  <c r="J3005" i="5"/>
  <c r="K3005" i="5" s="1"/>
  <c r="J3017" i="5"/>
  <c r="K3017" i="5" s="1"/>
  <c r="J3029" i="5"/>
  <c r="K3029" i="5" s="1"/>
  <c r="J3041" i="5"/>
  <c r="K3041" i="5" s="1"/>
  <c r="J3053" i="5"/>
  <c r="K3053" i="5" s="1"/>
  <c r="J3065" i="5"/>
  <c r="K3065" i="5" s="1"/>
  <c r="J3077" i="5"/>
  <c r="K3077" i="5" s="1"/>
  <c r="J3089" i="5"/>
  <c r="K3089" i="5" s="1"/>
  <c r="J3101" i="5"/>
  <c r="K3101" i="5" s="1"/>
  <c r="J3113" i="5"/>
  <c r="K3113" i="5" s="1"/>
  <c r="J3125" i="5"/>
  <c r="K3125" i="5" s="1"/>
  <c r="J3137" i="5"/>
  <c r="K3137" i="5" s="1"/>
  <c r="J3149" i="5"/>
  <c r="K3149" i="5" s="1"/>
  <c r="J3161" i="5"/>
  <c r="K3161" i="5" s="1"/>
  <c r="J3173" i="5"/>
  <c r="K3173" i="5" s="1"/>
  <c r="J3185" i="5"/>
  <c r="K3185" i="5" s="1"/>
  <c r="J3197" i="5"/>
  <c r="K3197" i="5" s="1"/>
  <c r="J3209" i="5"/>
  <c r="K3209" i="5" s="1"/>
  <c r="J3221" i="5"/>
  <c r="K3221" i="5" s="1"/>
  <c r="J3233" i="5"/>
  <c r="K3233" i="5" s="1"/>
  <c r="J3245" i="5"/>
  <c r="K3245" i="5" s="1"/>
  <c r="J3257" i="5"/>
  <c r="K3257" i="5" s="1"/>
  <c r="J3269" i="5"/>
  <c r="K3269" i="5" s="1"/>
  <c r="J3281" i="5"/>
  <c r="K3281" i="5" s="1"/>
  <c r="J3293" i="5"/>
  <c r="K3293" i="5" s="1"/>
  <c r="J3305" i="5"/>
  <c r="K3305" i="5" s="1"/>
  <c r="J3317" i="5"/>
  <c r="K3317" i="5" s="1"/>
  <c r="J3329" i="5"/>
  <c r="K3329" i="5" s="1"/>
  <c r="J3341" i="5"/>
  <c r="K3341" i="5" s="1"/>
  <c r="J3353" i="5"/>
  <c r="K3353" i="5" s="1"/>
  <c r="J3365" i="5"/>
  <c r="K3365" i="5" s="1"/>
  <c r="J3377" i="5"/>
  <c r="K3377" i="5" s="1"/>
  <c r="J3389" i="5"/>
  <c r="K3389" i="5" s="1"/>
  <c r="J3401" i="5"/>
  <c r="K3401" i="5" s="1"/>
  <c r="J3413" i="5"/>
  <c r="K3413" i="5" s="1"/>
  <c r="J3425" i="5"/>
  <c r="K3425" i="5" s="1"/>
  <c r="J3437" i="5"/>
  <c r="K3437" i="5" s="1"/>
  <c r="J3449" i="5"/>
  <c r="K3449" i="5" s="1"/>
  <c r="J3461" i="5"/>
  <c r="K3461" i="5" s="1"/>
  <c r="J3473" i="5"/>
  <c r="K3473" i="5" s="1"/>
  <c r="J3485" i="5"/>
  <c r="K3485" i="5" s="1"/>
  <c r="J3497" i="5"/>
  <c r="K3497" i="5" s="1"/>
  <c r="J3509" i="5"/>
  <c r="K3509" i="5" s="1"/>
  <c r="J3521" i="5"/>
  <c r="K3521" i="5" s="1"/>
  <c r="J3533" i="5"/>
  <c r="K3533" i="5" s="1"/>
  <c r="J3545" i="5"/>
  <c r="K3545" i="5" s="1"/>
  <c r="J3557" i="5"/>
  <c r="K3557" i="5" s="1"/>
  <c r="J3569" i="5"/>
  <c r="K3569" i="5" s="1"/>
  <c r="J3581" i="5"/>
  <c r="K3581" i="5" s="1"/>
  <c r="J3593" i="5"/>
  <c r="K3593" i="5" s="1"/>
  <c r="J3605" i="5"/>
  <c r="K3605" i="5" s="1"/>
  <c r="J3617" i="5"/>
  <c r="K3617" i="5" s="1"/>
  <c r="J3629" i="5"/>
  <c r="K3629" i="5" s="1"/>
  <c r="J3641" i="5"/>
  <c r="K3641" i="5" s="1"/>
  <c r="J3653" i="5"/>
  <c r="K3653" i="5" s="1"/>
  <c r="J3665" i="5"/>
  <c r="K3665" i="5" s="1"/>
  <c r="J3677" i="5"/>
  <c r="K3677" i="5" s="1"/>
  <c r="J3689" i="5"/>
  <c r="K3689" i="5" s="1"/>
  <c r="J3701" i="5"/>
  <c r="K3701" i="5" s="1"/>
  <c r="J3713" i="5"/>
  <c r="K3713" i="5" s="1"/>
  <c r="J3725" i="5"/>
  <c r="K3725" i="5" s="1"/>
  <c r="J3737" i="5"/>
  <c r="K3737" i="5" s="1"/>
  <c r="J3749" i="5"/>
  <c r="K3749" i="5" s="1"/>
  <c r="J3761" i="5"/>
  <c r="K3761" i="5" s="1"/>
  <c r="J3773" i="5"/>
  <c r="K3773" i="5" s="1"/>
  <c r="J3785" i="5"/>
  <c r="K3785" i="5" s="1"/>
  <c r="J3797" i="5"/>
  <c r="K3797" i="5" s="1"/>
  <c r="J3809" i="5"/>
  <c r="K3809" i="5" s="1"/>
  <c r="J3821" i="5"/>
  <c r="K3821" i="5" s="1"/>
  <c r="J3833" i="5"/>
  <c r="K3833" i="5" s="1"/>
  <c r="J3845" i="5"/>
  <c r="K3845" i="5" s="1"/>
  <c r="J3857" i="5"/>
  <c r="K3857" i="5" s="1"/>
  <c r="J3869" i="5"/>
  <c r="K3869" i="5" s="1"/>
  <c r="J3881" i="5"/>
  <c r="K3881" i="5" s="1"/>
  <c r="J3893" i="5"/>
  <c r="K3893" i="5" s="1"/>
  <c r="J3905" i="5"/>
  <c r="K3905" i="5" s="1"/>
  <c r="J3917" i="5"/>
  <c r="K3917" i="5" s="1"/>
  <c r="J3929" i="5"/>
  <c r="K3929" i="5" s="1"/>
  <c r="J3941" i="5"/>
  <c r="K3941" i="5" s="1"/>
  <c r="J3953" i="5"/>
  <c r="K3953" i="5" s="1"/>
  <c r="J3965" i="5"/>
  <c r="K3965" i="5" s="1"/>
  <c r="J3977" i="5"/>
  <c r="K3977" i="5" s="1"/>
  <c r="J3989" i="5"/>
  <c r="K3989" i="5" s="1"/>
  <c r="J4001" i="5"/>
  <c r="K4001" i="5" s="1"/>
  <c r="J4013" i="5"/>
  <c r="K4013" i="5" s="1"/>
  <c r="J4025" i="5"/>
  <c r="K4025" i="5" s="1"/>
  <c r="J4037" i="5"/>
  <c r="K4037" i="5" s="1"/>
  <c r="J4049" i="5"/>
  <c r="K4049" i="5" s="1"/>
  <c r="J4061" i="5"/>
  <c r="K4061" i="5" s="1"/>
  <c r="J4073" i="5"/>
  <c r="K4073" i="5" s="1"/>
  <c r="J4085" i="5"/>
  <c r="K4085" i="5" s="1"/>
  <c r="J4097" i="5"/>
  <c r="K4097" i="5" s="1"/>
  <c r="J4109" i="5"/>
  <c r="K4109" i="5" s="1"/>
  <c r="J4121" i="5"/>
  <c r="K4121" i="5" s="1"/>
  <c r="J4133" i="5"/>
  <c r="K4133" i="5" s="1"/>
  <c r="J4145" i="5"/>
  <c r="K4145" i="5" s="1"/>
  <c r="J4157" i="5"/>
  <c r="K4157" i="5" s="1"/>
  <c r="J4169" i="5"/>
  <c r="K4169" i="5" s="1"/>
  <c r="J4181" i="5"/>
  <c r="K4181" i="5" s="1"/>
  <c r="J4193" i="5"/>
  <c r="K4193" i="5" s="1"/>
  <c r="J4205" i="5"/>
  <c r="K4205" i="5" s="1"/>
  <c r="J4217" i="5"/>
  <c r="K4217" i="5" s="1"/>
  <c r="J4229" i="5"/>
  <c r="K4229" i="5" s="1"/>
  <c r="J4241" i="5"/>
  <c r="K4241" i="5" s="1"/>
  <c r="J4253" i="5"/>
  <c r="K4253" i="5" s="1"/>
  <c r="J4265" i="5"/>
  <c r="K4265" i="5" s="1"/>
  <c r="J4277" i="5"/>
  <c r="K4277" i="5" s="1"/>
  <c r="J4289" i="5"/>
  <c r="K4289" i="5" s="1"/>
  <c r="J4301" i="5"/>
  <c r="K4301" i="5" s="1"/>
  <c r="J4313" i="5"/>
  <c r="K4313" i="5" s="1"/>
  <c r="J4325" i="5"/>
  <c r="K4325" i="5" s="1"/>
  <c r="J4337" i="5"/>
  <c r="K4337" i="5" s="1"/>
  <c r="J4349" i="5"/>
  <c r="K4349" i="5" s="1"/>
  <c r="J4361" i="5"/>
  <c r="K4361" i="5" s="1"/>
  <c r="J4373" i="5"/>
  <c r="K4373" i="5" s="1"/>
  <c r="J4385" i="5"/>
  <c r="K4385" i="5" s="1"/>
  <c r="J4397" i="5"/>
  <c r="K4397" i="5" s="1"/>
  <c r="J4409" i="5"/>
  <c r="K4409" i="5" s="1"/>
  <c r="J4421" i="5"/>
  <c r="K4421" i="5" s="1"/>
  <c r="J4433" i="5"/>
  <c r="K4433" i="5" s="1"/>
  <c r="J4445" i="5"/>
  <c r="K4445" i="5" s="1"/>
  <c r="J4457" i="5"/>
  <c r="K4457" i="5" s="1"/>
  <c r="J4469" i="5"/>
  <c r="K4469" i="5" s="1"/>
  <c r="J4481" i="5"/>
  <c r="K4481" i="5" s="1"/>
  <c r="J4493" i="5"/>
  <c r="K4493" i="5" s="1"/>
  <c r="J4505" i="5"/>
  <c r="K4505" i="5" s="1"/>
  <c r="J4517" i="5"/>
  <c r="K4517" i="5" s="1"/>
  <c r="J4529" i="5"/>
  <c r="K4529" i="5" s="1"/>
  <c r="J4541" i="5"/>
  <c r="K4541" i="5" s="1"/>
  <c r="J4553" i="5"/>
  <c r="K4553" i="5" s="1"/>
  <c r="J4565" i="5"/>
  <c r="K4565" i="5" s="1"/>
  <c r="J4577" i="5"/>
  <c r="K4577" i="5" s="1"/>
  <c r="J4589" i="5"/>
  <c r="K4589" i="5" s="1"/>
  <c r="J4601" i="5"/>
  <c r="K4601" i="5" s="1"/>
  <c r="J4613" i="5"/>
  <c r="K4613" i="5" s="1"/>
  <c r="J4625" i="5"/>
  <c r="K4625" i="5" s="1"/>
  <c r="J4637" i="5"/>
  <c r="K4637" i="5" s="1"/>
  <c r="J4649" i="5"/>
  <c r="K4649" i="5" s="1"/>
  <c r="J4661" i="5"/>
  <c r="K4661" i="5" s="1"/>
  <c r="J4673" i="5"/>
  <c r="K4673" i="5" s="1"/>
  <c r="J4685" i="5"/>
  <c r="K4685" i="5" s="1"/>
  <c r="J4697" i="5"/>
  <c r="K4697" i="5" s="1"/>
  <c r="J4709" i="5"/>
  <c r="K4709" i="5" s="1"/>
  <c r="J4721" i="5"/>
  <c r="K4721" i="5" s="1"/>
  <c r="J4733" i="5"/>
  <c r="K4733" i="5" s="1"/>
  <c r="J4745" i="5"/>
  <c r="K4745" i="5" s="1"/>
  <c r="J4757" i="5"/>
  <c r="K4757" i="5" s="1"/>
  <c r="J4769" i="5"/>
  <c r="K4769" i="5" s="1"/>
  <c r="J4781" i="5"/>
  <c r="K4781" i="5" s="1"/>
  <c r="J4793" i="5"/>
  <c r="K4793" i="5" s="1"/>
  <c r="J4805" i="5"/>
  <c r="K4805" i="5" s="1"/>
  <c r="J4817" i="5"/>
  <c r="K4817" i="5" s="1"/>
  <c r="J4829" i="5"/>
  <c r="K4829" i="5" s="1"/>
  <c r="J4841" i="5"/>
  <c r="K4841" i="5" s="1"/>
  <c r="J4853" i="5"/>
  <c r="K4853" i="5" s="1"/>
  <c r="J4865" i="5"/>
  <c r="K4865" i="5" s="1"/>
  <c r="J4877" i="5"/>
  <c r="K4877" i="5" s="1"/>
  <c r="J4889" i="5"/>
  <c r="K4889" i="5" s="1"/>
  <c r="J4901" i="5"/>
  <c r="K4901" i="5" s="1"/>
  <c r="J4913" i="5"/>
  <c r="K4913" i="5" s="1"/>
  <c r="J4925" i="5"/>
  <c r="K4925" i="5" s="1"/>
  <c r="J4937" i="5"/>
  <c r="K4937" i="5" s="1"/>
  <c r="J4949" i="5"/>
  <c r="K4949" i="5" s="1"/>
  <c r="J4961" i="5"/>
  <c r="K4961" i="5" s="1"/>
  <c r="J4973" i="5"/>
  <c r="K4973" i="5" s="1"/>
  <c r="J4985" i="5"/>
  <c r="K4985" i="5" s="1"/>
  <c r="J4997" i="5"/>
  <c r="K4997" i="5" s="1"/>
  <c r="J5009" i="5"/>
  <c r="K5009" i="5" s="1"/>
  <c r="J5021" i="5"/>
  <c r="K5021" i="5" s="1"/>
  <c r="J5033" i="5"/>
  <c r="K5033" i="5" s="1"/>
  <c r="J5045" i="5"/>
  <c r="K5045" i="5" s="1"/>
  <c r="J5057" i="5"/>
  <c r="K5057" i="5" s="1"/>
  <c r="J5069" i="5"/>
  <c r="K5069" i="5" s="1"/>
  <c r="J5081" i="5"/>
  <c r="K5081" i="5" s="1"/>
  <c r="J5093" i="5"/>
  <c r="K5093" i="5" s="1"/>
  <c r="J5105" i="5"/>
  <c r="K5105" i="5" s="1"/>
  <c r="J5117" i="5"/>
  <c r="K5117" i="5" s="1"/>
  <c r="J5129" i="5"/>
  <c r="K5129" i="5" s="1"/>
  <c r="J5141" i="5"/>
  <c r="K5141" i="5" s="1"/>
  <c r="J5153" i="5"/>
  <c r="K5153" i="5" s="1"/>
  <c r="J5165" i="5"/>
  <c r="K5165" i="5" s="1"/>
  <c r="J5177" i="5"/>
  <c r="K5177" i="5" s="1"/>
  <c r="J5189" i="5"/>
  <c r="K5189" i="5" s="1"/>
  <c r="J5201" i="5"/>
  <c r="K5201" i="5" s="1"/>
  <c r="J5213" i="5"/>
  <c r="K5213" i="5" s="1"/>
  <c r="J5225" i="5"/>
  <c r="K5225" i="5" s="1"/>
  <c r="J5237" i="5"/>
  <c r="K5237" i="5" s="1"/>
  <c r="J5249" i="5"/>
  <c r="K5249" i="5" s="1"/>
  <c r="J5261" i="5"/>
  <c r="K5261" i="5" s="1"/>
  <c r="J5273" i="5"/>
  <c r="K5273" i="5" s="1"/>
  <c r="J18" i="5"/>
  <c r="J66" i="5"/>
  <c r="K66" i="5" s="1"/>
  <c r="J114" i="5"/>
  <c r="K114" i="5" s="1"/>
  <c r="J162" i="5"/>
  <c r="K162" i="5" s="1"/>
  <c r="J210" i="5"/>
  <c r="K210" i="5" s="1"/>
  <c r="J258" i="5"/>
  <c r="K258" i="5" s="1"/>
  <c r="J306" i="5"/>
  <c r="K306" i="5" s="1"/>
  <c r="J354" i="5"/>
  <c r="K354" i="5" s="1"/>
  <c r="J402" i="5"/>
  <c r="K402" i="5" s="1"/>
  <c r="J450" i="5"/>
  <c r="K450" i="5" s="1"/>
  <c r="J498" i="5"/>
  <c r="K498" i="5" s="1"/>
  <c r="J546" i="5"/>
  <c r="K546" i="5" s="1"/>
  <c r="J594" i="5"/>
  <c r="K594" i="5" s="1"/>
  <c r="J632" i="5"/>
  <c r="K632" i="5" s="1"/>
  <c r="J668" i="5"/>
  <c r="K668" i="5" s="1"/>
  <c r="J704" i="5"/>
  <c r="K704" i="5" s="1"/>
  <c r="J740" i="5"/>
  <c r="K740" i="5" s="1"/>
  <c r="J776" i="5"/>
  <c r="K776" i="5" s="1"/>
  <c r="J812" i="5"/>
  <c r="K812" i="5" s="1"/>
  <c r="J848" i="5"/>
  <c r="K848" i="5" s="1"/>
  <c r="J884" i="5"/>
  <c r="K884" i="5" s="1"/>
  <c r="J920" i="5"/>
  <c r="K920" i="5" s="1"/>
  <c r="J956" i="5"/>
  <c r="K956" i="5" s="1"/>
  <c r="J992" i="5"/>
  <c r="K992" i="5" s="1"/>
  <c r="J1028" i="5"/>
  <c r="K1028" i="5" s="1"/>
  <c r="J1064" i="5"/>
  <c r="K1064" i="5" s="1"/>
  <c r="J1100" i="5"/>
  <c r="K1100" i="5" s="1"/>
  <c r="J1136" i="5"/>
  <c r="K1136" i="5" s="1"/>
  <c r="J1172" i="5"/>
  <c r="K1172" i="5" s="1"/>
  <c r="J1208" i="5"/>
  <c r="K1208" i="5" s="1"/>
  <c r="J1244" i="5"/>
  <c r="K1244" i="5" s="1"/>
  <c r="J1280" i="5"/>
  <c r="K1280" i="5" s="1"/>
  <c r="J1316" i="5"/>
  <c r="K1316" i="5" s="1"/>
  <c r="J1352" i="5"/>
  <c r="K1352" i="5" s="1"/>
  <c r="J1388" i="5"/>
  <c r="K1388" i="5" s="1"/>
  <c r="J1424" i="5"/>
  <c r="K1424" i="5" s="1"/>
  <c r="J1460" i="5"/>
  <c r="K1460" i="5" s="1"/>
  <c r="J1496" i="5"/>
  <c r="K1496" i="5" s="1"/>
  <c r="J1532" i="5"/>
  <c r="K1532" i="5" s="1"/>
  <c r="J1568" i="5"/>
  <c r="K1568" i="5" s="1"/>
  <c r="J1604" i="5"/>
  <c r="K1604" i="5" s="1"/>
  <c r="J1640" i="5"/>
  <c r="K1640" i="5" s="1"/>
  <c r="J1668" i="5"/>
  <c r="K1668" i="5" s="1"/>
  <c r="J1701" i="5"/>
  <c r="K1701" i="5" s="1"/>
  <c r="J1727" i="5"/>
  <c r="K1727" i="5" s="1"/>
  <c r="J1760" i="5"/>
  <c r="K1760" i="5" s="1"/>
  <c r="J1786" i="5"/>
  <c r="K1786" i="5" s="1"/>
  <c r="J1812" i="5"/>
  <c r="K1812" i="5" s="1"/>
  <c r="J1845" i="5"/>
  <c r="K1845" i="5" s="1"/>
  <c r="J1871" i="5"/>
  <c r="K1871" i="5" s="1"/>
  <c r="J1904" i="5"/>
  <c r="K1904" i="5" s="1"/>
  <c r="J1928" i="5"/>
  <c r="K1928" i="5" s="1"/>
  <c r="J1948" i="5"/>
  <c r="K1948" i="5" s="1"/>
  <c r="J1963" i="5"/>
  <c r="K1963" i="5" s="1"/>
  <c r="J1978" i="5"/>
  <c r="K1978" i="5" s="1"/>
  <c r="J1996" i="5"/>
  <c r="K1996" i="5" s="1"/>
  <c r="J2011" i="5"/>
  <c r="K2011" i="5" s="1"/>
  <c r="J2026" i="5"/>
  <c r="K2026" i="5" s="1"/>
  <c r="J2044" i="5"/>
  <c r="K2044" i="5" s="1"/>
  <c r="J2059" i="5"/>
  <c r="K2059" i="5" s="1"/>
  <c r="J2074" i="5"/>
  <c r="K2074" i="5" s="1"/>
  <c r="J2092" i="5"/>
  <c r="K2092" i="5" s="1"/>
  <c r="J2107" i="5"/>
  <c r="K2107" i="5" s="1"/>
  <c r="J2122" i="5"/>
  <c r="K2122" i="5" s="1"/>
  <c r="J2140" i="5"/>
  <c r="K2140" i="5" s="1"/>
  <c r="J2155" i="5"/>
  <c r="K2155" i="5" s="1"/>
  <c r="J2170" i="5"/>
  <c r="K2170" i="5" s="1"/>
  <c r="J2188" i="5"/>
  <c r="K2188" i="5" s="1"/>
  <c r="J2203" i="5"/>
  <c r="K2203" i="5" s="1"/>
  <c r="J2218" i="5"/>
  <c r="K2218" i="5" s="1"/>
  <c r="J2236" i="5"/>
  <c r="K2236" i="5" s="1"/>
  <c r="J2251" i="5"/>
  <c r="K2251" i="5" s="1"/>
  <c r="J2266" i="5"/>
  <c r="K2266" i="5" s="1"/>
  <c r="J2284" i="5"/>
  <c r="K2284" i="5" s="1"/>
  <c r="J2299" i="5"/>
  <c r="K2299" i="5" s="1"/>
  <c r="J2314" i="5"/>
  <c r="K2314" i="5" s="1"/>
  <c r="J2332" i="5"/>
  <c r="K2332" i="5" s="1"/>
  <c r="J2347" i="5"/>
  <c r="K2347" i="5" s="1"/>
  <c r="J2362" i="5"/>
  <c r="K2362" i="5" s="1"/>
  <c r="J2380" i="5"/>
  <c r="K2380" i="5" s="1"/>
  <c r="J2395" i="5"/>
  <c r="K2395" i="5" s="1"/>
  <c r="J2410" i="5"/>
  <c r="K2410" i="5" s="1"/>
  <c r="J2428" i="5"/>
  <c r="K2428" i="5" s="1"/>
  <c r="J2443" i="5"/>
  <c r="K2443" i="5" s="1"/>
  <c r="J2458" i="5"/>
  <c r="K2458" i="5" s="1"/>
  <c r="J2476" i="5"/>
  <c r="K2476" i="5" s="1"/>
  <c r="J2491" i="5"/>
  <c r="K2491" i="5" s="1"/>
  <c r="J2506" i="5"/>
  <c r="K2506" i="5" s="1"/>
  <c r="J2524" i="5"/>
  <c r="K2524" i="5" s="1"/>
  <c r="J2539" i="5"/>
  <c r="K2539" i="5" s="1"/>
  <c r="J2554" i="5"/>
  <c r="K2554" i="5" s="1"/>
  <c r="J2572" i="5"/>
  <c r="K2572" i="5" s="1"/>
  <c r="J2587" i="5"/>
  <c r="K2587" i="5" s="1"/>
  <c r="J2602" i="5"/>
  <c r="K2602" i="5" s="1"/>
  <c r="J2620" i="5"/>
  <c r="K2620" i="5" s="1"/>
  <c r="J2635" i="5"/>
  <c r="K2635" i="5" s="1"/>
  <c r="J2650" i="5"/>
  <c r="K2650" i="5" s="1"/>
  <c r="J2668" i="5"/>
  <c r="K2668" i="5" s="1"/>
  <c r="J2683" i="5"/>
  <c r="K2683" i="5" s="1"/>
  <c r="J2698" i="5"/>
  <c r="K2698" i="5" s="1"/>
  <c r="J2716" i="5"/>
  <c r="K2716" i="5" s="1"/>
  <c r="J2731" i="5"/>
  <c r="K2731" i="5" s="1"/>
  <c r="J2746" i="5"/>
  <c r="K2746" i="5" s="1"/>
  <c r="J2764" i="5"/>
  <c r="K2764" i="5" s="1"/>
  <c r="J2779" i="5"/>
  <c r="K2779" i="5" s="1"/>
  <c r="J2794" i="5"/>
  <c r="K2794" i="5" s="1"/>
  <c r="J2812" i="5"/>
  <c r="K2812" i="5" s="1"/>
  <c r="J2827" i="5"/>
  <c r="K2827" i="5" s="1"/>
  <c r="J2842" i="5"/>
  <c r="K2842" i="5" s="1"/>
  <c r="J2860" i="5"/>
  <c r="K2860" i="5" s="1"/>
  <c r="J2875" i="5"/>
  <c r="K2875" i="5" s="1"/>
  <c r="J2890" i="5"/>
  <c r="K2890" i="5" s="1"/>
  <c r="J2908" i="5"/>
  <c r="K2908" i="5" s="1"/>
  <c r="J2923" i="5"/>
  <c r="K2923" i="5" s="1"/>
  <c r="J2938" i="5"/>
  <c r="K2938" i="5" s="1"/>
  <c r="J2956" i="5"/>
  <c r="K2956" i="5" s="1"/>
  <c r="J2971" i="5"/>
  <c r="K2971" i="5" s="1"/>
  <c r="J2986" i="5"/>
  <c r="K2986" i="5" s="1"/>
  <c r="J2998" i="5"/>
  <c r="K2998" i="5" s="1"/>
  <c r="J3010" i="5"/>
  <c r="K3010" i="5" s="1"/>
  <c r="J3022" i="5"/>
  <c r="K3022" i="5" s="1"/>
  <c r="J3034" i="5"/>
  <c r="K3034" i="5" s="1"/>
  <c r="J3046" i="5"/>
  <c r="K3046" i="5" s="1"/>
  <c r="J3058" i="5"/>
  <c r="K3058" i="5" s="1"/>
  <c r="J3070" i="5"/>
  <c r="K3070" i="5" s="1"/>
  <c r="J3082" i="5"/>
  <c r="K3082" i="5" s="1"/>
  <c r="J3094" i="5"/>
  <c r="K3094" i="5" s="1"/>
  <c r="J3106" i="5"/>
  <c r="K3106" i="5" s="1"/>
  <c r="J3118" i="5"/>
  <c r="K3118" i="5" s="1"/>
  <c r="J3130" i="5"/>
  <c r="K3130" i="5" s="1"/>
  <c r="J3142" i="5"/>
  <c r="K3142" i="5" s="1"/>
  <c r="J3154" i="5"/>
  <c r="K3154" i="5" s="1"/>
  <c r="J3166" i="5"/>
  <c r="K3166" i="5" s="1"/>
  <c r="J3178" i="5"/>
  <c r="K3178" i="5" s="1"/>
  <c r="J3190" i="5"/>
  <c r="K3190" i="5" s="1"/>
  <c r="J3202" i="5"/>
  <c r="K3202" i="5" s="1"/>
  <c r="J3214" i="5"/>
  <c r="K3214" i="5" s="1"/>
  <c r="J3226" i="5"/>
  <c r="K3226" i="5" s="1"/>
  <c r="J3238" i="5"/>
  <c r="K3238" i="5" s="1"/>
  <c r="J3250" i="5"/>
  <c r="K3250" i="5" s="1"/>
  <c r="J3262" i="5"/>
  <c r="K3262" i="5" s="1"/>
  <c r="J3274" i="5"/>
  <c r="K3274" i="5" s="1"/>
  <c r="J3286" i="5"/>
  <c r="K3286" i="5" s="1"/>
  <c r="J3298" i="5"/>
  <c r="K3298" i="5" s="1"/>
  <c r="J3310" i="5"/>
  <c r="K3310" i="5" s="1"/>
  <c r="J3322" i="5"/>
  <c r="K3322" i="5" s="1"/>
  <c r="J3334" i="5"/>
  <c r="K3334" i="5" s="1"/>
  <c r="J3346" i="5"/>
  <c r="K3346" i="5" s="1"/>
  <c r="J3358" i="5"/>
  <c r="K3358" i="5" s="1"/>
  <c r="J3370" i="5"/>
  <c r="K3370" i="5" s="1"/>
  <c r="J3382" i="5"/>
  <c r="K3382" i="5" s="1"/>
  <c r="J3394" i="5"/>
  <c r="K3394" i="5" s="1"/>
  <c r="J3406" i="5"/>
  <c r="K3406" i="5" s="1"/>
  <c r="J3418" i="5"/>
  <c r="K3418" i="5" s="1"/>
  <c r="J3430" i="5"/>
  <c r="K3430" i="5" s="1"/>
  <c r="J3442" i="5"/>
  <c r="K3442" i="5" s="1"/>
  <c r="J3454" i="5"/>
  <c r="K3454" i="5" s="1"/>
  <c r="J3466" i="5"/>
  <c r="K3466" i="5" s="1"/>
  <c r="J3478" i="5"/>
  <c r="K3478" i="5" s="1"/>
  <c r="J3490" i="5"/>
  <c r="K3490" i="5" s="1"/>
  <c r="J3502" i="5"/>
  <c r="K3502" i="5" s="1"/>
  <c r="J3514" i="5"/>
  <c r="K3514" i="5" s="1"/>
  <c r="J3526" i="5"/>
  <c r="K3526" i="5" s="1"/>
  <c r="J3538" i="5"/>
  <c r="K3538" i="5" s="1"/>
  <c r="J3550" i="5"/>
  <c r="K3550" i="5" s="1"/>
  <c r="J3562" i="5"/>
  <c r="K3562" i="5" s="1"/>
  <c r="J3574" i="5"/>
  <c r="K3574" i="5" s="1"/>
  <c r="J3586" i="5"/>
  <c r="K3586" i="5" s="1"/>
  <c r="J3598" i="5"/>
  <c r="K3598" i="5" s="1"/>
  <c r="J3610" i="5"/>
  <c r="K3610" i="5" s="1"/>
  <c r="J3622" i="5"/>
  <c r="K3622" i="5" s="1"/>
  <c r="J3634" i="5"/>
  <c r="K3634" i="5" s="1"/>
  <c r="J3646" i="5"/>
  <c r="K3646" i="5" s="1"/>
  <c r="J3658" i="5"/>
  <c r="K3658" i="5" s="1"/>
  <c r="J3670" i="5"/>
  <c r="K3670" i="5" s="1"/>
  <c r="J3682" i="5"/>
  <c r="K3682" i="5" s="1"/>
  <c r="J3694" i="5"/>
  <c r="K3694" i="5" s="1"/>
  <c r="J3706" i="5"/>
  <c r="K3706" i="5" s="1"/>
  <c r="J3718" i="5"/>
  <c r="K3718" i="5" s="1"/>
  <c r="J3730" i="5"/>
  <c r="K3730" i="5" s="1"/>
  <c r="J3742" i="5"/>
  <c r="K3742" i="5" s="1"/>
  <c r="J3754" i="5"/>
  <c r="K3754" i="5" s="1"/>
  <c r="J3766" i="5"/>
  <c r="K3766" i="5" s="1"/>
  <c r="J3778" i="5"/>
  <c r="K3778" i="5" s="1"/>
  <c r="J3790" i="5"/>
  <c r="K3790" i="5" s="1"/>
  <c r="J3802" i="5"/>
  <c r="K3802" i="5" s="1"/>
  <c r="J3814" i="5"/>
  <c r="K3814" i="5" s="1"/>
  <c r="J3826" i="5"/>
  <c r="K3826" i="5" s="1"/>
  <c r="J3838" i="5"/>
  <c r="K3838" i="5" s="1"/>
  <c r="J3850" i="5"/>
  <c r="K3850" i="5" s="1"/>
  <c r="J3862" i="5"/>
  <c r="K3862" i="5" s="1"/>
  <c r="J3874" i="5"/>
  <c r="K3874" i="5" s="1"/>
  <c r="J3886" i="5"/>
  <c r="K3886" i="5" s="1"/>
  <c r="J3898" i="5"/>
  <c r="K3898" i="5" s="1"/>
  <c r="J3910" i="5"/>
  <c r="K3910" i="5" s="1"/>
  <c r="J3922" i="5"/>
  <c r="K3922" i="5" s="1"/>
  <c r="J3934" i="5"/>
  <c r="K3934" i="5" s="1"/>
  <c r="J3946" i="5"/>
  <c r="K3946" i="5" s="1"/>
  <c r="J3958" i="5"/>
  <c r="K3958" i="5" s="1"/>
  <c r="J3970" i="5"/>
  <c r="K3970" i="5" s="1"/>
  <c r="J3982" i="5"/>
  <c r="K3982" i="5" s="1"/>
  <c r="J3994" i="5"/>
  <c r="K3994" i="5" s="1"/>
  <c r="J4006" i="5"/>
  <c r="K4006" i="5" s="1"/>
  <c r="J4018" i="5"/>
  <c r="K4018" i="5" s="1"/>
  <c r="J4030" i="5"/>
  <c r="K4030" i="5" s="1"/>
  <c r="J4042" i="5"/>
  <c r="K4042" i="5" s="1"/>
  <c r="J4054" i="5"/>
  <c r="K4054" i="5" s="1"/>
  <c r="J4066" i="5"/>
  <c r="K4066" i="5" s="1"/>
  <c r="J4078" i="5"/>
  <c r="K4078" i="5" s="1"/>
  <c r="J4090" i="5"/>
  <c r="K4090" i="5" s="1"/>
  <c r="J4102" i="5"/>
  <c r="K4102" i="5" s="1"/>
  <c r="J4114" i="5"/>
  <c r="K4114" i="5" s="1"/>
  <c r="J4126" i="5"/>
  <c r="K4126" i="5" s="1"/>
  <c r="J4138" i="5"/>
  <c r="K4138" i="5" s="1"/>
  <c r="J4150" i="5"/>
  <c r="K4150" i="5" s="1"/>
  <c r="J4162" i="5"/>
  <c r="K4162" i="5" s="1"/>
  <c r="J4174" i="5"/>
  <c r="K4174" i="5" s="1"/>
  <c r="J4186" i="5"/>
  <c r="K4186" i="5" s="1"/>
  <c r="J4198" i="5"/>
  <c r="K4198" i="5" s="1"/>
  <c r="J4210" i="5"/>
  <c r="K4210" i="5" s="1"/>
  <c r="J4222" i="5"/>
  <c r="K4222" i="5" s="1"/>
  <c r="J4234" i="5"/>
  <c r="K4234" i="5" s="1"/>
  <c r="J4246" i="5"/>
  <c r="K4246" i="5" s="1"/>
  <c r="J4258" i="5"/>
  <c r="K4258" i="5" s="1"/>
  <c r="J4270" i="5"/>
  <c r="K4270" i="5" s="1"/>
  <c r="J4282" i="5"/>
  <c r="K4282" i="5" s="1"/>
  <c r="J4294" i="5"/>
  <c r="K4294" i="5" s="1"/>
  <c r="J4306" i="5"/>
  <c r="K4306" i="5" s="1"/>
  <c r="J4318" i="5"/>
  <c r="K4318" i="5" s="1"/>
  <c r="J4330" i="5"/>
  <c r="K4330" i="5" s="1"/>
  <c r="J4342" i="5"/>
  <c r="K4342" i="5" s="1"/>
  <c r="J4354" i="5"/>
  <c r="K4354" i="5" s="1"/>
  <c r="J4366" i="5"/>
  <c r="K4366" i="5" s="1"/>
  <c r="J4378" i="5"/>
  <c r="K4378" i="5" s="1"/>
  <c r="J4390" i="5"/>
  <c r="K4390" i="5" s="1"/>
  <c r="J4402" i="5"/>
  <c r="K4402" i="5" s="1"/>
  <c r="J4414" i="5"/>
  <c r="K4414" i="5" s="1"/>
  <c r="J4426" i="5"/>
  <c r="K4426" i="5" s="1"/>
  <c r="J4438" i="5"/>
  <c r="K4438" i="5" s="1"/>
  <c r="J4450" i="5"/>
  <c r="K4450" i="5" s="1"/>
  <c r="J4462" i="5"/>
  <c r="K4462" i="5" s="1"/>
  <c r="J4474" i="5"/>
  <c r="K4474" i="5" s="1"/>
  <c r="J4486" i="5"/>
  <c r="K4486" i="5" s="1"/>
  <c r="J4498" i="5"/>
  <c r="K4498" i="5" s="1"/>
  <c r="J4510" i="5"/>
  <c r="K4510" i="5" s="1"/>
  <c r="J4522" i="5"/>
  <c r="K4522" i="5" s="1"/>
  <c r="J4534" i="5"/>
  <c r="K4534" i="5" s="1"/>
  <c r="J4546" i="5"/>
  <c r="K4546" i="5" s="1"/>
  <c r="J4558" i="5"/>
  <c r="K4558" i="5" s="1"/>
  <c r="J4570" i="5"/>
  <c r="K4570" i="5" s="1"/>
  <c r="J4582" i="5"/>
  <c r="K4582" i="5" s="1"/>
  <c r="J4594" i="5"/>
  <c r="K4594" i="5" s="1"/>
  <c r="J4606" i="5"/>
  <c r="K4606" i="5" s="1"/>
  <c r="J4618" i="5"/>
  <c r="K4618" i="5" s="1"/>
  <c r="J4630" i="5"/>
  <c r="K4630" i="5" s="1"/>
  <c r="J4642" i="5"/>
  <c r="K4642" i="5" s="1"/>
  <c r="J4654" i="5"/>
  <c r="K4654" i="5" s="1"/>
  <c r="J4666" i="5"/>
  <c r="K4666" i="5" s="1"/>
  <c r="J4678" i="5"/>
  <c r="K4678" i="5" s="1"/>
  <c r="J4690" i="5"/>
  <c r="K4690" i="5" s="1"/>
  <c r="J4702" i="5"/>
  <c r="K4702" i="5" s="1"/>
  <c r="J4714" i="5"/>
  <c r="K4714" i="5" s="1"/>
  <c r="J4726" i="5"/>
  <c r="K4726" i="5" s="1"/>
  <c r="J4738" i="5"/>
  <c r="K4738" i="5" s="1"/>
  <c r="J4750" i="5"/>
  <c r="K4750" i="5" s="1"/>
  <c r="J4762" i="5"/>
  <c r="K4762" i="5" s="1"/>
  <c r="J4774" i="5"/>
  <c r="K4774" i="5" s="1"/>
  <c r="J4786" i="5"/>
  <c r="K4786" i="5" s="1"/>
  <c r="J4798" i="5"/>
  <c r="K4798" i="5" s="1"/>
  <c r="J4810" i="5"/>
  <c r="K4810" i="5" s="1"/>
  <c r="J4822" i="5"/>
  <c r="K4822" i="5" s="1"/>
  <c r="J4834" i="5"/>
  <c r="K4834" i="5" s="1"/>
  <c r="J4846" i="5"/>
  <c r="K4846" i="5" s="1"/>
  <c r="J4858" i="5"/>
  <c r="K4858" i="5" s="1"/>
  <c r="J4870" i="5"/>
  <c r="K4870" i="5" s="1"/>
  <c r="J4882" i="5"/>
  <c r="K4882" i="5" s="1"/>
  <c r="J4894" i="5"/>
  <c r="K4894" i="5" s="1"/>
  <c r="J4906" i="5"/>
  <c r="K4906" i="5" s="1"/>
  <c r="J4918" i="5"/>
  <c r="K4918" i="5" s="1"/>
  <c r="J4930" i="5"/>
  <c r="K4930" i="5" s="1"/>
  <c r="J4942" i="5"/>
  <c r="K4942" i="5" s="1"/>
  <c r="J4954" i="5"/>
  <c r="K4954" i="5" s="1"/>
  <c r="J4966" i="5"/>
  <c r="K4966" i="5" s="1"/>
  <c r="J4978" i="5"/>
  <c r="K4978" i="5" s="1"/>
  <c r="J4990" i="5"/>
  <c r="K4990" i="5" s="1"/>
  <c r="J5002" i="5"/>
  <c r="K5002" i="5" s="1"/>
  <c r="J5014" i="5"/>
  <c r="K5014" i="5" s="1"/>
  <c r="J5026" i="5"/>
  <c r="K5026" i="5" s="1"/>
  <c r="J5038" i="5"/>
  <c r="K5038" i="5" s="1"/>
  <c r="J5050" i="5"/>
  <c r="K5050" i="5" s="1"/>
  <c r="J5062" i="5"/>
  <c r="K5062" i="5" s="1"/>
  <c r="J5074" i="5"/>
  <c r="K5074" i="5" s="1"/>
  <c r="J5086" i="5"/>
  <c r="K5086" i="5" s="1"/>
  <c r="J5098" i="5"/>
  <c r="K5098" i="5" s="1"/>
  <c r="J150" i="5"/>
  <c r="K150" i="5" s="1"/>
  <c r="J294" i="5"/>
  <c r="K294" i="5" s="1"/>
  <c r="J438" i="5"/>
  <c r="K438" i="5" s="1"/>
  <c r="J582" i="5"/>
  <c r="K582" i="5" s="1"/>
  <c r="J695" i="5"/>
  <c r="K695" i="5" s="1"/>
  <c r="J803" i="5"/>
  <c r="K803" i="5" s="1"/>
  <c r="J911" i="5"/>
  <c r="K911" i="5" s="1"/>
  <c r="J1019" i="5"/>
  <c r="K1019" i="5" s="1"/>
  <c r="J1127" i="5"/>
  <c r="K1127" i="5" s="1"/>
  <c r="J1235" i="5"/>
  <c r="K1235" i="5" s="1"/>
  <c r="J1343" i="5"/>
  <c r="K1343" i="5" s="1"/>
  <c r="J1451" i="5"/>
  <c r="K1451" i="5" s="1"/>
  <c r="J1559" i="5"/>
  <c r="K1559" i="5" s="1"/>
  <c r="J1667" i="5"/>
  <c r="K1667" i="5" s="1"/>
  <c r="J1752" i="5"/>
  <c r="K1752" i="5" s="1"/>
  <c r="J1844" i="5"/>
  <c r="K1844" i="5" s="1"/>
  <c r="J1925" i="5"/>
  <c r="K1925" i="5" s="1"/>
  <c r="J1977" i="5"/>
  <c r="K1977" i="5" s="1"/>
  <c r="J2025" i="5"/>
  <c r="K2025" i="5" s="1"/>
  <c r="J2073" i="5"/>
  <c r="K2073" i="5" s="1"/>
  <c r="J2121" i="5"/>
  <c r="K2121" i="5" s="1"/>
  <c r="J2169" i="5"/>
  <c r="K2169" i="5" s="1"/>
  <c r="J2217" i="5"/>
  <c r="K2217" i="5" s="1"/>
  <c r="J2265" i="5"/>
  <c r="K2265" i="5" s="1"/>
  <c r="J2313" i="5"/>
  <c r="K2313" i="5" s="1"/>
  <c r="J2361" i="5"/>
  <c r="K2361" i="5" s="1"/>
  <c r="J2409" i="5"/>
  <c r="K2409" i="5" s="1"/>
  <c r="J2457" i="5"/>
  <c r="K2457" i="5" s="1"/>
  <c r="J2505" i="5"/>
  <c r="K2505" i="5" s="1"/>
  <c r="J2553" i="5"/>
  <c r="K2553" i="5" s="1"/>
  <c r="J2601" i="5"/>
  <c r="K2601" i="5" s="1"/>
  <c r="J2649" i="5"/>
  <c r="K2649" i="5" s="1"/>
  <c r="J2697" i="5"/>
  <c r="K2697" i="5" s="1"/>
  <c r="J2745" i="5"/>
  <c r="K2745" i="5" s="1"/>
  <c r="J2793" i="5"/>
  <c r="K2793" i="5" s="1"/>
  <c r="J2841" i="5"/>
  <c r="K2841" i="5" s="1"/>
  <c r="J2889" i="5"/>
  <c r="K2889" i="5" s="1"/>
  <c r="J2937" i="5"/>
  <c r="K2937" i="5" s="1"/>
  <c r="J2985" i="5"/>
  <c r="K2985" i="5" s="1"/>
  <c r="J3021" i="5"/>
  <c r="K3021" i="5" s="1"/>
  <c r="J3057" i="5"/>
  <c r="K3057" i="5" s="1"/>
  <c r="J3093" i="5"/>
  <c r="K3093" i="5" s="1"/>
  <c r="J3129" i="5"/>
  <c r="K3129" i="5" s="1"/>
  <c r="J3165" i="5"/>
  <c r="K3165" i="5" s="1"/>
  <c r="J3201" i="5"/>
  <c r="K3201" i="5" s="1"/>
  <c r="J3237" i="5"/>
  <c r="K3237" i="5" s="1"/>
  <c r="J3273" i="5"/>
  <c r="K3273" i="5" s="1"/>
  <c r="J3309" i="5"/>
  <c r="K3309" i="5" s="1"/>
  <c r="J3345" i="5"/>
  <c r="K3345" i="5" s="1"/>
  <c r="J3381" i="5"/>
  <c r="K3381" i="5" s="1"/>
  <c r="J3417" i="5"/>
  <c r="K3417" i="5" s="1"/>
  <c r="J3453" i="5"/>
  <c r="K3453" i="5" s="1"/>
  <c r="J3489" i="5"/>
  <c r="K3489" i="5" s="1"/>
  <c r="J3525" i="5"/>
  <c r="K3525" i="5" s="1"/>
  <c r="J3561" i="5"/>
  <c r="K3561" i="5" s="1"/>
  <c r="J3597" i="5"/>
  <c r="K3597" i="5" s="1"/>
  <c r="J3633" i="5"/>
  <c r="K3633" i="5" s="1"/>
  <c r="J3669" i="5"/>
  <c r="K3669" i="5" s="1"/>
  <c r="J3705" i="5"/>
  <c r="K3705" i="5" s="1"/>
  <c r="J3741" i="5"/>
  <c r="K3741" i="5" s="1"/>
  <c r="J3777" i="5"/>
  <c r="K3777" i="5" s="1"/>
  <c r="J3813" i="5"/>
  <c r="K3813" i="5" s="1"/>
  <c r="J3849" i="5"/>
  <c r="K3849" i="5" s="1"/>
  <c r="J3885" i="5"/>
  <c r="K3885" i="5" s="1"/>
  <c r="J3921" i="5"/>
  <c r="K3921" i="5" s="1"/>
  <c r="J3957" i="5"/>
  <c r="K3957" i="5" s="1"/>
  <c r="J3993" i="5"/>
  <c r="K3993" i="5" s="1"/>
  <c r="J4029" i="5"/>
  <c r="K4029" i="5" s="1"/>
  <c r="J4065" i="5"/>
  <c r="K4065" i="5" s="1"/>
  <c r="J4101" i="5"/>
  <c r="K4101" i="5" s="1"/>
  <c r="J4137" i="5"/>
  <c r="K4137" i="5" s="1"/>
  <c r="J4173" i="5"/>
  <c r="K4173" i="5" s="1"/>
  <c r="J4209" i="5"/>
  <c r="K4209" i="5" s="1"/>
  <c r="J4245" i="5"/>
  <c r="K4245" i="5" s="1"/>
  <c r="J4281" i="5"/>
  <c r="K4281" i="5" s="1"/>
  <c r="J4317" i="5"/>
  <c r="K4317" i="5" s="1"/>
  <c r="J4353" i="5"/>
  <c r="K4353" i="5" s="1"/>
  <c r="J4389" i="5"/>
  <c r="K4389" i="5" s="1"/>
  <c r="J4425" i="5"/>
  <c r="K4425" i="5" s="1"/>
  <c r="J4461" i="5"/>
  <c r="K4461" i="5" s="1"/>
  <c r="J4497" i="5"/>
  <c r="K4497" i="5" s="1"/>
  <c r="J4533" i="5"/>
  <c r="K4533" i="5" s="1"/>
  <c r="J4569" i="5"/>
  <c r="K4569" i="5" s="1"/>
  <c r="J4605" i="5"/>
  <c r="K4605" i="5" s="1"/>
  <c r="J4641" i="5"/>
  <c r="K4641" i="5" s="1"/>
  <c r="J4677" i="5"/>
  <c r="K4677" i="5" s="1"/>
  <c r="J4713" i="5"/>
  <c r="K4713" i="5" s="1"/>
  <c r="J4749" i="5"/>
  <c r="K4749" i="5" s="1"/>
  <c r="J4785" i="5"/>
  <c r="K4785" i="5" s="1"/>
  <c r="J4821" i="5"/>
  <c r="K4821" i="5" s="1"/>
  <c r="J4857" i="5"/>
  <c r="K4857" i="5" s="1"/>
  <c r="J4893" i="5"/>
  <c r="K4893" i="5" s="1"/>
  <c r="J4929" i="5"/>
  <c r="K4929" i="5" s="1"/>
  <c r="J4965" i="5"/>
  <c r="K4965" i="5" s="1"/>
  <c r="J5001" i="5"/>
  <c r="K5001" i="5" s="1"/>
  <c r="J5037" i="5"/>
  <c r="K5037" i="5" s="1"/>
  <c r="J5073" i="5"/>
  <c r="K5073" i="5" s="1"/>
  <c r="J5109" i="5"/>
  <c r="K5109" i="5" s="1"/>
  <c r="J5142" i="5"/>
  <c r="K5142" i="5" s="1"/>
  <c r="J5168" i="5"/>
  <c r="K5168" i="5" s="1"/>
  <c r="J5194" i="5"/>
  <c r="K5194" i="5" s="1"/>
  <c r="J5227" i="5"/>
  <c r="K5227" i="5" s="1"/>
  <c r="J5253" i="5"/>
  <c r="K5253" i="5" s="1"/>
  <c r="J5283" i="5"/>
  <c r="K5283" i="5" s="1"/>
  <c r="J5298" i="5"/>
  <c r="K5298" i="5" s="1"/>
  <c r="J5313" i="5"/>
  <c r="K5313" i="5" s="1"/>
  <c r="J5331" i="5"/>
  <c r="K5331" i="5" s="1"/>
  <c r="J5346" i="5"/>
  <c r="K5346" i="5" s="1"/>
  <c r="J5361" i="5"/>
  <c r="K5361" i="5" s="1"/>
  <c r="J5379" i="5"/>
  <c r="K5379" i="5" s="1"/>
  <c r="J5394" i="5"/>
  <c r="K5394" i="5" s="1"/>
  <c r="J5409" i="5"/>
  <c r="K5409" i="5" s="1"/>
  <c r="J5427" i="5"/>
  <c r="K5427" i="5" s="1"/>
  <c r="J5442" i="5"/>
  <c r="K5442" i="5" s="1"/>
  <c r="J5457" i="5"/>
  <c r="K5457" i="5" s="1"/>
  <c r="J5475" i="5"/>
  <c r="K5475" i="5" s="1"/>
  <c r="J5490" i="5"/>
  <c r="K5490" i="5" s="1"/>
  <c r="J5505" i="5"/>
  <c r="K5505" i="5" s="1"/>
  <c r="J5523" i="5"/>
  <c r="K5523" i="5" s="1"/>
  <c r="J5538" i="5"/>
  <c r="K5538" i="5" s="1"/>
  <c r="J5553" i="5"/>
  <c r="K5553" i="5" s="1"/>
  <c r="J5571" i="5"/>
  <c r="K5571" i="5" s="1"/>
  <c r="J5586" i="5"/>
  <c r="K5586" i="5" s="1"/>
  <c r="J5601" i="5"/>
  <c r="K5601" i="5" s="1"/>
  <c r="J5619" i="5"/>
  <c r="K5619" i="5" s="1"/>
  <c r="J5634" i="5"/>
  <c r="K5634" i="5" s="1"/>
  <c r="J5649" i="5"/>
  <c r="K5649" i="5" s="1"/>
  <c r="J5667" i="5"/>
  <c r="K5667" i="5" s="1"/>
  <c r="J5682" i="5"/>
  <c r="K5682" i="5" s="1"/>
  <c r="J5697" i="5"/>
  <c r="K5697" i="5" s="1"/>
  <c r="J5715" i="5"/>
  <c r="K5715" i="5" s="1"/>
  <c r="J5730" i="5"/>
  <c r="K5730" i="5" s="1"/>
  <c r="J5745" i="5"/>
  <c r="K5745" i="5" s="1"/>
  <c r="J5763" i="5"/>
  <c r="K5763" i="5" s="1"/>
  <c r="J5778" i="5"/>
  <c r="K5778" i="5" s="1"/>
  <c r="J5793" i="5"/>
  <c r="K5793" i="5" s="1"/>
  <c r="J5811" i="5"/>
  <c r="K5811" i="5" s="1"/>
  <c r="J5826" i="5"/>
  <c r="K5826" i="5" s="1"/>
  <c r="J5841" i="5"/>
  <c r="K5841" i="5" s="1"/>
  <c r="J5859" i="5"/>
  <c r="K5859" i="5" s="1"/>
  <c r="J5874" i="5"/>
  <c r="K5874" i="5" s="1"/>
  <c r="J5889" i="5"/>
  <c r="K5889" i="5" s="1"/>
  <c r="J5907" i="5"/>
  <c r="K5907" i="5" s="1"/>
  <c r="J5922" i="5"/>
  <c r="K5922" i="5" s="1"/>
  <c r="J5937" i="5"/>
  <c r="K5937" i="5" s="1"/>
  <c r="J5955" i="5"/>
  <c r="K5955" i="5" s="1"/>
  <c r="J5970" i="5"/>
  <c r="K5970" i="5" s="1"/>
  <c r="J5985" i="5"/>
  <c r="K5985" i="5" s="1"/>
  <c r="J6003" i="5"/>
  <c r="K6003" i="5" s="1"/>
  <c r="J6018" i="5"/>
  <c r="K6018" i="5" s="1"/>
  <c r="J6033" i="5"/>
  <c r="K6033" i="5" s="1"/>
  <c r="J6051" i="5"/>
  <c r="K6051" i="5" s="1"/>
  <c r="J6066" i="5"/>
  <c r="K6066" i="5" s="1"/>
  <c r="J6081" i="5"/>
  <c r="K6081" i="5" s="1"/>
  <c r="J6099" i="5"/>
  <c r="K6099" i="5" s="1"/>
  <c r="J6114" i="5"/>
  <c r="K6114" i="5" s="1"/>
  <c r="J6129" i="5"/>
  <c r="K6129" i="5" s="1"/>
  <c r="J6147" i="5"/>
  <c r="K6147" i="5" s="1"/>
  <c r="J6162" i="5"/>
  <c r="K6162" i="5" s="1"/>
  <c r="J6177" i="5"/>
  <c r="K6177" i="5" s="1"/>
  <c r="J6195" i="5"/>
  <c r="K6195" i="5" s="1"/>
  <c r="J6210" i="5"/>
  <c r="K6210" i="5" s="1"/>
  <c r="J6225" i="5"/>
  <c r="K6225" i="5" s="1"/>
  <c r="J6243" i="5"/>
  <c r="K6243" i="5" s="1"/>
  <c r="J6258" i="5"/>
  <c r="K6258" i="5" s="1"/>
  <c r="J6273" i="5"/>
  <c r="K6273" i="5" s="1"/>
  <c r="J6291" i="5"/>
  <c r="K6291" i="5" s="1"/>
  <c r="J6306" i="5"/>
  <c r="K6306" i="5" s="1"/>
  <c r="J6321" i="5"/>
  <c r="K6321" i="5" s="1"/>
  <c r="J6339" i="5"/>
  <c r="K6339" i="5" s="1"/>
  <c r="J6354" i="5"/>
  <c r="K6354" i="5" s="1"/>
  <c r="J6369" i="5"/>
  <c r="K6369" i="5" s="1"/>
  <c r="J6387" i="5"/>
  <c r="K6387" i="5" s="1"/>
  <c r="J6402" i="5"/>
  <c r="K6402" i="5" s="1"/>
  <c r="J6417" i="5"/>
  <c r="K6417" i="5" s="1"/>
  <c r="J6435" i="5"/>
  <c r="K6435" i="5" s="1"/>
  <c r="J6450" i="5"/>
  <c r="K6450" i="5" s="1"/>
  <c r="J6465" i="5"/>
  <c r="K6465" i="5" s="1"/>
  <c r="J6482" i="5"/>
  <c r="K6482" i="5" s="1"/>
  <c r="J6494" i="5"/>
  <c r="K6494" i="5" s="1"/>
  <c r="J6506" i="5"/>
  <c r="K6506" i="5" s="1"/>
  <c r="J6518" i="5"/>
  <c r="K6518" i="5" s="1"/>
  <c r="J6530" i="5"/>
  <c r="K6530" i="5" s="1"/>
  <c r="J6542" i="5"/>
  <c r="K6542" i="5" s="1"/>
  <c r="J6554" i="5"/>
  <c r="K6554" i="5" s="1"/>
  <c r="J6566" i="5"/>
  <c r="K6566" i="5" s="1"/>
  <c r="J6578" i="5"/>
  <c r="K6578" i="5" s="1"/>
  <c r="J6590" i="5"/>
  <c r="K6590" i="5" s="1"/>
  <c r="J6602" i="5"/>
  <c r="K6602" i="5" s="1"/>
  <c r="J6614" i="5"/>
  <c r="K6614" i="5" s="1"/>
  <c r="J6626" i="5"/>
  <c r="K6626" i="5" s="1"/>
  <c r="J6638" i="5"/>
  <c r="K6638" i="5" s="1"/>
  <c r="J6650" i="5"/>
  <c r="K6650" i="5" s="1"/>
  <c r="J6662" i="5"/>
  <c r="K6662" i="5" s="1"/>
  <c r="J6674" i="5"/>
  <c r="K6674" i="5" s="1"/>
  <c r="J6686" i="5"/>
  <c r="K6686" i="5" s="1"/>
  <c r="J6698" i="5"/>
  <c r="K6698" i="5" s="1"/>
  <c r="J6710" i="5"/>
  <c r="K6710" i="5" s="1"/>
  <c r="J6722" i="5"/>
  <c r="K6722" i="5" s="1"/>
  <c r="J6734" i="5"/>
  <c r="K6734" i="5" s="1"/>
  <c r="J6746" i="5"/>
  <c r="K6746" i="5" s="1"/>
  <c r="J6758" i="5"/>
  <c r="K6758" i="5" s="1"/>
  <c r="J6770" i="5"/>
  <c r="K6770" i="5" s="1"/>
  <c r="J6782" i="5"/>
  <c r="K6782" i="5" s="1"/>
  <c r="J6794" i="5"/>
  <c r="K6794" i="5" s="1"/>
  <c r="J6806" i="5"/>
  <c r="K6806" i="5" s="1"/>
  <c r="J6818" i="5"/>
  <c r="K6818" i="5" s="1"/>
  <c r="J6830" i="5"/>
  <c r="K6830" i="5" s="1"/>
  <c r="J6842" i="5"/>
  <c r="K6842" i="5" s="1"/>
  <c r="J6854" i="5"/>
  <c r="K6854" i="5" s="1"/>
  <c r="J6866" i="5"/>
  <c r="K6866" i="5" s="1"/>
  <c r="J6878" i="5"/>
  <c r="K6878" i="5" s="1"/>
  <c r="J6890" i="5"/>
  <c r="K6890" i="5" s="1"/>
  <c r="J6902" i="5"/>
  <c r="K6902" i="5" s="1"/>
  <c r="J6914" i="5"/>
  <c r="K6914" i="5" s="1"/>
  <c r="J6926" i="5"/>
  <c r="K6926" i="5" s="1"/>
  <c r="J6938" i="5"/>
  <c r="K6938" i="5" s="1"/>
  <c r="J6950" i="5"/>
  <c r="K6950" i="5" s="1"/>
  <c r="J6962" i="5"/>
  <c r="K6962" i="5" s="1"/>
  <c r="J6974" i="5"/>
  <c r="K6974" i="5" s="1"/>
  <c r="J6986" i="5"/>
  <c r="K6986" i="5" s="1"/>
  <c r="J6998" i="5"/>
  <c r="K6998" i="5" s="1"/>
  <c r="J7010" i="5"/>
  <c r="K7010" i="5" s="1"/>
  <c r="J7022" i="5"/>
  <c r="K7022" i="5" s="1"/>
  <c r="J7034" i="5"/>
  <c r="K7034" i="5" s="1"/>
  <c r="J7046" i="5"/>
  <c r="K7046" i="5" s="1"/>
  <c r="J7058" i="5"/>
  <c r="K7058" i="5" s="1"/>
  <c r="J7070" i="5"/>
  <c r="K7070" i="5" s="1"/>
  <c r="J7082" i="5"/>
  <c r="K7082" i="5" s="1"/>
  <c r="J7094" i="5"/>
  <c r="K7094" i="5" s="1"/>
  <c r="J7106" i="5"/>
  <c r="K7106" i="5" s="1"/>
  <c r="J7118" i="5"/>
  <c r="K7118" i="5" s="1"/>
  <c r="J7130" i="5"/>
  <c r="K7130" i="5" s="1"/>
  <c r="J7142" i="5"/>
  <c r="K7142" i="5" s="1"/>
  <c r="J7154" i="5"/>
  <c r="K7154" i="5" s="1"/>
  <c r="J7166" i="5"/>
  <c r="K7166" i="5" s="1"/>
  <c r="J7178" i="5"/>
  <c r="K7178" i="5" s="1"/>
  <c r="J7190" i="5"/>
  <c r="K7190" i="5" s="1"/>
  <c r="J7202" i="5"/>
  <c r="K7202" i="5" s="1"/>
  <c r="J7214" i="5"/>
  <c r="K7214" i="5" s="1"/>
  <c r="J7226" i="5"/>
  <c r="K7226" i="5" s="1"/>
  <c r="J7238" i="5"/>
  <c r="K7238" i="5" s="1"/>
  <c r="J7250" i="5"/>
  <c r="K7250" i="5" s="1"/>
  <c r="J7262" i="5"/>
  <c r="K7262" i="5" s="1"/>
  <c r="J7274" i="5"/>
  <c r="K7274" i="5" s="1"/>
  <c r="J7286" i="5"/>
  <c r="K7286" i="5" s="1"/>
  <c r="J7298" i="5"/>
  <c r="K7298" i="5" s="1"/>
  <c r="J7310" i="5"/>
  <c r="K7310" i="5" s="1"/>
  <c r="J7322" i="5"/>
  <c r="K7322" i="5" s="1"/>
  <c r="J7334" i="5"/>
  <c r="K7334" i="5" s="1"/>
  <c r="J7346" i="5"/>
  <c r="K7346" i="5" s="1"/>
  <c r="J7358" i="5"/>
  <c r="K7358" i="5" s="1"/>
  <c r="J7370" i="5"/>
  <c r="K7370" i="5" s="1"/>
  <c r="J7382" i="5"/>
  <c r="K7382" i="5" s="1"/>
  <c r="J7394" i="5"/>
  <c r="K7394" i="5" s="1"/>
  <c r="J7406" i="5"/>
  <c r="K7406" i="5" s="1"/>
  <c r="J7418" i="5"/>
  <c r="K7418" i="5" s="1"/>
  <c r="J7430" i="5"/>
  <c r="K7430" i="5" s="1"/>
  <c r="J7442" i="5"/>
  <c r="K7442" i="5" s="1"/>
  <c r="J7454" i="5"/>
  <c r="K7454" i="5" s="1"/>
  <c r="J7466" i="5"/>
  <c r="K7466" i="5" s="1"/>
  <c r="J7478" i="5"/>
  <c r="K7478" i="5" s="1"/>
  <c r="J7490" i="5"/>
  <c r="K7490" i="5" s="1"/>
  <c r="J7502" i="5"/>
  <c r="K7502" i="5" s="1"/>
  <c r="J7514" i="5"/>
  <c r="K7514" i="5" s="1"/>
  <c r="J7526" i="5"/>
  <c r="K7526" i="5" s="1"/>
  <c r="J7538" i="5"/>
  <c r="K7538" i="5" s="1"/>
  <c r="J7550" i="5"/>
  <c r="K7550" i="5" s="1"/>
  <c r="J7562" i="5"/>
  <c r="K7562" i="5" s="1"/>
  <c r="J7574" i="5"/>
  <c r="K7574" i="5" s="1"/>
  <c r="J7586" i="5"/>
  <c r="K7586" i="5" s="1"/>
  <c r="J7598" i="5"/>
  <c r="K7598" i="5" s="1"/>
  <c r="J7610" i="5"/>
  <c r="K7610" i="5" s="1"/>
  <c r="J7622" i="5"/>
  <c r="K7622" i="5" s="1"/>
  <c r="J7634" i="5"/>
  <c r="K7634" i="5" s="1"/>
  <c r="J7646" i="5"/>
  <c r="K7646" i="5" s="1"/>
  <c r="J7658" i="5"/>
  <c r="K7658" i="5" s="1"/>
  <c r="J7670" i="5"/>
  <c r="K7670" i="5" s="1"/>
  <c r="J7682" i="5"/>
  <c r="K7682" i="5" s="1"/>
  <c r="J7694" i="5"/>
  <c r="K7694" i="5" s="1"/>
  <c r="J7706" i="5"/>
  <c r="K7706" i="5" s="1"/>
  <c r="J7718" i="5"/>
  <c r="K7718" i="5" s="1"/>
  <c r="J7730" i="5"/>
  <c r="K7730" i="5" s="1"/>
  <c r="J7742" i="5"/>
  <c r="K7742" i="5" s="1"/>
  <c r="J7754" i="5"/>
  <c r="K7754" i="5" s="1"/>
  <c r="J7766" i="5"/>
  <c r="K7766" i="5" s="1"/>
  <c r="J7778" i="5"/>
  <c r="K7778" i="5" s="1"/>
  <c r="J7790" i="5"/>
  <c r="K7790" i="5" s="1"/>
  <c r="J7802" i="5"/>
  <c r="K7802" i="5" s="1"/>
  <c r="J7814" i="5"/>
  <c r="K7814" i="5" s="1"/>
  <c r="J7826" i="5"/>
  <c r="K7826" i="5" s="1"/>
  <c r="J7838" i="5"/>
  <c r="K7838" i="5" s="1"/>
  <c r="J7850" i="5"/>
  <c r="K7850" i="5" s="1"/>
  <c r="J7862" i="5"/>
  <c r="K7862" i="5" s="1"/>
  <c r="J7874" i="5"/>
  <c r="K7874" i="5" s="1"/>
  <c r="J7886" i="5"/>
  <c r="K7886" i="5" s="1"/>
  <c r="J7898" i="5"/>
  <c r="K7898" i="5" s="1"/>
  <c r="J7910" i="5"/>
  <c r="K7910" i="5" s="1"/>
  <c r="J7922" i="5"/>
  <c r="K7922" i="5" s="1"/>
  <c r="J7934" i="5"/>
  <c r="K7934" i="5" s="1"/>
  <c r="J7946" i="5"/>
  <c r="K7946" i="5" s="1"/>
  <c r="J7958" i="5"/>
  <c r="K7958" i="5" s="1"/>
  <c r="J7970" i="5"/>
  <c r="K7970" i="5" s="1"/>
  <c r="J7982" i="5"/>
  <c r="K7982" i="5" s="1"/>
  <c r="J7994" i="5"/>
  <c r="K7994" i="5" s="1"/>
  <c r="J8006" i="5"/>
  <c r="K8006" i="5" s="1"/>
  <c r="J8018" i="5"/>
  <c r="K8018" i="5" s="1"/>
  <c r="J8030" i="5"/>
  <c r="K8030" i="5" s="1"/>
  <c r="J8042" i="5"/>
  <c r="K8042" i="5" s="1"/>
  <c r="J8054" i="5"/>
  <c r="K8054" i="5" s="1"/>
  <c r="J8066" i="5"/>
  <c r="K8066" i="5" s="1"/>
  <c r="J8078" i="5"/>
  <c r="K8078" i="5" s="1"/>
  <c r="J8090" i="5"/>
  <c r="K8090" i="5" s="1"/>
  <c r="J8102" i="5"/>
  <c r="K8102" i="5" s="1"/>
  <c r="J8114" i="5"/>
  <c r="K8114" i="5" s="1"/>
  <c r="J8126" i="5"/>
  <c r="K8126" i="5" s="1"/>
  <c r="J8138" i="5"/>
  <c r="K8138" i="5" s="1"/>
  <c r="J8150" i="5"/>
  <c r="K8150" i="5" s="1"/>
  <c r="J8162" i="5"/>
  <c r="K8162" i="5" s="1"/>
  <c r="J8174" i="5"/>
  <c r="K8174" i="5" s="1"/>
  <c r="J8186" i="5"/>
  <c r="K8186" i="5" s="1"/>
  <c r="J8198" i="5"/>
  <c r="K8198" i="5" s="1"/>
  <c r="J8210" i="5"/>
  <c r="K8210" i="5" s="1"/>
  <c r="J8222" i="5"/>
  <c r="K8222" i="5" s="1"/>
  <c r="J8234" i="5"/>
  <c r="K8234" i="5" s="1"/>
  <c r="J8246" i="5"/>
  <c r="K8246" i="5" s="1"/>
  <c r="J8258" i="5"/>
  <c r="K8258" i="5" s="1"/>
  <c r="J8270" i="5"/>
  <c r="K8270" i="5" s="1"/>
  <c r="J8282" i="5"/>
  <c r="K8282" i="5" s="1"/>
  <c r="J8294" i="5"/>
  <c r="K8294" i="5" s="1"/>
  <c r="J8306" i="5"/>
  <c r="K8306" i="5" s="1"/>
  <c r="J8318" i="5"/>
  <c r="K8318" i="5" s="1"/>
  <c r="J8330" i="5"/>
  <c r="K8330" i="5" s="1"/>
  <c r="J8342" i="5"/>
  <c r="K8342" i="5" s="1"/>
  <c r="J8354" i="5"/>
  <c r="K8354" i="5" s="1"/>
  <c r="J8366" i="5"/>
  <c r="K8366" i="5" s="1"/>
  <c r="J8378" i="5"/>
  <c r="K8378" i="5" s="1"/>
  <c r="J8390" i="5"/>
  <c r="K8390" i="5" s="1"/>
  <c r="J8402" i="5"/>
  <c r="K8402" i="5" s="1"/>
  <c r="J8414" i="5"/>
  <c r="K8414" i="5" s="1"/>
  <c r="J8426" i="5"/>
  <c r="K8426" i="5" s="1"/>
  <c r="J8438" i="5"/>
  <c r="K8438" i="5" s="1"/>
  <c r="J8450" i="5"/>
  <c r="K8450" i="5" s="1"/>
  <c r="J8462" i="5"/>
  <c r="K8462" i="5" s="1"/>
  <c r="J8474" i="5"/>
  <c r="K8474" i="5" s="1"/>
  <c r="J8486" i="5"/>
  <c r="K8486" i="5" s="1"/>
  <c r="J8498" i="5"/>
  <c r="K8498" i="5" s="1"/>
  <c r="J8510" i="5"/>
  <c r="K8510" i="5" s="1"/>
  <c r="J8522" i="5"/>
  <c r="K8522" i="5" s="1"/>
  <c r="J8534" i="5"/>
  <c r="K8534" i="5" s="1"/>
  <c r="J8546" i="5"/>
  <c r="K8546" i="5" s="1"/>
  <c r="J8558" i="5"/>
  <c r="K8558" i="5" s="1"/>
  <c r="J8570" i="5"/>
  <c r="K8570" i="5" s="1"/>
  <c r="J8582" i="5"/>
  <c r="K8582" i="5" s="1"/>
  <c r="J8594" i="5"/>
  <c r="K8594" i="5" s="1"/>
  <c r="J8606" i="5"/>
  <c r="K8606" i="5" s="1"/>
  <c r="J8618" i="5"/>
  <c r="K8618" i="5" s="1"/>
  <c r="J8630" i="5"/>
  <c r="K8630" i="5" s="1"/>
  <c r="J8642" i="5"/>
  <c r="K8642" i="5" s="1"/>
  <c r="J8654" i="5"/>
  <c r="K8654" i="5" s="1"/>
  <c r="J8666" i="5"/>
  <c r="K8666" i="5" s="1"/>
  <c r="J8678" i="5"/>
  <c r="K8678" i="5" s="1"/>
  <c r="J8690" i="5"/>
  <c r="K8690" i="5" s="1"/>
  <c r="J8702" i="5"/>
  <c r="K8702" i="5" s="1"/>
  <c r="J8714" i="5"/>
  <c r="K8714" i="5" s="1"/>
  <c r="J8726" i="5"/>
  <c r="K8726" i="5" s="1"/>
  <c r="J8738" i="5"/>
  <c r="K8738" i="5" s="1"/>
  <c r="J8750" i="5"/>
  <c r="K8750" i="5" s="1"/>
  <c r="J8762" i="5"/>
  <c r="K8762" i="5" s="1"/>
  <c r="J8774" i="5"/>
  <c r="K8774" i="5" s="1"/>
  <c r="J8786" i="5"/>
  <c r="K8786" i="5" s="1"/>
  <c r="J8798" i="5"/>
  <c r="K8798" i="5" s="1"/>
  <c r="J8810" i="5"/>
  <c r="K8810" i="5" s="1"/>
  <c r="J8822" i="5"/>
  <c r="K8822" i="5" s="1"/>
  <c r="J8834" i="5"/>
  <c r="K8834" i="5" s="1"/>
  <c r="J8846" i="5"/>
  <c r="K8846" i="5" s="1"/>
  <c r="J8858" i="5"/>
  <c r="K8858" i="5" s="1"/>
  <c r="J8870" i="5"/>
  <c r="K8870" i="5" s="1"/>
  <c r="J8882" i="5"/>
  <c r="K8882" i="5" s="1"/>
  <c r="J8894" i="5"/>
  <c r="K8894" i="5" s="1"/>
  <c r="J8906" i="5"/>
  <c r="K8906" i="5" s="1"/>
  <c r="J8918" i="5"/>
  <c r="K8918" i="5" s="1"/>
  <c r="J8930" i="5"/>
  <c r="K8930" i="5" s="1"/>
  <c r="J8942" i="5"/>
  <c r="K8942" i="5" s="1"/>
  <c r="J8954" i="5"/>
  <c r="K8954" i="5" s="1"/>
  <c r="J8966" i="5"/>
  <c r="K8966" i="5" s="1"/>
  <c r="J8978" i="5"/>
  <c r="K8978" i="5" s="1"/>
  <c r="J8990" i="5"/>
  <c r="K8990" i="5" s="1"/>
  <c r="J9002" i="5"/>
  <c r="K9002" i="5" s="1"/>
  <c r="J9014" i="5"/>
  <c r="K9014" i="5" s="1"/>
  <c r="J9026" i="5"/>
  <c r="K9026" i="5" s="1"/>
  <c r="J9038" i="5"/>
  <c r="K9038" i="5" s="1"/>
  <c r="J9050" i="5"/>
  <c r="K9050" i="5" s="1"/>
  <c r="J9062" i="5"/>
  <c r="K9062" i="5" s="1"/>
  <c r="J9074" i="5"/>
  <c r="K9074" i="5" s="1"/>
  <c r="J9086" i="5"/>
  <c r="K9086" i="5" s="1"/>
  <c r="J9098" i="5"/>
  <c r="K9098" i="5" s="1"/>
  <c r="J9110" i="5"/>
  <c r="K9110" i="5" s="1"/>
  <c r="J9122" i="5"/>
  <c r="K9122" i="5" s="1"/>
  <c r="J9134" i="5"/>
  <c r="K9134" i="5" s="1"/>
  <c r="J9146" i="5"/>
  <c r="K9146" i="5" s="1"/>
  <c r="J9158" i="5"/>
  <c r="K9158" i="5" s="1"/>
  <c r="J9170" i="5"/>
  <c r="K9170" i="5" s="1"/>
  <c r="J9182" i="5"/>
  <c r="K9182" i="5" s="1"/>
  <c r="J9194" i="5"/>
  <c r="K9194" i="5" s="1"/>
  <c r="J9206" i="5"/>
  <c r="K9206" i="5" s="1"/>
  <c r="J9218" i="5"/>
  <c r="K9218" i="5" s="1"/>
  <c r="J9230" i="5"/>
  <c r="K9230" i="5" s="1"/>
  <c r="J9242" i="5"/>
  <c r="K9242" i="5" s="1"/>
  <c r="J9254" i="5"/>
  <c r="K9254" i="5" s="1"/>
  <c r="J9266" i="5"/>
  <c r="K9266" i="5" s="1"/>
  <c r="J9278" i="5"/>
  <c r="K9278" i="5" s="1"/>
  <c r="J9290" i="5"/>
  <c r="K9290" i="5" s="1"/>
  <c r="J9302" i="5"/>
  <c r="K9302" i="5" s="1"/>
  <c r="J9314" i="5"/>
  <c r="K9314" i="5" s="1"/>
  <c r="J9326" i="5"/>
  <c r="K9326" i="5" s="1"/>
  <c r="J9338" i="5"/>
  <c r="K9338" i="5" s="1"/>
  <c r="J9350" i="5"/>
  <c r="K9350" i="5" s="1"/>
  <c r="J9362" i="5"/>
  <c r="K9362" i="5" s="1"/>
  <c r="J9374" i="5"/>
  <c r="K9374" i="5" s="1"/>
  <c r="J9386" i="5"/>
  <c r="K9386" i="5" s="1"/>
  <c r="J9398" i="5"/>
  <c r="K9398" i="5" s="1"/>
  <c r="J9410" i="5"/>
  <c r="K9410" i="5" s="1"/>
  <c r="J9422" i="5"/>
  <c r="K9422" i="5" s="1"/>
  <c r="J9434" i="5"/>
  <c r="K9434" i="5" s="1"/>
  <c r="J9446" i="5"/>
  <c r="K9446" i="5" s="1"/>
  <c r="J9458" i="5"/>
  <c r="K9458" i="5" s="1"/>
  <c r="J9470" i="5"/>
  <c r="K9470" i="5" s="1"/>
  <c r="J9482" i="5"/>
  <c r="K9482" i="5" s="1"/>
  <c r="J9494" i="5"/>
  <c r="K9494" i="5" s="1"/>
  <c r="J9506" i="5"/>
  <c r="K9506" i="5" s="1"/>
  <c r="J9518" i="5"/>
  <c r="K9518" i="5" s="1"/>
  <c r="J9530" i="5"/>
  <c r="K9530" i="5" s="1"/>
  <c r="J9542" i="5"/>
  <c r="K9542" i="5" s="1"/>
  <c r="J9554" i="5"/>
  <c r="K9554" i="5" s="1"/>
  <c r="J9566" i="5"/>
  <c r="K9566" i="5" s="1"/>
  <c r="J9578" i="5"/>
  <c r="K9578" i="5" s="1"/>
  <c r="J9590" i="5"/>
  <c r="K9590" i="5" s="1"/>
  <c r="J9602" i="5"/>
  <c r="K9602" i="5" s="1"/>
  <c r="J9614" i="5"/>
  <c r="K9614" i="5" s="1"/>
  <c r="J9626" i="5"/>
  <c r="K9626" i="5" s="1"/>
  <c r="J9638" i="5"/>
  <c r="K9638" i="5" s="1"/>
  <c r="J9650" i="5"/>
  <c r="K9650" i="5" s="1"/>
  <c r="J9662" i="5"/>
  <c r="K9662" i="5" s="1"/>
  <c r="J9674" i="5"/>
  <c r="K9674" i="5" s="1"/>
  <c r="J9686" i="5"/>
  <c r="K9686" i="5" s="1"/>
  <c r="J9698" i="5"/>
  <c r="K9698" i="5" s="1"/>
  <c r="J9710" i="5"/>
  <c r="K9710" i="5" s="1"/>
  <c r="J9722" i="5"/>
  <c r="K9722" i="5" s="1"/>
  <c r="J9734" i="5"/>
  <c r="K9734" i="5" s="1"/>
  <c r="J9746" i="5"/>
  <c r="K9746" i="5" s="1"/>
  <c r="J9758" i="5"/>
  <c r="K9758" i="5" s="1"/>
  <c r="J9770" i="5"/>
  <c r="K9770" i="5" s="1"/>
  <c r="J9782" i="5"/>
  <c r="K9782" i="5" s="1"/>
  <c r="J9794" i="5"/>
  <c r="K9794" i="5" s="1"/>
  <c r="J9806" i="5"/>
  <c r="K9806" i="5" s="1"/>
  <c r="J9818" i="5"/>
  <c r="K9818" i="5" s="1"/>
  <c r="J9830" i="5"/>
  <c r="K9830" i="5" s="1"/>
  <c r="J9842" i="5"/>
  <c r="K9842" i="5" s="1"/>
  <c r="J9854" i="5"/>
  <c r="K9854" i="5" s="1"/>
  <c r="J9866" i="5"/>
  <c r="K9866" i="5" s="1"/>
  <c r="J9878" i="5"/>
  <c r="K9878" i="5" s="1"/>
  <c r="J9890" i="5"/>
  <c r="K9890" i="5" s="1"/>
  <c r="J9902" i="5"/>
  <c r="K9902" i="5" s="1"/>
  <c r="J9914" i="5"/>
  <c r="K9914" i="5" s="1"/>
  <c r="J9926" i="5"/>
  <c r="K9926" i="5" s="1"/>
  <c r="J9938" i="5"/>
  <c r="K9938" i="5" s="1"/>
  <c r="J9950" i="5"/>
  <c r="K9950" i="5" s="1"/>
  <c r="J9962" i="5"/>
  <c r="K9962" i="5" s="1"/>
  <c r="J9974" i="5"/>
  <c r="K9974" i="5" s="1"/>
  <c r="J9986" i="5"/>
  <c r="K9986" i="5" s="1"/>
  <c r="J48" i="5"/>
  <c r="K48" i="5" s="1"/>
  <c r="J192" i="5"/>
  <c r="K192" i="5" s="1"/>
  <c r="J336" i="5"/>
  <c r="K336" i="5" s="1"/>
  <c r="J480" i="5"/>
  <c r="K480" i="5" s="1"/>
  <c r="J620" i="5"/>
  <c r="K620" i="5" s="1"/>
  <c r="J728" i="5"/>
  <c r="K728" i="5" s="1"/>
  <c r="J836" i="5"/>
  <c r="K836" i="5" s="1"/>
  <c r="J944" i="5"/>
  <c r="K944" i="5" s="1"/>
  <c r="J1052" i="5"/>
  <c r="K1052" i="5" s="1"/>
  <c r="J1160" i="5"/>
  <c r="K1160" i="5" s="1"/>
  <c r="J1268" i="5"/>
  <c r="K1268" i="5" s="1"/>
  <c r="J1376" i="5"/>
  <c r="K1376" i="5" s="1"/>
  <c r="J1484" i="5"/>
  <c r="K1484" i="5" s="1"/>
  <c r="J1592" i="5"/>
  <c r="K1592" i="5" s="1"/>
  <c r="J1690" i="5"/>
  <c r="K1690" i="5" s="1"/>
  <c r="J1775" i="5"/>
  <c r="K1775" i="5" s="1"/>
  <c r="J1860" i="5"/>
  <c r="K1860" i="5" s="1"/>
  <c r="J1941" i="5"/>
  <c r="K1941" i="5" s="1"/>
  <c r="J1989" i="5"/>
  <c r="K1989" i="5" s="1"/>
  <c r="J2037" i="5"/>
  <c r="K2037" i="5" s="1"/>
  <c r="J2085" i="5"/>
  <c r="K2085" i="5" s="1"/>
  <c r="J2133" i="5"/>
  <c r="K2133" i="5" s="1"/>
  <c r="J2181" i="5"/>
  <c r="K2181" i="5" s="1"/>
  <c r="J2229" i="5"/>
  <c r="K2229" i="5" s="1"/>
  <c r="J2277" i="5"/>
  <c r="K2277" i="5" s="1"/>
  <c r="J2325" i="5"/>
  <c r="K2325" i="5" s="1"/>
  <c r="J2373" i="5"/>
  <c r="K2373" i="5" s="1"/>
  <c r="J2421" i="5"/>
  <c r="K2421" i="5" s="1"/>
  <c r="J2469" i="5"/>
  <c r="K2469" i="5" s="1"/>
  <c r="J2517" i="5"/>
  <c r="K2517" i="5" s="1"/>
  <c r="J2565" i="5"/>
  <c r="K2565" i="5" s="1"/>
  <c r="J2613" i="5"/>
  <c r="K2613" i="5" s="1"/>
  <c r="J2661" i="5"/>
  <c r="K2661" i="5" s="1"/>
  <c r="J2709" i="5"/>
  <c r="K2709" i="5" s="1"/>
  <c r="J2757" i="5"/>
  <c r="K2757" i="5" s="1"/>
  <c r="J2805" i="5"/>
  <c r="K2805" i="5" s="1"/>
  <c r="J2853" i="5"/>
  <c r="K2853" i="5" s="1"/>
  <c r="J2901" i="5"/>
  <c r="K2901" i="5" s="1"/>
  <c r="J2949" i="5"/>
  <c r="K2949" i="5" s="1"/>
  <c r="J2994" i="5"/>
  <c r="K2994" i="5" s="1"/>
  <c r="J3030" i="5"/>
  <c r="K3030" i="5" s="1"/>
  <c r="J3066" i="5"/>
  <c r="K3066" i="5" s="1"/>
  <c r="J3102" i="5"/>
  <c r="K3102" i="5" s="1"/>
  <c r="J3138" i="5"/>
  <c r="K3138" i="5" s="1"/>
  <c r="J3174" i="5"/>
  <c r="K3174" i="5" s="1"/>
  <c r="J3210" i="5"/>
  <c r="K3210" i="5" s="1"/>
  <c r="J3246" i="5"/>
  <c r="K3246" i="5" s="1"/>
  <c r="J3282" i="5"/>
  <c r="K3282" i="5" s="1"/>
  <c r="J3318" i="5"/>
  <c r="K3318" i="5" s="1"/>
  <c r="J3354" i="5"/>
  <c r="K3354" i="5" s="1"/>
  <c r="J3390" i="5"/>
  <c r="K3390" i="5" s="1"/>
  <c r="J3426" i="5"/>
  <c r="K3426" i="5" s="1"/>
  <c r="J3462" i="5"/>
  <c r="K3462" i="5" s="1"/>
  <c r="J3498" i="5"/>
  <c r="K3498" i="5" s="1"/>
  <c r="J3534" i="5"/>
  <c r="K3534" i="5" s="1"/>
  <c r="J3570" i="5"/>
  <c r="K3570" i="5" s="1"/>
  <c r="J3606" i="5"/>
  <c r="K3606" i="5" s="1"/>
  <c r="J3642" i="5"/>
  <c r="K3642" i="5" s="1"/>
  <c r="J3678" i="5"/>
  <c r="K3678" i="5" s="1"/>
  <c r="J3714" i="5"/>
  <c r="K3714" i="5" s="1"/>
  <c r="J3750" i="5"/>
  <c r="K3750" i="5" s="1"/>
  <c r="J3786" i="5"/>
  <c r="K3786" i="5" s="1"/>
  <c r="J3822" i="5"/>
  <c r="K3822" i="5" s="1"/>
  <c r="J3858" i="5"/>
  <c r="K3858" i="5" s="1"/>
  <c r="J3894" i="5"/>
  <c r="K3894" i="5" s="1"/>
  <c r="J3930" i="5"/>
  <c r="K3930" i="5" s="1"/>
  <c r="J3966" i="5"/>
  <c r="K3966" i="5" s="1"/>
  <c r="J4002" i="5"/>
  <c r="K4002" i="5" s="1"/>
  <c r="J4038" i="5"/>
  <c r="K4038" i="5" s="1"/>
  <c r="J4074" i="5"/>
  <c r="K4074" i="5" s="1"/>
  <c r="J4110" i="5"/>
  <c r="K4110" i="5" s="1"/>
  <c r="J4146" i="5"/>
  <c r="K4146" i="5" s="1"/>
  <c r="J4182" i="5"/>
  <c r="K4182" i="5" s="1"/>
  <c r="J4218" i="5"/>
  <c r="K4218" i="5" s="1"/>
  <c r="J4254" i="5"/>
  <c r="K4254" i="5" s="1"/>
  <c r="J4290" i="5"/>
  <c r="K4290" i="5" s="1"/>
  <c r="J4326" i="5"/>
  <c r="K4326" i="5" s="1"/>
  <c r="J4362" i="5"/>
  <c r="K4362" i="5" s="1"/>
  <c r="J4398" i="5"/>
  <c r="K4398" i="5" s="1"/>
  <c r="J4434" i="5"/>
  <c r="K4434" i="5" s="1"/>
  <c r="J4470" i="5"/>
  <c r="K4470" i="5" s="1"/>
  <c r="J4506" i="5"/>
  <c r="K4506" i="5" s="1"/>
  <c r="J4542" i="5"/>
  <c r="K4542" i="5" s="1"/>
  <c r="J4578" i="5"/>
  <c r="K4578" i="5" s="1"/>
  <c r="J4614" i="5"/>
  <c r="K4614" i="5" s="1"/>
  <c r="J4650" i="5"/>
  <c r="K4650" i="5" s="1"/>
  <c r="J4686" i="5"/>
  <c r="K4686" i="5" s="1"/>
  <c r="J4722" i="5"/>
  <c r="K4722" i="5" s="1"/>
  <c r="J4758" i="5"/>
  <c r="K4758" i="5" s="1"/>
  <c r="J4794" i="5"/>
  <c r="K4794" i="5" s="1"/>
  <c r="J4830" i="5"/>
  <c r="K4830" i="5" s="1"/>
  <c r="J4866" i="5"/>
  <c r="K4866" i="5" s="1"/>
  <c r="J4902" i="5"/>
  <c r="K4902" i="5" s="1"/>
  <c r="J4938" i="5"/>
  <c r="K4938" i="5" s="1"/>
  <c r="J4974" i="5"/>
  <c r="K4974" i="5" s="1"/>
  <c r="J5010" i="5"/>
  <c r="K5010" i="5" s="1"/>
  <c r="J5046" i="5"/>
  <c r="K5046" i="5" s="1"/>
  <c r="J5082" i="5"/>
  <c r="K5082" i="5" s="1"/>
  <c r="J5110" i="5"/>
  <c r="K5110" i="5" s="1"/>
  <c r="J5143" i="5"/>
  <c r="K5143" i="5" s="1"/>
  <c r="J5169" i="5"/>
  <c r="K5169" i="5" s="1"/>
  <c r="J5202" i="5"/>
  <c r="K5202" i="5" s="1"/>
  <c r="J5228" i="5"/>
  <c r="K5228" i="5" s="1"/>
  <c r="J5254" i="5"/>
  <c r="K5254" i="5" s="1"/>
  <c r="J5284" i="5"/>
  <c r="K5284" i="5" s="1"/>
  <c r="J5299" i="5"/>
  <c r="K5299" i="5" s="1"/>
  <c r="J5314" i="5"/>
  <c r="K5314" i="5" s="1"/>
  <c r="J5332" i="5"/>
  <c r="K5332" i="5" s="1"/>
  <c r="J5347" i="5"/>
  <c r="K5347" i="5" s="1"/>
  <c r="J5362" i="5"/>
  <c r="K5362" i="5" s="1"/>
  <c r="J5380" i="5"/>
  <c r="K5380" i="5" s="1"/>
  <c r="J5395" i="5"/>
  <c r="K5395" i="5" s="1"/>
  <c r="J5410" i="5"/>
  <c r="K5410" i="5" s="1"/>
  <c r="J5428" i="5"/>
  <c r="K5428" i="5" s="1"/>
  <c r="J5443" i="5"/>
  <c r="K5443" i="5" s="1"/>
  <c r="J5458" i="5"/>
  <c r="K5458" i="5" s="1"/>
  <c r="J5476" i="5"/>
  <c r="K5476" i="5" s="1"/>
  <c r="J5491" i="5"/>
  <c r="K5491" i="5" s="1"/>
  <c r="J5506" i="5"/>
  <c r="K5506" i="5" s="1"/>
  <c r="J5524" i="5"/>
  <c r="K5524" i="5" s="1"/>
  <c r="J5539" i="5"/>
  <c r="K5539" i="5" s="1"/>
  <c r="J5554" i="5"/>
  <c r="K5554" i="5" s="1"/>
  <c r="J5572" i="5"/>
  <c r="K5572" i="5" s="1"/>
  <c r="J5587" i="5"/>
  <c r="K5587" i="5" s="1"/>
  <c r="J5602" i="5"/>
  <c r="K5602" i="5" s="1"/>
  <c r="J5620" i="5"/>
  <c r="K5620" i="5" s="1"/>
  <c r="J5635" i="5"/>
  <c r="K5635" i="5" s="1"/>
  <c r="J5650" i="5"/>
  <c r="K5650" i="5" s="1"/>
  <c r="J5668" i="5"/>
  <c r="K5668" i="5" s="1"/>
  <c r="J5683" i="5"/>
  <c r="K5683" i="5" s="1"/>
  <c r="J5698" i="5"/>
  <c r="K5698" i="5" s="1"/>
  <c r="J5716" i="5"/>
  <c r="K5716" i="5" s="1"/>
  <c r="J5731" i="5"/>
  <c r="K5731" i="5" s="1"/>
  <c r="J5746" i="5"/>
  <c r="K5746" i="5" s="1"/>
  <c r="J5764" i="5"/>
  <c r="K5764" i="5" s="1"/>
  <c r="J5779" i="5"/>
  <c r="K5779" i="5" s="1"/>
  <c r="J5794" i="5"/>
  <c r="K5794" i="5" s="1"/>
  <c r="J5812" i="5"/>
  <c r="K5812" i="5" s="1"/>
  <c r="J5827" i="5"/>
  <c r="K5827" i="5" s="1"/>
  <c r="J5842" i="5"/>
  <c r="K5842" i="5" s="1"/>
  <c r="J5860" i="5"/>
  <c r="K5860" i="5" s="1"/>
  <c r="J5875" i="5"/>
  <c r="K5875" i="5" s="1"/>
  <c r="J5890" i="5"/>
  <c r="K5890" i="5" s="1"/>
  <c r="J5908" i="5"/>
  <c r="K5908" i="5" s="1"/>
  <c r="J5923" i="5"/>
  <c r="K5923" i="5" s="1"/>
  <c r="J5938" i="5"/>
  <c r="K5938" i="5" s="1"/>
  <c r="J5956" i="5"/>
  <c r="K5956" i="5" s="1"/>
  <c r="J5971" i="5"/>
  <c r="K5971" i="5" s="1"/>
  <c r="J5986" i="5"/>
  <c r="K5986" i="5" s="1"/>
  <c r="J6004" i="5"/>
  <c r="K6004" i="5" s="1"/>
  <c r="J6019" i="5"/>
  <c r="K6019" i="5" s="1"/>
  <c r="J6034" i="5"/>
  <c r="K6034" i="5" s="1"/>
  <c r="J6052" i="5"/>
  <c r="K6052" i="5" s="1"/>
  <c r="J6067" i="5"/>
  <c r="K6067" i="5" s="1"/>
  <c r="J6082" i="5"/>
  <c r="K6082" i="5" s="1"/>
  <c r="J6100" i="5"/>
  <c r="K6100" i="5" s="1"/>
  <c r="J6115" i="5"/>
  <c r="K6115" i="5" s="1"/>
  <c r="J6130" i="5"/>
  <c r="K6130" i="5" s="1"/>
  <c r="J6148" i="5"/>
  <c r="K6148" i="5" s="1"/>
  <c r="J6163" i="5"/>
  <c r="K6163" i="5" s="1"/>
  <c r="J6178" i="5"/>
  <c r="K6178" i="5" s="1"/>
  <c r="J6196" i="5"/>
  <c r="K6196" i="5" s="1"/>
  <c r="J6211" i="5"/>
  <c r="K6211" i="5" s="1"/>
  <c r="J6226" i="5"/>
  <c r="K6226" i="5" s="1"/>
  <c r="J6244" i="5"/>
  <c r="K6244" i="5" s="1"/>
  <c r="J6259" i="5"/>
  <c r="K6259" i="5" s="1"/>
  <c r="J6274" i="5"/>
  <c r="K6274" i="5" s="1"/>
  <c r="J6292" i="5"/>
  <c r="K6292" i="5" s="1"/>
  <c r="J6307" i="5"/>
  <c r="K6307" i="5" s="1"/>
  <c r="J6322" i="5"/>
  <c r="K6322" i="5" s="1"/>
  <c r="J6340" i="5"/>
  <c r="K6340" i="5" s="1"/>
  <c r="J6355" i="5"/>
  <c r="K6355" i="5" s="1"/>
  <c r="J6370" i="5"/>
  <c r="K6370" i="5" s="1"/>
  <c r="J6388" i="5"/>
  <c r="K6388" i="5" s="1"/>
  <c r="J6403" i="5"/>
  <c r="K6403" i="5" s="1"/>
  <c r="J6418" i="5"/>
  <c r="K6418" i="5" s="1"/>
  <c r="J6436" i="5"/>
  <c r="K6436" i="5" s="1"/>
  <c r="J6451" i="5"/>
  <c r="K6451" i="5" s="1"/>
  <c r="J6466" i="5"/>
  <c r="K6466" i="5" s="1"/>
  <c r="J6483" i="5"/>
  <c r="K6483" i="5" s="1"/>
  <c r="J6495" i="5"/>
  <c r="K6495" i="5" s="1"/>
  <c r="J6507" i="5"/>
  <c r="K6507" i="5" s="1"/>
  <c r="J6519" i="5"/>
  <c r="K6519" i="5" s="1"/>
  <c r="J6531" i="5"/>
  <c r="K6531" i="5" s="1"/>
  <c r="J6543" i="5"/>
  <c r="K6543" i="5" s="1"/>
  <c r="J6555" i="5"/>
  <c r="K6555" i="5" s="1"/>
  <c r="J6567" i="5"/>
  <c r="K6567" i="5" s="1"/>
  <c r="J6579" i="5"/>
  <c r="K6579" i="5" s="1"/>
  <c r="J6591" i="5"/>
  <c r="K6591" i="5" s="1"/>
  <c r="J6603" i="5"/>
  <c r="K6603" i="5" s="1"/>
  <c r="J6615" i="5"/>
  <c r="K6615" i="5" s="1"/>
  <c r="J6627" i="5"/>
  <c r="K6627" i="5" s="1"/>
  <c r="J6639" i="5"/>
  <c r="K6639" i="5" s="1"/>
  <c r="J6651" i="5"/>
  <c r="K6651" i="5" s="1"/>
  <c r="J6663" i="5"/>
  <c r="K6663" i="5" s="1"/>
  <c r="J6675" i="5"/>
  <c r="K6675" i="5" s="1"/>
  <c r="J6687" i="5"/>
  <c r="K6687" i="5" s="1"/>
  <c r="J6699" i="5"/>
  <c r="K6699" i="5" s="1"/>
  <c r="J6711" i="5"/>
  <c r="K6711" i="5" s="1"/>
  <c r="J6723" i="5"/>
  <c r="K6723" i="5" s="1"/>
  <c r="J6735" i="5"/>
  <c r="K6735" i="5" s="1"/>
  <c r="J6747" i="5"/>
  <c r="K6747" i="5" s="1"/>
  <c r="J6759" i="5"/>
  <c r="K6759" i="5" s="1"/>
  <c r="J6771" i="5"/>
  <c r="K6771" i="5" s="1"/>
  <c r="J6783" i="5"/>
  <c r="K6783" i="5" s="1"/>
  <c r="J6795" i="5"/>
  <c r="K6795" i="5" s="1"/>
  <c r="J6807" i="5"/>
  <c r="K6807" i="5" s="1"/>
  <c r="J6819" i="5"/>
  <c r="K6819" i="5" s="1"/>
  <c r="J6831" i="5"/>
  <c r="K6831" i="5" s="1"/>
  <c r="J6843" i="5"/>
  <c r="K6843" i="5" s="1"/>
  <c r="J6855" i="5"/>
  <c r="K6855" i="5" s="1"/>
  <c r="J6867" i="5"/>
  <c r="K6867" i="5" s="1"/>
  <c r="J6879" i="5"/>
  <c r="K6879" i="5" s="1"/>
  <c r="J6891" i="5"/>
  <c r="K6891" i="5" s="1"/>
  <c r="J6903" i="5"/>
  <c r="K6903" i="5" s="1"/>
  <c r="J6915" i="5"/>
  <c r="K6915" i="5" s="1"/>
  <c r="J6927" i="5"/>
  <c r="K6927" i="5" s="1"/>
  <c r="J6939" i="5"/>
  <c r="K6939" i="5" s="1"/>
  <c r="J6951" i="5"/>
  <c r="K6951" i="5" s="1"/>
  <c r="J6963" i="5"/>
  <c r="K6963" i="5" s="1"/>
  <c r="J6975" i="5"/>
  <c r="K6975" i="5" s="1"/>
  <c r="J6987" i="5"/>
  <c r="K6987" i="5" s="1"/>
  <c r="J6999" i="5"/>
  <c r="K6999" i="5" s="1"/>
  <c r="J7011" i="5"/>
  <c r="K7011" i="5" s="1"/>
  <c r="J7023" i="5"/>
  <c r="K7023" i="5" s="1"/>
  <c r="J7035" i="5"/>
  <c r="K7035" i="5" s="1"/>
  <c r="J7047" i="5"/>
  <c r="K7047" i="5" s="1"/>
  <c r="J7059" i="5"/>
  <c r="K7059" i="5" s="1"/>
  <c r="J7071" i="5"/>
  <c r="K7071" i="5" s="1"/>
  <c r="J7083" i="5"/>
  <c r="K7083" i="5" s="1"/>
  <c r="J7095" i="5"/>
  <c r="K7095" i="5" s="1"/>
  <c r="J7107" i="5"/>
  <c r="K7107" i="5" s="1"/>
  <c r="J7119" i="5"/>
  <c r="K7119" i="5" s="1"/>
  <c r="J7131" i="5"/>
  <c r="K7131" i="5" s="1"/>
  <c r="J7143" i="5"/>
  <c r="K7143" i="5" s="1"/>
  <c r="J7155" i="5"/>
  <c r="K7155" i="5" s="1"/>
  <c r="J7167" i="5"/>
  <c r="K7167" i="5" s="1"/>
  <c r="J7179" i="5"/>
  <c r="K7179" i="5" s="1"/>
  <c r="J7191" i="5"/>
  <c r="K7191" i="5" s="1"/>
  <c r="J7203" i="5"/>
  <c r="K7203" i="5" s="1"/>
  <c r="J7215" i="5"/>
  <c r="K7215" i="5" s="1"/>
  <c r="J7227" i="5"/>
  <c r="K7227" i="5" s="1"/>
  <c r="J7239" i="5"/>
  <c r="K7239" i="5" s="1"/>
  <c r="J7251" i="5"/>
  <c r="K7251" i="5" s="1"/>
  <c r="J7263" i="5"/>
  <c r="K7263" i="5" s="1"/>
  <c r="J7275" i="5"/>
  <c r="K7275" i="5" s="1"/>
  <c r="J7287" i="5"/>
  <c r="K7287" i="5" s="1"/>
  <c r="J7299" i="5"/>
  <c r="K7299" i="5" s="1"/>
  <c r="J7311" i="5"/>
  <c r="K7311" i="5" s="1"/>
  <c r="J7323" i="5"/>
  <c r="K7323" i="5" s="1"/>
  <c r="J7335" i="5"/>
  <c r="K7335" i="5" s="1"/>
  <c r="J7347" i="5"/>
  <c r="K7347" i="5" s="1"/>
  <c r="J7359" i="5"/>
  <c r="K7359" i="5" s="1"/>
  <c r="J7371" i="5"/>
  <c r="K7371" i="5" s="1"/>
  <c r="J7383" i="5"/>
  <c r="K7383" i="5" s="1"/>
  <c r="J7395" i="5"/>
  <c r="K7395" i="5" s="1"/>
  <c r="J7407" i="5"/>
  <c r="K7407" i="5" s="1"/>
  <c r="J7419" i="5"/>
  <c r="K7419" i="5" s="1"/>
  <c r="J7431" i="5"/>
  <c r="K7431" i="5" s="1"/>
  <c r="J7443" i="5"/>
  <c r="K7443" i="5" s="1"/>
  <c r="J7455" i="5"/>
  <c r="K7455" i="5" s="1"/>
  <c r="J7467" i="5"/>
  <c r="K7467" i="5" s="1"/>
  <c r="J7479" i="5"/>
  <c r="K7479" i="5" s="1"/>
  <c r="J7491" i="5"/>
  <c r="K7491" i="5" s="1"/>
  <c r="J7503" i="5"/>
  <c r="K7503" i="5" s="1"/>
  <c r="J7515" i="5"/>
  <c r="K7515" i="5" s="1"/>
  <c r="J7527" i="5"/>
  <c r="K7527" i="5" s="1"/>
  <c r="J7539" i="5"/>
  <c r="K7539" i="5" s="1"/>
  <c r="J7551" i="5"/>
  <c r="K7551" i="5" s="1"/>
  <c r="J7563" i="5"/>
  <c r="K7563" i="5" s="1"/>
  <c r="J7575" i="5"/>
  <c r="K7575" i="5" s="1"/>
  <c r="J7587" i="5"/>
  <c r="K7587" i="5" s="1"/>
  <c r="J7599" i="5"/>
  <c r="K7599" i="5" s="1"/>
  <c r="J7611" i="5"/>
  <c r="K7611" i="5" s="1"/>
  <c r="J7623" i="5"/>
  <c r="K7623" i="5" s="1"/>
  <c r="J7635" i="5"/>
  <c r="K7635" i="5" s="1"/>
  <c r="J7647" i="5"/>
  <c r="K7647" i="5" s="1"/>
  <c r="J7659" i="5"/>
  <c r="K7659" i="5" s="1"/>
  <c r="J7671" i="5"/>
  <c r="K7671" i="5" s="1"/>
  <c r="J7683" i="5"/>
  <c r="K7683" i="5" s="1"/>
  <c r="J7695" i="5"/>
  <c r="K7695" i="5" s="1"/>
  <c r="J7707" i="5"/>
  <c r="K7707" i="5" s="1"/>
  <c r="J7719" i="5"/>
  <c r="K7719" i="5" s="1"/>
  <c r="J7731" i="5"/>
  <c r="K7731" i="5" s="1"/>
  <c r="J7743" i="5"/>
  <c r="K7743" i="5" s="1"/>
  <c r="J7755" i="5"/>
  <c r="K7755" i="5" s="1"/>
  <c r="J7767" i="5"/>
  <c r="K7767" i="5" s="1"/>
  <c r="J7779" i="5"/>
  <c r="K7779" i="5" s="1"/>
  <c r="J7791" i="5"/>
  <c r="K7791" i="5" s="1"/>
  <c r="J7803" i="5"/>
  <c r="K7803" i="5" s="1"/>
  <c r="J7815" i="5"/>
  <c r="K7815" i="5" s="1"/>
  <c r="J7827" i="5"/>
  <c r="K7827" i="5" s="1"/>
  <c r="J7839" i="5"/>
  <c r="K7839" i="5" s="1"/>
  <c r="J7851" i="5"/>
  <c r="K7851" i="5" s="1"/>
  <c r="J7863" i="5"/>
  <c r="K7863" i="5" s="1"/>
  <c r="J7875" i="5"/>
  <c r="K7875" i="5" s="1"/>
  <c r="J7887" i="5"/>
  <c r="K7887" i="5" s="1"/>
  <c r="J7899" i="5"/>
  <c r="K7899" i="5" s="1"/>
  <c r="J7911" i="5"/>
  <c r="K7911" i="5" s="1"/>
  <c r="J7923" i="5"/>
  <c r="K7923" i="5" s="1"/>
  <c r="J7935" i="5"/>
  <c r="K7935" i="5" s="1"/>
  <c r="J7947" i="5"/>
  <c r="K7947" i="5" s="1"/>
  <c r="J7959" i="5"/>
  <c r="K7959" i="5" s="1"/>
  <c r="J7971" i="5"/>
  <c r="K7971" i="5" s="1"/>
  <c r="J7983" i="5"/>
  <c r="K7983" i="5" s="1"/>
  <c r="J7995" i="5"/>
  <c r="K7995" i="5" s="1"/>
  <c r="J8007" i="5"/>
  <c r="K8007" i="5" s="1"/>
  <c r="J8019" i="5"/>
  <c r="K8019" i="5" s="1"/>
  <c r="J8031" i="5"/>
  <c r="K8031" i="5" s="1"/>
  <c r="J8043" i="5"/>
  <c r="K8043" i="5" s="1"/>
  <c r="J8055" i="5"/>
  <c r="K8055" i="5" s="1"/>
  <c r="J8067" i="5"/>
  <c r="K8067" i="5" s="1"/>
  <c r="J8079" i="5"/>
  <c r="K8079" i="5" s="1"/>
  <c r="J8091" i="5"/>
  <c r="K8091" i="5" s="1"/>
  <c r="J8103" i="5"/>
  <c r="K8103" i="5" s="1"/>
  <c r="J8115" i="5"/>
  <c r="K8115" i="5" s="1"/>
  <c r="J8127" i="5"/>
  <c r="K8127" i="5" s="1"/>
  <c r="J8139" i="5"/>
  <c r="K8139" i="5" s="1"/>
  <c r="J8151" i="5"/>
  <c r="K8151" i="5" s="1"/>
  <c r="J8163" i="5"/>
  <c r="K8163" i="5" s="1"/>
  <c r="J8175" i="5"/>
  <c r="K8175" i="5" s="1"/>
  <c r="J8187" i="5"/>
  <c r="K8187" i="5" s="1"/>
  <c r="J8199" i="5"/>
  <c r="K8199" i="5" s="1"/>
  <c r="J8211" i="5"/>
  <c r="K8211" i="5" s="1"/>
  <c r="J8223" i="5"/>
  <c r="K8223" i="5" s="1"/>
  <c r="J8235" i="5"/>
  <c r="K8235" i="5" s="1"/>
  <c r="J8247" i="5"/>
  <c r="K8247" i="5" s="1"/>
  <c r="J8259" i="5"/>
  <c r="K8259" i="5" s="1"/>
  <c r="J8271" i="5"/>
  <c r="K8271" i="5" s="1"/>
  <c r="J8283" i="5"/>
  <c r="K8283" i="5" s="1"/>
  <c r="J8295" i="5"/>
  <c r="K8295" i="5" s="1"/>
  <c r="J8307" i="5"/>
  <c r="K8307" i="5" s="1"/>
  <c r="J8319" i="5"/>
  <c r="K8319" i="5" s="1"/>
  <c r="J8331" i="5"/>
  <c r="K8331" i="5" s="1"/>
  <c r="J8343" i="5"/>
  <c r="K8343" i="5" s="1"/>
  <c r="J8355" i="5"/>
  <c r="K8355" i="5" s="1"/>
  <c r="J8367" i="5"/>
  <c r="K8367" i="5" s="1"/>
  <c r="J8379" i="5"/>
  <c r="K8379" i="5" s="1"/>
  <c r="J8391" i="5"/>
  <c r="K8391" i="5" s="1"/>
  <c r="J8403" i="5"/>
  <c r="K8403" i="5" s="1"/>
  <c r="J8415" i="5"/>
  <c r="K8415" i="5" s="1"/>
  <c r="J8427" i="5"/>
  <c r="K8427" i="5" s="1"/>
  <c r="J8439" i="5"/>
  <c r="K8439" i="5" s="1"/>
  <c r="J8451" i="5"/>
  <c r="K8451" i="5" s="1"/>
  <c r="J8463" i="5"/>
  <c r="K8463" i="5" s="1"/>
  <c r="J8475" i="5"/>
  <c r="K8475" i="5" s="1"/>
  <c r="J8487" i="5"/>
  <c r="K8487" i="5" s="1"/>
  <c r="J8499" i="5"/>
  <c r="K8499" i="5" s="1"/>
  <c r="J8511" i="5"/>
  <c r="K8511" i="5" s="1"/>
  <c r="J8523" i="5"/>
  <c r="K8523" i="5" s="1"/>
  <c r="J8535" i="5"/>
  <c r="K8535" i="5" s="1"/>
  <c r="J8547" i="5"/>
  <c r="K8547" i="5" s="1"/>
  <c r="J8559" i="5"/>
  <c r="K8559" i="5" s="1"/>
  <c r="J8571" i="5"/>
  <c r="K8571" i="5" s="1"/>
  <c r="J8583" i="5"/>
  <c r="K8583" i="5" s="1"/>
  <c r="J8595" i="5"/>
  <c r="K8595" i="5" s="1"/>
  <c r="J8607" i="5"/>
  <c r="K8607" i="5" s="1"/>
  <c r="J8619" i="5"/>
  <c r="K8619" i="5" s="1"/>
  <c r="J8631" i="5"/>
  <c r="K8631" i="5" s="1"/>
  <c r="J8643" i="5"/>
  <c r="K8643" i="5" s="1"/>
  <c r="J8655" i="5"/>
  <c r="K8655" i="5" s="1"/>
  <c r="J8667" i="5"/>
  <c r="K8667" i="5" s="1"/>
  <c r="J8679" i="5"/>
  <c r="K8679" i="5" s="1"/>
  <c r="J8691" i="5"/>
  <c r="K8691" i="5" s="1"/>
  <c r="J8703" i="5"/>
  <c r="K8703" i="5" s="1"/>
  <c r="J8715" i="5"/>
  <c r="K8715" i="5" s="1"/>
  <c r="J8727" i="5"/>
  <c r="K8727" i="5" s="1"/>
  <c r="J8739" i="5"/>
  <c r="K8739" i="5" s="1"/>
  <c r="J8751" i="5"/>
  <c r="K8751" i="5" s="1"/>
  <c r="J8763" i="5"/>
  <c r="K8763" i="5" s="1"/>
  <c r="J8775" i="5"/>
  <c r="K8775" i="5" s="1"/>
  <c r="J8787" i="5"/>
  <c r="K8787" i="5" s="1"/>
  <c r="J8799" i="5"/>
  <c r="K8799" i="5" s="1"/>
  <c r="J8811" i="5"/>
  <c r="K8811" i="5" s="1"/>
  <c r="J8823" i="5"/>
  <c r="K8823" i="5" s="1"/>
  <c r="J8835" i="5"/>
  <c r="K8835" i="5" s="1"/>
  <c r="J8847" i="5"/>
  <c r="K8847" i="5" s="1"/>
  <c r="J8859" i="5"/>
  <c r="K8859" i="5" s="1"/>
  <c r="J8871" i="5"/>
  <c r="K8871" i="5" s="1"/>
  <c r="J8883" i="5"/>
  <c r="K8883" i="5" s="1"/>
  <c r="J8895" i="5"/>
  <c r="K8895" i="5" s="1"/>
  <c r="J8907" i="5"/>
  <c r="K8907" i="5" s="1"/>
  <c r="J8919" i="5"/>
  <c r="K8919" i="5" s="1"/>
  <c r="J8931" i="5"/>
  <c r="K8931" i="5" s="1"/>
  <c r="J8943" i="5"/>
  <c r="K8943" i="5" s="1"/>
  <c r="J8955" i="5"/>
  <c r="K8955" i="5" s="1"/>
  <c r="J8967" i="5"/>
  <c r="K8967" i="5" s="1"/>
  <c r="J8979" i="5"/>
  <c r="K8979" i="5" s="1"/>
  <c r="J8991" i="5"/>
  <c r="K8991" i="5" s="1"/>
  <c r="J9003" i="5"/>
  <c r="K9003" i="5" s="1"/>
  <c r="J9015" i="5"/>
  <c r="K9015" i="5" s="1"/>
  <c r="J9027" i="5"/>
  <c r="K9027" i="5" s="1"/>
  <c r="J9039" i="5"/>
  <c r="K9039" i="5" s="1"/>
  <c r="J9051" i="5"/>
  <c r="K9051" i="5" s="1"/>
  <c r="J9063" i="5"/>
  <c r="K9063" i="5" s="1"/>
  <c r="J9075" i="5"/>
  <c r="K9075" i="5" s="1"/>
  <c r="J9087" i="5"/>
  <c r="K9087" i="5" s="1"/>
  <c r="J9099" i="5"/>
  <c r="K9099" i="5" s="1"/>
  <c r="J9111" i="5"/>
  <c r="K9111" i="5" s="1"/>
  <c r="J9123" i="5"/>
  <c r="K9123" i="5" s="1"/>
  <c r="J9135" i="5"/>
  <c r="K9135" i="5" s="1"/>
  <c r="J9147" i="5"/>
  <c r="K9147" i="5" s="1"/>
  <c r="J9159" i="5"/>
  <c r="K9159" i="5" s="1"/>
  <c r="J9171" i="5"/>
  <c r="K9171" i="5" s="1"/>
  <c r="J9183" i="5"/>
  <c r="K9183" i="5" s="1"/>
  <c r="J9195" i="5"/>
  <c r="K9195" i="5" s="1"/>
  <c r="J9207" i="5"/>
  <c r="K9207" i="5" s="1"/>
  <c r="J9219" i="5"/>
  <c r="K9219" i="5" s="1"/>
  <c r="J9231" i="5"/>
  <c r="K9231" i="5" s="1"/>
  <c r="J9243" i="5"/>
  <c r="K9243" i="5" s="1"/>
  <c r="J9255" i="5"/>
  <c r="K9255" i="5" s="1"/>
  <c r="J9267" i="5"/>
  <c r="K9267" i="5" s="1"/>
  <c r="J9279" i="5"/>
  <c r="K9279" i="5" s="1"/>
  <c r="J9291" i="5"/>
  <c r="K9291" i="5" s="1"/>
  <c r="J9303" i="5"/>
  <c r="K9303" i="5" s="1"/>
  <c r="J9315" i="5"/>
  <c r="K9315" i="5" s="1"/>
  <c r="J9327" i="5"/>
  <c r="K9327" i="5" s="1"/>
  <c r="J9339" i="5"/>
  <c r="K9339" i="5" s="1"/>
  <c r="J9351" i="5"/>
  <c r="K9351" i="5" s="1"/>
  <c r="J9363" i="5"/>
  <c r="K9363" i="5" s="1"/>
  <c r="J9375" i="5"/>
  <c r="K9375" i="5" s="1"/>
  <c r="J9387" i="5"/>
  <c r="K9387" i="5" s="1"/>
  <c r="J9399" i="5"/>
  <c r="K9399" i="5" s="1"/>
  <c r="J9411" i="5"/>
  <c r="K9411" i="5" s="1"/>
  <c r="J9423" i="5"/>
  <c r="K9423" i="5" s="1"/>
  <c r="J9435" i="5"/>
  <c r="K9435" i="5" s="1"/>
  <c r="J9447" i="5"/>
  <c r="K9447" i="5" s="1"/>
  <c r="J9459" i="5"/>
  <c r="K9459" i="5" s="1"/>
  <c r="J9471" i="5"/>
  <c r="K9471" i="5" s="1"/>
  <c r="J9483" i="5"/>
  <c r="K9483" i="5" s="1"/>
  <c r="J9495" i="5"/>
  <c r="K9495" i="5" s="1"/>
  <c r="J9507" i="5"/>
  <c r="K9507" i="5" s="1"/>
  <c r="J9519" i="5"/>
  <c r="K9519" i="5" s="1"/>
  <c r="J9531" i="5"/>
  <c r="K9531" i="5" s="1"/>
  <c r="J9543" i="5"/>
  <c r="K9543" i="5" s="1"/>
  <c r="J9555" i="5"/>
  <c r="K9555" i="5" s="1"/>
  <c r="J9567" i="5"/>
  <c r="K9567" i="5" s="1"/>
  <c r="J9579" i="5"/>
  <c r="K9579" i="5" s="1"/>
  <c r="J9591" i="5"/>
  <c r="K9591" i="5" s="1"/>
  <c r="J9603" i="5"/>
  <c r="K9603" i="5" s="1"/>
  <c r="J9615" i="5"/>
  <c r="K9615" i="5" s="1"/>
  <c r="J9627" i="5"/>
  <c r="K9627" i="5" s="1"/>
  <c r="J9639" i="5"/>
  <c r="K9639" i="5" s="1"/>
  <c r="J9651" i="5"/>
  <c r="K9651" i="5" s="1"/>
  <c r="J9663" i="5"/>
  <c r="K9663" i="5" s="1"/>
  <c r="J9675" i="5"/>
  <c r="K9675" i="5" s="1"/>
  <c r="J9687" i="5"/>
  <c r="K9687" i="5" s="1"/>
  <c r="J9699" i="5"/>
  <c r="K9699" i="5" s="1"/>
  <c r="J9711" i="5"/>
  <c r="K9711" i="5" s="1"/>
  <c r="J9723" i="5"/>
  <c r="K9723" i="5" s="1"/>
  <c r="J9735" i="5"/>
  <c r="K9735" i="5" s="1"/>
  <c r="J9747" i="5"/>
  <c r="K9747" i="5" s="1"/>
  <c r="J9759" i="5"/>
  <c r="K9759" i="5" s="1"/>
  <c r="J9771" i="5"/>
  <c r="K9771" i="5" s="1"/>
  <c r="J9783" i="5"/>
  <c r="K9783" i="5" s="1"/>
  <c r="J9795" i="5"/>
  <c r="K9795" i="5" s="1"/>
  <c r="J9807" i="5"/>
  <c r="K9807" i="5" s="1"/>
  <c r="J9819" i="5"/>
  <c r="K9819" i="5" s="1"/>
  <c r="J9831" i="5"/>
  <c r="K9831" i="5" s="1"/>
  <c r="J9843" i="5"/>
  <c r="K9843" i="5" s="1"/>
  <c r="J9855" i="5"/>
  <c r="K9855" i="5" s="1"/>
  <c r="J9867" i="5"/>
  <c r="K9867" i="5" s="1"/>
  <c r="J9879" i="5"/>
  <c r="K9879" i="5" s="1"/>
  <c r="J9891" i="5"/>
  <c r="K9891" i="5" s="1"/>
  <c r="J9903" i="5"/>
  <c r="K9903" i="5" s="1"/>
  <c r="J9915" i="5"/>
  <c r="K9915" i="5" s="1"/>
  <c r="J9927" i="5"/>
  <c r="K9927" i="5" s="1"/>
  <c r="J9939" i="5"/>
  <c r="K9939" i="5" s="1"/>
  <c r="J9951" i="5"/>
  <c r="K9951" i="5" s="1"/>
  <c r="J9963" i="5"/>
  <c r="K9963" i="5" s="1"/>
  <c r="J9975" i="5"/>
  <c r="K9975" i="5" s="1"/>
  <c r="J52" i="5"/>
  <c r="K52" i="5" s="1"/>
  <c r="J196" i="5"/>
  <c r="K196" i="5" s="1"/>
  <c r="J340" i="5"/>
  <c r="K340" i="5" s="1"/>
  <c r="J484" i="5"/>
  <c r="K484" i="5" s="1"/>
  <c r="J621" i="5"/>
  <c r="K621" i="5" s="1"/>
  <c r="J729" i="5"/>
  <c r="K729" i="5" s="1"/>
  <c r="J837" i="5"/>
  <c r="K837" i="5" s="1"/>
  <c r="J945" i="5"/>
  <c r="K945" i="5" s="1"/>
  <c r="J1053" i="5"/>
  <c r="K1053" i="5" s="1"/>
  <c r="J1161" i="5"/>
  <c r="K1161" i="5" s="1"/>
  <c r="J1269" i="5"/>
  <c r="K1269" i="5" s="1"/>
  <c r="J1377" i="5"/>
  <c r="K1377" i="5" s="1"/>
  <c r="J1485" i="5"/>
  <c r="K1485" i="5" s="1"/>
  <c r="J1593" i="5"/>
  <c r="K1593" i="5" s="1"/>
  <c r="J1691" i="5"/>
  <c r="K1691" i="5" s="1"/>
  <c r="J1776" i="5"/>
  <c r="K1776" i="5" s="1"/>
  <c r="J1868" i="5"/>
  <c r="K1868" i="5" s="1"/>
  <c r="J1942" i="5"/>
  <c r="K1942" i="5" s="1"/>
  <c r="J1990" i="5"/>
  <c r="K1990" i="5" s="1"/>
  <c r="J2038" i="5"/>
  <c r="K2038" i="5" s="1"/>
  <c r="J2086" i="5"/>
  <c r="K2086" i="5" s="1"/>
  <c r="J2134" i="5"/>
  <c r="K2134" i="5" s="1"/>
  <c r="J2182" i="5"/>
  <c r="K2182" i="5" s="1"/>
  <c r="J2230" i="5"/>
  <c r="K2230" i="5" s="1"/>
  <c r="J2278" i="5"/>
  <c r="K2278" i="5" s="1"/>
  <c r="J2326" i="5"/>
  <c r="K2326" i="5" s="1"/>
  <c r="J2374" i="5"/>
  <c r="K2374" i="5" s="1"/>
  <c r="J2422" i="5"/>
  <c r="K2422" i="5" s="1"/>
  <c r="J2470" i="5"/>
  <c r="K2470" i="5" s="1"/>
  <c r="J2518" i="5"/>
  <c r="K2518" i="5" s="1"/>
  <c r="J2566" i="5"/>
  <c r="K2566" i="5" s="1"/>
  <c r="J2614" i="5"/>
  <c r="K2614" i="5" s="1"/>
  <c r="J2662" i="5"/>
  <c r="K2662" i="5" s="1"/>
  <c r="J2710" i="5"/>
  <c r="K2710" i="5" s="1"/>
  <c r="J2758" i="5"/>
  <c r="K2758" i="5" s="1"/>
  <c r="J2806" i="5"/>
  <c r="K2806" i="5" s="1"/>
  <c r="J2854" i="5"/>
  <c r="K2854" i="5" s="1"/>
  <c r="J2902" i="5"/>
  <c r="K2902" i="5" s="1"/>
  <c r="J2950" i="5"/>
  <c r="K2950" i="5" s="1"/>
  <c r="J2995" i="5"/>
  <c r="K2995" i="5" s="1"/>
  <c r="J3031" i="5"/>
  <c r="K3031" i="5" s="1"/>
  <c r="J3067" i="5"/>
  <c r="K3067" i="5" s="1"/>
  <c r="J3103" i="5"/>
  <c r="K3103" i="5" s="1"/>
  <c r="J3139" i="5"/>
  <c r="K3139" i="5" s="1"/>
  <c r="J3175" i="5"/>
  <c r="K3175" i="5" s="1"/>
  <c r="J3211" i="5"/>
  <c r="K3211" i="5" s="1"/>
  <c r="J3247" i="5"/>
  <c r="K3247" i="5" s="1"/>
  <c r="J3283" i="5"/>
  <c r="K3283" i="5" s="1"/>
  <c r="J3319" i="5"/>
  <c r="K3319" i="5" s="1"/>
  <c r="J3355" i="5"/>
  <c r="K3355" i="5" s="1"/>
  <c r="J3391" i="5"/>
  <c r="K3391" i="5" s="1"/>
  <c r="J3427" i="5"/>
  <c r="K3427" i="5" s="1"/>
  <c r="J3463" i="5"/>
  <c r="K3463" i="5" s="1"/>
  <c r="J3499" i="5"/>
  <c r="K3499" i="5" s="1"/>
  <c r="J3535" i="5"/>
  <c r="K3535" i="5" s="1"/>
  <c r="J3571" i="5"/>
  <c r="K3571" i="5" s="1"/>
  <c r="J3607" i="5"/>
  <c r="K3607" i="5" s="1"/>
  <c r="J3643" i="5"/>
  <c r="K3643" i="5" s="1"/>
  <c r="J3679" i="5"/>
  <c r="K3679" i="5" s="1"/>
  <c r="J3715" i="5"/>
  <c r="K3715" i="5" s="1"/>
  <c r="J3751" i="5"/>
  <c r="K3751" i="5" s="1"/>
  <c r="J3787" i="5"/>
  <c r="K3787" i="5" s="1"/>
  <c r="J3823" i="5"/>
  <c r="K3823" i="5" s="1"/>
  <c r="J3859" i="5"/>
  <c r="K3859" i="5" s="1"/>
  <c r="J3895" i="5"/>
  <c r="K3895" i="5" s="1"/>
  <c r="J3931" i="5"/>
  <c r="K3931" i="5" s="1"/>
  <c r="J3967" i="5"/>
  <c r="K3967" i="5" s="1"/>
  <c r="J4003" i="5"/>
  <c r="K4003" i="5" s="1"/>
  <c r="J4039" i="5"/>
  <c r="K4039" i="5" s="1"/>
  <c r="J4075" i="5"/>
  <c r="K4075" i="5" s="1"/>
  <c r="J4111" i="5"/>
  <c r="K4111" i="5" s="1"/>
  <c r="J4147" i="5"/>
  <c r="K4147" i="5" s="1"/>
  <c r="J4183" i="5"/>
  <c r="K4183" i="5" s="1"/>
  <c r="J4219" i="5"/>
  <c r="K4219" i="5" s="1"/>
  <c r="J4255" i="5"/>
  <c r="K4255" i="5" s="1"/>
  <c r="J4291" i="5"/>
  <c r="K4291" i="5" s="1"/>
  <c r="J4327" i="5"/>
  <c r="K4327" i="5" s="1"/>
  <c r="J4363" i="5"/>
  <c r="K4363" i="5" s="1"/>
  <c r="J4399" i="5"/>
  <c r="K4399" i="5" s="1"/>
  <c r="J4435" i="5"/>
  <c r="K4435" i="5" s="1"/>
  <c r="J4471" i="5"/>
  <c r="K4471" i="5" s="1"/>
  <c r="J4507" i="5"/>
  <c r="K4507" i="5" s="1"/>
  <c r="J4543" i="5"/>
  <c r="K4543" i="5" s="1"/>
  <c r="J4579" i="5"/>
  <c r="K4579" i="5" s="1"/>
  <c r="J4615" i="5"/>
  <c r="K4615" i="5" s="1"/>
  <c r="J4651" i="5"/>
  <c r="K4651" i="5" s="1"/>
  <c r="J4687" i="5"/>
  <c r="K4687" i="5" s="1"/>
  <c r="J4723" i="5"/>
  <c r="K4723" i="5" s="1"/>
  <c r="J4759" i="5"/>
  <c r="K4759" i="5" s="1"/>
  <c r="J4795" i="5"/>
  <c r="K4795" i="5" s="1"/>
  <c r="J4831" i="5"/>
  <c r="K4831" i="5" s="1"/>
  <c r="J4867" i="5"/>
  <c r="K4867" i="5" s="1"/>
  <c r="J4903" i="5"/>
  <c r="K4903" i="5" s="1"/>
  <c r="J4939" i="5"/>
  <c r="K4939" i="5" s="1"/>
  <c r="J4975" i="5"/>
  <c r="K4975" i="5" s="1"/>
  <c r="J5011" i="5"/>
  <c r="K5011" i="5" s="1"/>
  <c r="J5047" i="5"/>
  <c r="K5047" i="5" s="1"/>
  <c r="J5083" i="5"/>
  <c r="K5083" i="5" s="1"/>
  <c r="J5118" i="5"/>
  <c r="K5118" i="5" s="1"/>
  <c r="J5144" i="5"/>
  <c r="K5144" i="5" s="1"/>
  <c r="J5170" i="5"/>
  <c r="K5170" i="5" s="1"/>
  <c r="J5203" i="5"/>
  <c r="K5203" i="5" s="1"/>
  <c r="J5229" i="5"/>
  <c r="K5229" i="5" s="1"/>
  <c r="J5262" i="5"/>
  <c r="K5262" i="5" s="1"/>
  <c r="J5285" i="5"/>
  <c r="K5285" i="5" s="1"/>
  <c r="J5300" i="5"/>
  <c r="K5300" i="5" s="1"/>
  <c r="J5318" i="5"/>
  <c r="K5318" i="5" s="1"/>
  <c r="J5333" i="5"/>
  <c r="K5333" i="5" s="1"/>
  <c r="J5348" i="5"/>
  <c r="K5348" i="5" s="1"/>
  <c r="J5366" i="5"/>
  <c r="K5366" i="5" s="1"/>
  <c r="J5381" i="5"/>
  <c r="K5381" i="5" s="1"/>
  <c r="J5396" i="5"/>
  <c r="K5396" i="5" s="1"/>
  <c r="J5414" i="5"/>
  <c r="K5414" i="5" s="1"/>
  <c r="J5429" i="5"/>
  <c r="K5429" i="5" s="1"/>
  <c r="J5444" i="5"/>
  <c r="K5444" i="5" s="1"/>
  <c r="J5462" i="5"/>
  <c r="K5462" i="5" s="1"/>
  <c r="J5477" i="5"/>
  <c r="K5477" i="5" s="1"/>
  <c r="J5492" i="5"/>
  <c r="K5492" i="5" s="1"/>
  <c r="J5510" i="5"/>
  <c r="K5510" i="5" s="1"/>
  <c r="J5525" i="5"/>
  <c r="K5525" i="5" s="1"/>
  <c r="J5540" i="5"/>
  <c r="K5540" i="5" s="1"/>
  <c r="J5558" i="5"/>
  <c r="K5558" i="5" s="1"/>
  <c r="J5573" i="5"/>
  <c r="K5573" i="5" s="1"/>
  <c r="J5588" i="5"/>
  <c r="K5588" i="5" s="1"/>
  <c r="J5606" i="5"/>
  <c r="K5606" i="5" s="1"/>
  <c r="J5621" i="5"/>
  <c r="K5621" i="5" s="1"/>
  <c r="J5636" i="5"/>
  <c r="K5636" i="5" s="1"/>
  <c r="J5654" i="5"/>
  <c r="K5654" i="5" s="1"/>
  <c r="J5669" i="5"/>
  <c r="K5669" i="5" s="1"/>
  <c r="J5684" i="5"/>
  <c r="K5684" i="5" s="1"/>
  <c r="J5702" i="5"/>
  <c r="K5702" i="5" s="1"/>
  <c r="J5717" i="5"/>
  <c r="K5717" i="5" s="1"/>
  <c r="J5732" i="5"/>
  <c r="K5732" i="5" s="1"/>
  <c r="J5750" i="5"/>
  <c r="K5750" i="5" s="1"/>
  <c r="J5765" i="5"/>
  <c r="K5765" i="5" s="1"/>
  <c r="J5780" i="5"/>
  <c r="K5780" i="5" s="1"/>
  <c r="J5798" i="5"/>
  <c r="K5798" i="5" s="1"/>
  <c r="J5813" i="5"/>
  <c r="K5813" i="5" s="1"/>
  <c r="J5828" i="5"/>
  <c r="K5828" i="5" s="1"/>
  <c r="J5846" i="5"/>
  <c r="K5846" i="5" s="1"/>
  <c r="J5861" i="5"/>
  <c r="K5861" i="5" s="1"/>
  <c r="J5876" i="5"/>
  <c r="K5876" i="5" s="1"/>
  <c r="J5894" i="5"/>
  <c r="K5894" i="5" s="1"/>
  <c r="J5909" i="5"/>
  <c r="K5909" i="5" s="1"/>
  <c r="J5924" i="5"/>
  <c r="K5924" i="5" s="1"/>
  <c r="J5942" i="5"/>
  <c r="K5942" i="5" s="1"/>
  <c r="J5957" i="5"/>
  <c r="K5957" i="5" s="1"/>
  <c r="J5972" i="5"/>
  <c r="K5972" i="5" s="1"/>
  <c r="J5990" i="5"/>
  <c r="K5990" i="5" s="1"/>
  <c r="J6005" i="5"/>
  <c r="K6005" i="5" s="1"/>
  <c r="J6020" i="5"/>
  <c r="K6020" i="5" s="1"/>
  <c r="J6038" i="5"/>
  <c r="K6038" i="5" s="1"/>
  <c r="J6053" i="5"/>
  <c r="K6053" i="5" s="1"/>
  <c r="J6068" i="5"/>
  <c r="K6068" i="5" s="1"/>
  <c r="J6086" i="5"/>
  <c r="K6086" i="5" s="1"/>
  <c r="J6101" i="5"/>
  <c r="K6101" i="5" s="1"/>
  <c r="J6116" i="5"/>
  <c r="K6116" i="5" s="1"/>
  <c r="J6134" i="5"/>
  <c r="K6134" i="5" s="1"/>
  <c r="J6149" i="5"/>
  <c r="K6149" i="5" s="1"/>
  <c r="J6164" i="5"/>
  <c r="K6164" i="5" s="1"/>
  <c r="J6182" i="5"/>
  <c r="K6182" i="5" s="1"/>
  <c r="J6197" i="5"/>
  <c r="K6197" i="5" s="1"/>
  <c r="J6212" i="5"/>
  <c r="K6212" i="5" s="1"/>
  <c r="J6230" i="5"/>
  <c r="K6230" i="5" s="1"/>
  <c r="J6245" i="5"/>
  <c r="K6245" i="5" s="1"/>
  <c r="J6260" i="5"/>
  <c r="K6260" i="5" s="1"/>
  <c r="J6278" i="5"/>
  <c r="K6278" i="5" s="1"/>
  <c r="J6293" i="5"/>
  <c r="K6293" i="5" s="1"/>
  <c r="J6308" i="5"/>
  <c r="K6308" i="5" s="1"/>
  <c r="J6326" i="5"/>
  <c r="K6326" i="5" s="1"/>
  <c r="J6341" i="5"/>
  <c r="K6341" i="5" s="1"/>
  <c r="J6356" i="5"/>
  <c r="K6356" i="5" s="1"/>
  <c r="J6374" i="5"/>
  <c r="K6374" i="5" s="1"/>
  <c r="J6389" i="5"/>
  <c r="K6389" i="5" s="1"/>
  <c r="J6404" i="5"/>
  <c r="K6404" i="5" s="1"/>
  <c r="J6422" i="5"/>
  <c r="K6422" i="5" s="1"/>
  <c r="J6437" i="5"/>
  <c r="K6437" i="5" s="1"/>
  <c r="J6452" i="5"/>
  <c r="K6452" i="5" s="1"/>
  <c r="J6470" i="5"/>
  <c r="K6470" i="5" s="1"/>
  <c r="J6484" i="5"/>
  <c r="K6484" i="5" s="1"/>
  <c r="J6496" i="5"/>
  <c r="K6496" i="5" s="1"/>
  <c r="J6508" i="5"/>
  <c r="K6508" i="5" s="1"/>
  <c r="J6520" i="5"/>
  <c r="K6520" i="5" s="1"/>
  <c r="J6532" i="5"/>
  <c r="K6532" i="5" s="1"/>
  <c r="J6544" i="5"/>
  <c r="K6544" i="5" s="1"/>
  <c r="J6556" i="5"/>
  <c r="K6556" i="5" s="1"/>
  <c r="J6568" i="5"/>
  <c r="K6568" i="5" s="1"/>
  <c r="J6580" i="5"/>
  <c r="K6580" i="5" s="1"/>
  <c r="J6592" i="5"/>
  <c r="K6592" i="5" s="1"/>
  <c r="J6604" i="5"/>
  <c r="K6604" i="5" s="1"/>
  <c r="J6616" i="5"/>
  <c r="K6616" i="5" s="1"/>
  <c r="J6628" i="5"/>
  <c r="K6628" i="5" s="1"/>
  <c r="J6640" i="5"/>
  <c r="K6640" i="5" s="1"/>
  <c r="J6652" i="5"/>
  <c r="K6652" i="5" s="1"/>
  <c r="J6664" i="5"/>
  <c r="K6664" i="5" s="1"/>
  <c r="J6676" i="5"/>
  <c r="K6676" i="5" s="1"/>
  <c r="J6688" i="5"/>
  <c r="K6688" i="5" s="1"/>
  <c r="J6700" i="5"/>
  <c r="K6700" i="5" s="1"/>
  <c r="J6712" i="5"/>
  <c r="K6712" i="5" s="1"/>
  <c r="J6724" i="5"/>
  <c r="K6724" i="5" s="1"/>
  <c r="J6736" i="5"/>
  <c r="K6736" i="5" s="1"/>
  <c r="J6748" i="5"/>
  <c r="K6748" i="5" s="1"/>
  <c r="J6760" i="5"/>
  <c r="K6760" i="5" s="1"/>
  <c r="J6772" i="5"/>
  <c r="K6772" i="5" s="1"/>
  <c r="J6784" i="5"/>
  <c r="K6784" i="5" s="1"/>
  <c r="J6796" i="5"/>
  <c r="K6796" i="5" s="1"/>
  <c r="J6808" i="5"/>
  <c r="K6808" i="5" s="1"/>
  <c r="J6820" i="5"/>
  <c r="K6820" i="5" s="1"/>
  <c r="J6832" i="5"/>
  <c r="K6832" i="5" s="1"/>
  <c r="J6844" i="5"/>
  <c r="K6844" i="5" s="1"/>
  <c r="J6856" i="5"/>
  <c r="K6856" i="5" s="1"/>
  <c r="J6868" i="5"/>
  <c r="K6868" i="5" s="1"/>
  <c r="J6880" i="5"/>
  <c r="K6880" i="5" s="1"/>
  <c r="J6892" i="5"/>
  <c r="K6892" i="5" s="1"/>
  <c r="J6904" i="5"/>
  <c r="K6904" i="5" s="1"/>
  <c r="J6916" i="5"/>
  <c r="K6916" i="5" s="1"/>
  <c r="J6928" i="5"/>
  <c r="K6928" i="5" s="1"/>
  <c r="J6940" i="5"/>
  <c r="K6940" i="5" s="1"/>
  <c r="J6952" i="5"/>
  <c r="K6952" i="5" s="1"/>
  <c r="J6964" i="5"/>
  <c r="K6964" i="5" s="1"/>
  <c r="J6976" i="5"/>
  <c r="K6976" i="5" s="1"/>
  <c r="J6988" i="5"/>
  <c r="K6988" i="5" s="1"/>
  <c r="J7000" i="5"/>
  <c r="K7000" i="5" s="1"/>
  <c r="J7012" i="5"/>
  <c r="K7012" i="5" s="1"/>
  <c r="J7024" i="5"/>
  <c r="K7024" i="5" s="1"/>
  <c r="J7036" i="5"/>
  <c r="K7036" i="5" s="1"/>
  <c r="J7048" i="5"/>
  <c r="K7048" i="5" s="1"/>
  <c r="J7060" i="5"/>
  <c r="K7060" i="5" s="1"/>
  <c r="J7072" i="5"/>
  <c r="K7072" i="5" s="1"/>
  <c r="J7084" i="5"/>
  <c r="K7084" i="5" s="1"/>
  <c r="J7096" i="5"/>
  <c r="K7096" i="5" s="1"/>
  <c r="J7108" i="5"/>
  <c r="K7108" i="5" s="1"/>
  <c r="J7120" i="5"/>
  <c r="K7120" i="5" s="1"/>
  <c r="J7132" i="5"/>
  <c r="K7132" i="5" s="1"/>
  <c r="J7144" i="5"/>
  <c r="K7144" i="5" s="1"/>
  <c r="J7156" i="5"/>
  <c r="K7156" i="5" s="1"/>
  <c r="J7168" i="5"/>
  <c r="K7168" i="5" s="1"/>
  <c r="J7180" i="5"/>
  <c r="K7180" i="5" s="1"/>
  <c r="J7192" i="5"/>
  <c r="K7192" i="5" s="1"/>
  <c r="J7204" i="5"/>
  <c r="K7204" i="5" s="1"/>
  <c r="J7216" i="5"/>
  <c r="K7216" i="5" s="1"/>
  <c r="J7228" i="5"/>
  <c r="K7228" i="5" s="1"/>
  <c r="J7240" i="5"/>
  <c r="K7240" i="5" s="1"/>
  <c r="J7252" i="5"/>
  <c r="K7252" i="5" s="1"/>
  <c r="J7264" i="5"/>
  <c r="K7264" i="5" s="1"/>
  <c r="J7276" i="5"/>
  <c r="K7276" i="5" s="1"/>
  <c r="J7288" i="5"/>
  <c r="K7288" i="5" s="1"/>
  <c r="J7300" i="5"/>
  <c r="K7300" i="5" s="1"/>
  <c r="J7312" i="5"/>
  <c r="K7312" i="5" s="1"/>
  <c r="J7324" i="5"/>
  <c r="K7324" i="5" s="1"/>
  <c r="J7336" i="5"/>
  <c r="K7336" i="5" s="1"/>
  <c r="J7348" i="5"/>
  <c r="K7348" i="5" s="1"/>
  <c r="J7360" i="5"/>
  <c r="K7360" i="5" s="1"/>
  <c r="J7372" i="5"/>
  <c r="K7372" i="5" s="1"/>
  <c r="J7384" i="5"/>
  <c r="K7384" i="5" s="1"/>
  <c r="J7396" i="5"/>
  <c r="K7396" i="5" s="1"/>
  <c r="J7408" i="5"/>
  <c r="K7408" i="5" s="1"/>
  <c r="J7420" i="5"/>
  <c r="K7420" i="5" s="1"/>
  <c r="J7432" i="5"/>
  <c r="K7432" i="5" s="1"/>
  <c r="J7444" i="5"/>
  <c r="K7444" i="5" s="1"/>
  <c r="J7456" i="5"/>
  <c r="K7456" i="5" s="1"/>
  <c r="J7468" i="5"/>
  <c r="K7468" i="5" s="1"/>
  <c r="J7480" i="5"/>
  <c r="K7480" i="5" s="1"/>
  <c r="J7492" i="5"/>
  <c r="K7492" i="5" s="1"/>
  <c r="J7504" i="5"/>
  <c r="K7504" i="5" s="1"/>
  <c r="J7516" i="5"/>
  <c r="K7516" i="5" s="1"/>
  <c r="J7528" i="5"/>
  <c r="K7528" i="5" s="1"/>
  <c r="J7540" i="5"/>
  <c r="K7540" i="5" s="1"/>
  <c r="J7552" i="5"/>
  <c r="K7552" i="5" s="1"/>
  <c r="J7564" i="5"/>
  <c r="K7564" i="5" s="1"/>
  <c r="J7576" i="5"/>
  <c r="K7576" i="5" s="1"/>
  <c r="J7588" i="5"/>
  <c r="K7588" i="5" s="1"/>
  <c r="J7600" i="5"/>
  <c r="K7600" i="5" s="1"/>
  <c r="J7612" i="5"/>
  <c r="K7612" i="5" s="1"/>
  <c r="J7624" i="5"/>
  <c r="K7624" i="5" s="1"/>
  <c r="J7636" i="5"/>
  <c r="K7636" i="5" s="1"/>
  <c r="J7648" i="5"/>
  <c r="K7648" i="5" s="1"/>
  <c r="J7660" i="5"/>
  <c r="K7660" i="5" s="1"/>
  <c r="J7672" i="5"/>
  <c r="K7672" i="5" s="1"/>
  <c r="J7684" i="5"/>
  <c r="K7684" i="5" s="1"/>
  <c r="J7696" i="5"/>
  <c r="K7696" i="5" s="1"/>
  <c r="J7708" i="5"/>
  <c r="K7708" i="5" s="1"/>
  <c r="J7720" i="5"/>
  <c r="K7720" i="5" s="1"/>
  <c r="J7732" i="5"/>
  <c r="K7732" i="5" s="1"/>
  <c r="J7744" i="5"/>
  <c r="K7744" i="5" s="1"/>
  <c r="J7756" i="5"/>
  <c r="K7756" i="5" s="1"/>
  <c r="J7768" i="5"/>
  <c r="K7768" i="5" s="1"/>
  <c r="J7780" i="5"/>
  <c r="K7780" i="5" s="1"/>
  <c r="J7792" i="5"/>
  <c r="K7792" i="5" s="1"/>
  <c r="J7804" i="5"/>
  <c r="K7804" i="5" s="1"/>
  <c r="J7816" i="5"/>
  <c r="K7816" i="5" s="1"/>
  <c r="J7828" i="5"/>
  <c r="K7828" i="5" s="1"/>
  <c r="J7840" i="5"/>
  <c r="K7840" i="5" s="1"/>
  <c r="J7852" i="5"/>
  <c r="K7852" i="5" s="1"/>
  <c r="J7864" i="5"/>
  <c r="K7864" i="5" s="1"/>
  <c r="J7876" i="5"/>
  <c r="K7876" i="5" s="1"/>
  <c r="J7888" i="5"/>
  <c r="K7888" i="5" s="1"/>
  <c r="J7900" i="5"/>
  <c r="K7900" i="5" s="1"/>
  <c r="J7912" i="5"/>
  <c r="K7912" i="5" s="1"/>
  <c r="J7924" i="5"/>
  <c r="K7924" i="5" s="1"/>
  <c r="J7936" i="5"/>
  <c r="K7936" i="5" s="1"/>
  <c r="J7948" i="5"/>
  <c r="K7948" i="5" s="1"/>
  <c r="J7960" i="5"/>
  <c r="K7960" i="5" s="1"/>
  <c r="J7972" i="5"/>
  <c r="K7972" i="5" s="1"/>
  <c r="J7984" i="5"/>
  <c r="K7984" i="5" s="1"/>
  <c r="J7996" i="5"/>
  <c r="K7996" i="5" s="1"/>
  <c r="J8008" i="5"/>
  <c r="K8008" i="5" s="1"/>
  <c r="J8020" i="5"/>
  <c r="K8020" i="5" s="1"/>
  <c r="J8032" i="5"/>
  <c r="K8032" i="5" s="1"/>
  <c r="J8044" i="5"/>
  <c r="K8044" i="5" s="1"/>
  <c r="J8056" i="5"/>
  <c r="K8056" i="5" s="1"/>
  <c r="J8068" i="5"/>
  <c r="K8068" i="5" s="1"/>
  <c r="J8080" i="5"/>
  <c r="K8080" i="5" s="1"/>
  <c r="J8092" i="5"/>
  <c r="K8092" i="5" s="1"/>
  <c r="J8104" i="5"/>
  <c r="K8104" i="5" s="1"/>
  <c r="J8116" i="5"/>
  <c r="K8116" i="5" s="1"/>
  <c r="J8128" i="5"/>
  <c r="K8128" i="5" s="1"/>
  <c r="J8140" i="5"/>
  <c r="K8140" i="5" s="1"/>
  <c r="J8152" i="5"/>
  <c r="K8152" i="5" s="1"/>
  <c r="J8164" i="5"/>
  <c r="K8164" i="5" s="1"/>
  <c r="J8176" i="5"/>
  <c r="K8176" i="5" s="1"/>
  <c r="J8188" i="5"/>
  <c r="K8188" i="5" s="1"/>
  <c r="J8200" i="5"/>
  <c r="K8200" i="5" s="1"/>
  <c r="J8212" i="5"/>
  <c r="K8212" i="5" s="1"/>
  <c r="J8224" i="5"/>
  <c r="K8224" i="5" s="1"/>
  <c r="J8236" i="5"/>
  <c r="K8236" i="5" s="1"/>
  <c r="J8248" i="5"/>
  <c r="K8248" i="5" s="1"/>
  <c r="J8260" i="5"/>
  <c r="K8260" i="5" s="1"/>
  <c r="J8272" i="5"/>
  <c r="K8272" i="5" s="1"/>
  <c r="J8284" i="5"/>
  <c r="K8284" i="5" s="1"/>
  <c r="J8296" i="5"/>
  <c r="K8296" i="5" s="1"/>
  <c r="J8308" i="5"/>
  <c r="K8308" i="5" s="1"/>
  <c r="J8320" i="5"/>
  <c r="K8320" i="5" s="1"/>
  <c r="J8332" i="5"/>
  <c r="K8332" i="5" s="1"/>
  <c r="J8344" i="5"/>
  <c r="K8344" i="5" s="1"/>
  <c r="J8356" i="5"/>
  <c r="K8356" i="5" s="1"/>
  <c r="J8368" i="5"/>
  <c r="K8368" i="5" s="1"/>
  <c r="J8380" i="5"/>
  <c r="K8380" i="5" s="1"/>
  <c r="J8392" i="5"/>
  <c r="K8392" i="5" s="1"/>
  <c r="J8404" i="5"/>
  <c r="K8404" i="5" s="1"/>
  <c r="J8416" i="5"/>
  <c r="K8416" i="5" s="1"/>
  <c r="J8428" i="5"/>
  <c r="K8428" i="5" s="1"/>
  <c r="J8440" i="5"/>
  <c r="K8440" i="5" s="1"/>
  <c r="J8452" i="5"/>
  <c r="K8452" i="5" s="1"/>
  <c r="J8464" i="5"/>
  <c r="K8464" i="5" s="1"/>
  <c r="J8476" i="5"/>
  <c r="K8476" i="5" s="1"/>
  <c r="J8488" i="5"/>
  <c r="K8488" i="5" s="1"/>
  <c r="J8500" i="5"/>
  <c r="K8500" i="5" s="1"/>
  <c r="J8512" i="5"/>
  <c r="K8512" i="5" s="1"/>
  <c r="J8524" i="5"/>
  <c r="K8524" i="5" s="1"/>
  <c r="J8536" i="5"/>
  <c r="K8536" i="5" s="1"/>
  <c r="J8548" i="5"/>
  <c r="K8548" i="5" s="1"/>
  <c r="J8560" i="5"/>
  <c r="K8560" i="5" s="1"/>
  <c r="J8572" i="5"/>
  <c r="K8572" i="5" s="1"/>
  <c r="J8584" i="5"/>
  <c r="K8584" i="5" s="1"/>
  <c r="J8596" i="5"/>
  <c r="K8596" i="5" s="1"/>
  <c r="J8608" i="5"/>
  <c r="K8608" i="5" s="1"/>
  <c r="J8620" i="5"/>
  <c r="K8620" i="5" s="1"/>
  <c r="J8632" i="5"/>
  <c r="K8632" i="5" s="1"/>
  <c r="J8644" i="5"/>
  <c r="K8644" i="5" s="1"/>
  <c r="J8656" i="5"/>
  <c r="K8656" i="5" s="1"/>
  <c r="J8668" i="5"/>
  <c r="K8668" i="5" s="1"/>
  <c r="J8680" i="5"/>
  <c r="K8680" i="5" s="1"/>
  <c r="J8692" i="5"/>
  <c r="K8692" i="5" s="1"/>
  <c r="J8704" i="5"/>
  <c r="K8704" i="5" s="1"/>
  <c r="J8716" i="5"/>
  <c r="K8716" i="5" s="1"/>
  <c r="J8728" i="5"/>
  <c r="K8728" i="5" s="1"/>
  <c r="J8740" i="5"/>
  <c r="K8740" i="5" s="1"/>
  <c r="J8752" i="5"/>
  <c r="K8752" i="5" s="1"/>
  <c r="J8764" i="5"/>
  <c r="K8764" i="5" s="1"/>
  <c r="J8776" i="5"/>
  <c r="K8776" i="5" s="1"/>
  <c r="J8788" i="5"/>
  <c r="K8788" i="5" s="1"/>
  <c r="J8800" i="5"/>
  <c r="K8800" i="5" s="1"/>
  <c r="J8812" i="5"/>
  <c r="K8812" i="5" s="1"/>
  <c r="J8824" i="5"/>
  <c r="K8824" i="5" s="1"/>
  <c r="J8836" i="5"/>
  <c r="K8836" i="5" s="1"/>
  <c r="J8848" i="5"/>
  <c r="K8848" i="5" s="1"/>
  <c r="J8860" i="5"/>
  <c r="K8860" i="5" s="1"/>
  <c r="J8872" i="5"/>
  <c r="K8872" i="5" s="1"/>
  <c r="J8884" i="5"/>
  <c r="K8884" i="5" s="1"/>
  <c r="J8896" i="5"/>
  <c r="K8896" i="5" s="1"/>
  <c r="J8908" i="5"/>
  <c r="K8908" i="5" s="1"/>
  <c r="J8920" i="5"/>
  <c r="K8920" i="5" s="1"/>
  <c r="J8932" i="5"/>
  <c r="K8932" i="5" s="1"/>
  <c r="J8944" i="5"/>
  <c r="K8944" i="5" s="1"/>
  <c r="J8956" i="5"/>
  <c r="K8956" i="5" s="1"/>
  <c r="J8968" i="5"/>
  <c r="K8968" i="5" s="1"/>
  <c r="J8980" i="5"/>
  <c r="K8980" i="5" s="1"/>
  <c r="J8992" i="5"/>
  <c r="K8992" i="5" s="1"/>
  <c r="J9004" i="5"/>
  <c r="K9004" i="5" s="1"/>
  <c r="J9016" i="5"/>
  <c r="K9016" i="5" s="1"/>
  <c r="J9028" i="5"/>
  <c r="K9028" i="5" s="1"/>
  <c r="J9040" i="5"/>
  <c r="K9040" i="5" s="1"/>
  <c r="J9052" i="5"/>
  <c r="K9052" i="5" s="1"/>
  <c r="J9064" i="5"/>
  <c r="K9064" i="5" s="1"/>
  <c r="J9076" i="5"/>
  <c r="K9076" i="5" s="1"/>
  <c r="J9088" i="5"/>
  <c r="K9088" i="5" s="1"/>
  <c r="J9100" i="5"/>
  <c r="K9100" i="5" s="1"/>
  <c r="J9112" i="5"/>
  <c r="K9112" i="5" s="1"/>
  <c r="J9124" i="5"/>
  <c r="K9124" i="5" s="1"/>
  <c r="J9136" i="5"/>
  <c r="K9136" i="5" s="1"/>
  <c r="J9148" i="5"/>
  <c r="K9148" i="5" s="1"/>
  <c r="J9160" i="5"/>
  <c r="K9160" i="5" s="1"/>
  <c r="J9172" i="5"/>
  <c r="K9172" i="5" s="1"/>
  <c r="J9184" i="5"/>
  <c r="K9184" i="5" s="1"/>
  <c r="J9196" i="5"/>
  <c r="K9196" i="5" s="1"/>
  <c r="J9208" i="5"/>
  <c r="K9208" i="5" s="1"/>
  <c r="J9220" i="5"/>
  <c r="K9220" i="5" s="1"/>
  <c r="J9232" i="5"/>
  <c r="K9232" i="5" s="1"/>
  <c r="J9244" i="5"/>
  <c r="K9244" i="5" s="1"/>
  <c r="J9256" i="5"/>
  <c r="K9256" i="5" s="1"/>
  <c r="J9268" i="5"/>
  <c r="K9268" i="5" s="1"/>
  <c r="J9280" i="5"/>
  <c r="K9280" i="5" s="1"/>
  <c r="J9292" i="5"/>
  <c r="K9292" i="5" s="1"/>
  <c r="J9304" i="5"/>
  <c r="K9304" i="5" s="1"/>
  <c r="J9316" i="5"/>
  <c r="K9316" i="5" s="1"/>
  <c r="J9328" i="5"/>
  <c r="K9328" i="5" s="1"/>
  <c r="J9340" i="5"/>
  <c r="K9340" i="5" s="1"/>
  <c r="J9352" i="5"/>
  <c r="K9352" i="5" s="1"/>
  <c r="J9364" i="5"/>
  <c r="K9364" i="5" s="1"/>
  <c r="J9376" i="5"/>
  <c r="K9376" i="5" s="1"/>
  <c r="J9388" i="5"/>
  <c r="K9388" i="5" s="1"/>
  <c r="J9400" i="5"/>
  <c r="K9400" i="5" s="1"/>
  <c r="J9412" i="5"/>
  <c r="K9412" i="5" s="1"/>
  <c r="J9424" i="5"/>
  <c r="K9424" i="5" s="1"/>
  <c r="J9436" i="5"/>
  <c r="K9436" i="5" s="1"/>
  <c r="J9448" i="5"/>
  <c r="K9448" i="5" s="1"/>
  <c r="J9460" i="5"/>
  <c r="K9460" i="5" s="1"/>
  <c r="J9472" i="5"/>
  <c r="K9472" i="5" s="1"/>
  <c r="J9484" i="5"/>
  <c r="K9484" i="5" s="1"/>
  <c r="J9496" i="5"/>
  <c r="K9496" i="5" s="1"/>
  <c r="J9508" i="5"/>
  <c r="K9508" i="5" s="1"/>
  <c r="J9520" i="5"/>
  <c r="K9520" i="5" s="1"/>
  <c r="J9532" i="5"/>
  <c r="K9532" i="5" s="1"/>
  <c r="J9544" i="5"/>
  <c r="K9544" i="5" s="1"/>
  <c r="J9556" i="5"/>
  <c r="K9556" i="5" s="1"/>
  <c r="J9568" i="5"/>
  <c r="K9568" i="5" s="1"/>
  <c r="J9580" i="5"/>
  <c r="K9580" i="5" s="1"/>
  <c r="J9592" i="5"/>
  <c r="K9592" i="5" s="1"/>
  <c r="J9604" i="5"/>
  <c r="K9604" i="5" s="1"/>
  <c r="J9616" i="5"/>
  <c r="K9616" i="5" s="1"/>
  <c r="J9628" i="5"/>
  <c r="K9628" i="5" s="1"/>
  <c r="J9640" i="5"/>
  <c r="K9640" i="5" s="1"/>
  <c r="J9652" i="5"/>
  <c r="K9652" i="5" s="1"/>
  <c r="J9664" i="5"/>
  <c r="K9664" i="5" s="1"/>
  <c r="J9676" i="5"/>
  <c r="K9676" i="5" s="1"/>
  <c r="J9688" i="5"/>
  <c r="K9688" i="5" s="1"/>
  <c r="J9700" i="5"/>
  <c r="K9700" i="5" s="1"/>
  <c r="J9712" i="5"/>
  <c r="K9712" i="5" s="1"/>
  <c r="J9724" i="5"/>
  <c r="K9724" i="5" s="1"/>
  <c r="J9736" i="5"/>
  <c r="K9736" i="5" s="1"/>
  <c r="J9748" i="5"/>
  <c r="K9748" i="5" s="1"/>
  <c r="J9760" i="5"/>
  <c r="K9760" i="5" s="1"/>
  <c r="J9772" i="5"/>
  <c r="K9772" i="5" s="1"/>
  <c r="J9784" i="5"/>
  <c r="K9784" i="5" s="1"/>
  <c r="J9796" i="5"/>
  <c r="K9796" i="5" s="1"/>
  <c r="J9808" i="5"/>
  <c r="K9808" i="5" s="1"/>
  <c r="J9820" i="5"/>
  <c r="K9820" i="5" s="1"/>
  <c r="J9832" i="5"/>
  <c r="K9832" i="5" s="1"/>
  <c r="J9844" i="5"/>
  <c r="K9844" i="5" s="1"/>
  <c r="J9856" i="5"/>
  <c r="K9856" i="5" s="1"/>
  <c r="J9868" i="5"/>
  <c r="K9868" i="5" s="1"/>
  <c r="J9880" i="5"/>
  <c r="K9880" i="5" s="1"/>
  <c r="J9892" i="5"/>
  <c r="K9892" i="5" s="1"/>
  <c r="J9904" i="5"/>
  <c r="K9904" i="5" s="1"/>
  <c r="J9916" i="5"/>
  <c r="K9916" i="5" s="1"/>
  <c r="J9928" i="5"/>
  <c r="K9928" i="5" s="1"/>
  <c r="J9940" i="5"/>
  <c r="K9940" i="5" s="1"/>
  <c r="J9952" i="5"/>
  <c r="K9952" i="5" s="1"/>
  <c r="J9964" i="5"/>
  <c r="K9964" i="5" s="1"/>
  <c r="J9976" i="5"/>
  <c r="K9976" i="5" s="1"/>
  <c r="J53" i="5"/>
  <c r="K53" i="5" s="1"/>
  <c r="J197" i="5"/>
  <c r="K197" i="5" s="1"/>
  <c r="J341" i="5"/>
  <c r="K341" i="5" s="1"/>
  <c r="J485" i="5"/>
  <c r="K485" i="5" s="1"/>
  <c r="J622" i="5"/>
  <c r="K622" i="5" s="1"/>
  <c r="J730" i="5"/>
  <c r="K730" i="5" s="1"/>
  <c r="J838" i="5"/>
  <c r="K838" i="5" s="1"/>
  <c r="J946" i="5"/>
  <c r="K946" i="5" s="1"/>
  <c r="J1054" i="5"/>
  <c r="K1054" i="5" s="1"/>
  <c r="J1162" i="5"/>
  <c r="K1162" i="5" s="1"/>
  <c r="J1270" i="5"/>
  <c r="K1270" i="5" s="1"/>
  <c r="J1378" i="5"/>
  <c r="K1378" i="5" s="1"/>
  <c r="J1486" i="5"/>
  <c r="K1486" i="5" s="1"/>
  <c r="J1594" i="5"/>
  <c r="K1594" i="5" s="1"/>
  <c r="J1692" i="5"/>
  <c r="K1692" i="5" s="1"/>
  <c r="J1784" i="5"/>
  <c r="K1784" i="5" s="1"/>
  <c r="J1869" i="5"/>
  <c r="K1869" i="5" s="1"/>
  <c r="J1943" i="5"/>
  <c r="K1943" i="5" s="1"/>
  <c r="J1991" i="5"/>
  <c r="K1991" i="5" s="1"/>
  <c r="J2039" i="5"/>
  <c r="K2039" i="5" s="1"/>
  <c r="J2087" i="5"/>
  <c r="K2087" i="5" s="1"/>
  <c r="J2135" i="5"/>
  <c r="K2135" i="5" s="1"/>
  <c r="J2183" i="5"/>
  <c r="K2183" i="5" s="1"/>
  <c r="J2231" i="5"/>
  <c r="K2231" i="5" s="1"/>
  <c r="J2279" i="5"/>
  <c r="K2279" i="5" s="1"/>
  <c r="J2327" i="5"/>
  <c r="K2327" i="5" s="1"/>
  <c r="J2375" i="5"/>
  <c r="K2375" i="5" s="1"/>
  <c r="J2423" i="5"/>
  <c r="K2423" i="5" s="1"/>
  <c r="J2471" i="5"/>
  <c r="K2471" i="5" s="1"/>
  <c r="J2519" i="5"/>
  <c r="K2519" i="5" s="1"/>
  <c r="J2567" i="5"/>
  <c r="K2567" i="5" s="1"/>
  <c r="J2615" i="5"/>
  <c r="K2615" i="5" s="1"/>
  <c r="J2663" i="5"/>
  <c r="K2663" i="5" s="1"/>
  <c r="J2711" i="5"/>
  <c r="K2711" i="5" s="1"/>
  <c r="J2759" i="5"/>
  <c r="K2759" i="5" s="1"/>
  <c r="J2807" i="5"/>
  <c r="K2807" i="5" s="1"/>
  <c r="J2855" i="5"/>
  <c r="K2855" i="5" s="1"/>
  <c r="J2903" i="5"/>
  <c r="K2903" i="5" s="1"/>
  <c r="J2951" i="5"/>
  <c r="K2951" i="5" s="1"/>
  <c r="J2996" i="5"/>
  <c r="K2996" i="5" s="1"/>
  <c r="J3032" i="5"/>
  <c r="K3032" i="5" s="1"/>
  <c r="J3068" i="5"/>
  <c r="K3068" i="5" s="1"/>
  <c r="J3104" i="5"/>
  <c r="K3104" i="5" s="1"/>
  <c r="J3140" i="5"/>
  <c r="K3140" i="5" s="1"/>
  <c r="J3176" i="5"/>
  <c r="K3176" i="5" s="1"/>
  <c r="J3212" i="5"/>
  <c r="K3212" i="5" s="1"/>
  <c r="J3248" i="5"/>
  <c r="K3248" i="5" s="1"/>
  <c r="J3284" i="5"/>
  <c r="K3284" i="5" s="1"/>
  <c r="J3320" i="5"/>
  <c r="K3320" i="5" s="1"/>
  <c r="J3356" i="5"/>
  <c r="K3356" i="5" s="1"/>
  <c r="J3392" i="5"/>
  <c r="K3392" i="5" s="1"/>
  <c r="J3428" i="5"/>
  <c r="K3428" i="5" s="1"/>
  <c r="J3464" i="5"/>
  <c r="K3464" i="5" s="1"/>
  <c r="J3500" i="5"/>
  <c r="K3500" i="5" s="1"/>
  <c r="J3536" i="5"/>
  <c r="K3536" i="5" s="1"/>
  <c r="J3572" i="5"/>
  <c r="K3572" i="5" s="1"/>
  <c r="J3608" i="5"/>
  <c r="K3608" i="5" s="1"/>
  <c r="J3644" i="5"/>
  <c r="K3644" i="5" s="1"/>
  <c r="J3680" i="5"/>
  <c r="K3680" i="5" s="1"/>
  <c r="J3716" i="5"/>
  <c r="K3716" i="5" s="1"/>
  <c r="J3752" i="5"/>
  <c r="K3752" i="5" s="1"/>
  <c r="J3788" i="5"/>
  <c r="K3788" i="5" s="1"/>
  <c r="J3824" i="5"/>
  <c r="K3824" i="5" s="1"/>
  <c r="J3860" i="5"/>
  <c r="K3860" i="5" s="1"/>
  <c r="J3896" i="5"/>
  <c r="K3896" i="5" s="1"/>
  <c r="J3932" i="5"/>
  <c r="K3932" i="5" s="1"/>
  <c r="J3968" i="5"/>
  <c r="K3968" i="5" s="1"/>
  <c r="J4004" i="5"/>
  <c r="K4004" i="5" s="1"/>
  <c r="J4040" i="5"/>
  <c r="K4040" i="5" s="1"/>
  <c r="J4076" i="5"/>
  <c r="K4076" i="5" s="1"/>
  <c r="J4112" i="5"/>
  <c r="K4112" i="5" s="1"/>
  <c r="J4148" i="5"/>
  <c r="K4148" i="5" s="1"/>
  <c r="J4184" i="5"/>
  <c r="K4184" i="5" s="1"/>
  <c r="J4220" i="5"/>
  <c r="K4220" i="5" s="1"/>
  <c r="J4256" i="5"/>
  <c r="K4256" i="5" s="1"/>
  <c r="J4292" i="5"/>
  <c r="K4292" i="5" s="1"/>
  <c r="J4328" i="5"/>
  <c r="K4328" i="5" s="1"/>
  <c r="J4364" i="5"/>
  <c r="K4364" i="5" s="1"/>
  <c r="J4400" i="5"/>
  <c r="K4400" i="5" s="1"/>
  <c r="J4436" i="5"/>
  <c r="K4436" i="5" s="1"/>
  <c r="J4472" i="5"/>
  <c r="K4472" i="5" s="1"/>
  <c r="J4508" i="5"/>
  <c r="K4508" i="5" s="1"/>
  <c r="J4544" i="5"/>
  <c r="K4544" i="5" s="1"/>
  <c r="J4580" i="5"/>
  <c r="K4580" i="5" s="1"/>
  <c r="J4616" i="5"/>
  <c r="K4616" i="5" s="1"/>
  <c r="J4652" i="5"/>
  <c r="K4652" i="5" s="1"/>
  <c r="J4688" i="5"/>
  <c r="K4688" i="5" s="1"/>
  <c r="J4724" i="5"/>
  <c r="K4724" i="5" s="1"/>
  <c r="J4760" i="5"/>
  <c r="K4760" i="5" s="1"/>
  <c r="J4796" i="5"/>
  <c r="K4796" i="5" s="1"/>
  <c r="J4832" i="5"/>
  <c r="K4832" i="5" s="1"/>
  <c r="J4868" i="5"/>
  <c r="K4868" i="5" s="1"/>
  <c r="J4904" i="5"/>
  <c r="K4904" i="5" s="1"/>
  <c r="J4940" i="5"/>
  <c r="K4940" i="5" s="1"/>
  <c r="J4976" i="5"/>
  <c r="K4976" i="5" s="1"/>
  <c r="J5012" i="5"/>
  <c r="K5012" i="5" s="1"/>
  <c r="J5048" i="5"/>
  <c r="K5048" i="5" s="1"/>
  <c r="J5084" i="5"/>
  <c r="K5084" i="5" s="1"/>
  <c r="J5119" i="5"/>
  <c r="K5119" i="5" s="1"/>
  <c r="J5145" i="5"/>
  <c r="K5145" i="5" s="1"/>
  <c r="J5178" i="5"/>
  <c r="K5178" i="5" s="1"/>
  <c r="J5204" i="5"/>
  <c r="K5204" i="5" s="1"/>
  <c r="J5230" i="5"/>
  <c r="K5230" i="5" s="1"/>
  <c r="J5263" i="5"/>
  <c r="K5263" i="5" s="1"/>
  <c r="J5286" i="5"/>
  <c r="K5286" i="5" s="1"/>
  <c r="J5301" i="5"/>
  <c r="K5301" i="5" s="1"/>
  <c r="J5319" i="5"/>
  <c r="K5319" i="5" s="1"/>
  <c r="J5334" i="5"/>
  <c r="K5334" i="5" s="1"/>
  <c r="J5349" i="5"/>
  <c r="K5349" i="5" s="1"/>
  <c r="J5367" i="5"/>
  <c r="K5367" i="5" s="1"/>
  <c r="J5382" i="5"/>
  <c r="K5382" i="5" s="1"/>
  <c r="J5397" i="5"/>
  <c r="K5397" i="5" s="1"/>
  <c r="J5415" i="5"/>
  <c r="K5415" i="5" s="1"/>
  <c r="J5430" i="5"/>
  <c r="K5430" i="5" s="1"/>
  <c r="J5445" i="5"/>
  <c r="K5445" i="5" s="1"/>
  <c r="J5463" i="5"/>
  <c r="K5463" i="5" s="1"/>
  <c r="J5478" i="5"/>
  <c r="K5478" i="5" s="1"/>
  <c r="J5493" i="5"/>
  <c r="K5493" i="5" s="1"/>
  <c r="J5511" i="5"/>
  <c r="K5511" i="5" s="1"/>
  <c r="J5526" i="5"/>
  <c r="K5526" i="5" s="1"/>
  <c r="J5541" i="5"/>
  <c r="K5541" i="5" s="1"/>
  <c r="J5559" i="5"/>
  <c r="K5559" i="5" s="1"/>
  <c r="J5574" i="5"/>
  <c r="K5574" i="5" s="1"/>
  <c r="J5589" i="5"/>
  <c r="K5589" i="5" s="1"/>
  <c r="J5607" i="5"/>
  <c r="K5607" i="5" s="1"/>
  <c r="J5622" i="5"/>
  <c r="K5622" i="5" s="1"/>
  <c r="J5637" i="5"/>
  <c r="K5637" i="5" s="1"/>
  <c r="J5655" i="5"/>
  <c r="K5655" i="5" s="1"/>
  <c r="J5670" i="5"/>
  <c r="K5670" i="5" s="1"/>
  <c r="J5685" i="5"/>
  <c r="K5685" i="5" s="1"/>
  <c r="J5703" i="5"/>
  <c r="K5703" i="5" s="1"/>
  <c r="J5718" i="5"/>
  <c r="K5718" i="5" s="1"/>
  <c r="J5733" i="5"/>
  <c r="K5733" i="5" s="1"/>
  <c r="J5751" i="5"/>
  <c r="K5751" i="5" s="1"/>
  <c r="J5766" i="5"/>
  <c r="K5766" i="5" s="1"/>
  <c r="J5781" i="5"/>
  <c r="K5781" i="5" s="1"/>
  <c r="J5799" i="5"/>
  <c r="K5799" i="5" s="1"/>
  <c r="J5814" i="5"/>
  <c r="K5814" i="5" s="1"/>
  <c r="J5829" i="5"/>
  <c r="K5829" i="5" s="1"/>
  <c r="J5847" i="5"/>
  <c r="K5847" i="5" s="1"/>
  <c r="J5862" i="5"/>
  <c r="K5862" i="5" s="1"/>
  <c r="J5877" i="5"/>
  <c r="K5877" i="5" s="1"/>
  <c r="J5895" i="5"/>
  <c r="K5895" i="5" s="1"/>
  <c r="J5910" i="5"/>
  <c r="K5910" i="5" s="1"/>
  <c r="J5925" i="5"/>
  <c r="K5925" i="5" s="1"/>
  <c r="J5943" i="5"/>
  <c r="K5943" i="5" s="1"/>
  <c r="J5958" i="5"/>
  <c r="K5958" i="5" s="1"/>
  <c r="J5973" i="5"/>
  <c r="K5973" i="5" s="1"/>
  <c r="J5991" i="5"/>
  <c r="K5991" i="5" s="1"/>
  <c r="J6006" i="5"/>
  <c r="K6006" i="5" s="1"/>
  <c r="J6021" i="5"/>
  <c r="K6021" i="5" s="1"/>
  <c r="J6039" i="5"/>
  <c r="K6039" i="5" s="1"/>
  <c r="J6054" i="5"/>
  <c r="K6054" i="5" s="1"/>
  <c r="J6069" i="5"/>
  <c r="K6069" i="5" s="1"/>
  <c r="J6087" i="5"/>
  <c r="K6087" i="5" s="1"/>
  <c r="J6102" i="5"/>
  <c r="K6102" i="5" s="1"/>
  <c r="J6117" i="5"/>
  <c r="K6117" i="5" s="1"/>
  <c r="J6135" i="5"/>
  <c r="K6135" i="5" s="1"/>
  <c r="J6150" i="5"/>
  <c r="K6150" i="5" s="1"/>
  <c r="J6165" i="5"/>
  <c r="K6165" i="5" s="1"/>
  <c r="J6183" i="5"/>
  <c r="K6183" i="5" s="1"/>
  <c r="J6198" i="5"/>
  <c r="K6198" i="5" s="1"/>
  <c r="J6213" i="5"/>
  <c r="K6213" i="5" s="1"/>
  <c r="J6231" i="5"/>
  <c r="K6231" i="5" s="1"/>
  <c r="J6246" i="5"/>
  <c r="K6246" i="5" s="1"/>
  <c r="J6261" i="5"/>
  <c r="K6261" i="5" s="1"/>
  <c r="J6279" i="5"/>
  <c r="K6279" i="5" s="1"/>
  <c r="J6294" i="5"/>
  <c r="K6294" i="5" s="1"/>
  <c r="J6309" i="5"/>
  <c r="K6309" i="5" s="1"/>
  <c r="J6327" i="5"/>
  <c r="K6327" i="5" s="1"/>
  <c r="J6342" i="5"/>
  <c r="K6342" i="5" s="1"/>
  <c r="J6357" i="5"/>
  <c r="K6357" i="5" s="1"/>
  <c r="J6375" i="5"/>
  <c r="K6375" i="5" s="1"/>
  <c r="J6390" i="5"/>
  <c r="K6390" i="5" s="1"/>
  <c r="J6405" i="5"/>
  <c r="K6405" i="5" s="1"/>
  <c r="J6423" i="5"/>
  <c r="K6423" i="5" s="1"/>
  <c r="J6438" i="5"/>
  <c r="K6438" i="5" s="1"/>
  <c r="J6453" i="5"/>
  <c r="K6453" i="5" s="1"/>
  <c r="J6471" i="5"/>
  <c r="K6471" i="5" s="1"/>
  <c r="J6485" i="5"/>
  <c r="K6485" i="5" s="1"/>
  <c r="J6497" i="5"/>
  <c r="K6497" i="5" s="1"/>
  <c r="J6509" i="5"/>
  <c r="K6509" i="5" s="1"/>
  <c r="J6521" i="5"/>
  <c r="K6521" i="5" s="1"/>
  <c r="J6533" i="5"/>
  <c r="K6533" i="5" s="1"/>
  <c r="J6545" i="5"/>
  <c r="K6545" i="5" s="1"/>
  <c r="J6557" i="5"/>
  <c r="K6557" i="5" s="1"/>
  <c r="J6569" i="5"/>
  <c r="K6569" i="5" s="1"/>
  <c r="J6581" i="5"/>
  <c r="K6581" i="5" s="1"/>
  <c r="J6593" i="5"/>
  <c r="K6593" i="5" s="1"/>
  <c r="J6605" i="5"/>
  <c r="K6605" i="5" s="1"/>
  <c r="J6617" i="5"/>
  <c r="K6617" i="5" s="1"/>
  <c r="J6629" i="5"/>
  <c r="K6629" i="5" s="1"/>
  <c r="J6641" i="5"/>
  <c r="K6641" i="5" s="1"/>
  <c r="J6653" i="5"/>
  <c r="K6653" i="5" s="1"/>
  <c r="J6665" i="5"/>
  <c r="K6665" i="5" s="1"/>
  <c r="J6677" i="5"/>
  <c r="K6677" i="5" s="1"/>
  <c r="J6689" i="5"/>
  <c r="K6689" i="5" s="1"/>
  <c r="J6701" i="5"/>
  <c r="K6701" i="5" s="1"/>
  <c r="J6713" i="5"/>
  <c r="K6713" i="5" s="1"/>
  <c r="J6725" i="5"/>
  <c r="K6725" i="5" s="1"/>
  <c r="J6737" i="5"/>
  <c r="K6737" i="5" s="1"/>
  <c r="J6749" i="5"/>
  <c r="K6749" i="5" s="1"/>
  <c r="J6761" i="5"/>
  <c r="K6761" i="5" s="1"/>
  <c r="J6773" i="5"/>
  <c r="K6773" i="5" s="1"/>
  <c r="J6785" i="5"/>
  <c r="K6785" i="5" s="1"/>
  <c r="J6797" i="5"/>
  <c r="K6797" i="5" s="1"/>
  <c r="J6809" i="5"/>
  <c r="K6809" i="5" s="1"/>
  <c r="J6821" i="5"/>
  <c r="K6821" i="5" s="1"/>
  <c r="J6833" i="5"/>
  <c r="K6833" i="5" s="1"/>
  <c r="J6845" i="5"/>
  <c r="K6845" i="5" s="1"/>
  <c r="J6857" i="5"/>
  <c r="K6857" i="5" s="1"/>
  <c r="J6869" i="5"/>
  <c r="K6869" i="5" s="1"/>
  <c r="J6881" i="5"/>
  <c r="K6881" i="5" s="1"/>
  <c r="J6893" i="5"/>
  <c r="K6893" i="5" s="1"/>
  <c r="J6905" i="5"/>
  <c r="K6905" i="5" s="1"/>
  <c r="J6917" i="5"/>
  <c r="K6917" i="5" s="1"/>
  <c r="J6929" i="5"/>
  <c r="K6929" i="5" s="1"/>
  <c r="J6941" i="5"/>
  <c r="K6941" i="5" s="1"/>
  <c r="J6953" i="5"/>
  <c r="K6953" i="5" s="1"/>
  <c r="J6965" i="5"/>
  <c r="K6965" i="5" s="1"/>
  <c r="J6977" i="5"/>
  <c r="K6977" i="5" s="1"/>
  <c r="J6989" i="5"/>
  <c r="K6989" i="5" s="1"/>
  <c r="J7001" i="5"/>
  <c r="K7001" i="5" s="1"/>
  <c r="J7013" i="5"/>
  <c r="K7013" i="5" s="1"/>
  <c r="J7025" i="5"/>
  <c r="K7025" i="5" s="1"/>
  <c r="J7037" i="5"/>
  <c r="K7037" i="5" s="1"/>
  <c r="J7049" i="5"/>
  <c r="K7049" i="5" s="1"/>
  <c r="J7061" i="5"/>
  <c r="K7061" i="5" s="1"/>
  <c r="J7073" i="5"/>
  <c r="K7073" i="5" s="1"/>
  <c r="J7085" i="5"/>
  <c r="K7085" i="5" s="1"/>
  <c r="J7097" i="5"/>
  <c r="K7097" i="5" s="1"/>
  <c r="J7109" i="5"/>
  <c r="K7109" i="5" s="1"/>
  <c r="J7121" i="5"/>
  <c r="K7121" i="5" s="1"/>
  <c r="J7133" i="5"/>
  <c r="K7133" i="5" s="1"/>
  <c r="J7145" i="5"/>
  <c r="K7145" i="5" s="1"/>
  <c r="J7157" i="5"/>
  <c r="K7157" i="5" s="1"/>
  <c r="J7169" i="5"/>
  <c r="K7169" i="5" s="1"/>
  <c r="J7181" i="5"/>
  <c r="K7181" i="5" s="1"/>
  <c r="J7193" i="5"/>
  <c r="K7193" i="5" s="1"/>
  <c r="J7205" i="5"/>
  <c r="K7205" i="5" s="1"/>
  <c r="J7217" i="5"/>
  <c r="K7217" i="5" s="1"/>
  <c r="J7229" i="5"/>
  <c r="K7229" i="5" s="1"/>
  <c r="J7241" i="5"/>
  <c r="K7241" i="5" s="1"/>
  <c r="J7253" i="5"/>
  <c r="K7253" i="5" s="1"/>
  <c r="J7265" i="5"/>
  <c r="K7265" i="5" s="1"/>
  <c r="J7277" i="5"/>
  <c r="K7277" i="5" s="1"/>
  <c r="J7289" i="5"/>
  <c r="K7289" i="5" s="1"/>
  <c r="J7301" i="5"/>
  <c r="K7301" i="5" s="1"/>
  <c r="J7313" i="5"/>
  <c r="K7313" i="5" s="1"/>
  <c r="J7325" i="5"/>
  <c r="K7325" i="5" s="1"/>
  <c r="J7337" i="5"/>
  <c r="K7337" i="5" s="1"/>
  <c r="J7349" i="5"/>
  <c r="K7349" i="5" s="1"/>
  <c r="J7361" i="5"/>
  <c r="K7361" i="5" s="1"/>
  <c r="J7373" i="5"/>
  <c r="K7373" i="5" s="1"/>
  <c r="J7385" i="5"/>
  <c r="K7385" i="5" s="1"/>
  <c r="J7397" i="5"/>
  <c r="K7397" i="5" s="1"/>
  <c r="J7409" i="5"/>
  <c r="K7409" i="5" s="1"/>
  <c r="J7421" i="5"/>
  <c r="K7421" i="5" s="1"/>
  <c r="J7433" i="5"/>
  <c r="K7433" i="5" s="1"/>
  <c r="J7445" i="5"/>
  <c r="K7445" i="5" s="1"/>
  <c r="J7457" i="5"/>
  <c r="K7457" i="5" s="1"/>
  <c r="J7469" i="5"/>
  <c r="K7469" i="5" s="1"/>
  <c r="J7481" i="5"/>
  <c r="K7481" i="5" s="1"/>
  <c r="J7493" i="5"/>
  <c r="K7493" i="5" s="1"/>
  <c r="J7505" i="5"/>
  <c r="K7505" i="5" s="1"/>
  <c r="J7517" i="5"/>
  <c r="K7517" i="5" s="1"/>
  <c r="J7529" i="5"/>
  <c r="K7529" i="5" s="1"/>
  <c r="J7541" i="5"/>
  <c r="K7541" i="5" s="1"/>
  <c r="J7553" i="5"/>
  <c r="K7553" i="5" s="1"/>
  <c r="J7565" i="5"/>
  <c r="K7565" i="5" s="1"/>
  <c r="J7577" i="5"/>
  <c r="K7577" i="5" s="1"/>
  <c r="J7589" i="5"/>
  <c r="K7589" i="5" s="1"/>
  <c r="J7601" i="5"/>
  <c r="K7601" i="5" s="1"/>
  <c r="J7613" i="5"/>
  <c r="K7613" i="5" s="1"/>
  <c r="J7625" i="5"/>
  <c r="K7625" i="5" s="1"/>
  <c r="J7637" i="5"/>
  <c r="K7637" i="5" s="1"/>
  <c r="J7649" i="5"/>
  <c r="K7649" i="5" s="1"/>
  <c r="J7661" i="5"/>
  <c r="K7661" i="5" s="1"/>
  <c r="J7673" i="5"/>
  <c r="K7673" i="5" s="1"/>
  <c r="J7685" i="5"/>
  <c r="K7685" i="5" s="1"/>
  <c r="J7697" i="5"/>
  <c r="K7697" i="5" s="1"/>
  <c r="J7709" i="5"/>
  <c r="K7709" i="5" s="1"/>
  <c r="J7721" i="5"/>
  <c r="K7721" i="5" s="1"/>
  <c r="J7733" i="5"/>
  <c r="K7733" i="5" s="1"/>
  <c r="J7745" i="5"/>
  <c r="K7745" i="5" s="1"/>
  <c r="J7757" i="5"/>
  <c r="K7757" i="5" s="1"/>
  <c r="J7769" i="5"/>
  <c r="K7769" i="5" s="1"/>
  <c r="J7781" i="5"/>
  <c r="K7781" i="5" s="1"/>
  <c r="J7793" i="5"/>
  <c r="K7793" i="5" s="1"/>
  <c r="J7805" i="5"/>
  <c r="K7805" i="5" s="1"/>
  <c r="J7817" i="5"/>
  <c r="K7817" i="5" s="1"/>
  <c r="J7829" i="5"/>
  <c r="K7829" i="5" s="1"/>
  <c r="J7841" i="5"/>
  <c r="K7841" i="5" s="1"/>
  <c r="J7853" i="5"/>
  <c r="K7853" i="5" s="1"/>
  <c r="J7865" i="5"/>
  <c r="K7865" i="5" s="1"/>
  <c r="J7877" i="5"/>
  <c r="K7877" i="5" s="1"/>
  <c r="J7889" i="5"/>
  <c r="K7889" i="5" s="1"/>
  <c r="J7901" i="5"/>
  <c r="K7901" i="5" s="1"/>
  <c r="J7913" i="5"/>
  <c r="K7913" i="5" s="1"/>
  <c r="J7925" i="5"/>
  <c r="K7925" i="5" s="1"/>
  <c r="J7937" i="5"/>
  <c r="K7937" i="5" s="1"/>
  <c r="J7949" i="5"/>
  <c r="K7949" i="5" s="1"/>
  <c r="J7961" i="5"/>
  <c r="K7961" i="5" s="1"/>
  <c r="J7973" i="5"/>
  <c r="K7973" i="5" s="1"/>
  <c r="J7985" i="5"/>
  <c r="K7985" i="5" s="1"/>
  <c r="J7997" i="5"/>
  <c r="K7997" i="5" s="1"/>
  <c r="J8009" i="5"/>
  <c r="K8009" i="5" s="1"/>
  <c r="J8021" i="5"/>
  <c r="K8021" i="5" s="1"/>
  <c r="J8033" i="5"/>
  <c r="K8033" i="5" s="1"/>
  <c r="J8045" i="5"/>
  <c r="K8045" i="5" s="1"/>
  <c r="J8057" i="5"/>
  <c r="K8057" i="5" s="1"/>
  <c r="J8069" i="5"/>
  <c r="K8069" i="5" s="1"/>
  <c r="J8081" i="5"/>
  <c r="K8081" i="5" s="1"/>
  <c r="J8093" i="5"/>
  <c r="K8093" i="5" s="1"/>
  <c r="J8105" i="5"/>
  <c r="K8105" i="5" s="1"/>
  <c r="J8117" i="5"/>
  <c r="K8117" i="5" s="1"/>
  <c r="J8129" i="5"/>
  <c r="K8129" i="5" s="1"/>
  <c r="J8141" i="5"/>
  <c r="K8141" i="5" s="1"/>
  <c r="J8153" i="5"/>
  <c r="K8153" i="5" s="1"/>
  <c r="J8165" i="5"/>
  <c r="K8165" i="5" s="1"/>
  <c r="J8177" i="5"/>
  <c r="K8177" i="5" s="1"/>
  <c r="J8189" i="5"/>
  <c r="K8189" i="5" s="1"/>
  <c r="J8201" i="5"/>
  <c r="K8201" i="5" s="1"/>
  <c r="J8213" i="5"/>
  <c r="K8213" i="5" s="1"/>
  <c r="J8225" i="5"/>
  <c r="K8225" i="5" s="1"/>
  <c r="J8237" i="5"/>
  <c r="K8237" i="5" s="1"/>
  <c r="J8249" i="5"/>
  <c r="K8249" i="5" s="1"/>
  <c r="J8261" i="5"/>
  <c r="K8261" i="5" s="1"/>
  <c r="J8273" i="5"/>
  <c r="K8273" i="5" s="1"/>
  <c r="J8285" i="5"/>
  <c r="K8285" i="5" s="1"/>
  <c r="J8297" i="5"/>
  <c r="K8297" i="5" s="1"/>
  <c r="J8309" i="5"/>
  <c r="K8309" i="5" s="1"/>
  <c r="J8321" i="5"/>
  <c r="K8321" i="5" s="1"/>
  <c r="J8333" i="5"/>
  <c r="K8333" i="5" s="1"/>
  <c r="J8345" i="5"/>
  <c r="K8345" i="5" s="1"/>
  <c r="J8357" i="5"/>
  <c r="K8357" i="5" s="1"/>
  <c r="J8369" i="5"/>
  <c r="K8369" i="5" s="1"/>
  <c r="J8381" i="5"/>
  <c r="K8381" i="5" s="1"/>
  <c r="J8393" i="5"/>
  <c r="K8393" i="5" s="1"/>
  <c r="J8405" i="5"/>
  <c r="K8405" i="5" s="1"/>
  <c r="J8417" i="5"/>
  <c r="K8417" i="5" s="1"/>
  <c r="J8429" i="5"/>
  <c r="K8429" i="5" s="1"/>
  <c r="J8441" i="5"/>
  <c r="K8441" i="5" s="1"/>
  <c r="J8453" i="5"/>
  <c r="K8453" i="5" s="1"/>
  <c r="J8465" i="5"/>
  <c r="K8465" i="5" s="1"/>
  <c r="J8477" i="5"/>
  <c r="K8477" i="5" s="1"/>
  <c r="J8489" i="5"/>
  <c r="K8489" i="5" s="1"/>
  <c r="J8501" i="5"/>
  <c r="K8501" i="5" s="1"/>
  <c r="J8513" i="5"/>
  <c r="K8513" i="5" s="1"/>
  <c r="J8525" i="5"/>
  <c r="K8525" i="5" s="1"/>
  <c r="J54" i="5"/>
  <c r="K54" i="5" s="1"/>
  <c r="J198" i="5"/>
  <c r="K198" i="5" s="1"/>
  <c r="J342" i="5"/>
  <c r="K342" i="5" s="1"/>
  <c r="J486" i="5"/>
  <c r="K486" i="5" s="1"/>
  <c r="J623" i="5"/>
  <c r="K623" i="5" s="1"/>
  <c r="J731" i="5"/>
  <c r="K731" i="5" s="1"/>
  <c r="J839" i="5"/>
  <c r="K839" i="5" s="1"/>
  <c r="J947" i="5"/>
  <c r="K947" i="5" s="1"/>
  <c r="J1055" i="5"/>
  <c r="K1055" i="5" s="1"/>
  <c r="J1163" i="5"/>
  <c r="K1163" i="5" s="1"/>
  <c r="J1271" i="5"/>
  <c r="K1271" i="5" s="1"/>
  <c r="J1379" i="5"/>
  <c r="K1379" i="5" s="1"/>
  <c r="J1487" i="5"/>
  <c r="K1487" i="5" s="1"/>
  <c r="J1595" i="5"/>
  <c r="K1595" i="5" s="1"/>
  <c r="J1700" i="5"/>
  <c r="K1700" i="5" s="1"/>
  <c r="J1785" i="5"/>
  <c r="K1785" i="5" s="1"/>
  <c r="J1870" i="5"/>
  <c r="K1870" i="5" s="1"/>
  <c r="J1944" i="5"/>
  <c r="K1944" i="5" s="1"/>
  <c r="J1992" i="5"/>
  <c r="K1992" i="5" s="1"/>
  <c r="J2040" i="5"/>
  <c r="K2040" i="5" s="1"/>
  <c r="J2088" i="5"/>
  <c r="K2088" i="5" s="1"/>
  <c r="J2136" i="5"/>
  <c r="K2136" i="5" s="1"/>
  <c r="J2184" i="5"/>
  <c r="K2184" i="5" s="1"/>
  <c r="J2232" i="5"/>
  <c r="K2232" i="5" s="1"/>
  <c r="J2280" i="5"/>
  <c r="K2280" i="5" s="1"/>
  <c r="J2328" i="5"/>
  <c r="K2328" i="5" s="1"/>
  <c r="J2376" i="5"/>
  <c r="K2376" i="5" s="1"/>
  <c r="J2424" i="5"/>
  <c r="K2424" i="5" s="1"/>
  <c r="J2472" i="5"/>
  <c r="K2472" i="5" s="1"/>
  <c r="J2520" i="5"/>
  <c r="K2520" i="5" s="1"/>
  <c r="J2568" i="5"/>
  <c r="K2568" i="5" s="1"/>
  <c r="J2616" i="5"/>
  <c r="K2616" i="5" s="1"/>
  <c r="J2664" i="5"/>
  <c r="K2664" i="5" s="1"/>
  <c r="J2712" i="5"/>
  <c r="K2712" i="5" s="1"/>
  <c r="J2760" i="5"/>
  <c r="K2760" i="5" s="1"/>
  <c r="J2808" i="5"/>
  <c r="K2808" i="5" s="1"/>
  <c r="J2856" i="5"/>
  <c r="K2856" i="5" s="1"/>
  <c r="J2904" i="5"/>
  <c r="K2904" i="5" s="1"/>
  <c r="J2952" i="5"/>
  <c r="K2952" i="5" s="1"/>
  <c r="J2997" i="5"/>
  <c r="K2997" i="5" s="1"/>
  <c r="J3033" i="5"/>
  <c r="K3033" i="5" s="1"/>
  <c r="J3069" i="5"/>
  <c r="K3069" i="5" s="1"/>
  <c r="J3105" i="5"/>
  <c r="K3105" i="5" s="1"/>
  <c r="J3141" i="5"/>
  <c r="K3141" i="5" s="1"/>
  <c r="J3177" i="5"/>
  <c r="K3177" i="5" s="1"/>
  <c r="J3213" i="5"/>
  <c r="K3213" i="5" s="1"/>
  <c r="J3249" i="5"/>
  <c r="K3249" i="5" s="1"/>
  <c r="J3285" i="5"/>
  <c r="K3285" i="5" s="1"/>
  <c r="J3321" i="5"/>
  <c r="K3321" i="5" s="1"/>
  <c r="J3357" i="5"/>
  <c r="K3357" i="5" s="1"/>
  <c r="J3393" i="5"/>
  <c r="K3393" i="5" s="1"/>
  <c r="J3429" i="5"/>
  <c r="K3429" i="5" s="1"/>
  <c r="J3465" i="5"/>
  <c r="K3465" i="5" s="1"/>
  <c r="J3501" i="5"/>
  <c r="K3501" i="5" s="1"/>
  <c r="J3537" i="5"/>
  <c r="K3537" i="5" s="1"/>
  <c r="J3573" i="5"/>
  <c r="K3573" i="5" s="1"/>
  <c r="J3609" i="5"/>
  <c r="K3609" i="5" s="1"/>
  <c r="J3645" i="5"/>
  <c r="K3645" i="5" s="1"/>
  <c r="J3681" i="5"/>
  <c r="K3681" i="5" s="1"/>
  <c r="J3717" i="5"/>
  <c r="K3717" i="5" s="1"/>
  <c r="J3753" i="5"/>
  <c r="K3753" i="5" s="1"/>
  <c r="J3789" i="5"/>
  <c r="K3789" i="5" s="1"/>
  <c r="J3825" i="5"/>
  <c r="K3825" i="5" s="1"/>
  <c r="J3861" i="5"/>
  <c r="K3861" i="5" s="1"/>
  <c r="J3897" i="5"/>
  <c r="K3897" i="5" s="1"/>
  <c r="J3933" i="5"/>
  <c r="K3933" i="5" s="1"/>
  <c r="J3969" i="5"/>
  <c r="K3969" i="5" s="1"/>
  <c r="J4005" i="5"/>
  <c r="K4005" i="5" s="1"/>
  <c r="J4041" i="5"/>
  <c r="K4041" i="5" s="1"/>
  <c r="J4077" i="5"/>
  <c r="K4077" i="5" s="1"/>
  <c r="J4113" i="5"/>
  <c r="K4113" i="5" s="1"/>
  <c r="J4149" i="5"/>
  <c r="K4149" i="5" s="1"/>
  <c r="J4185" i="5"/>
  <c r="K4185" i="5" s="1"/>
  <c r="J4221" i="5"/>
  <c r="K4221" i="5" s="1"/>
  <c r="J4257" i="5"/>
  <c r="K4257" i="5" s="1"/>
  <c r="J4293" i="5"/>
  <c r="K4293" i="5" s="1"/>
  <c r="J4329" i="5"/>
  <c r="K4329" i="5" s="1"/>
  <c r="J4365" i="5"/>
  <c r="K4365" i="5" s="1"/>
  <c r="J4401" i="5"/>
  <c r="K4401" i="5" s="1"/>
  <c r="J4437" i="5"/>
  <c r="K4437" i="5" s="1"/>
  <c r="J4473" i="5"/>
  <c r="K4473" i="5" s="1"/>
  <c r="J4509" i="5"/>
  <c r="K4509" i="5" s="1"/>
  <c r="J4545" i="5"/>
  <c r="K4545" i="5" s="1"/>
  <c r="J4581" i="5"/>
  <c r="K4581" i="5" s="1"/>
  <c r="J4617" i="5"/>
  <c r="K4617" i="5" s="1"/>
  <c r="J4653" i="5"/>
  <c r="K4653" i="5" s="1"/>
  <c r="J4689" i="5"/>
  <c r="K4689" i="5" s="1"/>
  <c r="J4725" i="5"/>
  <c r="K4725" i="5" s="1"/>
  <c r="J4761" i="5"/>
  <c r="K4761" i="5" s="1"/>
  <c r="J4797" i="5"/>
  <c r="K4797" i="5" s="1"/>
  <c r="J4833" i="5"/>
  <c r="K4833" i="5" s="1"/>
  <c r="J4869" i="5"/>
  <c r="K4869" i="5" s="1"/>
  <c r="J4905" i="5"/>
  <c r="K4905" i="5" s="1"/>
  <c r="J4941" i="5"/>
  <c r="K4941" i="5" s="1"/>
  <c r="J4977" i="5"/>
  <c r="K4977" i="5" s="1"/>
  <c r="J5013" i="5"/>
  <c r="K5013" i="5" s="1"/>
  <c r="J5049" i="5"/>
  <c r="K5049" i="5" s="1"/>
  <c r="J5085" i="5"/>
  <c r="K5085" i="5" s="1"/>
  <c r="J5120" i="5"/>
  <c r="K5120" i="5" s="1"/>
  <c r="J5146" i="5"/>
  <c r="K5146" i="5" s="1"/>
  <c r="J5179" i="5"/>
  <c r="K5179" i="5" s="1"/>
  <c r="J5205" i="5"/>
  <c r="K5205" i="5" s="1"/>
  <c r="J5238" i="5"/>
  <c r="K5238" i="5" s="1"/>
  <c r="J5264" i="5"/>
  <c r="K5264" i="5" s="1"/>
  <c r="J5287" i="5"/>
  <c r="K5287" i="5" s="1"/>
  <c r="J5302" i="5"/>
  <c r="K5302" i="5" s="1"/>
  <c r="J5320" i="5"/>
  <c r="K5320" i="5" s="1"/>
  <c r="J5335" i="5"/>
  <c r="K5335" i="5" s="1"/>
  <c r="J5350" i="5"/>
  <c r="K5350" i="5" s="1"/>
  <c r="J5368" i="5"/>
  <c r="K5368" i="5" s="1"/>
  <c r="J5383" i="5"/>
  <c r="K5383" i="5" s="1"/>
  <c r="J5398" i="5"/>
  <c r="K5398" i="5" s="1"/>
  <c r="J5416" i="5"/>
  <c r="K5416" i="5" s="1"/>
  <c r="J5431" i="5"/>
  <c r="K5431" i="5" s="1"/>
  <c r="J5446" i="5"/>
  <c r="K5446" i="5" s="1"/>
  <c r="J5464" i="5"/>
  <c r="K5464" i="5" s="1"/>
  <c r="J5479" i="5"/>
  <c r="K5479" i="5" s="1"/>
  <c r="J5494" i="5"/>
  <c r="K5494" i="5" s="1"/>
  <c r="J5512" i="5"/>
  <c r="K5512" i="5" s="1"/>
  <c r="J5527" i="5"/>
  <c r="K5527" i="5" s="1"/>
  <c r="J5542" i="5"/>
  <c r="K5542" i="5" s="1"/>
  <c r="J5560" i="5"/>
  <c r="K5560" i="5" s="1"/>
  <c r="J5575" i="5"/>
  <c r="K5575" i="5" s="1"/>
  <c r="J5590" i="5"/>
  <c r="K5590" i="5" s="1"/>
  <c r="J5608" i="5"/>
  <c r="K5608" i="5" s="1"/>
  <c r="J5623" i="5"/>
  <c r="K5623" i="5" s="1"/>
  <c r="J5638" i="5"/>
  <c r="K5638" i="5" s="1"/>
  <c r="J5656" i="5"/>
  <c r="K5656" i="5" s="1"/>
  <c r="J5671" i="5"/>
  <c r="K5671" i="5" s="1"/>
  <c r="J5686" i="5"/>
  <c r="K5686" i="5" s="1"/>
  <c r="J5704" i="5"/>
  <c r="K5704" i="5" s="1"/>
  <c r="J5719" i="5"/>
  <c r="K5719" i="5" s="1"/>
  <c r="J5734" i="5"/>
  <c r="K5734" i="5" s="1"/>
  <c r="J5752" i="5"/>
  <c r="K5752" i="5" s="1"/>
  <c r="J5767" i="5"/>
  <c r="K5767" i="5" s="1"/>
  <c r="J5782" i="5"/>
  <c r="K5782" i="5" s="1"/>
  <c r="J5800" i="5"/>
  <c r="K5800" i="5" s="1"/>
  <c r="J5815" i="5"/>
  <c r="K5815" i="5" s="1"/>
  <c r="J5830" i="5"/>
  <c r="K5830" i="5" s="1"/>
  <c r="J5848" i="5"/>
  <c r="K5848" i="5" s="1"/>
  <c r="J5863" i="5"/>
  <c r="K5863" i="5" s="1"/>
  <c r="J5878" i="5"/>
  <c r="K5878" i="5" s="1"/>
  <c r="J5896" i="5"/>
  <c r="K5896" i="5" s="1"/>
  <c r="J5911" i="5"/>
  <c r="K5911" i="5" s="1"/>
  <c r="J5926" i="5"/>
  <c r="K5926" i="5" s="1"/>
  <c r="J5944" i="5"/>
  <c r="K5944" i="5" s="1"/>
  <c r="J5959" i="5"/>
  <c r="K5959" i="5" s="1"/>
  <c r="J5974" i="5"/>
  <c r="K5974" i="5" s="1"/>
  <c r="J5992" i="5"/>
  <c r="K5992" i="5" s="1"/>
  <c r="J6007" i="5"/>
  <c r="K6007" i="5" s="1"/>
  <c r="J6022" i="5"/>
  <c r="K6022" i="5" s="1"/>
  <c r="J6040" i="5"/>
  <c r="K6040" i="5" s="1"/>
  <c r="J6055" i="5"/>
  <c r="K6055" i="5" s="1"/>
  <c r="J6070" i="5"/>
  <c r="K6070" i="5" s="1"/>
  <c r="J6088" i="5"/>
  <c r="K6088" i="5" s="1"/>
  <c r="J6103" i="5"/>
  <c r="K6103" i="5" s="1"/>
  <c r="J6118" i="5"/>
  <c r="K6118" i="5" s="1"/>
  <c r="J6136" i="5"/>
  <c r="K6136" i="5" s="1"/>
  <c r="J6151" i="5"/>
  <c r="K6151" i="5" s="1"/>
  <c r="J6166" i="5"/>
  <c r="K6166" i="5" s="1"/>
  <c r="J6184" i="5"/>
  <c r="K6184" i="5" s="1"/>
  <c r="J6199" i="5"/>
  <c r="K6199" i="5" s="1"/>
  <c r="J6214" i="5"/>
  <c r="K6214" i="5" s="1"/>
  <c r="J6232" i="5"/>
  <c r="K6232" i="5" s="1"/>
  <c r="J6247" i="5"/>
  <c r="K6247" i="5" s="1"/>
  <c r="J6262" i="5"/>
  <c r="K6262" i="5" s="1"/>
  <c r="J6280" i="5"/>
  <c r="K6280" i="5" s="1"/>
  <c r="J6295" i="5"/>
  <c r="K6295" i="5" s="1"/>
  <c r="J6310" i="5"/>
  <c r="K6310" i="5" s="1"/>
  <c r="J6328" i="5"/>
  <c r="K6328" i="5" s="1"/>
  <c r="J6343" i="5"/>
  <c r="K6343" i="5" s="1"/>
  <c r="J6358" i="5"/>
  <c r="K6358" i="5" s="1"/>
  <c r="J6376" i="5"/>
  <c r="K6376" i="5" s="1"/>
  <c r="J6391" i="5"/>
  <c r="K6391" i="5" s="1"/>
  <c r="J6406" i="5"/>
  <c r="K6406" i="5" s="1"/>
  <c r="J6424" i="5"/>
  <c r="K6424" i="5" s="1"/>
  <c r="J6439" i="5"/>
  <c r="K6439" i="5" s="1"/>
  <c r="J6454" i="5"/>
  <c r="K6454" i="5" s="1"/>
  <c r="J6472" i="5"/>
  <c r="K6472" i="5" s="1"/>
  <c r="J6486" i="5"/>
  <c r="K6486" i="5" s="1"/>
  <c r="J6498" i="5"/>
  <c r="K6498" i="5" s="1"/>
  <c r="J6510" i="5"/>
  <c r="K6510" i="5" s="1"/>
  <c r="J6522" i="5"/>
  <c r="K6522" i="5" s="1"/>
  <c r="J6534" i="5"/>
  <c r="K6534" i="5" s="1"/>
  <c r="J6546" i="5"/>
  <c r="K6546" i="5" s="1"/>
  <c r="J6558" i="5"/>
  <c r="K6558" i="5" s="1"/>
  <c r="J6570" i="5"/>
  <c r="K6570" i="5" s="1"/>
  <c r="J6582" i="5"/>
  <c r="K6582" i="5" s="1"/>
  <c r="J6594" i="5"/>
  <c r="K6594" i="5" s="1"/>
  <c r="J6606" i="5"/>
  <c r="K6606" i="5" s="1"/>
  <c r="J6618" i="5"/>
  <c r="K6618" i="5" s="1"/>
  <c r="J6630" i="5"/>
  <c r="K6630" i="5" s="1"/>
  <c r="J6642" i="5"/>
  <c r="K6642" i="5" s="1"/>
  <c r="J6654" i="5"/>
  <c r="K6654" i="5" s="1"/>
  <c r="J6666" i="5"/>
  <c r="K6666" i="5" s="1"/>
  <c r="J6678" i="5"/>
  <c r="K6678" i="5" s="1"/>
  <c r="J6690" i="5"/>
  <c r="K6690" i="5" s="1"/>
  <c r="J6702" i="5"/>
  <c r="K6702" i="5" s="1"/>
  <c r="J6714" i="5"/>
  <c r="K6714" i="5" s="1"/>
  <c r="J6726" i="5"/>
  <c r="K6726" i="5" s="1"/>
  <c r="J6738" i="5"/>
  <c r="K6738" i="5" s="1"/>
  <c r="J6750" i="5"/>
  <c r="K6750" i="5" s="1"/>
  <c r="J6762" i="5"/>
  <c r="K6762" i="5" s="1"/>
  <c r="J6774" i="5"/>
  <c r="K6774" i="5" s="1"/>
  <c r="J6786" i="5"/>
  <c r="K6786" i="5" s="1"/>
  <c r="J6798" i="5"/>
  <c r="K6798" i="5" s="1"/>
  <c r="J6810" i="5"/>
  <c r="K6810" i="5" s="1"/>
  <c r="J6822" i="5"/>
  <c r="K6822" i="5" s="1"/>
  <c r="J6834" i="5"/>
  <c r="K6834" i="5" s="1"/>
  <c r="J6846" i="5"/>
  <c r="K6846" i="5" s="1"/>
  <c r="J6858" i="5"/>
  <c r="K6858" i="5" s="1"/>
  <c r="J6870" i="5"/>
  <c r="K6870" i="5" s="1"/>
  <c r="J6882" i="5"/>
  <c r="K6882" i="5" s="1"/>
  <c r="J6894" i="5"/>
  <c r="K6894" i="5" s="1"/>
  <c r="J6906" i="5"/>
  <c r="K6906" i="5" s="1"/>
  <c r="J6918" i="5"/>
  <c r="K6918" i="5" s="1"/>
  <c r="J6930" i="5"/>
  <c r="K6930" i="5" s="1"/>
  <c r="J6942" i="5"/>
  <c r="K6942" i="5" s="1"/>
  <c r="J6954" i="5"/>
  <c r="K6954" i="5" s="1"/>
  <c r="J6966" i="5"/>
  <c r="K6966" i="5" s="1"/>
  <c r="J6978" i="5"/>
  <c r="K6978" i="5" s="1"/>
  <c r="J6990" i="5"/>
  <c r="K6990" i="5" s="1"/>
  <c r="J7002" i="5"/>
  <c r="K7002" i="5" s="1"/>
  <c r="J7014" i="5"/>
  <c r="K7014" i="5" s="1"/>
  <c r="J7026" i="5"/>
  <c r="K7026" i="5" s="1"/>
  <c r="J7038" i="5"/>
  <c r="K7038" i="5" s="1"/>
  <c r="J7050" i="5"/>
  <c r="K7050" i="5" s="1"/>
  <c r="J7062" i="5"/>
  <c r="K7062" i="5" s="1"/>
  <c r="J7074" i="5"/>
  <c r="K7074" i="5" s="1"/>
  <c r="J7086" i="5"/>
  <c r="K7086" i="5" s="1"/>
  <c r="J7098" i="5"/>
  <c r="K7098" i="5" s="1"/>
  <c r="J7110" i="5"/>
  <c r="K7110" i="5" s="1"/>
  <c r="J7122" i="5"/>
  <c r="K7122" i="5" s="1"/>
  <c r="J7134" i="5"/>
  <c r="K7134" i="5" s="1"/>
  <c r="J7146" i="5"/>
  <c r="K7146" i="5" s="1"/>
  <c r="J7158" i="5"/>
  <c r="K7158" i="5" s="1"/>
  <c r="J7170" i="5"/>
  <c r="K7170" i="5" s="1"/>
  <c r="J7182" i="5"/>
  <c r="K7182" i="5" s="1"/>
  <c r="J7194" i="5"/>
  <c r="K7194" i="5" s="1"/>
  <c r="J7206" i="5"/>
  <c r="K7206" i="5" s="1"/>
  <c r="J7218" i="5"/>
  <c r="K7218" i="5" s="1"/>
  <c r="J7230" i="5"/>
  <c r="K7230" i="5" s="1"/>
  <c r="J7242" i="5"/>
  <c r="K7242" i="5" s="1"/>
  <c r="J7254" i="5"/>
  <c r="K7254" i="5" s="1"/>
  <c r="J7266" i="5"/>
  <c r="K7266" i="5" s="1"/>
  <c r="J7278" i="5"/>
  <c r="K7278" i="5" s="1"/>
  <c r="J7290" i="5"/>
  <c r="K7290" i="5" s="1"/>
  <c r="J7302" i="5"/>
  <c r="K7302" i="5" s="1"/>
  <c r="J7314" i="5"/>
  <c r="K7314" i="5" s="1"/>
  <c r="J7326" i="5"/>
  <c r="K7326" i="5" s="1"/>
  <c r="J7338" i="5"/>
  <c r="K7338" i="5" s="1"/>
  <c r="J7350" i="5"/>
  <c r="K7350" i="5" s="1"/>
  <c r="J7362" i="5"/>
  <c r="K7362" i="5" s="1"/>
  <c r="J7374" i="5"/>
  <c r="K7374" i="5" s="1"/>
  <c r="J7386" i="5"/>
  <c r="K7386" i="5" s="1"/>
  <c r="J7398" i="5"/>
  <c r="K7398" i="5" s="1"/>
  <c r="J7410" i="5"/>
  <c r="K7410" i="5" s="1"/>
  <c r="J7422" i="5"/>
  <c r="K7422" i="5" s="1"/>
  <c r="J7434" i="5"/>
  <c r="K7434" i="5" s="1"/>
  <c r="J7446" i="5"/>
  <c r="K7446" i="5" s="1"/>
  <c r="J7458" i="5"/>
  <c r="K7458" i="5" s="1"/>
  <c r="J7470" i="5"/>
  <c r="K7470" i="5" s="1"/>
  <c r="J7482" i="5"/>
  <c r="K7482" i="5" s="1"/>
  <c r="J7494" i="5"/>
  <c r="K7494" i="5" s="1"/>
  <c r="J7506" i="5"/>
  <c r="K7506" i="5" s="1"/>
  <c r="J7518" i="5"/>
  <c r="K7518" i="5" s="1"/>
  <c r="J7530" i="5"/>
  <c r="K7530" i="5" s="1"/>
  <c r="J7542" i="5"/>
  <c r="K7542" i="5" s="1"/>
  <c r="J7554" i="5"/>
  <c r="K7554" i="5" s="1"/>
  <c r="J7566" i="5"/>
  <c r="K7566" i="5" s="1"/>
  <c r="J7578" i="5"/>
  <c r="K7578" i="5" s="1"/>
  <c r="J7590" i="5"/>
  <c r="K7590" i="5" s="1"/>
  <c r="J7602" i="5"/>
  <c r="K7602" i="5" s="1"/>
  <c r="J7614" i="5"/>
  <c r="K7614" i="5" s="1"/>
  <c r="J7626" i="5"/>
  <c r="K7626" i="5" s="1"/>
  <c r="J7638" i="5"/>
  <c r="K7638" i="5" s="1"/>
  <c r="J7650" i="5"/>
  <c r="K7650" i="5" s="1"/>
  <c r="J7662" i="5"/>
  <c r="K7662" i="5" s="1"/>
  <c r="J7674" i="5"/>
  <c r="K7674" i="5" s="1"/>
  <c r="J7686" i="5"/>
  <c r="K7686" i="5" s="1"/>
  <c r="J7698" i="5"/>
  <c r="K7698" i="5" s="1"/>
  <c r="J7710" i="5"/>
  <c r="K7710" i="5" s="1"/>
  <c r="J7722" i="5"/>
  <c r="K7722" i="5" s="1"/>
  <c r="J7734" i="5"/>
  <c r="K7734" i="5" s="1"/>
  <c r="J7746" i="5"/>
  <c r="K7746" i="5" s="1"/>
  <c r="J7758" i="5"/>
  <c r="K7758" i="5" s="1"/>
  <c r="J7770" i="5"/>
  <c r="K7770" i="5" s="1"/>
  <c r="J7782" i="5"/>
  <c r="K7782" i="5" s="1"/>
  <c r="J7794" i="5"/>
  <c r="K7794" i="5" s="1"/>
  <c r="J7806" i="5"/>
  <c r="K7806" i="5" s="1"/>
  <c r="J7818" i="5"/>
  <c r="K7818" i="5" s="1"/>
  <c r="J7830" i="5"/>
  <c r="K7830" i="5" s="1"/>
  <c r="J7842" i="5"/>
  <c r="K7842" i="5" s="1"/>
  <c r="J7854" i="5"/>
  <c r="K7854" i="5" s="1"/>
  <c r="J7866" i="5"/>
  <c r="K7866" i="5" s="1"/>
  <c r="J7878" i="5"/>
  <c r="K7878" i="5" s="1"/>
  <c r="J7890" i="5"/>
  <c r="K7890" i="5" s="1"/>
  <c r="J7902" i="5"/>
  <c r="K7902" i="5" s="1"/>
  <c r="J7914" i="5"/>
  <c r="K7914" i="5" s="1"/>
  <c r="J7926" i="5"/>
  <c r="K7926" i="5" s="1"/>
  <c r="J7938" i="5"/>
  <c r="K7938" i="5" s="1"/>
  <c r="J7950" i="5"/>
  <c r="K7950" i="5" s="1"/>
  <c r="J7962" i="5"/>
  <c r="K7962" i="5" s="1"/>
  <c r="J7974" i="5"/>
  <c r="K7974" i="5" s="1"/>
  <c r="J7986" i="5"/>
  <c r="K7986" i="5" s="1"/>
  <c r="J7998" i="5"/>
  <c r="K7998" i="5" s="1"/>
  <c r="J8010" i="5"/>
  <c r="K8010" i="5" s="1"/>
  <c r="J8022" i="5"/>
  <c r="K8022" i="5" s="1"/>
  <c r="J8034" i="5"/>
  <c r="K8034" i="5" s="1"/>
  <c r="J8046" i="5"/>
  <c r="K8046" i="5" s="1"/>
  <c r="J8058" i="5"/>
  <c r="K8058" i="5" s="1"/>
  <c r="J8070" i="5"/>
  <c r="K8070" i="5" s="1"/>
  <c r="J8082" i="5"/>
  <c r="K8082" i="5" s="1"/>
  <c r="J8094" i="5"/>
  <c r="K8094" i="5" s="1"/>
  <c r="J8106" i="5"/>
  <c r="K8106" i="5" s="1"/>
  <c r="J8118" i="5"/>
  <c r="K8118" i="5" s="1"/>
  <c r="J8130" i="5"/>
  <c r="K8130" i="5" s="1"/>
  <c r="J8142" i="5"/>
  <c r="K8142" i="5" s="1"/>
  <c r="J8154" i="5"/>
  <c r="K8154" i="5" s="1"/>
  <c r="J8166" i="5"/>
  <c r="K8166" i="5" s="1"/>
  <c r="J8178" i="5"/>
  <c r="K8178" i="5" s="1"/>
  <c r="J8190" i="5"/>
  <c r="K8190" i="5" s="1"/>
  <c r="J8202" i="5"/>
  <c r="K8202" i="5" s="1"/>
  <c r="J8214" i="5"/>
  <c r="K8214" i="5" s="1"/>
  <c r="J8226" i="5"/>
  <c r="K8226" i="5" s="1"/>
  <c r="J8238" i="5"/>
  <c r="K8238" i="5" s="1"/>
  <c r="J8250" i="5"/>
  <c r="K8250" i="5" s="1"/>
  <c r="J8262" i="5"/>
  <c r="K8262" i="5" s="1"/>
  <c r="J8274" i="5"/>
  <c r="K8274" i="5" s="1"/>
  <c r="J8286" i="5"/>
  <c r="K8286" i="5" s="1"/>
  <c r="J8298" i="5"/>
  <c r="K8298" i="5" s="1"/>
  <c r="J8310" i="5"/>
  <c r="K8310" i="5" s="1"/>
  <c r="J8322" i="5"/>
  <c r="K8322" i="5" s="1"/>
  <c r="J8334" i="5"/>
  <c r="K8334" i="5" s="1"/>
  <c r="J8346" i="5"/>
  <c r="K8346" i="5" s="1"/>
  <c r="J8358" i="5"/>
  <c r="K8358" i="5" s="1"/>
  <c r="J8370" i="5"/>
  <c r="K8370" i="5" s="1"/>
  <c r="J8382" i="5"/>
  <c r="K8382" i="5" s="1"/>
  <c r="J8394" i="5"/>
  <c r="K8394" i="5" s="1"/>
  <c r="J8406" i="5"/>
  <c r="K8406" i="5" s="1"/>
  <c r="J8418" i="5"/>
  <c r="K8418" i="5" s="1"/>
  <c r="J8430" i="5"/>
  <c r="K8430" i="5" s="1"/>
  <c r="J8442" i="5"/>
  <c r="K8442" i="5" s="1"/>
  <c r="J8454" i="5"/>
  <c r="K8454" i="5" s="1"/>
  <c r="J96" i="5"/>
  <c r="K96" i="5" s="1"/>
  <c r="J240" i="5"/>
  <c r="K240" i="5" s="1"/>
  <c r="J384" i="5"/>
  <c r="K384" i="5" s="1"/>
  <c r="J528" i="5"/>
  <c r="K528" i="5" s="1"/>
  <c r="J656" i="5"/>
  <c r="K656" i="5" s="1"/>
  <c r="J764" i="5"/>
  <c r="K764" i="5" s="1"/>
  <c r="J872" i="5"/>
  <c r="K872" i="5" s="1"/>
  <c r="J980" i="5"/>
  <c r="K980" i="5" s="1"/>
  <c r="J1088" i="5"/>
  <c r="K1088" i="5" s="1"/>
  <c r="J1196" i="5"/>
  <c r="K1196" i="5" s="1"/>
  <c r="J1304" i="5"/>
  <c r="K1304" i="5" s="1"/>
  <c r="J1412" i="5"/>
  <c r="K1412" i="5" s="1"/>
  <c r="J1520" i="5"/>
  <c r="K1520" i="5" s="1"/>
  <c r="J1628" i="5"/>
  <c r="K1628" i="5" s="1"/>
  <c r="J1716" i="5"/>
  <c r="K1716" i="5" s="1"/>
  <c r="J1808" i="5"/>
  <c r="K1808" i="5" s="1"/>
  <c r="J1893" i="5"/>
  <c r="K1893" i="5" s="1"/>
  <c r="J1956" i="5"/>
  <c r="K1956" i="5" s="1"/>
  <c r="J2004" i="5"/>
  <c r="K2004" i="5" s="1"/>
  <c r="J2052" i="5"/>
  <c r="K2052" i="5" s="1"/>
  <c r="J2100" i="5"/>
  <c r="K2100" i="5" s="1"/>
  <c r="J2148" i="5"/>
  <c r="K2148" i="5" s="1"/>
  <c r="J2196" i="5"/>
  <c r="K2196" i="5" s="1"/>
  <c r="J2244" i="5"/>
  <c r="K2244" i="5" s="1"/>
  <c r="J2292" i="5"/>
  <c r="K2292" i="5" s="1"/>
  <c r="J2340" i="5"/>
  <c r="K2340" i="5" s="1"/>
  <c r="J2388" i="5"/>
  <c r="K2388" i="5" s="1"/>
  <c r="J2436" i="5"/>
  <c r="K2436" i="5" s="1"/>
  <c r="J2484" i="5"/>
  <c r="K2484" i="5" s="1"/>
  <c r="J2532" i="5"/>
  <c r="K2532" i="5" s="1"/>
  <c r="J2580" i="5"/>
  <c r="K2580" i="5" s="1"/>
  <c r="J2628" i="5"/>
  <c r="K2628" i="5" s="1"/>
  <c r="J2676" i="5"/>
  <c r="K2676" i="5" s="1"/>
  <c r="J2724" i="5"/>
  <c r="K2724" i="5" s="1"/>
  <c r="J2772" i="5"/>
  <c r="K2772" i="5" s="1"/>
  <c r="J2820" i="5"/>
  <c r="K2820" i="5" s="1"/>
  <c r="J2868" i="5"/>
  <c r="K2868" i="5" s="1"/>
  <c r="J2916" i="5"/>
  <c r="K2916" i="5" s="1"/>
  <c r="J2964" i="5"/>
  <c r="K2964" i="5" s="1"/>
  <c r="J3006" i="5"/>
  <c r="K3006" i="5" s="1"/>
  <c r="J3042" i="5"/>
  <c r="K3042" i="5" s="1"/>
  <c r="J3078" i="5"/>
  <c r="K3078" i="5" s="1"/>
  <c r="J3114" i="5"/>
  <c r="K3114" i="5" s="1"/>
  <c r="J3150" i="5"/>
  <c r="K3150" i="5" s="1"/>
  <c r="J3186" i="5"/>
  <c r="K3186" i="5" s="1"/>
  <c r="J3222" i="5"/>
  <c r="K3222" i="5" s="1"/>
  <c r="J3258" i="5"/>
  <c r="K3258" i="5" s="1"/>
  <c r="J3294" i="5"/>
  <c r="K3294" i="5" s="1"/>
  <c r="J3330" i="5"/>
  <c r="K3330" i="5" s="1"/>
  <c r="J3366" i="5"/>
  <c r="K3366" i="5" s="1"/>
  <c r="J3402" i="5"/>
  <c r="K3402" i="5" s="1"/>
  <c r="J3438" i="5"/>
  <c r="K3438" i="5" s="1"/>
  <c r="J3474" i="5"/>
  <c r="K3474" i="5" s="1"/>
  <c r="J3510" i="5"/>
  <c r="K3510" i="5" s="1"/>
  <c r="J3546" i="5"/>
  <c r="K3546" i="5" s="1"/>
  <c r="J3582" i="5"/>
  <c r="K3582" i="5" s="1"/>
  <c r="J3618" i="5"/>
  <c r="K3618" i="5" s="1"/>
  <c r="J3654" i="5"/>
  <c r="K3654" i="5" s="1"/>
  <c r="J3690" i="5"/>
  <c r="K3690" i="5" s="1"/>
  <c r="J3726" i="5"/>
  <c r="K3726" i="5" s="1"/>
  <c r="J3762" i="5"/>
  <c r="K3762" i="5" s="1"/>
  <c r="J3798" i="5"/>
  <c r="K3798" i="5" s="1"/>
  <c r="J3834" i="5"/>
  <c r="K3834" i="5" s="1"/>
  <c r="J3870" i="5"/>
  <c r="K3870" i="5" s="1"/>
  <c r="J3906" i="5"/>
  <c r="K3906" i="5" s="1"/>
  <c r="J3942" i="5"/>
  <c r="K3942" i="5" s="1"/>
  <c r="J3978" i="5"/>
  <c r="K3978" i="5" s="1"/>
  <c r="J4014" i="5"/>
  <c r="K4014" i="5" s="1"/>
  <c r="J4050" i="5"/>
  <c r="K4050" i="5" s="1"/>
  <c r="J4086" i="5"/>
  <c r="K4086" i="5" s="1"/>
  <c r="J4122" i="5"/>
  <c r="K4122" i="5" s="1"/>
  <c r="J4158" i="5"/>
  <c r="K4158" i="5" s="1"/>
  <c r="J4194" i="5"/>
  <c r="K4194" i="5" s="1"/>
  <c r="J4230" i="5"/>
  <c r="K4230" i="5" s="1"/>
  <c r="J4266" i="5"/>
  <c r="K4266" i="5" s="1"/>
  <c r="J4302" i="5"/>
  <c r="K4302" i="5" s="1"/>
  <c r="J4338" i="5"/>
  <c r="K4338" i="5" s="1"/>
  <c r="J4374" i="5"/>
  <c r="K4374" i="5" s="1"/>
  <c r="J4410" i="5"/>
  <c r="K4410" i="5" s="1"/>
  <c r="J4446" i="5"/>
  <c r="K4446" i="5" s="1"/>
  <c r="J4482" i="5"/>
  <c r="K4482" i="5" s="1"/>
  <c r="J4518" i="5"/>
  <c r="K4518" i="5" s="1"/>
  <c r="J4554" i="5"/>
  <c r="K4554" i="5" s="1"/>
  <c r="J4590" i="5"/>
  <c r="K4590" i="5" s="1"/>
  <c r="J4626" i="5"/>
  <c r="K4626" i="5" s="1"/>
  <c r="J4662" i="5"/>
  <c r="K4662" i="5" s="1"/>
  <c r="J4698" i="5"/>
  <c r="K4698" i="5" s="1"/>
  <c r="J4734" i="5"/>
  <c r="K4734" i="5" s="1"/>
  <c r="J4770" i="5"/>
  <c r="K4770" i="5" s="1"/>
  <c r="J4806" i="5"/>
  <c r="K4806" i="5" s="1"/>
  <c r="J4842" i="5"/>
  <c r="K4842" i="5" s="1"/>
  <c r="J4878" i="5"/>
  <c r="K4878" i="5" s="1"/>
  <c r="J4914" i="5"/>
  <c r="K4914" i="5" s="1"/>
  <c r="J4950" i="5"/>
  <c r="K4950" i="5" s="1"/>
  <c r="J4986" i="5"/>
  <c r="K4986" i="5" s="1"/>
  <c r="J5022" i="5"/>
  <c r="K5022" i="5" s="1"/>
  <c r="J5058" i="5"/>
  <c r="K5058" i="5" s="1"/>
  <c r="J5094" i="5"/>
  <c r="K5094" i="5" s="1"/>
  <c r="J5121" i="5"/>
  <c r="K5121" i="5" s="1"/>
  <c r="J5154" i="5"/>
  <c r="K5154" i="5" s="1"/>
  <c r="J5180" i="5"/>
  <c r="K5180" i="5" s="1"/>
  <c r="J5206" i="5"/>
  <c r="K5206" i="5" s="1"/>
  <c r="J5239" i="5"/>
  <c r="K5239" i="5" s="1"/>
  <c r="J5265" i="5"/>
  <c r="K5265" i="5" s="1"/>
  <c r="J5288" i="5"/>
  <c r="K5288" i="5" s="1"/>
  <c r="J5306" i="5"/>
  <c r="K5306" i="5" s="1"/>
  <c r="J5321" i="5"/>
  <c r="K5321" i="5" s="1"/>
  <c r="J5336" i="5"/>
  <c r="K5336" i="5" s="1"/>
  <c r="J5354" i="5"/>
  <c r="K5354" i="5" s="1"/>
  <c r="J5369" i="5"/>
  <c r="K5369" i="5" s="1"/>
  <c r="J5384" i="5"/>
  <c r="K5384" i="5" s="1"/>
  <c r="J5402" i="5"/>
  <c r="K5402" i="5" s="1"/>
  <c r="J5417" i="5"/>
  <c r="K5417" i="5" s="1"/>
  <c r="J5432" i="5"/>
  <c r="K5432" i="5" s="1"/>
  <c r="J5450" i="5"/>
  <c r="K5450" i="5" s="1"/>
  <c r="J5465" i="5"/>
  <c r="K5465" i="5" s="1"/>
  <c r="J5480" i="5"/>
  <c r="K5480" i="5" s="1"/>
  <c r="J5498" i="5"/>
  <c r="K5498" i="5" s="1"/>
  <c r="J5513" i="5"/>
  <c r="K5513" i="5" s="1"/>
  <c r="J5528" i="5"/>
  <c r="K5528" i="5" s="1"/>
  <c r="J5546" i="5"/>
  <c r="K5546" i="5" s="1"/>
  <c r="J5561" i="5"/>
  <c r="K5561" i="5" s="1"/>
  <c r="J5576" i="5"/>
  <c r="K5576" i="5" s="1"/>
  <c r="J5594" i="5"/>
  <c r="K5594" i="5" s="1"/>
  <c r="J5609" i="5"/>
  <c r="K5609" i="5" s="1"/>
  <c r="J5624" i="5"/>
  <c r="K5624" i="5" s="1"/>
  <c r="J5642" i="5"/>
  <c r="K5642" i="5" s="1"/>
  <c r="J5657" i="5"/>
  <c r="K5657" i="5" s="1"/>
  <c r="J5672" i="5"/>
  <c r="K5672" i="5" s="1"/>
  <c r="J5690" i="5"/>
  <c r="K5690" i="5" s="1"/>
  <c r="J5705" i="5"/>
  <c r="K5705" i="5" s="1"/>
  <c r="J5720" i="5"/>
  <c r="K5720" i="5" s="1"/>
  <c r="J5738" i="5"/>
  <c r="K5738" i="5" s="1"/>
  <c r="J5753" i="5"/>
  <c r="K5753" i="5" s="1"/>
  <c r="J5768" i="5"/>
  <c r="K5768" i="5" s="1"/>
  <c r="J5786" i="5"/>
  <c r="K5786" i="5" s="1"/>
  <c r="J5801" i="5"/>
  <c r="K5801" i="5" s="1"/>
  <c r="J5816" i="5"/>
  <c r="K5816" i="5" s="1"/>
  <c r="J5834" i="5"/>
  <c r="K5834" i="5" s="1"/>
  <c r="J5849" i="5"/>
  <c r="K5849" i="5" s="1"/>
  <c r="J5864" i="5"/>
  <c r="K5864" i="5" s="1"/>
  <c r="J5882" i="5"/>
  <c r="K5882" i="5" s="1"/>
  <c r="J5897" i="5"/>
  <c r="K5897" i="5" s="1"/>
  <c r="J5912" i="5"/>
  <c r="K5912" i="5" s="1"/>
  <c r="J5930" i="5"/>
  <c r="K5930" i="5" s="1"/>
  <c r="J5945" i="5"/>
  <c r="K5945" i="5" s="1"/>
  <c r="J5960" i="5"/>
  <c r="K5960" i="5" s="1"/>
  <c r="J5978" i="5"/>
  <c r="K5978" i="5" s="1"/>
  <c r="J5993" i="5"/>
  <c r="K5993" i="5" s="1"/>
  <c r="J6008" i="5"/>
  <c r="K6008" i="5" s="1"/>
  <c r="J6026" i="5"/>
  <c r="K6026" i="5" s="1"/>
  <c r="J6041" i="5"/>
  <c r="K6041" i="5" s="1"/>
  <c r="J6056" i="5"/>
  <c r="K6056" i="5" s="1"/>
  <c r="J6074" i="5"/>
  <c r="K6074" i="5" s="1"/>
  <c r="J6089" i="5"/>
  <c r="K6089" i="5" s="1"/>
  <c r="J6104" i="5"/>
  <c r="K6104" i="5" s="1"/>
  <c r="J6122" i="5"/>
  <c r="K6122" i="5" s="1"/>
  <c r="J6137" i="5"/>
  <c r="K6137" i="5" s="1"/>
  <c r="J6152" i="5"/>
  <c r="K6152" i="5" s="1"/>
  <c r="J6170" i="5"/>
  <c r="K6170" i="5" s="1"/>
  <c r="J6185" i="5"/>
  <c r="K6185" i="5" s="1"/>
  <c r="J6200" i="5"/>
  <c r="K6200" i="5" s="1"/>
  <c r="J6218" i="5"/>
  <c r="K6218" i="5" s="1"/>
  <c r="J6233" i="5"/>
  <c r="K6233" i="5" s="1"/>
  <c r="J6248" i="5"/>
  <c r="K6248" i="5" s="1"/>
  <c r="J6266" i="5"/>
  <c r="K6266" i="5" s="1"/>
  <c r="J6281" i="5"/>
  <c r="K6281" i="5" s="1"/>
  <c r="J6296" i="5"/>
  <c r="K6296" i="5" s="1"/>
  <c r="J6314" i="5"/>
  <c r="K6314" i="5" s="1"/>
  <c r="J6329" i="5"/>
  <c r="K6329" i="5" s="1"/>
  <c r="J6344" i="5"/>
  <c r="K6344" i="5" s="1"/>
  <c r="J6362" i="5"/>
  <c r="K6362" i="5" s="1"/>
  <c r="J6377" i="5"/>
  <c r="K6377" i="5" s="1"/>
  <c r="J6392" i="5"/>
  <c r="K6392" i="5" s="1"/>
  <c r="J6410" i="5"/>
  <c r="K6410" i="5" s="1"/>
  <c r="J6425" i="5"/>
  <c r="K6425" i="5" s="1"/>
  <c r="J6440" i="5"/>
  <c r="K6440" i="5" s="1"/>
  <c r="J6458" i="5"/>
  <c r="K6458" i="5" s="1"/>
  <c r="J6473" i="5"/>
  <c r="K6473" i="5" s="1"/>
  <c r="J6487" i="5"/>
  <c r="K6487" i="5" s="1"/>
  <c r="J6499" i="5"/>
  <c r="K6499" i="5" s="1"/>
  <c r="J6511" i="5"/>
  <c r="K6511" i="5" s="1"/>
  <c r="J6523" i="5"/>
  <c r="K6523" i="5" s="1"/>
  <c r="J6535" i="5"/>
  <c r="K6535" i="5" s="1"/>
  <c r="J6547" i="5"/>
  <c r="K6547" i="5" s="1"/>
  <c r="J6559" i="5"/>
  <c r="K6559" i="5" s="1"/>
  <c r="J6571" i="5"/>
  <c r="K6571" i="5" s="1"/>
  <c r="J6583" i="5"/>
  <c r="K6583" i="5" s="1"/>
  <c r="J6595" i="5"/>
  <c r="K6595" i="5" s="1"/>
  <c r="J6607" i="5"/>
  <c r="K6607" i="5" s="1"/>
  <c r="J6619" i="5"/>
  <c r="K6619" i="5" s="1"/>
  <c r="J6631" i="5"/>
  <c r="K6631" i="5" s="1"/>
  <c r="J6643" i="5"/>
  <c r="K6643" i="5" s="1"/>
  <c r="J6655" i="5"/>
  <c r="K6655" i="5" s="1"/>
  <c r="J6667" i="5"/>
  <c r="K6667" i="5" s="1"/>
  <c r="J6679" i="5"/>
  <c r="K6679" i="5" s="1"/>
  <c r="J6691" i="5"/>
  <c r="K6691" i="5" s="1"/>
  <c r="J6703" i="5"/>
  <c r="K6703" i="5" s="1"/>
  <c r="J6715" i="5"/>
  <c r="K6715" i="5" s="1"/>
  <c r="J6727" i="5"/>
  <c r="K6727" i="5" s="1"/>
  <c r="J6739" i="5"/>
  <c r="K6739" i="5" s="1"/>
  <c r="J6751" i="5"/>
  <c r="K6751" i="5" s="1"/>
  <c r="J6763" i="5"/>
  <c r="K6763" i="5" s="1"/>
  <c r="J6775" i="5"/>
  <c r="K6775" i="5" s="1"/>
  <c r="J6787" i="5"/>
  <c r="K6787" i="5" s="1"/>
  <c r="J6799" i="5"/>
  <c r="K6799" i="5" s="1"/>
  <c r="J6811" i="5"/>
  <c r="K6811" i="5" s="1"/>
  <c r="J6823" i="5"/>
  <c r="K6823" i="5" s="1"/>
  <c r="J6835" i="5"/>
  <c r="K6835" i="5" s="1"/>
  <c r="J6847" i="5"/>
  <c r="K6847" i="5" s="1"/>
  <c r="J6859" i="5"/>
  <c r="K6859" i="5" s="1"/>
  <c r="J6871" i="5"/>
  <c r="K6871" i="5" s="1"/>
  <c r="J6883" i="5"/>
  <c r="K6883" i="5" s="1"/>
  <c r="J6895" i="5"/>
  <c r="K6895" i="5" s="1"/>
  <c r="J6907" i="5"/>
  <c r="K6907" i="5" s="1"/>
  <c r="J6919" i="5"/>
  <c r="K6919" i="5" s="1"/>
  <c r="J6931" i="5"/>
  <c r="K6931" i="5" s="1"/>
  <c r="J6943" i="5"/>
  <c r="K6943" i="5" s="1"/>
  <c r="J6955" i="5"/>
  <c r="K6955" i="5" s="1"/>
  <c r="J6967" i="5"/>
  <c r="K6967" i="5" s="1"/>
  <c r="J6979" i="5"/>
  <c r="K6979" i="5" s="1"/>
  <c r="J6991" i="5"/>
  <c r="K6991" i="5" s="1"/>
  <c r="J7003" i="5"/>
  <c r="K7003" i="5" s="1"/>
  <c r="J7015" i="5"/>
  <c r="K7015" i="5" s="1"/>
  <c r="J7027" i="5"/>
  <c r="K7027" i="5" s="1"/>
  <c r="J7039" i="5"/>
  <c r="K7039" i="5" s="1"/>
  <c r="J7051" i="5"/>
  <c r="K7051" i="5" s="1"/>
  <c r="J7063" i="5"/>
  <c r="K7063" i="5" s="1"/>
  <c r="J7075" i="5"/>
  <c r="K7075" i="5" s="1"/>
  <c r="J7087" i="5"/>
  <c r="K7087" i="5" s="1"/>
  <c r="J7099" i="5"/>
  <c r="K7099" i="5" s="1"/>
  <c r="J7111" i="5"/>
  <c r="K7111" i="5" s="1"/>
  <c r="J7123" i="5"/>
  <c r="K7123" i="5" s="1"/>
  <c r="J7135" i="5"/>
  <c r="K7135" i="5" s="1"/>
  <c r="J7147" i="5"/>
  <c r="K7147" i="5" s="1"/>
  <c r="J7159" i="5"/>
  <c r="K7159" i="5" s="1"/>
  <c r="J7171" i="5"/>
  <c r="K7171" i="5" s="1"/>
  <c r="J7183" i="5"/>
  <c r="K7183" i="5" s="1"/>
  <c r="J7195" i="5"/>
  <c r="K7195" i="5" s="1"/>
  <c r="J7207" i="5"/>
  <c r="K7207" i="5" s="1"/>
  <c r="J7219" i="5"/>
  <c r="K7219" i="5" s="1"/>
  <c r="J7231" i="5"/>
  <c r="K7231" i="5" s="1"/>
  <c r="J7243" i="5"/>
  <c r="K7243" i="5" s="1"/>
  <c r="J7255" i="5"/>
  <c r="K7255" i="5" s="1"/>
  <c r="J7267" i="5"/>
  <c r="K7267" i="5" s="1"/>
  <c r="J7279" i="5"/>
  <c r="K7279" i="5" s="1"/>
  <c r="J7291" i="5"/>
  <c r="K7291" i="5" s="1"/>
  <c r="J7303" i="5"/>
  <c r="K7303" i="5" s="1"/>
  <c r="J7315" i="5"/>
  <c r="K7315" i="5" s="1"/>
  <c r="J7327" i="5"/>
  <c r="K7327" i="5" s="1"/>
  <c r="J7339" i="5"/>
  <c r="K7339" i="5" s="1"/>
  <c r="J7351" i="5"/>
  <c r="K7351" i="5" s="1"/>
  <c r="J7363" i="5"/>
  <c r="K7363" i="5" s="1"/>
  <c r="J7375" i="5"/>
  <c r="K7375" i="5" s="1"/>
  <c r="J7387" i="5"/>
  <c r="K7387" i="5" s="1"/>
  <c r="J7399" i="5"/>
  <c r="K7399" i="5" s="1"/>
  <c r="J7411" i="5"/>
  <c r="K7411" i="5" s="1"/>
  <c r="J7423" i="5"/>
  <c r="K7423" i="5" s="1"/>
  <c r="J7435" i="5"/>
  <c r="K7435" i="5" s="1"/>
  <c r="J7447" i="5"/>
  <c r="K7447" i="5" s="1"/>
  <c r="J7459" i="5"/>
  <c r="K7459" i="5" s="1"/>
  <c r="J7471" i="5"/>
  <c r="K7471" i="5" s="1"/>
  <c r="J7483" i="5"/>
  <c r="K7483" i="5" s="1"/>
  <c r="J7495" i="5"/>
  <c r="K7495" i="5" s="1"/>
  <c r="J7507" i="5"/>
  <c r="K7507" i="5" s="1"/>
  <c r="J7519" i="5"/>
  <c r="K7519" i="5" s="1"/>
  <c r="J7531" i="5"/>
  <c r="K7531" i="5" s="1"/>
  <c r="J7543" i="5"/>
  <c r="K7543" i="5" s="1"/>
  <c r="J7555" i="5"/>
  <c r="K7555" i="5" s="1"/>
  <c r="J7567" i="5"/>
  <c r="K7567" i="5" s="1"/>
  <c r="J7579" i="5"/>
  <c r="K7579" i="5" s="1"/>
  <c r="J7591" i="5"/>
  <c r="K7591" i="5" s="1"/>
  <c r="J7603" i="5"/>
  <c r="K7603" i="5" s="1"/>
  <c r="J7615" i="5"/>
  <c r="K7615" i="5" s="1"/>
  <c r="J7627" i="5"/>
  <c r="K7627" i="5" s="1"/>
  <c r="J7639" i="5"/>
  <c r="K7639" i="5" s="1"/>
  <c r="J7651" i="5"/>
  <c r="K7651" i="5" s="1"/>
  <c r="J7663" i="5"/>
  <c r="K7663" i="5" s="1"/>
  <c r="J7675" i="5"/>
  <c r="K7675" i="5" s="1"/>
  <c r="J7687" i="5"/>
  <c r="K7687" i="5" s="1"/>
  <c r="J7699" i="5"/>
  <c r="K7699" i="5" s="1"/>
  <c r="J7711" i="5"/>
  <c r="K7711" i="5" s="1"/>
  <c r="J7723" i="5"/>
  <c r="K7723" i="5" s="1"/>
  <c r="J7735" i="5"/>
  <c r="K7735" i="5" s="1"/>
  <c r="J7747" i="5"/>
  <c r="K7747" i="5" s="1"/>
  <c r="J7759" i="5"/>
  <c r="K7759" i="5" s="1"/>
  <c r="J7771" i="5"/>
  <c r="K7771" i="5" s="1"/>
  <c r="J7783" i="5"/>
  <c r="K7783" i="5" s="1"/>
  <c r="J7795" i="5"/>
  <c r="K7795" i="5" s="1"/>
  <c r="J7807" i="5"/>
  <c r="K7807" i="5" s="1"/>
  <c r="J7819" i="5"/>
  <c r="K7819" i="5" s="1"/>
  <c r="J7831" i="5"/>
  <c r="K7831" i="5" s="1"/>
  <c r="J7843" i="5"/>
  <c r="K7843" i="5" s="1"/>
  <c r="J7855" i="5"/>
  <c r="K7855" i="5" s="1"/>
  <c r="J7867" i="5"/>
  <c r="K7867" i="5" s="1"/>
  <c r="J7879" i="5"/>
  <c r="K7879" i="5" s="1"/>
  <c r="J7891" i="5"/>
  <c r="K7891" i="5" s="1"/>
  <c r="J7903" i="5"/>
  <c r="K7903" i="5" s="1"/>
  <c r="J7915" i="5"/>
  <c r="K7915" i="5" s="1"/>
  <c r="J7927" i="5"/>
  <c r="K7927" i="5" s="1"/>
  <c r="J7939" i="5"/>
  <c r="K7939" i="5" s="1"/>
  <c r="J7951" i="5"/>
  <c r="K7951" i="5" s="1"/>
  <c r="J7963" i="5"/>
  <c r="K7963" i="5" s="1"/>
  <c r="J7975" i="5"/>
  <c r="K7975" i="5" s="1"/>
  <c r="J7987" i="5"/>
  <c r="K7987" i="5" s="1"/>
  <c r="J7999" i="5"/>
  <c r="K7999" i="5" s="1"/>
  <c r="J8011" i="5"/>
  <c r="K8011" i="5" s="1"/>
  <c r="J8023" i="5"/>
  <c r="K8023" i="5" s="1"/>
  <c r="J8035" i="5"/>
  <c r="K8035" i="5" s="1"/>
  <c r="J8047" i="5"/>
  <c r="K8047" i="5" s="1"/>
  <c r="J8059" i="5"/>
  <c r="K8059" i="5" s="1"/>
  <c r="J8071" i="5"/>
  <c r="K8071" i="5" s="1"/>
  <c r="J8083" i="5"/>
  <c r="K8083" i="5" s="1"/>
  <c r="J8095" i="5"/>
  <c r="K8095" i="5" s="1"/>
  <c r="J8107" i="5"/>
  <c r="K8107" i="5" s="1"/>
  <c r="J8119" i="5"/>
  <c r="K8119" i="5" s="1"/>
  <c r="J8131" i="5"/>
  <c r="K8131" i="5" s="1"/>
  <c r="J8143" i="5"/>
  <c r="K8143" i="5" s="1"/>
  <c r="J8155" i="5"/>
  <c r="K8155" i="5" s="1"/>
  <c r="J8167" i="5"/>
  <c r="K8167" i="5" s="1"/>
  <c r="J8179" i="5"/>
  <c r="K8179" i="5" s="1"/>
  <c r="J8191" i="5"/>
  <c r="K8191" i="5" s="1"/>
  <c r="J8203" i="5"/>
  <c r="K8203" i="5" s="1"/>
  <c r="J8215" i="5"/>
  <c r="K8215" i="5" s="1"/>
  <c r="J8227" i="5"/>
  <c r="K8227" i="5" s="1"/>
  <c r="J8239" i="5"/>
  <c r="K8239" i="5" s="1"/>
  <c r="J8251" i="5"/>
  <c r="K8251" i="5" s="1"/>
  <c r="J8263" i="5"/>
  <c r="K8263" i="5" s="1"/>
  <c r="J8275" i="5"/>
  <c r="K8275" i="5" s="1"/>
  <c r="J8287" i="5"/>
  <c r="K8287" i="5" s="1"/>
  <c r="J8299" i="5"/>
  <c r="K8299" i="5" s="1"/>
  <c r="J8311" i="5"/>
  <c r="K8311" i="5" s="1"/>
  <c r="J8323" i="5"/>
  <c r="K8323" i="5" s="1"/>
  <c r="J8335" i="5"/>
  <c r="K8335" i="5" s="1"/>
  <c r="J8347" i="5"/>
  <c r="K8347" i="5" s="1"/>
  <c r="J8359" i="5"/>
  <c r="K8359" i="5" s="1"/>
  <c r="J8371" i="5"/>
  <c r="K8371" i="5" s="1"/>
  <c r="J8383" i="5"/>
  <c r="K8383" i="5" s="1"/>
  <c r="J8395" i="5"/>
  <c r="K8395" i="5" s="1"/>
  <c r="J100" i="5"/>
  <c r="K100" i="5" s="1"/>
  <c r="J244" i="5"/>
  <c r="K244" i="5" s="1"/>
  <c r="J388" i="5"/>
  <c r="K388" i="5" s="1"/>
  <c r="J532" i="5"/>
  <c r="K532" i="5" s="1"/>
  <c r="J657" i="5"/>
  <c r="K657" i="5" s="1"/>
  <c r="J765" i="5"/>
  <c r="K765" i="5" s="1"/>
  <c r="J873" i="5"/>
  <c r="K873" i="5" s="1"/>
  <c r="J981" i="5"/>
  <c r="K981" i="5" s="1"/>
  <c r="J1089" i="5"/>
  <c r="K1089" i="5" s="1"/>
  <c r="J1197" i="5"/>
  <c r="K1197" i="5" s="1"/>
  <c r="J1305" i="5"/>
  <c r="K1305" i="5" s="1"/>
  <c r="J1413" i="5"/>
  <c r="K1413" i="5" s="1"/>
  <c r="J1521" i="5"/>
  <c r="K1521" i="5" s="1"/>
  <c r="J1629" i="5"/>
  <c r="K1629" i="5" s="1"/>
  <c r="J1724" i="5"/>
  <c r="K1724" i="5" s="1"/>
  <c r="J1809" i="5"/>
  <c r="K1809" i="5" s="1"/>
  <c r="J1894" i="5"/>
  <c r="K1894" i="5" s="1"/>
  <c r="J1960" i="5"/>
  <c r="K1960" i="5" s="1"/>
  <c r="J2008" i="5"/>
  <c r="K2008" i="5" s="1"/>
  <c r="J2056" i="5"/>
  <c r="K2056" i="5" s="1"/>
  <c r="J2104" i="5"/>
  <c r="K2104" i="5" s="1"/>
  <c r="J2152" i="5"/>
  <c r="K2152" i="5" s="1"/>
  <c r="J2200" i="5"/>
  <c r="K2200" i="5" s="1"/>
  <c r="J2248" i="5"/>
  <c r="K2248" i="5" s="1"/>
  <c r="J2296" i="5"/>
  <c r="K2296" i="5" s="1"/>
  <c r="J2344" i="5"/>
  <c r="K2344" i="5" s="1"/>
  <c r="J2392" i="5"/>
  <c r="K2392" i="5" s="1"/>
  <c r="J2440" i="5"/>
  <c r="K2440" i="5" s="1"/>
  <c r="J2488" i="5"/>
  <c r="K2488" i="5" s="1"/>
  <c r="J2536" i="5"/>
  <c r="K2536" i="5" s="1"/>
  <c r="J2584" i="5"/>
  <c r="K2584" i="5" s="1"/>
  <c r="J2632" i="5"/>
  <c r="K2632" i="5" s="1"/>
  <c r="J2680" i="5"/>
  <c r="K2680" i="5" s="1"/>
  <c r="J2728" i="5"/>
  <c r="K2728" i="5" s="1"/>
  <c r="J2776" i="5"/>
  <c r="K2776" i="5" s="1"/>
  <c r="J2824" i="5"/>
  <c r="K2824" i="5" s="1"/>
  <c r="J2872" i="5"/>
  <c r="K2872" i="5" s="1"/>
  <c r="J2920" i="5"/>
  <c r="K2920" i="5" s="1"/>
  <c r="J2968" i="5"/>
  <c r="K2968" i="5" s="1"/>
  <c r="J3007" i="5"/>
  <c r="K3007" i="5" s="1"/>
  <c r="J3043" i="5"/>
  <c r="K3043" i="5" s="1"/>
  <c r="J3079" i="5"/>
  <c r="K3079" i="5" s="1"/>
  <c r="J3115" i="5"/>
  <c r="K3115" i="5" s="1"/>
  <c r="J3151" i="5"/>
  <c r="K3151" i="5" s="1"/>
  <c r="J3187" i="5"/>
  <c r="K3187" i="5" s="1"/>
  <c r="J3223" i="5"/>
  <c r="K3223" i="5" s="1"/>
  <c r="J3259" i="5"/>
  <c r="K3259" i="5" s="1"/>
  <c r="J3295" i="5"/>
  <c r="K3295" i="5" s="1"/>
  <c r="J3331" i="5"/>
  <c r="K3331" i="5" s="1"/>
  <c r="J3367" i="5"/>
  <c r="K3367" i="5" s="1"/>
  <c r="J3403" i="5"/>
  <c r="K3403" i="5" s="1"/>
  <c r="J3439" i="5"/>
  <c r="K3439" i="5" s="1"/>
  <c r="J3475" i="5"/>
  <c r="K3475" i="5" s="1"/>
  <c r="J3511" i="5"/>
  <c r="K3511" i="5" s="1"/>
  <c r="J3547" i="5"/>
  <c r="K3547" i="5" s="1"/>
  <c r="J3583" i="5"/>
  <c r="K3583" i="5" s="1"/>
  <c r="J3619" i="5"/>
  <c r="K3619" i="5" s="1"/>
  <c r="J3655" i="5"/>
  <c r="K3655" i="5" s="1"/>
  <c r="J3691" i="5"/>
  <c r="K3691" i="5" s="1"/>
  <c r="J3727" i="5"/>
  <c r="K3727" i="5" s="1"/>
  <c r="J3763" i="5"/>
  <c r="K3763" i="5" s="1"/>
  <c r="J3799" i="5"/>
  <c r="K3799" i="5" s="1"/>
  <c r="J3835" i="5"/>
  <c r="K3835" i="5" s="1"/>
  <c r="J3871" i="5"/>
  <c r="K3871" i="5" s="1"/>
  <c r="J3907" i="5"/>
  <c r="K3907" i="5" s="1"/>
  <c r="J3943" i="5"/>
  <c r="K3943" i="5" s="1"/>
  <c r="J3979" i="5"/>
  <c r="K3979" i="5" s="1"/>
  <c r="J4015" i="5"/>
  <c r="K4015" i="5" s="1"/>
  <c r="J4051" i="5"/>
  <c r="K4051" i="5" s="1"/>
  <c r="J4087" i="5"/>
  <c r="K4087" i="5" s="1"/>
  <c r="J4123" i="5"/>
  <c r="K4123" i="5" s="1"/>
  <c r="J4159" i="5"/>
  <c r="K4159" i="5" s="1"/>
  <c r="J4195" i="5"/>
  <c r="K4195" i="5" s="1"/>
  <c r="J4231" i="5"/>
  <c r="K4231" i="5" s="1"/>
  <c r="J4267" i="5"/>
  <c r="K4267" i="5" s="1"/>
  <c r="J4303" i="5"/>
  <c r="K4303" i="5" s="1"/>
  <c r="J4339" i="5"/>
  <c r="K4339" i="5" s="1"/>
  <c r="J4375" i="5"/>
  <c r="K4375" i="5" s="1"/>
  <c r="J4411" i="5"/>
  <c r="K4411" i="5" s="1"/>
  <c r="J4447" i="5"/>
  <c r="K4447" i="5" s="1"/>
  <c r="J4483" i="5"/>
  <c r="K4483" i="5" s="1"/>
  <c r="J4519" i="5"/>
  <c r="K4519" i="5" s="1"/>
  <c r="J4555" i="5"/>
  <c r="K4555" i="5" s="1"/>
  <c r="J4591" i="5"/>
  <c r="K4591" i="5" s="1"/>
  <c r="J4627" i="5"/>
  <c r="K4627" i="5" s="1"/>
  <c r="J4663" i="5"/>
  <c r="K4663" i="5" s="1"/>
  <c r="J4699" i="5"/>
  <c r="K4699" i="5" s="1"/>
  <c r="J4735" i="5"/>
  <c r="K4735" i="5" s="1"/>
  <c r="J4771" i="5"/>
  <c r="K4771" i="5" s="1"/>
  <c r="J4807" i="5"/>
  <c r="K4807" i="5" s="1"/>
  <c r="J4843" i="5"/>
  <c r="K4843" i="5" s="1"/>
  <c r="J4879" i="5"/>
  <c r="K4879" i="5" s="1"/>
  <c r="J4915" i="5"/>
  <c r="K4915" i="5" s="1"/>
  <c r="J4951" i="5"/>
  <c r="K4951" i="5" s="1"/>
  <c r="J4987" i="5"/>
  <c r="K4987" i="5" s="1"/>
  <c r="J5023" i="5"/>
  <c r="K5023" i="5" s="1"/>
  <c r="J5059" i="5"/>
  <c r="K5059" i="5" s="1"/>
  <c r="J5095" i="5"/>
  <c r="K5095" i="5" s="1"/>
  <c r="J5122" i="5"/>
  <c r="K5122" i="5" s="1"/>
  <c r="J5155" i="5"/>
  <c r="K5155" i="5" s="1"/>
  <c r="J5181" i="5"/>
  <c r="K5181" i="5" s="1"/>
  <c r="J5214" i="5"/>
  <c r="K5214" i="5" s="1"/>
  <c r="J5240" i="5"/>
  <c r="K5240" i="5" s="1"/>
  <c r="J5266" i="5"/>
  <c r="K5266" i="5" s="1"/>
  <c r="J5289" i="5"/>
  <c r="K5289" i="5" s="1"/>
  <c r="J5307" i="5"/>
  <c r="K5307" i="5" s="1"/>
  <c r="J5322" i="5"/>
  <c r="K5322" i="5" s="1"/>
  <c r="J5337" i="5"/>
  <c r="K5337" i="5" s="1"/>
  <c r="J5355" i="5"/>
  <c r="K5355" i="5" s="1"/>
  <c r="J5370" i="5"/>
  <c r="K5370" i="5" s="1"/>
  <c r="J5385" i="5"/>
  <c r="K5385" i="5" s="1"/>
  <c r="J5403" i="5"/>
  <c r="K5403" i="5" s="1"/>
  <c r="J5418" i="5"/>
  <c r="K5418" i="5" s="1"/>
  <c r="J5433" i="5"/>
  <c r="K5433" i="5" s="1"/>
  <c r="J5451" i="5"/>
  <c r="K5451" i="5" s="1"/>
  <c r="J5466" i="5"/>
  <c r="K5466" i="5" s="1"/>
  <c r="J5481" i="5"/>
  <c r="K5481" i="5" s="1"/>
  <c r="J5499" i="5"/>
  <c r="K5499" i="5" s="1"/>
  <c r="J5514" i="5"/>
  <c r="K5514" i="5" s="1"/>
  <c r="J5529" i="5"/>
  <c r="K5529" i="5" s="1"/>
  <c r="J5547" i="5"/>
  <c r="K5547" i="5" s="1"/>
  <c r="J5562" i="5"/>
  <c r="K5562" i="5" s="1"/>
  <c r="J5577" i="5"/>
  <c r="K5577" i="5" s="1"/>
  <c r="J5595" i="5"/>
  <c r="K5595" i="5" s="1"/>
  <c r="J5610" i="5"/>
  <c r="K5610" i="5" s="1"/>
  <c r="J5625" i="5"/>
  <c r="K5625" i="5" s="1"/>
  <c r="J5643" i="5"/>
  <c r="K5643" i="5" s="1"/>
  <c r="J5658" i="5"/>
  <c r="K5658" i="5" s="1"/>
  <c r="J5673" i="5"/>
  <c r="K5673" i="5" s="1"/>
  <c r="J5691" i="5"/>
  <c r="K5691" i="5" s="1"/>
  <c r="J5706" i="5"/>
  <c r="K5706" i="5" s="1"/>
  <c r="J5721" i="5"/>
  <c r="K5721" i="5" s="1"/>
  <c r="J5739" i="5"/>
  <c r="K5739" i="5" s="1"/>
  <c r="J5754" i="5"/>
  <c r="K5754" i="5" s="1"/>
  <c r="J5769" i="5"/>
  <c r="K5769" i="5" s="1"/>
  <c r="J5787" i="5"/>
  <c r="K5787" i="5" s="1"/>
  <c r="J5802" i="5"/>
  <c r="K5802" i="5" s="1"/>
  <c r="J5817" i="5"/>
  <c r="K5817" i="5" s="1"/>
  <c r="J5835" i="5"/>
  <c r="K5835" i="5" s="1"/>
  <c r="J5850" i="5"/>
  <c r="K5850" i="5" s="1"/>
  <c r="J5865" i="5"/>
  <c r="K5865" i="5" s="1"/>
  <c r="J5883" i="5"/>
  <c r="K5883" i="5" s="1"/>
  <c r="J5898" i="5"/>
  <c r="K5898" i="5" s="1"/>
  <c r="J5913" i="5"/>
  <c r="K5913" i="5" s="1"/>
  <c r="J5931" i="5"/>
  <c r="K5931" i="5" s="1"/>
  <c r="J5946" i="5"/>
  <c r="K5946" i="5" s="1"/>
  <c r="J5961" i="5"/>
  <c r="K5961" i="5" s="1"/>
  <c r="J5979" i="5"/>
  <c r="K5979" i="5" s="1"/>
  <c r="J5994" i="5"/>
  <c r="K5994" i="5" s="1"/>
  <c r="J6009" i="5"/>
  <c r="K6009" i="5" s="1"/>
  <c r="J6027" i="5"/>
  <c r="K6027" i="5" s="1"/>
  <c r="J6042" i="5"/>
  <c r="K6042" i="5" s="1"/>
  <c r="J6057" i="5"/>
  <c r="K6057" i="5" s="1"/>
  <c r="J6075" i="5"/>
  <c r="K6075" i="5" s="1"/>
  <c r="J6090" i="5"/>
  <c r="K6090" i="5" s="1"/>
  <c r="J6105" i="5"/>
  <c r="K6105" i="5" s="1"/>
  <c r="J6123" i="5"/>
  <c r="K6123" i="5" s="1"/>
  <c r="J6138" i="5"/>
  <c r="K6138" i="5" s="1"/>
  <c r="J6153" i="5"/>
  <c r="K6153" i="5" s="1"/>
  <c r="J6171" i="5"/>
  <c r="K6171" i="5" s="1"/>
  <c r="J6186" i="5"/>
  <c r="K6186" i="5" s="1"/>
  <c r="J6201" i="5"/>
  <c r="K6201" i="5" s="1"/>
  <c r="J6219" i="5"/>
  <c r="K6219" i="5" s="1"/>
  <c r="J6234" i="5"/>
  <c r="K6234" i="5" s="1"/>
  <c r="J6249" i="5"/>
  <c r="K6249" i="5" s="1"/>
  <c r="J6267" i="5"/>
  <c r="K6267" i="5" s="1"/>
  <c r="J6282" i="5"/>
  <c r="K6282" i="5" s="1"/>
  <c r="J6297" i="5"/>
  <c r="K6297" i="5" s="1"/>
  <c r="J6315" i="5"/>
  <c r="K6315" i="5" s="1"/>
  <c r="J6330" i="5"/>
  <c r="K6330" i="5" s="1"/>
  <c r="J6345" i="5"/>
  <c r="K6345" i="5" s="1"/>
  <c r="J6363" i="5"/>
  <c r="K6363" i="5" s="1"/>
  <c r="J6378" i="5"/>
  <c r="K6378" i="5" s="1"/>
  <c r="J6393" i="5"/>
  <c r="K6393" i="5" s="1"/>
  <c r="J6411" i="5"/>
  <c r="K6411" i="5" s="1"/>
  <c r="J6426" i="5"/>
  <c r="K6426" i="5" s="1"/>
  <c r="J6441" i="5"/>
  <c r="K6441" i="5" s="1"/>
  <c r="J6459" i="5"/>
  <c r="K6459" i="5" s="1"/>
  <c r="J6474" i="5"/>
  <c r="K6474" i="5" s="1"/>
  <c r="J6488" i="5"/>
  <c r="K6488" i="5" s="1"/>
  <c r="J6500" i="5"/>
  <c r="K6500" i="5" s="1"/>
  <c r="J6512" i="5"/>
  <c r="K6512" i="5" s="1"/>
  <c r="J6524" i="5"/>
  <c r="K6524" i="5" s="1"/>
  <c r="J6536" i="5"/>
  <c r="K6536" i="5" s="1"/>
  <c r="J6548" i="5"/>
  <c r="K6548" i="5" s="1"/>
  <c r="J6560" i="5"/>
  <c r="K6560" i="5" s="1"/>
  <c r="J6572" i="5"/>
  <c r="K6572" i="5" s="1"/>
  <c r="J6584" i="5"/>
  <c r="K6584" i="5" s="1"/>
  <c r="J6596" i="5"/>
  <c r="K6596" i="5" s="1"/>
  <c r="J6608" i="5"/>
  <c r="K6608" i="5" s="1"/>
  <c r="J6620" i="5"/>
  <c r="K6620" i="5" s="1"/>
  <c r="J6632" i="5"/>
  <c r="K6632" i="5" s="1"/>
  <c r="J6644" i="5"/>
  <c r="K6644" i="5" s="1"/>
  <c r="J6656" i="5"/>
  <c r="K6656" i="5" s="1"/>
  <c r="J6668" i="5"/>
  <c r="K6668" i="5" s="1"/>
  <c r="J6680" i="5"/>
  <c r="K6680" i="5" s="1"/>
  <c r="J6692" i="5"/>
  <c r="K6692" i="5" s="1"/>
  <c r="J6704" i="5"/>
  <c r="K6704" i="5" s="1"/>
  <c r="J6716" i="5"/>
  <c r="K6716" i="5" s="1"/>
  <c r="J6728" i="5"/>
  <c r="K6728" i="5" s="1"/>
  <c r="J6740" i="5"/>
  <c r="K6740" i="5" s="1"/>
  <c r="J6752" i="5"/>
  <c r="K6752" i="5" s="1"/>
  <c r="J6764" i="5"/>
  <c r="K6764" i="5" s="1"/>
  <c r="J6776" i="5"/>
  <c r="K6776" i="5" s="1"/>
  <c r="J6788" i="5"/>
  <c r="K6788" i="5" s="1"/>
  <c r="J6800" i="5"/>
  <c r="K6800" i="5" s="1"/>
  <c r="J6812" i="5"/>
  <c r="K6812" i="5" s="1"/>
  <c r="J6824" i="5"/>
  <c r="K6824" i="5" s="1"/>
  <c r="J6836" i="5"/>
  <c r="K6836" i="5" s="1"/>
  <c r="J6848" i="5"/>
  <c r="K6848" i="5" s="1"/>
  <c r="J6860" i="5"/>
  <c r="K6860" i="5" s="1"/>
  <c r="J6872" i="5"/>
  <c r="K6872" i="5" s="1"/>
  <c r="J6884" i="5"/>
  <c r="K6884" i="5" s="1"/>
  <c r="J6896" i="5"/>
  <c r="K6896" i="5" s="1"/>
  <c r="J6908" i="5"/>
  <c r="K6908" i="5" s="1"/>
  <c r="J6920" i="5"/>
  <c r="K6920" i="5" s="1"/>
  <c r="J6932" i="5"/>
  <c r="K6932" i="5" s="1"/>
  <c r="J6944" i="5"/>
  <c r="K6944" i="5" s="1"/>
  <c r="J6956" i="5"/>
  <c r="K6956" i="5" s="1"/>
  <c r="J6968" i="5"/>
  <c r="K6968" i="5" s="1"/>
  <c r="J6980" i="5"/>
  <c r="K6980" i="5" s="1"/>
  <c r="J6992" i="5"/>
  <c r="K6992" i="5" s="1"/>
  <c r="J7004" i="5"/>
  <c r="K7004" i="5" s="1"/>
  <c r="J7016" i="5"/>
  <c r="K7016" i="5" s="1"/>
  <c r="J7028" i="5"/>
  <c r="K7028" i="5" s="1"/>
  <c r="J7040" i="5"/>
  <c r="K7040" i="5" s="1"/>
  <c r="J7052" i="5"/>
  <c r="K7052" i="5" s="1"/>
  <c r="J7064" i="5"/>
  <c r="K7064" i="5" s="1"/>
  <c r="J7076" i="5"/>
  <c r="K7076" i="5" s="1"/>
  <c r="J7088" i="5"/>
  <c r="K7088" i="5" s="1"/>
  <c r="J7100" i="5"/>
  <c r="K7100" i="5" s="1"/>
  <c r="J7112" i="5"/>
  <c r="K7112" i="5" s="1"/>
  <c r="J7124" i="5"/>
  <c r="K7124" i="5" s="1"/>
  <c r="J7136" i="5"/>
  <c r="K7136" i="5" s="1"/>
  <c r="J7148" i="5"/>
  <c r="K7148" i="5" s="1"/>
  <c r="J7160" i="5"/>
  <c r="K7160" i="5" s="1"/>
  <c r="J7172" i="5"/>
  <c r="K7172" i="5" s="1"/>
  <c r="J7184" i="5"/>
  <c r="K7184" i="5" s="1"/>
  <c r="J7196" i="5"/>
  <c r="K7196" i="5" s="1"/>
  <c r="J7208" i="5"/>
  <c r="K7208" i="5" s="1"/>
  <c r="J7220" i="5"/>
  <c r="K7220" i="5" s="1"/>
  <c r="J7232" i="5"/>
  <c r="K7232" i="5" s="1"/>
  <c r="J7244" i="5"/>
  <c r="K7244" i="5" s="1"/>
  <c r="J7256" i="5"/>
  <c r="K7256" i="5" s="1"/>
  <c r="J7268" i="5"/>
  <c r="K7268" i="5" s="1"/>
  <c r="J7280" i="5"/>
  <c r="K7280" i="5" s="1"/>
  <c r="J7292" i="5"/>
  <c r="K7292" i="5" s="1"/>
  <c r="J7304" i="5"/>
  <c r="K7304" i="5" s="1"/>
  <c r="J7316" i="5"/>
  <c r="K7316" i="5" s="1"/>
  <c r="J7328" i="5"/>
  <c r="K7328" i="5" s="1"/>
  <c r="J7340" i="5"/>
  <c r="K7340" i="5" s="1"/>
  <c r="J7352" i="5"/>
  <c r="K7352" i="5" s="1"/>
  <c r="J7364" i="5"/>
  <c r="K7364" i="5" s="1"/>
  <c r="J7376" i="5"/>
  <c r="K7376" i="5" s="1"/>
  <c r="J7388" i="5"/>
  <c r="K7388" i="5" s="1"/>
  <c r="J7400" i="5"/>
  <c r="K7400" i="5" s="1"/>
  <c r="J7412" i="5"/>
  <c r="K7412" i="5" s="1"/>
  <c r="J7424" i="5"/>
  <c r="K7424" i="5" s="1"/>
  <c r="J7436" i="5"/>
  <c r="K7436" i="5" s="1"/>
  <c r="J7448" i="5"/>
  <c r="K7448" i="5" s="1"/>
  <c r="J7460" i="5"/>
  <c r="K7460" i="5" s="1"/>
  <c r="J7472" i="5"/>
  <c r="K7472" i="5" s="1"/>
  <c r="J7484" i="5"/>
  <c r="K7484" i="5" s="1"/>
  <c r="J7496" i="5"/>
  <c r="K7496" i="5" s="1"/>
  <c r="J7508" i="5"/>
  <c r="K7508" i="5" s="1"/>
  <c r="J7520" i="5"/>
  <c r="K7520" i="5" s="1"/>
  <c r="J7532" i="5"/>
  <c r="K7532" i="5" s="1"/>
  <c r="J7544" i="5"/>
  <c r="K7544" i="5" s="1"/>
  <c r="J7556" i="5"/>
  <c r="K7556" i="5" s="1"/>
  <c r="J7568" i="5"/>
  <c r="K7568" i="5" s="1"/>
  <c r="J7580" i="5"/>
  <c r="K7580" i="5" s="1"/>
  <c r="J7592" i="5"/>
  <c r="K7592" i="5" s="1"/>
  <c r="J7604" i="5"/>
  <c r="K7604" i="5" s="1"/>
  <c r="J7616" i="5"/>
  <c r="K7616" i="5" s="1"/>
  <c r="J7628" i="5"/>
  <c r="K7628" i="5" s="1"/>
  <c r="J7640" i="5"/>
  <c r="K7640" i="5" s="1"/>
  <c r="J7652" i="5"/>
  <c r="K7652" i="5" s="1"/>
  <c r="J7664" i="5"/>
  <c r="K7664" i="5" s="1"/>
  <c r="J7676" i="5"/>
  <c r="K7676" i="5" s="1"/>
  <c r="J7688" i="5"/>
  <c r="K7688" i="5" s="1"/>
  <c r="J7700" i="5"/>
  <c r="K7700" i="5" s="1"/>
  <c r="J7712" i="5"/>
  <c r="K7712" i="5" s="1"/>
  <c r="J7724" i="5"/>
  <c r="K7724" i="5" s="1"/>
  <c r="J7736" i="5"/>
  <c r="K7736" i="5" s="1"/>
  <c r="J7748" i="5"/>
  <c r="K7748" i="5" s="1"/>
  <c r="J7760" i="5"/>
  <c r="K7760" i="5" s="1"/>
  <c r="J7772" i="5"/>
  <c r="K7772" i="5" s="1"/>
  <c r="J7784" i="5"/>
  <c r="K7784" i="5" s="1"/>
  <c r="J7796" i="5"/>
  <c r="K7796" i="5" s="1"/>
  <c r="J7808" i="5"/>
  <c r="K7808" i="5" s="1"/>
  <c r="J7820" i="5"/>
  <c r="K7820" i="5" s="1"/>
  <c r="J7832" i="5"/>
  <c r="K7832" i="5" s="1"/>
  <c r="J7844" i="5"/>
  <c r="K7844" i="5" s="1"/>
  <c r="J7856" i="5"/>
  <c r="K7856" i="5" s="1"/>
  <c r="J7868" i="5"/>
  <c r="K7868" i="5" s="1"/>
  <c r="J7880" i="5"/>
  <c r="K7880" i="5" s="1"/>
  <c r="J7892" i="5"/>
  <c r="K7892" i="5" s="1"/>
  <c r="J7904" i="5"/>
  <c r="K7904" i="5" s="1"/>
  <c r="J7916" i="5"/>
  <c r="K7916" i="5" s="1"/>
  <c r="J7928" i="5"/>
  <c r="K7928" i="5" s="1"/>
  <c r="J7940" i="5"/>
  <c r="K7940" i="5" s="1"/>
  <c r="J7952" i="5"/>
  <c r="K7952" i="5" s="1"/>
  <c r="J7964" i="5"/>
  <c r="K7964" i="5" s="1"/>
  <c r="J7976" i="5"/>
  <c r="K7976" i="5" s="1"/>
  <c r="J7988" i="5"/>
  <c r="K7988" i="5" s="1"/>
  <c r="J8000" i="5"/>
  <c r="K8000" i="5" s="1"/>
  <c r="J8012" i="5"/>
  <c r="K8012" i="5" s="1"/>
  <c r="J8024" i="5"/>
  <c r="K8024" i="5" s="1"/>
  <c r="J8036" i="5"/>
  <c r="K8036" i="5" s="1"/>
  <c r="J8048" i="5"/>
  <c r="K8048" i="5" s="1"/>
  <c r="J8060" i="5"/>
  <c r="K8060" i="5" s="1"/>
  <c r="J8072" i="5"/>
  <c r="K8072" i="5" s="1"/>
  <c r="J8084" i="5"/>
  <c r="K8084" i="5" s="1"/>
  <c r="J8096" i="5"/>
  <c r="K8096" i="5" s="1"/>
  <c r="J8108" i="5"/>
  <c r="K8108" i="5" s="1"/>
  <c r="J8120" i="5"/>
  <c r="K8120" i="5" s="1"/>
  <c r="J8132" i="5"/>
  <c r="K8132" i="5" s="1"/>
  <c r="J8144" i="5"/>
  <c r="K8144" i="5" s="1"/>
  <c r="J8156" i="5"/>
  <c r="K8156" i="5" s="1"/>
  <c r="J8168" i="5"/>
  <c r="K8168" i="5" s="1"/>
  <c r="J8180" i="5"/>
  <c r="K8180" i="5" s="1"/>
  <c r="J8192" i="5"/>
  <c r="K8192" i="5" s="1"/>
  <c r="J8204" i="5"/>
  <c r="K8204" i="5" s="1"/>
  <c r="J8216" i="5"/>
  <c r="K8216" i="5" s="1"/>
  <c r="J8228" i="5"/>
  <c r="K8228" i="5" s="1"/>
  <c r="J8240" i="5"/>
  <c r="K8240" i="5" s="1"/>
  <c r="J8252" i="5"/>
  <c r="K8252" i="5" s="1"/>
  <c r="J8264" i="5"/>
  <c r="K8264" i="5" s="1"/>
  <c r="J8276" i="5"/>
  <c r="K8276" i="5" s="1"/>
  <c r="J8288" i="5"/>
  <c r="K8288" i="5" s="1"/>
  <c r="J8300" i="5"/>
  <c r="K8300" i="5" s="1"/>
  <c r="J8312" i="5"/>
  <c r="K8312" i="5" s="1"/>
  <c r="J8324" i="5"/>
  <c r="K8324" i="5" s="1"/>
  <c r="J8336" i="5"/>
  <c r="K8336" i="5" s="1"/>
  <c r="J8348" i="5"/>
  <c r="K8348" i="5" s="1"/>
  <c r="J8360" i="5"/>
  <c r="K8360" i="5" s="1"/>
  <c r="J8372" i="5"/>
  <c r="K8372" i="5" s="1"/>
  <c r="J8384" i="5"/>
  <c r="K8384" i="5" s="1"/>
  <c r="J8396" i="5"/>
  <c r="K8396" i="5" s="1"/>
  <c r="J8408" i="5"/>
  <c r="K8408" i="5" s="1"/>
  <c r="J8420" i="5"/>
  <c r="K8420" i="5" s="1"/>
  <c r="J8432" i="5"/>
  <c r="K8432" i="5" s="1"/>
  <c r="J8444" i="5"/>
  <c r="K8444" i="5" s="1"/>
  <c r="J8456" i="5"/>
  <c r="K8456" i="5" s="1"/>
  <c r="J8468" i="5"/>
  <c r="K8468" i="5" s="1"/>
  <c r="J8480" i="5"/>
  <c r="K8480" i="5" s="1"/>
  <c r="J8492" i="5"/>
  <c r="K8492" i="5" s="1"/>
  <c r="J8504" i="5"/>
  <c r="K8504" i="5" s="1"/>
  <c r="J8516" i="5"/>
  <c r="K8516" i="5" s="1"/>
  <c r="J8528" i="5"/>
  <c r="K8528" i="5" s="1"/>
  <c r="J8540" i="5"/>
  <c r="K8540" i="5" s="1"/>
  <c r="J8552" i="5"/>
  <c r="K8552" i="5" s="1"/>
  <c r="J8564" i="5"/>
  <c r="K8564" i="5" s="1"/>
  <c r="J8576" i="5"/>
  <c r="K8576" i="5" s="1"/>
  <c r="J8588" i="5"/>
  <c r="K8588" i="5" s="1"/>
  <c r="J8600" i="5"/>
  <c r="K8600" i="5" s="1"/>
  <c r="J8612" i="5"/>
  <c r="K8612" i="5" s="1"/>
  <c r="J8624" i="5"/>
  <c r="K8624" i="5" s="1"/>
  <c r="J8636" i="5"/>
  <c r="K8636" i="5" s="1"/>
  <c r="J8648" i="5"/>
  <c r="K8648" i="5" s="1"/>
  <c r="J8660" i="5"/>
  <c r="K8660" i="5" s="1"/>
  <c r="J8672" i="5"/>
  <c r="K8672" i="5" s="1"/>
  <c r="J8684" i="5"/>
  <c r="K8684" i="5" s="1"/>
  <c r="J8696" i="5"/>
  <c r="K8696" i="5" s="1"/>
  <c r="J8708" i="5"/>
  <c r="K8708" i="5" s="1"/>
  <c r="J8720" i="5"/>
  <c r="K8720" i="5" s="1"/>
  <c r="J8732" i="5"/>
  <c r="K8732" i="5" s="1"/>
  <c r="J8744" i="5"/>
  <c r="K8744" i="5" s="1"/>
  <c r="J101" i="5"/>
  <c r="K101" i="5" s="1"/>
  <c r="J245" i="5"/>
  <c r="K245" i="5" s="1"/>
  <c r="J389" i="5"/>
  <c r="K389" i="5" s="1"/>
  <c r="J533" i="5"/>
  <c r="K533" i="5" s="1"/>
  <c r="J658" i="5"/>
  <c r="K658" i="5" s="1"/>
  <c r="J766" i="5"/>
  <c r="K766" i="5" s="1"/>
  <c r="J874" i="5"/>
  <c r="K874" i="5" s="1"/>
  <c r="J982" i="5"/>
  <c r="K982" i="5" s="1"/>
  <c r="J1090" i="5"/>
  <c r="K1090" i="5" s="1"/>
  <c r="J1198" i="5"/>
  <c r="K1198" i="5" s="1"/>
  <c r="J1306" i="5"/>
  <c r="K1306" i="5" s="1"/>
  <c r="J1414" i="5"/>
  <c r="K1414" i="5" s="1"/>
  <c r="J1522" i="5"/>
  <c r="K1522" i="5" s="1"/>
  <c r="J1630" i="5"/>
  <c r="K1630" i="5" s="1"/>
  <c r="J1725" i="5"/>
  <c r="K1725" i="5" s="1"/>
  <c r="J1810" i="5"/>
  <c r="K1810" i="5" s="1"/>
  <c r="J1895" i="5"/>
  <c r="K1895" i="5" s="1"/>
  <c r="J1961" i="5"/>
  <c r="K1961" i="5" s="1"/>
  <c r="J2009" i="5"/>
  <c r="K2009" i="5" s="1"/>
  <c r="J2057" i="5"/>
  <c r="K2057" i="5" s="1"/>
  <c r="J2105" i="5"/>
  <c r="K2105" i="5" s="1"/>
  <c r="J2153" i="5"/>
  <c r="K2153" i="5" s="1"/>
  <c r="J2201" i="5"/>
  <c r="K2201" i="5" s="1"/>
  <c r="J2249" i="5"/>
  <c r="K2249" i="5" s="1"/>
  <c r="J2297" i="5"/>
  <c r="K2297" i="5" s="1"/>
  <c r="J2345" i="5"/>
  <c r="K2345" i="5" s="1"/>
  <c r="J2393" i="5"/>
  <c r="K2393" i="5" s="1"/>
  <c r="J2441" i="5"/>
  <c r="K2441" i="5" s="1"/>
  <c r="J2489" i="5"/>
  <c r="K2489" i="5" s="1"/>
  <c r="J2537" i="5"/>
  <c r="K2537" i="5" s="1"/>
  <c r="J2585" i="5"/>
  <c r="K2585" i="5" s="1"/>
  <c r="J2633" i="5"/>
  <c r="K2633" i="5" s="1"/>
  <c r="J2681" i="5"/>
  <c r="K2681" i="5" s="1"/>
  <c r="J2729" i="5"/>
  <c r="K2729" i="5" s="1"/>
  <c r="J2777" i="5"/>
  <c r="K2777" i="5" s="1"/>
  <c r="J2825" i="5"/>
  <c r="K2825" i="5" s="1"/>
  <c r="J2873" i="5"/>
  <c r="K2873" i="5" s="1"/>
  <c r="J102" i="5"/>
  <c r="K102" i="5" s="1"/>
  <c r="J246" i="5"/>
  <c r="K246" i="5" s="1"/>
  <c r="J390" i="5"/>
  <c r="K390" i="5" s="1"/>
  <c r="J534" i="5"/>
  <c r="K534" i="5" s="1"/>
  <c r="J659" i="5"/>
  <c r="K659" i="5" s="1"/>
  <c r="J767" i="5"/>
  <c r="K767" i="5" s="1"/>
  <c r="J875" i="5"/>
  <c r="K875" i="5" s="1"/>
  <c r="J983" i="5"/>
  <c r="K983" i="5" s="1"/>
  <c r="J1091" i="5"/>
  <c r="K1091" i="5" s="1"/>
  <c r="J1199" i="5"/>
  <c r="K1199" i="5" s="1"/>
  <c r="J1307" i="5"/>
  <c r="K1307" i="5" s="1"/>
  <c r="J1415" i="5"/>
  <c r="K1415" i="5" s="1"/>
  <c r="J1523" i="5"/>
  <c r="K1523" i="5" s="1"/>
  <c r="J1631" i="5"/>
  <c r="K1631" i="5" s="1"/>
  <c r="J1726" i="5"/>
  <c r="K1726" i="5" s="1"/>
  <c r="J1811" i="5"/>
  <c r="K1811" i="5" s="1"/>
  <c r="J1896" i="5"/>
  <c r="K1896" i="5" s="1"/>
  <c r="J1962" i="5"/>
  <c r="K1962" i="5" s="1"/>
  <c r="J2010" i="5"/>
  <c r="K2010" i="5" s="1"/>
  <c r="J2058" i="5"/>
  <c r="K2058" i="5" s="1"/>
  <c r="J2106" i="5"/>
  <c r="K2106" i="5" s="1"/>
  <c r="J2154" i="5"/>
  <c r="K2154" i="5" s="1"/>
  <c r="J2202" i="5"/>
  <c r="K2202" i="5" s="1"/>
  <c r="J2250" i="5"/>
  <c r="K2250" i="5" s="1"/>
  <c r="J2298" i="5"/>
  <c r="K2298" i="5" s="1"/>
  <c r="J2346" i="5"/>
  <c r="K2346" i="5" s="1"/>
  <c r="J2394" i="5"/>
  <c r="K2394" i="5" s="1"/>
  <c r="J2442" i="5"/>
  <c r="K2442" i="5" s="1"/>
  <c r="J2490" i="5"/>
  <c r="K2490" i="5" s="1"/>
  <c r="J2538" i="5"/>
  <c r="K2538" i="5" s="1"/>
  <c r="J2586" i="5"/>
  <c r="K2586" i="5" s="1"/>
  <c r="J2634" i="5"/>
  <c r="K2634" i="5" s="1"/>
  <c r="J2682" i="5"/>
  <c r="K2682" i="5" s="1"/>
  <c r="J2730" i="5"/>
  <c r="K2730" i="5" s="1"/>
  <c r="J2778" i="5"/>
  <c r="K2778" i="5" s="1"/>
  <c r="J2826" i="5"/>
  <c r="K2826" i="5" s="1"/>
  <c r="J144" i="5"/>
  <c r="K144" i="5" s="1"/>
  <c r="J288" i="5"/>
  <c r="K288" i="5" s="1"/>
  <c r="J432" i="5"/>
  <c r="K432" i="5" s="1"/>
  <c r="J576" i="5"/>
  <c r="K576" i="5" s="1"/>
  <c r="J692" i="5"/>
  <c r="K692" i="5" s="1"/>
  <c r="J800" i="5"/>
  <c r="K800" i="5" s="1"/>
  <c r="J908" i="5"/>
  <c r="K908" i="5" s="1"/>
  <c r="J1016" i="5"/>
  <c r="K1016" i="5" s="1"/>
  <c r="J1124" i="5"/>
  <c r="K1124" i="5" s="1"/>
  <c r="J1232" i="5"/>
  <c r="K1232" i="5" s="1"/>
  <c r="J1340" i="5"/>
  <c r="K1340" i="5" s="1"/>
  <c r="J1448" i="5"/>
  <c r="K1448" i="5" s="1"/>
  <c r="J1556" i="5"/>
  <c r="K1556" i="5" s="1"/>
  <c r="J1664" i="5"/>
  <c r="K1664" i="5" s="1"/>
  <c r="J1749" i="5"/>
  <c r="K1749" i="5" s="1"/>
  <c r="J1834" i="5"/>
  <c r="K1834" i="5" s="1"/>
  <c r="J1919" i="5"/>
  <c r="K1919" i="5" s="1"/>
  <c r="J1974" i="5"/>
  <c r="K1974" i="5" s="1"/>
  <c r="J2022" i="5"/>
  <c r="K2022" i="5" s="1"/>
  <c r="J2070" i="5"/>
  <c r="K2070" i="5" s="1"/>
  <c r="J2118" i="5"/>
  <c r="K2118" i="5" s="1"/>
  <c r="J2166" i="5"/>
  <c r="K2166" i="5" s="1"/>
  <c r="J2214" i="5"/>
  <c r="K2214" i="5" s="1"/>
  <c r="J2262" i="5"/>
  <c r="K2262" i="5" s="1"/>
  <c r="J2310" i="5"/>
  <c r="K2310" i="5" s="1"/>
  <c r="J2358" i="5"/>
  <c r="K2358" i="5" s="1"/>
  <c r="J2406" i="5"/>
  <c r="K2406" i="5" s="1"/>
  <c r="J2454" i="5"/>
  <c r="K2454" i="5" s="1"/>
  <c r="J2502" i="5"/>
  <c r="K2502" i="5" s="1"/>
  <c r="J2550" i="5"/>
  <c r="K2550" i="5" s="1"/>
  <c r="J2598" i="5"/>
  <c r="K2598" i="5" s="1"/>
  <c r="J2646" i="5"/>
  <c r="K2646" i="5" s="1"/>
  <c r="J2694" i="5"/>
  <c r="K2694" i="5" s="1"/>
  <c r="J2742" i="5"/>
  <c r="K2742" i="5" s="1"/>
  <c r="J2790" i="5"/>
  <c r="K2790" i="5" s="1"/>
  <c r="J2838" i="5"/>
  <c r="K2838" i="5" s="1"/>
  <c r="J2886" i="5"/>
  <c r="K2886" i="5" s="1"/>
  <c r="J149" i="5"/>
  <c r="K149" i="5" s="1"/>
  <c r="J293" i="5"/>
  <c r="K293" i="5" s="1"/>
  <c r="J437" i="5"/>
  <c r="K437" i="5" s="1"/>
  <c r="J581" i="5"/>
  <c r="K581" i="5" s="1"/>
  <c r="J694" i="5"/>
  <c r="K694" i="5" s="1"/>
  <c r="J802" i="5"/>
  <c r="K802" i="5" s="1"/>
  <c r="J910" i="5"/>
  <c r="K910" i="5" s="1"/>
  <c r="J1018" i="5"/>
  <c r="K1018" i="5" s="1"/>
  <c r="J1126" i="5"/>
  <c r="K1126" i="5" s="1"/>
  <c r="J1234" i="5"/>
  <c r="K1234" i="5" s="1"/>
  <c r="J1342" i="5"/>
  <c r="K1342" i="5" s="1"/>
  <c r="J1450" i="5"/>
  <c r="K1450" i="5" s="1"/>
  <c r="J1558" i="5"/>
  <c r="K1558" i="5" s="1"/>
  <c r="J1666" i="5"/>
  <c r="K1666" i="5" s="1"/>
  <c r="J1751" i="5"/>
  <c r="K1751" i="5" s="1"/>
  <c r="J1836" i="5"/>
  <c r="K1836" i="5" s="1"/>
  <c r="J1924" i="5"/>
  <c r="K1924" i="5" s="1"/>
  <c r="J1976" i="5"/>
  <c r="K1976" i="5" s="1"/>
  <c r="J2024" i="5"/>
  <c r="K2024" i="5" s="1"/>
  <c r="J2072" i="5"/>
  <c r="K2072" i="5" s="1"/>
  <c r="J2120" i="5"/>
  <c r="K2120" i="5" s="1"/>
  <c r="J2168" i="5"/>
  <c r="K2168" i="5" s="1"/>
  <c r="J2216" i="5"/>
  <c r="K2216" i="5" s="1"/>
  <c r="J2264" i="5"/>
  <c r="K2264" i="5" s="1"/>
  <c r="J2312" i="5"/>
  <c r="K2312" i="5" s="1"/>
  <c r="J2360" i="5"/>
  <c r="K2360" i="5" s="1"/>
  <c r="J2408" i="5"/>
  <c r="K2408" i="5" s="1"/>
  <c r="J2456" i="5"/>
  <c r="K2456" i="5" s="1"/>
  <c r="J2504" i="5"/>
  <c r="K2504" i="5" s="1"/>
  <c r="J2552" i="5"/>
  <c r="K2552" i="5" s="1"/>
  <c r="J2600" i="5"/>
  <c r="K2600" i="5" s="1"/>
  <c r="J2648" i="5"/>
  <c r="K2648" i="5" s="1"/>
  <c r="J2696" i="5"/>
  <c r="K2696" i="5" s="1"/>
  <c r="J2744" i="5"/>
  <c r="K2744" i="5" s="1"/>
  <c r="J2792" i="5"/>
  <c r="K2792" i="5" s="1"/>
  <c r="J2840" i="5"/>
  <c r="K2840" i="5" s="1"/>
  <c r="J2888" i="5"/>
  <c r="K2888" i="5" s="1"/>
  <c r="J2936" i="5"/>
  <c r="K2936" i="5" s="1"/>
  <c r="J2984" i="5"/>
  <c r="K2984" i="5" s="1"/>
  <c r="J3020" i="5"/>
  <c r="K3020" i="5" s="1"/>
  <c r="J3056" i="5"/>
  <c r="K3056" i="5" s="1"/>
  <c r="J3092" i="5"/>
  <c r="K3092" i="5" s="1"/>
  <c r="J3128" i="5"/>
  <c r="K3128" i="5" s="1"/>
  <c r="J3164" i="5"/>
  <c r="K3164" i="5" s="1"/>
  <c r="J3200" i="5"/>
  <c r="K3200" i="5" s="1"/>
  <c r="J3236" i="5"/>
  <c r="K3236" i="5" s="1"/>
  <c r="J3272" i="5"/>
  <c r="K3272" i="5" s="1"/>
  <c r="J3308" i="5"/>
  <c r="K3308" i="5" s="1"/>
  <c r="J3344" i="5"/>
  <c r="K3344" i="5" s="1"/>
  <c r="J3380" i="5"/>
  <c r="K3380" i="5" s="1"/>
  <c r="J3416" i="5"/>
  <c r="K3416" i="5" s="1"/>
  <c r="J3452" i="5"/>
  <c r="K3452" i="5" s="1"/>
  <c r="J3488" i="5"/>
  <c r="K3488" i="5" s="1"/>
  <c r="J3524" i="5"/>
  <c r="K3524" i="5" s="1"/>
  <c r="J3560" i="5"/>
  <c r="K3560" i="5" s="1"/>
  <c r="J3596" i="5"/>
  <c r="K3596" i="5" s="1"/>
  <c r="J3632" i="5"/>
  <c r="K3632" i="5" s="1"/>
  <c r="J3668" i="5"/>
  <c r="K3668" i="5" s="1"/>
  <c r="J3704" i="5"/>
  <c r="K3704" i="5" s="1"/>
  <c r="J3740" i="5"/>
  <c r="K3740" i="5" s="1"/>
  <c r="J3776" i="5"/>
  <c r="K3776" i="5" s="1"/>
  <c r="J3812" i="5"/>
  <c r="K3812" i="5" s="1"/>
  <c r="J3848" i="5"/>
  <c r="K3848" i="5" s="1"/>
  <c r="J3884" i="5"/>
  <c r="K3884" i="5" s="1"/>
  <c r="J3920" i="5"/>
  <c r="K3920" i="5" s="1"/>
  <c r="J3956" i="5"/>
  <c r="K3956" i="5" s="1"/>
  <c r="J3992" i="5"/>
  <c r="K3992" i="5" s="1"/>
  <c r="J4028" i="5"/>
  <c r="K4028" i="5" s="1"/>
  <c r="J4064" i="5"/>
  <c r="K4064" i="5" s="1"/>
  <c r="J4100" i="5"/>
  <c r="K4100" i="5" s="1"/>
  <c r="J4136" i="5"/>
  <c r="K4136" i="5" s="1"/>
  <c r="J4172" i="5"/>
  <c r="K4172" i="5" s="1"/>
  <c r="J4208" i="5"/>
  <c r="K4208" i="5" s="1"/>
  <c r="J4244" i="5"/>
  <c r="K4244" i="5" s="1"/>
  <c r="J4280" i="5"/>
  <c r="K4280" i="5" s="1"/>
  <c r="J4316" i="5"/>
  <c r="K4316" i="5" s="1"/>
  <c r="J4352" i="5"/>
  <c r="K4352" i="5" s="1"/>
  <c r="J4388" i="5"/>
  <c r="K4388" i="5" s="1"/>
  <c r="J4424" i="5"/>
  <c r="K4424" i="5" s="1"/>
  <c r="J4460" i="5"/>
  <c r="K4460" i="5" s="1"/>
  <c r="J4496" i="5"/>
  <c r="K4496" i="5" s="1"/>
  <c r="J4532" i="5"/>
  <c r="K4532" i="5" s="1"/>
  <c r="J4568" i="5"/>
  <c r="K4568" i="5" s="1"/>
  <c r="J4604" i="5"/>
  <c r="K4604" i="5" s="1"/>
  <c r="J4640" i="5"/>
  <c r="K4640" i="5" s="1"/>
  <c r="J4676" i="5"/>
  <c r="K4676" i="5" s="1"/>
  <c r="J4712" i="5"/>
  <c r="K4712" i="5" s="1"/>
  <c r="J4748" i="5"/>
  <c r="K4748" i="5" s="1"/>
  <c r="J4784" i="5"/>
  <c r="K4784" i="5" s="1"/>
  <c r="J4820" i="5"/>
  <c r="K4820" i="5" s="1"/>
  <c r="J4856" i="5"/>
  <c r="K4856" i="5" s="1"/>
  <c r="J4892" i="5"/>
  <c r="K4892" i="5" s="1"/>
  <c r="J4928" i="5"/>
  <c r="K4928" i="5" s="1"/>
  <c r="J4964" i="5"/>
  <c r="K4964" i="5" s="1"/>
  <c r="J5000" i="5"/>
  <c r="K5000" i="5" s="1"/>
  <c r="J5036" i="5"/>
  <c r="K5036" i="5" s="1"/>
  <c r="J5072" i="5"/>
  <c r="K5072" i="5" s="1"/>
  <c r="J5108" i="5"/>
  <c r="K5108" i="5" s="1"/>
  <c r="J5134" i="5"/>
  <c r="K5134" i="5" s="1"/>
  <c r="J5167" i="5"/>
  <c r="K5167" i="5" s="1"/>
  <c r="J5193" i="5"/>
  <c r="K5193" i="5" s="1"/>
  <c r="J5226" i="5"/>
  <c r="K5226" i="5" s="1"/>
  <c r="J5252" i="5"/>
  <c r="K5252" i="5" s="1"/>
  <c r="J5278" i="5"/>
  <c r="K5278" i="5" s="1"/>
  <c r="J5297" i="5"/>
  <c r="K5297" i="5" s="1"/>
  <c r="J5312" i="5"/>
  <c r="K5312" i="5" s="1"/>
  <c r="J5330" i="5"/>
  <c r="K5330" i="5" s="1"/>
  <c r="J5345" i="5"/>
  <c r="K5345" i="5" s="1"/>
  <c r="J5360" i="5"/>
  <c r="K5360" i="5" s="1"/>
  <c r="J5378" i="5"/>
  <c r="K5378" i="5" s="1"/>
  <c r="J5393" i="5"/>
  <c r="K5393" i="5" s="1"/>
  <c r="J5408" i="5"/>
  <c r="K5408" i="5" s="1"/>
  <c r="J5426" i="5"/>
  <c r="K5426" i="5" s="1"/>
  <c r="J5441" i="5"/>
  <c r="K5441" i="5" s="1"/>
  <c r="J5456" i="5"/>
  <c r="K5456" i="5" s="1"/>
  <c r="J5474" i="5"/>
  <c r="K5474" i="5" s="1"/>
  <c r="J5489" i="5"/>
  <c r="K5489" i="5" s="1"/>
  <c r="J5504" i="5"/>
  <c r="K5504" i="5" s="1"/>
  <c r="J5522" i="5"/>
  <c r="K5522" i="5" s="1"/>
  <c r="J5537" i="5"/>
  <c r="K5537" i="5" s="1"/>
  <c r="J5552" i="5"/>
  <c r="K5552" i="5" s="1"/>
  <c r="J5570" i="5"/>
  <c r="K5570" i="5" s="1"/>
  <c r="J5585" i="5"/>
  <c r="K5585" i="5" s="1"/>
  <c r="J5600" i="5"/>
  <c r="K5600" i="5" s="1"/>
  <c r="J5618" i="5"/>
  <c r="K5618" i="5" s="1"/>
  <c r="J5633" i="5"/>
  <c r="K5633" i="5" s="1"/>
  <c r="J5648" i="5"/>
  <c r="K5648" i="5" s="1"/>
  <c r="J5666" i="5"/>
  <c r="K5666" i="5" s="1"/>
  <c r="J5681" i="5"/>
  <c r="K5681" i="5" s="1"/>
  <c r="J5696" i="5"/>
  <c r="K5696" i="5" s="1"/>
  <c r="J5714" i="5"/>
  <c r="K5714" i="5" s="1"/>
  <c r="J5729" i="5"/>
  <c r="K5729" i="5" s="1"/>
  <c r="J5744" i="5"/>
  <c r="K5744" i="5" s="1"/>
  <c r="J5762" i="5"/>
  <c r="K5762" i="5" s="1"/>
  <c r="J5777" i="5"/>
  <c r="K5777" i="5" s="1"/>
  <c r="J5792" i="5"/>
  <c r="K5792" i="5" s="1"/>
  <c r="J5810" i="5"/>
  <c r="K5810" i="5" s="1"/>
  <c r="J5825" i="5"/>
  <c r="K5825" i="5" s="1"/>
  <c r="J5840" i="5"/>
  <c r="K5840" i="5" s="1"/>
  <c r="J5858" i="5"/>
  <c r="K5858" i="5" s="1"/>
  <c r="J5873" i="5"/>
  <c r="K5873" i="5" s="1"/>
  <c r="J5888" i="5"/>
  <c r="K5888" i="5" s="1"/>
  <c r="J5906" i="5"/>
  <c r="K5906" i="5" s="1"/>
  <c r="J5921" i="5"/>
  <c r="K5921" i="5" s="1"/>
  <c r="J5936" i="5"/>
  <c r="K5936" i="5" s="1"/>
  <c r="J5954" i="5"/>
  <c r="K5954" i="5" s="1"/>
  <c r="J5969" i="5"/>
  <c r="K5969" i="5" s="1"/>
  <c r="J5984" i="5"/>
  <c r="K5984" i="5" s="1"/>
  <c r="J6002" i="5"/>
  <c r="K6002" i="5" s="1"/>
  <c r="J6017" i="5"/>
  <c r="K6017" i="5" s="1"/>
  <c r="J6032" i="5"/>
  <c r="K6032" i="5" s="1"/>
  <c r="J6050" i="5"/>
  <c r="K6050" i="5" s="1"/>
  <c r="J6065" i="5"/>
  <c r="K6065" i="5" s="1"/>
  <c r="J6080" i="5"/>
  <c r="K6080" i="5" s="1"/>
  <c r="J6098" i="5"/>
  <c r="K6098" i="5" s="1"/>
  <c r="J6113" i="5"/>
  <c r="K6113" i="5" s="1"/>
  <c r="J6128" i="5"/>
  <c r="K6128" i="5" s="1"/>
  <c r="J6146" i="5"/>
  <c r="K6146" i="5" s="1"/>
  <c r="J6161" i="5"/>
  <c r="K6161" i="5" s="1"/>
  <c r="J6176" i="5"/>
  <c r="K6176" i="5" s="1"/>
  <c r="J6194" i="5"/>
  <c r="K6194" i="5" s="1"/>
  <c r="J6209" i="5"/>
  <c r="K6209" i="5" s="1"/>
  <c r="J6224" i="5"/>
  <c r="K6224" i="5" s="1"/>
  <c r="J6242" i="5"/>
  <c r="K6242" i="5" s="1"/>
  <c r="J6257" i="5"/>
  <c r="K6257" i="5" s="1"/>
  <c r="J6272" i="5"/>
  <c r="K6272" i="5" s="1"/>
  <c r="J6290" i="5"/>
  <c r="K6290" i="5" s="1"/>
  <c r="J6305" i="5"/>
  <c r="K6305" i="5" s="1"/>
  <c r="J6320" i="5"/>
  <c r="K6320" i="5" s="1"/>
  <c r="J6338" i="5"/>
  <c r="K6338" i="5" s="1"/>
  <c r="J6353" i="5"/>
  <c r="K6353" i="5" s="1"/>
  <c r="J6368" i="5"/>
  <c r="K6368" i="5" s="1"/>
  <c r="J6386" i="5"/>
  <c r="K6386" i="5" s="1"/>
  <c r="J6401" i="5"/>
  <c r="K6401" i="5" s="1"/>
  <c r="J6416" i="5"/>
  <c r="K6416" i="5" s="1"/>
  <c r="J6434" i="5"/>
  <c r="K6434" i="5" s="1"/>
  <c r="J6449" i="5"/>
  <c r="K6449" i="5" s="1"/>
  <c r="J6464" i="5"/>
  <c r="K6464" i="5" s="1"/>
  <c r="J6479" i="5"/>
  <c r="K6479" i="5" s="1"/>
  <c r="J6493" i="5"/>
  <c r="K6493" i="5" s="1"/>
  <c r="J6505" i="5"/>
  <c r="K6505" i="5" s="1"/>
  <c r="J6517" i="5"/>
  <c r="K6517" i="5" s="1"/>
  <c r="J6529" i="5"/>
  <c r="K6529" i="5" s="1"/>
  <c r="J6541" i="5"/>
  <c r="K6541" i="5" s="1"/>
  <c r="J6553" i="5"/>
  <c r="K6553" i="5" s="1"/>
  <c r="J6565" i="5"/>
  <c r="K6565" i="5" s="1"/>
  <c r="J6577" i="5"/>
  <c r="K6577" i="5" s="1"/>
  <c r="J6589" i="5"/>
  <c r="K6589" i="5" s="1"/>
  <c r="J6601" i="5"/>
  <c r="K6601" i="5" s="1"/>
  <c r="J6613" i="5"/>
  <c r="K6613" i="5" s="1"/>
  <c r="J6625" i="5"/>
  <c r="K6625" i="5" s="1"/>
  <c r="J6637" i="5"/>
  <c r="K6637" i="5" s="1"/>
  <c r="J6649" i="5"/>
  <c r="K6649" i="5" s="1"/>
  <c r="J6661" i="5"/>
  <c r="K6661" i="5" s="1"/>
  <c r="J6673" i="5"/>
  <c r="K6673" i="5" s="1"/>
  <c r="J6685" i="5"/>
  <c r="K6685" i="5" s="1"/>
  <c r="J6697" i="5"/>
  <c r="K6697" i="5" s="1"/>
  <c r="J6709" i="5"/>
  <c r="K6709" i="5" s="1"/>
  <c r="J6721" i="5"/>
  <c r="K6721" i="5" s="1"/>
  <c r="J6733" i="5"/>
  <c r="K6733" i="5" s="1"/>
  <c r="J6745" i="5"/>
  <c r="K6745" i="5" s="1"/>
  <c r="J6757" i="5"/>
  <c r="K6757" i="5" s="1"/>
  <c r="J6769" i="5"/>
  <c r="K6769" i="5" s="1"/>
  <c r="J6781" i="5"/>
  <c r="K6781" i="5" s="1"/>
  <c r="J6793" i="5"/>
  <c r="K6793" i="5" s="1"/>
  <c r="J6805" i="5"/>
  <c r="K6805" i="5" s="1"/>
  <c r="J6817" i="5"/>
  <c r="K6817" i="5" s="1"/>
  <c r="J6829" i="5"/>
  <c r="K6829" i="5" s="1"/>
  <c r="J6841" i="5"/>
  <c r="K6841" i="5" s="1"/>
  <c r="J6853" i="5"/>
  <c r="K6853" i="5" s="1"/>
  <c r="J6865" i="5"/>
  <c r="K6865" i="5" s="1"/>
  <c r="J6877" i="5"/>
  <c r="K6877" i="5" s="1"/>
  <c r="J6889" i="5"/>
  <c r="K6889" i="5" s="1"/>
  <c r="J6901" i="5"/>
  <c r="K6901" i="5" s="1"/>
  <c r="J6913" i="5"/>
  <c r="K6913" i="5" s="1"/>
  <c r="J6925" i="5"/>
  <c r="K6925" i="5" s="1"/>
  <c r="J6937" i="5"/>
  <c r="K6937" i="5" s="1"/>
  <c r="J6949" i="5"/>
  <c r="K6949" i="5" s="1"/>
  <c r="J6961" i="5"/>
  <c r="K6961" i="5" s="1"/>
  <c r="J6973" i="5"/>
  <c r="K6973" i="5" s="1"/>
  <c r="J6985" i="5"/>
  <c r="K6985" i="5" s="1"/>
  <c r="J6997" i="5"/>
  <c r="K6997" i="5" s="1"/>
  <c r="J7009" i="5"/>
  <c r="K7009" i="5" s="1"/>
  <c r="J7021" i="5"/>
  <c r="K7021" i="5" s="1"/>
  <c r="J7033" i="5"/>
  <c r="K7033" i="5" s="1"/>
  <c r="J7045" i="5"/>
  <c r="K7045" i="5" s="1"/>
  <c r="J7057" i="5"/>
  <c r="K7057" i="5" s="1"/>
  <c r="J7069" i="5"/>
  <c r="K7069" i="5" s="1"/>
  <c r="J7081" i="5"/>
  <c r="K7081" i="5" s="1"/>
  <c r="J7093" i="5"/>
  <c r="K7093" i="5" s="1"/>
  <c r="J7105" i="5"/>
  <c r="K7105" i="5" s="1"/>
  <c r="J7117" i="5"/>
  <c r="K7117" i="5" s="1"/>
  <c r="J7129" i="5"/>
  <c r="K7129" i="5" s="1"/>
  <c r="J7141" i="5"/>
  <c r="K7141" i="5" s="1"/>
  <c r="J7153" i="5"/>
  <c r="K7153" i="5" s="1"/>
  <c r="J7165" i="5"/>
  <c r="K7165" i="5" s="1"/>
  <c r="J7177" i="5"/>
  <c r="K7177" i="5" s="1"/>
  <c r="J7189" i="5"/>
  <c r="K7189" i="5" s="1"/>
  <c r="J7201" i="5"/>
  <c r="K7201" i="5" s="1"/>
  <c r="J7213" i="5"/>
  <c r="K7213" i="5" s="1"/>
  <c r="J7225" i="5"/>
  <c r="K7225" i="5" s="1"/>
  <c r="J7237" i="5"/>
  <c r="K7237" i="5" s="1"/>
  <c r="J7249" i="5"/>
  <c r="K7249" i="5" s="1"/>
  <c r="J7261" i="5"/>
  <c r="K7261" i="5" s="1"/>
  <c r="J7273" i="5"/>
  <c r="K7273" i="5" s="1"/>
  <c r="J7285" i="5"/>
  <c r="K7285" i="5" s="1"/>
  <c r="J7297" i="5"/>
  <c r="K7297" i="5" s="1"/>
  <c r="J7309" i="5"/>
  <c r="K7309" i="5" s="1"/>
  <c r="J7321" i="5"/>
  <c r="K7321" i="5" s="1"/>
  <c r="J7333" i="5"/>
  <c r="K7333" i="5" s="1"/>
  <c r="J7345" i="5"/>
  <c r="K7345" i="5" s="1"/>
  <c r="J7357" i="5"/>
  <c r="K7357" i="5" s="1"/>
  <c r="J7369" i="5"/>
  <c r="K7369" i="5" s="1"/>
  <c r="J7381" i="5"/>
  <c r="K7381" i="5" s="1"/>
  <c r="J7393" i="5"/>
  <c r="K7393" i="5" s="1"/>
  <c r="J7405" i="5"/>
  <c r="K7405" i="5" s="1"/>
  <c r="J7417" i="5"/>
  <c r="K7417" i="5" s="1"/>
  <c r="J7429" i="5"/>
  <c r="K7429" i="5" s="1"/>
  <c r="J7441" i="5"/>
  <c r="K7441" i="5" s="1"/>
  <c r="J7453" i="5"/>
  <c r="K7453" i="5" s="1"/>
  <c r="J7465" i="5"/>
  <c r="K7465" i="5" s="1"/>
  <c r="J7477" i="5"/>
  <c r="K7477" i="5" s="1"/>
  <c r="J7489" i="5"/>
  <c r="K7489" i="5" s="1"/>
  <c r="J7501" i="5"/>
  <c r="K7501" i="5" s="1"/>
  <c r="J7513" i="5"/>
  <c r="K7513" i="5" s="1"/>
  <c r="J7525" i="5"/>
  <c r="K7525" i="5" s="1"/>
  <c r="J7537" i="5"/>
  <c r="K7537" i="5" s="1"/>
  <c r="J7549" i="5"/>
  <c r="K7549" i="5" s="1"/>
  <c r="J7561" i="5"/>
  <c r="K7561" i="5" s="1"/>
  <c r="J7573" i="5"/>
  <c r="K7573" i="5" s="1"/>
  <c r="J7585" i="5"/>
  <c r="K7585" i="5" s="1"/>
  <c r="J7597" i="5"/>
  <c r="K7597" i="5" s="1"/>
  <c r="J7609" i="5"/>
  <c r="K7609" i="5" s="1"/>
  <c r="J7621" i="5"/>
  <c r="K7621" i="5" s="1"/>
  <c r="J7633" i="5"/>
  <c r="K7633" i="5" s="1"/>
  <c r="J7645" i="5"/>
  <c r="K7645" i="5" s="1"/>
  <c r="J7657" i="5"/>
  <c r="K7657" i="5" s="1"/>
  <c r="J7669" i="5"/>
  <c r="K7669" i="5" s="1"/>
  <c r="J7681" i="5"/>
  <c r="K7681" i="5" s="1"/>
  <c r="J7693" i="5"/>
  <c r="K7693" i="5" s="1"/>
  <c r="J7705" i="5"/>
  <c r="K7705" i="5" s="1"/>
  <c r="J7717" i="5"/>
  <c r="K7717" i="5" s="1"/>
  <c r="J7729" i="5"/>
  <c r="K7729" i="5" s="1"/>
  <c r="J7741" i="5"/>
  <c r="K7741" i="5" s="1"/>
  <c r="J7753" i="5"/>
  <c r="K7753" i="5" s="1"/>
  <c r="J7765" i="5"/>
  <c r="K7765" i="5" s="1"/>
  <c r="J7777" i="5"/>
  <c r="K7777" i="5" s="1"/>
  <c r="J7789" i="5"/>
  <c r="K7789" i="5" s="1"/>
  <c r="J7801" i="5"/>
  <c r="K7801" i="5" s="1"/>
  <c r="J7813" i="5"/>
  <c r="K7813" i="5" s="1"/>
  <c r="J7825" i="5"/>
  <c r="K7825" i="5" s="1"/>
  <c r="J7837" i="5"/>
  <c r="K7837" i="5" s="1"/>
  <c r="J7849" i="5"/>
  <c r="K7849" i="5" s="1"/>
  <c r="J7861" i="5"/>
  <c r="K7861" i="5" s="1"/>
  <c r="J7873" i="5"/>
  <c r="K7873" i="5" s="1"/>
  <c r="J7885" i="5"/>
  <c r="K7885" i="5" s="1"/>
  <c r="J7897" i="5"/>
  <c r="K7897" i="5" s="1"/>
  <c r="J7909" i="5"/>
  <c r="K7909" i="5" s="1"/>
  <c r="J7921" i="5"/>
  <c r="K7921" i="5" s="1"/>
  <c r="J7933" i="5"/>
  <c r="K7933" i="5" s="1"/>
  <c r="J7945" i="5"/>
  <c r="K7945" i="5" s="1"/>
  <c r="J7957" i="5"/>
  <c r="K7957" i="5" s="1"/>
  <c r="J7969" i="5"/>
  <c r="K7969" i="5" s="1"/>
  <c r="J7981" i="5"/>
  <c r="K7981" i="5" s="1"/>
  <c r="J7993" i="5"/>
  <c r="K7993" i="5" s="1"/>
  <c r="J8005" i="5"/>
  <c r="K8005" i="5" s="1"/>
  <c r="J8017" i="5"/>
  <c r="K8017" i="5" s="1"/>
  <c r="J8029" i="5"/>
  <c r="K8029" i="5" s="1"/>
  <c r="J8041" i="5"/>
  <c r="K8041" i="5" s="1"/>
  <c r="J8053" i="5"/>
  <c r="K8053" i="5" s="1"/>
  <c r="J8065" i="5"/>
  <c r="K8065" i="5" s="1"/>
  <c r="J8077" i="5"/>
  <c r="K8077" i="5" s="1"/>
  <c r="J8089" i="5"/>
  <c r="K8089" i="5" s="1"/>
  <c r="J8101" i="5"/>
  <c r="K8101" i="5" s="1"/>
  <c r="J8113" i="5"/>
  <c r="K8113" i="5" s="1"/>
  <c r="J8125" i="5"/>
  <c r="K8125" i="5" s="1"/>
  <c r="J8137" i="5"/>
  <c r="K8137" i="5" s="1"/>
  <c r="J8149" i="5"/>
  <c r="K8149" i="5" s="1"/>
  <c r="J8161" i="5"/>
  <c r="K8161" i="5" s="1"/>
  <c r="J8173" i="5"/>
  <c r="K8173" i="5" s="1"/>
  <c r="J8185" i="5"/>
  <c r="K8185" i="5" s="1"/>
  <c r="J8197" i="5"/>
  <c r="K8197" i="5" s="1"/>
  <c r="J8209" i="5"/>
  <c r="K8209" i="5" s="1"/>
  <c r="J8221" i="5"/>
  <c r="K8221" i="5" s="1"/>
  <c r="J8233" i="5"/>
  <c r="K8233" i="5" s="1"/>
  <c r="J8245" i="5"/>
  <c r="K8245" i="5" s="1"/>
  <c r="J8257" i="5"/>
  <c r="K8257" i="5" s="1"/>
  <c r="J8269" i="5"/>
  <c r="K8269" i="5" s="1"/>
  <c r="J8281" i="5"/>
  <c r="K8281" i="5" s="1"/>
  <c r="J8293" i="5"/>
  <c r="K8293" i="5" s="1"/>
  <c r="J8305" i="5"/>
  <c r="K8305" i="5" s="1"/>
  <c r="J8317" i="5"/>
  <c r="K8317" i="5" s="1"/>
  <c r="J8329" i="5"/>
  <c r="K8329" i="5" s="1"/>
  <c r="J8341" i="5"/>
  <c r="K8341" i="5" s="1"/>
  <c r="J8353" i="5"/>
  <c r="K8353" i="5" s="1"/>
  <c r="J8365" i="5"/>
  <c r="K8365" i="5" s="1"/>
  <c r="J8377" i="5"/>
  <c r="K8377" i="5" s="1"/>
  <c r="J8389" i="5"/>
  <c r="K8389" i="5" s="1"/>
  <c r="J801" i="5"/>
  <c r="K801" i="5" s="1"/>
  <c r="J1975" i="5"/>
  <c r="K1975" i="5" s="1"/>
  <c r="J2551" i="5"/>
  <c r="K2551" i="5" s="1"/>
  <c r="J2935" i="5"/>
  <c r="K2935" i="5" s="1"/>
  <c r="J3055" i="5"/>
  <c r="K3055" i="5" s="1"/>
  <c r="J3163" i="5"/>
  <c r="K3163" i="5" s="1"/>
  <c r="J3271" i="5"/>
  <c r="K3271" i="5" s="1"/>
  <c r="J3379" i="5"/>
  <c r="K3379" i="5" s="1"/>
  <c r="J3487" i="5"/>
  <c r="K3487" i="5" s="1"/>
  <c r="J3595" i="5"/>
  <c r="K3595" i="5" s="1"/>
  <c r="J3703" i="5"/>
  <c r="K3703" i="5" s="1"/>
  <c r="J3811" i="5"/>
  <c r="K3811" i="5" s="1"/>
  <c r="J3919" i="5"/>
  <c r="K3919" i="5" s="1"/>
  <c r="J4027" i="5"/>
  <c r="K4027" i="5" s="1"/>
  <c r="J4135" i="5"/>
  <c r="K4135" i="5" s="1"/>
  <c r="J4243" i="5"/>
  <c r="K4243" i="5" s="1"/>
  <c r="J4351" i="5"/>
  <c r="K4351" i="5" s="1"/>
  <c r="J4459" i="5"/>
  <c r="K4459" i="5" s="1"/>
  <c r="J4567" i="5"/>
  <c r="K4567" i="5" s="1"/>
  <c r="J4675" i="5"/>
  <c r="K4675" i="5" s="1"/>
  <c r="J4783" i="5"/>
  <c r="K4783" i="5" s="1"/>
  <c r="J4891" i="5"/>
  <c r="K4891" i="5" s="1"/>
  <c r="J4999" i="5"/>
  <c r="K4999" i="5" s="1"/>
  <c r="J5107" i="5"/>
  <c r="K5107" i="5" s="1"/>
  <c r="J5192" i="5"/>
  <c r="K5192" i="5" s="1"/>
  <c r="J5277" i="5"/>
  <c r="K5277" i="5" s="1"/>
  <c r="J5326" i="5"/>
  <c r="K5326" i="5" s="1"/>
  <c r="J5374" i="5"/>
  <c r="K5374" i="5" s="1"/>
  <c r="J5422" i="5"/>
  <c r="K5422" i="5" s="1"/>
  <c r="J5470" i="5"/>
  <c r="K5470" i="5" s="1"/>
  <c r="J5518" i="5"/>
  <c r="K5518" i="5" s="1"/>
  <c r="J5566" i="5"/>
  <c r="K5566" i="5" s="1"/>
  <c r="J5614" i="5"/>
  <c r="K5614" i="5" s="1"/>
  <c r="J5662" i="5"/>
  <c r="K5662" i="5" s="1"/>
  <c r="J5710" i="5"/>
  <c r="K5710" i="5" s="1"/>
  <c r="J5758" i="5"/>
  <c r="K5758" i="5" s="1"/>
  <c r="J5806" i="5"/>
  <c r="K5806" i="5" s="1"/>
  <c r="J5854" i="5"/>
  <c r="K5854" i="5" s="1"/>
  <c r="J5902" i="5"/>
  <c r="K5902" i="5" s="1"/>
  <c r="J5950" i="5"/>
  <c r="K5950" i="5" s="1"/>
  <c r="J5998" i="5"/>
  <c r="K5998" i="5" s="1"/>
  <c r="J6046" i="5"/>
  <c r="K6046" i="5" s="1"/>
  <c r="J6094" i="5"/>
  <c r="K6094" i="5" s="1"/>
  <c r="J6142" i="5"/>
  <c r="K6142" i="5" s="1"/>
  <c r="J6190" i="5"/>
  <c r="K6190" i="5" s="1"/>
  <c r="J6238" i="5"/>
  <c r="K6238" i="5" s="1"/>
  <c r="J6286" i="5"/>
  <c r="K6286" i="5" s="1"/>
  <c r="J6334" i="5"/>
  <c r="K6334" i="5" s="1"/>
  <c r="J6382" i="5"/>
  <c r="K6382" i="5" s="1"/>
  <c r="J6430" i="5"/>
  <c r="K6430" i="5" s="1"/>
  <c r="J6478" i="5"/>
  <c r="K6478" i="5" s="1"/>
  <c r="J6516" i="5"/>
  <c r="K6516" i="5" s="1"/>
  <c r="J6552" i="5"/>
  <c r="K6552" i="5" s="1"/>
  <c r="J6588" i="5"/>
  <c r="K6588" i="5" s="1"/>
  <c r="J6624" i="5"/>
  <c r="K6624" i="5" s="1"/>
  <c r="J6660" i="5"/>
  <c r="K6660" i="5" s="1"/>
  <c r="J6696" i="5"/>
  <c r="K6696" i="5" s="1"/>
  <c r="J6732" i="5"/>
  <c r="K6732" i="5" s="1"/>
  <c r="J6768" i="5"/>
  <c r="K6768" i="5" s="1"/>
  <c r="J6804" i="5"/>
  <c r="K6804" i="5" s="1"/>
  <c r="J6840" i="5"/>
  <c r="K6840" i="5" s="1"/>
  <c r="J6876" i="5"/>
  <c r="K6876" i="5" s="1"/>
  <c r="J6912" i="5"/>
  <c r="K6912" i="5" s="1"/>
  <c r="J6948" i="5"/>
  <c r="K6948" i="5" s="1"/>
  <c r="J6984" i="5"/>
  <c r="K6984" i="5" s="1"/>
  <c r="J7020" i="5"/>
  <c r="K7020" i="5" s="1"/>
  <c r="J7056" i="5"/>
  <c r="K7056" i="5" s="1"/>
  <c r="J7092" i="5"/>
  <c r="K7092" i="5" s="1"/>
  <c r="J7128" i="5"/>
  <c r="K7128" i="5" s="1"/>
  <c r="J7164" i="5"/>
  <c r="K7164" i="5" s="1"/>
  <c r="J7200" i="5"/>
  <c r="K7200" i="5" s="1"/>
  <c r="J7236" i="5"/>
  <c r="K7236" i="5" s="1"/>
  <c r="J7272" i="5"/>
  <c r="K7272" i="5" s="1"/>
  <c r="J7308" i="5"/>
  <c r="K7308" i="5" s="1"/>
  <c r="J7344" i="5"/>
  <c r="K7344" i="5" s="1"/>
  <c r="J7380" i="5"/>
  <c r="K7380" i="5" s="1"/>
  <c r="J7416" i="5"/>
  <c r="K7416" i="5" s="1"/>
  <c r="J7452" i="5"/>
  <c r="K7452" i="5" s="1"/>
  <c r="J7488" i="5"/>
  <c r="K7488" i="5" s="1"/>
  <c r="J7524" i="5"/>
  <c r="K7524" i="5" s="1"/>
  <c r="J7560" i="5"/>
  <c r="K7560" i="5" s="1"/>
  <c r="J7596" i="5"/>
  <c r="K7596" i="5" s="1"/>
  <c r="J7632" i="5"/>
  <c r="K7632" i="5" s="1"/>
  <c r="J7668" i="5"/>
  <c r="K7668" i="5" s="1"/>
  <c r="J7704" i="5"/>
  <c r="K7704" i="5" s="1"/>
  <c r="J7740" i="5"/>
  <c r="K7740" i="5" s="1"/>
  <c r="J7776" i="5"/>
  <c r="K7776" i="5" s="1"/>
  <c r="J7812" i="5"/>
  <c r="K7812" i="5" s="1"/>
  <c r="J7848" i="5"/>
  <c r="K7848" i="5" s="1"/>
  <c r="J7884" i="5"/>
  <c r="K7884" i="5" s="1"/>
  <c r="J7920" i="5"/>
  <c r="K7920" i="5" s="1"/>
  <c r="J7956" i="5"/>
  <c r="K7956" i="5" s="1"/>
  <c r="J7992" i="5"/>
  <c r="K7992" i="5" s="1"/>
  <c r="J8028" i="5"/>
  <c r="K8028" i="5" s="1"/>
  <c r="J8064" i="5"/>
  <c r="K8064" i="5" s="1"/>
  <c r="J8100" i="5"/>
  <c r="K8100" i="5" s="1"/>
  <c r="J8136" i="5"/>
  <c r="K8136" i="5" s="1"/>
  <c r="J8172" i="5"/>
  <c r="K8172" i="5" s="1"/>
  <c r="J8208" i="5"/>
  <c r="K8208" i="5" s="1"/>
  <c r="J8244" i="5"/>
  <c r="K8244" i="5" s="1"/>
  <c r="J8280" i="5"/>
  <c r="K8280" i="5" s="1"/>
  <c r="J8316" i="5"/>
  <c r="K8316" i="5" s="1"/>
  <c r="J8352" i="5"/>
  <c r="K8352" i="5" s="1"/>
  <c r="J8388" i="5"/>
  <c r="K8388" i="5" s="1"/>
  <c r="J8419" i="5"/>
  <c r="K8419" i="5" s="1"/>
  <c r="J8443" i="5"/>
  <c r="K8443" i="5" s="1"/>
  <c r="J8466" i="5"/>
  <c r="K8466" i="5" s="1"/>
  <c r="J8484" i="5"/>
  <c r="K8484" i="5" s="1"/>
  <c r="J8506" i="5"/>
  <c r="K8506" i="5" s="1"/>
  <c r="J8527" i="5"/>
  <c r="K8527" i="5" s="1"/>
  <c r="J8544" i="5"/>
  <c r="K8544" i="5" s="1"/>
  <c r="J8563" i="5"/>
  <c r="K8563" i="5" s="1"/>
  <c r="J8580" i="5"/>
  <c r="K8580" i="5" s="1"/>
  <c r="J8599" i="5"/>
  <c r="K8599" i="5" s="1"/>
  <c r="J8616" i="5"/>
  <c r="K8616" i="5" s="1"/>
  <c r="J8635" i="5"/>
  <c r="K8635" i="5" s="1"/>
  <c r="J8652" i="5"/>
  <c r="K8652" i="5" s="1"/>
  <c r="J8671" i="5"/>
  <c r="K8671" i="5" s="1"/>
  <c r="J8688" i="5"/>
  <c r="K8688" i="5" s="1"/>
  <c r="J8707" i="5"/>
  <c r="K8707" i="5" s="1"/>
  <c r="J8724" i="5"/>
  <c r="K8724" i="5" s="1"/>
  <c r="J8743" i="5"/>
  <c r="K8743" i="5" s="1"/>
  <c r="J8759" i="5"/>
  <c r="K8759" i="5" s="1"/>
  <c r="J8777" i="5"/>
  <c r="K8777" i="5" s="1"/>
  <c r="J8792" i="5"/>
  <c r="K8792" i="5" s="1"/>
  <c r="J8807" i="5"/>
  <c r="K8807" i="5" s="1"/>
  <c r="J8825" i="5"/>
  <c r="K8825" i="5" s="1"/>
  <c r="J8840" i="5"/>
  <c r="K8840" i="5" s="1"/>
  <c r="J8855" i="5"/>
  <c r="K8855" i="5" s="1"/>
  <c r="J8873" i="5"/>
  <c r="K8873" i="5" s="1"/>
  <c r="J8888" i="5"/>
  <c r="K8888" i="5" s="1"/>
  <c r="J8903" i="5"/>
  <c r="K8903" i="5" s="1"/>
  <c r="J8921" i="5"/>
  <c r="K8921" i="5" s="1"/>
  <c r="J8936" i="5"/>
  <c r="K8936" i="5" s="1"/>
  <c r="J8951" i="5"/>
  <c r="K8951" i="5" s="1"/>
  <c r="J8969" i="5"/>
  <c r="K8969" i="5" s="1"/>
  <c r="J8984" i="5"/>
  <c r="K8984" i="5" s="1"/>
  <c r="J8999" i="5"/>
  <c r="K8999" i="5" s="1"/>
  <c r="J9017" i="5"/>
  <c r="K9017" i="5" s="1"/>
  <c r="J9032" i="5"/>
  <c r="K9032" i="5" s="1"/>
  <c r="J9047" i="5"/>
  <c r="K9047" i="5" s="1"/>
  <c r="J9065" i="5"/>
  <c r="K9065" i="5" s="1"/>
  <c r="J9080" i="5"/>
  <c r="K9080" i="5" s="1"/>
  <c r="J9095" i="5"/>
  <c r="K9095" i="5" s="1"/>
  <c r="J9113" i="5"/>
  <c r="K9113" i="5" s="1"/>
  <c r="J9128" i="5"/>
  <c r="K9128" i="5" s="1"/>
  <c r="J9143" i="5"/>
  <c r="K9143" i="5" s="1"/>
  <c r="J9161" i="5"/>
  <c r="K9161" i="5" s="1"/>
  <c r="J9176" i="5"/>
  <c r="K9176" i="5" s="1"/>
  <c r="J9191" i="5"/>
  <c r="K9191" i="5" s="1"/>
  <c r="J9209" i="5"/>
  <c r="K9209" i="5" s="1"/>
  <c r="J9224" i="5"/>
  <c r="K9224" i="5" s="1"/>
  <c r="J9239" i="5"/>
  <c r="K9239" i="5" s="1"/>
  <c r="J9257" i="5"/>
  <c r="K9257" i="5" s="1"/>
  <c r="J9272" i="5"/>
  <c r="K9272" i="5" s="1"/>
  <c r="J9287" i="5"/>
  <c r="K9287" i="5" s="1"/>
  <c r="J9305" i="5"/>
  <c r="K9305" i="5" s="1"/>
  <c r="J9320" i="5"/>
  <c r="K9320" i="5" s="1"/>
  <c r="J9335" i="5"/>
  <c r="K9335" i="5" s="1"/>
  <c r="J9353" i="5"/>
  <c r="K9353" i="5" s="1"/>
  <c r="J9368" i="5"/>
  <c r="K9368" i="5" s="1"/>
  <c r="J9383" i="5"/>
  <c r="K9383" i="5" s="1"/>
  <c r="J9401" i="5"/>
  <c r="K9401" i="5" s="1"/>
  <c r="J9416" i="5"/>
  <c r="K9416" i="5" s="1"/>
  <c r="J9431" i="5"/>
  <c r="K9431" i="5" s="1"/>
  <c r="J9449" i="5"/>
  <c r="K9449" i="5" s="1"/>
  <c r="J9464" i="5"/>
  <c r="K9464" i="5" s="1"/>
  <c r="J9479" i="5"/>
  <c r="K9479" i="5" s="1"/>
  <c r="J9497" i="5"/>
  <c r="K9497" i="5" s="1"/>
  <c r="J9512" i="5"/>
  <c r="K9512" i="5" s="1"/>
  <c r="J9527" i="5"/>
  <c r="K9527" i="5" s="1"/>
  <c r="J9545" i="5"/>
  <c r="K9545" i="5" s="1"/>
  <c r="J9560" i="5"/>
  <c r="K9560" i="5" s="1"/>
  <c r="J9575" i="5"/>
  <c r="K9575" i="5" s="1"/>
  <c r="J9593" i="5"/>
  <c r="K9593" i="5" s="1"/>
  <c r="J9608" i="5"/>
  <c r="K9608" i="5" s="1"/>
  <c r="J9623" i="5"/>
  <c r="K9623" i="5" s="1"/>
  <c r="J9641" i="5"/>
  <c r="K9641" i="5" s="1"/>
  <c r="J9656" i="5"/>
  <c r="K9656" i="5" s="1"/>
  <c r="J9671" i="5"/>
  <c r="K9671" i="5" s="1"/>
  <c r="J9689" i="5"/>
  <c r="K9689" i="5" s="1"/>
  <c r="J9704" i="5"/>
  <c r="K9704" i="5" s="1"/>
  <c r="J9719" i="5"/>
  <c r="K9719" i="5" s="1"/>
  <c r="J9737" i="5"/>
  <c r="K9737" i="5" s="1"/>
  <c r="J9752" i="5"/>
  <c r="K9752" i="5" s="1"/>
  <c r="J9767" i="5"/>
  <c r="K9767" i="5" s="1"/>
  <c r="J9785" i="5"/>
  <c r="K9785" i="5" s="1"/>
  <c r="J9800" i="5"/>
  <c r="K9800" i="5" s="1"/>
  <c r="J9815" i="5"/>
  <c r="K9815" i="5" s="1"/>
  <c r="J9833" i="5"/>
  <c r="K9833" i="5" s="1"/>
  <c r="J9848" i="5"/>
  <c r="K9848" i="5" s="1"/>
  <c r="J9863" i="5"/>
  <c r="K9863" i="5" s="1"/>
  <c r="J9881" i="5"/>
  <c r="K9881" i="5" s="1"/>
  <c r="J9896" i="5"/>
  <c r="K9896" i="5" s="1"/>
  <c r="J9911" i="5"/>
  <c r="K9911" i="5" s="1"/>
  <c r="J9929" i="5"/>
  <c r="K9929" i="5" s="1"/>
  <c r="J9944" i="5"/>
  <c r="K9944" i="5" s="1"/>
  <c r="J9959" i="5"/>
  <c r="K9959" i="5" s="1"/>
  <c r="J9977" i="5"/>
  <c r="K9977" i="5" s="1"/>
  <c r="J9990" i="5"/>
  <c r="K9990" i="5" s="1"/>
  <c r="J10002" i="5"/>
  <c r="K10002" i="5" s="1"/>
  <c r="J10014" i="5"/>
  <c r="K10014" i="5" s="1"/>
  <c r="J909" i="5"/>
  <c r="K909" i="5" s="1"/>
  <c r="J2023" i="5"/>
  <c r="K2023" i="5" s="1"/>
  <c r="J2599" i="5"/>
  <c r="K2599" i="5" s="1"/>
  <c r="J2969" i="5"/>
  <c r="K2969" i="5" s="1"/>
  <c r="J3080" i="5"/>
  <c r="K3080" i="5" s="1"/>
  <c r="J3188" i="5"/>
  <c r="K3188" i="5" s="1"/>
  <c r="J3296" i="5"/>
  <c r="K3296" i="5" s="1"/>
  <c r="J3404" i="5"/>
  <c r="K3404" i="5" s="1"/>
  <c r="J3512" i="5"/>
  <c r="K3512" i="5" s="1"/>
  <c r="J3620" i="5"/>
  <c r="K3620" i="5" s="1"/>
  <c r="J3728" i="5"/>
  <c r="K3728" i="5" s="1"/>
  <c r="J3836" i="5"/>
  <c r="K3836" i="5" s="1"/>
  <c r="J3944" i="5"/>
  <c r="K3944" i="5" s="1"/>
  <c r="J4052" i="5"/>
  <c r="K4052" i="5" s="1"/>
  <c r="J4160" i="5"/>
  <c r="K4160" i="5" s="1"/>
  <c r="J4268" i="5"/>
  <c r="K4268" i="5" s="1"/>
  <c r="J4376" i="5"/>
  <c r="K4376" i="5" s="1"/>
  <c r="J4484" i="5"/>
  <c r="K4484" i="5" s="1"/>
  <c r="J4592" i="5"/>
  <c r="K4592" i="5" s="1"/>
  <c r="J4700" i="5"/>
  <c r="K4700" i="5" s="1"/>
  <c r="J4808" i="5"/>
  <c r="K4808" i="5" s="1"/>
  <c r="J4916" i="5"/>
  <c r="K4916" i="5" s="1"/>
  <c r="J5024" i="5"/>
  <c r="K5024" i="5" s="1"/>
  <c r="J5130" i="5"/>
  <c r="K5130" i="5" s="1"/>
  <c r="J5215" i="5"/>
  <c r="K5215" i="5" s="1"/>
  <c r="J5290" i="5"/>
  <c r="K5290" i="5" s="1"/>
  <c r="J5338" i="5"/>
  <c r="K5338" i="5" s="1"/>
  <c r="J5386" i="5"/>
  <c r="K5386" i="5" s="1"/>
  <c r="J5434" i="5"/>
  <c r="K5434" i="5" s="1"/>
  <c r="J5482" i="5"/>
  <c r="K5482" i="5" s="1"/>
  <c r="J5530" i="5"/>
  <c r="K5530" i="5" s="1"/>
  <c r="J5578" i="5"/>
  <c r="K5578" i="5" s="1"/>
  <c r="J5626" i="5"/>
  <c r="K5626" i="5" s="1"/>
  <c r="J5674" i="5"/>
  <c r="K5674" i="5" s="1"/>
  <c r="J5722" i="5"/>
  <c r="K5722" i="5" s="1"/>
  <c r="J5770" i="5"/>
  <c r="K5770" i="5" s="1"/>
  <c r="J5818" i="5"/>
  <c r="K5818" i="5" s="1"/>
  <c r="J5866" i="5"/>
  <c r="K5866" i="5" s="1"/>
  <c r="J5914" i="5"/>
  <c r="K5914" i="5" s="1"/>
  <c r="J5962" i="5"/>
  <c r="K5962" i="5" s="1"/>
  <c r="J6010" i="5"/>
  <c r="K6010" i="5" s="1"/>
  <c r="J6058" i="5"/>
  <c r="K6058" i="5" s="1"/>
  <c r="J6106" i="5"/>
  <c r="K6106" i="5" s="1"/>
  <c r="J6154" i="5"/>
  <c r="K6154" i="5" s="1"/>
  <c r="J6202" i="5"/>
  <c r="K6202" i="5" s="1"/>
  <c r="J6250" i="5"/>
  <c r="K6250" i="5" s="1"/>
  <c r="J6298" i="5"/>
  <c r="K6298" i="5" s="1"/>
  <c r="J6346" i="5"/>
  <c r="K6346" i="5" s="1"/>
  <c r="J6394" i="5"/>
  <c r="K6394" i="5" s="1"/>
  <c r="J6442" i="5"/>
  <c r="K6442" i="5" s="1"/>
  <c r="J6489" i="5"/>
  <c r="K6489" i="5" s="1"/>
  <c r="J6525" i="5"/>
  <c r="K6525" i="5" s="1"/>
  <c r="J6561" i="5"/>
  <c r="K6561" i="5" s="1"/>
  <c r="J6597" i="5"/>
  <c r="K6597" i="5" s="1"/>
  <c r="J6633" i="5"/>
  <c r="K6633" i="5" s="1"/>
  <c r="J6669" i="5"/>
  <c r="K6669" i="5" s="1"/>
  <c r="J6705" i="5"/>
  <c r="K6705" i="5" s="1"/>
  <c r="J6741" i="5"/>
  <c r="K6741" i="5" s="1"/>
  <c r="J6777" i="5"/>
  <c r="K6777" i="5" s="1"/>
  <c r="J6813" i="5"/>
  <c r="K6813" i="5" s="1"/>
  <c r="J6849" i="5"/>
  <c r="K6849" i="5" s="1"/>
  <c r="J6885" i="5"/>
  <c r="K6885" i="5" s="1"/>
  <c r="J6921" i="5"/>
  <c r="K6921" i="5" s="1"/>
  <c r="J6957" i="5"/>
  <c r="K6957" i="5" s="1"/>
  <c r="J6993" i="5"/>
  <c r="K6993" i="5" s="1"/>
  <c r="J7029" i="5"/>
  <c r="K7029" i="5" s="1"/>
  <c r="J7065" i="5"/>
  <c r="K7065" i="5" s="1"/>
  <c r="J7101" i="5"/>
  <c r="K7101" i="5" s="1"/>
  <c r="J7137" i="5"/>
  <c r="K7137" i="5" s="1"/>
  <c r="J7173" i="5"/>
  <c r="K7173" i="5" s="1"/>
  <c r="J7209" i="5"/>
  <c r="K7209" i="5" s="1"/>
  <c r="J7245" i="5"/>
  <c r="K7245" i="5" s="1"/>
  <c r="J7281" i="5"/>
  <c r="K7281" i="5" s="1"/>
  <c r="J7317" i="5"/>
  <c r="K7317" i="5" s="1"/>
  <c r="J7353" i="5"/>
  <c r="K7353" i="5" s="1"/>
  <c r="J7389" i="5"/>
  <c r="K7389" i="5" s="1"/>
  <c r="J7425" i="5"/>
  <c r="K7425" i="5" s="1"/>
  <c r="J7461" i="5"/>
  <c r="K7461" i="5" s="1"/>
  <c r="J7497" i="5"/>
  <c r="K7497" i="5" s="1"/>
  <c r="J7533" i="5"/>
  <c r="K7533" i="5" s="1"/>
  <c r="J7569" i="5"/>
  <c r="K7569" i="5" s="1"/>
  <c r="J7605" i="5"/>
  <c r="K7605" i="5" s="1"/>
  <c r="J7641" i="5"/>
  <c r="K7641" i="5" s="1"/>
  <c r="J7677" i="5"/>
  <c r="K7677" i="5" s="1"/>
  <c r="J7713" i="5"/>
  <c r="K7713" i="5" s="1"/>
  <c r="J7749" i="5"/>
  <c r="K7749" i="5" s="1"/>
  <c r="J7785" i="5"/>
  <c r="K7785" i="5" s="1"/>
  <c r="J7821" i="5"/>
  <c r="K7821" i="5" s="1"/>
  <c r="J7857" i="5"/>
  <c r="K7857" i="5" s="1"/>
  <c r="J7893" i="5"/>
  <c r="K7893" i="5" s="1"/>
  <c r="J7929" i="5"/>
  <c r="K7929" i="5" s="1"/>
  <c r="J7965" i="5"/>
  <c r="K7965" i="5" s="1"/>
  <c r="J8001" i="5"/>
  <c r="K8001" i="5" s="1"/>
  <c r="J8037" i="5"/>
  <c r="K8037" i="5" s="1"/>
  <c r="J8073" i="5"/>
  <c r="K8073" i="5" s="1"/>
  <c r="J8109" i="5"/>
  <c r="K8109" i="5" s="1"/>
  <c r="J8145" i="5"/>
  <c r="K8145" i="5" s="1"/>
  <c r="J8181" i="5"/>
  <c r="K8181" i="5" s="1"/>
  <c r="J8217" i="5"/>
  <c r="K8217" i="5" s="1"/>
  <c r="J8253" i="5"/>
  <c r="K8253" i="5" s="1"/>
  <c r="J8289" i="5"/>
  <c r="K8289" i="5" s="1"/>
  <c r="J8325" i="5"/>
  <c r="K8325" i="5" s="1"/>
  <c r="J8361" i="5"/>
  <c r="K8361" i="5" s="1"/>
  <c r="J8397" i="5"/>
  <c r="K8397" i="5" s="1"/>
  <c r="J8421" i="5"/>
  <c r="K8421" i="5" s="1"/>
  <c r="J8445" i="5"/>
  <c r="K8445" i="5" s="1"/>
  <c r="J8467" i="5"/>
  <c r="K8467" i="5" s="1"/>
  <c r="J8485" i="5"/>
  <c r="K8485" i="5" s="1"/>
  <c r="J8507" i="5"/>
  <c r="K8507" i="5" s="1"/>
  <c r="J8529" i="5"/>
  <c r="K8529" i="5" s="1"/>
  <c r="J8545" i="5"/>
  <c r="K8545" i="5" s="1"/>
  <c r="J8565" i="5"/>
  <c r="K8565" i="5" s="1"/>
  <c r="J8581" i="5"/>
  <c r="K8581" i="5" s="1"/>
  <c r="J8601" i="5"/>
  <c r="K8601" i="5" s="1"/>
  <c r="J8617" i="5"/>
  <c r="K8617" i="5" s="1"/>
  <c r="J8637" i="5"/>
  <c r="K8637" i="5" s="1"/>
  <c r="J8653" i="5"/>
  <c r="K8653" i="5" s="1"/>
  <c r="J8673" i="5"/>
  <c r="K8673" i="5" s="1"/>
  <c r="J8689" i="5"/>
  <c r="K8689" i="5" s="1"/>
  <c r="J8709" i="5"/>
  <c r="K8709" i="5" s="1"/>
  <c r="J8725" i="5"/>
  <c r="K8725" i="5" s="1"/>
  <c r="J8745" i="5"/>
  <c r="K8745" i="5" s="1"/>
  <c r="J8760" i="5"/>
  <c r="K8760" i="5" s="1"/>
  <c r="J8778" i="5"/>
  <c r="K8778" i="5" s="1"/>
  <c r="J8793" i="5"/>
  <c r="K8793" i="5" s="1"/>
  <c r="J8808" i="5"/>
  <c r="K8808" i="5" s="1"/>
  <c r="J8826" i="5"/>
  <c r="K8826" i="5" s="1"/>
  <c r="J8841" i="5"/>
  <c r="K8841" i="5" s="1"/>
  <c r="J8856" i="5"/>
  <c r="K8856" i="5" s="1"/>
  <c r="J8874" i="5"/>
  <c r="K8874" i="5" s="1"/>
  <c r="J8889" i="5"/>
  <c r="K8889" i="5" s="1"/>
  <c r="J8904" i="5"/>
  <c r="K8904" i="5" s="1"/>
  <c r="J8922" i="5"/>
  <c r="K8922" i="5" s="1"/>
  <c r="J8937" i="5"/>
  <c r="K8937" i="5" s="1"/>
  <c r="J8952" i="5"/>
  <c r="K8952" i="5" s="1"/>
  <c r="J8970" i="5"/>
  <c r="K8970" i="5" s="1"/>
  <c r="J8985" i="5"/>
  <c r="K8985" i="5" s="1"/>
  <c r="J9000" i="5"/>
  <c r="K9000" i="5" s="1"/>
  <c r="J9018" i="5"/>
  <c r="K9018" i="5" s="1"/>
  <c r="J9033" i="5"/>
  <c r="K9033" i="5" s="1"/>
  <c r="J9048" i="5"/>
  <c r="K9048" i="5" s="1"/>
  <c r="J9066" i="5"/>
  <c r="K9066" i="5" s="1"/>
  <c r="J9081" i="5"/>
  <c r="K9081" i="5" s="1"/>
  <c r="J9096" i="5"/>
  <c r="K9096" i="5" s="1"/>
  <c r="J9114" i="5"/>
  <c r="K9114" i="5" s="1"/>
  <c r="J9129" i="5"/>
  <c r="K9129" i="5" s="1"/>
  <c r="J9144" i="5"/>
  <c r="K9144" i="5" s="1"/>
  <c r="J9162" i="5"/>
  <c r="K9162" i="5" s="1"/>
  <c r="J9177" i="5"/>
  <c r="K9177" i="5" s="1"/>
  <c r="J9192" i="5"/>
  <c r="K9192" i="5" s="1"/>
  <c r="J9210" i="5"/>
  <c r="K9210" i="5" s="1"/>
  <c r="J9225" i="5"/>
  <c r="K9225" i="5" s="1"/>
  <c r="J9240" i="5"/>
  <c r="K9240" i="5" s="1"/>
  <c r="J9258" i="5"/>
  <c r="K9258" i="5" s="1"/>
  <c r="J9273" i="5"/>
  <c r="K9273" i="5" s="1"/>
  <c r="J9288" i="5"/>
  <c r="K9288" i="5" s="1"/>
  <c r="J9306" i="5"/>
  <c r="K9306" i="5" s="1"/>
  <c r="J9321" i="5"/>
  <c r="K9321" i="5" s="1"/>
  <c r="J9336" i="5"/>
  <c r="K9336" i="5" s="1"/>
  <c r="J9354" i="5"/>
  <c r="K9354" i="5" s="1"/>
  <c r="J9369" i="5"/>
  <c r="K9369" i="5" s="1"/>
  <c r="J9384" i="5"/>
  <c r="K9384" i="5" s="1"/>
  <c r="J9402" i="5"/>
  <c r="K9402" i="5" s="1"/>
  <c r="J9417" i="5"/>
  <c r="K9417" i="5" s="1"/>
  <c r="J9432" i="5"/>
  <c r="K9432" i="5" s="1"/>
  <c r="J9450" i="5"/>
  <c r="K9450" i="5" s="1"/>
  <c r="J9465" i="5"/>
  <c r="K9465" i="5" s="1"/>
  <c r="J9480" i="5"/>
  <c r="K9480" i="5" s="1"/>
  <c r="J9498" i="5"/>
  <c r="K9498" i="5" s="1"/>
  <c r="J9513" i="5"/>
  <c r="K9513" i="5" s="1"/>
  <c r="J9528" i="5"/>
  <c r="K9528" i="5" s="1"/>
  <c r="J9546" i="5"/>
  <c r="K9546" i="5" s="1"/>
  <c r="J9561" i="5"/>
  <c r="K9561" i="5" s="1"/>
  <c r="J9576" i="5"/>
  <c r="K9576" i="5" s="1"/>
  <c r="J9594" i="5"/>
  <c r="K9594" i="5" s="1"/>
  <c r="J9609" i="5"/>
  <c r="K9609" i="5" s="1"/>
  <c r="J9624" i="5"/>
  <c r="K9624" i="5" s="1"/>
  <c r="J9642" i="5"/>
  <c r="K9642" i="5" s="1"/>
  <c r="J9657" i="5"/>
  <c r="K9657" i="5" s="1"/>
  <c r="J9672" i="5"/>
  <c r="K9672" i="5" s="1"/>
  <c r="J9690" i="5"/>
  <c r="K9690" i="5" s="1"/>
  <c r="J9705" i="5"/>
  <c r="K9705" i="5" s="1"/>
  <c r="J9720" i="5"/>
  <c r="K9720" i="5" s="1"/>
  <c r="J9738" i="5"/>
  <c r="K9738" i="5" s="1"/>
  <c r="J9753" i="5"/>
  <c r="K9753" i="5" s="1"/>
  <c r="J9768" i="5"/>
  <c r="K9768" i="5" s="1"/>
  <c r="J9786" i="5"/>
  <c r="K9786" i="5" s="1"/>
  <c r="J9801" i="5"/>
  <c r="K9801" i="5" s="1"/>
  <c r="J9816" i="5"/>
  <c r="K9816" i="5" s="1"/>
  <c r="J9834" i="5"/>
  <c r="K9834" i="5" s="1"/>
  <c r="J9849" i="5"/>
  <c r="K9849" i="5" s="1"/>
  <c r="J9864" i="5"/>
  <c r="K9864" i="5" s="1"/>
  <c r="J9882" i="5"/>
  <c r="K9882" i="5" s="1"/>
  <c r="J9897" i="5"/>
  <c r="K9897" i="5" s="1"/>
  <c r="J9912" i="5"/>
  <c r="K9912" i="5" s="1"/>
  <c r="J9930" i="5"/>
  <c r="K9930" i="5" s="1"/>
  <c r="J9945" i="5"/>
  <c r="K9945" i="5" s="1"/>
  <c r="J9960" i="5"/>
  <c r="K9960" i="5" s="1"/>
  <c r="J9978" i="5"/>
  <c r="K9978" i="5" s="1"/>
  <c r="J9991" i="5"/>
  <c r="K9991" i="5" s="1"/>
  <c r="J10003" i="5"/>
  <c r="K10003" i="5" s="1"/>
  <c r="J10015" i="5"/>
  <c r="K10015" i="5" s="1"/>
  <c r="J1017" i="5"/>
  <c r="K1017" i="5" s="1"/>
  <c r="J2071" i="5"/>
  <c r="K2071" i="5" s="1"/>
  <c r="J2647" i="5"/>
  <c r="K2647" i="5" s="1"/>
  <c r="J2970" i="5"/>
  <c r="K2970" i="5" s="1"/>
  <c r="J3081" i="5"/>
  <c r="K3081" i="5" s="1"/>
  <c r="J3189" i="5"/>
  <c r="K3189" i="5" s="1"/>
  <c r="J3297" i="5"/>
  <c r="K3297" i="5" s="1"/>
  <c r="J3405" i="5"/>
  <c r="K3405" i="5" s="1"/>
  <c r="J3513" i="5"/>
  <c r="K3513" i="5" s="1"/>
  <c r="J3621" i="5"/>
  <c r="K3621" i="5" s="1"/>
  <c r="J3729" i="5"/>
  <c r="K3729" i="5" s="1"/>
  <c r="J3837" i="5"/>
  <c r="K3837" i="5" s="1"/>
  <c r="J3945" i="5"/>
  <c r="K3945" i="5" s="1"/>
  <c r="J4053" i="5"/>
  <c r="K4053" i="5" s="1"/>
  <c r="J4161" i="5"/>
  <c r="K4161" i="5" s="1"/>
  <c r="J4269" i="5"/>
  <c r="K4269" i="5" s="1"/>
  <c r="J4377" i="5"/>
  <c r="K4377" i="5" s="1"/>
  <c r="J4485" i="5"/>
  <c r="K4485" i="5" s="1"/>
  <c r="J4593" i="5"/>
  <c r="K4593" i="5" s="1"/>
  <c r="J4701" i="5"/>
  <c r="K4701" i="5" s="1"/>
  <c r="J4809" i="5"/>
  <c r="K4809" i="5" s="1"/>
  <c r="J4917" i="5"/>
  <c r="K4917" i="5" s="1"/>
  <c r="J5025" i="5"/>
  <c r="K5025" i="5" s="1"/>
  <c r="J5131" i="5"/>
  <c r="K5131" i="5" s="1"/>
  <c r="J5216" i="5"/>
  <c r="K5216" i="5" s="1"/>
  <c r="J5294" i="5"/>
  <c r="K5294" i="5" s="1"/>
  <c r="J5342" i="5"/>
  <c r="K5342" i="5" s="1"/>
  <c r="J5390" i="5"/>
  <c r="K5390" i="5" s="1"/>
  <c r="J5438" i="5"/>
  <c r="K5438" i="5" s="1"/>
  <c r="J5486" i="5"/>
  <c r="K5486" i="5" s="1"/>
  <c r="J5534" i="5"/>
  <c r="K5534" i="5" s="1"/>
  <c r="J5582" i="5"/>
  <c r="K5582" i="5" s="1"/>
  <c r="J5630" i="5"/>
  <c r="K5630" i="5" s="1"/>
  <c r="J5678" i="5"/>
  <c r="K5678" i="5" s="1"/>
  <c r="J5726" i="5"/>
  <c r="K5726" i="5" s="1"/>
  <c r="J5774" i="5"/>
  <c r="K5774" i="5" s="1"/>
  <c r="J5822" i="5"/>
  <c r="K5822" i="5" s="1"/>
  <c r="J5870" i="5"/>
  <c r="K5870" i="5" s="1"/>
  <c r="J5918" i="5"/>
  <c r="K5918" i="5" s="1"/>
  <c r="J5966" i="5"/>
  <c r="K5966" i="5" s="1"/>
  <c r="J6014" i="5"/>
  <c r="K6014" i="5" s="1"/>
  <c r="J6062" i="5"/>
  <c r="K6062" i="5" s="1"/>
  <c r="J6110" i="5"/>
  <c r="K6110" i="5" s="1"/>
  <c r="J6158" i="5"/>
  <c r="K6158" i="5" s="1"/>
  <c r="J6206" i="5"/>
  <c r="K6206" i="5" s="1"/>
  <c r="J6254" i="5"/>
  <c r="K6254" i="5" s="1"/>
  <c r="J6302" i="5"/>
  <c r="K6302" i="5" s="1"/>
  <c r="J6350" i="5"/>
  <c r="K6350" i="5" s="1"/>
  <c r="J6398" i="5"/>
  <c r="K6398" i="5" s="1"/>
  <c r="J6446" i="5"/>
  <c r="K6446" i="5" s="1"/>
  <c r="J6490" i="5"/>
  <c r="K6490" i="5" s="1"/>
  <c r="J6526" i="5"/>
  <c r="K6526" i="5" s="1"/>
  <c r="J6562" i="5"/>
  <c r="K6562" i="5" s="1"/>
  <c r="J6598" i="5"/>
  <c r="K6598" i="5" s="1"/>
  <c r="J6634" i="5"/>
  <c r="K6634" i="5" s="1"/>
  <c r="J6670" i="5"/>
  <c r="K6670" i="5" s="1"/>
  <c r="J6706" i="5"/>
  <c r="K6706" i="5" s="1"/>
  <c r="J6742" i="5"/>
  <c r="K6742" i="5" s="1"/>
  <c r="J6778" i="5"/>
  <c r="K6778" i="5" s="1"/>
  <c r="J6814" i="5"/>
  <c r="K6814" i="5" s="1"/>
  <c r="J6850" i="5"/>
  <c r="K6850" i="5" s="1"/>
  <c r="J6886" i="5"/>
  <c r="K6886" i="5" s="1"/>
  <c r="J6922" i="5"/>
  <c r="K6922" i="5" s="1"/>
  <c r="J6958" i="5"/>
  <c r="K6958" i="5" s="1"/>
  <c r="J6994" i="5"/>
  <c r="K6994" i="5" s="1"/>
  <c r="J7030" i="5"/>
  <c r="K7030" i="5" s="1"/>
  <c r="J7066" i="5"/>
  <c r="K7066" i="5" s="1"/>
  <c r="J7102" i="5"/>
  <c r="K7102" i="5" s="1"/>
  <c r="J7138" i="5"/>
  <c r="K7138" i="5" s="1"/>
  <c r="J7174" i="5"/>
  <c r="K7174" i="5" s="1"/>
  <c r="J7210" i="5"/>
  <c r="K7210" i="5" s="1"/>
  <c r="J7246" i="5"/>
  <c r="K7246" i="5" s="1"/>
  <c r="J7282" i="5"/>
  <c r="K7282" i="5" s="1"/>
  <c r="J7318" i="5"/>
  <c r="K7318" i="5" s="1"/>
  <c r="J7354" i="5"/>
  <c r="K7354" i="5" s="1"/>
  <c r="J7390" i="5"/>
  <c r="K7390" i="5" s="1"/>
  <c r="J7426" i="5"/>
  <c r="K7426" i="5" s="1"/>
  <c r="J7462" i="5"/>
  <c r="K7462" i="5" s="1"/>
  <c r="J7498" i="5"/>
  <c r="K7498" i="5" s="1"/>
  <c r="J7534" i="5"/>
  <c r="K7534" i="5" s="1"/>
  <c r="J7570" i="5"/>
  <c r="K7570" i="5" s="1"/>
  <c r="J7606" i="5"/>
  <c r="K7606" i="5" s="1"/>
  <c r="J7642" i="5"/>
  <c r="K7642" i="5" s="1"/>
  <c r="J7678" i="5"/>
  <c r="K7678" i="5" s="1"/>
  <c r="J7714" i="5"/>
  <c r="K7714" i="5" s="1"/>
  <c r="J7750" i="5"/>
  <c r="K7750" i="5" s="1"/>
  <c r="J7786" i="5"/>
  <c r="K7786" i="5" s="1"/>
  <c r="J7822" i="5"/>
  <c r="K7822" i="5" s="1"/>
  <c r="J7858" i="5"/>
  <c r="K7858" i="5" s="1"/>
  <c r="J7894" i="5"/>
  <c r="K7894" i="5" s="1"/>
  <c r="J7930" i="5"/>
  <c r="K7930" i="5" s="1"/>
  <c r="J7966" i="5"/>
  <c r="K7966" i="5" s="1"/>
  <c r="J8002" i="5"/>
  <c r="K8002" i="5" s="1"/>
  <c r="J8038" i="5"/>
  <c r="K8038" i="5" s="1"/>
  <c r="J8074" i="5"/>
  <c r="K8074" i="5" s="1"/>
  <c r="J8110" i="5"/>
  <c r="K8110" i="5" s="1"/>
  <c r="J8146" i="5"/>
  <c r="K8146" i="5" s="1"/>
  <c r="J8182" i="5"/>
  <c r="K8182" i="5" s="1"/>
  <c r="J8218" i="5"/>
  <c r="K8218" i="5" s="1"/>
  <c r="J8254" i="5"/>
  <c r="K8254" i="5" s="1"/>
  <c r="J8290" i="5"/>
  <c r="K8290" i="5" s="1"/>
  <c r="J8326" i="5"/>
  <c r="K8326" i="5" s="1"/>
  <c r="J8362" i="5"/>
  <c r="K8362" i="5" s="1"/>
  <c r="J8398" i="5"/>
  <c r="K8398" i="5" s="1"/>
  <c r="J8422" i="5"/>
  <c r="K8422" i="5" s="1"/>
  <c r="J8446" i="5"/>
  <c r="K8446" i="5" s="1"/>
  <c r="J8469" i="5"/>
  <c r="K8469" i="5" s="1"/>
  <c r="J8490" i="5"/>
  <c r="K8490" i="5" s="1"/>
  <c r="J8508" i="5"/>
  <c r="K8508" i="5" s="1"/>
  <c r="J8530" i="5"/>
  <c r="K8530" i="5" s="1"/>
  <c r="J8549" i="5"/>
  <c r="K8549" i="5" s="1"/>
  <c r="J8566" i="5"/>
  <c r="K8566" i="5" s="1"/>
  <c r="J8585" i="5"/>
  <c r="K8585" i="5" s="1"/>
  <c r="J8602" i="5"/>
  <c r="K8602" i="5" s="1"/>
  <c r="J8621" i="5"/>
  <c r="K8621" i="5" s="1"/>
  <c r="J8638" i="5"/>
  <c r="K8638" i="5" s="1"/>
  <c r="J8657" i="5"/>
  <c r="K8657" i="5" s="1"/>
  <c r="J8674" i="5"/>
  <c r="K8674" i="5" s="1"/>
  <c r="J8693" i="5"/>
  <c r="K8693" i="5" s="1"/>
  <c r="J8710" i="5"/>
  <c r="K8710" i="5" s="1"/>
  <c r="J8729" i="5"/>
  <c r="K8729" i="5" s="1"/>
  <c r="J8746" i="5"/>
  <c r="K8746" i="5" s="1"/>
  <c r="J8761" i="5"/>
  <c r="K8761" i="5" s="1"/>
  <c r="J8779" i="5"/>
  <c r="K8779" i="5" s="1"/>
  <c r="J8794" i="5"/>
  <c r="K8794" i="5" s="1"/>
  <c r="J8809" i="5"/>
  <c r="K8809" i="5" s="1"/>
  <c r="J8827" i="5"/>
  <c r="K8827" i="5" s="1"/>
  <c r="J8842" i="5"/>
  <c r="K8842" i="5" s="1"/>
  <c r="J8857" i="5"/>
  <c r="K8857" i="5" s="1"/>
  <c r="J8875" i="5"/>
  <c r="K8875" i="5" s="1"/>
  <c r="J8890" i="5"/>
  <c r="K8890" i="5" s="1"/>
  <c r="J8905" i="5"/>
  <c r="K8905" i="5" s="1"/>
  <c r="J8923" i="5"/>
  <c r="K8923" i="5" s="1"/>
  <c r="J8938" i="5"/>
  <c r="K8938" i="5" s="1"/>
  <c r="J8953" i="5"/>
  <c r="K8953" i="5" s="1"/>
  <c r="J8971" i="5"/>
  <c r="K8971" i="5" s="1"/>
  <c r="J8986" i="5"/>
  <c r="K8986" i="5" s="1"/>
  <c r="J9001" i="5"/>
  <c r="K9001" i="5" s="1"/>
  <c r="J9019" i="5"/>
  <c r="K9019" i="5" s="1"/>
  <c r="J9034" i="5"/>
  <c r="K9034" i="5" s="1"/>
  <c r="J9049" i="5"/>
  <c r="K9049" i="5" s="1"/>
  <c r="J9067" i="5"/>
  <c r="K9067" i="5" s="1"/>
  <c r="J9082" i="5"/>
  <c r="K9082" i="5" s="1"/>
  <c r="J9097" i="5"/>
  <c r="K9097" i="5" s="1"/>
  <c r="J9115" i="5"/>
  <c r="K9115" i="5" s="1"/>
  <c r="J9130" i="5"/>
  <c r="K9130" i="5" s="1"/>
  <c r="J9145" i="5"/>
  <c r="K9145" i="5" s="1"/>
  <c r="J9163" i="5"/>
  <c r="K9163" i="5" s="1"/>
  <c r="J9178" i="5"/>
  <c r="K9178" i="5" s="1"/>
  <c r="J9193" i="5"/>
  <c r="K9193" i="5" s="1"/>
  <c r="J9211" i="5"/>
  <c r="K9211" i="5" s="1"/>
  <c r="J9226" i="5"/>
  <c r="K9226" i="5" s="1"/>
  <c r="J9241" i="5"/>
  <c r="K9241" i="5" s="1"/>
  <c r="J9259" i="5"/>
  <c r="K9259" i="5" s="1"/>
  <c r="J9274" i="5"/>
  <c r="K9274" i="5" s="1"/>
  <c r="J9289" i="5"/>
  <c r="K9289" i="5" s="1"/>
  <c r="J9307" i="5"/>
  <c r="K9307" i="5" s="1"/>
  <c r="J9322" i="5"/>
  <c r="K9322" i="5" s="1"/>
  <c r="J9337" i="5"/>
  <c r="K9337" i="5" s="1"/>
  <c r="J9355" i="5"/>
  <c r="K9355" i="5" s="1"/>
  <c r="J9370" i="5"/>
  <c r="K9370" i="5" s="1"/>
  <c r="J9385" i="5"/>
  <c r="K9385" i="5" s="1"/>
  <c r="J9403" i="5"/>
  <c r="K9403" i="5" s="1"/>
  <c r="J9418" i="5"/>
  <c r="K9418" i="5" s="1"/>
  <c r="J9433" i="5"/>
  <c r="K9433" i="5" s="1"/>
  <c r="J9451" i="5"/>
  <c r="K9451" i="5" s="1"/>
  <c r="J9466" i="5"/>
  <c r="K9466" i="5" s="1"/>
  <c r="J9481" i="5"/>
  <c r="K9481" i="5" s="1"/>
  <c r="J9499" i="5"/>
  <c r="K9499" i="5" s="1"/>
  <c r="J9514" i="5"/>
  <c r="K9514" i="5" s="1"/>
  <c r="J9529" i="5"/>
  <c r="K9529" i="5" s="1"/>
  <c r="J9547" i="5"/>
  <c r="K9547" i="5" s="1"/>
  <c r="J9562" i="5"/>
  <c r="K9562" i="5" s="1"/>
  <c r="J9577" i="5"/>
  <c r="K9577" i="5" s="1"/>
  <c r="J9595" i="5"/>
  <c r="K9595" i="5" s="1"/>
  <c r="J9610" i="5"/>
  <c r="K9610" i="5" s="1"/>
  <c r="J9625" i="5"/>
  <c r="K9625" i="5" s="1"/>
  <c r="J9643" i="5"/>
  <c r="K9643" i="5" s="1"/>
  <c r="J9658" i="5"/>
  <c r="K9658" i="5" s="1"/>
  <c r="J9673" i="5"/>
  <c r="K9673" i="5" s="1"/>
  <c r="J9691" i="5"/>
  <c r="K9691" i="5" s="1"/>
  <c r="J9706" i="5"/>
  <c r="K9706" i="5" s="1"/>
  <c r="J9721" i="5"/>
  <c r="K9721" i="5" s="1"/>
  <c r="J9739" i="5"/>
  <c r="K9739" i="5" s="1"/>
  <c r="J9754" i="5"/>
  <c r="K9754" i="5" s="1"/>
  <c r="J9769" i="5"/>
  <c r="K9769" i="5" s="1"/>
  <c r="J9787" i="5"/>
  <c r="K9787" i="5" s="1"/>
  <c r="J9802" i="5"/>
  <c r="K9802" i="5" s="1"/>
  <c r="J9817" i="5"/>
  <c r="K9817" i="5" s="1"/>
  <c r="J9835" i="5"/>
  <c r="K9835" i="5" s="1"/>
  <c r="J9850" i="5"/>
  <c r="K9850" i="5" s="1"/>
  <c r="J9865" i="5"/>
  <c r="K9865" i="5" s="1"/>
  <c r="J9883" i="5"/>
  <c r="K9883" i="5" s="1"/>
  <c r="J9898" i="5"/>
  <c r="K9898" i="5" s="1"/>
  <c r="J9913" i="5"/>
  <c r="K9913" i="5" s="1"/>
  <c r="J9931" i="5"/>
  <c r="K9931" i="5" s="1"/>
  <c r="J9946" i="5"/>
  <c r="K9946" i="5" s="1"/>
  <c r="J9961" i="5"/>
  <c r="K9961" i="5" s="1"/>
  <c r="J9979" i="5"/>
  <c r="K9979" i="5" s="1"/>
  <c r="J9992" i="5"/>
  <c r="K9992" i="5" s="1"/>
  <c r="J10004" i="5"/>
  <c r="K10004" i="5" s="1"/>
  <c r="J10016" i="5"/>
  <c r="K10016" i="5" s="1"/>
  <c r="J1125" i="5"/>
  <c r="K1125" i="5" s="1"/>
  <c r="J2119" i="5"/>
  <c r="K2119" i="5" s="1"/>
  <c r="J2695" i="5"/>
  <c r="K2695" i="5" s="1"/>
  <c r="J2982" i="5"/>
  <c r="K2982" i="5" s="1"/>
  <c r="J3090" i="5"/>
  <c r="K3090" i="5" s="1"/>
  <c r="J3198" i="5"/>
  <c r="K3198" i="5" s="1"/>
  <c r="J3306" i="5"/>
  <c r="K3306" i="5" s="1"/>
  <c r="J3414" i="5"/>
  <c r="K3414" i="5" s="1"/>
  <c r="J3522" i="5"/>
  <c r="K3522" i="5" s="1"/>
  <c r="J3630" i="5"/>
  <c r="K3630" i="5" s="1"/>
  <c r="J3738" i="5"/>
  <c r="K3738" i="5" s="1"/>
  <c r="J3846" i="5"/>
  <c r="K3846" i="5" s="1"/>
  <c r="J3954" i="5"/>
  <c r="K3954" i="5" s="1"/>
  <c r="J4062" i="5"/>
  <c r="K4062" i="5" s="1"/>
  <c r="J4170" i="5"/>
  <c r="K4170" i="5" s="1"/>
  <c r="J4278" i="5"/>
  <c r="K4278" i="5" s="1"/>
  <c r="J4386" i="5"/>
  <c r="K4386" i="5" s="1"/>
  <c r="J4494" i="5"/>
  <c r="K4494" i="5" s="1"/>
  <c r="J4602" i="5"/>
  <c r="K4602" i="5" s="1"/>
  <c r="J4710" i="5"/>
  <c r="K4710" i="5" s="1"/>
  <c r="J4818" i="5"/>
  <c r="K4818" i="5" s="1"/>
  <c r="J4926" i="5"/>
  <c r="K4926" i="5" s="1"/>
  <c r="J5034" i="5"/>
  <c r="K5034" i="5" s="1"/>
  <c r="J5132" i="5"/>
  <c r="K5132" i="5" s="1"/>
  <c r="J5217" i="5"/>
  <c r="K5217" i="5" s="1"/>
  <c r="J5295" i="5"/>
  <c r="K5295" i="5" s="1"/>
  <c r="J5343" i="5"/>
  <c r="K5343" i="5" s="1"/>
  <c r="J5391" i="5"/>
  <c r="K5391" i="5" s="1"/>
  <c r="J5439" i="5"/>
  <c r="K5439" i="5" s="1"/>
  <c r="J5487" i="5"/>
  <c r="K5487" i="5" s="1"/>
  <c r="J5535" i="5"/>
  <c r="K5535" i="5" s="1"/>
  <c r="J5583" i="5"/>
  <c r="K5583" i="5" s="1"/>
  <c r="J5631" i="5"/>
  <c r="K5631" i="5" s="1"/>
  <c r="J5679" i="5"/>
  <c r="K5679" i="5" s="1"/>
  <c r="J5727" i="5"/>
  <c r="K5727" i="5" s="1"/>
  <c r="J5775" i="5"/>
  <c r="K5775" i="5" s="1"/>
  <c r="J5823" i="5"/>
  <c r="K5823" i="5" s="1"/>
  <c r="J5871" i="5"/>
  <c r="K5871" i="5" s="1"/>
  <c r="J5919" i="5"/>
  <c r="K5919" i="5" s="1"/>
  <c r="J5967" i="5"/>
  <c r="K5967" i="5" s="1"/>
  <c r="J6015" i="5"/>
  <c r="K6015" i="5" s="1"/>
  <c r="J6063" i="5"/>
  <c r="K6063" i="5" s="1"/>
  <c r="J6111" i="5"/>
  <c r="K6111" i="5" s="1"/>
  <c r="J6159" i="5"/>
  <c r="K6159" i="5" s="1"/>
  <c r="J6207" i="5"/>
  <c r="K6207" i="5" s="1"/>
  <c r="J6255" i="5"/>
  <c r="K6255" i="5" s="1"/>
  <c r="J6303" i="5"/>
  <c r="K6303" i="5" s="1"/>
  <c r="J6351" i="5"/>
  <c r="K6351" i="5" s="1"/>
  <c r="J6399" i="5"/>
  <c r="K6399" i="5" s="1"/>
  <c r="J6447" i="5"/>
  <c r="K6447" i="5" s="1"/>
  <c r="J6491" i="5"/>
  <c r="K6491" i="5" s="1"/>
  <c r="J6527" i="5"/>
  <c r="K6527" i="5" s="1"/>
  <c r="J6563" i="5"/>
  <c r="K6563" i="5" s="1"/>
  <c r="J6599" i="5"/>
  <c r="K6599" i="5" s="1"/>
  <c r="J6635" i="5"/>
  <c r="K6635" i="5" s="1"/>
  <c r="J6671" i="5"/>
  <c r="K6671" i="5" s="1"/>
  <c r="J6707" i="5"/>
  <c r="K6707" i="5" s="1"/>
  <c r="J6743" i="5"/>
  <c r="K6743" i="5" s="1"/>
  <c r="J6779" i="5"/>
  <c r="K6779" i="5" s="1"/>
  <c r="J6815" i="5"/>
  <c r="K6815" i="5" s="1"/>
  <c r="J6851" i="5"/>
  <c r="K6851" i="5" s="1"/>
  <c r="J6887" i="5"/>
  <c r="K6887" i="5" s="1"/>
  <c r="J6923" i="5"/>
  <c r="K6923" i="5" s="1"/>
  <c r="J6959" i="5"/>
  <c r="K6959" i="5" s="1"/>
  <c r="J6995" i="5"/>
  <c r="K6995" i="5" s="1"/>
  <c r="J7031" i="5"/>
  <c r="K7031" i="5" s="1"/>
  <c r="J7067" i="5"/>
  <c r="K7067" i="5" s="1"/>
  <c r="J7103" i="5"/>
  <c r="K7103" i="5" s="1"/>
  <c r="J7139" i="5"/>
  <c r="K7139" i="5" s="1"/>
  <c r="J7175" i="5"/>
  <c r="K7175" i="5" s="1"/>
  <c r="J7211" i="5"/>
  <c r="K7211" i="5" s="1"/>
  <c r="J7247" i="5"/>
  <c r="K7247" i="5" s="1"/>
  <c r="J7283" i="5"/>
  <c r="K7283" i="5" s="1"/>
  <c r="J7319" i="5"/>
  <c r="K7319" i="5" s="1"/>
  <c r="J7355" i="5"/>
  <c r="K7355" i="5" s="1"/>
  <c r="J7391" i="5"/>
  <c r="K7391" i="5" s="1"/>
  <c r="J7427" i="5"/>
  <c r="K7427" i="5" s="1"/>
  <c r="J7463" i="5"/>
  <c r="K7463" i="5" s="1"/>
  <c r="J7499" i="5"/>
  <c r="K7499" i="5" s="1"/>
  <c r="J7535" i="5"/>
  <c r="K7535" i="5" s="1"/>
  <c r="J7571" i="5"/>
  <c r="K7571" i="5" s="1"/>
  <c r="J7607" i="5"/>
  <c r="K7607" i="5" s="1"/>
  <c r="J7643" i="5"/>
  <c r="K7643" i="5" s="1"/>
  <c r="J7679" i="5"/>
  <c r="K7679" i="5" s="1"/>
  <c r="J7715" i="5"/>
  <c r="K7715" i="5" s="1"/>
  <c r="J7751" i="5"/>
  <c r="K7751" i="5" s="1"/>
  <c r="J7787" i="5"/>
  <c r="K7787" i="5" s="1"/>
  <c r="J7823" i="5"/>
  <c r="K7823" i="5" s="1"/>
  <c r="J7859" i="5"/>
  <c r="K7859" i="5" s="1"/>
  <c r="J7895" i="5"/>
  <c r="K7895" i="5" s="1"/>
  <c r="J7931" i="5"/>
  <c r="K7931" i="5" s="1"/>
  <c r="J7967" i="5"/>
  <c r="K7967" i="5" s="1"/>
  <c r="J8003" i="5"/>
  <c r="K8003" i="5" s="1"/>
  <c r="J8039" i="5"/>
  <c r="K8039" i="5" s="1"/>
  <c r="J8075" i="5"/>
  <c r="K8075" i="5" s="1"/>
  <c r="J8111" i="5"/>
  <c r="K8111" i="5" s="1"/>
  <c r="J8147" i="5"/>
  <c r="K8147" i="5" s="1"/>
  <c r="J8183" i="5"/>
  <c r="K8183" i="5" s="1"/>
  <c r="J8219" i="5"/>
  <c r="K8219" i="5" s="1"/>
  <c r="J8255" i="5"/>
  <c r="K8255" i="5" s="1"/>
  <c r="J8291" i="5"/>
  <c r="K8291" i="5" s="1"/>
  <c r="J8327" i="5"/>
  <c r="K8327" i="5" s="1"/>
  <c r="J8363" i="5"/>
  <c r="K8363" i="5" s="1"/>
  <c r="J8399" i="5"/>
  <c r="K8399" i="5" s="1"/>
  <c r="J8423" i="5"/>
  <c r="K8423" i="5" s="1"/>
  <c r="J8447" i="5"/>
  <c r="K8447" i="5" s="1"/>
  <c r="J8470" i="5"/>
  <c r="K8470" i="5" s="1"/>
  <c r="J8491" i="5"/>
  <c r="K8491" i="5" s="1"/>
  <c r="J8509" i="5"/>
  <c r="K8509" i="5" s="1"/>
  <c r="J1233" i="5"/>
  <c r="K1233" i="5" s="1"/>
  <c r="J2167" i="5"/>
  <c r="K2167" i="5" s="1"/>
  <c r="J2743" i="5"/>
  <c r="K2743" i="5" s="1"/>
  <c r="J2983" i="5"/>
  <c r="K2983" i="5" s="1"/>
  <c r="J3091" i="5"/>
  <c r="K3091" i="5" s="1"/>
  <c r="J3199" i="5"/>
  <c r="K3199" i="5" s="1"/>
  <c r="J3307" i="5"/>
  <c r="K3307" i="5" s="1"/>
  <c r="J3415" i="5"/>
  <c r="K3415" i="5" s="1"/>
  <c r="J3523" i="5"/>
  <c r="K3523" i="5" s="1"/>
  <c r="J3631" i="5"/>
  <c r="K3631" i="5" s="1"/>
  <c r="J3739" i="5"/>
  <c r="K3739" i="5" s="1"/>
  <c r="J3847" i="5"/>
  <c r="K3847" i="5" s="1"/>
  <c r="J3955" i="5"/>
  <c r="K3955" i="5" s="1"/>
  <c r="J4063" i="5"/>
  <c r="K4063" i="5" s="1"/>
  <c r="J4171" i="5"/>
  <c r="K4171" i="5" s="1"/>
  <c r="J4279" i="5"/>
  <c r="K4279" i="5" s="1"/>
  <c r="J4387" i="5"/>
  <c r="K4387" i="5" s="1"/>
  <c r="J4495" i="5"/>
  <c r="K4495" i="5" s="1"/>
  <c r="J4603" i="5"/>
  <c r="K4603" i="5" s="1"/>
  <c r="J4711" i="5"/>
  <c r="K4711" i="5" s="1"/>
  <c r="J4819" i="5"/>
  <c r="K4819" i="5" s="1"/>
  <c r="J4927" i="5"/>
  <c r="K4927" i="5" s="1"/>
  <c r="J5035" i="5"/>
  <c r="K5035" i="5" s="1"/>
  <c r="J5133" i="5"/>
  <c r="K5133" i="5" s="1"/>
  <c r="J5218" i="5"/>
  <c r="K5218" i="5" s="1"/>
  <c r="J5296" i="5"/>
  <c r="K5296" i="5" s="1"/>
  <c r="J5344" i="5"/>
  <c r="K5344" i="5" s="1"/>
  <c r="J5392" i="5"/>
  <c r="K5392" i="5" s="1"/>
  <c r="J5440" i="5"/>
  <c r="K5440" i="5" s="1"/>
  <c r="J5488" i="5"/>
  <c r="K5488" i="5" s="1"/>
  <c r="J5536" i="5"/>
  <c r="K5536" i="5" s="1"/>
  <c r="J5584" i="5"/>
  <c r="K5584" i="5" s="1"/>
  <c r="J5632" i="5"/>
  <c r="K5632" i="5" s="1"/>
  <c r="J5680" i="5"/>
  <c r="K5680" i="5" s="1"/>
  <c r="J5728" i="5"/>
  <c r="K5728" i="5" s="1"/>
  <c r="J5776" i="5"/>
  <c r="K5776" i="5" s="1"/>
  <c r="J5824" i="5"/>
  <c r="K5824" i="5" s="1"/>
  <c r="J5872" i="5"/>
  <c r="K5872" i="5" s="1"/>
  <c r="J5920" i="5"/>
  <c r="K5920" i="5" s="1"/>
  <c r="J5968" i="5"/>
  <c r="K5968" i="5" s="1"/>
  <c r="J6016" i="5"/>
  <c r="K6016" i="5" s="1"/>
  <c r="J6064" i="5"/>
  <c r="K6064" i="5" s="1"/>
  <c r="J6112" i="5"/>
  <c r="K6112" i="5" s="1"/>
  <c r="J6160" i="5"/>
  <c r="K6160" i="5" s="1"/>
  <c r="J6208" i="5"/>
  <c r="K6208" i="5" s="1"/>
  <c r="J6256" i="5"/>
  <c r="K6256" i="5" s="1"/>
  <c r="J6304" i="5"/>
  <c r="K6304" i="5" s="1"/>
  <c r="J6352" i="5"/>
  <c r="K6352" i="5" s="1"/>
  <c r="J6400" i="5"/>
  <c r="K6400" i="5" s="1"/>
  <c r="J6448" i="5"/>
  <c r="K6448" i="5" s="1"/>
  <c r="J6492" i="5"/>
  <c r="K6492" i="5" s="1"/>
  <c r="J6528" i="5"/>
  <c r="K6528" i="5" s="1"/>
  <c r="J6564" i="5"/>
  <c r="K6564" i="5" s="1"/>
  <c r="J6600" i="5"/>
  <c r="K6600" i="5" s="1"/>
  <c r="J6636" i="5"/>
  <c r="K6636" i="5" s="1"/>
  <c r="J6672" i="5"/>
  <c r="K6672" i="5" s="1"/>
  <c r="J6708" i="5"/>
  <c r="K6708" i="5" s="1"/>
  <c r="J6744" i="5"/>
  <c r="K6744" i="5" s="1"/>
  <c r="J6780" i="5"/>
  <c r="K6780" i="5" s="1"/>
  <c r="J6816" i="5"/>
  <c r="K6816" i="5" s="1"/>
  <c r="J6852" i="5"/>
  <c r="K6852" i="5" s="1"/>
  <c r="J6888" i="5"/>
  <c r="K6888" i="5" s="1"/>
  <c r="J6924" i="5"/>
  <c r="K6924" i="5" s="1"/>
  <c r="J6960" i="5"/>
  <c r="K6960" i="5" s="1"/>
  <c r="J6996" i="5"/>
  <c r="K6996" i="5" s="1"/>
  <c r="J7032" i="5"/>
  <c r="K7032" i="5" s="1"/>
  <c r="J7068" i="5"/>
  <c r="K7068" i="5" s="1"/>
  <c r="J7104" i="5"/>
  <c r="K7104" i="5" s="1"/>
  <c r="J7140" i="5"/>
  <c r="K7140" i="5" s="1"/>
  <c r="J7176" i="5"/>
  <c r="K7176" i="5" s="1"/>
  <c r="J7212" i="5"/>
  <c r="K7212" i="5" s="1"/>
  <c r="J7248" i="5"/>
  <c r="K7248" i="5" s="1"/>
  <c r="J7284" i="5"/>
  <c r="K7284" i="5" s="1"/>
  <c r="J7320" i="5"/>
  <c r="K7320" i="5" s="1"/>
  <c r="J7356" i="5"/>
  <c r="K7356" i="5" s="1"/>
  <c r="J7392" i="5"/>
  <c r="K7392" i="5" s="1"/>
  <c r="J7428" i="5"/>
  <c r="K7428" i="5" s="1"/>
  <c r="J7464" i="5"/>
  <c r="K7464" i="5" s="1"/>
  <c r="J7500" i="5"/>
  <c r="K7500" i="5" s="1"/>
  <c r="J7536" i="5"/>
  <c r="K7536" i="5" s="1"/>
  <c r="J7572" i="5"/>
  <c r="K7572" i="5" s="1"/>
  <c r="J7608" i="5"/>
  <c r="K7608" i="5" s="1"/>
  <c r="J7644" i="5"/>
  <c r="K7644" i="5" s="1"/>
  <c r="J7680" i="5"/>
  <c r="K7680" i="5" s="1"/>
  <c r="J7716" i="5"/>
  <c r="K7716" i="5" s="1"/>
  <c r="J7752" i="5"/>
  <c r="K7752" i="5" s="1"/>
  <c r="J7788" i="5"/>
  <c r="K7788" i="5" s="1"/>
  <c r="J7824" i="5"/>
  <c r="K7824" i="5" s="1"/>
  <c r="J7860" i="5"/>
  <c r="K7860" i="5" s="1"/>
  <c r="J7896" i="5"/>
  <c r="K7896" i="5" s="1"/>
  <c r="J7932" i="5"/>
  <c r="K7932" i="5" s="1"/>
  <c r="J7968" i="5"/>
  <c r="K7968" i="5" s="1"/>
  <c r="J8004" i="5"/>
  <c r="K8004" i="5" s="1"/>
  <c r="J8040" i="5"/>
  <c r="K8040" i="5" s="1"/>
  <c r="J8076" i="5"/>
  <c r="K8076" i="5" s="1"/>
  <c r="J8112" i="5"/>
  <c r="K8112" i="5" s="1"/>
  <c r="J8148" i="5"/>
  <c r="K8148" i="5" s="1"/>
  <c r="J8184" i="5"/>
  <c r="K8184" i="5" s="1"/>
  <c r="J8220" i="5"/>
  <c r="K8220" i="5" s="1"/>
  <c r="J8256" i="5"/>
  <c r="K8256" i="5" s="1"/>
  <c r="J8292" i="5"/>
  <c r="K8292" i="5" s="1"/>
  <c r="J8328" i="5"/>
  <c r="K8328" i="5" s="1"/>
  <c r="J8364" i="5"/>
  <c r="K8364" i="5" s="1"/>
  <c r="J8400" i="5"/>
  <c r="K8400" i="5" s="1"/>
  <c r="J8424" i="5"/>
  <c r="K8424" i="5" s="1"/>
  <c r="J8448" i="5"/>
  <c r="K8448" i="5" s="1"/>
  <c r="J8471" i="5"/>
  <c r="K8471" i="5" s="1"/>
  <c r="J8493" i="5"/>
  <c r="K8493" i="5" s="1"/>
  <c r="J8514" i="5"/>
  <c r="K8514" i="5" s="1"/>
  <c r="J1341" i="5"/>
  <c r="K1341" i="5" s="1"/>
  <c r="J2215" i="5"/>
  <c r="K2215" i="5" s="1"/>
  <c r="J2791" i="5"/>
  <c r="K2791" i="5" s="1"/>
  <c r="J3008" i="5"/>
  <c r="K3008" i="5" s="1"/>
  <c r="J3116" i="5"/>
  <c r="K3116" i="5" s="1"/>
  <c r="J3224" i="5"/>
  <c r="K3224" i="5" s="1"/>
  <c r="J3332" i="5"/>
  <c r="K3332" i="5" s="1"/>
  <c r="J3440" i="5"/>
  <c r="K3440" i="5" s="1"/>
  <c r="J3548" i="5"/>
  <c r="K3548" i="5" s="1"/>
  <c r="J3656" i="5"/>
  <c r="K3656" i="5" s="1"/>
  <c r="J3764" i="5"/>
  <c r="K3764" i="5" s="1"/>
  <c r="J3872" i="5"/>
  <c r="K3872" i="5" s="1"/>
  <c r="J3980" i="5"/>
  <c r="K3980" i="5" s="1"/>
  <c r="J4088" i="5"/>
  <c r="K4088" i="5" s="1"/>
  <c r="J4196" i="5"/>
  <c r="K4196" i="5" s="1"/>
  <c r="J4304" i="5"/>
  <c r="K4304" i="5" s="1"/>
  <c r="J4412" i="5"/>
  <c r="K4412" i="5" s="1"/>
  <c r="J4520" i="5"/>
  <c r="K4520" i="5" s="1"/>
  <c r="J4628" i="5"/>
  <c r="K4628" i="5" s="1"/>
  <c r="J4736" i="5"/>
  <c r="K4736" i="5" s="1"/>
  <c r="J4844" i="5"/>
  <c r="K4844" i="5" s="1"/>
  <c r="J4952" i="5"/>
  <c r="K4952" i="5" s="1"/>
  <c r="J5060" i="5"/>
  <c r="K5060" i="5" s="1"/>
  <c r="J5156" i="5"/>
  <c r="K5156" i="5" s="1"/>
  <c r="J5241" i="5"/>
  <c r="K5241" i="5" s="1"/>
  <c r="J5308" i="5"/>
  <c r="K5308" i="5" s="1"/>
  <c r="J5356" i="5"/>
  <c r="K5356" i="5" s="1"/>
  <c r="J5404" i="5"/>
  <c r="K5404" i="5" s="1"/>
  <c r="J5452" i="5"/>
  <c r="K5452" i="5" s="1"/>
  <c r="J5500" i="5"/>
  <c r="K5500" i="5" s="1"/>
  <c r="J5548" i="5"/>
  <c r="K5548" i="5" s="1"/>
  <c r="J5596" i="5"/>
  <c r="K5596" i="5" s="1"/>
  <c r="J5644" i="5"/>
  <c r="K5644" i="5" s="1"/>
  <c r="J5692" i="5"/>
  <c r="K5692" i="5" s="1"/>
  <c r="J5740" i="5"/>
  <c r="K5740" i="5" s="1"/>
  <c r="J5788" i="5"/>
  <c r="K5788" i="5" s="1"/>
  <c r="J5836" i="5"/>
  <c r="K5836" i="5" s="1"/>
  <c r="J5884" i="5"/>
  <c r="K5884" i="5" s="1"/>
  <c r="J5932" i="5"/>
  <c r="K5932" i="5" s="1"/>
  <c r="J5980" i="5"/>
  <c r="K5980" i="5" s="1"/>
  <c r="J6028" i="5"/>
  <c r="K6028" i="5" s="1"/>
  <c r="J6076" i="5"/>
  <c r="K6076" i="5" s="1"/>
  <c r="J6124" i="5"/>
  <c r="K6124" i="5" s="1"/>
  <c r="J6172" i="5"/>
  <c r="K6172" i="5" s="1"/>
  <c r="J6220" i="5"/>
  <c r="K6220" i="5" s="1"/>
  <c r="J6268" i="5"/>
  <c r="K6268" i="5" s="1"/>
  <c r="J6316" i="5"/>
  <c r="K6316" i="5" s="1"/>
  <c r="J6364" i="5"/>
  <c r="K6364" i="5" s="1"/>
  <c r="J6412" i="5"/>
  <c r="K6412" i="5" s="1"/>
  <c r="J6460" i="5"/>
  <c r="K6460" i="5" s="1"/>
  <c r="J6501" i="5"/>
  <c r="K6501" i="5" s="1"/>
  <c r="J6537" i="5"/>
  <c r="K6537" i="5" s="1"/>
  <c r="J6573" i="5"/>
  <c r="K6573" i="5" s="1"/>
  <c r="J6609" i="5"/>
  <c r="K6609" i="5" s="1"/>
  <c r="J6645" i="5"/>
  <c r="K6645" i="5" s="1"/>
  <c r="J6681" i="5"/>
  <c r="K6681" i="5" s="1"/>
  <c r="J6717" i="5"/>
  <c r="K6717" i="5" s="1"/>
  <c r="J6753" i="5"/>
  <c r="K6753" i="5" s="1"/>
  <c r="J6789" i="5"/>
  <c r="K6789" i="5" s="1"/>
  <c r="J6825" i="5"/>
  <c r="K6825" i="5" s="1"/>
  <c r="J6861" i="5"/>
  <c r="K6861" i="5" s="1"/>
  <c r="J6897" i="5"/>
  <c r="K6897" i="5" s="1"/>
  <c r="J6933" i="5"/>
  <c r="K6933" i="5" s="1"/>
  <c r="J6969" i="5"/>
  <c r="K6969" i="5" s="1"/>
  <c r="J7005" i="5"/>
  <c r="K7005" i="5" s="1"/>
  <c r="J7041" i="5"/>
  <c r="K7041" i="5" s="1"/>
  <c r="J7077" i="5"/>
  <c r="K7077" i="5" s="1"/>
  <c r="J7113" i="5"/>
  <c r="K7113" i="5" s="1"/>
  <c r="J7149" i="5"/>
  <c r="K7149" i="5" s="1"/>
  <c r="J7185" i="5"/>
  <c r="K7185" i="5" s="1"/>
  <c r="J7221" i="5"/>
  <c r="K7221" i="5" s="1"/>
  <c r="J7257" i="5"/>
  <c r="K7257" i="5" s="1"/>
  <c r="J7293" i="5"/>
  <c r="K7293" i="5" s="1"/>
  <c r="J7329" i="5"/>
  <c r="K7329" i="5" s="1"/>
  <c r="J7365" i="5"/>
  <c r="K7365" i="5" s="1"/>
  <c r="J7401" i="5"/>
  <c r="K7401" i="5" s="1"/>
  <c r="J7437" i="5"/>
  <c r="K7437" i="5" s="1"/>
  <c r="J7473" i="5"/>
  <c r="K7473" i="5" s="1"/>
  <c r="J7509" i="5"/>
  <c r="K7509" i="5" s="1"/>
  <c r="J7545" i="5"/>
  <c r="K7545" i="5" s="1"/>
  <c r="J7581" i="5"/>
  <c r="K7581" i="5" s="1"/>
  <c r="J7617" i="5"/>
  <c r="K7617" i="5" s="1"/>
  <c r="J7653" i="5"/>
  <c r="K7653" i="5" s="1"/>
  <c r="J7689" i="5"/>
  <c r="K7689" i="5" s="1"/>
  <c r="J7725" i="5"/>
  <c r="K7725" i="5" s="1"/>
  <c r="J7761" i="5"/>
  <c r="K7761" i="5" s="1"/>
  <c r="J7797" i="5"/>
  <c r="K7797" i="5" s="1"/>
  <c r="J7833" i="5"/>
  <c r="K7833" i="5" s="1"/>
  <c r="J7869" i="5"/>
  <c r="K7869" i="5" s="1"/>
  <c r="J7905" i="5"/>
  <c r="K7905" i="5" s="1"/>
  <c r="J7941" i="5"/>
  <c r="K7941" i="5" s="1"/>
  <c r="J7977" i="5"/>
  <c r="K7977" i="5" s="1"/>
  <c r="J8013" i="5"/>
  <c r="K8013" i="5" s="1"/>
  <c r="J8049" i="5"/>
  <c r="K8049" i="5" s="1"/>
  <c r="J8085" i="5"/>
  <c r="K8085" i="5" s="1"/>
  <c r="J8121" i="5"/>
  <c r="K8121" i="5" s="1"/>
  <c r="J8157" i="5"/>
  <c r="K8157" i="5" s="1"/>
  <c r="J8193" i="5"/>
  <c r="K8193" i="5" s="1"/>
  <c r="J8229" i="5"/>
  <c r="K8229" i="5" s="1"/>
  <c r="J8265" i="5"/>
  <c r="K8265" i="5" s="1"/>
  <c r="J8301" i="5"/>
  <c r="K8301" i="5" s="1"/>
  <c r="J8337" i="5"/>
  <c r="K8337" i="5" s="1"/>
  <c r="J8373" i="5"/>
  <c r="K8373" i="5" s="1"/>
  <c r="J8401" i="5"/>
  <c r="K8401" i="5" s="1"/>
  <c r="J8425" i="5"/>
  <c r="K8425" i="5" s="1"/>
  <c r="J8449" i="5"/>
  <c r="K8449" i="5" s="1"/>
  <c r="J8472" i="5"/>
  <c r="K8472" i="5" s="1"/>
  <c r="J8494" i="5"/>
  <c r="K8494" i="5" s="1"/>
  <c r="J1449" i="5"/>
  <c r="K1449" i="5" s="1"/>
  <c r="J2263" i="5"/>
  <c r="K2263" i="5" s="1"/>
  <c r="J2839" i="5"/>
  <c r="K2839" i="5" s="1"/>
  <c r="J3009" i="5"/>
  <c r="K3009" i="5" s="1"/>
  <c r="J3117" i="5"/>
  <c r="K3117" i="5" s="1"/>
  <c r="J3225" i="5"/>
  <c r="K3225" i="5" s="1"/>
  <c r="J3333" i="5"/>
  <c r="K3333" i="5" s="1"/>
  <c r="J3441" i="5"/>
  <c r="K3441" i="5" s="1"/>
  <c r="J3549" i="5"/>
  <c r="K3549" i="5" s="1"/>
  <c r="J3657" i="5"/>
  <c r="K3657" i="5" s="1"/>
  <c r="J3765" i="5"/>
  <c r="K3765" i="5" s="1"/>
  <c r="J3873" i="5"/>
  <c r="K3873" i="5" s="1"/>
  <c r="J3981" i="5"/>
  <c r="K3981" i="5" s="1"/>
  <c r="J4089" i="5"/>
  <c r="K4089" i="5" s="1"/>
  <c r="J4197" i="5"/>
  <c r="K4197" i="5" s="1"/>
  <c r="J4305" i="5"/>
  <c r="K4305" i="5" s="1"/>
  <c r="J4413" i="5"/>
  <c r="K4413" i="5" s="1"/>
  <c r="J4521" i="5"/>
  <c r="K4521" i="5" s="1"/>
  <c r="J4629" i="5"/>
  <c r="K4629" i="5" s="1"/>
  <c r="J4737" i="5"/>
  <c r="K4737" i="5" s="1"/>
  <c r="J4845" i="5"/>
  <c r="K4845" i="5" s="1"/>
  <c r="J4953" i="5"/>
  <c r="K4953" i="5" s="1"/>
  <c r="J5061" i="5"/>
  <c r="K5061" i="5" s="1"/>
  <c r="J5157" i="5"/>
  <c r="K5157" i="5" s="1"/>
  <c r="J5242" i="5"/>
  <c r="K5242" i="5" s="1"/>
  <c r="J5309" i="5"/>
  <c r="K5309" i="5" s="1"/>
  <c r="J5357" i="5"/>
  <c r="K5357" i="5" s="1"/>
  <c r="J5405" i="5"/>
  <c r="K5405" i="5" s="1"/>
  <c r="J5453" i="5"/>
  <c r="K5453" i="5" s="1"/>
  <c r="J5501" i="5"/>
  <c r="K5501" i="5" s="1"/>
  <c r="J5549" i="5"/>
  <c r="K5549" i="5" s="1"/>
  <c r="J5597" i="5"/>
  <c r="K5597" i="5" s="1"/>
  <c r="J5645" i="5"/>
  <c r="K5645" i="5" s="1"/>
  <c r="J5693" i="5"/>
  <c r="K5693" i="5" s="1"/>
  <c r="J5741" i="5"/>
  <c r="K5741" i="5" s="1"/>
  <c r="J5789" i="5"/>
  <c r="K5789" i="5" s="1"/>
  <c r="J5837" i="5"/>
  <c r="K5837" i="5" s="1"/>
  <c r="J5885" i="5"/>
  <c r="K5885" i="5" s="1"/>
  <c r="J5933" i="5"/>
  <c r="K5933" i="5" s="1"/>
  <c r="J5981" i="5"/>
  <c r="K5981" i="5" s="1"/>
  <c r="J6029" i="5"/>
  <c r="K6029" i="5" s="1"/>
  <c r="J6077" i="5"/>
  <c r="K6077" i="5" s="1"/>
  <c r="J6125" i="5"/>
  <c r="K6125" i="5" s="1"/>
  <c r="J6173" i="5"/>
  <c r="K6173" i="5" s="1"/>
  <c r="J6221" i="5"/>
  <c r="K6221" i="5" s="1"/>
  <c r="J6269" i="5"/>
  <c r="K6269" i="5" s="1"/>
  <c r="J6317" i="5"/>
  <c r="K6317" i="5" s="1"/>
  <c r="J6365" i="5"/>
  <c r="K6365" i="5" s="1"/>
  <c r="J6413" i="5"/>
  <c r="K6413" i="5" s="1"/>
  <c r="J6461" i="5"/>
  <c r="K6461" i="5" s="1"/>
  <c r="J6502" i="5"/>
  <c r="K6502" i="5" s="1"/>
  <c r="J6538" i="5"/>
  <c r="K6538" i="5" s="1"/>
  <c r="J6574" i="5"/>
  <c r="K6574" i="5" s="1"/>
  <c r="J6610" i="5"/>
  <c r="K6610" i="5" s="1"/>
  <c r="J6646" i="5"/>
  <c r="K6646" i="5" s="1"/>
  <c r="J6682" i="5"/>
  <c r="K6682" i="5" s="1"/>
  <c r="J6718" i="5"/>
  <c r="K6718" i="5" s="1"/>
  <c r="J6754" i="5"/>
  <c r="K6754" i="5" s="1"/>
  <c r="J6790" i="5"/>
  <c r="K6790" i="5" s="1"/>
  <c r="J6826" i="5"/>
  <c r="K6826" i="5" s="1"/>
  <c r="J6862" i="5"/>
  <c r="K6862" i="5" s="1"/>
  <c r="J6898" i="5"/>
  <c r="K6898" i="5" s="1"/>
  <c r="J6934" i="5"/>
  <c r="K6934" i="5" s="1"/>
  <c r="J6970" i="5"/>
  <c r="K6970" i="5" s="1"/>
  <c r="J7006" i="5"/>
  <c r="K7006" i="5" s="1"/>
  <c r="J7042" i="5"/>
  <c r="K7042" i="5" s="1"/>
  <c r="J7078" i="5"/>
  <c r="K7078" i="5" s="1"/>
  <c r="J7114" i="5"/>
  <c r="K7114" i="5" s="1"/>
  <c r="J7150" i="5"/>
  <c r="K7150" i="5" s="1"/>
  <c r="J7186" i="5"/>
  <c r="K7186" i="5" s="1"/>
  <c r="J7222" i="5"/>
  <c r="K7222" i="5" s="1"/>
  <c r="J7258" i="5"/>
  <c r="K7258" i="5" s="1"/>
  <c r="J7294" i="5"/>
  <c r="K7294" i="5" s="1"/>
  <c r="J7330" i="5"/>
  <c r="K7330" i="5" s="1"/>
  <c r="J7366" i="5"/>
  <c r="K7366" i="5" s="1"/>
  <c r="J7402" i="5"/>
  <c r="K7402" i="5" s="1"/>
  <c r="J7438" i="5"/>
  <c r="K7438" i="5" s="1"/>
  <c r="J7474" i="5"/>
  <c r="K7474" i="5" s="1"/>
  <c r="J7510" i="5"/>
  <c r="K7510" i="5" s="1"/>
  <c r="J7546" i="5"/>
  <c r="K7546" i="5" s="1"/>
  <c r="J7582" i="5"/>
  <c r="K7582" i="5" s="1"/>
  <c r="J7618" i="5"/>
  <c r="K7618" i="5" s="1"/>
  <c r="J7654" i="5"/>
  <c r="K7654" i="5" s="1"/>
  <c r="J7690" i="5"/>
  <c r="K7690" i="5" s="1"/>
  <c r="J7726" i="5"/>
  <c r="K7726" i="5" s="1"/>
  <c r="J7762" i="5"/>
  <c r="K7762" i="5" s="1"/>
  <c r="J7798" i="5"/>
  <c r="K7798" i="5" s="1"/>
  <c r="J7834" i="5"/>
  <c r="K7834" i="5" s="1"/>
  <c r="J7870" i="5"/>
  <c r="K7870" i="5" s="1"/>
  <c r="J7906" i="5"/>
  <c r="K7906" i="5" s="1"/>
  <c r="J7942" i="5"/>
  <c r="K7942" i="5" s="1"/>
  <c r="J7978" i="5"/>
  <c r="K7978" i="5" s="1"/>
  <c r="J8014" i="5"/>
  <c r="K8014" i="5" s="1"/>
  <c r="J8050" i="5"/>
  <c r="K8050" i="5" s="1"/>
  <c r="J8086" i="5"/>
  <c r="K8086" i="5" s="1"/>
  <c r="J8122" i="5"/>
  <c r="K8122" i="5" s="1"/>
  <c r="J8158" i="5"/>
  <c r="K8158" i="5" s="1"/>
  <c r="J8194" i="5"/>
  <c r="K8194" i="5" s="1"/>
  <c r="J8230" i="5"/>
  <c r="K8230" i="5" s="1"/>
  <c r="J8266" i="5"/>
  <c r="K8266" i="5" s="1"/>
  <c r="J8302" i="5"/>
  <c r="K8302" i="5" s="1"/>
  <c r="J8338" i="5"/>
  <c r="K8338" i="5" s="1"/>
  <c r="J8374" i="5"/>
  <c r="K8374" i="5" s="1"/>
  <c r="J8407" i="5"/>
  <c r="K8407" i="5" s="1"/>
  <c r="J8431" i="5"/>
  <c r="K8431" i="5" s="1"/>
  <c r="J8455" i="5"/>
  <c r="K8455" i="5" s="1"/>
  <c r="J8473" i="5"/>
  <c r="K8473" i="5" s="1"/>
  <c r="J8495" i="5"/>
  <c r="K8495" i="5" s="1"/>
  <c r="J148" i="5"/>
  <c r="K148" i="5" s="1"/>
  <c r="J1557" i="5"/>
  <c r="K1557" i="5" s="1"/>
  <c r="J2311" i="5"/>
  <c r="K2311" i="5" s="1"/>
  <c r="J2874" i="5"/>
  <c r="K2874" i="5" s="1"/>
  <c r="J3018" i="5"/>
  <c r="K3018" i="5" s="1"/>
  <c r="J3126" i="5"/>
  <c r="K3126" i="5" s="1"/>
  <c r="J3234" i="5"/>
  <c r="K3234" i="5" s="1"/>
  <c r="J3342" i="5"/>
  <c r="K3342" i="5" s="1"/>
  <c r="J3450" i="5"/>
  <c r="K3450" i="5" s="1"/>
  <c r="J3558" i="5"/>
  <c r="K3558" i="5" s="1"/>
  <c r="J3666" i="5"/>
  <c r="K3666" i="5" s="1"/>
  <c r="J3774" i="5"/>
  <c r="K3774" i="5" s="1"/>
  <c r="J3882" i="5"/>
  <c r="K3882" i="5" s="1"/>
  <c r="J3990" i="5"/>
  <c r="K3990" i="5" s="1"/>
  <c r="J4098" i="5"/>
  <c r="K4098" i="5" s="1"/>
  <c r="J4206" i="5"/>
  <c r="K4206" i="5" s="1"/>
  <c r="J4314" i="5"/>
  <c r="K4314" i="5" s="1"/>
  <c r="J4422" i="5"/>
  <c r="K4422" i="5" s="1"/>
  <c r="J4530" i="5"/>
  <c r="K4530" i="5" s="1"/>
  <c r="J4638" i="5"/>
  <c r="K4638" i="5" s="1"/>
  <c r="J4746" i="5"/>
  <c r="K4746" i="5" s="1"/>
  <c r="J4854" i="5"/>
  <c r="K4854" i="5" s="1"/>
  <c r="J4962" i="5"/>
  <c r="K4962" i="5" s="1"/>
  <c r="J5070" i="5"/>
  <c r="K5070" i="5" s="1"/>
  <c r="J292" i="5"/>
  <c r="K292" i="5" s="1"/>
  <c r="J1665" i="5"/>
  <c r="K1665" i="5" s="1"/>
  <c r="J2359" i="5"/>
  <c r="K2359" i="5" s="1"/>
  <c r="J2887" i="5"/>
  <c r="K2887" i="5" s="1"/>
  <c r="J3019" i="5"/>
  <c r="K3019" i="5" s="1"/>
  <c r="J3127" i="5"/>
  <c r="K3127" i="5" s="1"/>
  <c r="J3235" i="5"/>
  <c r="K3235" i="5" s="1"/>
  <c r="J3343" i="5"/>
  <c r="K3343" i="5" s="1"/>
  <c r="J3451" i="5"/>
  <c r="K3451" i="5" s="1"/>
  <c r="J3559" i="5"/>
  <c r="K3559" i="5" s="1"/>
  <c r="J3667" i="5"/>
  <c r="K3667" i="5" s="1"/>
  <c r="J3775" i="5"/>
  <c r="K3775" i="5" s="1"/>
  <c r="J3883" i="5"/>
  <c r="K3883" i="5" s="1"/>
  <c r="J3991" i="5"/>
  <c r="K3991" i="5" s="1"/>
  <c r="J4099" i="5"/>
  <c r="K4099" i="5" s="1"/>
  <c r="J4207" i="5"/>
  <c r="K4207" i="5" s="1"/>
  <c r="J4315" i="5"/>
  <c r="K4315" i="5" s="1"/>
  <c r="J4423" i="5"/>
  <c r="K4423" i="5" s="1"/>
  <c r="J4531" i="5"/>
  <c r="K4531" i="5" s="1"/>
  <c r="J4639" i="5"/>
  <c r="K4639" i="5" s="1"/>
  <c r="J4747" i="5"/>
  <c r="K4747" i="5" s="1"/>
  <c r="J4855" i="5"/>
  <c r="K4855" i="5" s="1"/>
  <c r="J4963" i="5"/>
  <c r="K4963" i="5" s="1"/>
  <c r="J5071" i="5"/>
  <c r="K5071" i="5" s="1"/>
  <c r="J5166" i="5"/>
  <c r="K5166" i="5" s="1"/>
  <c r="J5251" i="5"/>
  <c r="K5251" i="5" s="1"/>
  <c r="J5311" i="5"/>
  <c r="K5311" i="5" s="1"/>
  <c r="J5359" i="5"/>
  <c r="K5359" i="5" s="1"/>
  <c r="J5407" i="5"/>
  <c r="K5407" i="5" s="1"/>
  <c r="J5455" i="5"/>
  <c r="K5455" i="5" s="1"/>
  <c r="J5503" i="5"/>
  <c r="K5503" i="5" s="1"/>
  <c r="J5551" i="5"/>
  <c r="K5551" i="5" s="1"/>
  <c r="J5599" i="5"/>
  <c r="K5599" i="5" s="1"/>
  <c r="J5647" i="5"/>
  <c r="K5647" i="5" s="1"/>
  <c r="J5695" i="5"/>
  <c r="K5695" i="5" s="1"/>
  <c r="J5743" i="5"/>
  <c r="K5743" i="5" s="1"/>
  <c r="J5791" i="5"/>
  <c r="K5791" i="5" s="1"/>
  <c r="J5839" i="5"/>
  <c r="K5839" i="5" s="1"/>
  <c r="J5887" i="5"/>
  <c r="K5887" i="5" s="1"/>
  <c r="J5935" i="5"/>
  <c r="K5935" i="5" s="1"/>
  <c r="J5983" i="5"/>
  <c r="K5983" i="5" s="1"/>
  <c r="J6031" i="5"/>
  <c r="K6031" i="5" s="1"/>
  <c r="J6079" i="5"/>
  <c r="K6079" i="5" s="1"/>
  <c r="J6127" i="5"/>
  <c r="K6127" i="5" s="1"/>
  <c r="J6175" i="5"/>
  <c r="K6175" i="5" s="1"/>
  <c r="J6223" i="5"/>
  <c r="K6223" i="5" s="1"/>
  <c r="J6271" i="5"/>
  <c r="K6271" i="5" s="1"/>
  <c r="J6319" i="5"/>
  <c r="K6319" i="5" s="1"/>
  <c r="J6367" i="5"/>
  <c r="K6367" i="5" s="1"/>
  <c r="J6415" i="5"/>
  <c r="K6415" i="5" s="1"/>
  <c r="J6463" i="5"/>
  <c r="K6463" i="5" s="1"/>
  <c r="J6504" i="5"/>
  <c r="K6504" i="5" s="1"/>
  <c r="J6540" i="5"/>
  <c r="K6540" i="5" s="1"/>
  <c r="J6576" i="5"/>
  <c r="K6576" i="5" s="1"/>
  <c r="J6612" i="5"/>
  <c r="K6612" i="5" s="1"/>
  <c r="J6648" i="5"/>
  <c r="K6648" i="5" s="1"/>
  <c r="J6684" i="5"/>
  <c r="K6684" i="5" s="1"/>
  <c r="J6720" i="5"/>
  <c r="K6720" i="5" s="1"/>
  <c r="J6756" i="5"/>
  <c r="K6756" i="5" s="1"/>
  <c r="J6792" i="5"/>
  <c r="K6792" i="5" s="1"/>
  <c r="J6828" i="5"/>
  <c r="K6828" i="5" s="1"/>
  <c r="J6864" i="5"/>
  <c r="K6864" i="5" s="1"/>
  <c r="J6900" i="5"/>
  <c r="K6900" i="5" s="1"/>
  <c r="J6936" i="5"/>
  <c r="K6936" i="5" s="1"/>
  <c r="J6972" i="5"/>
  <c r="K6972" i="5" s="1"/>
  <c r="J7008" i="5"/>
  <c r="K7008" i="5" s="1"/>
  <c r="J7044" i="5"/>
  <c r="K7044" i="5" s="1"/>
  <c r="J7080" i="5"/>
  <c r="K7080" i="5" s="1"/>
  <c r="J7116" i="5"/>
  <c r="K7116" i="5" s="1"/>
  <c r="J7152" i="5"/>
  <c r="K7152" i="5" s="1"/>
  <c r="J7188" i="5"/>
  <c r="K7188" i="5" s="1"/>
  <c r="J7224" i="5"/>
  <c r="K7224" i="5" s="1"/>
  <c r="J7260" i="5"/>
  <c r="K7260" i="5" s="1"/>
  <c r="J7296" i="5"/>
  <c r="K7296" i="5" s="1"/>
  <c r="J7332" i="5"/>
  <c r="K7332" i="5" s="1"/>
  <c r="J7368" i="5"/>
  <c r="K7368" i="5" s="1"/>
  <c r="J7404" i="5"/>
  <c r="K7404" i="5" s="1"/>
  <c r="J7440" i="5"/>
  <c r="K7440" i="5" s="1"/>
  <c r="J7476" i="5"/>
  <c r="K7476" i="5" s="1"/>
  <c r="J7512" i="5"/>
  <c r="K7512" i="5" s="1"/>
  <c r="J7548" i="5"/>
  <c r="K7548" i="5" s="1"/>
  <c r="J7584" i="5"/>
  <c r="K7584" i="5" s="1"/>
  <c r="J7620" i="5"/>
  <c r="K7620" i="5" s="1"/>
  <c r="J7656" i="5"/>
  <c r="K7656" i="5" s="1"/>
  <c r="J7692" i="5"/>
  <c r="K7692" i="5" s="1"/>
  <c r="J436" i="5"/>
  <c r="K436" i="5" s="1"/>
  <c r="J1750" i="5"/>
  <c r="K1750" i="5" s="1"/>
  <c r="J2407" i="5"/>
  <c r="K2407" i="5" s="1"/>
  <c r="J2921" i="5"/>
  <c r="K2921" i="5" s="1"/>
  <c r="J3044" i="5"/>
  <c r="K3044" i="5" s="1"/>
  <c r="J3152" i="5"/>
  <c r="K3152" i="5" s="1"/>
  <c r="J3260" i="5"/>
  <c r="K3260" i="5" s="1"/>
  <c r="J3368" i="5"/>
  <c r="K3368" i="5" s="1"/>
  <c r="J3476" i="5"/>
  <c r="K3476" i="5" s="1"/>
  <c r="J3584" i="5"/>
  <c r="K3584" i="5" s="1"/>
  <c r="J3692" i="5"/>
  <c r="K3692" i="5" s="1"/>
  <c r="J3800" i="5"/>
  <c r="K3800" i="5" s="1"/>
  <c r="J3908" i="5"/>
  <c r="K3908" i="5" s="1"/>
  <c r="J4016" i="5"/>
  <c r="K4016" i="5" s="1"/>
  <c r="J4124" i="5"/>
  <c r="K4124" i="5" s="1"/>
  <c r="J4232" i="5"/>
  <c r="K4232" i="5" s="1"/>
  <c r="J4340" i="5"/>
  <c r="K4340" i="5" s="1"/>
  <c r="J4448" i="5"/>
  <c r="K4448" i="5" s="1"/>
  <c r="J4556" i="5"/>
  <c r="K4556" i="5" s="1"/>
  <c r="J4664" i="5"/>
  <c r="K4664" i="5" s="1"/>
  <c r="J4772" i="5"/>
  <c r="K4772" i="5" s="1"/>
  <c r="J4880" i="5"/>
  <c r="K4880" i="5" s="1"/>
  <c r="J3045" i="5"/>
  <c r="K3045" i="5" s="1"/>
  <c r="J3693" i="5"/>
  <c r="K3693" i="5" s="1"/>
  <c r="J4341" i="5"/>
  <c r="K4341" i="5" s="1"/>
  <c r="J4988" i="5"/>
  <c r="K4988" i="5" s="1"/>
  <c r="J5275" i="5"/>
  <c r="K5275" i="5" s="1"/>
  <c r="J5420" i="5"/>
  <c r="K5420" i="5" s="1"/>
  <c r="J5564" i="5"/>
  <c r="K5564" i="5" s="1"/>
  <c r="J5708" i="5"/>
  <c r="K5708" i="5" s="1"/>
  <c r="J5852" i="5"/>
  <c r="K5852" i="5" s="1"/>
  <c r="J5996" i="5"/>
  <c r="K5996" i="5" s="1"/>
  <c r="J6140" i="5"/>
  <c r="K6140" i="5" s="1"/>
  <c r="J6284" i="5"/>
  <c r="K6284" i="5" s="1"/>
  <c r="J6428" i="5"/>
  <c r="K6428" i="5" s="1"/>
  <c r="J6550" i="5"/>
  <c r="K6550" i="5" s="1"/>
  <c r="J6658" i="5"/>
  <c r="K6658" i="5" s="1"/>
  <c r="J6766" i="5"/>
  <c r="K6766" i="5" s="1"/>
  <c r="J6874" i="5"/>
  <c r="K6874" i="5" s="1"/>
  <c r="J6982" i="5"/>
  <c r="K6982" i="5" s="1"/>
  <c r="J7090" i="5"/>
  <c r="K7090" i="5" s="1"/>
  <c r="J7198" i="5"/>
  <c r="K7198" i="5" s="1"/>
  <c r="J7306" i="5"/>
  <c r="K7306" i="5" s="1"/>
  <c r="J7414" i="5"/>
  <c r="K7414" i="5" s="1"/>
  <c r="J7522" i="5"/>
  <c r="K7522" i="5" s="1"/>
  <c r="J7630" i="5"/>
  <c r="K7630" i="5" s="1"/>
  <c r="J7737" i="5"/>
  <c r="K7737" i="5" s="1"/>
  <c r="J7811" i="5"/>
  <c r="K7811" i="5" s="1"/>
  <c r="J7908" i="5"/>
  <c r="K7908" i="5" s="1"/>
  <c r="J7990" i="5"/>
  <c r="K7990" i="5" s="1"/>
  <c r="J8087" i="5"/>
  <c r="K8087" i="5" s="1"/>
  <c r="J8169" i="5"/>
  <c r="K8169" i="5" s="1"/>
  <c r="J8243" i="5"/>
  <c r="K8243" i="5" s="1"/>
  <c r="J8340" i="5"/>
  <c r="K8340" i="5" s="1"/>
  <c r="J8412" i="5"/>
  <c r="K8412" i="5" s="1"/>
  <c r="J8478" i="5"/>
  <c r="K8478" i="5" s="1"/>
  <c r="J8518" i="5"/>
  <c r="K8518" i="5" s="1"/>
  <c r="J8542" i="5"/>
  <c r="K8542" i="5" s="1"/>
  <c r="J8568" i="5"/>
  <c r="K8568" i="5" s="1"/>
  <c r="J8591" i="5"/>
  <c r="K8591" i="5" s="1"/>
  <c r="J8614" i="5"/>
  <c r="K8614" i="5" s="1"/>
  <c r="J8640" i="5"/>
  <c r="K8640" i="5" s="1"/>
  <c r="J8663" i="5"/>
  <c r="K8663" i="5" s="1"/>
  <c r="J8686" i="5"/>
  <c r="K8686" i="5" s="1"/>
  <c r="J8712" i="5"/>
  <c r="K8712" i="5" s="1"/>
  <c r="J8735" i="5"/>
  <c r="K8735" i="5" s="1"/>
  <c r="J8757" i="5"/>
  <c r="K8757" i="5" s="1"/>
  <c r="J8781" i="5"/>
  <c r="K8781" i="5" s="1"/>
  <c r="J8802" i="5"/>
  <c r="K8802" i="5" s="1"/>
  <c r="J8820" i="5"/>
  <c r="K8820" i="5" s="1"/>
  <c r="J8844" i="5"/>
  <c r="K8844" i="5" s="1"/>
  <c r="J8865" i="5"/>
  <c r="K8865" i="5" s="1"/>
  <c r="J8886" i="5"/>
  <c r="K8886" i="5" s="1"/>
  <c r="J8910" i="5"/>
  <c r="K8910" i="5" s="1"/>
  <c r="J8928" i="5"/>
  <c r="K8928" i="5" s="1"/>
  <c r="J8949" i="5"/>
  <c r="K8949" i="5" s="1"/>
  <c r="J8973" i="5"/>
  <c r="K8973" i="5" s="1"/>
  <c r="J8994" i="5"/>
  <c r="K8994" i="5" s="1"/>
  <c r="J9012" i="5"/>
  <c r="K9012" i="5" s="1"/>
  <c r="J9036" i="5"/>
  <c r="K9036" i="5" s="1"/>
  <c r="J9057" i="5"/>
  <c r="K9057" i="5" s="1"/>
  <c r="J9078" i="5"/>
  <c r="K9078" i="5" s="1"/>
  <c r="J9102" i="5"/>
  <c r="K9102" i="5" s="1"/>
  <c r="J9120" i="5"/>
  <c r="K9120" i="5" s="1"/>
  <c r="J9141" i="5"/>
  <c r="K9141" i="5" s="1"/>
  <c r="J9165" i="5"/>
  <c r="K9165" i="5" s="1"/>
  <c r="J9186" i="5"/>
  <c r="K9186" i="5" s="1"/>
  <c r="J9204" i="5"/>
  <c r="K9204" i="5" s="1"/>
  <c r="J9228" i="5"/>
  <c r="K9228" i="5" s="1"/>
  <c r="J9249" i="5"/>
  <c r="K9249" i="5" s="1"/>
  <c r="J9270" i="5"/>
  <c r="K9270" i="5" s="1"/>
  <c r="J9294" i="5"/>
  <c r="K9294" i="5" s="1"/>
  <c r="J9312" i="5"/>
  <c r="K9312" i="5" s="1"/>
  <c r="J9333" i="5"/>
  <c r="K9333" i="5" s="1"/>
  <c r="J9357" i="5"/>
  <c r="K9357" i="5" s="1"/>
  <c r="J9378" i="5"/>
  <c r="K9378" i="5" s="1"/>
  <c r="J9396" i="5"/>
  <c r="K9396" i="5" s="1"/>
  <c r="J9420" i="5"/>
  <c r="K9420" i="5" s="1"/>
  <c r="J9441" i="5"/>
  <c r="K9441" i="5" s="1"/>
  <c r="J9462" i="5"/>
  <c r="K9462" i="5" s="1"/>
  <c r="J9486" i="5"/>
  <c r="K9486" i="5" s="1"/>
  <c r="J9504" i="5"/>
  <c r="K9504" i="5" s="1"/>
  <c r="J9525" i="5"/>
  <c r="K9525" i="5" s="1"/>
  <c r="J9549" i="5"/>
  <c r="K9549" i="5" s="1"/>
  <c r="J9570" i="5"/>
  <c r="K9570" i="5" s="1"/>
  <c r="J9588" i="5"/>
  <c r="K9588" i="5" s="1"/>
  <c r="J9612" i="5"/>
  <c r="K9612" i="5" s="1"/>
  <c r="J9633" i="5"/>
  <c r="K9633" i="5" s="1"/>
  <c r="J9654" i="5"/>
  <c r="K9654" i="5" s="1"/>
  <c r="J9678" i="5"/>
  <c r="K9678" i="5" s="1"/>
  <c r="J9696" i="5"/>
  <c r="K9696" i="5" s="1"/>
  <c r="J9717" i="5"/>
  <c r="K9717" i="5" s="1"/>
  <c r="J9741" i="5"/>
  <c r="K9741" i="5" s="1"/>
  <c r="J9762" i="5"/>
  <c r="K9762" i="5" s="1"/>
  <c r="J9780" i="5"/>
  <c r="K9780" i="5" s="1"/>
  <c r="J9804" i="5"/>
  <c r="K9804" i="5" s="1"/>
  <c r="J9825" i="5"/>
  <c r="K9825" i="5" s="1"/>
  <c r="J9846" i="5"/>
  <c r="K9846" i="5" s="1"/>
  <c r="J9870" i="5"/>
  <c r="K9870" i="5" s="1"/>
  <c r="J9888" i="5"/>
  <c r="K9888" i="5" s="1"/>
  <c r="J9909" i="5"/>
  <c r="K9909" i="5" s="1"/>
  <c r="J9933" i="5"/>
  <c r="K9933" i="5" s="1"/>
  <c r="J9954" i="5"/>
  <c r="K9954" i="5" s="1"/>
  <c r="J9972" i="5"/>
  <c r="K9972" i="5" s="1"/>
  <c r="J9994" i="5"/>
  <c r="K9994" i="5" s="1"/>
  <c r="J10009" i="5"/>
  <c r="K10009" i="5" s="1"/>
  <c r="J3054" i="5"/>
  <c r="K3054" i="5" s="1"/>
  <c r="J3702" i="5"/>
  <c r="K3702" i="5" s="1"/>
  <c r="J4350" i="5"/>
  <c r="K4350" i="5" s="1"/>
  <c r="J4989" i="5"/>
  <c r="K4989" i="5" s="1"/>
  <c r="J5276" i="5"/>
  <c r="K5276" i="5" s="1"/>
  <c r="J5421" i="5"/>
  <c r="K5421" i="5" s="1"/>
  <c r="J5565" i="5"/>
  <c r="K5565" i="5" s="1"/>
  <c r="J5709" i="5"/>
  <c r="K5709" i="5" s="1"/>
  <c r="J5853" i="5"/>
  <c r="K5853" i="5" s="1"/>
  <c r="J5997" i="5"/>
  <c r="K5997" i="5" s="1"/>
  <c r="J6141" i="5"/>
  <c r="K6141" i="5" s="1"/>
  <c r="J6285" i="5"/>
  <c r="K6285" i="5" s="1"/>
  <c r="J6429" i="5"/>
  <c r="K6429" i="5" s="1"/>
  <c r="J6551" i="5"/>
  <c r="K6551" i="5" s="1"/>
  <c r="J6659" i="5"/>
  <c r="K6659" i="5" s="1"/>
  <c r="J6767" i="5"/>
  <c r="K6767" i="5" s="1"/>
  <c r="J6875" i="5"/>
  <c r="K6875" i="5" s="1"/>
  <c r="J6983" i="5"/>
  <c r="K6983" i="5" s="1"/>
  <c r="J7091" i="5"/>
  <c r="K7091" i="5" s="1"/>
  <c r="J7199" i="5"/>
  <c r="K7199" i="5" s="1"/>
  <c r="J7307" i="5"/>
  <c r="K7307" i="5" s="1"/>
  <c r="J7415" i="5"/>
  <c r="K7415" i="5" s="1"/>
  <c r="J7523" i="5"/>
  <c r="K7523" i="5" s="1"/>
  <c r="J7631" i="5"/>
  <c r="K7631" i="5" s="1"/>
  <c r="J7738" i="5"/>
  <c r="K7738" i="5" s="1"/>
  <c r="J7835" i="5"/>
  <c r="K7835" i="5" s="1"/>
  <c r="J7917" i="5"/>
  <c r="K7917" i="5" s="1"/>
  <c r="J7991" i="5"/>
  <c r="K7991" i="5" s="1"/>
  <c r="J8088" i="5"/>
  <c r="K8088" i="5" s="1"/>
  <c r="J8170" i="5"/>
  <c r="K8170" i="5" s="1"/>
  <c r="J8267" i="5"/>
  <c r="K8267" i="5" s="1"/>
  <c r="J8349" i="5"/>
  <c r="K8349" i="5" s="1"/>
  <c r="J8413" i="5"/>
  <c r="K8413" i="5" s="1"/>
  <c r="J8479" i="5"/>
  <c r="K8479" i="5" s="1"/>
  <c r="J8519" i="5"/>
  <c r="K8519" i="5" s="1"/>
  <c r="J8543" i="5"/>
  <c r="K8543" i="5" s="1"/>
  <c r="J8569" i="5"/>
  <c r="K8569" i="5" s="1"/>
  <c r="J8592" i="5"/>
  <c r="K8592" i="5" s="1"/>
  <c r="J8615" i="5"/>
  <c r="K8615" i="5" s="1"/>
  <c r="J8641" i="5"/>
  <c r="K8641" i="5" s="1"/>
  <c r="J8664" i="5"/>
  <c r="K8664" i="5" s="1"/>
  <c r="J8687" i="5"/>
  <c r="K8687" i="5" s="1"/>
  <c r="J8713" i="5"/>
  <c r="K8713" i="5" s="1"/>
  <c r="J8736" i="5"/>
  <c r="K8736" i="5" s="1"/>
  <c r="J8758" i="5"/>
  <c r="K8758" i="5" s="1"/>
  <c r="J8782" i="5"/>
  <c r="K8782" i="5" s="1"/>
  <c r="J8803" i="5"/>
  <c r="K8803" i="5" s="1"/>
  <c r="J8821" i="5"/>
  <c r="K8821" i="5" s="1"/>
  <c r="J8845" i="5"/>
  <c r="K8845" i="5" s="1"/>
  <c r="J8866" i="5"/>
  <c r="K8866" i="5" s="1"/>
  <c r="J8887" i="5"/>
  <c r="K8887" i="5" s="1"/>
  <c r="J8911" i="5"/>
  <c r="K8911" i="5" s="1"/>
  <c r="J8929" i="5"/>
  <c r="K8929" i="5" s="1"/>
  <c r="J8950" i="5"/>
  <c r="K8950" i="5" s="1"/>
  <c r="J8974" i="5"/>
  <c r="K8974" i="5" s="1"/>
  <c r="J8995" i="5"/>
  <c r="K8995" i="5" s="1"/>
  <c r="J9013" i="5"/>
  <c r="K9013" i="5" s="1"/>
  <c r="J9037" i="5"/>
  <c r="K9037" i="5" s="1"/>
  <c r="J9058" i="5"/>
  <c r="K9058" i="5" s="1"/>
  <c r="J9079" i="5"/>
  <c r="K9079" i="5" s="1"/>
  <c r="J9103" i="5"/>
  <c r="K9103" i="5" s="1"/>
  <c r="J9121" i="5"/>
  <c r="K9121" i="5" s="1"/>
  <c r="J9142" i="5"/>
  <c r="K9142" i="5" s="1"/>
  <c r="J9166" i="5"/>
  <c r="K9166" i="5" s="1"/>
  <c r="J9187" i="5"/>
  <c r="K9187" i="5" s="1"/>
  <c r="J9205" i="5"/>
  <c r="K9205" i="5" s="1"/>
  <c r="J9229" i="5"/>
  <c r="K9229" i="5" s="1"/>
  <c r="J9250" i="5"/>
  <c r="K9250" i="5" s="1"/>
  <c r="J9271" i="5"/>
  <c r="K9271" i="5" s="1"/>
  <c r="J9295" i="5"/>
  <c r="K9295" i="5" s="1"/>
  <c r="J9313" i="5"/>
  <c r="K9313" i="5" s="1"/>
  <c r="J9334" i="5"/>
  <c r="K9334" i="5" s="1"/>
  <c r="J9358" i="5"/>
  <c r="K9358" i="5" s="1"/>
  <c r="J9379" i="5"/>
  <c r="K9379" i="5" s="1"/>
  <c r="J9397" i="5"/>
  <c r="K9397" i="5" s="1"/>
  <c r="J9421" i="5"/>
  <c r="K9421" i="5" s="1"/>
  <c r="J9442" i="5"/>
  <c r="K9442" i="5" s="1"/>
  <c r="J9463" i="5"/>
  <c r="K9463" i="5" s="1"/>
  <c r="J9487" i="5"/>
  <c r="K9487" i="5" s="1"/>
  <c r="J9505" i="5"/>
  <c r="K9505" i="5" s="1"/>
  <c r="J9526" i="5"/>
  <c r="K9526" i="5" s="1"/>
  <c r="J9550" i="5"/>
  <c r="K9550" i="5" s="1"/>
  <c r="J9571" i="5"/>
  <c r="K9571" i="5" s="1"/>
  <c r="J9589" i="5"/>
  <c r="K9589" i="5" s="1"/>
  <c r="J9613" i="5"/>
  <c r="K9613" i="5" s="1"/>
  <c r="J9634" i="5"/>
  <c r="K9634" i="5" s="1"/>
  <c r="J9655" i="5"/>
  <c r="K9655" i="5" s="1"/>
  <c r="J9679" i="5"/>
  <c r="K9679" i="5" s="1"/>
  <c r="J9697" i="5"/>
  <c r="K9697" i="5" s="1"/>
  <c r="J9718" i="5"/>
  <c r="K9718" i="5" s="1"/>
  <c r="J9742" i="5"/>
  <c r="K9742" i="5" s="1"/>
  <c r="J9763" i="5"/>
  <c r="K9763" i="5" s="1"/>
  <c r="J9781" i="5"/>
  <c r="K9781" i="5" s="1"/>
  <c r="J9805" i="5"/>
  <c r="K9805" i="5" s="1"/>
  <c r="J9826" i="5"/>
  <c r="K9826" i="5" s="1"/>
  <c r="J9847" i="5"/>
  <c r="K9847" i="5" s="1"/>
  <c r="J9871" i="5"/>
  <c r="K9871" i="5" s="1"/>
  <c r="J9889" i="5"/>
  <c r="K9889" i="5" s="1"/>
  <c r="J9910" i="5"/>
  <c r="K9910" i="5" s="1"/>
  <c r="J9934" i="5"/>
  <c r="K9934" i="5" s="1"/>
  <c r="J9955" i="5"/>
  <c r="K9955" i="5" s="1"/>
  <c r="J9973" i="5"/>
  <c r="K9973" i="5" s="1"/>
  <c r="J9995" i="5"/>
  <c r="K9995" i="5" s="1"/>
  <c r="J10010" i="5"/>
  <c r="K10010" i="5" s="1"/>
  <c r="J3153" i="5"/>
  <c r="K3153" i="5" s="1"/>
  <c r="J3801" i="5"/>
  <c r="K3801" i="5" s="1"/>
  <c r="J4449" i="5"/>
  <c r="K4449" i="5" s="1"/>
  <c r="J4998" i="5"/>
  <c r="K4998" i="5" s="1"/>
  <c r="J5310" i="5"/>
  <c r="K5310" i="5" s="1"/>
  <c r="J5454" i="5"/>
  <c r="K5454" i="5" s="1"/>
  <c r="J5598" i="5"/>
  <c r="K5598" i="5" s="1"/>
  <c r="J5742" i="5"/>
  <c r="K5742" i="5" s="1"/>
  <c r="J5886" i="5"/>
  <c r="K5886" i="5" s="1"/>
  <c r="J6030" i="5"/>
  <c r="K6030" i="5" s="1"/>
  <c r="J6174" i="5"/>
  <c r="K6174" i="5" s="1"/>
  <c r="J6318" i="5"/>
  <c r="K6318" i="5" s="1"/>
  <c r="J6462" i="5"/>
  <c r="K6462" i="5" s="1"/>
  <c r="J6575" i="5"/>
  <c r="K6575" i="5" s="1"/>
  <c r="J6683" i="5"/>
  <c r="K6683" i="5" s="1"/>
  <c r="J6791" i="5"/>
  <c r="K6791" i="5" s="1"/>
  <c r="J6899" i="5"/>
  <c r="K6899" i="5" s="1"/>
  <c r="J7007" i="5"/>
  <c r="K7007" i="5" s="1"/>
  <c r="J7115" i="5"/>
  <c r="K7115" i="5" s="1"/>
  <c r="J7223" i="5"/>
  <c r="K7223" i="5" s="1"/>
  <c r="J7331" i="5"/>
  <c r="K7331" i="5" s="1"/>
  <c r="J7439" i="5"/>
  <c r="K7439" i="5" s="1"/>
  <c r="J7547" i="5"/>
  <c r="K7547" i="5" s="1"/>
  <c r="J7655" i="5"/>
  <c r="K7655" i="5" s="1"/>
  <c r="J7739" i="5"/>
  <c r="K7739" i="5" s="1"/>
  <c r="J7836" i="5"/>
  <c r="K7836" i="5" s="1"/>
  <c r="J7918" i="5"/>
  <c r="K7918" i="5" s="1"/>
  <c r="J8015" i="5"/>
  <c r="K8015" i="5" s="1"/>
  <c r="J8097" i="5"/>
  <c r="K8097" i="5" s="1"/>
  <c r="J8171" i="5"/>
  <c r="K8171" i="5" s="1"/>
  <c r="J8268" i="5"/>
  <c r="K8268" i="5" s="1"/>
  <c r="J8350" i="5"/>
  <c r="K8350" i="5" s="1"/>
  <c r="J8433" i="5"/>
  <c r="K8433" i="5" s="1"/>
  <c r="J8481" i="5"/>
  <c r="K8481" i="5" s="1"/>
  <c r="J8520" i="5"/>
  <c r="K8520" i="5" s="1"/>
  <c r="J8550" i="5"/>
  <c r="K8550" i="5" s="1"/>
  <c r="J8573" i="5"/>
  <c r="K8573" i="5" s="1"/>
  <c r="J8593" i="5"/>
  <c r="K8593" i="5" s="1"/>
  <c r="J8622" i="5"/>
  <c r="K8622" i="5" s="1"/>
  <c r="J8645" i="5"/>
  <c r="K8645" i="5" s="1"/>
  <c r="J8665" i="5"/>
  <c r="K8665" i="5" s="1"/>
  <c r="J8694" i="5"/>
  <c r="K8694" i="5" s="1"/>
  <c r="J8717" i="5"/>
  <c r="K8717" i="5" s="1"/>
  <c r="J8737" i="5"/>
  <c r="K8737" i="5" s="1"/>
  <c r="J8765" i="5"/>
  <c r="K8765" i="5" s="1"/>
  <c r="J8783" i="5"/>
  <c r="K8783" i="5" s="1"/>
  <c r="J8804" i="5"/>
  <c r="K8804" i="5" s="1"/>
  <c r="J8828" i="5"/>
  <c r="K8828" i="5" s="1"/>
  <c r="J8849" i="5"/>
  <c r="K8849" i="5" s="1"/>
  <c r="J8867" i="5"/>
  <c r="K8867" i="5" s="1"/>
  <c r="J8891" i="5"/>
  <c r="K8891" i="5" s="1"/>
  <c r="J8912" i="5"/>
  <c r="K8912" i="5" s="1"/>
  <c r="J8933" i="5"/>
  <c r="K8933" i="5" s="1"/>
  <c r="J8957" i="5"/>
  <c r="K8957" i="5" s="1"/>
  <c r="J8975" i="5"/>
  <c r="K8975" i="5" s="1"/>
  <c r="J8996" i="5"/>
  <c r="K8996" i="5" s="1"/>
  <c r="J9020" i="5"/>
  <c r="K9020" i="5" s="1"/>
  <c r="J9041" i="5"/>
  <c r="K9041" i="5" s="1"/>
  <c r="J9059" i="5"/>
  <c r="K9059" i="5" s="1"/>
  <c r="J9083" i="5"/>
  <c r="K9083" i="5" s="1"/>
  <c r="J9104" i="5"/>
  <c r="K9104" i="5" s="1"/>
  <c r="J9125" i="5"/>
  <c r="K9125" i="5" s="1"/>
  <c r="J9149" i="5"/>
  <c r="K9149" i="5" s="1"/>
  <c r="J9167" i="5"/>
  <c r="K9167" i="5" s="1"/>
  <c r="J9188" i="5"/>
  <c r="K9188" i="5" s="1"/>
  <c r="J9212" i="5"/>
  <c r="K9212" i="5" s="1"/>
  <c r="J9233" i="5"/>
  <c r="K9233" i="5" s="1"/>
  <c r="J9251" i="5"/>
  <c r="K9251" i="5" s="1"/>
  <c r="J9275" i="5"/>
  <c r="K9275" i="5" s="1"/>
  <c r="J9296" i="5"/>
  <c r="K9296" i="5" s="1"/>
  <c r="J9317" i="5"/>
  <c r="K9317" i="5" s="1"/>
  <c r="J9341" i="5"/>
  <c r="K9341" i="5" s="1"/>
  <c r="J9359" i="5"/>
  <c r="K9359" i="5" s="1"/>
  <c r="J9380" i="5"/>
  <c r="K9380" i="5" s="1"/>
  <c r="J9404" i="5"/>
  <c r="K9404" i="5" s="1"/>
  <c r="J9425" i="5"/>
  <c r="K9425" i="5" s="1"/>
  <c r="J9443" i="5"/>
  <c r="K9443" i="5" s="1"/>
  <c r="J9467" i="5"/>
  <c r="K9467" i="5" s="1"/>
  <c r="J9488" i="5"/>
  <c r="K9488" i="5" s="1"/>
  <c r="J9509" i="5"/>
  <c r="K9509" i="5" s="1"/>
  <c r="J9533" i="5"/>
  <c r="K9533" i="5" s="1"/>
  <c r="J9551" i="5"/>
  <c r="K9551" i="5" s="1"/>
  <c r="J9572" i="5"/>
  <c r="K9572" i="5" s="1"/>
  <c r="J9596" i="5"/>
  <c r="K9596" i="5" s="1"/>
  <c r="J9617" i="5"/>
  <c r="K9617" i="5" s="1"/>
  <c r="J9635" i="5"/>
  <c r="K9635" i="5" s="1"/>
  <c r="J9659" i="5"/>
  <c r="K9659" i="5" s="1"/>
  <c r="J9680" i="5"/>
  <c r="K9680" i="5" s="1"/>
  <c r="J9701" i="5"/>
  <c r="K9701" i="5" s="1"/>
  <c r="J9725" i="5"/>
  <c r="K9725" i="5" s="1"/>
  <c r="J9743" i="5"/>
  <c r="K9743" i="5" s="1"/>
  <c r="J9764" i="5"/>
  <c r="K9764" i="5" s="1"/>
  <c r="J9788" i="5"/>
  <c r="K9788" i="5" s="1"/>
  <c r="J9809" i="5"/>
  <c r="K9809" i="5" s="1"/>
  <c r="J9827" i="5"/>
  <c r="K9827" i="5" s="1"/>
  <c r="J9851" i="5"/>
  <c r="K9851" i="5" s="1"/>
  <c r="J9872" i="5"/>
  <c r="K9872" i="5" s="1"/>
  <c r="J9893" i="5"/>
  <c r="K9893" i="5" s="1"/>
  <c r="J9917" i="5"/>
  <c r="K9917" i="5" s="1"/>
  <c r="J9935" i="5"/>
  <c r="K9935" i="5" s="1"/>
  <c r="J9956" i="5"/>
  <c r="K9956" i="5" s="1"/>
  <c r="J9980" i="5"/>
  <c r="K9980" i="5" s="1"/>
  <c r="J9996" i="5"/>
  <c r="K9996" i="5" s="1"/>
  <c r="J10011" i="5"/>
  <c r="K10011" i="5" s="1"/>
  <c r="J3162" i="5"/>
  <c r="K3162" i="5" s="1"/>
  <c r="J3810" i="5"/>
  <c r="K3810" i="5" s="1"/>
  <c r="J4458" i="5"/>
  <c r="K4458" i="5" s="1"/>
  <c r="J5096" i="5"/>
  <c r="K5096" i="5" s="1"/>
  <c r="J5323" i="5"/>
  <c r="K5323" i="5" s="1"/>
  <c r="J5467" i="5"/>
  <c r="K5467" i="5" s="1"/>
  <c r="J5611" i="5"/>
  <c r="K5611" i="5" s="1"/>
  <c r="J5755" i="5"/>
  <c r="K5755" i="5" s="1"/>
  <c r="J5899" i="5"/>
  <c r="K5899" i="5" s="1"/>
  <c r="J6043" i="5"/>
  <c r="K6043" i="5" s="1"/>
  <c r="J6187" i="5"/>
  <c r="K6187" i="5" s="1"/>
  <c r="J6331" i="5"/>
  <c r="K6331" i="5" s="1"/>
  <c r="J6475" i="5"/>
  <c r="K6475" i="5" s="1"/>
  <c r="J6585" i="5"/>
  <c r="K6585" i="5" s="1"/>
  <c r="J6693" i="5"/>
  <c r="K6693" i="5" s="1"/>
  <c r="J6801" i="5"/>
  <c r="K6801" i="5" s="1"/>
  <c r="J6909" i="5"/>
  <c r="K6909" i="5" s="1"/>
  <c r="J7017" i="5"/>
  <c r="K7017" i="5" s="1"/>
  <c r="J7125" i="5"/>
  <c r="K7125" i="5" s="1"/>
  <c r="J7233" i="5"/>
  <c r="K7233" i="5" s="1"/>
  <c r="J7341" i="5"/>
  <c r="K7341" i="5" s="1"/>
  <c r="J7449" i="5"/>
  <c r="K7449" i="5" s="1"/>
  <c r="J7557" i="5"/>
  <c r="K7557" i="5" s="1"/>
  <c r="J7665" i="5"/>
  <c r="K7665" i="5" s="1"/>
  <c r="J7763" i="5"/>
  <c r="K7763" i="5" s="1"/>
  <c r="J7845" i="5"/>
  <c r="K7845" i="5" s="1"/>
  <c r="J7919" i="5"/>
  <c r="K7919" i="5" s="1"/>
  <c r="J8016" i="5"/>
  <c r="K8016" i="5" s="1"/>
  <c r="J8098" i="5"/>
  <c r="K8098" i="5" s="1"/>
  <c r="J8195" i="5"/>
  <c r="K8195" i="5" s="1"/>
  <c r="J8277" i="5"/>
  <c r="K8277" i="5" s="1"/>
  <c r="J8351" i="5"/>
  <c r="K8351" i="5" s="1"/>
  <c r="J8434" i="5"/>
  <c r="K8434" i="5" s="1"/>
  <c r="J8482" i="5"/>
  <c r="K8482" i="5" s="1"/>
  <c r="J8521" i="5"/>
  <c r="K8521" i="5" s="1"/>
  <c r="J8551" i="5"/>
  <c r="K8551" i="5" s="1"/>
  <c r="J8574" i="5"/>
  <c r="K8574" i="5" s="1"/>
  <c r="J8597" i="5"/>
  <c r="K8597" i="5" s="1"/>
  <c r="J8623" i="5"/>
  <c r="K8623" i="5" s="1"/>
  <c r="J8646" i="5"/>
  <c r="K8646" i="5" s="1"/>
  <c r="J8669" i="5"/>
  <c r="K8669" i="5" s="1"/>
  <c r="J8695" i="5"/>
  <c r="K8695" i="5" s="1"/>
  <c r="J8718" i="5"/>
  <c r="K8718" i="5" s="1"/>
  <c r="J8741" i="5"/>
  <c r="K8741" i="5" s="1"/>
  <c r="J8766" i="5"/>
  <c r="K8766" i="5" s="1"/>
  <c r="J8784" i="5"/>
  <c r="K8784" i="5" s="1"/>
  <c r="J8805" i="5"/>
  <c r="K8805" i="5" s="1"/>
  <c r="J8829" i="5"/>
  <c r="K8829" i="5" s="1"/>
  <c r="J8850" i="5"/>
  <c r="K8850" i="5" s="1"/>
  <c r="J8868" i="5"/>
  <c r="K8868" i="5" s="1"/>
  <c r="J8892" i="5"/>
  <c r="K8892" i="5" s="1"/>
  <c r="J8913" i="5"/>
  <c r="K8913" i="5" s="1"/>
  <c r="J8934" i="5"/>
  <c r="K8934" i="5" s="1"/>
  <c r="J8958" i="5"/>
  <c r="K8958" i="5" s="1"/>
  <c r="J8976" i="5"/>
  <c r="K8976" i="5" s="1"/>
  <c r="J8997" i="5"/>
  <c r="K8997" i="5" s="1"/>
  <c r="J9021" i="5"/>
  <c r="K9021" i="5" s="1"/>
  <c r="J9042" i="5"/>
  <c r="K9042" i="5" s="1"/>
  <c r="J9060" i="5"/>
  <c r="K9060" i="5" s="1"/>
  <c r="J9084" i="5"/>
  <c r="K9084" i="5" s="1"/>
  <c r="J9105" i="5"/>
  <c r="K9105" i="5" s="1"/>
  <c r="J9126" i="5"/>
  <c r="K9126" i="5" s="1"/>
  <c r="J9150" i="5"/>
  <c r="K9150" i="5" s="1"/>
  <c r="J9168" i="5"/>
  <c r="K9168" i="5" s="1"/>
  <c r="J9189" i="5"/>
  <c r="K9189" i="5" s="1"/>
  <c r="J9213" i="5"/>
  <c r="K9213" i="5" s="1"/>
  <c r="J9234" i="5"/>
  <c r="K9234" i="5" s="1"/>
  <c r="J9252" i="5"/>
  <c r="K9252" i="5" s="1"/>
  <c r="J9276" i="5"/>
  <c r="K9276" i="5" s="1"/>
  <c r="J9297" i="5"/>
  <c r="K9297" i="5" s="1"/>
  <c r="J9318" i="5"/>
  <c r="K9318" i="5" s="1"/>
  <c r="J9342" i="5"/>
  <c r="K9342" i="5" s="1"/>
  <c r="J9360" i="5"/>
  <c r="K9360" i="5" s="1"/>
  <c r="J9381" i="5"/>
  <c r="K9381" i="5" s="1"/>
  <c r="J9405" i="5"/>
  <c r="K9405" i="5" s="1"/>
  <c r="J9426" i="5"/>
  <c r="K9426" i="5" s="1"/>
  <c r="J9444" i="5"/>
  <c r="K9444" i="5" s="1"/>
  <c r="J9468" i="5"/>
  <c r="K9468" i="5" s="1"/>
  <c r="J9489" i="5"/>
  <c r="K9489" i="5" s="1"/>
  <c r="J9510" i="5"/>
  <c r="K9510" i="5" s="1"/>
  <c r="J9534" i="5"/>
  <c r="K9534" i="5" s="1"/>
  <c r="J9552" i="5"/>
  <c r="K9552" i="5" s="1"/>
  <c r="J9573" i="5"/>
  <c r="K9573" i="5" s="1"/>
  <c r="J9597" i="5"/>
  <c r="K9597" i="5" s="1"/>
  <c r="J9618" i="5"/>
  <c r="K9618" i="5" s="1"/>
  <c r="J9636" i="5"/>
  <c r="K9636" i="5" s="1"/>
  <c r="J9660" i="5"/>
  <c r="K9660" i="5" s="1"/>
  <c r="J9681" i="5"/>
  <c r="K9681" i="5" s="1"/>
  <c r="J9702" i="5"/>
  <c r="K9702" i="5" s="1"/>
  <c r="J9744" i="5"/>
  <c r="K9744" i="5" s="1"/>
  <c r="J9810" i="5"/>
  <c r="K9810" i="5" s="1"/>
  <c r="J580" i="5"/>
  <c r="K580" i="5" s="1"/>
  <c r="J3261" i="5"/>
  <c r="K3261" i="5" s="1"/>
  <c r="J3909" i="5"/>
  <c r="K3909" i="5" s="1"/>
  <c r="J4557" i="5"/>
  <c r="K4557" i="5" s="1"/>
  <c r="J5097" i="5"/>
  <c r="K5097" i="5" s="1"/>
  <c r="J5324" i="5"/>
  <c r="K5324" i="5" s="1"/>
  <c r="J5468" i="5"/>
  <c r="K5468" i="5" s="1"/>
  <c r="J5612" i="5"/>
  <c r="K5612" i="5" s="1"/>
  <c r="J5756" i="5"/>
  <c r="K5756" i="5" s="1"/>
  <c r="J5900" i="5"/>
  <c r="K5900" i="5" s="1"/>
  <c r="J6044" i="5"/>
  <c r="K6044" i="5" s="1"/>
  <c r="J6188" i="5"/>
  <c r="K6188" i="5" s="1"/>
  <c r="J6332" i="5"/>
  <c r="K6332" i="5" s="1"/>
  <c r="J6476" i="5"/>
  <c r="K6476" i="5" s="1"/>
  <c r="J6586" i="5"/>
  <c r="K6586" i="5" s="1"/>
  <c r="J6694" i="5"/>
  <c r="K6694" i="5" s="1"/>
  <c r="J6802" i="5"/>
  <c r="K6802" i="5" s="1"/>
  <c r="J6910" i="5"/>
  <c r="K6910" i="5" s="1"/>
  <c r="J7018" i="5"/>
  <c r="K7018" i="5" s="1"/>
  <c r="J7126" i="5"/>
  <c r="K7126" i="5" s="1"/>
  <c r="J7234" i="5"/>
  <c r="K7234" i="5" s="1"/>
  <c r="J7342" i="5"/>
  <c r="K7342" i="5" s="1"/>
  <c r="J7450" i="5"/>
  <c r="K7450" i="5" s="1"/>
  <c r="J7558" i="5"/>
  <c r="K7558" i="5" s="1"/>
  <c r="J7666" i="5"/>
  <c r="K7666" i="5" s="1"/>
  <c r="J7764" i="5"/>
  <c r="K7764" i="5" s="1"/>
  <c r="J7846" i="5"/>
  <c r="K7846" i="5" s="1"/>
  <c r="J7943" i="5"/>
  <c r="K7943" i="5" s="1"/>
  <c r="J8025" i="5"/>
  <c r="K8025" i="5" s="1"/>
  <c r="J8099" i="5"/>
  <c r="K8099" i="5" s="1"/>
  <c r="J8196" i="5"/>
  <c r="K8196" i="5" s="1"/>
  <c r="J8278" i="5"/>
  <c r="K8278" i="5" s="1"/>
  <c r="J8375" i="5"/>
  <c r="K8375" i="5" s="1"/>
  <c r="J8435" i="5"/>
  <c r="K8435" i="5" s="1"/>
  <c r="J8483" i="5"/>
  <c r="K8483" i="5" s="1"/>
  <c r="J8526" i="5"/>
  <c r="K8526" i="5" s="1"/>
  <c r="J8553" i="5"/>
  <c r="K8553" i="5" s="1"/>
  <c r="J8575" i="5"/>
  <c r="K8575" i="5" s="1"/>
  <c r="J8598" i="5"/>
  <c r="K8598" i="5" s="1"/>
  <c r="J8625" i="5"/>
  <c r="K8625" i="5" s="1"/>
  <c r="J8647" i="5"/>
  <c r="K8647" i="5" s="1"/>
  <c r="J8670" i="5"/>
  <c r="K8670" i="5" s="1"/>
  <c r="J8697" i="5"/>
  <c r="K8697" i="5" s="1"/>
  <c r="J8719" i="5"/>
  <c r="K8719" i="5" s="1"/>
  <c r="J8742" i="5"/>
  <c r="K8742" i="5" s="1"/>
  <c r="J8767" i="5"/>
  <c r="K8767" i="5" s="1"/>
  <c r="J8785" i="5"/>
  <c r="K8785" i="5" s="1"/>
  <c r="J8806" i="5"/>
  <c r="K8806" i="5" s="1"/>
  <c r="J8830" i="5"/>
  <c r="K8830" i="5" s="1"/>
  <c r="J8851" i="5"/>
  <c r="K8851" i="5" s="1"/>
  <c r="J8869" i="5"/>
  <c r="K8869" i="5" s="1"/>
  <c r="J8893" i="5"/>
  <c r="K8893" i="5" s="1"/>
  <c r="J8914" i="5"/>
  <c r="K8914" i="5" s="1"/>
  <c r="J8935" i="5"/>
  <c r="K8935" i="5" s="1"/>
  <c r="J8959" i="5"/>
  <c r="K8959" i="5" s="1"/>
  <c r="J8977" i="5"/>
  <c r="K8977" i="5" s="1"/>
  <c r="J8998" i="5"/>
  <c r="K8998" i="5" s="1"/>
  <c r="J9022" i="5"/>
  <c r="K9022" i="5" s="1"/>
  <c r="J9043" i="5"/>
  <c r="K9043" i="5" s="1"/>
  <c r="J9061" i="5"/>
  <c r="K9061" i="5" s="1"/>
  <c r="J9085" i="5"/>
  <c r="K9085" i="5" s="1"/>
  <c r="J9106" i="5"/>
  <c r="K9106" i="5" s="1"/>
  <c r="J9127" i="5"/>
  <c r="K9127" i="5" s="1"/>
  <c r="J9151" i="5"/>
  <c r="K9151" i="5" s="1"/>
  <c r="J9169" i="5"/>
  <c r="K9169" i="5" s="1"/>
  <c r="J9190" i="5"/>
  <c r="K9190" i="5" s="1"/>
  <c r="J9214" i="5"/>
  <c r="K9214" i="5" s="1"/>
  <c r="J9235" i="5"/>
  <c r="K9235" i="5" s="1"/>
  <c r="J9253" i="5"/>
  <c r="K9253" i="5" s="1"/>
  <c r="J9277" i="5"/>
  <c r="K9277" i="5" s="1"/>
  <c r="J9298" i="5"/>
  <c r="K9298" i="5" s="1"/>
  <c r="J9319" i="5"/>
  <c r="K9319" i="5" s="1"/>
  <c r="J9343" i="5"/>
  <c r="K9343" i="5" s="1"/>
  <c r="J9361" i="5"/>
  <c r="K9361" i="5" s="1"/>
  <c r="J9382" i="5"/>
  <c r="K9382" i="5" s="1"/>
  <c r="J9406" i="5"/>
  <c r="K9406" i="5" s="1"/>
  <c r="J9427" i="5"/>
  <c r="K9427" i="5" s="1"/>
  <c r="J9445" i="5"/>
  <c r="K9445" i="5" s="1"/>
  <c r="J9469" i="5"/>
  <c r="K9469" i="5" s="1"/>
  <c r="J9490" i="5"/>
  <c r="K9490" i="5" s="1"/>
  <c r="J9511" i="5"/>
  <c r="K9511" i="5" s="1"/>
  <c r="J9535" i="5"/>
  <c r="K9535" i="5" s="1"/>
  <c r="J9553" i="5"/>
  <c r="K9553" i="5" s="1"/>
  <c r="J9574" i="5"/>
  <c r="K9574" i="5" s="1"/>
  <c r="J9598" i="5"/>
  <c r="K9598" i="5" s="1"/>
  <c r="J9619" i="5"/>
  <c r="K9619" i="5" s="1"/>
  <c r="J9637" i="5"/>
  <c r="K9637" i="5" s="1"/>
  <c r="J9661" i="5"/>
  <c r="K9661" i="5" s="1"/>
  <c r="J9682" i="5"/>
  <c r="K9682" i="5" s="1"/>
  <c r="J9703" i="5"/>
  <c r="K9703" i="5" s="1"/>
  <c r="J9727" i="5"/>
  <c r="K9727" i="5" s="1"/>
  <c r="J9745" i="5"/>
  <c r="K9745" i="5" s="1"/>
  <c r="J9766" i="5"/>
  <c r="K9766" i="5" s="1"/>
  <c r="J9790" i="5"/>
  <c r="K9790" i="5" s="1"/>
  <c r="J693" i="5"/>
  <c r="K693" i="5" s="1"/>
  <c r="J3270" i="5"/>
  <c r="K3270" i="5" s="1"/>
  <c r="J3918" i="5"/>
  <c r="K3918" i="5" s="1"/>
  <c r="J4566" i="5"/>
  <c r="K4566" i="5" s="1"/>
  <c r="J5106" i="5"/>
  <c r="K5106" i="5" s="1"/>
  <c r="J5325" i="5"/>
  <c r="K5325" i="5" s="1"/>
  <c r="J5469" i="5"/>
  <c r="K5469" i="5" s="1"/>
  <c r="J5613" i="5"/>
  <c r="K5613" i="5" s="1"/>
  <c r="J5757" i="5"/>
  <c r="K5757" i="5" s="1"/>
  <c r="J5901" i="5"/>
  <c r="K5901" i="5" s="1"/>
  <c r="J6045" i="5"/>
  <c r="K6045" i="5" s="1"/>
  <c r="J6189" i="5"/>
  <c r="K6189" i="5" s="1"/>
  <c r="J6333" i="5"/>
  <c r="K6333" i="5" s="1"/>
  <c r="J6477" i="5"/>
  <c r="K6477" i="5" s="1"/>
  <c r="J6587" i="5"/>
  <c r="K6587" i="5" s="1"/>
  <c r="J6695" i="5"/>
  <c r="K6695" i="5" s="1"/>
  <c r="J6803" i="5"/>
  <c r="K6803" i="5" s="1"/>
  <c r="J6911" i="5"/>
  <c r="K6911" i="5" s="1"/>
  <c r="J7019" i="5"/>
  <c r="K7019" i="5" s="1"/>
  <c r="J7127" i="5"/>
  <c r="K7127" i="5" s="1"/>
  <c r="J7235" i="5"/>
  <c r="K7235" i="5" s="1"/>
  <c r="J7343" i="5"/>
  <c r="K7343" i="5" s="1"/>
  <c r="J7451" i="5"/>
  <c r="K7451" i="5" s="1"/>
  <c r="J7559" i="5"/>
  <c r="K7559" i="5" s="1"/>
  <c r="J7667" i="5"/>
  <c r="K7667" i="5" s="1"/>
  <c r="J7773" i="5"/>
  <c r="K7773" i="5" s="1"/>
  <c r="J7847" i="5"/>
  <c r="K7847" i="5" s="1"/>
  <c r="J7944" i="5"/>
  <c r="K7944" i="5" s="1"/>
  <c r="J8026" i="5"/>
  <c r="K8026" i="5" s="1"/>
  <c r="J8123" i="5"/>
  <c r="K8123" i="5" s="1"/>
  <c r="J8205" i="5"/>
  <c r="K8205" i="5" s="1"/>
  <c r="J8279" i="5"/>
  <c r="K8279" i="5" s="1"/>
  <c r="J8376" i="5"/>
  <c r="K8376" i="5" s="1"/>
  <c r="J8436" i="5"/>
  <c r="K8436" i="5" s="1"/>
  <c r="J8496" i="5"/>
  <c r="K8496" i="5" s="1"/>
  <c r="J8531" i="5"/>
  <c r="K8531" i="5" s="1"/>
  <c r="J8554" i="5"/>
  <c r="K8554" i="5" s="1"/>
  <c r="J8577" i="5"/>
  <c r="K8577" i="5" s="1"/>
  <c r="J8603" i="5"/>
  <c r="K8603" i="5" s="1"/>
  <c r="J8626" i="5"/>
  <c r="K8626" i="5" s="1"/>
  <c r="J8649" i="5"/>
  <c r="K8649" i="5" s="1"/>
  <c r="J8675" i="5"/>
  <c r="K8675" i="5" s="1"/>
  <c r="J8698" i="5"/>
  <c r="K8698" i="5" s="1"/>
  <c r="J8721" i="5"/>
  <c r="K8721" i="5" s="1"/>
  <c r="J8747" i="5"/>
  <c r="K8747" i="5" s="1"/>
  <c r="J8768" i="5"/>
  <c r="K8768" i="5" s="1"/>
  <c r="J8789" i="5"/>
  <c r="K8789" i="5" s="1"/>
  <c r="J8813" i="5"/>
  <c r="K8813" i="5" s="1"/>
  <c r="J8831" i="5"/>
  <c r="K8831" i="5" s="1"/>
  <c r="J8852" i="5"/>
  <c r="K8852" i="5" s="1"/>
  <c r="J8876" i="5"/>
  <c r="K8876" i="5" s="1"/>
  <c r="J8897" i="5"/>
  <c r="K8897" i="5" s="1"/>
  <c r="J8915" i="5"/>
  <c r="K8915" i="5" s="1"/>
  <c r="J8939" i="5"/>
  <c r="K8939" i="5" s="1"/>
  <c r="J8960" i="5"/>
  <c r="K8960" i="5" s="1"/>
  <c r="J8981" i="5"/>
  <c r="K8981" i="5" s="1"/>
  <c r="J9005" i="5"/>
  <c r="K9005" i="5" s="1"/>
  <c r="J9023" i="5"/>
  <c r="K9023" i="5" s="1"/>
  <c r="J9044" i="5"/>
  <c r="K9044" i="5" s="1"/>
  <c r="J9068" i="5"/>
  <c r="K9068" i="5" s="1"/>
  <c r="J9089" i="5"/>
  <c r="K9089" i="5" s="1"/>
  <c r="J9107" i="5"/>
  <c r="K9107" i="5" s="1"/>
  <c r="J9131" i="5"/>
  <c r="K9131" i="5" s="1"/>
  <c r="J9152" i="5"/>
  <c r="K9152" i="5" s="1"/>
  <c r="J9173" i="5"/>
  <c r="K9173" i="5" s="1"/>
  <c r="J9197" i="5"/>
  <c r="K9197" i="5" s="1"/>
  <c r="J9215" i="5"/>
  <c r="K9215" i="5" s="1"/>
  <c r="J9236" i="5"/>
  <c r="K9236" i="5" s="1"/>
  <c r="J9260" i="5"/>
  <c r="K9260" i="5" s="1"/>
  <c r="J9281" i="5"/>
  <c r="K9281" i="5" s="1"/>
  <c r="J9299" i="5"/>
  <c r="K9299" i="5" s="1"/>
  <c r="J9323" i="5"/>
  <c r="K9323" i="5" s="1"/>
  <c r="J9344" i="5"/>
  <c r="K9344" i="5" s="1"/>
  <c r="J9365" i="5"/>
  <c r="K9365" i="5" s="1"/>
  <c r="J9389" i="5"/>
  <c r="K9389" i="5" s="1"/>
  <c r="J9407" i="5"/>
  <c r="K9407" i="5" s="1"/>
  <c r="J9428" i="5"/>
  <c r="K9428" i="5" s="1"/>
  <c r="J9452" i="5"/>
  <c r="K9452" i="5" s="1"/>
  <c r="J9473" i="5"/>
  <c r="K9473" i="5" s="1"/>
  <c r="J9491" i="5"/>
  <c r="K9491" i="5" s="1"/>
  <c r="J9515" i="5"/>
  <c r="K9515" i="5" s="1"/>
  <c r="J9536" i="5"/>
  <c r="K9536" i="5" s="1"/>
  <c r="J9557" i="5"/>
  <c r="K9557" i="5" s="1"/>
  <c r="J9581" i="5"/>
  <c r="K9581" i="5" s="1"/>
  <c r="J9599" i="5"/>
  <c r="K9599" i="5" s="1"/>
  <c r="J9620" i="5"/>
  <c r="K9620" i="5" s="1"/>
  <c r="J9644" i="5"/>
  <c r="K9644" i="5" s="1"/>
  <c r="J9665" i="5"/>
  <c r="K9665" i="5" s="1"/>
  <c r="J9683" i="5"/>
  <c r="K9683" i="5" s="1"/>
  <c r="J9707" i="5"/>
  <c r="K9707" i="5" s="1"/>
  <c r="J9728" i="5"/>
  <c r="K9728" i="5" s="1"/>
  <c r="J9749" i="5"/>
  <c r="K9749" i="5" s="1"/>
  <c r="J9773" i="5"/>
  <c r="K9773" i="5" s="1"/>
  <c r="J1835" i="5"/>
  <c r="K1835" i="5" s="1"/>
  <c r="J3369" i="5"/>
  <c r="K3369" i="5" s="1"/>
  <c r="J4017" i="5"/>
  <c r="K4017" i="5" s="1"/>
  <c r="J4665" i="5"/>
  <c r="K4665" i="5" s="1"/>
  <c r="J5158" i="5"/>
  <c r="K5158" i="5" s="1"/>
  <c r="J5358" i="5"/>
  <c r="K5358" i="5" s="1"/>
  <c r="J5502" i="5"/>
  <c r="K5502" i="5" s="1"/>
  <c r="J5646" i="5"/>
  <c r="K5646" i="5" s="1"/>
  <c r="J5790" i="5"/>
  <c r="K5790" i="5" s="1"/>
  <c r="J5934" i="5"/>
  <c r="K5934" i="5" s="1"/>
  <c r="J6078" i="5"/>
  <c r="K6078" i="5" s="1"/>
  <c r="J6222" i="5"/>
  <c r="K6222" i="5" s="1"/>
  <c r="J6366" i="5"/>
  <c r="K6366" i="5" s="1"/>
  <c r="J6503" i="5"/>
  <c r="K6503" i="5" s="1"/>
  <c r="J6611" i="5"/>
  <c r="K6611" i="5" s="1"/>
  <c r="J6719" i="5"/>
  <c r="K6719" i="5" s="1"/>
  <c r="J6827" i="5"/>
  <c r="K6827" i="5" s="1"/>
  <c r="J6935" i="5"/>
  <c r="K6935" i="5" s="1"/>
  <c r="J7043" i="5"/>
  <c r="K7043" i="5" s="1"/>
  <c r="J7151" i="5"/>
  <c r="K7151" i="5" s="1"/>
  <c r="J7259" i="5"/>
  <c r="K7259" i="5" s="1"/>
  <c r="J7367" i="5"/>
  <c r="K7367" i="5" s="1"/>
  <c r="J7475" i="5"/>
  <c r="K7475" i="5" s="1"/>
  <c r="J7583" i="5"/>
  <c r="K7583" i="5" s="1"/>
  <c r="J7691" i="5"/>
  <c r="K7691" i="5" s="1"/>
  <c r="J7774" i="5"/>
  <c r="K7774" i="5" s="1"/>
  <c r="J7871" i="5"/>
  <c r="K7871" i="5" s="1"/>
  <c r="J7953" i="5"/>
  <c r="K7953" i="5" s="1"/>
  <c r="J8027" i="5"/>
  <c r="K8027" i="5" s="1"/>
  <c r="J8124" i="5"/>
  <c r="K8124" i="5" s="1"/>
  <c r="J8206" i="5"/>
  <c r="K8206" i="5" s="1"/>
  <c r="J8303" i="5"/>
  <c r="K8303" i="5" s="1"/>
  <c r="J8385" i="5"/>
  <c r="K8385" i="5" s="1"/>
  <c r="J8437" i="5"/>
  <c r="K8437" i="5" s="1"/>
  <c r="J8497" i="5"/>
  <c r="K8497" i="5" s="1"/>
  <c r="J8532" i="5"/>
  <c r="K8532" i="5" s="1"/>
  <c r="J8555" i="5"/>
  <c r="K8555" i="5" s="1"/>
  <c r="J8578" i="5"/>
  <c r="K8578" i="5" s="1"/>
  <c r="J8604" i="5"/>
  <c r="K8604" i="5" s="1"/>
  <c r="J8627" i="5"/>
  <c r="K8627" i="5" s="1"/>
  <c r="J8650" i="5"/>
  <c r="K8650" i="5" s="1"/>
  <c r="J8676" i="5"/>
  <c r="K8676" i="5" s="1"/>
  <c r="J8699" i="5"/>
  <c r="K8699" i="5" s="1"/>
  <c r="J8722" i="5"/>
  <c r="K8722" i="5" s="1"/>
  <c r="J8748" i="5"/>
  <c r="K8748" i="5" s="1"/>
  <c r="J8769" i="5"/>
  <c r="K8769" i="5" s="1"/>
  <c r="J8790" i="5"/>
  <c r="K8790" i="5" s="1"/>
  <c r="J8814" i="5"/>
  <c r="K8814" i="5" s="1"/>
  <c r="J8832" i="5"/>
  <c r="K8832" i="5" s="1"/>
  <c r="J8853" i="5"/>
  <c r="K8853" i="5" s="1"/>
  <c r="J8877" i="5"/>
  <c r="K8877" i="5" s="1"/>
  <c r="J8898" i="5"/>
  <c r="K8898" i="5" s="1"/>
  <c r="J8916" i="5"/>
  <c r="K8916" i="5" s="1"/>
  <c r="J8940" i="5"/>
  <c r="K8940" i="5" s="1"/>
  <c r="J8961" i="5"/>
  <c r="K8961" i="5" s="1"/>
  <c r="J8982" i="5"/>
  <c r="K8982" i="5" s="1"/>
  <c r="J9006" i="5"/>
  <c r="K9006" i="5" s="1"/>
  <c r="J9024" i="5"/>
  <c r="K9024" i="5" s="1"/>
  <c r="J9045" i="5"/>
  <c r="K9045" i="5" s="1"/>
  <c r="J9069" i="5"/>
  <c r="K9069" i="5" s="1"/>
  <c r="J9090" i="5"/>
  <c r="K9090" i="5" s="1"/>
  <c r="J9108" i="5"/>
  <c r="K9108" i="5" s="1"/>
  <c r="J9132" i="5"/>
  <c r="K9132" i="5" s="1"/>
  <c r="J9153" i="5"/>
  <c r="K9153" i="5" s="1"/>
  <c r="J9174" i="5"/>
  <c r="K9174" i="5" s="1"/>
  <c r="J9198" i="5"/>
  <c r="K9198" i="5" s="1"/>
  <c r="J9216" i="5"/>
  <c r="K9216" i="5" s="1"/>
  <c r="J9237" i="5"/>
  <c r="K9237" i="5" s="1"/>
  <c r="J9261" i="5"/>
  <c r="K9261" i="5" s="1"/>
  <c r="J9282" i="5"/>
  <c r="K9282" i="5" s="1"/>
  <c r="J9300" i="5"/>
  <c r="K9300" i="5" s="1"/>
  <c r="J9324" i="5"/>
  <c r="K9324" i="5" s="1"/>
  <c r="J9345" i="5"/>
  <c r="K9345" i="5" s="1"/>
  <c r="J9366" i="5"/>
  <c r="K9366" i="5" s="1"/>
  <c r="J9390" i="5"/>
  <c r="K9390" i="5" s="1"/>
  <c r="J9408" i="5"/>
  <c r="K9408" i="5" s="1"/>
  <c r="J9429" i="5"/>
  <c r="K9429" i="5" s="1"/>
  <c r="J9453" i="5"/>
  <c r="K9453" i="5" s="1"/>
  <c r="J9474" i="5"/>
  <c r="K9474" i="5" s="1"/>
  <c r="J9492" i="5"/>
  <c r="K9492" i="5" s="1"/>
  <c r="J9516" i="5"/>
  <c r="K9516" i="5" s="1"/>
  <c r="J9537" i="5"/>
  <c r="K9537" i="5" s="1"/>
  <c r="J9558" i="5"/>
  <c r="K9558" i="5" s="1"/>
  <c r="J9582" i="5"/>
  <c r="K9582" i="5" s="1"/>
  <c r="J9600" i="5"/>
  <c r="K9600" i="5" s="1"/>
  <c r="J9621" i="5"/>
  <c r="K9621" i="5" s="1"/>
  <c r="J9645" i="5"/>
  <c r="K9645" i="5" s="1"/>
  <c r="J9666" i="5"/>
  <c r="K9666" i="5" s="1"/>
  <c r="J9684" i="5"/>
  <c r="K9684" i="5" s="1"/>
  <c r="J9708" i="5"/>
  <c r="K9708" i="5" s="1"/>
  <c r="J9729" i="5"/>
  <c r="K9729" i="5" s="1"/>
  <c r="J9750" i="5"/>
  <c r="K9750" i="5" s="1"/>
  <c r="J9774" i="5"/>
  <c r="K9774" i="5" s="1"/>
  <c r="J2922" i="5"/>
  <c r="K2922" i="5" s="1"/>
  <c r="J3585" i="5"/>
  <c r="K3585" i="5" s="1"/>
  <c r="J4233" i="5"/>
  <c r="K4233" i="5" s="1"/>
  <c r="J4881" i="5"/>
  <c r="K4881" i="5" s="1"/>
  <c r="J5250" i="5"/>
  <c r="K5250" i="5" s="1"/>
  <c r="J5406" i="5"/>
  <c r="K5406" i="5" s="1"/>
  <c r="J5550" i="5"/>
  <c r="K5550" i="5" s="1"/>
  <c r="J5694" i="5"/>
  <c r="K5694" i="5" s="1"/>
  <c r="J5838" i="5"/>
  <c r="K5838" i="5" s="1"/>
  <c r="J5982" i="5"/>
  <c r="K5982" i="5" s="1"/>
  <c r="J6126" i="5"/>
  <c r="K6126" i="5" s="1"/>
  <c r="J6270" i="5"/>
  <c r="K6270" i="5" s="1"/>
  <c r="J6414" i="5"/>
  <c r="K6414" i="5" s="1"/>
  <c r="J6539" i="5"/>
  <c r="K6539" i="5" s="1"/>
  <c r="J6647" i="5"/>
  <c r="K6647" i="5" s="1"/>
  <c r="J6755" i="5"/>
  <c r="K6755" i="5" s="1"/>
  <c r="J6863" i="5"/>
  <c r="K6863" i="5" s="1"/>
  <c r="J6971" i="5"/>
  <c r="K6971" i="5" s="1"/>
  <c r="J7079" i="5"/>
  <c r="K7079" i="5" s="1"/>
  <c r="J7187" i="5"/>
  <c r="K7187" i="5" s="1"/>
  <c r="J7295" i="5"/>
  <c r="K7295" i="5" s="1"/>
  <c r="J7403" i="5"/>
  <c r="K7403" i="5" s="1"/>
  <c r="J7511" i="5"/>
  <c r="K7511" i="5" s="1"/>
  <c r="J7619" i="5"/>
  <c r="K7619" i="5" s="1"/>
  <c r="J7727" i="5"/>
  <c r="K7727" i="5" s="1"/>
  <c r="J7809" i="5"/>
  <c r="K7809" i="5" s="1"/>
  <c r="J7883" i="5"/>
  <c r="K7883" i="5" s="1"/>
  <c r="J7980" i="5"/>
  <c r="K7980" i="5" s="1"/>
  <c r="J8062" i="5"/>
  <c r="K8062" i="5" s="1"/>
  <c r="J8159" i="5"/>
  <c r="K8159" i="5" s="1"/>
  <c r="J8241" i="5"/>
  <c r="K8241" i="5" s="1"/>
  <c r="J8315" i="5"/>
  <c r="K8315" i="5" s="1"/>
  <c r="J8410" i="5"/>
  <c r="K8410" i="5" s="1"/>
  <c r="J8460" i="5"/>
  <c r="K8460" i="5" s="1"/>
  <c r="J8515" i="5"/>
  <c r="K8515" i="5" s="1"/>
  <c r="J8539" i="5"/>
  <c r="K8539" i="5" s="1"/>
  <c r="J8562" i="5"/>
  <c r="K8562" i="5" s="1"/>
  <c r="J8589" i="5"/>
  <c r="K8589" i="5" s="1"/>
  <c r="J8611" i="5"/>
  <c r="K8611" i="5" s="1"/>
  <c r="J8634" i="5"/>
  <c r="K8634" i="5" s="1"/>
  <c r="J8661" i="5"/>
  <c r="K8661" i="5" s="1"/>
  <c r="J8683" i="5"/>
  <c r="K8683" i="5" s="1"/>
  <c r="J8706" i="5"/>
  <c r="K8706" i="5" s="1"/>
  <c r="J8733" i="5"/>
  <c r="K8733" i="5" s="1"/>
  <c r="J8755" i="5"/>
  <c r="K8755" i="5" s="1"/>
  <c r="J8773" i="5"/>
  <c r="K8773" i="5" s="1"/>
  <c r="J8797" i="5"/>
  <c r="K8797" i="5" s="1"/>
  <c r="J8818" i="5"/>
  <c r="K8818" i="5" s="1"/>
  <c r="J8839" i="5"/>
  <c r="K8839" i="5" s="1"/>
  <c r="J8863" i="5"/>
  <c r="K8863" i="5" s="1"/>
  <c r="J8881" i="5"/>
  <c r="K8881" i="5" s="1"/>
  <c r="J8902" i="5"/>
  <c r="K8902" i="5" s="1"/>
  <c r="J8926" i="5"/>
  <c r="K8926" i="5" s="1"/>
  <c r="J8947" i="5"/>
  <c r="K8947" i="5" s="1"/>
  <c r="J8965" i="5"/>
  <c r="K8965" i="5" s="1"/>
  <c r="J8989" i="5"/>
  <c r="K8989" i="5" s="1"/>
  <c r="J9010" i="5"/>
  <c r="K9010" i="5" s="1"/>
  <c r="J9031" i="5"/>
  <c r="K9031" i="5" s="1"/>
  <c r="J9055" i="5"/>
  <c r="K9055" i="5" s="1"/>
  <c r="J9073" i="5"/>
  <c r="K9073" i="5" s="1"/>
  <c r="J9094" i="5"/>
  <c r="K9094" i="5" s="1"/>
  <c r="J9118" i="5"/>
  <c r="K9118" i="5" s="1"/>
  <c r="J9139" i="5"/>
  <c r="K9139" i="5" s="1"/>
  <c r="J9157" i="5"/>
  <c r="K9157" i="5" s="1"/>
  <c r="J9181" i="5"/>
  <c r="K9181" i="5" s="1"/>
  <c r="J9202" i="5"/>
  <c r="K9202" i="5" s="1"/>
  <c r="J9223" i="5"/>
  <c r="K9223" i="5" s="1"/>
  <c r="J9247" i="5"/>
  <c r="K9247" i="5" s="1"/>
  <c r="J9265" i="5"/>
  <c r="K9265" i="5" s="1"/>
  <c r="J9286" i="5"/>
  <c r="K9286" i="5" s="1"/>
  <c r="J9310" i="5"/>
  <c r="K9310" i="5" s="1"/>
  <c r="J9331" i="5"/>
  <c r="K9331" i="5" s="1"/>
  <c r="J9349" i="5"/>
  <c r="K9349" i="5" s="1"/>
  <c r="J9373" i="5"/>
  <c r="K9373" i="5" s="1"/>
  <c r="J9394" i="5"/>
  <c r="K9394" i="5" s="1"/>
  <c r="J9415" i="5"/>
  <c r="K9415" i="5" s="1"/>
  <c r="J9439" i="5"/>
  <c r="K9439" i="5" s="1"/>
  <c r="J9457" i="5"/>
  <c r="K9457" i="5" s="1"/>
  <c r="J9478" i="5"/>
  <c r="K9478" i="5" s="1"/>
  <c r="J9502" i="5"/>
  <c r="K9502" i="5" s="1"/>
  <c r="J9523" i="5"/>
  <c r="K9523" i="5" s="1"/>
  <c r="J9541" i="5"/>
  <c r="K9541" i="5" s="1"/>
  <c r="J9565" i="5"/>
  <c r="K9565" i="5" s="1"/>
  <c r="J9586" i="5"/>
  <c r="K9586" i="5" s="1"/>
  <c r="J9607" i="5"/>
  <c r="K9607" i="5" s="1"/>
  <c r="J4026" i="5"/>
  <c r="K4026" i="5" s="1"/>
  <c r="J5371" i="5"/>
  <c r="K5371" i="5" s="1"/>
  <c r="J5803" i="5"/>
  <c r="K5803" i="5" s="1"/>
  <c r="J6235" i="5"/>
  <c r="K6235" i="5" s="1"/>
  <c r="J6621" i="5"/>
  <c r="K6621" i="5" s="1"/>
  <c r="J6945" i="5"/>
  <c r="K6945" i="5" s="1"/>
  <c r="J7269" i="5"/>
  <c r="K7269" i="5" s="1"/>
  <c r="J7593" i="5"/>
  <c r="K7593" i="5" s="1"/>
  <c r="J7872" i="5"/>
  <c r="K7872" i="5" s="1"/>
  <c r="J8133" i="5"/>
  <c r="K8133" i="5" s="1"/>
  <c r="J8386" i="5"/>
  <c r="K8386" i="5" s="1"/>
  <c r="J8533" i="5"/>
  <c r="K8533" i="5" s="1"/>
  <c r="J8605" i="5"/>
  <c r="K8605" i="5" s="1"/>
  <c r="J8677" i="5"/>
  <c r="K8677" i="5" s="1"/>
  <c r="J8749" i="5"/>
  <c r="K8749" i="5" s="1"/>
  <c r="J8815" i="5"/>
  <c r="K8815" i="5" s="1"/>
  <c r="J8878" i="5"/>
  <c r="K8878" i="5" s="1"/>
  <c r="J8941" i="5"/>
  <c r="K8941" i="5" s="1"/>
  <c r="J9007" i="5"/>
  <c r="K9007" i="5" s="1"/>
  <c r="J9070" i="5"/>
  <c r="K9070" i="5" s="1"/>
  <c r="J9133" i="5"/>
  <c r="K9133" i="5" s="1"/>
  <c r="J9199" i="5"/>
  <c r="K9199" i="5" s="1"/>
  <c r="J9262" i="5"/>
  <c r="K9262" i="5" s="1"/>
  <c r="J9325" i="5"/>
  <c r="K9325" i="5" s="1"/>
  <c r="J9391" i="5"/>
  <c r="K9391" i="5" s="1"/>
  <c r="J9454" i="5"/>
  <c r="K9454" i="5" s="1"/>
  <c r="J9517" i="5"/>
  <c r="K9517" i="5" s="1"/>
  <c r="J9583" i="5"/>
  <c r="K9583" i="5" s="1"/>
  <c r="J9632" i="5"/>
  <c r="K9632" i="5" s="1"/>
  <c r="J9692" i="5"/>
  <c r="K9692" i="5" s="1"/>
  <c r="J9732" i="5"/>
  <c r="K9732" i="5" s="1"/>
  <c r="J9778" i="5"/>
  <c r="K9778" i="5" s="1"/>
  <c r="J9813" i="5"/>
  <c r="K9813" i="5" s="1"/>
  <c r="J9840" i="5"/>
  <c r="K9840" i="5" s="1"/>
  <c r="J9873" i="5"/>
  <c r="K9873" i="5" s="1"/>
  <c r="J9900" i="5"/>
  <c r="K9900" i="5" s="1"/>
  <c r="J9924" i="5"/>
  <c r="K9924" i="5" s="1"/>
  <c r="J9957" i="5"/>
  <c r="K9957" i="5" s="1"/>
  <c r="J9984" i="5"/>
  <c r="K9984" i="5" s="1"/>
  <c r="J10006" i="5"/>
  <c r="K10006" i="5" s="1"/>
  <c r="J9906" i="5"/>
  <c r="K9906" i="5" s="1"/>
  <c r="J9540" i="5"/>
  <c r="K9540" i="5" s="1"/>
  <c r="J9356" i="5"/>
  <c r="K9356" i="5" s="1"/>
  <c r="J9859" i="5"/>
  <c r="K9859" i="5" s="1"/>
  <c r="J7197" i="5"/>
  <c r="K7197" i="5" s="1"/>
  <c r="J9119" i="5"/>
  <c r="K9119" i="5" s="1"/>
  <c r="J9685" i="5"/>
  <c r="K9685" i="5" s="1"/>
  <c r="J4125" i="5"/>
  <c r="K4125" i="5" s="1"/>
  <c r="J5372" i="5"/>
  <c r="K5372" i="5" s="1"/>
  <c r="J5804" i="5"/>
  <c r="K5804" i="5" s="1"/>
  <c r="J6236" i="5"/>
  <c r="K6236" i="5" s="1"/>
  <c r="J6622" i="5"/>
  <c r="K6622" i="5" s="1"/>
  <c r="J6946" i="5"/>
  <c r="K6946" i="5" s="1"/>
  <c r="J7270" i="5"/>
  <c r="K7270" i="5" s="1"/>
  <c r="J7594" i="5"/>
  <c r="K7594" i="5" s="1"/>
  <c r="J7881" i="5"/>
  <c r="K7881" i="5" s="1"/>
  <c r="J8134" i="5"/>
  <c r="K8134" i="5" s="1"/>
  <c r="J8387" i="5"/>
  <c r="K8387" i="5" s="1"/>
  <c r="J8537" i="5"/>
  <c r="K8537" i="5" s="1"/>
  <c r="J8609" i="5"/>
  <c r="K8609" i="5" s="1"/>
  <c r="J8681" i="5"/>
  <c r="K8681" i="5" s="1"/>
  <c r="J8753" i="5"/>
  <c r="K8753" i="5" s="1"/>
  <c r="J8816" i="5"/>
  <c r="K8816" i="5" s="1"/>
  <c r="J8879" i="5"/>
  <c r="K8879" i="5" s="1"/>
  <c r="J8945" i="5"/>
  <c r="K8945" i="5" s="1"/>
  <c r="J9008" i="5"/>
  <c r="K9008" i="5" s="1"/>
  <c r="J9071" i="5"/>
  <c r="K9071" i="5" s="1"/>
  <c r="J9137" i="5"/>
  <c r="K9137" i="5" s="1"/>
  <c r="J9200" i="5"/>
  <c r="K9200" i="5" s="1"/>
  <c r="J9263" i="5"/>
  <c r="K9263" i="5" s="1"/>
  <c r="J9329" i="5"/>
  <c r="K9329" i="5" s="1"/>
  <c r="J9392" i="5"/>
  <c r="K9392" i="5" s="1"/>
  <c r="J9455" i="5"/>
  <c r="K9455" i="5" s="1"/>
  <c r="J9521" i="5"/>
  <c r="K9521" i="5" s="1"/>
  <c r="J9584" i="5"/>
  <c r="K9584" i="5" s="1"/>
  <c r="J9646" i="5"/>
  <c r="K9646" i="5" s="1"/>
  <c r="J9693" i="5"/>
  <c r="K9693" i="5" s="1"/>
  <c r="J9733" i="5"/>
  <c r="K9733" i="5" s="1"/>
  <c r="J9779" i="5"/>
  <c r="K9779" i="5" s="1"/>
  <c r="J9814" i="5"/>
  <c r="K9814" i="5" s="1"/>
  <c r="J9841" i="5"/>
  <c r="K9841" i="5" s="1"/>
  <c r="J9874" i="5"/>
  <c r="K9874" i="5" s="1"/>
  <c r="J9901" i="5"/>
  <c r="K9901" i="5" s="1"/>
  <c r="J9925" i="5"/>
  <c r="K9925" i="5" s="1"/>
  <c r="J9958" i="5"/>
  <c r="K9958" i="5" s="1"/>
  <c r="J9985" i="5"/>
  <c r="K9985" i="5" s="1"/>
  <c r="J10007" i="5"/>
  <c r="K10007" i="5" s="1"/>
  <c r="J9936" i="5"/>
  <c r="K9936" i="5" s="1"/>
  <c r="J9348" i="5"/>
  <c r="K9348" i="5" s="1"/>
  <c r="J9485" i="5"/>
  <c r="K9485" i="5" s="1"/>
  <c r="J9761" i="5"/>
  <c r="K9761" i="5" s="1"/>
  <c r="J9943" i="5"/>
  <c r="K9943" i="5" s="1"/>
  <c r="J6873" i="5"/>
  <c r="K6873" i="5" s="1"/>
  <c r="J9248" i="5"/>
  <c r="K9248" i="5" s="1"/>
  <c r="J9812" i="5"/>
  <c r="K9812" i="5" s="1"/>
  <c r="J4134" i="5"/>
  <c r="K4134" i="5" s="1"/>
  <c r="J5373" i="5"/>
  <c r="K5373" i="5" s="1"/>
  <c r="J5805" i="5"/>
  <c r="K5805" i="5" s="1"/>
  <c r="J6237" i="5"/>
  <c r="K6237" i="5" s="1"/>
  <c r="J6623" i="5"/>
  <c r="K6623" i="5" s="1"/>
  <c r="J6947" i="5"/>
  <c r="K6947" i="5" s="1"/>
  <c r="J7271" i="5"/>
  <c r="K7271" i="5" s="1"/>
  <c r="J7595" i="5"/>
  <c r="K7595" i="5" s="1"/>
  <c r="J7882" i="5"/>
  <c r="K7882" i="5" s="1"/>
  <c r="J8135" i="5"/>
  <c r="K8135" i="5" s="1"/>
  <c r="J8409" i="5"/>
  <c r="K8409" i="5" s="1"/>
  <c r="J8538" i="5"/>
  <c r="K8538" i="5" s="1"/>
  <c r="J8610" i="5"/>
  <c r="K8610" i="5" s="1"/>
  <c r="J8682" i="5"/>
  <c r="K8682" i="5" s="1"/>
  <c r="J8754" i="5"/>
  <c r="K8754" i="5" s="1"/>
  <c r="J8817" i="5"/>
  <c r="K8817" i="5" s="1"/>
  <c r="J8880" i="5"/>
  <c r="K8880" i="5" s="1"/>
  <c r="J8946" i="5"/>
  <c r="K8946" i="5" s="1"/>
  <c r="J9009" i="5"/>
  <c r="K9009" i="5" s="1"/>
  <c r="J9072" i="5"/>
  <c r="K9072" i="5" s="1"/>
  <c r="J9138" i="5"/>
  <c r="K9138" i="5" s="1"/>
  <c r="J9201" i="5"/>
  <c r="K9201" i="5" s="1"/>
  <c r="J9264" i="5"/>
  <c r="K9264" i="5" s="1"/>
  <c r="J9330" i="5"/>
  <c r="K9330" i="5" s="1"/>
  <c r="J9393" i="5"/>
  <c r="K9393" i="5" s="1"/>
  <c r="J9456" i="5"/>
  <c r="K9456" i="5" s="1"/>
  <c r="J9522" i="5"/>
  <c r="K9522" i="5" s="1"/>
  <c r="J9585" i="5"/>
  <c r="K9585" i="5" s="1"/>
  <c r="J9647" i="5"/>
  <c r="K9647" i="5" s="1"/>
  <c r="J9694" i="5"/>
  <c r="K9694" i="5" s="1"/>
  <c r="J9740" i="5"/>
  <c r="K9740" i="5" s="1"/>
  <c r="J9789" i="5"/>
  <c r="K9789" i="5" s="1"/>
  <c r="J9821" i="5"/>
  <c r="K9821" i="5" s="1"/>
  <c r="J9845" i="5"/>
  <c r="K9845" i="5" s="1"/>
  <c r="J9875" i="5"/>
  <c r="K9875" i="5" s="1"/>
  <c r="J9905" i="5"/>
  <c r="K9905" i="5" s="1"/>
  <c r="J9932" i="5"/>
  <c r="K9932" i="5" s="1"/>
  <c r="J9965" i="5"/>
  <c r="K9965" i="5" s="1"/>
  <c r="J9987" i="5"/>
  <c r="K9987" i="5" s="1"/>
  <c r="J10008" i="5"/>
  <c r="K10008" i="5" s="1"/>
  <c r="J9966" i="5"/>
  <c r="K9966" i="5" s="1"/>
  <c r="J9285" i="5"/>
  <c r="K9285" i="5" s="1"/>
  <c r="J9293" i="5"/>
  <c r="K9293" i="5" s="1"/>
  <c r="J9886" i="5"/>
  <c r="K9886" i="5" s="1"/>
  <c r="J9982" i="5"/>
  <c r="K9982" i="5" s="1"/>
  <c r="J7521" i="5"/>
  <c r="K7521" i="5" s="1"/>
  <c r="J8993" i="5"/>
  <c r="K8993" i="5" s="1"/>
  <c r="J9569" i="5"/>
  <c r="K9569" i="5" s="1"/>
  <c r="J9869" i="5"/>
  <c r="K9869" i="5" s="1"/>
  <c r="J4242" i="5"/>
  <c r="K4242" i="5" s="1"/>
  <c r="J5419" i="5"/>
  <c r="K5419" i="5" s="1"/>
  <c r="J5851" i="5"/>
  <c r="K5851" i="5" s="1"/>
  <c r="J6283" i="5"/>
  <c r="K6283" i="5" s="1"/>
  <c r="J6657" i="5"/>
  <c r="K6657" i="5" s="1"/>
  <c r="J6981" i="5"/>
  <c r="K6981" i="5" s="1"/>
  <c r="J7305" i="5"/>
  <c r="K7305" i="5" s="1"/>
  <c r="J7629" i="5"/>
  <c r="K7629" i="5" s="1"/>
  <c r="J7907" i="5"/>
  <c r="K7907" i="5" s="1"/>
  <c r="J8160" i="5"/>
  <c r="K8160" i="5" s="1"/>
  <c r="J8411" i="5"/>
  <c r="K8411" i="5" s="1"/>
  <c r="J8541" i="5"/>
  <c r="K8541" i="5" s="1"/>
  <c r="J8613" i="5"/>
  <c r="K8613" i="5" s="1"/>
  <c r="J8685" i="5"/>
  <c r="K8685" i="5" s="1"/>
  <c r="J8756" i="5"/>
  <c r="K8756" i="5" s="1"/>
  <c r="J8819" i="5"/>
  <c r="K8819" i="5" s="1"/>
  <c r="J8885" i="5"/>
  <c r="K8885" i="5" s="1"/>
  <c r="J8948" i="5"/>
  <c r="K8948" i="5" s="1"/>
  <c r="J9011" i="5"/>
  <c r="K9011" i="5" s="1"/>
  <c r="J9077" i="5"/>
  <c r="K9077" i="5" s="1"/>
  <c r="J9140" i="5"/>
  <c r="K9140" i="5" s="1"/>
  <c r="J9203" i="5"/>
  <c r="K9203" i="5" s="1"/>
  <c r="J9269" i="5"/>
  <c r="K9269" i="5" s="1"/>
  <c r="J9332" i="5"/>
  <c r="K9332" i="5" s="1"/>
  <c r="J9395" i="5"/>
  <c r="K9395" i="5" s="1"/>
  <c r="J9461" i="5"/>
  <c r="K9461" i="5" s="1"/>
  <c r="J9524" i="5"/>
  <c r="K9524" i="5" s="1"/>
  <c r="J9587" i="5"/>
  <c r="K9587" i="5" s="1"/>
  <c r="J9648" i="5"/>
  <c r="K9648" i="5" s="1"/>
  <c r="J9695" i="5"/>
  <c r="K9695" i="5" s="1"/>
  <c r="J9751" i="5"/>
  <c r="K9751" i="5" s="1"/>
  <c r="J9791" i="5"/>
  <c r="K9791" i="5" s="1"/>
  <c r="J9822" i="5"/>
  <c r="K9822" i="5" s="1"/>
  <c r="J9852" i="5"/>
  <c r="K9852" i="5" s="1"/>
  <c r="J9876" i="5"/>
  <c r="K9876" i="5" s="1"/>
  <c r="J9988" i="5"/>
  <c r="K9988" i="5" s="1"/>
  <c r="J10012" i="5"/>
  <c r="K10012" i="5" s="1"/>
  <c r="J9477" i="5"/>
  <c r="K9477" i="5" s="1"/>
  <c r="J9858" i="5"/>
  <c r="K9858" i="5" s="1"/>
  <c r="J9969" i="5"/>
  <c r="K9969" i="5" s="1"/>
  <c r="J9227" i="5"/>
  <c r="K9227" i="5" s="1"/>
  <c r="J9715" i="5"/>
  <c r="K9715" i="5" s="1"/>
  <c r="J9970" i="5"/>
  <c r="K9970" i="5" s="1"/>
  <c r="J10001" i="5"/>
  <c r="K10001" i="5" s="1"/>
  <c r="J6139" i="5"/>
  <c r="K6139" i="5" s="1"/>
  <c r="J8864" i="5"/>
  <c r="K8864" i="5" s="1"/>
  <c r="J9631" i="5"/>
  <c r="K9631" i="5" s="1"/>
  <c r="J9983" i="5"/>
  <c r="K9983" i="5" s="1"/>
  <c r="J1920" i="5"/>
  <c r="K1920" i="5" s="1"/>
  <c r="J4674" i="5"/>
  <c r="K4674" i="5" s="1"/>
  <c r="J5515" i="5"/>
  <c r="K5515" i="5" s="1"/>
  <c r="J5947" i="5"/>
  <c r="K5947" i="5" s="1"/>
  <c r="J6379" i="5"/>
  <c r="K6379" i="5" s="1"/>
  <c r="J6729" i="5"/>
  <c r="K6729" i="5" s="1"/>
  <c r="J7053" i="5"/>
  <c r="K7053" i="5" s="1"/>
  <c r="J7377" i="5"/>
  <c r="K7377" i="5" s="1"/>
  <c r="J7701" i="5"/>
  <c r="K7701" i="5" s="1"/>
  <c r="J7954" i="5"/>
  <c r="K7954" i="5" s="1"/>
  <c r="J8207" i="5"/>
  <c r="K8207" i="5" s="1"/>
  <c r="J8457" i="5"/>
  <c r="K8457" i="5" s="1"/>
  <c r="J8556" i="5"/>
  <c r="K8556" i="5" s="1"/>
  <c r="J8628" i="5"/>
  <c r="K8628" i="5" s="1"/>
  <c r="J8700" i="5"/>
  <c r="K8700" i="5" s="1"/>
  <c r="J8770" i="5"/>
  <c r="K8770" i="5" s="1"/>
  <c r="J8833" i="5"/>
  <c r="K8833" i="5" s="1"/>
  <c r="J8899" i="5"/>
  <c r="K8899" i="5" s="1"/>
  <c r="J8962" i="5"/>
  <c r="K8962" i="5" s="1"/>
  <c r="J9025" i="5"/>
  <c r="K9025" i="5" s="1"/>
  <c r="J9091" i="5"/>
  <c r="K9091" i="5" s="1"/>
  <c r="J9154" i="5"/>
  <c r="K9154" i="5" s="1"/>
  <c r="J9217" i="5"/>
  <c r="K9217" i="5" s="1"/>
  <c r="J9283" i="5"/>
  <c r="K9283" i="5" s="1"/>
  <c r="J9346" i="5"/>
  <c r="K9346" i="5" s="1"/>
  <c r="J9409" i="5"/>
  <c r="K9409" i="5" s="1"/>
  <c r="J9475" i="5"/>
  <c r="K9475" i="5" s="1"/>
  <c r="J9538" i="5"/>
  <c r="K9538" i="5" s="1"/>
  <c r="J9601" i="5"/>
  <c r="K9601" i="5" s="1"/>
  <c r="J9649" i="5"/>
  <c r="K9649" i="5" s="1"/>
  <c r="J9709" i="5"/>
  <c r="K9709" i="5" s="1"/>
  <c r="J9755" i="5"/>
  <c r="K9755" i="5" s="1"/>
  <c r="J9792" i="5"/>
  <c r="K9792" i="5" s="1"/>
  <c r="J9823" i="5"/>
  <c r="K9823" i="5" s="1"/>
  <c r="J9853" i="5"/>
  <c r="K9853" i="5" s="1"/>
  <c r="J9877" i="5"/>
  <c r="K9877" i="5" s="1"/>
  <c r="J9907" i="5"/>
  <c r="K9907" i="5" s="1"/>
  <c r="J9937" i="5"/>
  <c r="K9937" i="5" s="1"/>
  <c r="J9967" i="5"/>
  <c r="K9967" i="5" s="1"/>
  <c r="J9989" i="5"/>
  <c r="K9989" i="5" s="1"/>
  <c r="J10013" i="5"/>
  <c r="K10013" i="5" s="1"/>
  <c r="J9414" i="5"/>
  <c r="K9414" i="5" s="1"/>
  <c r="J9797" i="5"/>
  <c r="K9797" i="5" s="1"/>
  <c r="J9918" i="5"/>
  <c r="K9918" i="5" s="1"/>
  <c r="J9668" i="5"/>
  <c r="K9668" i="5" s="1"/>
  <c r="J9829" i="5"/>
  <c r="K9829" i="5" s="1"/>
  <c r="J9998" i="5"/>
  <c r="K9998" i="5" s="1"/>
  <c r="J5274" i="5"/>
  <c r="K5274" i="5" s="1"/>
  <c r="J9185" i="5"/>
  <c r="K9185" i="5" s="1"/>
  <c r="J9839" i="5"/>
  <c r="K9839" i="5" s="1"/>
  <c r="J2455" i="5"/>
  <c r="K2455" i="5" s="1"/>
  <c r="J4773" i="5"/>
  <c r="K4773" i="5" s="1"/>
  <c r="J5516" i="5"/>
  <c r="K5516" i="5" s="1"/>
  <c r="J5948" i="5"/>
  <c r="K5948" i="5" s="1"/>
  <c r="J6380" i="5"/>
  <c r="K6380" i="5" s="1"/>
  <c r="J6730" i="5"/>
  <c r="K6730" i="5" s="1"/>
  <c r="J7054" i="5"/>
  <c r="K7054" i="5" s="1"/>
  <c r="J7378" i="5"/>
  <c r="K7378" i="5" s="1"/>
  <c r="J7702" i="5"/>
  <c r="K7702" i="5" s="1"/>
  <c r="J7955" i="5"/>
  <c r="K7955" i="5" s="1"/>
  <c r="J8231" i="5"/>
  <c r="K8231" i="5" s="1"/>
  <c r="J8458" i="5"/>
  <c r="K8458" i="5" s="1"/>
  <c r="J8557" i="5"/>
  <c r="K8557" i="5" s="1"/>
  <c r="J8629" i="5"/>
  <c r="K8629" i="5" s="1"/>
  <c r="J8701" i="5"/>
  <c r="K8701" i="5" s="1"/>
  <c r="J8771" i="5"/>
  <c r="K8771" i="5" s="1"/>
  <c r="J8837" i="5"/>
  <c r="K8837" i="5" s="1"/>
  <c r="J8900" i="5"/>
  <c r="K8900" i="5" s="1"/>
  <c r="J8963" i="5"/>
  <c r="K8963" i="5" s="1"/>
  <c r="J9029" i="5"/>
  <c r="K9029" i="5" s="1"/>
  <c r="J9092" i="5"/>
  <c r="K9092" i="5" s="1"/>
  <c r="J9155" i="5"/>
  <c r="K9155" i="5" s="1"/>
  <c r="J9221" i="5"/>
  <c r="K9221" i="5" s="1"/>
  <c r="J9284" i="5"/>
  <c r="K9284" i="5" s="1"/>
  <c r="J9347" i="5"/>
  <c r="K9347" i="5" s="1"/>
  <c r="J9413" i="5"/>
  <c r="K9413" i="5" s="1"/>
  <c r="J9476" i="5"/>
  <c r="K9476" i="5" s="1"/>
  <c r="J9539" i="5"/>
  <c r="K9539" i="5" s="1"/>
  <c r="J9605" i="5"/>
  <c r="K9605" i="5" s="1"/>
  <c r="J9653" i="5"/>
  <c r="K9653" i="5" s="1"/>
  <c r="J9713" i="5"/>
  <c r="K9713" i="5" s="1"/>
  <c r="J9756" i="5"/>
  <c r="K9756" i="5" s="1"/>
  <c r="J9793" i="5"/>
  <c r="K9793" i="5" s="1"/>
  <c r="J9824" i="5"/>
  <c r="K9824" i="5" s="1"/>
  <c r="J9857" i="5"/>
  <c r="K9857" i="5" s="1"/>
  <c r="J9884" i="5"/>
  <c r="K9884" i="5" s="1"/>
  <c r="J9908" i="5"/>
  <c r="K9908" i="5" s="1"/>
  <c r="J9941" i="5"/>
  <c r="K9941" i="5" s="1"/>
  <c r="J9968" i="5"/>
  <c r="K9968" i="5" s="1"/>
  <c r="J9993" i="5"/>
  <c r="K9993" i="5" s="1"/>
  <c r="J10017" i="5"/>
  <c r="K10017" i="5" s="1"/>
  <c r="J9606" i="5"/>
  <c r="K9606" i="5" s="1"/>
  <c r="J9757" i="5"/>
  <c r="K9757" i="5" s="1"/>
  <c r="J9885" i="5"/>
  <c r="K9885" i="5" s="1"/>
  <c r="J9942" i="5"/>
  <c r="K9942" i="5" s="1"/>
  <c r="J9548" i="5"/>
  <c r="K9548" i="5" s="1"/>
  <c r="J9798" i="5"/>
  <c r="K9798" i="5" s="1"/>
  <c r="J5707" i="5"/>
  <c r="K5707" i="5" s="1"/>
  <c r="J8927" i="5"/>
  <c r="K8927" i="5" s="1"/>
  <c r="J9777" i="5"/>
  <c r="K9777" i="5" s="1"/>
  <c r="J2503" i="5"/>
  <c r="K2503" i="5" s="1"/>
  <c r="J4782" i="5"/>
  <c r="K4782" i="5" s="1"/>
  <c r="J5517" i="5"/>
  <c r="K5517" i="5" s="1"/>
  <c r="J5949" i="5"/>
  <c r="K5949" i="5" s="1"/>
  <c r="J6381" i="5"/>
  <c r="K6381" i="5" s="1"/>
  <c r="J6731" i="5"/>
  <c r="K6731" i="5" s="1"/>
  <c r="J7055" i="5"/>
  <c r="K7055" i="5" s="1"/>
  <c r="J7379" i="5"/>
  <c r="K7379" i="5" s="1"/>
  <c r="J7703" i="5"/>
  <c r="K7703" i="5" s="1"/>
  <c r="J7979" i="5"/>
  <c r="K7979" i="5" s="1"/>
  <c r="J8232" i="5"/>
  <c r="K8232" i="5" s="1"/>
  <c r="J8459" i="5"/>
  <c r="K8459" i="5" s="1"/>
  <c r="J8561" i="5"/>
  <c r="K8561" i="5" s="1"/>
  <c r="J8633" i="5"/>
  <c r="K8633" i="5" s="1"/>
  <c r="J8705" i="5"/>
  <c r="K8705" i="5" s="1"/>
  <c r="J8772" i="5"/>
  <c r="K8772" i="5" s="1"/>
  <c r="J8838" i="5"/>
  <c r="K8838" i="5" s="1"/>
  <c r="J8901" i="5"/>
  <c r="K8901" i="5" s="1"/>
  <c r="J8964" i="5"/>
  <c r="K8964" i="5" s="1"/>
  <c r="J9030" i="5"/>
  <c r="K9030" i="5" s="1"/>
  <c r="J9093" i="5"/>
  <c r="K9093" i="5" s="1"/>
  <c r="J9156" i="5"/>
  <c r="K9156" i="5" s="1"/>
  <c r="J9222" i="5"/>
  <c r="K9222" i="5" s="1"/>
  <c r="J9667" i="5"/>
  <c r="K9667" i="5" s="1"/>
  <c r="J9714" i="5"/>
  <c r="K9714" i="5" s="1"/>
  <c r="J9828" i="5"/>
  <c r="K9828" i="5" s="1"/>
  <c r="J9997" i="5"/>
  <c r="K9997" i="5" s="1"/>
  <c r="J9611" i="5"/>
  <c r="K9611" i="5" s="1"/>
  <c r="J9919" i="5"/>
  <c r="K9919" i="5" s="1"/>
  <c r="J6549" i="5"/>
  <c r="K6549" i="5" s="1"/>
  <c r="J9440" i="5"/>
  <c r="K9440" i="5" s="1"/>
  <c r="J9923" i="5"/>
  <c r="K9923" i="5" s="1"/>
  <c r="J2934" i="5"/>
  <c r="K2934" i="5" s="1"/>
  <c r="J4890" i="5"/>
  <c r="K4890" i="5" s="1"/>
  <c r="J5563" i="5"/>
  <c r="K5563" i="5" s="1"/>
  <c r="J5995" i="5"/>
  <c r="K5995" i="5" s="1"/>
  <c r="J6427" i="5"/>
  <c r="K6427" i="5" s="1"/>
  <c r="J6765" i="5"/>
  <c r="K6765" i="5" s="1"/>
  <c r="J7089" i="5"/>
  <c r="K7089" i="5" s="1"/>
  <c r="J7413" i="5"/>
  <c r="K7413" i="5" s="1"/>
  <c r="J7728" i="5"/>
  <c r="K7728" i="5" s="1"/>
  <c r="J7989" i="5"/>
  <c r="K7989" i="5" s="1"/>
  <c r="J8242" i="5"/>
  <c r="K8242" i="5" s="1"/>
  <c r="J8461" i="5"/>
  <c r="K8461" i="5" s="1"/>
  <c r="J8567" i="5"/>
  <c r="K8567" i="5" s="1"/>
  <c r="J8639" i="5"/>
  <c r="K8639" i="5" s="1"/>
  <c r="J8711" i="5"/>
  <c r="K8711" i="5" s="1"/>
  <c r="J8780" i="5"/>
  <c r="K8780" i="5" s="1"/>
  <c r="J8843" i="5"/>
  <c r="K8843" i="5" s="1"/>
  <c r="J8909" i="5"/>
  <c r="K8909" i="5" s="1"/>
  <c r="J8972" i="5"/>
  <c r="K8972" i="5" s="1"/>
  <c r="J9035" i="5"/>
  <c r="K9035" i="5" s="1"/>
  <c r="J9101" i="5"/>
  <c r="K9101" i="5" s="1"/>
  <c r="J9164" i="5"/>
  <c r="K9164" i="5" s="1"/>
  <c r="J9419" i="5"/>
  <c r="K9419" i="5" s="1"/>
  <c r="J8063" i="5"/>
  <c r="K8063" i="5" s="1"/>
  <c r="J8517" i="5"/>
  <c r="K8517" i="5" s="1"/>
  <c r="J8734" i="5"/>
  <c r="K8734" i="5" s="1"/>
  <c r="J9311" i="5"/>
  <c r="K9311" i="5" s="1"/>
  <c r="J9899" i="5"/>
  <c r="K9899" i="5" s="1"/>
  <c r="J3378" i="5"/>
  <c r="K3378" i="5" s="1"/>
  <c r="J5182" i="5"/>
  <c r="K5182" i="5" s="1"/>
  <c r="J5659" i="5"/>
  <c r="K5659" i="5" s="1"/>
  <c r="J6091" i="5"/>
  <c r="K6091" i="5" s="1"/>
  <c r="J6513" i="5"/>
  <c r="K6513" i="5" s="1"/>
  <c r="J6837" i="5"/>
  <c r="K6837" i="5" s="1"/>
  <c r="J7161" i="5"/>
  <c r="K7161" i="5" s="1"/>
  <c r="J7485" i="5"/>
  <c r="K7485" i="5" s="1"/>
  <c r="J7775" i="5"/>
  <c r="K7775" i="5" s="1"/>
  <c r="J8051" i="5"/>
  <c r="K8051" i="5" s="1"/>
  <c r="J8304" i="5"/>
  <c r="K8304" i="5" s="1"/>
  <c r="J8502" i="5"/>
  <c r="K8502" i="5" s="1"/>
  <c r="J8579" i="5"/>
  <c r="K8579" i="5" s="1"/>
  <c r="J8651" i="5"/>
  <c r="K8651" i="5" s="1"/>
  <c r="J8723" i="5"/>
  <c r="K8723" i="5" s="1"/>
  <c r="J8791" i="5"/>
  <c r="K8791" i="5" s="1"/>
  <c r="J8854" i="5"/>
  <c r="K8854" i="5" s="1"/>
  <c r="J8917" i="5"/>
  <c r="K8917" i="5" s="1"/>
  <c r="J8983" i="5"/>
  <c r="K8983" i="5" s="1"/>
  <c r="J9046" i="5"/>
  <c r="K9046" i="5" s="1"/>
  <c r="J9109" i="5"/>
  <c r="K9109" i="5" s="1"/>
  <c r="J9175" i="5"/>
  <c r="K9175" i="5" s="1"/>
  <c r="J9238" i="5"/>
  <c r="K9238" i="5" s="1"/>
  <c r="J9301" i="5"/>
  <c r="K9301" i="5" s="1"/>
  <c r="J9367" i="5"/>
  <c r="K9367" i="5" s="1"/>
  <c r="J9430" i="5"/>
  <c r="K9430" i="5" s="1"/>
  <c r="J9493" i="5"/>
  <c r="K9493" i="5" s="1"/>
  <c r="J9559" i="5"/>
  <c r="K9559" i="5" s="1"/>
  <c r="J9622" i="5"/>
  <c r="K9622" i="5" s="1"/>
  <c r="J9669" i="5"/>
  <c r="K9669" i="5" s="1"/>
  <c r="J9716" i="5"/>
  <c r="K9716" i="5" s="1"/>
  <c r="J9765" i="5"/>
  <c r="K9765" i="5" s="1"/>
  <c r="J9799" i="5"/>
  <c r="K9799" i="5" s="1"/>
  <c r="J9836" i="5"/>
  <c r="K9836" i="5" s="1"/>
  <c r="J9860" i="5"/>
  <c r="K9860" i="5" s="1"/>
  <c r="J9887" i="5"/>
  <c r="K9887" i="5" s="1"/>
  <c r="J9920" i="5"/>
  <c r="K9920" i="5" s="1"/>
  <c r="J9947" i="5"/>
  <c r="K9947" i="5" s="1"/>
  <c r="J9971" i="5"/>
  <c r="K9971" i="5" s="1"/>
  <c r="J9999" i="5"/>
  <c r="K9999" i="5" s="1"/>
  <c r="J9116" i="5"/>
  <c r="K9116" i="5" s="1"/>
  <c r="J9308" i="5"/>
  <c r="K9308" i="5" s="1"/>
  <c r="J9437" i="5"/>
  <c r="K9437" i="5" s="1"/>
  <c r="J9500" i="5"/>
  <c r="K9500" i="5" s="1"/>
  <c r="J9563" i="5"/>
  <c r="K9563" i="5" s="1"/>
  <c r="J9629" i="5"/>
  <c r="K9629" i="5" s="1"/>
  <c r="J9726" i="5"/>
  <c r="K9726" i="5" s="1"/>
  <c r="J9775" i="5"/>
  <c r="K9775" i="5" s="1"/>
  <c r="J9803" i="5"/>
  <c r="K9803" i="5" s="1"/>
  <c r="J9837" i="5"/>
  <c r="K9837" i="5" s="1"/>
  <c r="J9861" i="5"/>
  <c r="K9861" i="5" s="1"/>
  <c r="J9894" i="5"/>
  <c r="K9894" i="5" s="1"/>
  <c r="J9921" i="5"/>
  <c r="K9921" i="5" s="1"/>
  <c r="J9948" i="5"/>
  <c r="K9948" i="5" s="1"/>
  <c r="J9981" i="5"/>
  <c r="K9981" i="5" s="1"/>
  <c r="J10000" i="5"/>
  <c r="K10000" i="5" s="1"/>
  <c r="J3594" i="5"/>
  <c r="K3594" i="5" s="1"/>
  <c r="J9503" i="5"/>
  <c r="K9503" i="5" s="1"/>
  <c r="J9953" i="5"/>
  <c r="K9953" i="5" s="1"/>
  <c r="J3477" i="5"/>
  <c r="K3477" i="5" s="1"/>
  <c r="J5190" i="5"/>
  <c r="K5190" i="5" s="1"/>
  <c r="J5660" i="5"/>
  <c r="K5660" i="5" s="1"/>
  <c r="J6092" i="5"/>
  <c r="K6092" i="5" s="1"/>
  <c r="J6514" i="5"/>
  <c r="K6514" i="5" s="1"/>
  <c r="J6838" i="5"/>
  <c r="K6838" i="5" s="1"/>
  <c r="J7162" i="5"/>
  <c r="K7162" i="5" s="1"/>
  <c r="J7486" i="5"/>
  <c r="K7486" i="5" s="1"/>
  <c r="J7799" i="5"/>
  <c r="K7799" i="5" s="1"/>
  <c r="J8052" i="5"/>
  <c r="K8052" i="5" s="1"/>
  <c r="J8313" i="5"/>
  <c r="K8313" i="5" s="1"/>
  <c r="J8503" i="5"/>
  <c r="K8503" i="5" s="1"/>
  <c r="J8586" i="5"/>
  <c r="K8586" i="5" s="1"/>
  <c r="J8658" i="5"/>
  <c r="K8658" i="5" s="1"/>
  <c r="J8730" i="5"/>
  <c r="K8730" i="5" s="1"/>
  <c r="J8795" i="5"/>
  <c r="K8795" i="5" s="1"/>
  <c r="J8861" i="5"/>
  <c r="K8861" i="5" s="1"/>
  <c r="J8924" i="5"/>
  <c r="K8924" i="5" s="1"/>
  <c r="J8987" i="5"/>
  <c r="K8987" i="5" s="1"/>
  <c r="J9053" i="5"/>
  <c r="K9053" i="5" s="1"/>
  <c r="J9179" i="5"/>
  <c r="K9179" i="5" s="1"/>
  <c r="J9245" i="5"/>
  <c r="K9245" i="5" s="1"/>
  <c r="J9371" i="5"/>
  <c r="K9371" i="5" s="1"/>
  <c r="J9670" i="5"/>
  <c r="K9670" i="5" s="1"/>
  <c r="J7810" i="5"/>
  <c r="K7810" i="5" s="1"/>
  <c r="J8662" i="5"/>
  <c r="K8662" i="5" s="1"/>
  <c r="J9056" i="5"/>
  <c r="K9056" i="5" s="1"/>
  <c r="J9731" i="5"/>
  <c r="K9731" i="5" s="1"/>
  <c r="J3486" i="5"/>
  <c r="K3486" i="5" s="1"/>
  <c r="J5191" i="5"/>
  <c r="K5191" i="5" s="1"/>
  <c r="J5661" i="5"/>
  <c r="K5661" i="5" s="1"/>
  <c r="J6093" i="5"/>
  <c r="K6093" i="5" s="1"/>
  <c r="J6515" i="5"/>
  <c r="K6515" i="5" s="1"/>
  <c r="J6839" i="5"/>
  <c r="K6839" i="5" s="1"/>
  <c r="J7163" i="5"/>
  <c r="K7163" i="5" s="1"/>
  <c r="J7487" i="5"/>
  <c r="K7487" i="5" s="1"/>
  <c r="J7800" i="5"/>
  <c r="K7800" i="5" s="1"/>
  <c r="J8061" i="5"/>
  <c r="K8061" i="5" s="1"/>
  <c r="J8314" i="5"/>
  <c r="K8314" i="5" s="1"/>
  <c r="J8505" i="5"/>
  <c r="K8505" i="5" s="1"/>
  <c r="J8587" i="5"/>
  <c r="K8587" i="5" s="1"/>
  <c r="J8659" i="5"/>
  <c r="K8659" i="5" s="1"/>
  <c r="J8731" i="5"/>
  <c r="K8731" i="5" s="1"/>
  <c r="J8796" i="5"/>
  <c r="K8796" i="5" s="1"/>
  <c r="J8862" i="5"/>
  <c r="K8862" i="5" s="1"/>
  <c r="J8925" i="5"/>
  <c r="K8925" i="5" s="1"/>
  <c r="J8988" i="5"/>
  <c r="K8988" i="5" s="1"/>
  <c r="J9054" i="5"/>
  <c r="K9054" i="5" s="1"/>
  <c r="J9117" i="5"/>
  <c r="K9117" i="5" s="1"/>
  <c r="J9180" i="5"/>
  <c r="K9180" i="5" s="1"/>
  <c r="J9246" i="5"/>
  <c r="K9246" i="5" s="1"/>
  <c r="J9309" i="5"/>
  <c r="K9309" i="5" s="1"/>
  <c r="J9372" i="5"/>
  <c r="K9372" i="5" s="1"/>
  <c r="J9438" i="5"/>
  <c r="K9438" i="5" s="1"/>
  <c r="J9501" i="5"/>
  <c r="K9501" i="5" s="1"/>
  <c r="J9564" i="5"/>
  <c r="K9564" i="5" s="1"/>
  <c r="J9630" i="5"/>
  <c r="K9630" i="5" s="1"/>
  <c r="J9677" i="5"/>
  <c r="K9677" i="5" s="1"/>
  <c r="J9730" i="5"/>
  <c r="K9730" i="5" s="1"/>
  <c r="J9776" i="5"/>
  <c r="K9776" i="5" s="1"/>
  <c r="J9811" i="5"/>
  <c r="K9811" i="5" s="1"/>
  <c r="J9838" i="5"/>
  <c r="K9838" i="5" s="1"/>
  <c r="J9862" i="5"/>
  <c r="K9862" i="5" s="1"/>
  <c r="J9895" i="5"/>
  <c r="K9895" i="5" s="1"/>
  <c r="J9922" i="5"/>
  <c r="K9922" i="5" s="1"/>
  <c r="J9949" i="5"/>
  <c r="K9949" i="5" s="1"/>
  <c r="J8339" i="5"/>
  <c r="K8339" i="5" s="1"/>
  <c r="J8590" i="5"/>
  <c r="K8590" i="5" s="1"/>
  <c r="J8801" i="5"/>
  <c r="K8801" i="5" s="1"/>
  <c r="J9377" i="5"/>
  <c r="K9377" i="5" s="1"/>
  <c r="J10005" i="5"/>
  <c r="K10005" i="5" s="1"/>
  <c r="B43" i="4" l="1"/>
  <c r="B42" i="4"/>
  <c r="B41" i="4"/>
  <c r="B39" i="4" a="1"/>
  <c r="B39" i="4" s="1"/>
  <c r="B44" i="4"/>
  <c r="L513" i="5"/>
  <c r="M513" i="5" s="1"/>
  <c r="L357" i="5"/>
  <c r="M357" i="5" s="1"/>
  <c r="L189" i="5"/>
  <c r="M189" i="5" s="1"/>
  <c r="L477" i="5"/>
  <c r="M477" i="5" s="1"/>
  <c r="L333" i="5"/>
  <c r="M333" i="5" s="1"/>
  <c r="L177" i="5"/>
  <c r="M177" i="5" s="1"/>
  <c r="L165" i="5"/>
  <c r="M165" i="5" s="1"/>
  <c r="L297" i="5"/>
  <c r="M297" i="5" s="1"/>
  <c r="L153" i="5"/>
  <c r="M153" i="5" s="1"/>
  <c r="K18" i="5"/>
  <c r="L18" i="6"/>
  <c r="L17" i="6"/>
  <c r="L16" i="6"/>
  <c r="L15" i="6"/>
  <c r="K24" i="6" a="1"/>
  <c r="K24" i="6" s="1"/>
  <c r="M18" i="5"/>
  <c r="C39" i="4" l="1" a="1"/>
  <c r="C39" i="4" s="1"/>
  <c r="C43" i="4"/>
  <c r="O24" i="6" a="1"/>
  <c r="O24" i="6" s="1"/>
  <c r="Q24" i="6" s="1" a="1"/>
  <c r="Q24" i="6" s="1"/>
  <c r="C41" i="4"/>
  <c r="C42" i="4"/>
  <c r="C44" i="4"/>
  <c r="P17" i="6"/>
  <c r="P18" i="6"/>
  <c r="P15" i="6"/>
  <c r="P16" i="6"/>
  <c r="C18" i="4"/>
  <c r="C17" i="4"/>
  <c r="C16" i="4"/>
  <c r="B17" i="4"/>
  <c r="B16" i="4"/>
  <c r="B18" i="4"/>
  <c r="H20" i="6" a="1"/>
  <c r="H20" i="6" s="1"/>
  <c r="G19" i="6"/>
  <c r="G26" i="6" a="1"/>
  <c r="G26" i="6" s="1"/>
  <c r="P10" i="6"/>
  <c r="G18" i="6"/>
  <c r="G17" i="6"/>
  <c r="P11" i="6"/>
  <c r="H24" i="6" a="1"/>
  <c r="H24" i="6" s="1"/>
  <c r="G25" i="6" a="1"/>
  <c r="G25" i="6" s="1"/>
  <c r="G10" i="6"/>
  <c r="G24" i="6" a="1"/>
  <c r="G24" i="6" s="1"/>
  <c r="G11" i="6"/>
  <c r="M24" i="6" a="1"/>
  <c r="M24" i="6" s="1"/>
  <c r="L24" i="6" a="1"/>
  <c r="L24" i="6" s="1"/>
  <c r="C25" i="6" a="1"/>
  <c r="C25" i="6" s="1"/>
  <c r="D20" i="6" a="1"/>
  <c r="D20" i="6" s="1"/>
  <c r="C26" i="6" a="1"/>
  <c r="C26" i="6" s="1"/>
  <c r="C19" i="6"/>
  <c r="L10" i="6"/>
  <c r="G16" i="6"/>
  <c r="C18" i="6"/>
  <c r="C24" i="6" a="1"/>
  <c r="C24" i="6" s="1"/>
  <c r="C16" i="6"/>
  <c r="L11" i="6"/>
  <c r="L12" i="6" s="1"/>
  <c r="C15" i="6"/>
  <c r="D24" i="6" a="1"/>
  <c r="D24" i="6" s="1"/>
  <c r="C17" i="6"/>
  <c r="G15" i="6"/>
  <c r="C10" i="6"/>
  <c r="C11" i="6"/>
  <c r="C12" i="6" s="1"/>
  <c r="H25" i="6" l="1"/>
  <c r="P24" i="6" a="1"/>
  <c r="P24" i="6" s="1"/>
  <c r="P12" i="6"/>
  <c r="F21" i="6"/>
  <c r="B15" i="4"/>
  <c r="C15" i="4"/>
  <c r="B22" i="6"/>
  <c r="B13" i="4"/>
  <c r="F22" i="6"/>
  <c r="C13" i="4"/>
  <c r="D25" i="6"/>
  <c r="B21" i="6"/>
  <c r="H26" i="6"/>
  <c r="B27" i="6"/>
  <c r="D26" i="6"/>
  <c r="G27" i="6" l="1" a="1"/>
  <c r="G27" i="6" s="1"/>
  <c r="C27" i="6" a="1"/>
  <c r="C27" i="6" s="1"/>
  <c r="B28" i="6"/>
  <c r="C28" i="6" l="1" a="1"/>
  <c r="C28" i="6" s="1"/>
  <c r="D28" i="6" s="1"/>
  <c r="B29" i="6"/>
  <c r="D27" i="6"/>
  <c r="G28" i="6" a="1"/>
  <c r="G28" i="6" s="1"/>
  <c r="H28" i="6" s="1"/>
  <c r="H27" i="6"/>
  <c r="G29" i="6" l="1" a="1"/>
  <c r="G29" i="6" s="1"/>
  <c r="H29" i="6" s="1"/>
  <c r="C29" i="6" a="1"/>
  <c r="C29" i="6" s="1"/>
  <c r="D29" i="6" s="1"/>
  <c r="B30" i="6"/>
  <c r="C30" i="6" l="1" a="1"/>
  <c r="C30" i="6" s="1"/>
  <c r="D30" i="6" s="1"/>
  <c r="B31" i="6"/>
  <c r="G30" i="6" a="1"/>
  <c r="G30" i="6" s="1"/>
  <c r="H30" i="6" s="1"/>
  <c r="G31" i="6" l="1" a="1"/>
  <c r="G31" i="6" s="1"/>
  <c r="H31" i="6" s="1"/>
  <c r="C31" i="6" a="1"/>
  <c r="C31" i="6" s="1"/>
  <c r="D31" i="6" s="1"/>
  <c r="B32" i="6"/>
  <c r="C32" i="6" l="1" a="1"/>
  <c r="C32" i="6" s="1"/>
  <c r="D32" i="6" s="1"/>
  <c r="B33" i="6"/>
  <c r="G32" i="6" a="1"/>
  <c r="G32" i="6" s="1"/>
  <c r="H32" i="6" s="1"/>
  <c r="G33" i="6" l="1" a="1"/>
  <c r="G33" i="6" s="1"/>
  <c r="H33" i="6" s="1"/>
  <c r="C33" i="6" a="1"/>
  <c r="C33" i="6" s="1"/>
  <c r="D33" i="6" s="1"/>
  <c r="B34" i="6"/>
  <c r="C34" i="6" l="1" a="1"/>
  <c r="C34" i="6" s="1"/>
  <c r="D34" i="6" s="1"/>
  <c r="B35" i="6"/>
  <c r="G34" i="6" a="1"/>
  <c r="G34" i="6" s="1"/>
  <c r="H34" i="6" s="1"/>
  <c r="G35" i="6" l="1" a="1"/>
  <c r="G35" i="6" s="1"/>
  <c r="H35" i="6" s="1"/>
  <c r="C35" i="6" a="1"/>
  <c r="C35" i="6" s="1"/>
  <c r="D35" i="6" s="1"/>
  <c r="B36" i="6"/>
  <c r="C36" i="6" l="1" a="1"/>
  <c r="C36" i="6" s="1"/>
  <c r="D36" i="6" s="1"/>
  <c r="B37" i="6"/>
  <c r="G36" i="6" a="1"/>
  <c r="G36" i="6" s="1"/>
  <c r="H36" i="6" s="1"/>
  <c r="G37" i="6" l="1" a="1"/>
  <c r="G37" i="6" s="1"/>
  <c r="H37" i="6" s="1"/>
  <c r="C37" i="6" a="1"/>
  <c r="C37" i="6" s="1"/>
  <c r="D37" i="6" s="1"/>
  <c r="B38" i="6"/>
  <c r="C38" i="6" l="1" a="1"/>
  <c r="C38" i="6" s="1"/>
  <c r="D38" i="6" s="1"/>
  <c r="B39" i="6"/>
  <c r="G38" i="6" a="1"/>
  <c r="G38" i="6" s="1"/>
  <c r="H38" i="6" s="1"/>
  <c r="G39" i="6" l="1" a="1"/>
  <c r="G39" i="6" s="1"/>
  <c r="H39" i="6" s="1"/>
  <c r="C39" i="6" a="1"/>
  <c r="C39" i="6" s="1"/>
  <c r="D39" i="6" s="1"/>
  <c r="B40" i="6"/>
  <c r="C40" i="6" l="1" a="1"/>
  <c r="C40" i="6" s="1"/>
  <c r="D40" i="6" s="1"/>
  <c r="B41" i="6"/>
  <c r="G40" i="6" a="1"/>
  <c r="G40" i="6" s="1"/>
  <c r="H40" i="6" s="1"/>
  <c r="G41" i="6" l="1" a="1"/>
  <c r="G41" i="6" s="1"/>
  <c r="H41" i="6" s="1"/>
  <c r="C41" i="6" a="1"/>
  <c r="C41" i="6" s="1"/>
  <c r="D41" i="6" s="1"/>
  <c r="B42" i="6"/>
  <c r="C42" i="6" l="1" a="1"/>
  <c r="C42" i="6" s="1"/>
  <c r="D42" i="6" s="1"/>
  <c r="B43" i="6"/>
  <c r="G42" i="6" a="1"/>
  <c r="G42" i="6" s="1"/>
  <c r="H42" i="6" s="1"/>
  <c r="G43" i="6" l="1" a="1"/>
  <c r="G43" i="6" s="1"/>
  <c r="H43" i="6" s="1"/>
  <c r="C43" i="6" a="1"/>
  <c r="C43" i="6" s="1"/>
  <c r="D43" i="6" s="1"/>
  <c r="B44" i="6"/>
  <c r="C44" i="6" l="1" a="1"/>
  <c r="C44" i="6" s="1"/>
  <c r="D44" i="6" s="1"/>
  <c r="B45" i="6"/>
  <c r="G44" i="6" a="1"/>
  <c r="G44" i="6" s="1"/>
  <c r="H44" i="6" s="1"/>
  <c r="G45" i="6" l="1" a="1"/>
  <c r="G45" i="6" s="1"/>
  <c r="H45" i="6" s="1"/>
  <c r="C45" i="6" a="1"/>
  <c r="C45" i="6" s="1"/>
  <c r="D45" i="6" s="1"/>
  <c r="B46" i="6"/>
  <c r="C46" i="6" l="1" a="1"/>
  <c r="C46" i="6" s="1"/>
  <c r="D46" i="6" s="1"/>
  <c r="B47" i="6"/>
  <c r="G46" i="6" a="1"/>
  <c r="G46" i="6" s="1"/>
  <c r="H46" i="6" s="1"/>
  <c r="G47" i="6" l="1" a="1"/>
  <c r="G47" i="6" s="1"/>
  <c r="H47" i="6" s="1"/>
  <c r="C47" i="6" a="1"/>
  <c r="C47" i="6" s="1"/>
  <c r="D47" i="6" s="1"/>
  <c r="B48" i="6"/>
  <c r="C48" i="6" l="1" a="1"/>
  <c r="C48" i="6" s="1"/>
  <c r="D48" i="6" s="1"/>
  <c r="B49" i="6"/>
  <c r="G48" i="6" a="1"/>
  <c r="G48" i="6" s="1"/>
  <c r="H48" i="6" s="1"/>
  <c r="G49" i="6" l="1" a="1"/>
  <c r="G49" i="6" s="1"/>
  <c r="H49" i="6" s="1"/>
  <c r="C49" i="6" a="1"/>
  <c r="C49" i="6" s="1"/>
  <c r="D49" i="6" s="1"/>
  <c r="B50" i="6"/>
  <c r="C50" i="6" l="1" a="1"/>
  <c r="C50" i="6" s="1"/>
  <c r="D50" i="6" s="1"/>
  <c r="B51" i="6"/>
  <c r="G50" i="6" a="1"/>
  <c r="G50" i="6" s="1"/>
  <c r="H50" i="6" s="1"/>
  <c r="G51" i="6" l="1" a="1"/>
  <c r="G51" i="6" s="1"/>
  <c r="H51" i="6" s="1"/>
  <c r="C51" i="6" a="1"/>
  <c r="C51" i="6" s="1"/>
  <c r="D51" i="6" s="1"/>
  <c r="B52" i="6"/>
  <c r="C52" i="6" l="1" a="1"/>
  <c r="C52" i="6" s="1"/>
  <c r="D52" i="6" s="1"/>
  <c r="B53" i="6"/>
  <c r="G52" i="6" a="1"/>
  <c r="G52" i="6" s="1"/>
  <c r="H52" i="6" s="1"/>
  <c r="G53" i="6" l="1" a="1"/>
  <c r="G53" i="6" s="1"/>
  <c r="H53" i="6" s="1"/>
  <c r="C53" i="6" a="1"/>
  <c r="C53" i="6" s="1"/>
  <c r="D53" i="6" s="1"/>
  <c r="B54" i="6"/>
  <c r="C54" i="6" l="1" a="1"/>
  <c r="C54" i="6" s="1"/>
  <c r="D54" i="6" s="1"/>
  <c r="B55" i="6"/>
  <c r="G54" i="6" a="1"/>
  <c r="G54" i="6" s="1"/>
  <c r="H54" i="6" s="1"/>
  <c r="G55" i="6" l="1" a="1"/>
  <c r="G55" i="6" s="1"/>
  <c r="H55" i="6" s="1"/>
  <c r="C55" i="6" a="1"/>
  <c r="C55" i="6" s="1"/>
  <c r="D55" i="6" s="1"/>
  <c r="B56" i="6"/>
  <c r="C56" i="6" l="1" a="1"/>
  <c r="C56" i="6" s="1"/>
  <c r="D56" i="6" s="1"/>
  <c r="B57" i="6"/>
  <c r="G56" i="6" a="1"/>
  <c r="G56" i="6" s="1"/>
  <c r="H56" i="6" s="1"/>
  <c r="G57" i="6" l="1" a="1"/>
  <c r="G57" i="6" s="1"/>
  <c r="H57" i="6" s="1"/>
  <c r="C57" i="6" a="1"/>
  <c r="C57" i="6" s="1"/>
  <c r="D57" i="6" s="1"/>
  <c r="B58" i="6"/>
  <c r="C58" i="6" l="1" a="1"/>
  <c r="C58" i="6" s="1"/>
  <c r="D58" i="6" s="1"/>
  <c r="B59" i="6"/>
  <c r="G58" i="6" a="1"/>
  <c r="G58" i="6" s="1"/>
  <c r="H58" i="6" s="1"/>
  <c r="G59" i="6" l="1" a="1"/>
  <c r="G59" i="6" s="1"/>
  <c r="H59" i="6" s="1"/>
  <c r="C59" i="6" a="1"/>
  <c r="C59" i="6" s="1"/>
  <c r="D59" i="6" s="1"/>
  <c r="B60" i="6"/>
  <c r="C60" i="6" l="1" a="1"/>
  <c r="C60" i="6" s="1"/>
  <c r="D60" i="6" s="1"/>
  <c r="B61" i="6"/>
  <c r="G60" i="6" a="1"/>
  <c r="G60" i="6" s="1"/>
  <c r="H60" i="6" s="1"/>
  <c r="G61" i="6" l="1" a="1"/>
  <c r="G61" i="6" s="1"/>
  <c r="H61" i="6" s="1"/>
  <c r="C61" i="6" a="1"/>
  <c r="C61" i="6" s="1"/>
  <c r="D61" i="6" s="1"/>
  <c r="B62" i="6"/>
  <c r="C62" i="6" l="1" a="1"/>
  <c r="C62" i="6" s="1"/>
  <c r="D62" i="6" s="1"/>
  <c r="B63" i="6"/>
  <c r="G62" i="6" a="1"/>
  <c r="G62" i="6" s="1"/>
  <c r="H62" i="6" s="1"/>
  <c r="G63" i="6" l="1" a="1"/>
  <c r="G63" i="6" s="1"/>
  <c r="H63" i="6" s="1"/>
  <c r="C63" i="6" a="1"/>
  <c r="C63" i="6" s="1"/>
  <c r="D63" i="6" s="1"/>
  <c r="B64" i="6"/>
  <c r="C64" i="6" l="1" a="1"/>
  <c r="C64" i="6" s="1"/>
  <c r="D64" i="6" s="1"/>
  <c r="B65" i="6"/>
  <c r="G64" i="6" a="1"/>
  <c r="G64" i="6" s="1"/>
  <c r="H64" i="6" s="1"/>
  <c r="G65" i="6" l="1" a="1"/>
  <c r="G65" i="6" s="1"/>
  <c r="H65" i="6" s="1"/>
  <c r="C65" i="6" a="1"/>
  <c r="C65" i="6" s="1"/>
  <c r="D65" i="6" s="1"/>
  <c r="B66" i="6"/>
  <c r="C66" i="6" l="1" a="1"/>
  <c r="C66" i="6" s="1"/>
  <c r="D66" i="6" s="1"/>
  <c r="B67" i="6"/>
  <c r="G66" i="6" a="1"/>
  <c r="G66" i="6" s="1"/>
  <c r="H66" i="6" s="1"/>
  <c r="G67" i="6" l="1" a="1"/>
  <c r="G67" i="6" s="1"/>
  <c r="H67" i="6" s="1"/>
  <c r="C67" i="6" a="1"/>
  <c r="C67" i="6" s="1"/>
  <c r="D67" i="6" s="1"/>
  <c r="B68" i="6"/>
  <c r="C68" i="6" l="1" a="1"/>
  <c r="C68" i="6" s="1"/>
  <c r="D68" i="6" s="1"/>
  <c r="B69" i="6"/>
  <c r="G68" i="6" a="1"/>
  <c r="G68" i="6" s="1"/>
  <c r="H68" i="6" s="1"/>
  <c r="G69" i="6" l="1" a="1"/>
  <c r="G69" i="6" s="1"/>
  <c r="H69" i="6" s="1"/>
  <c r="C69" i="6" a="1"/>
  <c r="C69" i="6" s="1"/>
  <c r="D69" i="6" s="1"/>
  <c r="B70" i="6"/>
  <c r="C70" i="6" l="1" a="1"/>
  <c r="C70" i="6" s="1"/>
  <c r="D70" i="6" s="1"/>
  <c r="B71" i="6"/>
  <c r="G70" i="6" a="1"/>
  <c r="G70" i="6" s="1"/>
  <c r="H70" i="6" s="1"/>
  <c r="G71" i="6" l="1" a="1"/>
  <c r="G71" i="6" s="1"/>
  <c r="H71" i="6" s="1"/>
  <c r="C71" i="6" a="1"/>
  <c r="C71" i="6" s="1"/>
  <c r="D71" i="6" s="1"/>
  <c r="B72" i="6"/>
  <c r="C72" i="6" l="1" a="1"/>
  <c r="C72" i="6" s="1"/>
  <c r="D72" i="6" s="1"/>
  <c r="B73" i="6"/>
  <c r="G72" i="6" a="1"/>
  <c r="G72" i="6" s="1"/>
  <c r="H72" i="6" s="1"/>
  <c r="G73" i="6" l="1" a="1"/>
  <c r="G73" i="6" s="1"/>
  <c r="H73" i="6" s="1"/>
  <c r="C73" i="6" a="1"/>
  <c r="C73" i="6" s="1"/>
  <c r="D73" i="6" s="1"/>
  <c r="B74" i="6"/>
  <c r="C74" i="6" l="1" a="1"/>
  <c r="C74" i="6" s="1"/>
  <c r="D74" i="6" s="1"/>
  <c r="B75" i="6"/>
  <c r="G74" i="6" a="1"/>
  <c r="G74" i="6" s="1"/>
  <c r="H74" i="6" s="1"/>
  <c r="G75" i="6" l="1" a="1"/>
  <c r="G75" i="6" s="1"/>
  <c r="H75" i="6" s="1"/>
  <c r="C75" i="6" a="1"/>
  <c r="C75" i="6" s="1"/>
  <c r="D75" i="6" s="1"/>
  <c r="B76" i="6"/>
  <c r="C76" i="6" l="1" a="1"/>
  <c r="C76" i="6" s="1"/>
  <c r="D76" i="6" s="1"/>
  <c r="B77" i="6"/>
  <c r="G76" i="6" a="1"/>
  <c r="G76" i="6" s="1"/>
  <c r="H76" i="6" s="1"/>
  <c r="G77" i="6" l="1" a="1"/>
  <c r="G77" i="6" s="1"/>
  <c r="H77" i="6" s="1"/>
  <c r="C77" i="6" a="1"/>
  <c r="C77" i="6" s="1"/>
  <c r="D77" i="6" s="1"/>
  <c r="B78" i="6"/>
  <c r="C78" i="6" l="1" a="1"/>
  <c r="C78" i="6" s="1"/>
  <c r="D78" i="6" s="1"/>
  <c r="B79" i="6"/>
  <c r="G78" i="6" a="1"/>
  <c r="G78" i="6" s="1"/>
  <c r="H78" i="6" l="1"/>
  <c r="G79" i="6" a="1"/>
  <c r="G79" i="6" s="1"/>
  <c r="C79" i="6" a="1"/>
  <c r="C79" i="6" s="1"/>
  <c r="D79" i="6" s="1"/>
  <c r="B80" i="6"/>
  <c r="C80" i="6" l="1" a="1"/>
  <c r="C80" i="6" s="1"/>
  <c r="D80" i="6" s="1"/>
  <c r="B81" i="6"/>
  <c r="G80" i="6" a="1"/>
  <c r="G80" i="6" s="1"/>
  <c r="H80" i="6" s="1"/>
  <c r="H79" i="6"/>
  <c r="G81" i="6" l="1" a="1"/>
  <c r="G81" i="6" s="1"/>
  <c r="H81" i="6" s="1"/>
  <c r="C81" i="6" a="1"/>
  <c r="C81" i="6" s="1"/>
  <c r="B82" i="6"/>
  <c r="D81" i="6" l="1"/>
  <c r="C82" i="6" a="1"/>
  <c r="C82" i="6" s="1"/>
  <c r="B83" i="6"/>
  <c r="G82" i="6" a="1"/>
  <c r="G82" i="6" s="1"/>
  <c r="H82" i="6" l="1"/>
  <c r="G83" i="6" a="1"/>
  <c r="G83" i="6" s="1"/>
  <c r="C83" i="6" a="1"/>
  <c r="C83" i="6" s="1"/>
  <c r="D83" i="6" s="1"/>
  <c r="B84" i="6"/>
  <c r="D82" i="6"/>
  <c r="C84" i="6" l="1" a="1"/>
  <c r="C84" i="6" s="1"/>
  <c r="D84" i="6" s="1"/>
  <c r="B85" i="6"/>
  <c r="G84" i="6" a="1"/>
  <c r="G84" i="6" s="1"/>
  <c r="H84" i="6" s="1"/>
  <c r="H83" i="6"/>
  <c r="G85" i="6" l="1" a="1"/>
  <c r="G85" i="6" s="1"/>
  <c r="H85" i="6" s="1"/>
  <c r="C85" i="6" a="1"/>
  <c r="C85" i="6" s="1"/>
  <c r="D85" i="6" s="1"/>
  <c r="B86" i="6"/>
  <c r="C86" i="6" l="1" a="1"/>
  <c r="C86" i="6" s="1"/>
  <c r="D86" i="6" s="1"/>
  <c r="B87" i="6"/>
  <c r="G86" i="6" a="1"/>
  <c r="G86" i="6" s="1"/>
  <c r="H86" i="6" s="1"/>
  <c r="G87" i="6" l="1" a="1"/>
  <c r="G87" i="6" s="1"/>
  <c r="H87" i="6" s="1"/>
  <c r="C87" i="6" a="1"/>
  <c r="C87" i="6" s="1"/>
  <c r="D87" i="6" s="1"/>
  <c r="B88" i="6"/>
  <c r="C88" i="6" l="1" a="1"/>
  <c r="C88" i="6" s="1"/>
  <c r="D88" i="6" s="1"/>
  <c r="B89" i="6"/>
  <c r="G88" i="6" a="1"/>
  <c r="G88" i="6" s="1"/>
  <c r="H88" i="6" s="1"/>
  <c r="G89" i="6" l="1" a="1"/>
  <c r="G89" i="6" s="1"/>
  <c r="H89" i="6" s="1"/>
  <c r="C89" i="6" a="1"/>
  <c r="C89" i="6" s="1"/>
  <c r="D89" i="6" s="1"/>
  <c r="B90" i="6"/>
  <c r="C90" i="6" l="1" a="1"/>
  <c r="C90" i="6" s="1"/>
  <c r="D90" i="6" s="1"/>
  <c r="B91" i="6"/>
  <c r="G90" i="6" a="1"/>
  <c r="G90" i="6" s="1"/>
  <c r="H90" i="6" s="1"/>
  <c r="G91" i="6" l="1" a="1"/>
  <c r="G91" i="6" s="1"/>
  <c r="H91" i="6" s="1"/>
  <c r="C91" i="6" a="1"/>
  <c r="C91" i="6" s="1"/>
  <c r="D91" i="6" s="1"/>
  <c r="B92" i="6"/>
  <c r="C92" i="6" l="1" a="1"/>
  <c r="C92" i="6" s="1"/>
  <c r="D92" i="6" s="1"/>
  <c r="B93" i="6"/>
  <c r="G92" i="6" a="1"/>
  <c r="G92" i="6" s="1"/>
  <c r="H92" i="6" s="1"/>
  <c r="G93" i="6" l="1" a="1"/>
  <c r="G93" i="6" s="1"/>
  <c r="H93" i="6" s="1"/>
  <c r="C93" i="6" a="1"/>
  <c r="C93" i="6" s="1"/>
  <c r="D93" i="6" s="1"/>
  <c r="B94" i="6"/>
  <c r="C94" i="6" l="1" a="1"/>
  <c r="C94" i="6" s="1"/>
  <c r="D94" i="6" s="1"/>
  <c r="B95" i="6"/>
  <c r="G94" i="6" a="1"/>
  <c r="G94" i="6" s="1"/>
  <c r="H94" i="6" s="1"/>
  <c r="G95" i="6" l="1" a="1"/>
  <c r="G95" i="6" s="1"/>
  <c r="H95" i="6" s="1"/>
  <c r="C95" i="6" a="1"/>
  <c r="C95" i="6" s="1"/>
  <c r="D95" i="6" s="1"/>
  <c r="B96" i="6"/>
  <c r="C96" i="6" l="1" a="1"/>
  <c r="C96" i="6" s="1"/>
  <c r="D96" i="6" s="1"/>
  <c r="B97" i="6"/>
  <c r="G96" i="6" a="1"/>
  <c r="G96" i="6" s="1"/>
  <c r="H96" i="6" s="1"/>
  <c r="G97" i="6" l="1" a="1"/>
  <c r="G97" i="6" s="1"/>
  <c r="H97" i="6" s="1"/>
  <c r="C97" i="6" a="1"/>
  <c r="C97" i="6" s="1"/>
  <c r="D97" i="6" s="1"/>
  <c r="B98" i="6"/>
  <c r="C98" i="6" l="1" a="1"/>
  <c r="C98" i="6" s="1"/>
  <c r="D98" i="6" s="1"/>
  <c r="B99" i="6"/>
  <c r="G98" i="6" a="1"/>
  <c r="G98" i="6" s="1"/>
  <c r="H98" i="6" s="1"/>
  <c r="G99" i="6" l="1" a="1"/>
  <c r="G99" i="6" s="1"/>
  <c r="H99" i="6" s="1"/>
  <c r="C99" i="6" a="1"/>
  <c r="C99" i="6" s="1"/>
  <c r="D99" i="6" s="1"/>
  <c r="B100" i="6"/>
  <c r="C100" i="6" l="1" a="1"/>
  <c r="C100" i="6" s="1"/>
  <c r="D100" i="6" s="1"/>
  <c r="B101" i="6"/>
  <c r="G100" i="6" a="1"/>
  <c r="G100" i="6" s="1"/>
  <c r="H100" i="6" s="1"/>
  <c r="G101" i="6" l="1" a="1"/>
  <c r="G101" i="6" s="1"/>
  <c r="H101" i="6" s="1"/>
  <c r="C101" i="6" a="1"/>
  <c r="C101" i="6" s="1"/>
  <c r="D101" i="6" s="1"/>
  <c r="B102" i="6"/>
  <c r="C102" i="6" l="1" a="1"/>
  <c r="C102" i="6" s="1"/>
  <c r="D102" i="6" s="1"/>
  <c r="B103" i="6"/>
  <c r="G102" i="6" a="1"/>
  <c r="G102" i="6" s="1"/>
  <c r="H102" i="6" s="1"/>
  <c r="G103" i="6" l="1" a="1"/>
  <c r="G103" i="6" s="1"/>
  <c r="H103" i="6" s="1"/>
  <c r="C103" i="6" a="1"/>
  <c r="C103" i="6" s="1"/>
  <c r="D103" i="6" s="1"/>
  <c r="B104" i="6"/>
  <c r="C104" i="6" l="1" a="1"/>
  <c r="C104" i="6" s="1"/>
  <c r="D104" i="6" s="1"/>
  <c r="B105" i="6"/>
  <c r="G104" i="6" a="1"/>
  <c r="G104" i="6" s="1"/>
  <c r="H104" i="6" s="1"/>
  <c r="G105" i="6" l="1" a="1"/>
  <c r="G105" i="6" s="1"/>
  <c r="H105" i="6" s="1"/>
  <c r="C105" i="6" a="1"/>
  <c r="C105" i="6" s="1"/>
  <c r="D105" i="6" s="1"/>
  <c r="B106" i="6"/>
  <c r="C106" i="6" l="1" a="1"/>
  <c r="C106" i="6" s="1"/>
  <c r="D106" i="6" s="1"/>
  <c r="B107" i="6"/>
  <c r="G106" i="6" a="1"/>
  <c r="G106" i="6" s="1"/>
  <c r="G107" i="6" l="1" a="1"/>
  <c r="G107" i="6" s="1"/>
  <c r="H107" i="6" s="1"/>
  <c r="H106" i="6"/>
  <c r="C107" i="6" a="1"/>
  <c r="C107" i="6" s="1"/>
  <c r="D107" i="6" s="1"/>
  <c r="B108" i="6"/>
  <c r="C108" i="6" l="1" a="1"/>
  <c r="C108" i="6" s="1"/>
  <c r="D108" i="6" s="1"/>
  <c r="B109" i="6"/>
  <c r="G108" i="6" a="1"/>
  <c r="G108" i="6" s="1"/>
  <c r="H108" i="6" l="1"/>
  <c r="G109" i="6" a="1"/>
  <c r="G109" i="6" s="1"/>
  <c r="C109" i="6" a="1"/>
  <c r="C109" i="6" s="1"/>
  <c r="D109" i="6" s="1"/>
  <c r="B110" i="6"/>
  <c r="C110" i="6" l="1" a="1"/>
  <c r="C110" i="6" s="1"/>
  <c r="D110" i="6" s="1"/>
  <c r="B111" i="6"/>
  <c r="G110" i="6" a="1"/>
  <c r="G110" i="6" s="1"/>
  <c r="H110" i="6" s="1"/>
  <c r="H109" i="6"/>
  <c r="G111" i="6" l="1" a="1"/>
  <c r="G111" i="6" s="1"/>
  <c r="H111" i="6" s="1"/>
  <c r="C111" i="6" a="1"/>
  <c r="C111" i="6" s="1"/>
  <c r="D111" i="6" s="1"/>
  <c r="B112" i="6"/>
  <c r="C112" i="6" l="1" a="1"/>
  <c r="C112" i="6" s="1"/>
  <c r="D112" i="6" s="1"/>
  <c r="B113" i="6"/>
  <c r="G112" i="6" a="1"/>
  <c r="G112" i="6" s="1"/>
  <c r="H112" i="6" s="1"/>
  <c r="G113" i="6" l="1" a="1"/>
  <c r="G113" i="6" s="1"/>
  <c r="H113" i="6" s="1"/>
  <c r="C113" i="6" a="1"/>
  <c r="C113" i="6" s="1"/>
  <c r="D113" i="6" s="1"/>
  <c r="B114" i="6"/>
  <c r="C114" i="6" l="1" a="1"/>
  <c r="C114" i="6" s="1"/>
  <c r="D114" i="6" s="1"/>
  <c r="B115" i="6"/>
  <c r="G114" i="6" a="1"/>
  <c r="G114" i="6" s="1"/>
  <c r="H114" i="6" s="1"/>
  <c r="G115" i="6" l="1" a="1"/>
  <c r="G115" i="6" s="1"/>
  <c r="H115" i="6" s="1"/>
  <c r="C115" i="6" a="1"/>
  <c r="C115" i="6" s="1"/>
  <c r="D115" i="6" s="1"/>
  <c r="B116" i="6"/>
  <c r="C116" i="6" l="1" a="1"/>
  <c r="C116" i="6" s="1"/>
  <c r="D116" i="6" s="1"/>
  <c r="B117" i="6"/>
  <c r="G116" i="6" a="1"/>
  <c r="G116" i="6" s="1"/>
  <c r="H116" i="6" s="1"/>
  <c r="G117" i="6" l="1" a="1"/>
  <c r="G117" i="6" s="1"/>
  <c r="H117" i="6" s="1"/>
  <c r="C117" i="6" a="1"/>
  <c r="C117" i="6" s="1"/>
  <c r="D117" i="6" s="1"/>
  <c r="B118" i="6"/>
  <c r="C118" i="6" l="1" a="1"/>
  <c r="C118" i="6" s="1"/>
  <c r="D118" i="6" s="1"/>
  <c r="B119" i="6"/>
  <c r="G118" i="6" a="1"/>
  <c r="G118" i="6" s="1"/>
  <c r="H118" i="6" s="1"/>
  <c r="G119" i="6" l="1" a="1"/>
  <c r="G119" i="6" s="1"/>
  <c r="H119" i="6" s="1"/>
  <c r="C119" i="6" a="1"/>
  <c r="C119" i="6" s="1"/>
  <c r="D119" i="6" s="1"/>
  <c r="B120" i="6"/>
  <c r="C120" i="6" l="1" a="1"/>
  <c r="C120" i="6" s="1"/>
  <c r="D120" i="6" s="1"/>
  <c r="B121" i="6"/>
  <c r="G120" i="6" a="1"/>
  <c r="G120" i="6" s="1"/>
  <c r="H120" i="6" s="1"/>
  <c r="G121" i="6" l="1" a="1"/>
  <c r="G121" i="6" s="1"/>
  <c r="H121" i="6" s="1"/>
  <c r="C121" i="6" a="1"/>
  <c r="C121" i="6" s="1"/>
  <c r="D121" i="6" s="1"/>
  <c r="B122" i="6"/>
  <c r="C122" i="6" l="1" a="1"/>
  <c r="C122" i="6" s="1"/>
  <c r="D122" i="6" s="1"/>
  <c r="B123" i="6"/>
  <c r="G122" i="6" a="1"/>
  <c r="G122" i="6" s="1"/>
  <c r="H122" i="6" s="1"/>
  <c r="G123" i="6" l="1" a="1"/>
  <c r="G123" i="6" s="1"/>
  <c r="H123" i="6" s="1"/>
  <c r="C123" i="6" a="1"/>
  <c r="C123" i="6" s="1"/>
  <c r="D123" i="6" s="1"/>
  <c r="B124" i="6"/>
  <c r="C124" i="6" l="1" a="1"/>
  <c r="C124" i="6" s="1"/>
  <c r="D124" i="6" s="1"/>
  <c r="B125" i="6"/>
  <c r="G124" i="6" a="1"/>
  <c r="G124" i="6" s="1"/>
  <c r="H124" i="6" s="1"/>
  <c r="G125" i="6" l="1" a="1"/>
  <c r="G125" i="6" s="1"/>
  <c r="H125" i="6" s="1"/>
  <c r="C125" i="6" a="1"/>
  <c r="C125" i="6" s="1"/>
  <c r="D125" i="6" s="1"/>
  <c r="B126" i="6"/>
  <c r="C126" i="6" l="1" a="1"/>
  <c r="C126" i="6" s="1"/>
  <c r="D126" i="6" s="1"/>
  <c r="B127" i="6"/>
  <c r="G126" i="6" a="1"/>
  <c r="G126" i="6" s="1"/>
  <c r="H126" i="6" s="1"/>
  <c r="G127" i="6" l="1" a="1"/>
  <c r="G127" i="6" s="1"/>
  <c r="H127" i="6" s="1"/>
  <c r="C127" i="6" a="1"/>
  <c r="C127" i="6" s="1"/>
  <c r="D127" i="6" s="1"/>
  <c r="B128" i="6"/>
  <c r="C128" i="6" l="1" a="1"/>
  <c r="C128" i="6" s="1"/>
  <c r="D128" i="6" s="1"/>
  <c r="B129" i="6"/>
  <c r="G128" i="6" a="1"/>
  <c r="G128" i="6" s="1"/>
  <c r="H128" i="6" s="1"/>
  <c r="G129" i="6" l="1" a="1"/>
  <c r="G129" i="6" s="1"/>
  <c r="H129" i="6" s="1"/>
  <c r="C129" i="6" a="1"/>
  <c r="C129" i="6" s="1"/>
  <c r="D129" i="6" s="1"/>
  <c r="B130" i="6"/>
  <c r="C130" i="6" l="1" a="1"/>
  <c r="C130" i="6" s="1"/>
  <c r="D130" i="6" s="1"/>
  <c r="B131" i="6"/>
  <c r="G130" i="6" a="1"/>
  <c r="G130" i="6" s="1"/>
  <c r="H130" i="6" s="1"/>
  <c r="G131" i="6" l="1" a="1"/>
  <c r="G131" i="6" s="1"/>
  <c r="H131" i="6" s="1"/>
  <c r="C131" i="6" a="1"/>
  <c r="C131" i="6" s="1"/>
  <c r="D131" i="6" s="1"/>
  <c r="B132" i="6"/>
  <c r="C132" i="6" l="1" a="1"/>
  <c r="C132" i="6" s="1"/>
  <c r="D132" i="6" s="1"/>
  <c r="B133" i="6"/>
  <c r="G132" i="6" a="1"/>
  <c r="G132" i="6" s="1"/>
  <c r="H132" i="6" s="1"/>
  <c r="G133" i="6" l="1" a="1"/>
  <c r="G133" i="6" s="1"/>
  <c r="H133" i="6" s="1"/>
  <c r="C133" i="6" a="1"/>
  <c r="C133" i="6" s="1"/>
  <c r="D133" i="6" s="1"/>
  <c r="B134" i="6"/>
  <c r="C134" i="6" l="1" a="1"/>
  <c r="C134" i="6" s="1"/>
  <c r="D134" i="6" s="1"/>
  <c r="B135" i="6"/>
  <c r="G134" i="6" a="1"/>
  <c r="G134" i="6" s="1"/>
  <c r="H134" i="6" s="1"/>
  <c r="G135" i="6" l="1" a="1"/>
  <c r="G135" i="6" s="1"/>
  <c r="H135" i="6" s="1"/>
  <c r="C135" i="6" a="1"/>
  <c r="C135" i="6" s="1"/>
  <c r="D135" i="6" s="1"/>
  <c r="B136" i="6"/>
  <c r="C136" i="6" l="1" a="1"/>
  <c r="C136" i="6" s="1"/>
  <c r="D136" i="6" s="1"/>
  <c r="B137" i="6"/>
  <c r="G136" i="6" a="1"/>
  <c r="G136" i="6" s="1"/>
  <c r="H136" i="6" s="1"/>
  <c r="G137" i="6" l="1" a="1"/>
  <c r="G137" i="6" s="1"/>
  <c r="H137" i="6" s="1"/>
  <c r="C137" i="6" a="1"/>
  <c r="C137" i="6" s="1"/>
  <c r="D137" i="6" s="1"/>
  <c r="B138" i="6"/>
  <c r="C138" i="6" l="1" a="1"/>
  <c r="C138" i="6" s="1"/>
  <c r="D138" i="6" s="1"/>
  <c r="B139" i="6"/>
  <c r="G138" i="6" a="1"/>
  <c r="G138" i="6" s="1"/>
  <c r="H138" i="6" s="1"/>
  <c r="G139" i="6" l="1" a="1"/>
  <c r="G139" i="6" s="1"/>
  <c r="H139" i="6" s="1"/>
  <c r="C139" i="6" a="1"/>
  <c r="C139" i="6" s="1"/>
  <c r="D139" i="6" s="1"/>
  <c r="B140" i="6"/>
  <c r="C140" i="6" l="1" a="1"/>
  <c r="C140" i="6" s="1"/>
  <c r="D140" i="6" s="1"/>
  <c r="B141" i="6"/>
  <c r="G140" i="6" a="1"/>
  <c r="G140" i="6" s="1"/>
  <c r="H140" i="6" s="1"/>
  <c r="G141" i="6" l="1" a="1"/>
  <c r="G141" i="6" s="1"/>
  <c r="H141" i="6" s="1"/>
  <c r="C141" i="6" a="1"/>
  <c r="C141" i="6" s="1"/>
  <c r="D141" i="6" s="1"/>
  <c r="B142" i="6"/>
  <c r="C142" i="6" l="1" a="1"/>
  <c r="C142" i="6" s="1"/>
  <c r="D142" i="6" s="1"/>
  <c r="B143" i="6"/>
  <c r="G142" i="6" a="1"/>
  <c r="G142" i="6" s="1"/>
  <c r="H142" i="6" s="1"/>
  <c r="G143" i="6" l="1" a="1"/>
  <c r="G143" i="6" s="1"/>
  <c r="H143" i="6" s="1"/>
  <c r="C143" i="6" a="1"/>
  <c r="C143" i="6" s="1"/>
  <c r="D143" i="6" s="1"/>
  <c r="B144" i="6"/>
  <c r="C144" i="6" l="1" a="1"/>
  <c r="C144" i="6" s="1"/>
  <c r="D144" i="6" s="1"/>
  <c r="B145" i="6"/>
  <c r="G144" i="6" a="1"/>
  <c r="G144" i="6" s="1"/>
  <c r="H144" i="6" s="1"/>
  <c r="G145" i="6" l="1" a="1"/>
  <c r="G145" i="6" s="1"/>
  <c r="H145" i="6" s="1"/>
  <c r="C145" i="6" a="1"/>
  <c r="C145" i="6" s="1"/>
  <c r="D145" i="6" s="1"/>
  <c r="B146" i="6"/>
  <c r="C146" i="6" l="1" a="1"/>
  <c r="C146" i="6" s="1"/>
  <c r="D146" i="6" s="1"/>
  <c r="B147" i="6"/>
  <c r="G146" i="6" a="1"/>
  <c r="G146" i="6" s="1"/>
  <c r="H146" i="6" s="1"/>
  <c r="G147" i="6" l="1" a="1"/>
  <c r="G147" i="6" s="1"/>
  <c r="H147" i="6" s="1"/>
  <c r="C147" i="6" a="1"/>
  <c r="C147" i="6" s="1"/>
  <c r="D147" i="6" s="1"/>
  <c r="B148" i="6"/>
  <c r="C148" i="6" l="1" a="1"/>
  <c r="C148" i="6" s="1"/>
  <c r="D148" i="6" s="1"/>
  <c r="B149" i="6"/>
  <c r="G148" i="6" a="1"/>
  <c r="G148" i="6" s="1"/>
  <c r="H148" i="6" s="1"/>
  <c r="G149" i="6" l="1" a="1"/>
  <c r="G149" i="6" s="1"/>
  <c r="H149" i="6" s="1"/>
  <c r="C149" i="6" a="1"/>
  <c r="C149" i="6" s="1"/>
  <c r="D149" i="6" s="1"/>
  <c r="B150" i="6"/>
  <c r="C150" i="6" l="1" a="1"/>
  <c r="C150" i="6" s="1"/>
  <c r="D150" i="6" s="1"/>
  <c r="B151" i="6"/>
  <c r="G150" i="6" a="1"/>
  <c r="G150" i="6" s="1"/>
  <c r="H150" i="6" s="1"/>
  <c r="G151" i="6" l="1" a="1"/>
  <c r="G151" i="6" s="1"/>
  <c r="H151" i="6" s="1"/>
  <c r="C151" i="6" a="1"/>
  <c r="C151" i="6" s="1"/>
  <c r="D151" i="6" s="1"/>
  <c r="B152" i="6"/>
  <c r="C152" i="6" l="1" a="1"/>
  <c r="C152" i="6" s="1"/>
  <c r="D152" i="6" s="1"/>
  <c r="B153" i="6"/>
  <c r="G152" i="6" a="1"/>
  <c r="G152" i="6" s="1"/>
  <c r="H152" i="6" s="1"/>
  <c r="G153" i="6" l="1" a="1"/>
  <c r="G153" i="6" s="1"/>
  <c r="H153" i="6" s="1"/>
  <c r="C153" i="6" a="1"/>
  <c r="C153" i="6" s="1"/>
  <c r="D153" i="6" s="1"/>
  <c r="B154" i="6"/>
  <c r="C154" i="6" l="1" a="1"/>
  <c r="C154" i="6" s="1"/>
  <c r="D154" i="6" s="1"/>
  <c r="B155" i="6"/>
  <c r="G154" i="6" a="1"/>
  <c r="G154" i="6" s="1"/>
  <c r="H154" i="6" s="1"/>
  <c r="G155" i="6" l="1" a="1"/>
  <c r="G155" i="6" s="1"/>
  <c r="H155" i="6" s="1"/>
  <c r="C155" i="6" a="1"/>
  <c r="C155" i="6" s="1"/>
  <c r="D155" i="6" s="1"/>
  <c r="B156" i="6"/>
  <c r="C156" i="6" l="1" a="1"/>
  <c r="C156" i="6" s="1"/>
  <c r="D156" i="6" s="1"/>
  <c r="B157" i="6"/>
  <c r="G156" i="6" a="1"/>
  <c r="G156" i="6" s="1"/>
  <c r="H156" i="6" s="1"/>
  <c r="G157" i="6" l="1" a="1"/>
  <c r="G157" i="6" s="1"/>
  <c r="H157" i="6" s="1"/>
  <c r="C157" i="6" a="1"/>
  <c r="C157" i="6" s="1"/>
  <c r="D157" i="6" s="1"/>
  <c r="B158" i="6"/>
  <c r="C158" i="6" l="1" a="1"/>
  <c r="C158" i="6" s="1"/>
  <c r="D158" i="6" s="1"/>
  <c r="B159" i="6"/>
  <c r="G158" i="6" a="1"/>
  <c r="G158" i="6" s="1"/>
  <c r="H158" i="6" s="1"/>
  <c r="G159" i="6" l="1" a="1"/>
  <c r="G159" i="6" s="1"/>
  <c r="H159" i="6" s="1"/>
  <c r="C159" i="6" a="1"/>
  <c r="C159" i="6" s="1"/>
  <c r="D159" i="6" s="1"/>
  <c r="B160" i="6"/>
  <c r="C160" i="6" l="1" a="1"/>
  <c r="C160" i="6" s="1"/>
  <c r="D160" i="6" s="1"/>
  <c r="B161" i="6"/>
  <c r="G160" i="6" a="1"/>
  <c r="G160" i="6" s="1"/>
  <c r="H160" i="6" s="1"/>
  <c r="G161" i="6" l="1" a="1"/>
  <c r="G161" i="6" s="1"/>
  <c r="H161" i="6" s="1"/>
  <c r="C161" i="6" a="1"/>
  <c r="C161" i="6" s="1"/>
  <c r="D161" i="6" s="1"/>
  <c r="B162" i="6"/>
  <c r="C162" i="6" l="1" a="1"/>
  <c r="C162" i="6" s="1"/>
  <c r="D162" i="6" s="1"/>
  <c r="B163" i="6"/>
  <c r="G162" i="6" a="1"/>
  <c r="G162" i="6" s="1"/>
  <c r="H162" i="6" s="1"/>
  <c r="G163" i="6" l="1" a="1"/>
  <c r="G163" i="6" s="1"/>
  <c r="H163" i="6" s="1"/>
  <c r="C163" i="6" a="1"/>
  <c r="C163" i="6" s="1"/>
  <c r="D163" i="6" s="1"/>
  <c r="B164" i="6"/>
  <c r="C164" i="6" l="1" a="1"/>
  <c r="C164" i="6" s="1"/>
  <c r="D164" i="6" s="1"/>
  <c r="B165" i="6"/>
  <c r="G164" i="6" a="1"/>
  <c r="G164" i="6" s="1"/>
  <c r="H164" i="6" s="1"/>
  <c r="G165" i="6" l="1" a="1"/>
  <c r="G165" i="6" s="1"/>
  <c r="H165" i="6" s="1"/>
  <c r="C165" i="6" a="1"/>
  <c r="C165" i="6" s="1"/>
  <c r="B166" i="6"/>
  <c r="C166" i="6" l="1" a="1"/>
  <c r="C166" i="6" s="1"/>
  <c r="D166" i="6" s="1"/>
  <c r="B167" i="6"/>
  <c r="D165" i="6"/>
  <c r="G166" i="6" a="1"/>
  <c r="G166" i="6" s="1"/>
  <c r="H166" i="6" s="1"/>
  <c r="Q16" i="6"/>
  <c r="Q18" i="6"/>
  <c r="Q14" i="6"/>
  <c r="P14" i="6" s="1"/>
  <c r="C40" i="4" s="1"/>
  <c r="G167" i="6" l="1" a="1"/>
  <c r="G167" i="6" s="1"/>
  <c r="H167" i="6" s="1"/>
  <c r="C167" i="6" a="1"/>
  <c r="C167" i="6" s="1"/>
  <c r="D167" i="6" s="1"/>
  <c r="B168" i="6"/>
  <c r="M16" i="6"/>
  <c r="C168" i="6" l="1" a="1"/>
  <c r="C168" i="6" s="1"/>
  <c r="D168" i="6" s="1"/>
  <c r="B169" i="6"/>
  <c r="G168" i="6" a="1"/>
  <c r="G168" i="6" s="1"/>
  <c r="H168" i="6" s="1"/>
  <c r="M18" i="6"/>
  <c r="M14" i="6"/>
  <c r="L14" i="6" s="1"/>
  <c r="B40" i="4" s="1"/>
  <c r="G169" i="6" l="1" a="1"/>
  <c r="G169" i="6" s="1"/>
  <c r="H169" i="6" s="1"/>
  <c r="C169" i="6" a="1"/>
  <c r="C169" i="6" s="1"/>
  <c r="D169" i="6" s="1"/>
  <c r="B170" i="6"/>
  <c r="C170" i="6" l="1" a="1"/>
  <c r="C170" i="6" s="1"/>
  <c r="D170" i="6" s="1"/>
  <c r="B171" i="6"/>
  <c r="G170" i="6" a="1"/>
  <c r="G170" i="6" s="1"/>
  <c r="H170" i="6" s="1"/>
  <c r="G171" i="6" l="1" a="1"/>
  <c r="G171" i="6" s="1"/>
  <c r="H171" i="6" s="1"/>
  <c r="C171" i="6" a="1"/>
  <c r="C171" i="6" s="1"/>
  <c r="D171" i="6" s="1"/>
  <c r="B172" i="6"/>
  <c r="C172" i="6" l="1" a="1"/>
  <c r="C172" i="6" s="1"/>
  <c r="D172" i="6" s="1"/>
  <c r="B173" i="6"/>
  <c r="G172" i="6" a="1"/>
  <c r="G172" i="6" s="1"/>
  <c r="C173" i="6" l="1" a="1"/>
  <c r="C173" i="6" s="1"/>
  <c r="D173" i="6" s="1"/>
  <c r="B174" i="6"/>
  <c r="G173" i="6" a="1"/>
  <c r="G173" i="6" s="1"/>
  <c r="H173" i="6" s="1"/>
  <c r="H172" i="6"/>
  <c r="G174" i="6" l="1" a="1"/>
  <c r="G174" i="6" s="1"/>
  <c r="H174" i="6" s="1"/>
  <c r="C174" i="6" a="1"/>
  <c r="C174" i="6" s="1"/>
  <c r="D174" i="6" s="1"/>
  <c r="B175" i="6"/>
  <c r="C175" i="6" l="1" a="1"/>
  <c r="C175" i="6" s="1"/>
  <c r="D175" i="6" s="1"/>
  <c r="B176" i="6"/>
  <c r="C176" i="6" s="1" a="1"/>
  <c r="C176" i="6" s="1"/>
  <c r="G175" i="6" a="1"/>
  <c r="G175" i="6" s="1"/>
  <c r="H175" i="6" s="1"/>
  <c r="G176" i="6" a="1"/>
  <c r="G176" i="6" s="1"/>
  <c r="D176" i="6" l="1"/>
  <c r="H176" i="6"/>
  <c r="H18" i="6"/>
  <c r="H16" i="6"/>
  <c r="H14" i="6"/>
  <c r="G14" i="6" s="1"/>
  <c r="D16" i="6"/>
  <c r="D18" i="6"/>
  <c r="D14" i="6"/>
  <c r="C14" i="6" s="1"/>
  <c r="C14" i="4" l="1"/>
  <c r="B14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<sst xmlns="http://schemas.openxmlformats.org/spreadsheetml/2006/main" count="133" uniqueCount="87">
  <si>
    <t>Min</t>
  </si>
  <si>
    <t>Max</t>
  </si>
  <si>
    <t>Bins</t>
  </si>
  <si>
    <t>Exp factor</t>
  </si>
  <si>
    <t>Worst case loss</t>
  </si>
  <si>
    <t>Loss</t>
  </si>
  <si>
    <t>Lower</t>
  </si>
  <si>
    <t>Upper</t>
  </si>
  <si>
    <t>Probability</t>
  </si>
  <si>
    <t>Impact</t>
  </si>
  <si>
    <t>Distribution</t>
  </si>
  <si>
    <t>Parameter</t>
  </si>
  <si>
    <t>Derived beta.dist</t>
  </si>
  <si>
    <t>Beta statistics</t>
  </si>
  <si>
    <t>Gamma parameters</t>
  </si>
  <si>
    <r>
      <t>⍺</t>
    </r>
    <r>
      <rPr>
        <vertAlign val="subscript"/>
        <sz val="10"/>
        <color theme="1"/>
        <rFont val="Calibri (Body)"/>
      </rPr>
      <t>gamma</t>
    </r>
    <r>
      <rPr>
        <sz val="10"/>
        <color theme="1"/>
        <rFont val="Aptos Narrow"/>
        <family val="2"/>
        <scheme val="minor"/>
      </rPr>
      <t xml:space="preserve"> (Shape)</t>
    </r>
  </si>
  <si>
    <r>
      <t>𝛽</t>
    </r>
    <r>
      <rPr>
        <vertAlign val="subscript"/>
        <sz val="10"/>
        <color theme="1"/>
        <rFont val="Calibri (Body)"/>
      </rPr>
      <t>gamma</t>
    </r>
    <r>
      <rPr>
        <sz val="10"/>
        <color theme="1"/>
        <rFont val="Calibri (Body)"/>
      </rPr>
      <t xml:space="preserve"> (Rate)</t>
    </r>
  </si>
  <si>
    <r>
      <t>𝜃</t>
    </r>
    <r>
      <rPr>
        <vertAlign val="subscript"/>
        <sz val="10"/>
        <color theme="1"/>
        <rFont val="Calibri (Body)"/>
      </rPr>
      <t>gamma</t>
    </r>
    <r>
      <rPr>
        <sz val="10"/>
        <color theme="1"/>
        <rFont val="Aptos Narrow"/>
        <family val="2"/>
        <scheme val="minor"/>
      </rPr>
      <t xml:space="preserve"> (Scale)</t>
    </r>
  </si>
  <si>
    <t>Most likely</t>
  </si>
  <si>
    <t>Triangular</t>
  </si>
  <si>
    <t>Modifier</t>
  </si>
  <si>
    <t>⍺</t>
  </si>
  <si>
    <t>𝛽</t>
  </si>
  <si>
    <r>
      <t>𝜇</t>
    </r>
    <r>
      <rPr>
        <vertAlign val="subscript"/>
        <sz val="10"/>
        <color theme="1"/>
        <rFont val="Aptos Narrow (Body)"/>
      </rPr>
      <t>beta</t>
    </r>
  </si>
  <si>
    <r>
      <t>σ</t>
    </r>
    <r>
      <rPr>
        <vertAlign val="subscript"/>
        <sz val="10"/>
        <color theme="1"/>
        <rFont val="Calibri (Body)"/>
      </rPr>
      <t>beta</t>
    </r>
  </si>
  <si>
    <t>RV Beta</t>
  </si>
  <si>
    <t>Placeholder</t>
  </si>
  <si>
    <t>beta.inv1</t>
  </si>
  <si>
    <t>beta.inv2</t>
  </si>
  <si>
    <t>Derive gamma distribution from matrix cell ranges</t>
  </si>
  <si>
    <t>Monte carlo simulation of occurrences and loss magnitude</t>
  </si>
  <si>
    <t>Binomial trials</t>
  </si>
  <si>
    <t>RV gamma</t>
  </si>
  <si>
    <t>RV binom</t>
  </si>
  <si>
    <t>RV lognorm</t>
  </si>
  <si>
    <t>Risk 1 Simulated occurences</t>
  </si>
  <si>
    <t>Risk 1 simulated loss magnitude</t>
  </si>
  <si>
    <t>Risk 2 simulated occurences</t>
  </si>
  <si>
    <t>Risk 2 simulated loss magnitude</t>
  </si>
  <si>
    <t>SimulationCount</t>
  </si>
  <si>
    <t>x</t>
  </si>
  <si>
    <t>y</t>
  </si>
  <si>
    <t>P95</t>
  </si>
  <si>
    <t>P05</t>
  </si>
  <si>
    <t>Occurrences</t>
  </si>
  <si>
    <t>Bin</t>
  </si>
  <si>
    <t>Loss exceedance</t>
  </si>
  <si>
    <t>PDF</t>
  </si>
  <si>
    <t>Occurences</t>
  </si>
  <si>
    <t>Average</t>
  </si>
  <si>
    <t>Chart 1 title</t>
  </si>
  <si>
    <t>Most likely, given a loss</t>
  </si>
  <si>
    <t>Probability of no loss</t>
  </si>
  <si>
    <t>DDoS</t>
  </si>
  <si>
    <t>Ransomware</t>
  </si>
  <si>
    <t>Input</t>
  </si>
  <si>
    <t>Item 1</t>
  </si>
  <si>
    <t>Item 2</t>
  </si>
  <si>
    <t>Name</t>
  </si>
  <si>
    <t>Most likely, given loss&gt;0</t>
  </si>
  <si>
    <t>Average (Expected Annualized loss)</t>
  </si>
  <si>
    <t>50/50 loss</t>
  </si>
  <si>
    <t>Absolute worst case loss</t>
  </si>
  <si>
    <t>Explanation</t>
  </si>
  <si>
    <t>On average, the risk will cost this on an annual basis</t>
  </si>
  <si>
    <t>Given that the risk occurs, this is the most likely loss</t>
  </si>
  <si>
    <t>In 50% of cases annual loss will be this or lower</t>
  </si>
  <si>
    <t>Loss statistics (annual)</t>
  </si>
  <si>
    <t>Probability of no occurences</t>
  </si>
  <si>
    <t>Most likely number of occurences</t>
  </si>
  <si>
    <t>Average number of occurences</t>
  </si>
  <si>
    <t>50/50 occurrences</t>
  </si>
  <si>
    <t>In 50% of cases the risk will materialize this many times or fewer.</t>
  </si>
  <si>
    <t>On average, the risk will materialize this many times in a year</t>
  </si>
  <si>
    <t>In 95% of cases the risk will materialize this many times or fewer.</t>
  </si>
  <si>
    <t>In 99% of cases the risk will materialize this many times or fewer.</t>
  </si>
  <si>
    <t>Occurrence statistics (annual)</t>
  </si>
  <si>
    <t>Calculated as average of lower an upper</t>
  </si>
  <si>
    <t>From input</t>
  </si>
  <si>
    <t>Default=4. Higher number means higher confidence and narrower probability distributions</t>
  </si>
  <si>
    <t>Excel does not allow for inverse poisson dist. Instead we use the inverse binomial and devide the probability with the number of trials</t>
  </si>
  <si>
    <t>Count of the number of 'experiments' we run, given the parameters</t>
  </si>
  <si>
    <t>https://www.youtube.com/watch?v=wKdmEXCvo9s&amp;list=PLCZOJqo9bY0iGLejOOLK8MNdZiJJLZ_C8&amp;index=6</t>
  </si>
  <si>
    <t>What is a monte carlo simulation?</t>
  </si>
  <si>
    <t>In 1% in cases, annual loss will be this or higher</t>
  </si>
  <si>
    <t>In 5% of cases, annual loss will be this or higher</t>
  </si>
  <si>
    <t>Chart 2 title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</si>
</sst>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000"/>
    <numFmt numFmtId="166" formatCode="#,##0.000"/>
  </numFmts>
  <fonts count="12">
    <font>
      <sz val="12"/>
      <color theme="1"/>
      <name val="Aptos Narrow"/>
      <family val="2"/>
      <scheme val="minor"/>
    </font>
    <font>
      <b/>
      <sz val="12"/>
      <color theme="1"/>
      <name val="Aptos Narrow"/>
      <scheme val="minor"/>
    </font>
    <font>
      <sz val="12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vertAlign val="subscript"/>
      <sz val="10"/>
      <color theme="1"/>
      <name val="Calibri (Body)"/>
    </font>
    <font>
      <sz val="10"/>
      <color theme="1"/>
      <name val="Calibri (Body)"/>
    </font>
    <font>
      <vertAlign val="subscript"/>
      <sz val="10"/>
      <color theme="1"/>
      <name val="Aptos Narrow (Body)"/>
    </font>
    <font>
      <b/>
      <sz val="12"/>
      <color theme="0"/>
      <name val="Aptos Narrow"/>
      <scheme val="minor"/>
    </font>
    <font>
      <sz val="11"/>
      <color theme="1"/>
      <name val="Aptos Narrow"/>
      <scheme val="minor"/>
    </font>
    <font>
      <b/>
      <sz val="11"/>
      <color theme="1"/>
      <name val="Aptos Narrow"/>
      <scheme val="minor"/>
    </font>
    <font>
      <b/>
      <sz val="11"/>
      <color theme="0"/>
      <name val="Aptos Narrow"/>
      <scheme val="minor"/>
    </font>
    <font>
      <sz val="11"/>
      <color theme="0"/>
      <name val="Aptos Narrow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2E963"/>
        <bgColor indexed="64"/>
      </patternFill>
    </fill>
    <fill>
      <patternFill patternType="solid">
        <fgColor rgb="FF026873"/>
        <bgColor indexed="64"/>
      </patternFill>
    </fill>
    <fill>
      <patternFill patternType="solid">
        <fgColor rgb="FFF26B5E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5">
    <xf numFmtId="0" fontId="0" fillId="0" borderId="0" xfId="0"/>
    <xf numFmtId="3" fontId="0" fillId="0" borderId="0" xfId="0" applyNumberFormat="1"/>
    <xf numFmtId="0" fontId="3" fillId="0" borderId="3" xfId="0" applyFont="1" applyBorder="1"/>
    <xf numFmtId="0" fontId="3" fillId="0" borderId="4" xfId="0" applyFont="1" applyBorder="1"/>
    <xf numFmtId="0" fontId="3" fillId="0" borderId="5" xfId="0" applyFont="1" applyBorder="1"/>
    <xf numFmtId="0" fontId="3" fillId="0" borderId="1" xfId="0" applyFont="1" applyBorder="1"/>
    <xf numFmtId="0" fontId="3" fillId="0" borderId="6" xfId="0" applyFont="1" applyBorder="1"/>
    <xf numFmtId="2" fontId="3" fillId="0" borderId="3" xfId="0" applyNumberFormat="1" applyFont="1" applyBorder="1"/>
    <xf numFmtId="2" fontId="3" fillId="0" borderId="1" xfId="0" applyNumberFormat="1" applyFont="1" applyBorder="1"/>
    <xf numFmtId="2" fontId="3" fillId="0" borderId="4" xfId="0" applyNumberFormat="1" applyFont="1" applyBorder="1"/>
    <xf numFmtId="165" fontId="3" fillId="0" borderId="4" xfId="0" applyNumberFormat="1" applyFont="1" applyBorder="1"/>
    <xf numFmtId="0" fontId="3" fillId="0" borderId="0" xfId="0" applyFont="1"/>
    <xf numFmtId="165" fontId="3" fillId="0" borderId="5" xfId="0" applyNumberFormat="1" applyFont="1" applyBorder="1"/>
    <xf numFmtId="0" fontId="1" fillId="4" borderId="7" xfId="0" applyFont="1" applyFill="1" applyBorder="1"/>
    <xf numFmtId="0" fontId="0" fillId="4" borderId="9" xfId="0" applyFill="1" applyBorder="1"/>
    <xf numFmtId="0" fontId="0" fillId="5" borderId="10" xfId="0" applyFill="1" applyBorder="1"/>
    <xf numFmtId="0" fontId="0" fillId="5" borderId="0" xfId="0" applyFill="1"/>
    <xf numFmtId="0" fontId="0" fillId="5" borderId="11" xfId="0" applyFill="1" applyBorder="1"/>
    <xf numFmtId="3" fontId="0" fillId="5" borderId="0" xfId="0" applyNumberFormat="1" applyFill="1"/>
    <xf numFmtId="10" fontId="0" fillId="5" borderId="11" xfId="0" applyNumberFormat="1" applyFill="1" applyBorder="1"/>
    <xf numFmtId="3" fontId="0" fillId="5" borderId="10" xfId="0" applyNumberFormat="1" applyFill="1" applyBorder="1"/>
    <xf numFmtId="10" fontId="0" fillId="5" borderId="0" xfId="0" applyNumberFormat="1" applyFill="1"/>
    <xf numFmtId="3" fontId="0" fillId="5" borderId="12" xfId="0" applyNumberFormat="1" applyFill="1" applyBorder="1"/>
    <xf numFmtId="10" fontId="0" fillId="5" borderId="2" xfId="0" applyNumberFormat="1" applyFill="1" applyBorder="1"/>
    <xf numFmtId="10" fontId="0" fillId="5" borderId="13" xfId="0" applyNumberFormat="1" applyFill="1" applyBorder="1"/>
    <xf numFmtId="0" fontId="1" fillId="5" borderId="10" xfId="0" applyFont="1" applyFill="1" applyBorder="1"/>
    <xf numFmtId="0" fontId="1" fillId="5" borderId="0" xfId="0" applyFont="1" applyFill="1"/>
    <xf numFmtId="0" fontId="1" fillId="5" borderId="11" xfId="0" applyFont="1" applyFill="1" applyBorder="1"/>
    <xf numFmtId="0" fontId="0" fillId="3" borderId="9" xfId="0" applyFill="1" applyBorder="1"/>
    <xf numFmtId="0" fontId="7" fillId="3" borderId="7" xfId="0" applyFont="1" applyFill="1" applyBorder="1"/>
    <xf numFmtId="0" fontId="1" fillId="4" borderId="8" xfId="0" applyFont="1" applyFill="1" applyBorder="1"/>
    <xf numFmtId="0" fontId="2" fillId="3" borderId="8" xfId="0" applyFont="1" applyFill="1" applyBorder="1"/>
    <xf numFmtId="0" fontId="0" fillId="2" borderId="0" xfId="0" applyFill="1"/>
    <xf numFmtId="0" fontId="8" fillId="0" borderId="0" xfId="0" applyFont="1"/>
    <xf numFmtId="0" fontId="9" fillId="0" borderId="6" xfId="0" applyFont="1" applyBorder="1"/>
    <xf numFmtId="0" fontId="8" fillId="0" borderId="3" xfId="0" applyFont="1" applyBorder="1"/>
    <xf numFmtId="0" fontId="8" fillId="2" borderId="3" xfId="0" applyFont="1" applyFill="1" applyBorder="1"/>
    <xf numFmtId="0" fontId="8" fillId="0" borderId="4" xfId="0" applyFont="1" applyBorder="1"/>
    <xf numFmtId="164" fontId="8" fillId="2" borderId="4" xfId="0" applyNumberFormat="1" applyFont="1" applyFill="1" applyBorder="1"/>
    <xf numFmtId="3" fontId="8" fillId="2" borderId="4" xfId="0" applyNumberFormat="1" applyFont="1" applyFill="1" applyBorder="1"/>
    <xf numFmtId="0" fontId="8" fillId="0" borderId="5" xfId="0" applyFont="1" applyBorder="1"/>
    <xf numFmtId="3" fontId="8" fillId="2" borderId="5" xfId="0" applyNumberFormat="1" applyFont="1" applyFill="1" applyBorder="1"/>
    <xf numFmtId="0" fontId="10" fillId="3" borderId="6" xfId="0" applyFont="1" applyFill="1" applyBorder="1"/>
    <xf numFmtId="0" fontId="10" fillId="4" borderId="6" xfId="0" applyFont="1" applyFill="1" applyBorder="1"/>
    <xf numFmtId="10" fontId="11" fillId="4" borderId="3" xfId="0" applyNumberFormat="1" applyFont="1" applyFill="1" applyBorder="1" applyAlignment="1">
      <alignment horizontal="center" vertical="center"/>
    </xf>
    <xf numFmtId="10" fontId="11" fillId="3" borderId="3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3" fontId="11" fillId="4" borderId="4" xfId="0" applyNumberFormat="1" applyFont="1" applyFill="1" applyBorder="1" applyAlignment="1">
      <alignment horizontal="center" vertical="center"/>
    </xf>
    <xf numFmtId="3" fontId="11" fillId="3" borderId="4" xfId="0" applyNumberFormat="1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3" fontId="11" fillId="4" borderId="5" xfId="0" applyNumberFormat="1" applyFont="1" applyFill="1" applyBorder="1" applyAlignment="1">
      <alignment horizontal="center" vertical="center"/>
    </xf>
    <xf numFmtId="3" fontId="11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4" xfId="0" applyFont="1" applyBorder="1" applyAlignment="1">
      <alignment horizontal="left" wrapText="1"/>
    </xf>
    <xf numFmtId="0" fontId="8" fillId="0" borderId="5" xfId="0" applyFont="1" applyBorder="1" applyAlignment="1">
      <alignment horizontal="left" wrapText="1"/>
    </xf>
    <xf numFmtId="0" fontId="8" fillId="0" borderId="3" xfId="0" applyFont="1" applyBorder="1" applyAlignment="1">
      <alignment wrapText="1"/>
    </xf>
    <xf numFmtId="166" fontId="11" fillId="4" borderId="4" xfId="0" applyNumberFormat="1" applyFont="1" applyFill="1" applyBorder="1" applyAlignment="1">
      <alignment horizontal="center" vertical="center"/>
    </xf>
    <xf numFmtId="166" fontId="11" fillId="3" borderId="4" xfId="0" applyNumberFormat="1" applyFont="1" applyFill="1" applyBorder="1" applyAlignment="1">
      <alignment horizontal="center" vertical="center"/>
    </xf>
    <xf numFmtId="0" fontId="8" fillId="0" borderId="2" xfId="0" applyFont="1" applyBorder="1"/>
    <xf numFmtId="0" fontId="1" fillId="2" borderId="0" xfId="0" applyFont="1" applyFill="1"/>
    <xf numFmtId="0" fontId="8" fillId="0" borderId="5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4" xfId="0" applyFont="1" applyBorder="1" applyAlignment="1">
      <alignment wrapText="1"/>
    </xf>
    <xf numFmtId="0" fontId="8" fillId="0" borderId="5" xfId="0" applyFont="1" applyBorder="1" applyAlignment="1">
      <alignment vertical="center" wrapText="1"/>
    </xf>
  </cellXfs>
  <cellStyles count="1">
    <cellStyle name="Normal" xfId="0" builtinId="0"/>
  </cellStyles>
  <dxfs count="6"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026873"/>
      <color rgb="FFF26B5E"/>
      <color rgb="FFF2E963"/>
      <color rgb="FF0339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12305677878593"/>
          <c:y val="0.19485294117647059"/>
          <c:w val="0.79798696298609362"/>
          <c:h val="0.6818810792033348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Analysis!$B$9</c:f>
              <c:strCache>
                <c:ptCount val="1"/>
                <c:pt idx="0">
                  <c:v>DDoS</c:v>
                </c:pt>
              </c:strCache>
            </c:strRef>
          </c:tx>
          <c:spPr>
            <a:ln w="19050" cap="rnd">
              <a:solidFill>
                <a:srgbClr val="F26B5E"/>
              </a:solidFill>
              <a:round/>
            </a:ln>
            <a:effectLst/>
          </c:spPr>
          <c:marker>
            <c:symbol val="none"/>
          </c:marker>
          <c:xVal>
            <c:numRef>
              <c:f>Analysis!$B$24:$B$176</c:f>
              <c:numCache>
                <c:formatCode>#,##0</c:formatCode>
                <c:ptCount val="153"/>
                <c:pt idx="0">
                  <c:v>0.1</c:v>
                </c:pt>
                <c:pt idx="1">
                  <c:v>1000</c:v>
                </c:pt>
                <c:pt idx="2">
                  <c:v>2000</c:v>
                </c:pt>
                <c:pt idx="3">
                  <c:v>1055.2297650108642</c:v>
                </c:pt>
                <c:pt idx="4">
                  <c:v>1113.5098569648837</c:v>
                </c:pt>
                <c:pt idx="5">
                  <c:v>1175.0087447023352</c:v>
                </c:pt>
                <c:pt idx="6">
                  <c:v>1239.9042015579557</c:v>
                </c:pt>
                <c:pt idx="7">
                  <c:v>1308.3838192459848</c:v>
                </c:pt>
                <c:pt idx="8">
                  <c:v>1380.6455501269575</c:v>
                </c:pt>
                <c:pt idx="9">
                  <c:v>1456.8982794237647</c:v>
                </c:pt>
                <c:pt idx="10">
                  <c:v>1537.3624290410717</c:v>
                </c:pt>
                <c:pt idx="11">
                  <c:v>1622.2705947335414</c:v>
                </c:pt>
                <c:pt idx="12">
                  <c:v>1711.8682184647098</c:v>
                </c:pt>
                <c:pt idx="13">
                  <c:v>1806.4142979000824</c:v>
                </c:pt>
                <c:pt idx="14">
                  <c:v>1906.1821350853691</c:v>
                </c:pt>
                <c:pt idx="15">
                  <c:v>2011.4601264740413</c:v>
                </c:pt>
                <c:pt idx="16">
                  <c:v>2122.5525965879256</c:v>
                </c:pt>
                <c:pt idx="17">
                  <c:v>2239.7806777206765</c:v>
                </c:pt>
                <c:pt idx="18">
                  <c:v>2363.4832382270638</c:v>
                </c:pt>
                <c:pt idx="19">
                  <c:v>2494.0178620814609</c:v>
                </c:pt>
                <c:pt idx="20">
                  <c:v>2631.7618825371178</c:v>
                </c:pt>
                <c:pt idx="21">
                  <c:v>2777.1134728741922</c:v>
                </c:pt>
                <c:pt idx="22">
                  <c:v>2930.4927973895387</c:v>
                </c:pt>
                <c:pt idx="23">
                  <c:v>3092.3432259553929</c:v>
                </c:pt>
                <c:pt idx="24">
                  <c:v>3263.1326156578471</c:v>
                </c:pt>
                <c:pt idx="25">
                  <c:v>3443.3546632199163</c:v>
                </c:pt>
                <c:pt idx="26">
                  <c:v>3633.5303321186157</c:v>
                </c:pt>
                <c:pt idx="27">
                  <c:v>3834.2093585213743</c:v>
                </c:pt>
                <c:pt idx="28">
                  <c:v>4045.971840394966</c:v>
                </c:pt>
                <c:pt idx="29">
                  <c:v>4269.4299143805538</c:v>
                </c:pt>
                <c:pt idx="30">
                  <c:v>4505.2295252821459</c:v>
                </c:pt>
                <c:pt idx="31">
                  <c:v>4754.0522932834856</c:v>
                </c:pt>
                <c:pt idx="32">
                  <c:v>5016.6174842908922</c:v>
                </c:pt>
                <c:pt idx="33">
                  <c:v>5293.6840890976709</c:v>
                </c:pt>
                <c:pt idx="34">
                  <c:v>5586.0530173802863</c:v>
                </c:pt>
                <c:pt idx="35">
                  <c:v>5894.5694128684281</c:v>
                </c:pt>
                <c:pt idx="36">
                  <c:v>6220.1250963813791</c:v>
                </c:pt>
                <c:pt idx="37">
                  <c:v>6563.6611437927013</c:v>
                </c:pt>
                <c:pt idx="38">
                  <c:v>6926.1706063753127</c:v>
                </c:pt>
                <c:pt idx="39">
                  <c:v>7308.701381390576</c:v>
                </c:pt>
                <c:pt idx="40">
                  <c:v>7712.3592412193557</c:v>
                </c:pt>
                <c:pt idx="41">
                  <c:v>8138.3110297912672</c:v>
                </c:pt>
                <c:pt idx="42">
                  <c:v>8587.7880355519628</c:v>
                </c:pt>
                <c:pt idx="43">
                  <c:v>9062.0895507186087</c:v>
                </c:pt>
                <c:pt idx="44">
                  <c:v>9562.586627112205</c:v>
                </c:pt>
                <c:pt idx="45">
                  <c:v>10090.726039423644</c:v>
                </c:pt>
                <c:pt idx="46">
                  <c:v>10648.03446737002</c:v>
                </c:pt>
                <c:pt idx="47">
                  <c:v>11236.122908830448</c:v>
                </c:pt>
                <c:pt idx="48">
                  <c:v>11856.691336718341</c:v>
                </c:pt>
                <c:pt idx="49">
                  <c:v>12511.533613051644</c:v>
                </c:pt>
                <c:pt idx="50">
                  <c:v>13202.542674426015</c:v>
                </c:pt>
                <c:pt idx="51">
                  <c:v>13931.71600388047</c:v>
                </c:pt>
                <c:pt idx="52">
                  <c:v>14701.161404972885</c:v>
                </c:pt>
                <c:pt idx="53">
                  <c:v>15513.103094756323</c:v>
                </c:pt>
                <c:pt idx="54">
                  <c:v>16369.888133269025</c:v>
                </c:pt>
                <c:pt idx="55">
                  <c:v>17273.993208123607</c:v>
                </c:pt>
                <c:pt idx="56">
                  <c:v>18228.031793807539</c:v>
                </c:pt>
                <c:pt idx="57">
                  <c:v>19234.761706390091</c:v>
                </c:pt>
                <c:pt idx="58">
                  <c:v>20297.093075473986</c:v>
                </c:pt>
                <c:pt idx="59">
                  <c:v>21418.096756436051</c:v>
                </c:pt>
                <c:pt idx="60">
                  <c:v>22601.013207273965</c:v>
                </c:pt>
                <c:pt idx="61">
                  <c:v>23849.261855719145</c:v>
                </c:pt>
                <c:pt idx="62">
                  <c:v>25166.450983693081</c:v>
                </c:pt>
                <c:pt idx="63">
                  <c:v>26556.388157679881</c:v>
                </c:pt>
                <c:pt idx="64">
                  <c:v>28023.091235165837</c:v>
                </c:pt>
                <c:pt idx="65">
                  <c:v>29570.799978962055</c:v>
                </c:pt>
                <c:pt idx="66">
                  <c:v>31203.988312983398</c:v>
                </c:pt>
                <c:pt idx="67">
                  <c:v>32927.377254911225</c:v>
                </c:pt>
                <c:pt idx="68">
                  <c:v>34745.948563124046</c:v>
                </c:pt>
                <c:pt idx="69">
                  <c:v>36664.959137344958</c:v>
                </c:pt>
                <c:pt idx="70">
                  <c:v>38689.956214633457</c:v>
                </c:pt>
                <c:pt idx="71">
                  <c:v>40826.793404648284</c:v>
                </c:pt>
                <c:pt idx="72">
                  <c:v>43081.647610534106</c:v>
                </c:pt>
                <c:pt idx="73">
                  <c:v>45461.036884344765</c:v>
                </c:pt>
                <c:pt idx="74">
                  <c:v>47971.839268617354</c:v>
                </c:pt>
                <c:pt idx="75">
                  <c:v>50621.312678562041</c:v>
                </c:pt>
                <c:pt idx="76">
                  <c:v>53417.115882340499</c:v>
                </c:pt>
                <c:pt idx="77">
                  <c:v>56367.330640080268</c:v>
                </c:pt>
                <c:pt idx="78">
                  <c:v>59480.485065621586</c:v>
                </c:pt>
                <c:pt idx="79">
                  <c:v>62765.578278528083</c:v>
                </c:pt>
                <c:pt idx="80">
                  <c:v>66232.106417622184</c:v>
                </c:pt>
                <c:pt idx="81">
                  <c:v>69890.090091242004</c:v>
                </c:pt>
                <c:pt idx="82">
                  <c:v>73750.103343569426</c:v>
                </c:pt>
                <c:pt idx="83">
                  <c:v>77823.304220761711</c:v>
                </c:pt>
                <c:pt idx="84">
                  <c:v>82121.467025243372</c:v>
                </c:pt>
                <c:pt idx="85">
                  <c:v>86657.016351394996</c:v>
                </c:pt>
                <c:pt idx="86">
                  <c:v>91443.063001025163</c:v>
                </c:pt>
                <c:pt idx="87">
                  <c:v>96493.441882445433</c:v>
                </c:pt>
                <c:pt idx="88">
                  <c:v>101822.75200270237</c:v>
                </c:pt>
                <c:pt idx="89">
                  <c:v>107446.39866857113</c:v>
                </c:pt>
                <c:pt idx="90">
                  <c:v>113380.63801829994</c:v>
                </c:pt>
                <c:pt idx="91">
                  <c:v>119642.6240128325</c:v>
                </c:pt>
                <c:pt idx="92">
                  <c:v>126250.45802234442</c:v>
                </c:pt>
                <c:pt idx="93">
                  <c:v>133223.24115143248</c:v>
                </c:pt>
                <c:pt idx="94">
                  <c:v>140581.1294542118</c:v>
                </c:pt>
                <c:pt idx="95">
                  <c:v>148345.3921989298</c:v>
                </c:pt>
                <c:pt idx="96">
                  <c:v>156538.47335052118</c:v>
                </c:pt>
                <c:pt idx="97">
                  <c:v>165184.05644882988</c:v>
                </c:pt>
                <c:pt idx="98">
                  <c:v>174307.13307004009</c:v>
                </c:pt>
                <c:pt idx="99">
                  <c:v>183934.07506921585</c:v>
                </c:pt>
                <c:pt idx="100">
                  <c:v>194092.71081277929</c:v>
                </c:pt>
                <c:pt idx="101">
                  <c:v>204812.4056212907</c:v>
                </c:pt>
                <c:pt idx="102">
                  <c:v>216124.1466550644</c:v>
                </c:pt>
                <c:pt idx="103">
                  <c:v>228060.63248799715</c:v>
                </c:pt>
                <c:pt idx="104">
                  <c:v>240656.36762853828</c:v>
                </c:pt>
                <c:pt idx="105">
                  <c:v>253947.76226103058</c:v>
                </c:pt>
                <c:pt idx="106">
                  <c:v>267973.2374957421</c:v>
                </c:pt>
                <c:pt idx="107">
                  <c:v>282773.33643183246</c:v>
                </c:pt>
                <c:pt idx="108">
                  <c:v>298390.84135430062</c:v>
                </c:pt>
                <c:pt idx="109">
                  <c:v>314870.89740369271</c:v>
                </c:pt>
                <c:pt idx="110">
                  <c:v>332261.14307605859</c:v>
                </c:pt>
                <c:pt idx="111">
                  <c:v>350611.84793039045</c:v>
                </c:pt>
                <c:pt idx="112">
                  <c:v>369976.05790161074</c:v>
                </c:pt>
                <c:pt idx="113">
                  <c:v>390409.74863916257</c:v>
                </c:pt>
                <c:pt idx="114">
                  <c:v>411971.98731445405</c:v>
                </c:pt>
                <c:pt idx="115">
                  <c:v>434725.10336489009</c:v>
                </c:pt>
                <c:pt idx="116">
                  <c:v>458734.86866805662</c:v>
                </c:pt>
                <c:pt idx="117">
                  <c:v>484070.68766688305</c:v>
                </c:pt>
                <c:pt idx="118">
                  <c:v>510805.79799537244</c:v>
                </c:pt>
                <c:pt idx="119">
                  <c:v>539017.48218484386</c:v>
                </c:pt>
                <c:pt idx="120">
                  <c:v>568787.2910626604</c:v>
                </c:pt>
                <c:pt idx="121">
                  <c:v>600201.27948921709</c:v>
                </c:pt>
                <c:pt idx="122">
                  <c:v>633350.25511462661</c:v>
                </c:pt>
                <c:pt idx="123">
                  <c:v>668330.04087417829</c:v>
                </c:pt>
                <c:pt idx="124">
                  <c:v>705241.75198136037</c:v>
                </c:pt>
                <c:pt idx="125">
                  <c:v>744192.08821914112</c:v>
                </c:pt>
                <c:pt idx="126">
                  <c:v>785293.64237442857</c:v>
                </c:pt>
                <c:pt idx="127">
                  <c:v>828665.22570729384</c:v>
                </c:pt>
                <c:pt idx="128">
                  <c:v>874432.21139578242</c:v>
                </c:pt>
                <c:pt idx="129">
                  <c:v>922726.89694910182</c:v>
                </c:pt>
                <c:pt idx="130">
                  <c:v>973688.88663680456</c:v>
                </c:pt>
                <c:pt idx="131">
                  <c:v>1027465.4950394452</c:v>
                </c:pt>
                <c:pt idx="132">
                  <c:v>1084212.172887245</c:v>
                </c:pt>
                <c:pt idx="133">
                  <c:v>1144092.9564177259</c:v>
                </c:pt>
                <c:pt idx="134">
                  <c:v>1207280.9415512618</c:v>
                </c:pt>
                <c:pt idx="135">
                  <c:v>1273958.7842552329</c:v>
                </c:pt>
                <c:pt idx="136">
                  <c:v>1344319.2285431756</c:v>
                </c:pt>
                <c:pt idx="137">
                  <c:v>1418565.6636352015</c:v>
                </c:pt>
                <c:pt idx="138">
                  <c:v>1496912.7118902544</c:v>
                </c:pt>
                <c:pt idx="139">
                  <c:v>1579586.8492097287</c:v>
                </c:pt>
                <c:pt idx="140">
                  <c:v>1666827.0597058334</c:v>
                </c:pt>
                <c:pt idx="141">
                  <c:v>1758885.5265271363</c:v>
                </c:pt>
                <c:pt idx="142">
                  <c:v>1856028.3608382402</c:v>
                </c:pt>
                <c:pt idx="143">
                  <c:v>1958536.3710608357</c:v>
                </c:pt>
                <c:pt idx="144">
                  <c:v>2066705.8745997562</c:v>
                </c:pt>
                <c:pt idx="145">
                  <c:v>2180849.5544004734</c:v>
                </c:pt>
                <c:pt idx="146">
                  <c:v>2301297.3628140595</c:v>
                </c:pt>
                <c:pt idx="147">
                  <c:v>2428397.4753824016</c:v>
                </c:pt>
                <c:pt idx="148">
                  <c:v>2562517.2973007476</c:v>
                </c:pt>
                <c:pt idx="149">
                  <c:v>2704044.5254669427</c:v>
                </c:pt>
                <c:pt idx="150">
                  <c:v>2853388.2691873955</c:v>
                </c:pt>
                <c:pt idx="151">
                  <c:v>3010980.232779372</c:v>
                </c:pt>
                <c:pt idx="152">
                  <c:v>3177275.9634881341</c:v>
                </c:pt>
              </c:numCache>
            </c:numRef>
          </c:xVal>
          <c:yVal>
            <c:numRef>
              <c:f>Analysis!$C$24:$C$176</c:f>
              <c:numCache>
                <c:formatCode>0.00%</c:formatCode>
                <c:ptCount val="153"/>
                <c:pt idx="0">
                  <c:v>0.39839999999999998</c:v>
                </c:pt>
                <c:pt idx="1">
                  <c:v>0.39839999999999998</c:v>
                </c:pt>
                <c:pt idx="2">
                  <c:v>0.39839999999999998</c:v>
                </c:pt>
                <c:pt idx="3">
                  <c:v>0.39839999999999998</c:v>
                </c:pt>
                <c:pt idx="4">
                  <c:v>0.39839999999999998</c:v>
                </c:pt>
                <c:pt idx="5">
                  <c:v>0.39839999999999998</c:v>
                </c:pt>
                <c:pt idx="6">
                  <c:v>0.39839999999999998</c:v>
                </c:pt>
                <c:pt idx="7">
                  <c:v>0.39839999999999998</c:v>
                </c:pt>
                <c:pt idx="8">
                  <c:v>0.39839999999999998</c:v>
                </c:pt>
                <c:pt idx="9">
                  <c:v>0.39839999999999998</c:v>
                </c:pt>
                <c:pt idx="10">
                  <c:v>0.39839999999999998</c:v>
                </c:pt>
                <c:pt idx="11">
                  <c:v>0.39839999999999998</c:v>
                </c:pt>
                <c:pt idx="12">
                  <c:v>0.39839999999999998</c:v>
                </c:pt>
                <c:pt idx="13">
                  <c:v>0.39839999999999998</c:v>
                </c:pt>
                <c:pt idx="14">
                  <c:v>0.39839999999999998</c:v>
                </c:pt>
                <c:pt idx="15">
                  <c:v>0.39839999999999998</c:v>
                </c:pt>
                <c:pt idx="16">
                  <c:v>0.39839999999999998</c:v>
                </c:pt>
                <c:pt idx="17">
                  <c:v>0.39839999999999998</c:v>
                </c:pt>
                <c:pt idx="18">
                  <c:v>0.39839999999999998</c:v>
                </c:pt>
                <c:pt idx="19">
                  <c:v>0.39839999999999998</c:v>
                </c:pt>
                <c:pt idx="20">
                  <c:v>0.39839999999999998</c:v>
                </c:pt>
                <c:pt idx="21">
                  <c:v>0.39829999999999999</c:v>
                </c:pt>
                <c:pt idx="22">
                  <c:v>0.39829999999999999</c:v>
                </c:pt>
                <c:pt idx="23">
                  <c:v>0.39829999999999999</c:v>
                </c:pt>
                <c:pt idx="24">
                  <c:v>0.39829999999999999</c:v>
                </c:pt>
                <c:pt idx="25">
                  <c:v>0.39810000000000001</c:v>
                </c:pt>
                <c:pt idx="26">
                  <c:v>0.39810000000000001</c:v>
                </c:pt>
                <c:pt idx="27">
                  <c:v>0.39810000000000001</c:v>
                </c:pt>
                <c:pt idx="28">
                  <c:v>0.39810000000000001</c:v>
                </c:pt>
                <c:pt idx="29">
                  <c:v>0.39789999999999998</c:v>
                </c:pt>
                <c:pt idx="30">
                  <c:v>0.39779999999999999</c:v>
                </c:pt>
                <c:pt idx="31">
                  <c:v>0.3977</c:v>
                </c:pt>
                <c:pt idx="32">
                  <c:v>0.39739999999999998</c:v>
                </c:pt>
                <c:pt idx="33">
                  <c:v>0.39710000000000001</c:v>
                </c:pt>
                <c:pt idx="34">
                  <c:v>0.3967</c:v>
                </c:pt>
                <c:pt idx="35">
                  <c:v>0.3957</c:v>
                </c:pt>
                <c:pt idx="36">
                  <c:v>0.3952</c:v>
                </c:pt>
                <c:pt idx="37">
                  <c:v>0.39439999999999997</c:v>
                </c:pt>
                <c:pt idx="38">
                  <c:v>0.39340000000000003</c:v>
                </c:pt>
                <c:pt idx="39">
                  <c:v>0.39269999999999999</c:v>
                </c:pt>
                <c:pt idx="40">
                  <c:v>0.39250000000000002</c:v>
                </c:pt>
                <c:pt idx="41">
                  <c:v>0.39179999999999998</c:v>
                </c:pt>
                <c:pt idx="42">
                  <c:v>0.3906</c:v>
                </c:pt>
                <c:pt idx="43">
                  <c:v>0.38850000000000001</c:v>
                </c:pt>
                <c:pt idx="44">
                  <c:v>0.3871</c:v>
                </c:pt>
                <c:pt idx="45">
                  <c:v>0.38519999999999999</c:v>
                </c:pt>
                <c:pt idx="46">
                  <c:v>0.3826</c:v>
                </c:pt>
                <c:pt idx="47">
                  <c:v>0.38019999999999998</c:v>
                </c:pt>
                <c:pt idx="48">
                  <c:v>0.37719999999999998</c:v>
                </c:pt>
                <c:pt idx="49">
                  <c:v>0.37290000000000001</c:v>
                </c:pt>
                <c:pt idx="50">
                  <c:v>0.36880000000000002</c:v>
                </c:pt>
                <c:pt idx="51">
                  <c:v>0.36370000000000002</c:v>
                </c:pt>
                <c:pt idx="52">
                  <c:v>0.35880000000000001</c:v>
                </c:pt>
                <c:pt idx="53">
                  <c:v>0.3533</c:v>
                </c:pt>
                <c:pt idx="54">
                  <c:v>0.3473</c:v>
                </c:pt>
                <c:pt idx="55">
                  <c:v>0.34160000000000001</c:v>
                </c:pt>
                <c:pt idx="56">
                  <c:v>0.33479999999999999</c:v>
                </c:pt>
                <c:pt idx="57">
                  <c:v>0.32679999999999998</c:v>
                </c:pt>
                <c:pt idx="58">
                  <c:v>0.31769999999999998</c:v>
                </c:pt>
                <c:pt idx="59">
                  <c:v>0.30759999999999998</c:v>
                </c:pt>
                <c:pt idx="60">
                  <c:v>0.29809999999999998</c:v>
                </c:pt>
                <c:pt idx="61">
                  <c:v>0.28899999999999998</c:v>
                </c:pt>
                <c:pt idx="62">
                  <c:v>0.2782</c:v>
                </c:pt>
                <c:pt idx="63">
                  <c:v>0.26650000000000001</c:v>
                </c:pt>
                <c:pt idx="64">
                  <c:v>0.25559999999999999</c:v>
                </c:pt>
                <c:pt idx="65">
                  <c:v>0.2432</c:v>
                </c:pt>
                <c:pt idx="66">
                  <c:v>0.2301</c:v>
                </c:pt>
                <c:pt idx="67">
                  <c:v>0.21840000000000001</c:v>
                </c:pt>
                <c:pt idx="68">
                  <c:v>0.20660000000000001</c:v>
                </c:pt>
                <c:pt idx="69">
                  <c:v>0.19359999999999999</c:v>
                </c:pt>
                <c:pt idx="70">
                  <c:v>0.17929999999999999</c:v>
                </c:pt>
                <c:pt idx="71">
                  <c:v>0.16739999999999999</c:v>
                </c:pt>
                <c:pt idx="72">
                  <c:v>0.15690000000000001</c:v>
                </c:pt>
                <c:pt idx="73">
                  <c:v>0.1467</c:v>
                </c:pt>
                <c:pt idx="74">
                  <c:v>0.13439999999999999</c:v>
                </c:pt>
                <c:pt idx="75">
                  <c:v>0.1242</c:v>
                </c:pt>
                <c:pt idx="76">
                  <c:v>0.115</c:v>
                </c:pt>
                <c:pt idx="77">
                  <c:v>0.1061</c:v>
                </c:pt>
                <c:pt idx="78">
                  <c:v>9.8400000000000001E-2</c:v>
                </c:pt>
                <c:pt idx="79">
                  <c:v>9.0899999999999995E-2</c:v>
                </c:pt>
                <c:pt idx="80">
                  <c:v>8.2100000000000006E-2</c:v>
                </c:pt>
                <c:pt idx="81">
                  <c:v>7.5399999999999995E-2</c:v>
                </c:pt>
                <c:pt idx="82">
                  <c:v>6.8199999999999997E-2</c:v>
                </c:pt>
                <c:pt idx="83">
                  <c:v>6.1899999999999997E-2</c:v>
                </c:pt>
                <c:pt idx="84">
                  <c:v>5.6500000000000002E-2</c:v>
                </c:pt>
                <c:pt idx="85">
                  <c:v>5.1299999999999998E-2</c:v>
                </c:pt>
                <c:pt idx="86">
                  <c:v>4.6699999999999998E-2</c:v>
                </c:pt>
                <c:pt idx="87">
                  <c:v>4.2099999999999999E-2</c:v>
                </c:pt>
                <c:pt idx="88">
                  <c:v>3.9300000000000002E-2</c:v>
                </c:pt>
                <c:pt idx="89">
                  <c:v>3.4299999999999997E-2</c:v>
                </c:pt>
                <c:pt idx="90">
                  <c:v>3.0700000000000002E-2</c:v>
                </c:pt>
                <c:pt idx="91">
                  <c:v>2.76E-2</c:v>
                </c:pt>
                <c:pt idx="92">
                  <c:v>2.46E-2</c:v>
                </c:pt>
                <c:pt idx="93">
                  <c:v>2.1299999999999999E-2</c:v>
                </c:pt>
                <c:pt idx="94">
                  <c:v>1.8599999999999998E-2</c:v>
                </c:pt>
                <c:pt idx="95">
                  <c:v>1.6400000000000001E-2</c:v>
                </c:pt>
                <c:pt idx="96">
                  <c:v>1.49E-2</c:v>
                </c:pt>
                <c:pt idx="97">
                  <c:v>1.2200000000000001E-2</c:v>
                </c:pt>
                <c:pt idx="98">
                  <c:v>1.11E-2</c:v>
                </c:pt>
                <c:pt idx="99">
                  <c:v>9.4000000000000004E-3</c:v>
                </c:pt>
                <c:pt idx="100">
                  <c:v>7.6E-3</c:v>
                </c:pt>
                <c:pt idx="101">
                  <c:v>6.6E-3</c:v>
                </c:pt>
                <c:pt idx="102">
                  <c:v>5.8999999999999999E-3</c:v>
                </c:pt>
                <c:pt idx="103">
                  <c:v>5.4000000000000003E-3</c:v>
                </c:pt>
                <c:pt idx="104">
                  <c:v>4.8999999999999998E-3</c:v>
                </c:pt>
                <c:pt idx="105">
                  <c:v>4.3E-3</c:v>
                </c:pt>
                <c:pt idx="106">
                  <c:v>3.8E-3</c:v>
                </c:pt>
                <c:pt idx="107">
                  <c:v>3.3999999999999998E-3</c:v>
                </c:pt>
                <c:pt idx="108">
                  <c:v>3.0999999999999999E-3</c:v>
                </c:pt>
                <c:pt idx="109">
                  <c:v>2.5999999999999999E-3</c:v>
                </c:pt>
                <c:pt idx="110">
                  <c:v>2E-3</c:v>
                </c:pt>
                <c:pt idx="111">
                  <c:v>1.8E-3</c:v>
                </c:pt>
                <c:pt idx="112">
                  <c:v>1.6000000000000001E-3</c:v>
                </c:pt>
                <c:pt idx="113">
                  <c:v>1.4E-3</c:v>
                </c:pt>
                <c:pt idx="114">
                  <c:v>1.4E-3</c:v>
                </c:pt>
                <c:pt idx="115">
                  <c:v>1.2999999999999999E-3</c:v>
                </c:pt>
                <c:pt idx="116">
                  <c:v>1.1999999999999999E-3</c:v>
                </c:pt>
                <c:pt idx="117">
                  <c:v>1.1000000000000001E-3</c:v>
                </c:pt>
                <c:pt idx="118">
                  <c:v>1E-3</c:v>
                </c:pt>
                <c:pt idx="119">
                  <c:v>6.9999999999999999E-4</c:v>
                </c:pt>
                <c:pt idx="120">
                  <c:v>5.9999999999999995E-4</c:v>
                </c:pt>
                <c:pt idx="121">
                  <c:v>5.9999999999999995E-4</c:v>
                </c:pt>
                <c:pt idx="122">
                  <c:v>5.9999999999999995E-4</c:v>
                </c:pt>
                <c:pt idx="123">
                  <c:v>5.0000000000000001E-4</c:v>
                </c:pt>
                <c:pt idx="124">
                  <c:v>5.0000000000000001E-4</c:v>
                </c:pt>
                <c:pt idx="125">
                  <c:v>4.0000000000000002E-4</c:v>
                </c:pt>
                <c:pt idx="126">
                  <c:v>4.0000000000000002E-4</c:v>
                </c:pt>
                <c:pt idx="127">
                  <c:v>4.0000000000000002E-4</c:v>
                </c:pt>
                <c:pt idx="128">
                  <c:v>2.9999999999999997E-4</c:v>
                </c:pt>
                <c:pt idx="129">
                  <c:v>2.9999999999999997E-4</c:v>
                </c:pt>
                <c:pt idx="130">
                  <c:v>2.0000000000000001E-4</c:v>
                </c:pt>
                <c:pt idx="131">
                  <c:v>2.0000000000000001E-4</c:v>
                </c:pt>
                <c:pt idx="132">
                  <c:v>2.0000000000000001E-4</c:v>
                </c:pt>
                <c:pt idx="133">
                  <c:v>2.0000000000000001E-4</c:v>
                </c:pt>
                <c:pt idx="134">
                  <c:v>2.0000000000000001E-4</c:v>
                </c:pt>
                <c:pt idx="135">
                  <c:v>2.0000000000000001E-4</c:v>
                </c:pt>
                <c:pt idx="136">
                  <c:v>2.0000000000000001E-4</c:v>
                </c:pt>
                <c:pt idx="137">
                  <c:v>2.0000000000000001E-4</c:v>
                </c:pt>
                <c:pt idx="138">
                  <c:v>2.0000000000000001E-4</c:v>
                </c:pt>
                <c:pt idx="139">
                  <c:v>2.0000000000000001E-4</c:v>
                </c:pt>
                <c:pt idx="140">
                  <c:v>1E-4</c:v>
                </c:pt>
                <c:pt idx="141">
                  <c:v>1E-4</c:v>
                </c:pt>
                <c:pt idx="142">
                  <c:v>1E-4</c:v>
                </c:pt>
                <c:pt idx="143">
                  <c:v>1E-4</c:v>
                </c:pt>
                <c:pt idx="144">
                  <c:v>1E-4</c:v>
                </c:pt>
                <c:pt idx="145">
                  <c:v>1E-4</c:v>
                </c:pt>
                <c:pt idx="146">
                  <c:v>1E-4</c:v>
                </c:pt>
                <c:pt idx="147">
                  <c:v>1E-4</c:v>
                </c:pt>
                <c:pt idx="148">
                  <c:v>1E-4</c:v>
                </c:pt>
                <c:pt idx="149">
                  <c:v>1E-4</c:v>
                </c:pt>
                <c:pt idx="150">
                  <c:v>1E-4</c:v>
                </c:pt>
                <c:pt idx="151">
                  <c:v>1E-4</c:v>
                </c:pt>
                <c:pt idx="152">
                  <c:v>1E-4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26-DD4C-B36A-1564EDDB2A5B}"/>
            </c:ext>
          </c:extLst>
        </c:ser>
        <c:ser>
          <c:idx val="1"/>
          <c:order val="1"/>
          <c:tx>
            <c:strRef>
              <c:f>Analysis!$F$9</c:f>
              <c:strCache>
                <c:ptCount val="1"/>
                <c:pt idx="0">
                  <c:v>Ransomware</c:v>
                </c:pt>
              </c:strCache>
            </c:strRef>
          </c:tx>
          <c:spPr>
            <a:ln w="19050" cap="rnd">
              <a:solidFill>
                <a:srgbClr val="026873"/>
              </a:solidFill>
              <a:round/>
            </a:ln>
            <a:effectLst/>
          </c:spPr>
          <c:marker>
            <c:symbol val="none"/>
          </c:marker>
          <c:xVal>
            <c:numRef>
              <c:f>Analysis!$F$24:$F$176</c:f>
              <c:numCache>
                <c:formatCode>#,##0</c:formatCode>
                <c:ptCount val="153"/>
                <c:pt idx="0">
                  <c:v>0.1</c:v>
                </c:pt>
                <c:pt idx="1">
                  <c:v>1000</c:v>
                </c:pt>
                <c:pt idx="2">
                  <c:v>2000</c:v>
                </c:pt>
                <c:pt idx="3">
                  <c:v>2169.4495842363949</c:v>
                </c:pt>
                <c:pt idx="4">
                  <c:v>2353.2557492717333</c:v>
                </c:pt>
                <c:pt idx="5">
                  <c:v>2552.634853429734</c:v>
                </c:pt>
                <c:pt idx="6">
                  <c:v>2768.9063107402339</c:v>
                </c:pt>
                <c:pt idx="7">
                  <c:v>3003.5013223124656</c:v>
                </c:pt>
                <c:pt idx="8">
                  <c:v>3257.9723474721204</c:v>
                </c:pt>
                <c:pt idx="9">
                  <c:v>3534.0033773385317</c:v>
                </c:pt>
                <c:pt idx="10">
                  <c:v>3833.4210788285468</c:v>
                </c:pt>
                <c:pt idx="11">
                  <c:v>4158.2068828338115</c:v>
                </c:pt>
                <c:pt idx="12">
                  <c:v>4510.5100965663642</c:v>
                </c:pt>
                <c:pt idx="13">
                  <c:v>4892.6621268449799</c:v>
                </c:pt>
                <c:pt idx="14">
                  <c:v>5307.1919084464989</c:v>
                </c:pt>
                <c:pt idx="15">
                  <c:v>5756.8426396210089</c:v>
                </c:pt>
                <c:pt idx="16">
                  <c:v>6244.5899355200745</c:v>
                </c:pt>
                <c:pt idx="17">
                  <c:v>6773.6615196704015</c:v>
                </c:pt>
                <c:pt idx="18">
                  <c:v>7347.5585838035104</c:v>
                </c:pt>
                <c:pt idx="19">
                  <c:v>7970.0789573925404</c:v>
                </c:pt>
                <c:pt idx="20">
                  <c:v>8645.3422402232445</c:v>
                </c:pt>
                <c:pt idx="21">
                  <c:v>9377.8170643168305</c:v>
                </c:pt>
                <c:pt idx="22">
                  <c:v>10172.35066561356</c:v>
                </c:pt>
                <c:pt idx="23">
                  <c:v>11034.200961111077</c:v>
                </c:pt>
                <c:pt idx="24">
                  <c:v>11969.071343731628</c:v>
                </c:pt>
                <c:pt idx="25">
                  <c:v>12983.148425177165</c:v>
                </c:pt>
                <c:pt idx="26">
                  <c:v>14083.142976540004</c:v>
                </c:pt>
                <c:pt idx="27">
                  <c:v>15276.334337598209</c:v>
                </c:pt>
                <c:pt idx="28">
                  <c:v>16570.618588679299</c:v>
                </c:pt>
                <c:pt idx="29">
                  <c:v>17974.560803875091</c:v>
                </c:pt>
                <c:pt idx="30">
                  <c:v>19497.451731399309</c:v>
                </c:pt>
                <c:pt idx="31">
                  <c:v>21149.369276176705</c:v>
                </c:pt>
                <c:pt idx="32">
                  <c:v>22941.245191531769</c:v>
                </c:pt>
                <c:pt idx="33">
                  <c:v>24884.937421316896</c:v>
                </c:pt>
                <c:pt idx="34">
                  <c:v>26993.308571212325</c:v>
                </c:pt>
                <c:pt idx="35">
                  <c:v>29280.311028490647</c:v>
                </c:pt>
                <c:pt idx="36">
                  <c:v>31761.079293535684</c:v>
                </c:pt>
                <c:pt idx="37">
                  <c:v>34452.03013413008</c:v>
                </c:pt>
                <c:pt idx="38">
                  <c:v>37370.971225294124</c:v>
                </c:pt>
                <c:pt idx="39">
                  <c:v>40537.21899361231</c:v>
                </c:pt>
                <c:pt idx="40">
                  <c:v>43971.726445895962</c:v>
                </c:pt>
                <c:pt idx="41">
                  <c:v>47697.221828102745</c:v>
                </c:pt>
                <c:pt idx="42">
                  <c:v>51738.359032104301</c:v>
                </c:pt>
                <c:pt idx="43">
                  <c:v>56121.880745636001</c:v>
                </c:pt>
                <c:pt idx="44">
                  <c:v>60876.795425092285</c:v>
                </c:pt>
                <c:pt idx="45">
                  <c:v>66034.56926230526</c:v>
                </c:pt>
                <c:pt idx="46">
                  <c:v>71629.334415668782</c:v>
                </c:pt>
                <c:pt idx="47">
                  <c:v>77698.114883601171</c:v>
                </c:pt>
                <c:pt idx="48">
                  <c:v>84281.071515090109</c:v>
                </c:pt>
                <c:pt idx="49">
                  <c:v>91421.767778705049</c:v>
                </c:pt>
                <c:pt idx="50">
                  <c:v>99167.458048833956</c:v>
                </c:pt>
                <c:pt idx="51">
                  <c:v>107569.40031691149</c:v>
                </c:pt>
                <c:pt idx="52">
                  <c:v>116683.19539704098</c:v>
                </c:pt>
                <c:pt idx="53">
                  <c:v>126569.15487074229</c:v>
                </c:pt>
                <c:pt idx="54">
                  <c:v>137292.70020574189</c:v>
                </c:pt>
                <c:pt idx="55">
                  <c:v>148924.79569001938</c:v>
                </c:pt>
                <c:pt idx="56">
                  <c:v>161542.41804610132</c:v>
                </c:pt>
                <c:pt idx="57">
                  <c:v>175229.0658333282</c:v>
                </c:pt>
                <c:pt idx="58">
                  <c:v>190075.31200912289</c:v>
                </c:pt>
                <c:pt idx="59">
                  <c:v>206179.40330589734</c:v>
                </c:pt>
                <c:pt idx="60">
                  <c:v>223647.91039004349</c:v>
                </c:pt>
                <c:pt idx="61">
                  <c:v>242596.43310550918</c:v>
                </c:pt>
                <c:pt idx="62">
                  <c:v>263150.36546898965</c:v>
                </c:pt>
                <c:pt idx="63">
                  <c:v>285445.72547917749</c:v>
                </c:pt>
                <c:pt idx="64">
                  <c:v>309630.05523142888</c:v>
                </c:pt>
                <c:pt idx="65">
                  <c:v>335863.39729445771</c:v>
                </c:pt>
                <c:pt idx="66">
                  <c:v>364319.3538103422</c:v>
                </c:pt>
                <c:pt idx="67">
                  <c:v>395186.23532655952</c:v>
                </c:pt>
                <c:pt idx="68">
                  <c:v>428668.30696257536</c:v>
                </c:pt>
                <c:pt idx="69">
                  <c:v>464987.14015763922</c:v>
                </c:pt>
                <c:pt idx="70">
                  <c:v>504383.0789451304</c:v>
                </c:pt>
                <c:pt idx="71">
                  <c:v>547116.83045669296</c:v>
                </c:pt>
                <c:pt idx="72">
                  <c:v>593471.19018150342</c:v>
                </c:pt>
                <c:pt idx="73">
                  <c:v>643752.91339777061</c:v>
                </c:pt>
                <c:pt idx="74">
                  <c:v>698294.74516088073</c:v>
                </c:pt>
                <c:pt idx="75">
                  <c:v>757457.62228186603</c:v>
                </c:pt>
                <c:pt idx="76">
                  <c:v>821633.06186804129</c:v>
                </c:pt>
                <c:pt idx="77">
                  <c:v>891245.75223224924</c:v>
                </c:pt>
                <c:pt idx="78">
                  <c:v>966756.36331635306</c:v>
                </c:pt>
                <c:pt idx="79">
                  <c:v>1048664.5952272757</c:v>
                </c:pt>
                <c:pt idx="80">
                  <c:v>1137512.4850596203</c:v>
                </c:pt>
                <c:pt idx="81">
                  <c:v>1233887.9938881509</c:v>
                </c:pt>
                <c:pt idx="82">
                  <c:v>1338428.8976674643</c:v>
                </c:pt>
                <c:pt idx="83">
                  <c:v>1451827.0077873284</c:v>
                </c:pt>
                <c:pt idx="84">
                  <c:v>1574832.7492136946</c:v>
                </c:pt>
                <c:pt idx="85">
                  <c:v>1708260.1265117542</c:v>
                </c:pt>
                <c:pt idx="86">
                  <c:v>1852992.1106142683</c:v>
                </c:pt>
                <c:pt idx="87">
                  <c:v>2009986.4819827222</c:v>
                </c:pt>
                <c:pt idx="88">
                  <c:v>2180282.1688290955</c:v>
                </c:pt>
                <c:pt idx="89">
                  <c:v>2365006.1223421535</c:v>
                </c:pt>
                <c:pt idx="90">
                  <c:v>2565380.7744158567</c:v>
                </c:pt>
                <c:pt idx="91">
                  <c:v>2782732.1272322605</c:v>
                </c:pt>
                <c:pt idx="92">
                  <c:v>3018498.5282326434</c:v>
                </c:pt>
                <c:pt idx="93">
                  <c:v>3274240.1885462394</c:v>
                </c:pt>
                <c:pt idx="94">
                  <c:v>3551649.5078658671</c:v>
                </c:pt>
                <c:pt idx="95">
                  <c:v>3852562.2740965011</c:v>
                </c:pt>
                <c:pt idx="96">
                  <c:v>4178969.8118917374</c:v>
                </c:pt>
                <c:pt idx="97">
                  <c:v>4533032.160472488</c:v>
                </c:pt>
                <c:pt idx="98">
                  <c:v>4917092.3679336235</c:v>
                </c:pt>
                <c:pt idx="99">
                  <c:v>5333691.9966327753</c:v>
                </c:pt>
                <c:pt idx="100">
                  <c:v>5785587.9422699809</c:v>
                </c:pt>
                <c:pt idx="101">
                  <c:v>6275770.6779603548</c:v>
                </c:pt>
                <c:pt idx="102">
                  <c:v>6807484.0440320252</c:v>
                </c:pt>
                <c:pt idx="103">
                  <c:v>7384246.7145105852</c:v>
                </c:pt>
                <c:pt idx="104">
                  <c:v>8009875.4823469771</c:v>
                </c:pt>
                <c:pt idx="105">
                  <c:v>8688510.5174814723</c:v>
                </c:pt>
                <c:pt idx="106">
                  <c:v>9424642.7648918629</c:v>
                </c:pt>
                <c:pt idx="107">
                  <c:v>10223143.6639356</c:v>
                </c:pt>
                <c:pt idx="108">
                  <c:v>11089297.385657011</c:v>
                </c:pt>
                <c:pt idx="109">
                  <c:v>12028835.801393671</c:v>
                </c:pt>
                <c:pt idx="110">
                  <c:v>13047976.414090682</c:v>
                </c:pt>
                <c:pt idx="111">
                  <c:v>14153463.503337659</c:v>
                </c:pt>
                <c:pt idx="112">
                  <c:v>15352612.756410437</c:v>
                </c:pt>
                <c:pt idx="113">
                  <c:v>16653359.680668497</c:v>
                </c:pt>
                <c:pt idx="114">
                  <c:v>18064312.117682707</c:v>
                </c:pt>
                <c:pt idx="115">
                  <c:v>19594807.206611611</c:v>
                </c:pt>
                <c:pt idx="116">
                  <c:v>21254973.173787937</c:v>
                </c:pt>
                <c:pt idx="117">
                  <c:v>23055796.357414983</c:v>
                </c:pt>
                <c:pt idx="118">
                  <c:v>25009193.910916463</c:v>
                </c:pt>
                <c:pt idx="119">
                  <c:v>27128092.666062549</c:v>
                </c:pt>
                <c:pt idx="120">
                  <c:v>29426514.677757896</c:v>
                </c:pt>
                <c:pt idx="121">
                  <c:v>31919670.016594023</c:v>
                </c:pt>
                <c:pt idx="122">
                  <c:v>34624057.423231415</c:v>
                </c:pt>
                <c:pt idx="123">
                  <c:v>37557573.490703233</c:v>
                </c:pt>
                <c:pt idx="124">
                  <c:v>40739631.097166993</c:v>
                </c:pt>
                <c:pt idx="125">
                  <c:v>44191287.872846521</c:v>
                </c:pt>
                <c:pt idx="126">
                  <c:v>47935385.551308863</c:v>
                </c:pt>
                <c:pt idx="127">
                  <c:v>51996701.127249151</c:v>
                </c:pt>
                <c:pt idx="128">
                  <c:v>56402110.821087383</c:v>
                </c:pt>
                <c:pt idx="129">
                  <c:v>61180767.935431547</c:v>
                </c:pt>
                <c:pt idx="130">
                  <c:v>66364295.780392669</c:v>
                </c:pt>
                <c:pt idx="131">
                  <c:v>71986996.944457009</c:v>
                </c:pt>
                <c:pt idx="132">
                  <c:v>78086080.29578945</c:v>
                </c:pt>
                <c:pt idx="133">
                  <c:v>84701907.216175094</c:v>
                </c:pt>
                <c:pt idx="134">
                  <c:v>91878258.697080389</c:v>
                </c:pt>
                <c:pt idx="135">
                  <c:v>99662625.065372497</c:v>
                </c:pt>
                <c:pt idx="136">
                  <c:v>108106520.25599004</c:v>
                </c:pt>
                <c:pt idx="137">
                  <c:v>117265822.71130051</c:v>
                </c:pt>
                <c:pt idx="138">
                  <c:v>127201145.16308485</c:v>
                </c:pt>
                <c:pt idx="139">
                  <c:v>137978235.74422386</c:v>
                </c:pt>
                <c:pt idx="140">
                  <c:v>149668413.08448887</c:v>
                </c:pt>
                <c:pt idx="141">
                  <c:v>162349038.26973271</c:v>
                </c:pt>
                <c:pt idx="142">
                  <c:v>176104026.78772512</c:v>
                </c:pt>
                <c:pt idx="143">
                  <c:v>191024403.84849262</c:v>
                </c:pt>
                <c:pt idx="144">
                  <c:v>207208906.75405878</c:v>
                </c:pt>
                <c:pt idx="145">
                  <c:v>224764638.30383539</c:v>
                </c:pt>
                <c:pt idx="146">
                  <c:v>243807775.55964971</c:v>
                </c:pt>
                <c:pt idx="147">
                  <c:v>264464338.66074118</c:v>
                </c:pt>
                <c:pt idx="148">
                  <c:v>286871024.77644908</c:v>
                </c:pt>
                <c:pt idx="149">
                  <c:v>311176112.71536803</c:v>
                </c:pt>
                <c:pt idx="150">
                  <c:v>337540444.17732638</c:v>
                </c:pt>
                <c:pt idx="151">
                  <c:v>366138488.14173442</c:v>
                </c:pt>
                <c:pt idx="152">
                  <c:v>397159495.436014</c:v>
                </c:pt>
              </c:numCache>
            </c:numRef>
          </c:xVal>
          <c:yVal>
            <c:numRef>
              <c:f>Analysis!$G$24:$G$176</c:f>
              <c:numCache>
                <c:formatCode>0.00%</c:formatCode>
                <c:ptCount val="153"/>
                <c:pt idx="0">
                  <c:v>0.15659999999999999</c:v>
                </c:pt>
                <c:pt idx="1">
                  <c:v>0.15659999999999999</c:v>
                </c:pt>
                <c:pt idx="2">
                  <c:v>0.15659999999999999</c:v>
                </c:pt>
                <c:pt idx="3">
                  <c:v>0.15659999999999999</c:v>
                </c:pt>
                <c:pt idx="4">
                  <c:v>0.15659999999999999</c:v>
                </c:pt>
                <c:pt idx="5">
                  <c:v>0.15659999999999999</c:v>
                </c:pt>
                <c:pt idx="6">
                  <c:v>0.15659999999999999</c:v>
                </c:pt>
                <c:pt idx="7">
                  <c:v>0.15659999999999999</c:v>
                </c:pt>
                <c:pt idx="8">
                  <c:v>0.15659999999999999</c:v>
                </c:pt>
                <c:pt idx="9">
                  <c:v>0.15659999999999999</c:v>
                </c:pt>
                <c:pt idx="10">
                  <c:v>0.15659999999999999</c:v>
                </c:pt>
                <c:pt idx="11">
                  <c:v>0.15659999999999999</c:v>
                </c:pt>
                <c:pt idx="12">
                  <c:v>0.15659999999999999</c:v>
                </c:pt>
                <c:pt idx="13">
                  <c:v>0.15659999999999999</c:v>
                </c:pt>
                <c:pt idx="14">
                  <c:v>0.15659999999999999</c:v>
                </c:pt>
                <c:pt idx="15">
                  <c:v>0.15659999999999999</c:v>
                </c:pt>
                <c:pt idx="16">
                  <c:v>0.15659999999999999</c:v>
                </c:pt>
                <c:pt idx="17">
                  <c:v>0.15659999999999999</c:v>
                </c:pt>
                <c:pt idx="18">
                  <c:v>0.15659999999999999</c:v>
                </c:pt>
                <c:pt idx="19">
                  <c:v>0.15659999999999999</c:v>
                </c:pt>
                <c:pt idx="20">
                  <c:v>0.15659999999999999</c:v>
                </c:pt>
                <c:pt idx="21">
                  <c:v>0.15659999999999999</c:v>
                </c:pt>
                <c:pt idx="22">
                  <c:v>0.15659999999999999</c:v>
                </c:pt>
                <c:pt idx="23">
                  <c:v>0.15659999999999999</c:v>
                </c:pt>
                <c:pt idx="24">
                  <c:v>0.15659999999999999</c:v>
                </c:pt>
                <c:pt idx="25">
                  <c:v>0.15659999999999999</c:v>
                </c:pt>
                <c:pt idx="26">
                  <c:v>0.15659999999999999</c:v>
                </c:pt>
                <c:pt idx="27">
                  <c:v>0.15659999999999999</c:v>
                </c:pt>
                <c:pt idx="28">
                  <c:v>0.15659999999999999</c:v>
                </c:pt>
                <c:pt idx="29">
                  <c:v>0.15659999999999999</c:v>
                </c:pt>
                <c:pt idx="30">
                  <c:v>0.15659999999999999</c:v>
                </c:pt>
                <c:pt idx="31">
                  <c:v>0.15659999999999999</c:v>
                </c:pt>
                <c:pt idx="32">
                  <c:v>0.15659999999999999</c:v>
                </c:pt>
                <c:pt idx="33">
                  <c:v>0.15659999999999999</c:v>
                </c:pt>
                <c:pt idx="34">
                  <c:v>0.15659999999999999</c:v>
                </c:pt>
                <c:pt idx="35">
                  <c:v>0.15659999999999999</c:v>
                </c:pt>
                <c:pt idx="36">
                  <c:v>0.15659999999999999</c:v>
                </c:pt>
                <c:pt idx="37">
                  <c:v>0.15659999999999999</c:v>
                </c:pt>
                <c:pt idx="38">
                  <c:v>0.15659999999999999</c:v>
                </c:pt>
                <c:pt idx="39">
                  <c:v>0.15659999999999999</c:v>
                </c:pt>
                <c:pt idx="40">
                  <c:v>0.15659999999999999</c:v>
                </c:pt>
                <c:pt idx="41">
                  <c:v>0.15659999999999999</c:v>
                </c:pt>
                <c:pt idx="42">
                  <c:v>0.15659999999999999</c:v>
                </c:pt>
                <c:pt idx="43">
                  <c:v>0.15659999999999999</c:v>
                </c:pt>
                <c:pt idx="44">
                  <c:v>0.15659999999999999</c:v>
                </c:pt>
                <c:pt idx="45">
                  <c:v>0.15659999999999999</c:v>
                </c:pt>
                <c:pt idx="46">
                  <c:v>0.15659999999999999</c:v>
                </c:pt>
                <c:pt idx="47">
                  <c:v>0.15659999999999999</c:v>
                </c:pt>
                <c:pt idx="48">
                  <c:v>0.15659999999999999</c:v>
                </c:pt>
                <c:pt idx="49">
                  <c:v>0.15659999999999999</c:v>
                </c:pt>
                <c:pt idx="50">
                  <c:v>0.15659999999999999</c:v>
                </c:pt>
                <c:pt idx="51">
                  <c:v>0.15659999999999999</c:v>
                </c:pt>
                <c:pt idx="52">
                  <c:v>0.15659999999999999</c:v>
                </c:pt>
                <c:pt idx="53">
                  <c:v>0.15659999999999999</c:v>
                </c:pt>
                <c:pt idx="54">
                  <c:v>0.15659999999999999</c:v>
                </c:pt>
                <c:pt idx="55">
                  <c:v>0.15659999999999999</c:v>
                </c:pt>
                <c:pt idx="56">
                  <c:v>0.15659999999999999</c:v>
                </c:pt>
                <c:pt idx="57">
                  <c:v>0.15659999999999999</c:v>
                </c:pt>
                <c:pt idx="58">
                  <c:v>0.15659999999999999</c:v>
                </c:pt>
                <c:pt idx="59">
                  <c:v>0.15659999999999999</c:v>
                </c:pt>
                <c:pt idx="60">
                  <c:v>0.15659999999999999</c:v>
                </c:pt>
                <c:pt idx="61">
                  <c:v>0.15659999999999999</c:v>
                </c:pt>
                <c:pt idx="62">
                  <c:v>0.15659999999999999</c:v>
                </c:pt>
                <c:pt idx="63">
                  <c:v>0.15659999999999999</c:v>
                </c:pt>
                <c:pt idx="64">
                  <c:v>0.15659999999999999</c:v>
                </c:pt>
                <c:pt idx="65">
                  <c:v>0.15659999999999999</c:v>
                </c:pt>
                <c:pt idx="66">
                  <c:v>0.15659999999999999</c:v>
                </c:pt>
                <c:pt idx="67">
                  <c:v>0.15659999999999999</c:v>
                </c:pt>
                <c:pt idx="68">
                  <c:v>0.1565</c:v>
                </c:pt>
                <c:pt idx="69">
                  <c:v>0.15629999999999999</c:v>
                </c:pt>
                <c:pt idx="70">
                  <c:v>0.15609999999999999</c:v>
                </c:pt>
                <c:pt idx="71">
                  <c:v>0.156</c:v>
                </c:pt>
                <c:pt idx="72">
                  <c:v>0.15540000000000001</c:v>
                </c:pt>
                <c:pt idx="73">
                  <c:v>0.155</c:v>
                </c:pt>
                <c:pt idx="74">
                  <c:v>0.15459999999999999</c:v>
                </c:pt>
                <c:pt idx="75">
                  <c:v>0.154</c:v>
                </c:pt>
                <c:pt idx="76">
                  <c:v>0.153</c:v>
                </c:pt>
                <c:pt idx="77">
                  <c:v>0.15190000000000001</c:v>
                </c:pt>
                <c:pt idx="78">
                  <c:v>0.15079999999999999</c:v>
                </c:pt>
                <c:pt idx="79">
                  <c:v>0.14849999999999999</c:v>
                </c:pt>
                <c:pt idx="80">
                  <c:v>0.14580000000000001</c:v>
                </c:pt>
                <c:pt idx="81">
                  <c:v>0.14349999999999999</c:v>
                </c:pt>
                <c:pt idx="82">
                  <c:v>0.13980000000000001</c:v>
                </c:pt>
                <c:pt idx="83">
                  <c:v>0.13669999999999999</c:v>
                </c:pt>
                <c:pt idx="84">
                  <c:v>0.13370000000000001</c:v>
                </c:pt>
                <c:pt idx="85">
                  <c:v>0.13070000000000001</c:v>
                </c:pt>
                <c:pt idx="86">
                  <c:v>0.12540000000000001</c:v>
                </c:pt>
                <c:pt idx="87">
                  <c:v>0.12039999999999999</c:v>
                </c:pt>
                <c:pt idx="88">
                  <c:v>0.1142</c:v>
                </c:pt>
                <c:pt idx="89">
                  <c:v>0.1091</c:v>
                </c:pt>
                <c:pt idx="90">
                  <c:v>0.104</c:v>
                </c:pt>
                <c:pt idx="91">
                  <c:v>9.8599999999999993E-2</c:v>
                </c:pt>
                <c:pt idx="92">
                  <c:v>9.2499999999999999E-2</c:v>
                </c:pt>
                <c:pt idx="93">
                  <c:v>8.5000000000000006E-2</c:v>
                </c:pt>
                <c:pt idx="94">
                  <c:v>7.8299999999999995E-2</c:v>
                </c:pt>
                <c:pt idx="95">
                  <c:v>7.0400000000000004E-2</c:v>
                </c:pt>
                <c:pt idx="96">
                  <c:v>6.3899999999999998E-2</c:v>
                </c:pt>
                <c:pt idx="97">
                  <c:v>5.7099999999999998E-2</c:v>
                </c:pt>
                <c:pt idx="98">
                  <c:v>4.9799999999999997E-2</c:v>
                </c:pt>
                <c:pt idx="99">
                  <c:v>4.3400000000000001E-2</c:v>
                </c:pt>
                <c:pt idx="100">
                  <c:v>3.6799999999999999E-2</c:v>
                </c:pt>
                <c:pt idx="101">
                  <c:v>3.15E-2</c:v>
                </c:pt>
                <c:pt idx="102">
                  <c:v>2.5899999999999999E-2</c:v>
                </c:pt>
                <c:pt idx="103">
                  <c:v>2.1600000000000001E-2</c:v>
                </c:pt>
                <c:pt idx="104">
                  <c:v>1.8200000000000001E-2</c:v>
                </c:pt>
                <c:pt idx="105">
                  <c:v>1.46E-2</c:v>
                </c:pt>
                <c:pt idx="106">
                  <c:v>1.17E-2</c:v>
                </c:pt>
                <c:pt idx="107">
                  <c:v>8.8000000000000005E-3</c:v>
                </c:pt>
                <c:pt idx="108">
                  <c:v>7.1999999999999998E-3</c:v>
                </c:pt>
                <c:pt idx="109">
                  <c:v>5.8999999999999999E-3</c:v>
                </c:pt>
                <c:pt idx="110">
                  <c:v>4.8999999999999998E-3</c:v>
                </c:pt>
                <c:pt idx="111">
                  <c:v>4.1999999999999997E-3</c:v>
                </c:pt>
                <c:pt idx="112">
                  <c:v>3.7000000000000002E-3</c:v>
                </c:pt>
                <c:pt idx="113">
                  <c:v>3.3E-3</c:v>
                </c:pt>
                <c:pt idx="114">
                  <c:v>2.5000000000000001E-3</c:v>
                </c:pt>
                <c:pt idx="115">
                  <c:v>2.2000000000000001E-3</c:v>
                </c:pt>
                <c:pt idx="116">
                  <c:v>2E-3</c:v>
                </c:pt>
                <c:pt idx="117">
                  <c:v>1.4E-3</c:v>
                </c:pt>
                <c:pt idx="118">
                  <c:v>1.2999999999999999E-3</c:v>
                </c:pt>
                <c:pt idx="119">
                  <c:v>8.9999999999999998E-4</c:v>
                </c:pt>
                <c:pt idx="120">
                  <c:v>6.9999999999999999E-4</c:v>
                </c:pt>
                <c:pt idx="121">
                  <c:v>6.9999999999999999E-4</c:v>
                </c:pt>
                <c:pt idx="122">
                  <c:v>5.9999999999999995E-4</c:v>
                </c:pt>
                <c:pt idx="123">
                  <c:v>5.0000000000000001E-4</c:v>
                </c:pt>
                <c:pt idx="124">
                  <c:v>5.0000000000000001E-4</c:v>
                </c:pt>
                <c:pt idx="125">
                  <c:v>2.9999999999999997E-4</c:v>
                </c:pt>
                <c:pt idx="126">
                  <c:v>2.9999999999999997E-4</c:v>
                </c:pt>
                <c:pt idx="127">
                  <c:v>2.9999999999999997E-4</c:v>
                </c:pt>
                <c:pt idx="128">
                  <c:v>2.9999999999999997E-4</c:v>
                </c:pt>
                <c:pt idx="129">
                  <c:v>2.9999999999999997E-4</c:v>
                </c:pt>
                <c:pt idx="130">
                  <c:v>2.9999999999999997E-4</c:v>
                </c:pt>
                <c:pt idx="131">
                  <c:v>2.0000000000000001E-4</c:v>
                </c:pt>
                <c:pt idx="132">
                  <c:v>2.0000000000000001E-4</c:v>
                </c:pt>
                <c:pt idx="133">
                  <c:v>1E-4</c:v>
                </c:pt>
                <c:pt idx="134">
                  <c:v>1E-4</c:v>
                </c:pt>
                <c:pt idx="135">
                  <c:v>1E-4</c:v>
                </c:pt>
                <c:pt idx="136">
                  <c:v>1E-4</c:v>
                </c:pt>
                <c:pt idx="137">
                  <c:v>1E-4</c:v>
                </c:pt>
                <c:pt idx="138">
                  <c:v>1E-4</c:v>
                </c:pt>
                <c:pt idx="139">
                  <c:v>1E-4</c:v>
                </c:pt>
                <c:pt idx="140">
                  <c:v>1E-4</c:v>
                </c:pt>
                <c:pt idx="141">
                  <c:v>1E-4</c:v>
                </c:pt>
                <c:pt idx="142">
                  <c:v>1E-4</c:v>
                </c:pt>
                <c:pt idx="143">
                  <c:v>1E-4</c:v>
                </c:pt>
                <c:pt idx="144">
                  <c:v>1E-4</c:v>
                </c:pt>
                <c:pt idx="145">
                  <c:v>1E-4</c:v>
                </c:pt>
                <c:pt idx="146">
                  <c:v>1E-4</c:v>
                </c:pt>
                <c:pt idx="147">
                  <c:v>1E-4</c:v>
                </c:pt>
                <c:pt idx="148">
                  <c:v>1E-4</c:v>
                </c:pt>
                <c:pt idx="149">
                  <c:v>1E-4</c:v>
                </c:pt>
                <c:pt idx="150">
                  <c:v>1E-4</c:v>
                </c:pt>
                <c:pt idx="151">
                  <c:v>1E-4</c:v>
                </c:pt>
                <c:pt idx="15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26-DD4C-B36A-1564EDDB2A5B}"/>
            </c:ext>
          </c:extLst>
        </c:ser>
        <c:ser>
          <c:idx val="6"/>
          <c:order val="6"/>
          <c:tx>
            <c:strRef>
              <c:f>Analysis!$B$9</c:f>
              <c:strCache>
                <c:ptCount val="1"/>
                <c:pt idx="0">
                  <c:v>DDoS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F26B5E">
                  <a:alpha val="25000"/>
                </a:srgb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K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Analysis!$B$26</c:f>
              <c:numCache>
                <c:formatCode>#,##0</c:formatCode>
                <c:ptCount val="1"/>
                <c:pt idx="0">
                  <c:v>2000</c:v>
                </c:pt>
              </c:numCache>
            </c:numRef>
          </c:xVal>
          <c:yVal>
            <c:numRef>
              <c:f>Analysis!$C$26</c:f>
              <c:numCache>
                <c:formatCode>0.00%</c:formatCode>
                <c:ptCount val="1"/>
                <c:pt idx="0">
                  <c:v>0.39839999999999998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A26-DD4C-B36A-1564EDDB2A5B}"/>
            </c:ext>
          </c:extLst>
        </c:ser>
        <c:ser>
          <c:idx val="7"/>
          <c:order val="7"/>
          <c:tx>
            <c:strRef>
              <c:f>Analysis!$F$9</c:f>
              <c:strCache>
                <c:ptCount val="1"/>
                <c:pt idx="0">
                  <c:v>Ransomware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026873">
                  <a:alpha val="25000"/>
                </a:srgb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K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Analysis!$F$26</c:f>
              <c:numCache>
                <c:formatCode>#,##0</c:formatCode>
                <c:ptCount val="1"/>
                <c:pt idx="0">
                  <c:v>2000</c:v>
                </c:pt>
              </c:numCache>
            </c:numRef>
          </c:xVal>
          <c:yVal>
            <c:numRef>
              <c:f>Analysis!$G$26</c:f>
              <c:numCache>
                <c:formatCode>0.00%</c:formatCode>
                <c:ptCount val="1"/>
                <c:pt idx="0">
                  <c:v>0.15659999999999999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A26-DD4C-B36A-1564EDDB2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5004144"/>
        <c:axId val="1565005856"/>
      </c:scatterChart>
      <c:scatterChart>
        <c:scatterStyle val="smoothMarker"/>
        <c:varyColors val="0"/>
        <c:ser>
          <c:idx val="2"/>
          <c:order val="2"/>
          <c:tx>
            <c:strRef>
              <c:f>Analysis!$B$9</c:f>
              <c:strCache>
                <c:ptCount val="1"/>
                <c:pt idx="0">
                  <c:v>DDoS</c:v>
                </c:pt>
              </c:strCache>
            </c:strRef>
          </c:tx>
          <c:spPr>
            <a:ln w="19050" cap="rnd">
              <a:solidFill>
                <a:srgbClr val="F26B5E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Analysis!$B$24:$B$176</c:f>
              <c:numCache>
                <c:formatCode>#,##0</c:formatCode>
                <c:ptCount val="153"/>
                <c:pt idx="0">
                  <c:v>0.1</c:v>
                </c:pt>
                <c:pt idx="1">
                  <c:v>1000</c:v>
                </c:pt>
                <c:pt idx="2">
                  <c:v>2000</c:v>
                </c:pt>
                <c:pt idx="3">
                  <c:v>1055.2297650108642</c:v>
                </c:pt>
                <c:pt idx="4">
                  <c:v>1113.5098569648837</c:v>
                </c:pt>
                <c:pt idx="5">
                  <c:v>1175.0087447023352</c:v>
                </c:pt>
                <c:pt idx="6">
                  <c:v>1239.9042015579557</c:v>
                </c:pt>
                <c:pt idx="7">
                  <c:v>1308.3838192459848</c:v>
                </c:pt>
                <c:pt idx="8">
                  <c:v>1380.6455501269575</c:v>
                </c:pt>
                <c:pt idx="9">
                  <c:v>1456.8982794237647</c:v>
                </c:pt>
                <c:pt idx="10">
                  <c:v>1537.3624290410717</c:v>
                </c:pt>
                <c:pt idx="11">
                  <c:v>1622.2705947335414</c:v>
                </c:pt>
                <c:pt idx="12">
                  <c:v>1711.8682184647098</c:v>
                </c:pt>
                <c:pt idx="13">
                  <c:v>1806.4142979000824</c:v>
                </c:pt>
                <c:pt idx="14">
                  <c:v>1906.1821350853691</c:v>
                </c:pt>
                <c:pt idx="15">
                  <c:v>2011.4601264740413</c:v>
                </c:pt>
                <c:pt idx="16">
                  <c:v>2122.5525965879256</c:v>
                </c:pt>
                <c:pt idx="17">
                  <c:v>2239.7806777206765</c:v>
                </c:pt>
                <c:pt idx="18">
                  <c:v>2363.4832382270638</c:v>
                </c:pt>
                <c:pt idx="19">
                  <c:v>2494.0178620814609</c:v>
                </c:pt>
                <c:pt idx="20">
                  <c:v>2631.7618825371178</c:v>
                </c:pt>
                <c:pt idx="21">
                  <c:v>2777.1134728741922</c:v>
                </c:pt>
                <c:pt idx="22">
                  <c:v>2930.4927973895387</c:v>
                </c:pt>
                <c:pt idx="23">
                  <c:v>3092.3432259553929</c:v>
                </c:pt>
                <c:pt idx="24">
                  <c:v>3263.1326156578471</c:v>
                </c:pt>
                <c:pt idx="25">
                  <c:v>3443.3546632199163</c:v>
                </c:pt>
                <c:pt idx="26">
                  <c:v>3633.5303321186157</c:v>
                </c:pt>
                <c:pt idx="27">
                  <c:v>3834.2093585213743</c:v>
                </c:pt>
                <c:pt idx="28">
                  <c:v>4045.971840394966</c:v>
                </c:pt>
                <c:pt idx="29">
                  <c:v>4269.4299143805538</c:v>
                </c:pt>
                <c:pt idx="30">
                  <c:v>4505.2295252821459</c:v>
                </c:pt>
                <c:pt idx="31">
                  <c:v>4754.0522932834856</c:v>
                </c:pt>
                <c:pt idx="32">
                  <c:v>5016.6174842908922</c:v>
                </c:pt>
                <c:pt idx="33">
                  <c:v>5293.6840890976709</c:v>
                </c:pt>
                <c:pt idx="34">
                  <c:v>5586.0530173802863</c:v>
                </c:pt>
                <c:pt idx="35">
                  <c:v>5894.5694128684281</c:v>
                </c:pt>
                <c:pt idx="36">
                  <c:v>6220.1250963813791</c:v>
                </c:pt>
                <c:pt idx="37">
                  <c:v>6563.6611437927013</c:v>
                </c:pt>
                <c:pt idx="38">
                  <c:v>6926.1706063753127</c:v>
                </c:pt>
                <c:pt idx="39">
                  <c:v>7308.701381390576</c:v>
                </c:pt>
                <c:pt idx="40">
                  <c:v>7712.3592412193557</c:v>
                </c:pt>
                <c:pt idx="41">
                  <c:v>8138.3110297912672</c:v>
                </c:pt>
                <c:pt idx="42">
                  <c:v>8587.7880355519628</c:v>
                </c:pt>
                <c:pt idx="43">
                  <c:v>9062.0895507186087</c:v>
                </c:pt>
                <c:pt idx="44">
                  <c:v>9562.586627112205</c:v>
                </c:pt>
                <c:pt idx="45">
                  <c:v>10090.726039423644</c:v>
                </c:pt>
                <c:pt idx="46">
                  <c:v>10648.03446737002</c:v>
                </c:pt>
                <c:pt idx="47">
                  <c:v>11236.122908830448</c:v>
                </c:pt>
                <c:pt idx="48">
                  <c:v>11856.691336718341</c:v>
                </c:pt>
                <c:pt idx="49">
                  <c:v>12511.533613051644</c:v>
                </c:pt>
                <c:pt idx="50">
                  <c:v>13202.542674426015</c:v>
                </c:pt>
                <c:pt idx="51">
                  <c:v>13931.71600388047</c:v>
                </c:pt>
                <c:pt idx="52">
                  <c:v>14701.161404972885</c:v>
                </c:pt>
                <c:pt idx="53">
                  <c:v>15513.103094756323</c:v>
                </c:pt>
                <c:pt idx="54">
                  <c:v>16369.888133269025</c:v>
                </c:pt>
                <c:pt idx="55">
                  <c:v>17273.993208123607</c:v>
                </c:pt>
                <c:pt idx="56">
                  <c:v>18228.031793807539</c:v>
                </c:pt>
                <c:pt idx="57">
                  <c:v>19234.761706390091</c:v>
                </c:pt>
                <c:pt idx="58">
                  <c:v>20297.093075473986</c:v>
                </c:pt>
                <c:pt idx="59">
                  <c:v>21418.096756436051</c:v>
                </c:pt>
                <c:pt idx="60">
                  <c:v>22601.013207273965</c:v>
                </c:pt>
                <c:pt idx="61">
                  <c:v>23849.261855719145</c:v>
                </c:pt>
                <c:pt idx="62">
                  <c:v>25166.450983693081</c:v>
                </c:pt>
                <c:pt idx="63">
                  <c:v>26556.388157679881</c:v>
                </c:pt>
                <c:pt idx="64">
                  <c:v>28023.091235165837</c:v>
                </c:pt>
                <c:pt idx="65">
                  <c:v>29570.799978962055</c:v>
                </c:pt>
                <c:pt idx="66">
                  <c:v>31203.988312983398</c:v>
                </c:pt>
                <c:pt idx="67">
                  <c:v>32927.377254911225</c:v>
                </c:pt>
                <c:pt idx="68">
                  <c:v>34745.948563124046</c:v>
                </c:pt>
                <c:pt idx="69">
                  <c:v>36664.959137344958</c:v>
                </c:pt>
                <c:pt idx="70">
                  <c:v>38689.956214633457</c:v>
                </c:pt>
                <c:pt idx="71">
                  <c:v>40826.793404648284</c:v>
                </c:pt>
                <c:pt idx="72">
                  <c:v>43081.647610534106</c:v>
                </c:pt>
                <c:pt idx="73">
                  <c:v>45461.036884344765</c:v>
                </c:pt>
                <c:pt idx="74">
                  <c:v>47971.839268617354</c:v>
                </c:pt>
                <c:pt idx="75">
                  <c:v>50621.312678562041</c:v>
                </c:pt>
                <c:pt idx="76">
                  <c:v>53417.115882340499</c:v>
                </c:pt>
                <c:pt idx="77">
                  <c:v>56367.330640080268</c:v>
                </c:pt>
                <c:pt idx="78">
                  <c:v>59480.485065621586</c:v>
                </c:pt>
                <c:pt idx="79">
                  <c:v>62765.578278528083</c:v>
                </c:pt>
                <c:pt idx="80">
                  <c:v>66232.106417622184</c:v>
                </c:pt>
                <c:pt idx="81">
                  <c:v>69890.090091242004</c:v>
                </c:pt>
                <c:pt idx="82">
                  <c:v>73750.103343569426</c:v>
                </c:pt>
                <c:pt idx="83">
                  <c:v>77823.304220761711</c:v>
                </c:pt>
                <c:pt idx="84">
                  <c:v>82121.467025243372</c:v>
                </c:pt>
                <c:pt idx="85">
                  <c:v>86657.016351394996</c:v>
                </c:pt>
                <c:pt idx="86">
                  <c:v>91443.063001025163</c:v>
                </c:pt>
                <c:pt idx="87">
                  <c:v>96493.441882445433</c:v>
                </c:pt>
                <c:pt idx="88">
                  <c:v>101822.75200270237</c:v>
                </c:pt>
                <c:pt idx="89">
                  <c:v>107446.39866857113</c:v>
                </c:pt>
                <c:pt idx="90">
                  <c:v>113380.63801829994</c:v>
                </c:pt>
                <c:pt idx="91">
                  <c:v>119642.6240128325</c:v>
                </c:pt>
                <c:pt idx="92">
                  <c:v>126250.45802234442</c:v>
                </c:pt>
                <c:pt idx="93">
                  <c:v>133223.24115143248</c:v>
                </c:pt>
                <c:pt idx="94">
                  <c:v>140581.1294542118</c:v>
                </c:pt>
                <c:pt idx="95">
                  <c:v>148345.3921989298</c:v>
                </c:pt>
                <c:pt idx="96">
                  <c:v>156538.47335052118</c:v>
                </c:pt>
                <c:pt idx="97">
                  <c:v>165184.05644882988</c:v>
                </c:pt>
                <c:pt idx="98">
                  <c:v>174307.13307004009</c:v>
                </c:pt>
                <c:pt idx="99">
                  <c:v>183934.07506921585</c:v>
                </c:pt>
                <c:pt idx="100">
                  <c:v>194092.71081277929</c:v>
                </c:pt>
                <c:pt idx="101">
                  <c:v>204812.4056212907</c:v>
                </c:pt>
                <c:pt idx="102">
                  <c:v>216124.1466550644</c:v>
                </c:pt>
                <c:pt idx="103">
                  <c:v>228060.63248799715</c:v>
                </c:pt>
                <c:pt idx="104">
                  <c:v>240656.36762853828</c:v>
                </c:pt>
                <c:pt idx="105">
                  <c:v>253947.76226103058</c:v>
                </c:pt>
                <c:pt idx="106">
                  <c:v>267973.2374957421</c:v>
                </c:pt>
                <c:pt idx="107">
                  <c:v>282773.33643183246</c:v>
                </c:pt>
                <c:pt idx="108">
                  <c:v>298390.84135430062</c:v>
                </c:pt>
                <c:pt idx="109">
                  <c:v>314870.89740369271</c:v>
                </c:pt>
                <c:pt idx="110">
                  <c:v>332261.14307605859</c:v>
                </c:pt>
                <c:pt idx="111">
                  <c:v>350611.84793039045</c:v>
                </c:pt>
                <c:pt idx="112">
                  <c:v>369976.05790161074</c:v>
                </c:pt>
                <c:pt idx="113">
                  <c:v>390409.74863916257</c:v>
                </c:pt>
                <c:pt idx="114">
                  <c:v>411971.98731445405</c:v>
                </c:pt>
                <c:pt idx="115">
                  <c:v>434725.10336489009</c:v>
                </c:pt>
                <c:pt idx="116">
                  <c:v>458734.86866805662</c:v>
                </c:pt>
                <c:pt idx="117">
                  <c:v>484070.68766688305</c:v>
                </c:pt>
                <c:pt idx="118">
                  <c:v>510805.79799537244</c:v>
                </c:pt>
                <c:pt idx="119">
                  <c:v>539017.48218484386</c:v>
                </c:pt>
                <c:pt idx="120">
                  <c:v>568787.2910626604</c:v>
                </c:pt>
                <c:pt idx="121">
                  <c:v>600201.27948921709</c:v>
                </c:pt>
                <c:pt idx="122">
                  <c:v>633350.25511462661</c:v>
                </c:pt>
                <c:pt idx="123">
                  <c:v>668330.04087417829</c:v>
                </c:pt>
                <c:pt idx="124">
                  <c:v>705241.75198136037</c:v>
                </c:pt>
                <c:pt idx="125">
                  <c:v>744192.08821914112</c:v>
                </c:pt>
                <c:pt idx="126">
                  <c:v>785293.64237442857</c:v>
                </c:pt>
                <c:pt idx="127">
                  <c:v>828665.22570729384</c:v>
                </c:pt>
                <c:pt idx="128">
                  <c:v>874432.21139578242</c:v>
                </c:pt>
                <c:pt idx="129">
                  <c:v>922726.89694910182</c:v>
                </c:pt>
                <c:pt idx="130">
                  <c:v>973688.88663680456</c:v>
                </c:pt>
                <c:pt idx="131">
                  <c:v>1027465.4950394452</c:v>
                </c:pt>
                <c:pt idx="132">
                  <c:v>1084212.172887245</c:v>
                </c:pt>
                <c:pt idx="133">
                  <c:v>1144092.9564177259</c:v>
                </c:pt>
                <c:pt idx="134">
                  <c:v>1207280.9415512618</c:v>
                </c:pt>
                <c:pt idx="135">
                  <c:v>1273958.7842552329</c:v>
                </c:pt>
                <c:pt idx="136">
                  <c:v>1344319.2285431756</c:v>
                </c:pt>
                <c:pt idx="137">
                  <c:v>1418565.6636352015</c:v>
                </c:pt>
                <c:pt idx="138">
                  <c:v>1496912.7118902544</c:v>
                </c:pt>
                <c:pt idx="139">
                  <c:v>1579586.8492097287</c:v>
                </c:pt>
                <c:pt idx="140">
                  <c:v>1666827.0597058334</c:v>
                </c:pt>
                <c:pt idx="141">
                  <c:v>1758885.5265271363</c:v>
                </c:pt>
                <c:pt idx="142">
                  <c:v>1856028.3608382402</c:v>
                </c:pt>
                <c:pt idx="143">
                  <c:v>1958536.3710608357</c:v>
                </c:pt>
                <c:pt idx="144">
                  <c:v>2066705.8745997562</c:v>
                </c:pt>
                <c:pt idx="145">
                  <c:v>2180849.5544004734</c:v>
                </c:pt>
                <c:pt idx="146">
                  <c:v>2301297.3628140595</c:v>
                </c:pt>
                <c:pt idx="147">
                  <c:v>2428397.4753824016</c:v>
                </c:pt>
                <c:pt idx="148">
                  <c:v>2562517.2973007476</c:v>
                </c:pt>
                <c:pt idx="149">
                  <c:v>2704044.5254669427</c:v>
                </c:pt>
                <c:pt idx="150">
                  <c:v>2853388.2691873955</c:v>
                </c:pt>
                <c:pt idx="151">
                  <c:v>3010980.232779372</c:v>
                </c:pt>
                <c:pt idx="152">
                  <c:v>3177275.9634881341</c:v>
                </c:pt>
              </c:numCache>
            </c:numRef>
          </c:xVal>
          <c:yVal>
            <c:numRef>
              <c:f>Analysis!$D$24:$D$176</c:f>
              <c:numCache>
                <c:formatCode>0.00%</c:formatCode>
                <c:ptCount val="1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9.9999999999988987E-5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1.9999999999997797E-4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2.0000000000003348E-4</c:v>
                </c:pt>
                <c:pt idx="30">
                  <c:v>9.9999999999988987E-5</c:v>
                </c:pt>
                <c:pt idx="31">
                  <c:v>9.9999999999988987E-5</c:v>
                </c:pt>
                <c:pt idx="32">
                  <c:v>3.0000000000002247E-4</c:v>
                </c:pt>
                <c:pt idx="33">
                  <c:v>2.9999999999996696E-4</c:v>
                </c:pt>
                <c:pt idx="34">
                  <c:v>4.0000000000001146E-4</c:v>
                </c:pt>
                <c:pt idx="35">
                  <c:v>1.0000000000000009E-3</c:v>
                </c:pt>
                <c:pt idx="36">
                  <c:v>5.0000000000000044E-4</c:v>
                </c:pt>
                <c:pt idx="37">
                  <c:v>8.0000000000002292E-4</c:v>
                </c:pt>
                <c:pt idx="38">
                  <c:v>9.9999999999994538E-4</c:v>
                </c:pt>
                <c:pt idx="39">
                  <c:v>7.0000000000003393E-4</c:v>
                </c:pt>
                <c:pt idx="40">
                  <c:v>1.9999999999997797E-4</c:v>
                </c:pt>
                <c:pt idx="41">
                  <c:v>7.0000000000003393E-4</c:v>
                </c:pt>
                <c:pt idx="42">
                  <c:v>1.1999999999999789E-3</c:v>
                </c:pt>
                <c:pt idx="43">
                  <c:v>2.0999999999999908E-3</c:v>
                </c:pt>
                <c:pt idx="44">
                  <c:v>1.4000000000000123E-3</c:v>
                </c:pt>
                <c:pt idx="45">
                  <c:v>1.9000000000000128E-3</c:v>
                </c:pt>
                <c:pt idx="46">
                  <c:v>2.5999999999999912E-3</c:v>
                </c:pt>
                <c:pt idx="47">
                  <c:v>2.4000000000000132E-3</c:v>
                </c:pt>
                <c:pt idx="48">
                  <c:v>3.0000000000000027E-3</c:v>
                </c:pt>
                <c:pt idx="49">
                  <c:v>4.2999999999999705E-3</c:v>
                </c:pt>
                <c:pt idx="50">
                  <c:v>4.0999999999999925E-3</c:v>
                </c:pt>
                <c:pt idx="51">
                  <c:v>5.0999999999999934E-3</c:v>
                </c:pt>
                <c:pt idx="52">
                  <c:v>4.9000000000000155E-3</c:v>
                </c:pt>
                <c:pt idx="53">
                  <c:v>5.5000000000000049E-3</c:v>
                </c:pt>
                <c:pt idx="54">
                  <c:v>6.0000000000000053E-3</c:v>
                </c:pt>
                <c:pt idx="55">
                  <c:v>5.6999999999999829E-3</c:v>
                </c:pt>
                <c:pt idx="56">
                  <c:v>6.8000000000000282E-3</c:v>
                </c:pt>
                <c:pt idx="57">
                  <c:v>8.0000000000000071E-3</c:v>
                </c:pt>
                <c:pt idx="58">
                  <c:v>9.099999999999997E-3</c:v>
                </c:pt>
                <c:pt idx="59">
                  <c:v>1.0099999999999998E-2</c:v>
                </c:pt>
                <c:pt idx="60">
                  <c:v>9.5000000000000084E-3</c:v>
                </c:pt>
                <c:pt idx="61">
                  <c:v>9.099999999999997E-3</c:v>
                </c:pt>
                <c:pt idx="62">
                  <c:v>1.0799999999999976E-2</c:v>
                </c:pt>
                <c:pt idx="63">
                  <c:v>1.1699999999999988E-2</c:v>
                </c:pt>
                <c:pt idx="64">
                  <c:v>1.0900000000000021E-2</c:v>
                </c:pt>
                <c:pt idx="65">
                  <c:v>1.2399999999999994E-2</c:v>
                </c:pt>
                <c:pt idx="66">
                  <c:v>1.3100000000000001E-2</c:v>
                </c:pt>
                <c:pt idx="67">
                  <c:v>1.1699999999999988E-2</c:v>
                </c:pt>
                <c:pt idx="68">
                  <c:v>1.1800000000000005E-2</c:v>
                </c:pt>
                <c:pt idx="69">
                  <c:v>1.3000000000000012E-2</c:v>
                </c:pt>
                <c:pt idx="70">
                  <c:v>1.4300000000000007E-2</c:v>
                </c:pt>
                <c:pt idx="71">
                  <c:v>1.1899999999999994E-2</c:v>
                </c:pt>
                <c:pt idx="72">
                  <c:v>1.0499999999999982E-2</c:v>
                </c:pt>
                <c:pt idx="73">
                  <c:v>1.0200000000000015E-2</c:v>
                </c:pt>
                <c:pt idx="74">
                  <c:v>1.2300000000000005E-2</c:v>
                </c:pt>
                <c:pt idx="75">
                  <c:v>1.0199999999999987E-2</c:v>
                </c:pt>
                <c:pt idx="76">
                  <c:v>9.1999999999999998E-3</c:v>
                </c:pt>
                <c:pt idx="77">
                  <c:v>8.9000000000000051E-3</c:v>
                </c:pt>
                <c:pt idx="78">
                  <c:v>7.6999999999999985E-3</c:v>
                </c:pt>
                <c:pt idx="79">
                  <c:v>7.5000000000000067E-3</c:v>
                </c:pt>
                <c:pt idx="80">
                  <c:v>8.7999999999999884E-3</c:v>
                </c:pt>
                <c:pt idx="81">
                  <c:v>6.7000000000000115E-3</c:v>
                </c:pt>
                <c:pt idx="82">
                  <c:v>7.1999999999999981E-3</c:v>
                </c:pt>
                <c:pt idx="83">
                  <c:v>6.3E-3</c:v>
                </c:pt>
                <c:pt idx="84">
                  <c:v>5.3999999999999951E-3</c:v>
                </c:pt>
                <c:pt idx="85">
                  <c:v>5.2000000000000032E-3</c:v>
                </c:pt>
                <c:pt idx="86">
                  <c:v>4.5999999999999999E-3</c:v>
                </c:pt>
                <c:pt idx="87">
                  <c:v>4.5999999999999999E-3</c:v>
                </c:pt>
                <c:pt idx="88">
                  <c:v>2.7999999999999969E-3</c:v>
                </c:pt>
                <c:pt idx="89">
                  <c:v>5.0000000000000044E-3</c:v>
                </c:pt>
                <c:pt idx="90">
                  <c:v>3.5999999999999956E-3</c:v>
                </c:pt>
                <c:pt idx="91">
                  <c:v>3.1000000000000021E-3</c:v>
                </c:pt>
                <c:pt idx="92">
                  <c:v>2.9999999999999992E-3</c:v>
                </c:pt>
                <c:pt idx="93">
                  <c:v>3.3000000000000008E-3</c:v>
                </c:pt>
                <c:pt idx="94">
                  <c:v>2.700000000000001E-3</c:v>
                </c:pt>
                <c:pt idx="95">
                  <c:v>2.1999999999999971E-3</c:v>
                </c:pt>
                <c:pt idx="96">
                  <c:v>1.5000000000000013E-3</c:v>
                </c:pt>
                <c:pt idx="97">
                  <c:v>2.6999999999999993E-3</c:v>
                </c:pt>
                <c:pt idx="98">
                  <c:v>1.1000000000000003E-3</c:v>
                </c:pt>
                <c:pt idx="99">
                  <c:v>1.7000000000000001E-3</c:v>
                </c:pt>
                <c:pt idx="100">
                  <c:v>1.8000000000000004E-3</c:v>
                </c:pt>
                <c:pt idx="101">
                  <c:v>1E-3</c:v>
                </c:pt>
                <c:pt idx="102">
                  <c:v>7.000000000000001E-4</c:v>
                </c:pt>
                <c:pt idx="103">
                  <c:v>4.9999999999999958E-4</c:v>
                </c:pt>
                <c:pt idx="104">
                  <c:v>5.0000000000000044E-4</c:v>
                </c:pt>
                <c:pt idx="105">
                  <c:v>5.9999999999999984E-4</c:v>
                </c:pt>
                <c:pt idx="106">
                  <c:v>5.0000000000000001E-4</c:v>
                </c:pt>
                <c:pt idx="107">
                  <c:v>4.0000000000000018E-4</c:v>
                </c:pt>
                <c:pt idx="108">
                  <c:v>2.9999999999999992E-4</c:v>
                </c:pt>
                <c:pt idx="109">
                  <c:v>5.0000000000000001E-4</c:v>
                </c:pt>
                <c:pt idx="110">
                  <c:v>5.9999999999999984E-4</c:v>
                </c:pt>
                <c:pt idx="111">
                  <c:v>2.0000000000000009E-4</c:v>
                </c:pt>
                <c:pt idx="112">
                  <c:v>1.9999999999999987E-4</c:v>
                </c:pt>
                <c:pt idx="113">
                  <c:v>2.0000000000000009E-4</c:v>
                </c:pt>
                <c:pt idx="114">
                  <c:v>0</c:v>
                </c:pt>
                <c:pt idx="115">
                  <c:v>1.0000000000000005E-4</c:v>
                </c:pt>
                <c:pt idx="116">
                  <c:v>1.0000000000000005E-4</c:v>
                </c:pt>
                <c:pt idx="117">
                  <c:v>9.9999999999999829E-5</c:v>
                </c:pt>
                <c:pt idx="118">
                  <c:v>1.0000000000000005E-4</c:v>
                </c:pt>
                <c:pt idx="119">
                  <c:v>3.0000000000000003E-4</c:v>
                </c:pt>
                <c:pt idx="120">
                  <c:v>1.0000000000000005E-4</c:v>
                </c:pt>
                <c:pt idx="121">
                  <c:v>0</c:v>
                </c:pt>
                <c:pt idx="122">
                  <c:v>0</c:v>
                </c:pt>
                <c:pt idx="123">
                  <c:v>9.9999999999999937E-5</c:v>
                </c:pt>
                <c:pt idx="124">
                  <c:v>0</c:v>
                </c:pt>
                <c:pt idx="125">
                  <c:v>9.9999999999999991E-5</c:v>
                </c:pt>
                <c:pt idx="126">
                  <c:v>0</c:v>
                </c:pt>
                <c:pt idx="127">
                  <c:v>0</c:v>
                </c:pt>
                <c:pt idx="128">
                  <c:v>1.0000000000000005E-4</c:v>
                </c:pt>
                <c:pt idx="129">
                  <c:v>0</c:v>
                </c:pt>
                <c:pt idx="130">
                  <c:v>9.9999999999999964E-5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1E-4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A26-DD4C-B36A-1564EDDB2A5B}"/>
            </c:ext>
          </c:extLst>
        </c:ser>
        <c:ser>
          <c:idx val="3"/>
          <c:order val="3"/>
          <c:tx>
            <c:strRef>
              <c:f>Analysis!$F$9</c:f>
              <c:strCache>
                <c:ptCount val="1"/>
                <c:pt idx="0">
                  <c:v>Ransomware</c:v>
                </c:pt>
              </c:strCache>
            </c:strRef>
          </c:tx>
          <c:spPr>
            <a:ln w="19050" cap="rnd">
              <a:solidFill>
                <a:srgbClr val="026873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Analysis!$F$24:$F$176</c:f>
              <c:numCache>
                <c:formatCode>#,##0</c:formatCode>
                <c:ptCount val="153"/>
                <c:pt idx="0">
                  <c:v>0.1</c:v>
                </c:pt>
                <c:pt idx="1">
                  <c:v>1000</c:v>
                </c:pt>
                <c:pt idx="2">
                  <c:v>2000</c:v>
                </c:pt>
                <c:pt idx="3">
                  <c:v>2169.4495842363949</c:v>
                </c:pt>
                <c:pt idx="4">
                  <c:v>2353.2557492717333</c:v>
                </c:pt>
                <c:pt idx="5">
                  <c:v>2552.634853429734</c:v>
                </c:pt>
                <c:pt idx="6">
                  <c:v>2768.9063107402339</c:v>
                </c:pt>
                <c:pt idx="7">
                  <c:v>3003.5013223124656</c:v>
                </c:pt>
                <c:pt idx="8">
                  <c:v>3257.9723474721204</c:v>
                </c:pt>
                <c:pt idx="9">
                  <c:v>3534.0033773385317</c:v>
                </c:pt>
                <c:pt idx="10">
                  <c:v>3833.4210788285468</c:v>
                </c:pt>
                <c:pt idx="11">
                  <c:v>4158.2068828338115</c:v>
                </c:pt>
                <c:pt idx="12">
                  <c:v>4510.5100965663642</c:v>
                </c:pt>
                <c:pt idx="13">
                  <c:v>4892.6621268449799</c:v>
                </c:pt>
                <c:pt idx="14">
                  <c:v>5307.1919084464989</c:v>
                </c:pt>
                <c:pt idx="15">
                  <c:v>5756.8426396210089</c:v>
                </c:pt>
                <c:pt idx="16">
                  <c:v>6244.5899355200745</c:v>
                </c:pt>
                <c:pt idx="17">
                  <c:v>6773.6615196704015</c:v>
                </c:pt>
                <c:pt idx="18">
                  <c:v>7347.5585838035104</c:v>
                </c:pt>
                <c:pt idx="19">
                  <c:v>7970.0789573925404</c:v>
                </c:pt>
                <c:pt idx="20">
                  <c:v>8645.3422402232445</c:v>
                </c:pt>
                <c:pt idx="21">
                  <c:v>9377.8170643168305</c:v>
                </c:pt>
                <c:pt idx="22">
                  <c:v>10172.35066561356</c:v>
                </c:pt>
                <c:pt idx="23">
                  <c:v>11034.200961111077</c:v>
                </c:pt>
                <c:pt idx="24">
                  <c:v>11969.071343731628</c:v>
                </c:pt>
                <c:pt idx="25">
                  <c:v>12983.148425177165</c:v>
                </c:pt>
                <c:pt idx="26">
                  <c:v>14083.142976540004</c:v>
                </c:pt>
                <c:pt idx="27">
                  <c:v>15276.334337598209</c:v>
                </c:pt>
                <c:pt idx="28">
                  <c:v>16570.618588679299</c:v>
                </c:pt>
                <c:pt idx="29">
                  <c:v>17974.560803875091</c:v>
                </c:pt>
                <c:pt idx="30">
                  <c:v>19497.451731399309</c:v>
                </c:pt>
                <c:pt idx="31">
                  <c:v>21149.369276176705</c:v>
                </c:pt>
                <c:pt idx="32">
                  <c:v>22941.245191531769</c:v>
                </c:pt>
                <c:pt idx="33">
                  <c:v>24884.937421316896</c:v>
                </c:pt>
                <c:pt idx="34">
                  <c:v>26993.308571212325</c:v>
                </c:pt>
                <c:pt idx="35">
                  <c:v>29280.311028490647</c:v>
                </c:pt>
                <c:pt idx="36">
                  <c:v>31761.079293535684</c:v>
                </c:pt>
                <c:pt idx="37">
                  <c:v>34452.03013413008</c:v>
                </c:pt>
                <c:pt idx="38">
                  <c:v>37370.971225294124</c:v>
                </c:pt>
                <c:pt idx="39">
                  <c:v>40537.21899361231</c:v>
                </c:pt>
                <c:pt idx="40">
                  <c:v>43971.726445895962</c:v>
                </c:pt>
                <c:pt idx="41">
                  <c:v>47697.221828102745</c:v>
                </c:pt>
                <c:pt idx="42">
                  <c:v>51738.359032104301</c:v>
                </c:pt>
                <c:pt idx="43">
                  <c:v>56121.880745636001</c:v>
                </c:pt>
                <c:pt idx="44">
                  <c:v>60876.795425092285</c:v>
                </c:pt>
                <c:pt idx="45">
                  <c:v>66034.56926230526</c:v>
                </c:pt>
                <c:pt idx="46">
                  <c:v>71629.334415668782</c:v>
                </c:pt>
                <c:pt idx="47">
                  <c:v>77698.114883601171</c:v>
                </c:pt>
                <c:pt idx="48">
                  <c:v>84281.071515090109</c:v>
                </c:pt>
                <c:pt idx="49">
                  <c:v>91421.767778705049</c:v>
                </c:pt>
                <c:pt idx="50">
                  <c:v>99167.458048833956</c:v>
                </c:pt>
                <c:pt idx="51">
                  <c:v>107569.40031691149</c:v>
                </c:pt>
                <c:pt idx="52">
                  <c:v>116683.19539704098</c:v>
                </c:pt>
                <c:pt idx="53">
                  <c:v>126569.15487074229</c:v>
                </c:pt>
                <c:pt idx="54">
                  <c:v>137292.70020574189</c:v>
                </c:pt>
                <c:pt idx="55">
                  <c:v>148924.79569001938</c:v>
                </c:pt>
                <c:pt idx="56">
                  <c:v>161542.41804610132</c:v>
                </c:pt>
                <c:pt idx="57">
                  <c:v>175229.0658333282</c:v>
                </c:pt>
                <c:pt idx="58">
                  <c:v>190075.31200912289</c:v>
                </c:pt>
                <c:pt idx="59">
                  <c:v>206179.40330589734</c:v>
                </c:pt>
                <c:pt idx="60">
                  <c:v>223647.91039004349</c:v>
                </c:pt>
                <c:pt idx="61">
                  <c:v>242596.43310550918</c:v>
                </c:pt>
                <c:pt idx="62">
                  <c:v>263150.36546898965</c:v>
                </c:pt>
                <c:pt idx="63">
                  <c:v>285445.72547917749</c:v>
                </c:pt>
                <c:pt idx="64">
                  <c:v>309630.05523142888</c:v>
                </c:pt>
                <c:pt idx="65">
                  <c:v>335863.39729445771</c:v>
                </c:pt>
                <c:pt idx="66">
                  <c:v>364319.3538103422</c:v>
                </c:pt>
                <c:pt idx="67">
                  <c:v>395186.23532655952</c:v>
                </c:pt>
                <c:pt idx="68">
                  <c:v>428668.30696257536</c:v>
                </c:pt>
                <c:pt idx="69">
                  <c:v>464987.14015763922</c:v>
                </c:pt>
                <c:pt idx="70">
                  <c:v>504383.0789451304</c:v>
                </c:pt>
                <c:pt idx="71">
                  <c:v>547116.83045669296</c:v>
                </c:pt>
                <c:pt idx="72">
                  <c:v>593471.19018150342</c:v>
                </c:pt>
                <c:pt idx="73">
                  <c:v>643752.91339777061</c:v>
                </c:pt>
                <c:pt idx="74">
                  <c:v>698294.74516088073</c:v>
                </c:pt>
                <c:pt idx="75">
                  <c:v>757457.62228186603</c:v>
                </c:pt>
                <c:pt idx="76">
                  <c:v>821633.06186804129</c:v>
                </c:pt>
                <c:pt idx="77">
                  <c:v>891245.75223224924</c:v>
                </c:pt>
                <c:pt idx="78">
                  <c:v>966756.36331635306</c:v>
                </c:pt>
                <c:pt idx="79">
                  <c:v>1048664.5952272757</c:v>
                </c:pt>
                <c:pt idx="80">
                  <c:v>1137512.4850596203</c:v>
                </c:pt>
                <c:pt idx="81">
                  <c:v>1233887.9938881509</c:v>
                </c:pt>
                <c:pt idx="82">
                  <c:v>1338428.8976674643</c:v>
                </c:pt>
                <c:pt idx="83">
                  <c:v>1451827.0077873284</c:v>
                </c:pt>
                <c:pt idx="84">
                  <c:v>1574832.7492136946</c:v>
                </c:pt>
                <c:pt idx="85">
                  <c:v>1708260.1265117542</c:v>
                </c:pt>
                <c:pt idx="86">
                  <c:v>1852992.1106142683</c:v>
                </c:pt>
                <c:pt idx="87">
                  <c:v>2009986.4819827222</c:v>
                </c:pt>
                <c:pt idx="88">
                  <c:v>2180282.1688290955</c:v>
                </c:pt>
                <c:pt idx="89">
                  <c:v>2365006.1223421535</c:v>
                </c:pt>
                <c:pt idx="90">
                  <c:v>2565380.7744158567</c:v>
                </c:pt>
                <c:pt idx="91">
                  <c:v>2782732.1272322605</c:v>
                </c:pt>
                <c:pt idx="92">
                  <c:v>3018498.5282326434</c:v>
                </c:pt>
                <c:pt idx="93">
                  <c:v>3274240.1885462394</c:v>
                </c:pt>
                <c:pt idx="94">
                  <c:v>3551649.5078658671</c:v>
                </c:pt>
                <c:pt idx="95">
                  <c:v>3852562.2740965011</c:v>
                </c:pt>
                <c:pt idx="96">
                  <c:v>4178969.8118917374</c:v>
                </c:pt>
                <c:pt idx="97">
                  <c:v>4533032.160472488</c:v>
                </c:pt>
                <c:pt idx="98">
                  <c:v>4917092.3679336235</c:v>
                </c:pt>
                <c:pt idx="99">
                  <c:v>5333691.9966327753</c:v>
                </c:pt>
                <c:pt idx="100">
                  <c:v>5785587.9422699809</c:v>
                </c:pt>
                <c:pt idx="101">
                  <c:v>6275770.6779603548</c:v>
                </c:pt>
                <c:pt idx="102">
                  <c:v>6807484.0440320252</c:v>
                </c:pt>
                <c:pt idx="103">
                  <c:v>7384246.7145105852</c:v>
                </c:pt>
                <c:pt idx="104">
                  <c:v>8009875.4823469771</c:v>
                </c:pt>
                <c:pt idx="105">
                  <c:v>8688510.5174814723</c:v>
                </c:pt>
                <c:pt idx="106">
                  <c:v>9424642.7648918629</c:v>
                </c:pt>
                <c:pt idx="107">
                  <c:v>10223143.6639356</c:v>
                </c:pt>
                <c:pt idx="108">
                  <c:v>11089297.385657011</c:v>
                </c:pt>
                <c:pt idx="109">
                  <c:v>12028835.801393671</c:v>
                </c:pt>
                <c:pt idx="110">
                  <c:v>13047976.414090682</c:v>
                </c:pt>
                <c:pt idx="111">
                  <c:v>14153463.503337659</c:v>
                </c:pt>
                <c:pt idx="112">
                  <c:v>15352612.756410437</c:v>
                </c:pt>
                <c:pt idx="113">
                  <c:v>16653359.680668497</c:v>
                </c:pt>
                <c:pt idx="114">
                  <c:v>18064312.117682707</c:v>
                </c:pt>
                <c:pt idx="115">
                  <c:v>19594807.206611611</c:v>
                </c:pt>
                <c:pt idx="116">
                  <c:v>21254973.173787937</c:v>
                </c:pt>
                <c:pt idx="117">
                  <c:v>23055796.357414983</c:v>
                </c:pt>
                <c:pt idx="118">
                  <c:v>25009193.910916463</c:v>
                </c:pt>
                <c:pt idx="119">
                  <c:v>27128092.666062549</c:v>
                </c:pt>
                <c:pt idx="120">
                  <c:v>29426514.677757896</c:v>
                </c:pt>
                <c:pt idx="121">
                  <c:v>31919670.016594023</c:v>
                </c:pt>
                <c:pt idx="122">
                  <c:v>34624057.423231415</c:v>
                </c:pt>
                <c:pt idx="123">
                  <c:v>37557573.490703233</c:v>
                </c:pt>
                <c:pt idx="124">
                  <c:v>40739631.097166993</c:v>
                </c:pt>
                <c:pt idx="125">
                  <c:v>44191287.872846521</c:v>
                </c:pt>
                <c:pt idx="126">
                  <c:v>47935385.551308863</c:v>
                </c:pt>
                <c:pt idx="127">
                  <c:v>51996701.127249151</c:v>
                </c:pt>
                <c:pt idx="128">
                  <c:v>56402110.821087383</c:v>
                </c:pt>
                <c:pt idx="129">
                  <c:v>61180767.935431547</c:v>
                </c:pt>
                <c:pt idx="130">
                  <c:v>66364295.780392669</c:v>
                </c:pt>
                <c:pt idx="131">
                  <c:v>71986996.944457009</c:v>
                </c:pt>
                <c:pt idx="132">
                  <c:v>78086080.29578945</c:v>
                </c:pt>
                <c:pt idx="133">
                  <c:v>84701907.216175094</c:v>
                </c:pt>
                <c:pt idx="134">
                  <c:v>91878258.697080389</c:v>
                </c:pt>
                <c:pt idx="135">
                  <c:v>99662625.065372497</c:v>
                </c:pt>
                <c:pt idx="136">
                  <c:v>108106520.25599004</c:v>
                </c:pt>
                <c:pt idx="137">
                  <c:v>117265822.71130051</c:v>
                </c:pt>
                <c:pt idx="138">
                  <c:v>127201145.16308485</c:v>
                </c:pt>
                <c:pt idx="139">
                  <c:v>137978235.74422386</c:v>
                </c:pt>
                <c:pt idx="140">
                  <c:v>149668413.08448887</c:v>
                </c:pt>
                <c:pt idx="141">
                  <c:v>162349038.26973271</c:v>
                </c:pt>
                <c:pt idx="142">
                  <c:v>176104026.78772512</c:v>
                </c:pt>
                <c:pt idx="143">
                  <c:v>191024403.84849262</c:v>
                </c:pt>
                <c:pt idx="144">
                  <c:v>207208906.75405878</c:v>
                </c:pt>
                <c:pt idx="145">
                  <c:v>224764638.30383539</c:v>
                </c:pt>
                <c:pt idx="146">
                  <c:v>243807775.55964971</c:v>
                </c:pt>
                <c:pt idx="147">
                  <c:v>264464338.66074118</c:v>
                </c:pt>
                <c:pt idx="148">
                  <c:v>286871024.77644908</c:v>
                </c:pt>
                <c:pt idx="149">
                  <c:v>311176112.71536803</c:v>
                </c:pt>
                <c:pt idx="150">
                  <c:v>337540444.17732638</c:v>
                </c:pt>
                <c:pt idx="151">
                  <c:v>366138488.14173442</c:v>
                </c:pt>
                <c:pt idx="152">
                  <c:v>397159495.436014</c:v>
                </c:pt>
              </c:numCache>
            </c:numRef>
          </c:xVal>
          <c:yVal>
            <c:numRef>
              <c:f>Analysis!$H$24:$H$176</c:f>
              <c:numCache>
                <c:formatCode>0.00%</c:formatCode>
                <c:ptCount val="1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9.9999999999988987E-5</c:v>
                </c:pt>
                <c:pt idx="69">
                  <c:v>2.0000000000000573E-4</c:v>
                </c:pt>
                <c:pt idx="70">
                  <c:v>2.0000000000000573E-4</c:v>
                </c:pt>
                <c:pt idx="71">
                  <c:v>9.9999999999988987E-5</c:v>
                </c:pt>
                <c:pt idx="72">
                  <c:v>5.9999999999998943E-4</c:v>
                </c:pt>
                <c:pt idx="73">
                  <c:v>4.0000000000001146E-4</c:v>
                </c:pt>
                <c:pt idx="74">
                  <c:v>4.0000000000001146E-4</c:v>
                </c:pt>
                <c:pt idx="75">
                  <c:v>5.9999999999998943E-4</c:v>
                </c:pt>
                <c:pt idx="76">
                  <c:v>1.0000000000000009E-3</c:v>
                </c:pt>
                <c:pt idx="77">
                  <c:v>1.0999999999999899E-3</c:v>
                </c:pt>
                <c:pt idx="78">
                  <c:v>1.1000000000000176E-3</c:v>
                </c:pt>
                <c:pt idx="79">
                  <c:v>2.2999999999999965E-3</c:v>
                </c:pt>
                <c:pt idx="80">
                  <c:v>2.6999999999999802E-3</c:v>
                </c:pt>
                <c:pt idx="81">
                  <c:v>2.3000000000000242E-3</c:v>
                </c:pt>
                <c:pt idx="82">
                  <c:v>3.6999999999999811E-3</c:v>
                </c:pt>
                <c:pt idx="83">
                  <c:v>3.1000000000000194E-3</c:v>
                </c:pt>
                <c:pt idx="84">
                  <c:v>2.9999999999999749E-3</c:v>
                </c:pt>
                <c:pt idx="85">
                  <c:v>3.0000000000000027E-3</c:v>
                </c:pt>
                <c:pt idx="86">
                  <c:v>5.2999999999999992E-3</c:v>
                </c:pt>
                <c:pt idx="87">
                  <c:v>5.0000000000000183E-3</c:v>
                </c:pt>
                <c:pt idx="88">
                  <c:v>6.1999999999999972E-3</c:v>
                </c:pt>
                <c:pt idx="89">
                  <c:v>5.0999999999999934E-3</c:v>
                </c:pt>
                <c:pt idx="90">
                  <c:v>5.1000000000000073E-3</c:v>
                </c:pt>
                <c:pt idx="91">
                  <c:v>5.400000000000002E-3</c:v>
                </c:pt>
                <c:pt idx="92">
                  <c:v>6.0999999999999943E-3</c:v>
                </c:pt>
                <c:pt idx="93">
                  <c:v>7.4999999999999928E-3</c:v>
                </c:pt>
                <c:pt idx="94">
                  <c:v>6.7000000000000115E-3</c:v>
                </c:pt>
                <c:pt idx="95">
                  <c:v>7.8999999999999904E-3</c:v>
                </c:pt>
                <c:pt idx="96">
                  <c:v>6.5000000000000058E-3</c:v>
                </c:pt>
                <c:pt idx="97">
                  <c:v>6.8000000000000005E-3</c:v>
                </c:pt>
                <c:pt idx="98">
                  <c:v>7.3000000000000009E-3</c:v>
                </c:pt>
                <c:pt idx="99">
                  <c:v>6.399999999999996E-3</c:v>
                </c:pt>
                <c:pt idx="100">
                  <c:v>6.6000000000000017E-3</c:v>
                </c:pt>
                <c:pt idx="101">
                  <c:v>5.2999999999999992E-3</c:v>
                </c:pt>
                <c:pt idx="102">
                  <c:v>5.6000000000000008E-3</c:v>
                </c:pt>
                <c:pt idx="103">
                  <c:v>4.2999999999999983E-3</c:v>
                </c:pt>
                <c:pt idx="104">
                  <c:v>3.4000000000000002E-3</c:v>
                </c:pt>
                <c:pt idx="105">
                  <c:v>3.6000000000000008E-3</c:v>
                </c:pt>
                <c:pt idx="106">
                  <c:v>2.8999999999999998E-3</c:v>
                </c:pt>
                <c:pt idx="107">
                  <c:v>2.8999999999999998E-3</c:v>
                </c:pt>
                <c:pt idx="108">
                  <c:v>1.6000000000000007E-3</c:v>
                </c:pt>
                <c:pt idx="109">
                  <c:v>1.2999999999999999E-3</c:v>
                </c:pt>
                <c:pt idx="110">
                  <c:v>1E-3</c:v>
                </c:pt>
                <c:pt idx="111">
                  <c:v>7.000000000000001E-4</c:v>
                </c:pt>
                <c:pt idx="112">
                  <c:v>4.9999999999999958E-4</c:v>
                </c:pt>
                <c:pt idx="113">
                  <c:v>4.0000000000000018E-4</c:v>
                </c:pt>
                <c:pt idx="114">
                  <c:v>7.9999999999999993E-4</c:v>
                </c:pt>
                <c:pt idx="115">
                  <c:v>2.9999999999999992E-4</c:v>
                </c:pt>
                <c:pt idx="116">
                  <c:v>2.0000000000000009E-4</c:v>
                </c:pt>
                <c:pt idx="117">
                  <c:v>6.0000000000000006E-4</c:v>
                </c:pt>
                <c:pt idx="118">
                  <c:v>1.0000000000000005E-4</c:v>
                </c:pt>
                <c:pt idx="119">
                  <c:v>3.9999999999999996E-4</c:v>
                </c:pt>
                <c:pt idx="120">
                  <c:v>1.9999999999999998E-4</c:v>
                </c:pt>
                <c:pt idx="121">
                  <c:v>0</c:v>
                </c:pt>
                <c:pt idx="122">
                  <c:v>1.0000000000000005E-4</c:v>
                </c:pt>
                <c:pt idx="123">
                  <c:v>9.9999999999999937E-5</c:v>
                </c:pt>
                <c:pt idx="124">
                  <c:v>0</c:v>
                </c:pt>
                <c:pt idx="125">
                  <c:v>2.0000000000000004E-4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9.9999999999999964E-5</c:v>
                </c:pt>
                <c:pt idx="132">
                  <c:v>0</c:v>
                </c:pt>
                <c:pt idx="133">
                  <c:v>1E-4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A26-DD4C-B36A-1564EDDB2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4951872"/>
        <c:axId val="1564977040"/>
      </c:scatterChart>
      <c:scatterChart>
        <c:scatterStyle val="lineMarker"/>
        <c:varyColors val="0"/>
        <c:ser>
          <c:idx val="4"/>
          <c:order val="4"/>
          <c:tx>
            <c:strRef>
              <c:f>Analysis!$B$13</c:f>
              <c:strCache>
                <c:ptCount val="1"/>
                <c:pt idx="0">
                  <c:v>Most likely, given a loss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26B5E"/>
              </a:solidFill>
              <a:ln w="9525">
                <a:noFill/>
              </a:ln>
              <a:effectLst/>
            </c:spPr>
          </c:marker>
          <c:dLbls>
            <c:spPr>
              <a:solidFill>
                <a:srgbClr val="F26B5E">
                  <a:alpha val="25000"/>
                </a:srgb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K"/>
              </a:p>
            </c:txPr>
            <c:dLblPos val="r"/>
            <c:showLegendKey val="0"/>
            <c:showVal val="0"/>
            <c:showCatName val="1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Analysis!$C$14</c:f>
              <c:numCache>
                <c:formatCode>#,##0</c:formatCode>
                <c:ptCount val="1"/>
                <c:pt idx="0">
                  <c:v>38689.956214633457</c:v>
                </c:pt>
              </c:numCache>
            </c:numRef>
          </c:xVal>
          <c:yVal>
            <c:numRef>
              <c:f>Analysis!$D$14</c:f>
              <c:numCache>
                <c:formatCode>0.00%</c:formatCode>
                <c:ptCount val="1"/>
                <c:pt idx="0">
                  <c:v>1.4300000000000007E-2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A26-DD4C-B36A-1564EDDB2A5B}"/>
            </c:ext>
          </c:extLst>
        </c:ser>
        <c:ser>
          <c:idx val="5"/>
          <c:order val="5"/>
          <c:tx>
            <c:strRef>
              <c:f>Analysis!$F$13</c:f>
              <c:strCache>
                <c:ptCount val="1"/>
                <c:pt idx="0">
                  <c:v>Most likely, given a loss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26873"/>
              </a:solidFill>
              <a:ln w="9525">
                <a:noFill/>
              </a:ln>
              <a:effectLst/>
            </c:spPr>
          </c:marker>
          <c:dLbls>
            <c:spPr>
              <a:solidFill>
                <a:srgbClr val="026873">
                  <a:alpha val="25000"/>
                </a:srgb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K"/>
              </a:p>
            </c:txPr>
            <c:dLblPos val="r"/>
            <c:showLegendKey val="0"/>
            <c:showVal val="0"/>
            <c:showCatName val="1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Analysis!$G$14</c:f>
              <c:numCache>
                <c:formatCode>#,##0</c:formatCode>
                <c:ptCount val="1"/>
                <c:pt idx="0">
                  <c:v>3852562.2740965011</c:v>
                </c:pt>
              </c:numCache>
            </c:numRef>
          </c:xVal>
          <c:yVal>
            <c:numRef>
              <c:f>Analysis!$H$14</c:f>
              <c:numCache>
                <c:formatCode>0.00%</c:formatCode>
                <c:ptCount val="1"/>
                <c:pt idx="0">
                  <c:v>7.8999999999999904E-3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A26-DD4C-B36A-1564EDDB2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4951872"/>
        <c:axId val="1564977040"/>
      </c:scatterChart>
      <c:valAx>
        <c:axId val="1565004144"/>
        <c:scaling>
          <c:logBase val="10"/>
          <c:orientation val="minMax"/>
          <c:min val="1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Magnitude of loss</a:t>
                </a:r>
              </a:p>
            </c:rich>
          </c:tx>
          <c:layout>
            <c:manualLayout>
              <c:xMode val="edge"/>
              <c:yMode val="edge"/>
              <c:x val="0.43063307938242734"/>
              <c:y val="0.932315886984715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K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K"/>
          </a:p>
        </c:txPr>
        <c:crossAx val="1565005856"/>
        <c:crosses val="autoZero"/>
        <c:crossBetween val="midCat"/>
        <c:dispUnits>
          <c:builtInUnit val="thousands"/>
          <c:dispUnitsLbl>
            <c:layout>
              <c:manualLayout>
                <c:xMode val="edge"/>
                <c:yMode val="edge"/>
                <c:x val="0.80352822616415853"/>
                <c:y val="0.9139335340435387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K"/>
              </a:p>
            </c:txPr>
          </c:dispUnitsLbl>
        </c:dispUnits>
      </c:valAx>
      <c:valAx>
        <c:axId val="1565005856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Probability of loss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K"/>
            </a:p>
          </c:txPr>
        </c:title>
        <c:numFmt formatCode="0%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K"/>
          </a:p>
        </c:txPr>
        <c:crossAx val="1565004144"/>
        <c:crosses val="autoZero"/>
        <c:crossBetween val="midCat"/>
      </c:valAx>
      <c:valAx>
        <c:axId val="1564977040"/>
        <c:scaling>
          <c:orientation val="minMax"/>
          <c:min val="0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K"/>
          </a:p>
        </c:txPr>
        <c:crossAx val="1564951872"/>
        <c:crosses val="max"/>
        <c:crossBetween val="midCat"/>
      </c:valAx>
      <c:valAx>
        <c:axId val="1564951872"/>
        <c:scaling>
          <c:logBase val="10"/>
          <c:orientation val="minMax"/>
        </c:scaling>
        <c:delete val="1"/>
        <c:axPos val="b"/>
        <c:numFmt formatCode="#,##0" sourceLinked="1"/>
        <c:majorTickMark val="out"/>
        <c:minorTickMark val="none"/>
        <c:tickLblPos val="nextTo"/>
        <c:crossAx val="15649770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K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35573638519615E-2"/>
          <c:y val="0.20552705011348332"/>
          <c:w val="0.87826896716781622"/>
          <c:h val="0.66730188633673893"/>
        </c:manualLayout>
      </c:layout>
      <c:scatterChart>
        <c:scatterStyle val="smoothMarker"/>
        <c:varyColors val="0"/>
        <c:ser>
          <c:idx val="2"/>
          <c:order val="0"/>
          <c:tx>
            <c:strRef>
              <c:f>Analysis!$K$9</c:f>
              <c:strCache>
                <c:ptCount val="1"/>
                <c:pt idx="0">
                  <c:v>DDoS</c:v>
                </c:pt>
              </c:strCache>
            </c:strRef>
          </c:tx>
          <c:spPr>
            <a:ln w="19050" cap="rnd">
              <a:solidFill>
                <a:srgbClr val="F26B5E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Analysis!$K$24:$K$176</c:f>
              <c:numCache>
                <c:formatCode>#,##0</c:formatCode>
                <c:ptCount val="15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8</c:v>
                </c:pt>
              </c:numCache>
            </c:numRef>
          </c:xVal>
          <c:yVal>
            <c:numRef>
              <c:f>Analysis!$M$24:$M$176</c:f>
              <c:numCache>
                <c:formatCode>0.00%</c:formatCode>
                <c:ptCount val="153"/>
                <c:pt idx="0">
                  <c:v>0.60160000000000002</c:v>
                </c:pt>
                <c:pt idx="1">
                  <c:v>0.31030000000000002</c:v>
                </c:pt>
                <c:pt idx="2">
                  <c:v>7.0000000000000007E-2</c:v>
                </c:pt>
                <c:pt idx="3">
                  <c:v>1.55E-2</c:v>
                </c:pt>
                <c:pt idx="4">
                  <c:v>2.2000000000000001E-3</c:v>
                </c:pt>
                <c:pt idx="5">
                  <c:v>2.9999999999999997E-4</c:v>
                </c:pt>
                <c:pt idx="6">
                  <c:v>1E-4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14-2447-9AB4-F425995ACA89}"/>
            </c:ext>
          </c:extLst>
        </c:ser>
        <c:ser>
          <c:idx val="3"/>
          <c:order val="1"/>
          <c:tx>
            <c:strRef>
              <c:f>Analysis!$O$9</c:f>
              <c:strCache>
                <c:ptCount val="1"/>
                <c:pt idx="0">
                  <c:v>Ransomware</c:v>
                </c:pt>
              </c:strCache>
            </c:strRef>
          </c:tx>
          <c:spPr>
            <a:ln w="19050" cap="rnd">
              <a:solidFill>
                <a:srgbClr val="026873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Analysis!$O$24:$O$176</c:f>
              <c:numCache>
                <c:formatCode>#,##0</c:formatCode>
                <c:ptCount val="15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</c:numCache>
            </c:numRef>
          </c:xVal>
          <c:yVal>
            <c:numRef>
              <c:f>Analysis!$Q$24:$Q$176</c:f>
              <c:numCache>
                <c:formatCode>0.00%</c:formatCode>
                <c:ptCount val="153"/>
                <c:pt idx="0">
                  <c:v>0.84340000000000004</c:v>
                </c:pt>
                <c:pt idx="1">
                  <c:v>0.1394</c:v>
                </c:pt>
                <c:pt idx="2">
                  <c:v>1.6E-2</c:v>
                </c:pt>
                <c:pt idx="3">
                  <c:v>1.1000000000000001E-3</c:v>
                </c:pt>
                <c:pt idx="4">
                  <c:v>1E-4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14-2447-9AB4-F425995AC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6469200"/>
        <c:axId val="1876470912"/>
      </c:scatterChart>
      <c:scatterChart>
        <c:scatterStyle val="lineMarker"/>
        <c:varyColors val="0"/>
        <c:ser>
          <c:idx val="0"/>
          <c:order val="2"/>
          <c:tx>
            <c:strRef>
              <c:f>Analysis!$K$13</c:f>
              <c:strCache>
                <c:ptCount val="1"/>
                <c:pt idx="0">
                  <c:v>DDoS most likely: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26B5E"/>
              </a:solidFill>
              <a:ln w="9525">
                <a:noFill/>
              </a:ln>
              <a:effectLst/>
            </c:spPr>
          </c:marker>
          <c:dLbls>
            <c:dLbl>
              <c:idx val="0"/>
              <c:spPr>
                <a:solidFill>
                  <a:srgbClr val="F26B5E">
                    <a:alpha val="2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DK"/>
                </a:p>
              </c:txPr>
              <c:dLblPos val="r"/>
              <c:showLegendKey val="0"/>
              <c:showVal val="0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14-2447-9AB4-F425995ACA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K"/>
              </a:p>
            </c:txPr>
            <c:dLblPos val="r"/>
            <c:showLegendKey val="0"/>
            <c:showVal val="0"/>
            <c:showCatName val="1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Analysis!$L$14</c:f>
              <c:numCache>
                <c:formatCode>#,##0</c:formatCode>
                <c:ptCount val="1"/>
                <c:pt idx="0">
                  <c:v>0</c:v>
                </c:pt>
              </c:numCache>
            </c:numRef>
          </c:xVal>
          <c:yVal>
            <c:numRef>
              <c:f>Analysis!$M$14</c:f>
              <c:numCache>
                <c:formatCode>0.00%</c:formatCode>
                <c:ptCount val="1"/>
                <c:pt idx="0">
                  <c:v>0.60160000000000002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014-2447-9AB4-F425995ACA89}"/>
            </c:ext>
          </c:extLst>
        </c:ser>
        <c:ser>
          <c:idx val="1"/>
          <c:order val="3"/>
          <c:tx>
            <c:strRef>
              <c:f>Analysis!$O$13</c:f>
              <c:strCache>
                <c:ptCount val="1"/>
                <c:pt idx="0">
                  <c:v>Ransomware most likely: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26873"/>
              </a:solidFill>
              <a:ln w="9525">
                <a:noFill/>
              </a:ln>
              <a:effectLst/>
            </c:spPr>
          </c:marker>
          <c:dLbls>
            <c:spPr>
              <a:solidFill>
                <a:srgbClr val="026873">
                  <a:alpha val="25000"/>
                </a:srgb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K"/>
              </a:p>
            </c:txPr>
            <c:dLblPos val="r"/>
            <c:showLegendKey val="0"/>
            <c:showVal val="0"/>
            <c:showCatName val="1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Analysis!$P$14</c:f>
              <c:numCache>
                <c:formatCode>#,##0</c:formatCode>
                <c:ptCount val="1"/>
                <c:pt idx="0">
                  <c:v>0</c:v>
                </c:pt>
              </c:numCache>
            </c:numRef>
          </c:xVal>
          <c:yVal>
            <c:numRef>
              <c:f>Analysis!$Q$14</c:f>
              <c:numCache>
                <c:formatCode>0.00%</c:formatCode>
                <c:ptCount val="1"/>
                <c:pt idx="0">
                  <c:v>0.84340000000000004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014-2447-9AB4-F425995AC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6469200"/>
        <c:axId val="1876470912"/>
      </c:scatterChart>
      <c:valAx>
        <c:axId val="1876469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occurences</a:t>
                </a:r>
              </a:p>
            </c:rich>
          </c:tx>
          <c:layout>
            <c:manualLayout>
              <c:xMode val="edge"/>
              <c:yMode val="edge"/>
              <c:x val="0.4819130437904004"/>
              <c:y val="0.93016544407492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K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K"/>
          </a:p>
        </c:txPr>
        <c:crossAx val="1876470912"/>
        <c:crosses val="autoZero"/>
        <c:crossBetween val="midCat"/>
      </c:valAx>
      <c:valAx>
        <c:axId val="187647091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Probability of occurences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K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K"/>
          </a:p>
        </c:txPr>
        <c:crossAx val="18764692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K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31326</xdr:colOff>
      <xdr:row>18</xdr:row>
      <xdr:rowOff>71122</xdr:rowOff>
    </xdr:from>
    <xdr:to>
      <xdr:col>6</xdr:col>
      <xdr:colOff>753532</xdr:colOff>
      <xdr:row>34</xdr:row>
      <xdr:rowOff>93134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6130BB05-15C8-BC81-28BE-0D51EE3C46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6299199" cy="33866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D901B70-F2A9-D7B2-93E8-4624187DCAB1}"/>
            </a:ext>
          </a:extLst>
        </xdr:cNvPr>
        <xdr:cNvSpPr txBox="1"/>
      </xdr:nvSpPr>
      <xdr:spPr>
        <a:xfrm>
          <a:off x="0" y="0"/>
          <a:ext cx="6299199" cy="338667"/>
        </a:xfrm>
        <a:prstGeom prst="rect">
          <a:avLst/>
        </a:prstGeom>
        <a:solidFill>
          <a:srgbClr val="033959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GB" sz="1600">
              <a:solidFill>
                <a:schemeClr val="bg1"/>
              </a:solidFill>
            </a:rPr>
            <a:t>Model: Quantify items from your risk matrix/register</a:t>
          </a:r>
        </a:p>
      </xdr:txBody>
    </xdr:sp>
    <xdr:clientData/>
  </xdr:oneCellAnchor>
  <xdr:twoCellAnchor editAs="oneCell">
    <xdr:from>
      <xdr:col>4</xdr:col>
      <xdr:colOff>31679</xdr:colOff>
      <xdr:row>2</xdr:row>
      <xdr:rowOff>8800</xdr:rowOff>
    </xdr:from>
    <xdr:to>
      <xdr:col>6</xdr:col>
      <xdr:colOff>773130</xdr:colOff>
      <xdr:row>18</xdr:row>
      <xdr:rowOff>24430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24B32B2-77A5-76AC-D9B0-219E261EE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28979" y="402500"/>
          <a:ext cx="2389729" cy="1563670"/>
        </a:xfrm>
        <a:prstGeom prst="rect">
          <a:avLst/>
        </a:prstGeom>
      </xdr:spPr>
    </xdr:pic>
    <xdr:clientData/>
  </xdr:twoCellAnchor>
  <xdr:twoCellAnchor>
    <xdr:from>
      <xdr:col>2</xdr:col>
      <xdr:colOff>21897</xdr:colOff>
      <xdr:row>5</xdr:row>
      <xdr:rowOff>160575</xdr:rowOff>
    </xdr:from>
    <xdr:to>
      <xdr:col>5</xdr:col>
      <xdr:colOff>612775</xdr:colOff>
      <xdr:row>8</xdr:row>
      <xdr:rowOff>149225</xdr:rowOff>
    </xdr:to>
    <xdr:cxnSp macro="">
      <xdr:nvCxnSpPr>
        <xdr:cNvPr id="25" name="Straight Arrow Connector 24">
          <a:extLst>
            <a:ext uri="{FF2B5EF4-FFF2-40B4-BE49-F238E27FC236}">
              <a16:creationId xmlns:a16="http://schemas.microsoft.com/office/drawing/2014/main" id="{0FABF19B-8D80-339A-EA29-DD7C634D9EA9}"/>
            </a:ext>
          </a:extLst>
        </xdr:cNvPr>
        <xdr:cNvCxnSpPr/>
      </xdr:nvCxnSpPr>
      <xdr:spPr>
        <a:xfrm flipH="1" flipV="1">
          <a:off x="2942897" y="1138475"/>
          <a:ext cx="2292678" cy="560150"/>
        </a:xfrm>
        <a:prstGeom prst="straightConnector1">
          <a:avLst/>
        </a:prstGeom>
        <a:ln>
          <a:solidFill>
            <a:srgbClr val="F26B5E"/>
          </a:solidFill>
          <a:prstDash val="sysDot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817471</xdr:colOff>
      <xdr:row>6</xdr:row>
      <xdr:rowOff>175173</xdr:rowOff>
    </xdr:from>
    <xdr:to>
      <xdr:col>6</xdr:col>
      <xdr:colOff>72988</xdr:colOff>
      <xdr:row>8</xdr:row>
      <xdr:rowOff>160575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id="{0DFCEBEC-5EC6-FFB3-056B-57EED177EB2E}"/>
            </a:ext>
          </a:extLst>
        </xdr:cNvPr>
        <xdr:cNvCxnSpPr/>
      </xdr:nvCxnSpPr>
      <xdr:spPr>
        <a:xfrm flipH="1" flipV="1">
          <a:off x="2912241" y="1342989"/>
          <a:ext cx="2605690" cy="364942"/>
        </a:xfrm>
        <a:prstGeom prst="straightConnector1">
          <a:avLst/>
        </a:prstGeom>
        <a:ln>
          <a:solidFill>
            <a:srgbClr val="F26B5E"/>
          </a:solidFill>
          <a:prstDash val="sysDot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809256</xdr:colOff>
      <xdr:row>6</xdr:row>
      <xdr:rowOff>94512</xdr:rowOff>
    </xdr:from>
    <xdr:to>
      <xdr:col>4</xdr:col>
      <xdr:colOff>301256</xdr:colOff>
      <xdr:row>8</xdr:row>
      <xdr:rowOff>59070</xdr:rowOff>
    </xdr:to>
    <xdr:cxnSp macro="">
      <xdr:nvCxnSpPr>
        <xdr:cNvPr id="32" name="Straight Arrow Connector 31">
          <a:extLst>
            <a:ext uri="{FF2B5EF4-FFF2-40B4-BE49-F238E27FC236}">
              <a16:creationId xmlns:a16="http://schemas.microsoft.com/office/drawing/2014/main" id="{8AA0F3F2-4E36-B3F8-880A-C66AE2E06599}"/>
            </a:ext>
          </a:extLst>
        </xdr:cNvPr>
        <xdr:cNvCxnSpPr/>
      </xdr:nvCxnSpPr>
      <xdr:spPr>
        <a:xfrm flipH="1">
          <a:off x="2906233" y="1252279"/>
          <a:ext cx="1199116" cy="342605"/>
        </a:xfrm>
        <a:prstGeom prst="straightConnector1">
          <a:avLst/>
        </a:prstGeom>
        <a:ln>
          <a:solidFill>
            <a:srgbClr val="F26B5E"/>
          </a:solidFill>
          <a:prstDash val="sysDot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797442</xdr:colOff>
      <xdr:row>5</xdr:row>
      <xdr:rowOff>82698</xdr:rowOff>
    </xdr:from>
    <xdr:to>
      <xdr:col>4</xdr:col>
      <xdr:colOff>271720</xdr:colOff>
      <xdr:row>9</xdr:row>
      <xdr:rowOff>106326</xdr:rowOff>
    </xdr:to>
    <xdr:cxnSp macro="">
      <xdr:nvCxnSpPr>
        <xdr:cNvPr id="35" name="Straight Arrow Connector 34">
          <a:extLst>
            <a:ext uri="{FF2B5EF4-FFF2-40B4-BE49-F238E27FC236}">
              <a16:creationId xmlns:a16="http://schemas.microsoft.com/office/drawing/2014/main" id="{5597184E-CCD5-D5AC-AF27-CE5C606706CF}"/>
            </a:ext>
          </a:extLst>
        </xdr:cNvPr>
        <xdr:cNvCxnSpPr/>
      </xdr:nvCxnSpPr>
      <xdr:spPr>
        <a:xfrm flipH="1">
          <a:off x="2894419" y="1051442"/>
          <a:ext cx="1181394" cy="779721"/>
        </a:xfrm>
        <a:prstGeom prst="straightConnector1">
          <a:avLst/>
        </a:prstGeom>
        <a:ln>
          <a:solidFill>
            <a:srgbClr val="F26B5E"/>
          </a:solidFill>
          <a:prstDash val="sysDot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76048</xdr:colOff>
      <xdr:row>44</xdr:row>
      <xdr:rowOff>50004</xdr:rowOff>
    </xdr:from>
    <xdr:to>
      <xdr:col>6</xdr:col>
      <xdr:colOff>762000</xdr:colOff>
      <xdr:row>59</xdr:row>
      <xdr:rowOff>113393</xdr:rowOff>
    </xdr:to>
    <xdr:graphicFrame macro="">
      <xdr:nvGraphicFramePr>
        <xdr:cNvPr id="37" name="Chart 2">
          <a:extLst>
            <a:ext uri="{FF2B5EF4-FFF2-40B4-BE49-F238E27FC236}">
              <a16:creationId xmlns:a16="http://schemas.microsoft.com/office/drawing/2014/main" id="{A784518E-5A52-6057-7E07-0A60728EC5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0.01726</cdr:x>
      <cdr:y>0.10588</cdr:y>
    </cdr:from>
    <cdr:to>
      <cdr:x>0.88313</cdr:x>
      <cdr:y>0.15882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0C42AAE-084F-6516-C5A8-1C7AA44E1CCE}"/>
            </a:ext>
          </a:extLst>
        </cdr:cNvPr>
        <cdr:cNvSpPr txBox="1"/>
      </cdr:nvSpPr>
      <cdr:spPr>
        <a:xfrm xmlns:a="http://schemas.openxmlformats.org/drawingml/2006/main">
          <a:off x="99060" y="365760"/>
          <a:ext cx="4968240" cy="1828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GB" sz="1000">
              <a:solidFill>
                <a:schemeClr val="tx1">
                  <a:lumMod val="50000"/>
                  <a:lumOff val="50000"/>
                </a:schemeClr>
              </a:solidFill>
            </a:rPr>
            <a:t>Loss Exceedance  curve (solid) and loss probability distribution (dotted)</a:t>
          </a:r>
        </a:p>
      </cdr:txBody>
    </cdr:sp>
  </cdr:relSizeAnchor>
  <cdr:relSizeAnchor xmlns:cdr="http://schemas.openxmlformats.org/drawingml/2006/chartDrawing">
    <cdr:from>
      <cdr:x>0.01549</cdr:x>
      <cdr:y>0.03235</cdr:y>
    </cdr:from>
    <cdr:to>
      <cdr:x>0.88136</cdr:x>
      <cdr:y>0.10479</cdr:y>
    </cdr:to>
    <cdr:sp macro="" textlink="Analysis!$C$1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E62F41A7-CBD9-928A-76F9-9DEB36839746}"/>
            </a:ext>
          </a:extLst>
        </cdr:cNvPr>
        <cdr:cNvSpPr txBox="1"/>
      </cdr:nvSpPr>
      <cdr:spPr>
        <a:xfrm xmlns:a="http://schemas.openxmlformats.org/drawingml/2006/main">
          <a:off x="95665" y="99447"/>
          <a:ext cx="5347569" cy="2226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fld id="{659FCE48-DAB5-314F-935A-62A4B8D217E8}" type="TxLink">
            <a:rPr lang="en-US" sz="1400" b="0" i="0" u="none" strike="noStrike">
              <a:solidFill>
                <a:srgbClr val="000000"/>
              </a:solidFill>
              <a:latin typeface="Aptos Narrow"/>
            </a:rPr>
            <a:pPr/>
            <a:t>Comparison: DDoS vs. Ransomware annual risk exposure</a:t>
          </a:fld>
          <a:endParaRPr lang="en-GB" sz="1200"/>
        </a:p>
      </cdr:txBody>
    </cdr:sp>
  </cdr:relSizeAnchor>
  <cdr:relSizeAnchor xmlns:cdr="http://schemas.openxmlformats.org/drawingml/2006/chartDrawing">
    <cdr:from>
      <cdr:x>0.53355</cdr:x>
      <cdr:y>0.19804</cdr:y>
    </cdr:from>
    <cdr:to>
      <cdr:x>0.72301</cdr:x>
      <cdr:y>0.41826</cdr:y>
    </cdr:to>
    <cdr:sp macro="" textlink="Analysis!$B$21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AEA84BDD-7135-5B3B-A26C-8D7890BCF536}"/>
            </a:ext>
          </a:extLst>
        </cdr:cNvPr>
        <cdr:cNvSpPr txBox="1"/>
      </cdr:nvSpPr>
      <cdr:spPr>
        <a:xfrm xmlns:a="http://schemas.openxmlformats.org/drawingml/2006/main">
          <a:off x="3290453" y="605663"/>
          <a:ext cx="1168428" cy="6735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26B5E"/>
          </a:solidFill>
        </a:ln>
      </cdr:spPr>
      <cdr:txBody>
        <a:bodyPr xmlns:a="http://schemas.openxmlformats.org/drawingml/2006/main" vertOverflow="clip" wrap="square" lIns="45720" tIns="45720" rIns="45720" bIns="45720" rtlCol="0" anchor="ctr"/>
        <a:lstStyle xmlns:a="http://schemas.openxmlformats.org/drawingml/2006/main"/>
        <a:p xmlns:a="http://schemas.openxmlformats.org/drawingml/2006/main">
          <a:fld id="{3DF9FD79-90A3-874B-95F1-DEBA89922EF2}" type="TxLink">
            <a:rPr lang="en-US" sz="9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Aptos Narrow"/>
            </a:rPr>
            <a:pPr/>
            <a:t>DDoS: 90% probability that loss will be between 0t and 88t</a:t>
          </a:fld>
          <a:endParaRPr lang="en-GB" sz="9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0.72646</cdr:x>
      <cdr:y>0.19964</cdr:y>
    </cdr:from>
    <cdr:to>
      <cdr:x>0.91592</cdr:x>
      <cdr:y>0.41729</cdr:y>
    </cdr:to>
    <cdr:sp macro="" textlink="Analysis!$F$21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D7E978C4-8958-B45C-8F2D-79765957801D}"/>
            </a:ext>
          </a:extLst>
        </cdr:cNvPr>
        <cdr:cNvSpPr txBox="1"/>
      </cdr:nvSpPr>
      <cdr:spPr>
        <a:xfrm xmlns:a="http://schemas.openxmlformats.org/drawingml/2006/main">
          <a:off x="4480164" y="610570"/>
          <a:ext cx="1168428" cy="6656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026873"/>
          </a:solidFill>
        </a:ln>
      </cdr:spPr>
      <cdr:txBody>
        <a:bodyPr xmlns:a="http://schemas.openxmlformats.org/drawingml/2006/main" vertOverflow="clip" wrap="square" lIns="45720" tIns="45720" rIns="45720" bIns="45720" rtlCol="0" anchor="ctr"/>
        <a:lstStyle xmlns:a="http://schemas.openxmlformats.org/drawingml/2006/main"/>
        <a:p xmlns:a="http://schemas.openxmlformats.org/drawingml/2006/main">
          <a:fld id="{6472D4F5-1CF3-4B4A-8227-F4342A3BB89D}" type="TxLink">
            <a:rPr lang="en-US" sz="9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Aptos Narrow"/>
            </a:rPr>
            <a:pPr/>
            <a:t>Ransomware: 90% probability that loss will be between 0t and 4902t</a:t>
          </a:fld>
          <a:endParaRPr lang="en-GB" sz="9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0.01007</cdr:x>
      <cdr:y>0.09936</cdr:y>
    </cdr:from>
    <cdr:to>
      <cdr:x>0.88106</cdr:x>
      <cdr:y>0.15768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206BB2B-06CD-7DF3-3E25-05184CBEC328}"/>
            </a:ext>
          </a:extLst>
        </cdr:cNvPr>
        <cdr:cNvSpPr txBox="1"/>
      </cdr:nvSpPr>
      <cdr:spPr>
        <a:xfrm xmlns:a="http://schemas.openxmlformats.org/drawingml/2006/main">
          <a:off x="61712" y="274760"/>
          <a:ext cx="5338143" cy="1612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>
              <a:solidFill>
                <a:schemeClr val="tx1">
                  <a:lumMod val="50000"/>
                  <a:lumOff val="50000"/>
                </a:schemeClr>
              </a:solidFill>
            </a:rPr>
            <a:t>Probability distribution</a:t>
          </a:r>
        </a:p>
      </cdr:txBody>
    </cdr:sp>
  </cdr:relSizeAnchor>
  <cdr:relSizeAnchor xmlns:cdr="http://schemas.openxmlformats.org/drawingml/2006/chartDrawing">
    <cdr:from>
      <cdr:x>0.00829</cdr:x>
      <cdr:y>0.01837</cdr:y>
    </cdr:from>
    <cdr:to>
      <cdr:x>0.87928</cdr:x>
      <cdr:y>0.07668</cdr:y>
    </cdr:to>
    <cdr:sp macro="" textlink="Analysis!$L$1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E0BFF0A7-E282-70A6-BEDE-9ED26801E5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338143" cy="1612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78402BF-660F-C64B-BA43-4EE06E747125}" type="TxLink">
            <a:rPr lang="en-US" sz="1200" b="0" i="0" u="none" strike="noStrike">
              <a:solidFill>
                <a:srgbClr val="000000"/>
              </a:solidFill>
              <a:latin typeface="Aptos Narrow"/>
            </a:rPr>
            <a:pPr/>
            <a:t>Comparison: DDoS vs. Ransomware annual rate of occurence</a:t>
          </a:fld>
          <a:endParaRPr lang="en-GB" sz="1200"/>
        </a:p>
      </cdr:txBody>
    </cdr:sp>
  </cdr:relSizeAnchor>
  <cdr:relSizeAnchor xmlns:cdr="http://schemas.openxmlformats.org/drawingml/2006/chartDrawing">
    <cdr:from>
      <cdr:x>0.52941</cdr:x>
      <cdr:y>0.20088</cdr:y>
    </cdr:from>
    <cdr:to>
      <cdr:x>0.71999</cdr:x>
      <cdr:y>0.44345</cdr:y>
    </cdr:to>
    <cdr:sp macro="" textlink="Analysis!$K$21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E6AC7792-2110-B322-D189-8882674316C5}"/>
            </a:ext>
          </a:extLst>
        </cdr:cNvPr>
        <cdr:cNvSpPr txBox="1"/>
      </cdr:nvSpPr>
      <cdr:spPr>
        <a:xfrm xmlns:a="http://schemas.openxmlformats.org/drawingml/2006/main">
          <a:off x="3244643" y="555453"/>
          <a:ext cx="1168033" cy="6707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26B5E"/>
          </a:solidFill>
        </a:ln>
      </cdr:spPr>
      <cdr:txBody>
        <a:bodyPr xmlns:a="http://schemas.openxmlformats.org/drawingml/2006/main" wrap="square" lIns="45720" tIns="45720" rIns="45720" bIns="45720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651464D-373F-5345-BE5E-B5DC2AB86705}" type="TxLink">
            <a:rPr lang="en-US" sz="9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Aptos Narrow"/>
            </a:rPr>
            <a:pPr/>
            <a:t>DDoS: 90% probability that there will be between 0 and 2 occurrences</a:t>
          </a:fld>
          <a:endParaRPr lang="en-GB" sz="5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0.72346</cdr:x>
      <cdr:y>0.20264</cdr:y>
    </cdr:from>
    <cdr:to>
      <cdr:x>0.91404</cdr:x>
      <cdr:y>0.44238</cdr:y>
    </cdr:to>
    <cdr:sp macro="" textlink="Analysis!$O$21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F0F52928-FB7C-E55E-3035-F487663D8EE0}"/>
            </a:ext>
          </a:extLst>
        </cdr:cNvPr>
        <cdr:cNvSpPr txBox="1"/>
      </cdr:nvSpPr>
      <cdr:spPr>
        <a:xfrm xmlns:a="http://schemas.openxmlformats.org/drawingml/2006/main">
          <a:off x="4433952" y="560340"/>
          <a:ext cx="1168032" cy="6629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026873"/>
          </a:solidFill>
        </a:ln>
      </cdr:spPr>
      <cdr:txBody>
        <a:bodyPr xmlns:a="http://schemas.openxmlformats.org/drawingml/2006/main" wrap="square" lIns="45720" tIns="45720" rIns="45720" bIns="45720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26F6C84-E14C-EB49-9F58-B13B02A8BC9F}" type="TxLink">
            <a:rPr lang="en-US" sz="9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Aptos Narrow"/>
            </a:rPr>
            <a:pPr/>
            <a:t>Ransomware: 90% probability that there will be between 0 and 1 occurrences</a:t>
          </a:fld>
          <a:endParaRPr lang="en-GB" sz="9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81063</xdr:colOff>
      <xdr:row>8</xdr:row>
      <xdr:rowOff>94574</xdr:rowOff>
    </xdr:from>
    <xdr:to>
      <xdr:col>4</xdr:col>
      <xdr:colOff>270211</xdr:colOff>
      <xdr:row>27</xdr:row>
      <xdr:rowOff>81063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85BA275A-CD2F-EED6-B5F4-C30C69CA8761}"/>
            </a:ext>
          </a:extLst>
        </xdr:cNvPr>
        <xdr:cNvSpPr/>
      </xdr:nvSpPr>
      <xdr:spPr>
        <a:xfrm>
          <a:off x="81063" y="1742872"/>
          <a:ext cx="3755957" cy="3918085"/>
        </a:xfrm>
        <a:prstGeom prst="roundRect">
          <a:avLst/>
        </a:prstGeom>
        <a:solidFill>
          <a:srgbClr val="F2E963">
            <a:alpha val="65000"/>
          </a:srgb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1100" b="1" baseline="0">
              <a:solidFill>
                <a:schemeClr val="tx1"/>
              </a:solidFill>
            </a:rPr>
            <a:t>1) Derive beta parameters</a:t>
          </a:r>
        </a:p>
        <a:p>
          <a:pPr algn="l"/>
          <a:r>
            <a:rPr lang="en-GB" sz="1100" b="1" baseline="0">
              <a:solidFill>
                <a:schemeClr val="tx1"/>
              </a:solidFill>
            </a:rPr>
            <a:t>2) Make monte carlo simulation with inverted beta using min and max from triangular</a:t>
          </a:r>
        </a:p>
        <a:p>
          <a:pPr algn="l"/>
          <a:r>
            <a:rPr lang="en-GB" sz="1100" b="1" baseline="0">
              <a:solidFill>
                <a:schemeClr val="tx1"/>
              </a:solidFill>
            </a:rPr>
            <a:t>3) Get the mean and standard deviation from simulation</a:t>
          </a:r>
        </a:p>
        <a:p>
          <a:pPr algn="l"/>
          <a:r>
            <a:rPr lang="en-GB" sz="1100" b="1" baseline="0">
              <a:solidFill>
                <a:schemeClr val="tx1"/>
              </a:solidFill>
            </a:rPr>
            <a:t>4) Use these to find the parameters of the gamma distribution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See this video: https://youtu.be/K6Te1INzDFk?si=F9PBUQWJW0jalCjt.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In</a:t>
          </a:r>
          <a:r>
            <a:rPr lang="en-GB" sz="1100" b="1" baseline="0">
              <a:solidFill>
                <a:schemeClr val="tx1"/>
              </a:solidFill>
            </a:rPr>
            <a:t> the description is a link to a worksheet that documents how to derive a beta from triangular and a gamma from beta.</a:t>
          </a:r>
        </a:p>
        <a:p>
          <a:pPr algn="l"/>
          <a:endParaRPr lang="en-GB" sz="1100" b="1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607978</xdr:colOff>
      <xdr:row>11</xdr:row>
      <xdr:rowOff>189144</xdr:rowOff>
    </xdr:from>
    <xdr:to>
      <xdr:col>6</xdr:col>
      <xdr:colOff>540425</xdr:colOff>
      <xdr:row>15</xdr:row>
      <xdr:rowOff>81059</xdr:rowOff>
    </xdr:to>
    <xdr:sp macro="" textlink="">
      <xdr:nvSpPr>
        <xdr:cNvPr id="3" name="Rounded Rectangular Callout 2">
          <a:extLst>
            <a:ext uri="{FF2B5EF4-FFF2-40B4-BE49-F238E27FC236}">
              <a16:creationId xmlns:a16="http://schemas.microsoft.com/office/drawing/2014/main" id="{EDC32024-AA74-EFDD-45A4-985C9337D712}"/>
            </a:ext>
          </a:extLst>
        </xdr:cNvPr>
        <xdr:cNvSpPr/>
      </xdr:nvSpPr>
      <xdr:spPr>
        <a:xfrm>
          <a:off x="4174787" y="2458931"/>
          <a:ext cx="1580744" cy="770107"/>
        </a:xfrm>
        <a:prstGeom prst="wedgeRoundRectCallout">
          <a:avLst>
            <a:gd name="adj1" fmla="val 32948"/>
            <a:gd name="adj2" fmla="val 75266"/>
            <a:gd name="adj3" fmla="val 16667"/>
          </a:avLst>
        </a:prstGeom>
        <a:solidFill>
          <a:srgbClr val="F2E963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45720" rIns="45720" rtlCol="0" anchor="t"/>
        <a:lstStyle/>
        <a:p>
          <a:pPr algn="l"/>
          <a:r>
            <a:rPr lang="en-GB" sz="1100">
              <a:solidFill>
                <a:schemeClr val="tx1"/>
              </a:solidFill>
            </a:rPr>
            <a:t>10.000</a:t>
          </a:r>
          <a:r>
            <a:rPr lang="en-GB" sz="1100" baseline="0">
              <a:solidFill>
                <a:schemeClr val="tx1"/>
              </a:solidFill>
            </a:rPr>
            <a:t> random variables used in the gamma.inv. disttribution</a:t>
          </a:r>
          <a:endParaRPr lang="en-GB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553937</xdr:colOff>
      <xdr:row>8</xdr:row>
      <xdr:rowOff>121591</xdr:rowOff>
    </xdr:from>
    <xdr:to>
      <xdr:col>7</xdr:col>
      <xdr:colOff>391808</xdr:colOff>
      <xdr:row>12</xdr:row>
      <xdr:rowOff>54039</xdr:rowOff>
    </xdr:to>
    <xdr:sp macro="" textlink="">
      <xdr:nvSpPr>
        <xdr:cNvPr id="4" name="Rounded Rectangular Callout 3">
          <a:extLst>
            <a:ext uri="{FF2B5EF4-FFF2-40B4-BE49-F238E27FC236}">
              <a16:creationId xmlns:a16="http://schemas.microsoft.com/office/drawing/2014/main" id="{BC7AB85C-16C6-0B67-C306-45561E72B919}"/>
            </a:ext>
          </a:extLst>
        </xdr:cNvPr>
        <xdr:cNvSpPr/>
      </xdr:nvSpPr>
      <xdr:spPr>
        <a:xfrm>
          <a:off x="4944894" y="1769889"/>
          <a:ext cx="1580744" cy="770107"/>
        </a:xfrm>
        <a:prstGeom prst="wedgeRoundRectCallout">
          <a:avLst>
            <a:gd name="adj1" fmla="val 29558"/>
            <a:gd name="adj2" fmla="val 160596"/>
            <a:gd name="adj3" fmla="val 16667"/>
          </a:avLst>
        </a:prstGeom>
        <a:solidFill>
          <a:srgbClr val="F2E963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45720" rIns="45720" rtlCol="0" anchor="t"/>
        <a:lstStyle/>
        <a:p>
          <a:pPr algn="l"/>
          <a:r>
            <a:rPr lang="en-GB" sz="1100">
              <a:solidFill>
                <a:schemeClr val="tx1"/>
              </a:solidFill>
            </a:rPr>
            <a:t>10.000</a:t>
          </a:r>
          <a:r>
            <a:rPr lang="en-GB" sz="1100" baseline="0">
              <a:solidFill>
                <a:schemeClr val="tx1"/>
              </a:solidFill>
            </a:rPr>
            <a:t> random variables used in the binom.inv disttribution</a:t>
          </a:r>
          <a:endParaRPr lang="en-GB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499893</xdr:colOff>
      <xdr:row>11</xdr:row>
      <xdr:rowOff>202662</xdr:rowOff>
    </xdr:from>
    <xdr:to>
      <xdr:col>9</xdr:col>
      <xdr:colOff>432339</xdr:colOff>
      <xdr:row>15</xdr:row>
      <xdr:rowOff>94577</xdr:rowOff>
    </xdr:to>
    <xdr:sp macro="" textlink="">
      <xdr:nvSpPr>
        <xdr:cNvPr id="5" name="Rounded Rectangular Callout 4">
          <a:extLst>
            <a:ext uri="{FF2B5EF4-FFF2-40B4-BE49-F238E27FC236}">
              <a16:creationId xmlns:a16="http://schemas.microsoft.com/office/drawing/2014/main" id="{6E5BE98E-24A4-54BA-8D08-09DA8725F66C}"/>
            </a:ext>
          </a:extLst>
        </xdr:cNvPr>
        <xdr:cNvSpPr/>
      </xdr:nvSpPr>
      <xdr:spPr>
        <a:xfrm>
          <a:off x="6633723" y="2472449"/>
          <a:ext cx="1580744" cy="770107"/>
        </a:xfrm>
        <a:prstGeom prst="wedgeRoundRectCallout">
          <a:avLst>
            <a:gd name="adj1" fmla="val 3062"/>
            <a:gd name="adj2" fmla="val 71122"/>
            <a:gd name="adj3" fmla="val 16667"/>
          </a:avLst>
        </a:prstGeom>
        <a:solidFill>
          <a:srgbClr val="F2E963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45720" rIns="45720" rtlCol="0" anchor="t"/>
        <a:lstStyle/>
        <a:p>
          <a:pPr algn="l"/>
          <a:r>
            <a:rPr lang="en-GB" sz="1100">
              <a:solidFill>
                <a:schemeClr val="tx1"/>
              </a:solidFill>
            </a:rPr>
            <a:t>10.000</a:t>
          </a:r>
          <a:r>
            <a:rPr lang="en-GB" sz="1100" baseline="0">
              <a:solidFill>
                <a:schemeClr val="tx1"/>
              </a:solidFill>
            </a:rPr>
            <a:t> random variables used in the lognorm.inv disttribution</a:t>
          </a:r>
          <a:endParaRPr lang="en-GB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986277</xdr:colOff>
      <xdr:row>9</xdr:row>
      <xdr:rowOff>195905</xdr:rowOff>
    </xdr:from>
    <xdr:to>
      <xdr:col>12</xdr:col>
      <xdr:colOff>67552</xdr:colOff>
      <xdr:row>13</xdr:row>
      <xdr:rowOff>114841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91505A4D-E8D2-5B1E-9B4A-BBD1560AE346}"/>
            </a:ext>
          </a:extLst>
        </xdr:cNvPr>
        <xdr:cNvGrpSpPr/>
      </xdr:nvGrpSpPr>
      <xdr:grpSpPr>
        <a:xfrm>
          <a:off x="10789210" y="2044363"/>
          <a:ext cx="3098364" cy="762956"/>
          <a:chOff x="10686915" y="2046862"/>
          <a:chExt cx="3093935" cy="770107"/>
        </a:xfrm>
      </xdr:grpSpPr>
      <xdr:sp macro="" textlink="">
        <xdr:nvSpPr>
          <xdr:cNvPr id="7" name="Rounded Rectangular Callout 6">
            <a:extLst>
              <a:ext uri="{FF2B5EF4-FFF2-40B4-BE49-F238E27FC236}">
                <a16:creationId xmlns:a16="http://schemas.microsoft.com/office/drawing/2014/main" id="{C9255E63-C59A-DD79-5703-6F531A20B7CF}"/>
              </a:ext>
            </a:extLst>
          </xdr:cNvPr>
          <xdr:cNvSpPr/>
        </xdr:nvSpPr>
        <xdr:spPr>
          <a:xfrm>
            <a:off x="10686915" y="2046862"/>
            <a:ext cx="3093935" cy="770107"/>
          </a:xfrm>
          <a:prstGeom prst="wedgeRoundRectCallout">
            <a:avLst>
              <a:gd name="adj1" fmla="val -31873"/>
              <a:gd name="adj2" fmla="val 121999"/>
              <a:gd name="adj3" fmla="val 16667"/>
            </a:avLst>
          </a:prstGeom>
          <a:solidFill>
            <a:srgbClr val="F2E963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45720" rIns="45720" rtlCol="0" anchor="t"/>
          <a:lstStyle/>
          <a:p>
            <a:pPr algn="l"/>
            <a:endParaRPr lang="en-GB" sz="1100">
              <a:solidFill>
                <a:schemeClr val="tx1"/>
              </a:solidFill>
            </a:endParaRPr>
          </a:p>
        </xdr:txBody>
      </xdr:sp>
      <xdr:sp macro="" textlink="">
        <xdr:nvSpPr>
          <xdr:cNvPr id="6" name="Rounded Rectangular Callout 5">
            <a:extLst>
              <a:ext uri="{FF2B5EF4-FFF2-40B4-BE49-F238E27FC236}">
                <a16:creationId xmlns:a16="http://schemas.microsoft.com/office/drawing/2014/main" id="{2685A34F-D592-5E7A-64DE-838A68A3F5E0}"/>
              </a:ext>
            </a:extLst>
          </xdr:cNvPr>
          <xdr:cNvSpPr/>
        </xdr:nvSpPr>
        <xdr:spPr>
          <a:xfrm>
            <a:off x="10686915" y="2046862"/>
            <a:ext cx="3093935" cy="770107"/>
          </a:xfrm>
          <a:prstGeom prst="wedgeRoundRectCallout">
            <a:avLst>
              <a:gd name="adj1" fmla="val 72494"/>
              <a:gd name="adj2" fmla="val 118490"/>
              <a:gd name="adj3" fmla="val 16667"/>
            </a:avLst>
          </a:prstGeom>
          <a:solidFill>
            <a:srgbClr val="F2E963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45720" rIns="45720" rtlCol="0" anchor="t"/>
          <a:lstStyle/>
          <a:p>
            <a:pPr algn="l"/>
            <a:r>
              <a:rPr lang="en-GB" sz="1100">
                <a:solidFill>
                  <a:schemeClr val="tx1"/>
                </a:solidFill>
              </a:rPr>
              <a:t>We assume that the</a:t>
            </a:r>
            <a:r>
              <a:rPr lang="en-GB" sz="1100" baseline="0">
                <a:solidFill>
                  <a:schemeClr val="tx1"/>
                </a:solidFill>
              </a:rPr>
              <a:t> loss range input has a lognormal distribution and represents a 90% confidence interval</a:t>
            </a:r>
            <a:endParaRPr lang="en-GB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9</xdr:col>
      <xdr:colOff>675532</xdr:colOff>
      <xdr:row>8</xdr:row>
      <xdr:rowOff>135107</xdr:rowOff>
    </xdr:from>
    <xdr:to>
      <xdr:col>10</xdr:col>
      <xdr:colOff>337766</xdr:colOff>
      <xdr:row>12</xdr:row>
      <xdr:rowOff>162130</xdr:rowOff>
    </xdr:to>
    <xdr:sp macro="" textlink="">
      <xdr:nvSpPr>
        <xdr:cNvPr id="9" name="Rounded Rectangular Callout 8">
          <a:extLst>
            <a:ext uri="{FF2B5EF4-FFF2-40B4-BE49-F238E27FC236}">
              <a16:creationId xmlns:a16="http://schemas.microsoft.com/office/drawing/2014/main" id="{D0ED1D7C-4A99-3C8C-BACC-0373874DFA1E}"/>
            </a:ext>
          </a:extLst>
        </xdr:cNvPr>
        <xdr:cNvSpPr/>
      </xdr:nvSpPr>
      <xdr:spPr>
        <a:xfrm>
          <a:off x="8457660" y="1783405"/>
          <a:ext cx="1580744" cy="864682"/>
        </a:xfrm>
        <a:prstGeom prst="wedgeRoundRectCallout">
          <a:avLst>
            <a:gd name="adj1" fmla="val -14887"/>
            <a:gd name="adj2" fmla="val 148315"/>
            <a:gd name="adj3" fmla="val 16667"/>
          </a:avLst>
        </a:prstGeom>
        <a:solidFill>
          <a:srgbClr val="F2E963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45720" rIns="45720" rtlCol="0" anchor="t"/>
        <a:lstStyle/>
        <a:p>
          <a:pPr algn="l"/>
          <a:r>
            <a:rPr lang="en-GB" sz="1100">
              <a:solidFill>
                <a:schemeClr val="tx1"/>
              </a:solidFill>
            </a:rPr>
            <a:t>Use of gamma-poisson</a:t>
          </a:r>
          <a:r>
            <a:rPr lang="en-GB" sz="1100" baseline="0">
              <a:solidFill>
                <a:schemeClr val="tx1"/>
              </a:solidFill>
            </a:rPr>
            <a:t> distribution for simulating number of events.</a:t>
          </a:r>
          <a:endParaRPr lang="en-GB" sz="1100">
            <a:solidFill>
              <a:schemeClr val="tx1"/>
            </a:solidFill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3EF5088-E114-A945-ADAC-D942679EDEBD}" name="Table1" displayName="Table1" ref="A17:D1017" totalsRowShown="0">
  <autoFilter ref="A17:D1017" xr:uid="{F3EF5088-E114-A945-ADAC-D942679EDEBD}"/>
  <tableColumns count="4">
    <tableColumn id="1" xr3:uid="{2E8BE02E-62A6-EB4F-85ED-FDEE6896D286}" name="RV Beta"/>
    <tableColumn id="2" xr3:uid="{ED58DF9B-925A-1F49-BB79-3F8B43D9E9B1}" name="Placeholder"/>
    <tableColumn id="3" xr3:uid="{B34F782A-9EE0-AE4B-8EF3-3395A8DCF5E0}" name="beta.inv1" dataDxfId="5">
      <calculatedColumnFormula>_xlfn.BETA.INV(Table1[[#This Row],[RV Beta]],C$9,C$10,ProbLow1,ProbUp1)</calculatedColumnFormula>
    </tableColumn>
    <tableColumn id="4" xr3:uid="{B78AF7CC-0DEF-D146-93DD-A8C17785140B}" name="beta.inv2" dataDxfId="4">
      <calculatedColumnFormula>_xlfn.BETA.INV(Table1[[#This Row],[RV Beta]],D$9,D$10,ProbLow2,ProbUp2)</calculatedColumnFormula>
    </tableColumn>
  </tableColumns>
  <tableStyleInfo name="TableStyleMedium1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006E28A-ACB7-BA43-83DD-88E7618C8F65}" name="Table3" displayName="Table3" ref="G17:M10017" totalsRowShown="0">
  <autoFilter ref="G17:M10017" xr:uid="{D006E28A-ACB7-BA43-83DD-88E7618C8F65}"/>
  <tableColumns count="7">
    <tableColumn id="1" xr3:uid="{51402C0E-ED99-1C4C-A2CA-F3A6DB69055B}" name="RV gamma"/>
    <tableColumn id="2" xr3:uid="{659F9EC2-30B2-B746-BCDF-2C0AD79BC4DF}" name="RV binom"/>
    <tableColumn id="3" xr3:uid="{CCB420DF-D6E4-1D4B-9B5E-60A81551C0CA}" name="RV lognorm"/>
    <tableColumn id="4" xr3:uid="{64FA49DC-62AB-E444-9B87-206FD62E5A80}" name="Risk 1 Simulated occurences" dataDxfId="3">
      <calculatedColumnFormula>_xlfn.BINOM.INV(BinomTrials,_xlfn.GAMMA.INV(Table3[[#This Row],[RV gamma]],GammaShape1,GammaRate1)/BinomTrials,Table3[[#This Row],[RV binom]])</calculatedColumnFormula>
    </tableColumn>
    <tableColumn id="5" xr3:uid="{AD158016-4A0A-0F43-B8FB-445092EA684C}" name="Risk 1 simulated loss magnitude" dataDxfId="2">
      <calculatedColumnFormula>Table3[[#This Row],[Risk 1 Simulated occurences]]*_xlfn.LOGNORM.INV(Table3[[#This Row],[RV lognorm]],(LN(ImpLow1)+LN(ImpUp1))/2,(LN(ImpUp1)-LN(ImpLow1))/3.29)</calculatedColumnFormula>
    </tableColumn>
    <tableColumn id="6" xr3:uid="{80267EF9-E179-3B4A-AF24-FD4E7C5573F6}" name="Risk 2 simulated occurences" dataDxfId="1">
      <calculatedColumnFormula>_xlfn.BINOM.INV(BinomTrials,_xlfn.GAMMA.INV(Table3[[#This Row],[RV gamma]],GammaShape2,GammaRate2)/BinomTrials,Table3[[#This Row],[RV binom]])</calculatedColumnFormula>
    </tableColumn>
    <tableColumn id="7" xr3:uid="{6E0B686C-CB75-7E41-8A30-D4BCE7FE8D48}" name="Risk 2 simulated loss magnitude" dataDxfId="0">
      <calculatedColumnFormula>Table3[[#This Row],[Risk 2 simulated occurences]]*_xlfn.LOGNORM.INV(Table3[[#This Row],[RV lognorm]],(LN(ImpLow2)+LN(ImpUp2))/2,(LN(ImpUp2)-LN(ImpLow2))/3.29)</calculatedColumnFormula>
    </tableColumn>
  </tableColumns>
  <tableStyleInfo name="TableStyleMedium1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F5D5F-4FE8-0D49-B9AA-CAAAEA80C757}">
  <sheetPr>
    <tabColor rgb="FF033959"/>
  </sheetPr>
  <dimension ref="A2:G60"/>
  <sheetViews>
    <sheetView showGridLines="0" tabSelected="1" zoomScale="144" zoomScaleNormal="100" workbookViewId="0">
      <selection activeCell="H25" sqref="H25"/>
    </sheetView>
  </sheetViews>
  <sheetFormatPr defaultColWidth="10.875" defaultRowHeight="15"/>
  <cols>
    <col min="1" max="1" width="27.5" style="33" customWidth="1"/>
    <col min="2" max="3" width="10.875" style="33"/>
    <col min="4" max="4" width="0.625" style="33" customWidth="1"/>
    <col min="5" max="16384" width="10.875" style="33"/>
  </cols>
  <sheetData>
    <row r="2" spans="1:7" ht="15.75" thickBot="1"/>
    <row r="3" spans="1:7" ht="15.75" thickBot="1">
      <c r="A3" s="34" t="s">
        <v>55</v>
      </c>
      <c r="B3" s="43" t="s">
        <v>56</v>
      </c>
      <c r="C3" s="42" t="s">
        <v>57</v>
      </c>
    </row>
    <row r="4" spans="1:7">
      <c r="A4" s="35" t="s">
        <v>58</v>
      </c>
      <c r="B4" s="36" t="s">
        <v>53</v>
      </c>
      <c r="C4" s="36" t="s">
        <v>54</v>
      </c>
    </row>
    <row r="5" spans="1:7">
      <c r="A5" s="37" t="s">
        <v>8</v>
      </c>
      <c r="B5" s="37"/>
      <c r="C5" s="37"/>
    </row>
    <row r="6" spans="1:7">
      <c r="A6" s="37" t="s">
        <v>6</v>
      </c>
      <c r="B6" s="38">
        <v>0.25</v>
      </c>
      <c r="C6" s="38">
        <v>0.1</v>
      </c>
    </row>
    <row r="7" spans="1:7">
      <c r="A7" s="37" t="s">
        <v>7</v>
      </c>
      <c r="B7" s="38">
        <v>0.75</v>
      </c>
      <c r="C7" s="38">
        <v>0.25</v>
      </c>
    </row>
    <row r="8" spans="1:7">
      <c r="A8" s="37" t="s">
        <v>9</v>
      </c>
      <c r="B8" s="37"/>
      <c r="C8" s="37"/>
    </row>
    <row r="9" spans="1:7">
      <c r="A9" s="37" t="s">
        <v>6</v>
      </c>
      <c r="B9" s="39">
        <v>10000</v>
      </c>
      <c r="C9" s="39">
        <v>1000000</v>
      </c>
    </row>
    <row r="10" spans="1:7" ht="15.75" thickBot="1">
      <c r="A10" s="40" t="s">
        <v>7</v>
      </c>
      <c r="B10" s="41">
        <v>100000</v>
      </c>
      <c r="C10" s="41">
        <v>10000000</v>
      </c>
    </row>
    <row r="11" spans="1:7" ht="15.75" hidden="1" thickBot="1"/>
    <row r="12" spans="1:7" ht="15.75" hidden="1" thickBot="1">
      <c r="A12" s="34" t="s">
        <v>67</v>
      </c>
      <c r="B12" s="34" t="str">
        <f>RiskName1</f>
        <v>DDoS</v>
      </c>
      <c r="C12" s="34" t="str">
        <f>RiskName2</f>
        <v>Ransomware</v>
      </c>
      <c r="D12" s="34"/>
      <c r="E12" s="34" t="s">
        <v>63</v>
      </c>
      <c r="F12" s="34"/>
      <c r="G12" s="34"/>
    </row>
    <row r="13" spans="1:7" ht="30" hidden="1" customHeight="1">
      <c r="A13" s="35" t="s">
        <v>52</v>
      </c>
      <c r="B13" s="44">
        <f>Analysis!$D$20</f>
        <v>0.60160000000000002</v>
      </c>
      <c r="C13" s="45">
        <f>Analysis!$H$20</f>
        <v>0.84340000000000004</v>
      </c>
      <c r="D13" s="46"/>
      <c r="E13" s="61"/>
      <c r="F13" s="61"/>
      <c r="G13" s="61"/>
    </row>
    <row r="14" spans="1:7" ht="30" hidden="1" customHeight="1">
      <c r="A14" s="37" t="s">
        <v>59</v>
      </c>
      <c r="B14" s="47">
        <f>Analysis!$C$14</f>
        <v>38689.956214633457</v>
      </c>
      <c r="C14" s="48">
        <f>Analysis!$G$14</f>
        <v>3852562.2740965011</v>
      </c>
      <c r="D14" s="49"/>
      <c r="E14" s="62" t="s">
        <v>65</v>
      </c>
      <c r="F14" s="62"/>
      <c r="G14" s="62"/>
    </row>
    <row r="15" spans="1:7" ht="30" hidden="1" customHeight="1">
      <c r="A15" s="37" t="s">
        <v>60</v>
      </c>
      <c r="B15" s="47">
        <f>Analysis!$C$19</f>
        <v>20861.830352756118</v>
      </c>
      <c r="C15" s="48">
        <f>Analysis!$G$19</f>
        <v>755330.63351045223</v>
      </c>
      <c r="D15" s="49"/>
      <c r="E15" s="62" t="s">
        <v>64</v>
      </c>
      <c r="F15" s="62"/>
      <c r="G15" s="62"/>
    </row>
    <row r="16" spans="1:7" ht="30" hidden="1" customHeight="1">
      <c r="A16" s="37" t="s">
        <v>61</v>
      </c>
      <c r="B16" s="47">
        <f>_xlfn.PERCENTILE.INC(Risk1Loss,0.5)</f>
        <v>0</v>
      </c>
      <c r="C16" s="48">
        <f>_xlfn.PERCENTILE.INC(Risk2Loss,0.5)</f>
        <v>0</v>
      </c>
      <c r="D16" s="49"/>
      <c r="E16" s="62" t="s">
        <v>66</v>
      </c>
      <c r="F16" s="62"/>
      <c r="G16" s="62"/>
    </row>
    <row r="17" spans="1:7" ht="30" hidden="1" customHeight="1">
      <c r="A17" s="37" t="s">
        <v>4</v>
      </c>
      <c r="B17" s="47">
        <f>_xlfn.PERCENTILE.INC(Risk1Loss,0.95)</f>
        <v>87949.334225005863</v>
      </c>
      <c r="C17" s="48">
        <f>_xlfn.PERCENTILE.INC(Risk2Loss,0.95)</f>
        <v>4902063.2422047732</v>
      </c>
      <c r="D17" s="49"/>
      <c r="E17" s="62" t="s">
        <v>85</v>
      </c>
      <c r="F17" s="62"/>
      <c r="G17" s="62"/>
    </row>
    <row r="18" spans="1:7" ht="30" hidden="1" customHeight="1" thickBot="1">
      <c r="A18" s="40" t="s">
        <v>62</v>
      </c>
      <c r="B18" s="50">
        <f>_xlfn.PERCENTILE.INC(Risk1Loss,0.99)</f>
        <v>178284.28328402629</v>
      </c>
      <c r="C18" s="51">
        <f>_xlfn.PERCENTILE.INC(Risk2Loss,0.99)</f>
        <v>9956269.5551937222</v>
      </c>
      <c r="D18" s="52"/>
      <c r="E18" s="60" t="s">
        <v>84</v>
      </c>
      <c r="F18" s="60"/>
      <c r="G18" s="60"/>
    </row>
    <row r="35" spans="1:7" ht="15.75" thickBot="1">
      <c r="A35" s="58"/>
      <c r="B35" s="58"/>
      <c r="C35" s="58"/>
      <c r="D35" s="58"/>
      <c r="E35" s="58"/>
      <c r="F35" s="58"/>
      <c r="G35" s="58"/>
    </row>
    <row r="37" spans="1:7" ht="15.75" thickBot="1"/>
    <row r="38" spans="1:7" ht="15.75" thickBot="1">
      <c r="A38" s="34" t="s">
        <v>76</v>
      </c>
      <c r="B38" s="34" t="str">
        <f>RiskName1</f>
        <v>DDoS</v>
      </c>
      <c r="C38" s="34" t="str">
        <f>RiskName2</f>
        <v>Ransomware</v>
      </c>
      <c r="D38" s="34"/>
      <c r="E38" s="34" t="s">
        <v>63</v>
      </c>
      <c r="F38" s="34"/>
      <c r="G38" s="34"/>
    </row>
    <row r="39" spans="1:7" ht="30" customHeight="1">
      <c r="A39" s="35" t="s">
        <v>68</v>
      </c>
      <c r="B39" s="44" cm="1">
        <f t="array" ref="B39">COUNTIF(Risk1Occ,0)/COUNT(Risk1Occ)</f>
        <v>0.60160000000000002</v>
      </c>
      <c r="C39" s="45" cm="1">
        <f t="array" ref="C39">COUNTIF(Risk2Occ,0)/COUNT(Risk2Occ)</f>
        <v>0.84340000000000004</v>
      </c>
      <c r="D39" s="35"/>
      <c r="E39" s="55"/>
      <c r="F39" s="55"/>
      <c r="G39" s="55"/>
    </row>
    <row r="40" spans="1:7" ht="30" customHeight="1">
      <c r="A40" s="37" t="s">
        <v>69</v>
      </c>
      <c r="B40" s="47">
        <f>Analysis!L14</f>
        <v>0</v>
      </c>
      <c r="C40" s="48">
        <f>Analysis!P14</f>
        <v>0</v>
      </c>
      <c r="D40" s="53"/>
      <c r="E40" s="63" t="s">
        <v>65</v>
      </c>
      <c r="F40" s="63"/>
      <c r="G40" s="63"/>
    </row>
    <row r="41" spans="1:7" ht="30" customHeight="1">
      <c r="A41" s="37" t="s">
        <v>70</v>
      </c>
      <c r="B41" s="56">
        <f>AVERAGE(Risk1Occ)</f>
        <v>0.50790000000000002</v>
      </c>
      <c r="C41" s="57">
        <f>AVERAGE(Risk2Occ)</f>
        <v>0.17519999999999999</v>
      </c>
      <c r="D41" s="53"/>
      <c r="E41" s="63" t="s">
        <v>73</v>
      </c>
      <c r="F41" s="63"/>
      <c r="G41" s="63"/>
    </row>
    <row r="42" spans="1:7" ht="30" customHeight="1">
      <c r="A42" s="37" t="s">
        <v>71</v>
      </c>
      <c r="B42" s="47">
        <f>_xlfn.PERCENTILE.INC(Risk1Occ,0.5)</f>
        <v>0</v>
      </c>
      <c r="C42" s="48">
        <f>_xlfn.PERCENTILE.INC(Risk2Occ,0.5)</f>
        <v>0</v>
      </c>
      <c r="D42" s="53"/>
      <c r="E42" s="63" t="s">
        <v>72</v>
      </c>
      <c r="F42" s="63"/>
      <c r="G42" s="63"/>
    </row>
    <row r="43" spans="1:7" ht="30" customHeight="1">
      <c r="A43" s="37" t="s">
        <v>4</v>
      </c>
      <c r="B43" s="47">
        <f>_xlfn.PERCENTILE.INC(Risk1Occ,0.95)</f>
        <v>2</v>
      </c>
      <c r="C43" s="48">
        <f>_xlfn.PERCENTILE.INC(Risk2Occ,0.95)</f>
        <v>1</v>
      </c>
      <c r="D43" s="53"/>
      <c r="E43" s="63" t="s">
        <v>74</v>
      </c>
      <c r="F43" s="63"/>
      <c r="G43" s="63"/>
    </row>
    <row r="44" spans="1:7" ht="30" customHeight="1" thickBot="1">
      <c r="A44" s="40" t="s">
        <v>62</v>
      </c>
      <c r="B44" s="50">
        <f>_xlfn.PERCENTILE.INC(Risk1Occ,0.99)</f>
        <v>3</v>
      </c>
      <c r="C44" s="51">
        <f>_xlfn.PERCENTILE.INC(Risk2Occ,0.99)</f>
        <v>2</v>
      </c>
      <c r="D44" s="54"/>
      <c r="E44" s="64" t="s">
        <v>75</v>
      </c>
      <c r="F44" s="64"/>
      <c r="G44" s="64"/>
    </row>
    <row r="60" spans="1:7" ht="15.75" thickBot="1">
      <c r="A60" s="58"/>
      <c r="B60" s="58"/>
      <c r="C60" s="58"/>
      <c r="D60" s="58"/>
      <c r="E60" s="58"/>
      <c r="F60" s="58"/>
      <c r="G60" s="58"/>
    </row>
  </sheetData>
  <mergeCells count="11">
    <mergeCell ref="E40:G40"/>
    <mergeCell ref="E41:G41"/>
    <mergeCell ref="E42:G42"/>
    <mergeCell ref="E43:G43"/>
    <mergeCell ref="E44:G44"/>
    <mergeCell ref="E18:G18"/>
    <mergeCell ref="E13:G13"/>
    <mergeCell ref="E14:G14"/>
    <mergeCell ref="E15:G15"/>
    <mergeCell ref="E16:G16"/>
    <mergeCell ref="E17:G17"/>
  </mergeCells>
  <pageMargins left="0.25" right="0.25" top="0.75" bottom="0.75" header="0.3" footer="0.3"/>
  <pageSetup paperSize="9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AB82D-AE95-B346-BAC3-CECF51BCF9AD}">
  <sheetPr>
    <tabColor rgb="FFF26B5E"/>
  </sheetPr>
  <dimension ref="A1:M10017"/>
  <sheetViews>
    <sheetView zoomScale="94" workbookViewId="0">
      <selection activeCell="K15" sqref="K15"/>
    </sheetView>
  </sheetViews>
  <sheetFormatPr defaultColWidth="11" defaultRowHeight="15.75"/>
  <cols>
    <col min="1" max="1" width="14.375" customWidth="1"/>
    <col min="7" max="7" width="12" customWidth="1"/>
    <col min="10" max="10" width="25.125" customWidth="1"/>
    <col min="11" max="11" width="27.875" customWidth="1"/>
    <col min="12" max="12" width="24.875" customWidth="1"/>
    <col min="13" max="13" width="27.875" customWidth="1"/>
  </cols>
  <sheetData>
    <row r="1" spans="1:11">
      <c r="K1" s="59" t="s">
        <v>83</v>
      </c>
    </row>
    <row r="2" spans="1:11">
      <c r="A2" t="s">
        <v>29</v>
      </c>
      <c r="G2" t="s">
        <v>30</v>
      </c>
      <c r="K2" s="32" t="s">
        <v>82</v>
      </c>
    </row>
    <row r="3" spans="1:11" ht="16.5" thickBot="1"/>
    <row r="4" spans="1:11" ht="16.5" thickBot="1">
      <c r="A4" s="6" t="s">
        <v>10</v>
      </c>
      <c r="B4" s="6" t="s">
        <v>11</v>
      </c>
      <c r="C4" s="6" t="str">
        <f>RiskName1</f>
        <v>DDoS</v>
      </c>
      <c r="D4" s="6" t="str">
        <f>RiskName2</f>
        <v>Ransomware</v>
      </c>
      <c r="G4" t="s">
        <v>31</v>
      </c>
      <c r="H4" s="1">
        <v>1000000</v>
      </c>
      <c r="I4" s="32" t="s">
        <v>80</v>
      </c>
    </row>
    <row r="5" spans="1:11">
      <c r="A5" s="2" t="s">
        <v>19</v>
      </c>
      <c r="B5" s="7" t="s">
        <v>6</v>
      </c>
      <c r="C5" s="7">
        <f>MAX(ProbLow1,0.01)</f>
        <v>0.25</v>
      </c>
      <c r="D5" s="7">
        <f>MAX(ProbLow2,0.01)</f>
        <v>0.1</v>
      </c>
      <c r="E5" s="32" t="s">
        <v>78</v>
      </c>
      <c r="G5" t="s">
        <v>39</v>
      </c>
      <c r="H5" s="1">
        <f>COUNT(Table3[RV gamma])</f>
        <v>10000</v>
      </c>
      <c r="I5" s="32" t="s">
        <v>81</v>
      </c>
    </row>
    <row r="6" spans="1:11">
      <c r="A6" s="5"/>
      <c r="B6" s="8" t="s">
        <v>7</v>
      </c>
      <c r="C6" s="8">
        <f>ProbUp1</f>
        <v>0.75</v>
      </c>
      <c r="D6" s="8">
        <f>ProbUp2</f>
        <v>0.25</v>
      </c>
      <c r="E6" s="32" t="s">
        <v>78</v>
      </c>
    </row>
    <row r="7" spans="1:11">
      <c r="A7" s="3"/>
      <c r="B7" s="9" t="s">
        <v>18</v>
      </c>
      <c r="C7" s="9">
        <f>AVERAGE(C5:C6)</f>
        <v>0.5</v>
      </c>
      <c r="D7" s="9">
        <f>AVERAGE(D5:D6)</f>
        <v>0.17499999999999999</v>
      </c>
      <c r="E7" s="32" t="s">
        <v>77</v>
      </c>
    </row>
    <row r="8" spans="1:11">
      <c r="A8" s="3"/>
      <c r="B8" s="3" t="s">
        <v>20</v>
      </c>
      <c r="C8" s="9">
        <v>4</v>
      </c>
      <c r="D8" s="9">
        <v>4</v>
      </c>
      <c r="E8" s="32" t="s">
        <v>79</v>
      </c>
    </row>
    <row r="9" spans="1:11">
      <c r="A9" s="3" t="s">
        <v>12</v>
      </c>
      <c r="B9" s="3" t="s">
        <v>21</v>
      </c>
      <c r="C9" s="10">
        <f>1+C8*(C7-C5)/(C6-C5)</f>
        <v>3</v>
      </c>
      <c r="D9" s="10">
        <f>1+D8*(D7-D5)/(D6-D5)</f>
        <v>2.9999999999999996</v>
      </c>
    </row>
    <row r="10" spans="1:11">
      <c r="A10" s="3"/>
      <c r="B10" s="3" t="s">
        <v>22</v>
      </c>
      <c r="C10" s="10">
        <f>1+C8*(C6-C7)/(C6-C5)</f>
        <v>3</v>
      </c>
      <c r="D10" s="10">
        <f>1+D8*(D6-D7)/(D6-D5)</f>
        <v>3.0000000000000004</v>
      </c>
    </row>
    <row r="11" spans="1:11" ht="16.5">
      <c r="A11" s="3" t="s">
        <v>13</v>
      </c>
      <c r="B11" s="3" t="s">
        <v>23</v>
      </c>
      <c r="C11" s="9">
        <f>AVERAGE(Table1[beta.inv1])</f>
        <v>0.50136373014681324</v>
      </c>
      <c r="D11" s="9">
        <f>AVERAGE(Table1[beta.inv2])</f>
        <v>0.17540911904404349</v>
      </c>
    </row>
    <row r="12" spans="1:11" ht="16.5">
      <c r="A12" s="3"/>
      <c r="B12" s="3" t="s">
        <v>24</v>
      </c>
      <c r="C12" s="9">
        <f>_xlfn.STDEV.S(Table1[beta.inv1])</f>
        <v>9.5570993067899027E-2</v>
      </c>
      <c r="D12" s="9">
        <f>_xlfn.STDEV.S(Table1[beta.inv2])</f>
        <v>2.8671297920372707E-2</v>
      </c>
    </row>
    <row r="13" spans="1:11" ht="16.5">
      <c r="A13" s="3" t="s">
        <v>14</v>
      </c>
      <c r="B13" s="3" t="s">
        <v>15</v>
      </c>
      <c r="C13" s="10">
        <f>C11^2/C12^2</f>
        <v>27.520329426743299</v>
      </c>
      <c r="D13" s="10">
        <f>D11^2/D12^2</f>
        <v>37.429120983147484</v>
      </c>
    </row>
    <row r="14" spans="1:11" ht="16.5">
      <c r="A14" s="3"/>
      <c r="B14" s="3" t="s">
        <v>16</v>
      </c>
      <c r="C14" s="10">
        <f>C12^2/C11</f>
        <v>1.8217940722017864E-2</v>
      </c>
      <c r="D14" s="10">
        <f>D12^2/D11</f>
        <v>4.6864343707943793E-3</v>
      </c>
    </row>
    <row r="15" spans="1:11" ht="17.25" thickBot="1">
      <c r="A15" s="4"/>
      <c r="B15" s="4" t="s">
        <v>17</v>
      </c>
      <c r="C15" s="12">
        <f>1/C14</f>
        <v>54.890945977852404</v>
      </c>
      <c r="D15" s="12">
        <f>1/D14</f>
        <v>213.38184233026908</v>
      </c>
    </row>
    <row r="17" spans="1:13">
      <c r="A17" t="s">
        <v>25</v>
      </c>
      <c r="B17" s="11" t="s">
        <v>26</v>
      </c>
      <c r="C17" t="s">
        <v>27</v>
      </c>
      <c r="D17" t="s">
        <v>28</v>
      </c>
      <c r="G17" t="s">
        <v>32</v>
      </c>
      <c r="H17" t="s">
        <v>33</v>
      </c>
      <c r="I17" t="s">
        <v>34</v>
      </c>
      <c r="J17" t="s">
        <v>35</v>
      </c>
      <c r="K17" t="s">
        <v>36</v>
      </c>
      <c r="L17" t="s">
        <v>37</v>
      </c>
      <c r="M17" t="s">
        <v>38</v>
      </c>
    </row>
    <row r="18" spans="1:13">
      <c r="A18">
        <v>3.9131846297128054E-4</v>
      </c>
      <c r="C18">
        <f>_xlfn.BETA.INV(Table1[[#This Row],[RV Beta]],C$9,C$10,ProbLow1,ProbUp1)</f>
        <v>0.26727459175852225</v>
      </c>
      <c r="D18">
        <f>_xlfn.BETA.INV(Table1[[#This Row],[RV Beta]],D$9,D$10,ProbLow2,ProbUp2)</f>
        <v>0.10518237752755667</v>
      </c>
      <c r="G18">
        <v>3.9914483223070616E-4</v>
      </c>
      <c r="H18">
        <v>4.0697120149013177E-4</v>
      </c>
      <c r="I18">
        <v>4.1479757074955738E-4</v>
      </c>
      <c r="J18">
        <f>_xlfn.BINOM.INV(BinomTrials,_xlfn.GAMMA.INV(Table3[[#This Row],[RV gamma]],GammaShape1,GammaRate1)/BinomTrials,Table3[[#This Row],[RV binom]])</f>
        <v>0</v>
      </c>
      <c r="K18" s="1">
        <f>Table3[[#This Row],[Risk 1 Simulated occurences]]*_xlfn.LOGNORM.INV(Table3[[#This Row],[RV lognorm]],(LN(ImpLow1)+LN(ImpUp1))/2,(LN(ImpUp1)-LN(ImpLow1))/3.29)</f>
        <v>0</v>
      </c>
      <c r="L18">
        <f>_xlfn.BINOM.INV(BinomTrials,_xlfn.GAMMA.INV(Table3[[#This Row],[RV gamma]],GammaShape2,GammaRate2)/BinomTrials,Table3[[#This Row],[RV binom]])</f>
        <v>0</v>
      </c>
      <c r="M18" s="1">
        <f>Table3[[#This Row],[Risk 2 simulated occurences]]*_xlfn.LOGNORM.INV(Table3[[#This Row],[RV lognorm]],(LN(ImpLow2)+LN(ImpUp2))/2,(LN(ImpUp2)-LN(ImpLow2))/3.29)</f>
        <v>0</v>
      </c>
    </row>
    <row r="19" spans="1:13">
      <c r="A19">
        <v>0.57688940715831216</v>
      </c>
      <c r="C19">
        <f>_xlfn.BETA.INV(Table1[[#This Row],[RV Beta]],C$9,C$10,ProbLow1,ProbUp1)</f>
        <v>0.52059685546085965</v>
      </c>
      <c r="D19">
        <f>_xlfn.BETA.INV(Table1[[#This Row],[RV Beta]],D$9,D$10,ProbLow2,ProbUp2)</f>
        <v>0.18117905663825787</v>
      </c>
      <c r="G19">
        <v>0.70842719530147835</v>
      </c>
      <c r="H19">
        <v>0.83996498344464454</v>
      </c>
      <c r="I19">
        <v>0.97150277158781084</v>
      </c>
      <c r="J19">
        <f>_xlfn.BINOM.INV(BinomTrials,_xlfn.GAMMA.INV(Table3[[#This Row],[RV gamma]],GammaShape1,GammaRate1)/BinomTrials,Table3[[#This Row],[RV binom]])</f>
        <v>1</v>
      </c>
      <c r="K19" s="1">
        <f>Table3[[#This Row],[Risk 1 Simulated occurences]]*_xlfn.LOGNORM.INV(Table3[[#This Row],[RV lognorm]],(LN(ImpLow1)+LN(ImpUp1))/2,(LN(ImpUp1)-LN(ImpLow1))/3.29)</f>
        <v>119819.31903874346</v>
      </c>
      <c r="L19">
        <f>_xlfn.BINOM.INV(BinomTrials,_xlfn.GAMMA.INV(Table3[[#This Row],[RV gamma]],GammaShape2,GammaRate2)/BinomTrials,Table3[[#This Row],[RV binom]])</f>
        <v>1</v>
      </c>
      <c r="M19" s="1">
        <f>Table3[[#This Row],[Risk 2 simulated occurences]]*_xlfn.LOGNORM.INV(Table3[[#This Row],[RV lognorm]],(LN(ImpLow2)+LN(ImpUp2))/2,(LN(ImpUp2)-LN(ImpLow2))/3.29)</f>
        <v>11981931.903874373</v>
      </c>
    </row>
    <row r="20" spans="1:13">
      <c r="A20">
        <v>0.78026610975166133</v>
      </c>
      <c r="C20">
        <f>_xlfn.BETA.INV(Table1[[#This Row],[RV Beta]],C$9,C$10,ProbLow1,ProbUp1)</f>
        <v>0.58003871718597222</v>
      </c>
      <c r="D20">
        <f>_xlfn.BETA.INV(Table1[[#This Row],[RV Beta]],D$9,D$10,ProbLow2,ProbUp2)</f>
        <v>0.19901161515579163</v>
      </c>
      <c r="G20">
        <v>0.53587143194669462</v>
      </c>
      <c r="H20">
        <v>0.2914767541417278</v>
      </c>
      <c r="I20">
        <v>4.7082076336761043E-2</v>
      </c>
      <c r="J20">
        <f>_xlfn.BINOM.INV(BinomTrials,_xlfn.GAMMA.INV(Table3[[#This Row],[RV gamma]],GammaShape1,GammaRate1)/BinomTrials,Table3[[#This Row],[RV binom]])</f>
        <v>0</v>
      </c>
      <c r="K20" s="1">
        <f>Table3[[#This Row],[Risk 1 Simulated occurences]]*_xlfn.LOGNORM.INV(Table3[[#This Row],[RV lognorm]],(LN(ImpLow1)+LN(ImpUp1))/2,(LN(ImpUp1)-LN(ImpLow1))/3.29)</f>
        <v>0</v>
      </c>
      <c r="L20">
        <f>_xlfn.BINOM.INV(BinomTrials,_xlfn.GAMMA.INV(Table3[[#This Row],[RV gamma]],GammaShape2,GammaRate2)/BinomTrials,Table3[[#This Row],[RV binom]])</f>
        <v>0</v>
      </c>
      <c r="M20" s="1">
        <f>Table3[[#This Row],[Risk 2 simulated occurences]]*_xlfn.LOGNORM.INV(Table3[[#This Row],[RV lognorm]],(LN(ImpLow2)+LN(ImpUp2))/2,(LN(ImpUp2)-LN(ImpLow2))/3.29)</f>
        <v>0</v>
      </c>
    </row>
    <row r="21" spans="1:13">
      <c r="A21">
        <v>0.93250659617246434</v>
      </c>
      <c r="C21">
        <f>_xlfn.BETA.INV(Table1[[#This Row],[RV Beta]],C$9,C$10,ProbLow1,ProbUp1)</f>
        <v>0.64403454005066352</v>
      </c>
      <c r="D21">
        <f>_xlfn.BETA.INV(Table1[[#This Row],[RV Beta]],D$9,D$10,ProbLow2,ProbUp2)</f>
        <v>0.21821036201519903</v>
      </c>
      <c r="G21">
        <v>0.39115672809591362</v>
      </c>
      <c r="H21">
        <v>0.8498068600193629</v>
      </c>
      <c r="I21">
        <v>0.30845699194281223</v>
      </c>
      <c r="J21">
        <f>_xlfn.BINOM.INV(BinomTrials,_xlfn.GAMMA.INV(Table3[[#This Row],[RV gamma]],GammaShape1,GammaRate1)/BinomTrials,Table3[[#This Row],[RV binom]])</f>
        <v>1</v>
      </c>
      <c r="K21" s="1">
        <f>Table3[[#This Row],[Risk 1 Simulated occurences]]*_xlfn.LOGNORM.INV(Table3[[#This Row],[RV lognorm]],(LN(ImpLow1)+LN(ImpUp1))/2,(LN(ImpUp1)-LN(ImpLow1))/3.29)</f>
        <v>22282.03094484983</v>
      </c>
      <c r="L21">
        <f>_xlfn.BINOM.INV(BinomTrials,_xlfn.GAMMA.INV(Table3[[#This Row],[RV gamma]],GammaShape2,GammaRate2)/BinomTrials,Table3[[#This Row],[RV binom]])</f>
        <v>1</v>
      </c>
      <c r="M21" s="1">
        <f>Table3[[#This Row],[Risk 2 simulated occurences]]*_xlfn.LOGNORM.INV(Table3[[#This Row],[RV lognorm]],(LN(ImpLow2)+LN(ImpUp2))/2,(LN(ImpUp2)-LN(ImpLow2))/3.29)</f>
        <v>2228203.0944849798</v>
      </c>
    </row>
    <row r="22" spans="1:13">
      <c r="A22">
        <v>0.63836187060846106</v>
      </c>
      <c r="C22">
        <f>_xlfn.BETA.INV(Table1[[#This Row],[RV Beta]],C$9,C$10,ProbLow1,ProbUp1)</f>
        <v>0.53745311860178213</v>
      </c>
      <c r="D22">
        <f>_xlfn.BETA.INV(Table1[[#This Row],[RV Beta]],D$9,D$10,ProbLow2,ProbUp2)</f>
        <v>0.18623593558053464</v>
      </c>
      <c r="G22">
        <v>0.17112910802063025</v>
      </c>
      <c r="H22">
        <v>0.70389634543279944</v>
      </c>
      <c r="I22">
        <v>0.23666358284496869</v>
      </c>
      <c r="J22">
        <f>_xlfn.BINOM.INV(BinomTrials,_xlfn.GAMMA.INV(Table3[[#This Row],[RV gamma]],GammaShape1,GammaRate1)/BinomTrials,Table3[[#This Row],[RV binom]])</f>
        <v>1</v>
      </c>
      <c r="K22" s="1">
        <f>Table3[[#This Row],[Risk 1 Simulated occurences]]*_xlfn.LOGNORM.INV(Table3[[#This Row],[RV lognorm]],(LN(ImpLow1)+LN(ImpUp1))/2,(LN(ImpUp1)-LN(ImpLow1))/3.29)</f>
        <v>19144.487747089432</v>
      </c>
      <c r="L22">
        <f>_xlfn.BINOM.INV(BinomTrials,_xlfn.GAMMA.INV(Table3[[#This Row],[RV gamma]],GammaShape2,GammaRate2)/BinomTrials,Table3[[#This Row],[RV binom]])</f>
        <v>0</v>
      </c>
      <c r="M22" s="1">
        <f>Table3[[#This Row],[Risk 2 simulated occurences]]*_xlfn.LOGNORM.INV(Table3[[#This Row],[RV lognorm]],(LN(ImpLow2)+LN(ImpUp2))/2,(LN(ImpUp2)-LN(ImpLow2))/3.29)</f>
        <v>0</v>
      </c>
    </row>
    <row r="23" spans="1:13">
      <c r="A23">
        <v>0.94795931640451747</v>
      </c>
      <c r="C23">
        <f>_xlfn.BETA.INV(Table1[[#This Row],[RV Beta]],C$9,C$10,ProbLow1,ProbUp1)</f>
        <v>0.65394420495714778</v>
      </c>
      <c r="D23">
        <f>_xlfn.BETA.INV(Table1[[#This Row],[RV Beta]],D$9,D$10,ProbLow2,ProbUp2)</f>
        <v>0.22118326148714434</v>
      </c>
      <c r="G23">
        <v>0.16691850273260778</v>
      </c>
      <c r="H23">
        <v>0.38587768906069814</v>
      </c>
      <c r="I23">
        <v>0.6048368753887885</v>
      </c>
      <c r="J23">
        <f>_xlfn.BINOM.INV(BinomTrials,_xlfn.GAMMA.INV(Table3[[#This Row],[RV gamma]],GammaShape1,GammaRate1)/BinomTrials,Table3[[#This Row],[RV binom]])</f>
        <v>0</v>
      </c>
      <c r="K23" s="1">
        <f>Table3[[#This Row],[Risk 1 Simulated occurences]]*_xlfn.LOGNORM.INV(Table3[[#This Row],[RV lognorm]],(LN(ImpLow1)+LN(ImpUp1))/2,(LN(ImpUp1)-LN(ImpLow1))/3.29)</f>
        <v>0</v>
      </c>
      <c r="L23">
        <f>_xlfn.BINOM.INV(BinomTrials,_xlfn.GAMMA.INV(Table3[[#This Row],[RV gamma]],GammaShape2,GammaRate2)/BinomTrials,Table3[[#This Row],[RV binom]])</f>
        <v>0</v>
      </c>
      <c r="M23" s="1">
        <f>Table3[[#This Row],[Risk 2 simulated occurences]]*_xlfn.LOGNORM.INV(Table3[[#This Row],[RV lognorm]],(LN(ImpLow2)+LN(ImpUp2))/2,(LN(ImpUp2)-LN(ImpLow2))/3.29)</f>
        <v>0</v>
      </c>
    </row>
    <row r="24" spans="1:13">
      <c r="A24">
        <v>0.35223081072430629</v>
      </c>
      <c r="C24">
        <f>_xlfn.BETA.INV(Table1[[#This Row],[RV Beta]],C$9,C$10,ProbLow1,ProbUp1)</f>
        <v>0.45991305503643454</v>
      </c>
      <c r="D24">
        <f>_xlfn.BETA.INV(Table1[[#This Row],[RV Beta]],D$9,D$10,ProbLow2,ProbUp2)</f>
        <v>0.16297391651093046</v>
      </c>
      <c r="G24">
        <v>0.39927542693879242</v>
      </c>
      <c r="H24">
        <v>0.44632004315327856</v>
      </c>
      <c r="I24">
        <v>0.49336465936776469</v>
      </c>
      <c r="J24">
        <f>_xlfn.BINOM.INV(BinomTrials,_xlfn.GAMMA.INV(Table3[[#This Row],[RV gamma]],GammaShape1,GammaRate1)/BinomTrials,Table3[[#This Row],[RV binom]])</f>
        <v>0</v>
      </c>
      <c r="K24" s="1">
        <f>Table3[[#This Row],[Risk 1 Simulated occurences]]*_xlfn.LOGNORM.INV(Table3[[#This Row],[RV lognorm]],(LN(ImpLow1)+LN(ImpUp1))/2,(LN(ImpUp1)-LN(ImpLow1))/3.29)</f>
        <v>0</v>
      </c>
      <c r="L24">
        <f>_xlfn.BINOM.INV(BinomTrials,_xlfn.GAMMA.INV(Table3[[#This Row],[RV gamma]],GammaShape2,GammaRate2)/BinomTrials,Table3[[#This Row],[RV binom]])</f>
        <v>0</v>
      </c>
      <c r="M24" s="1">
        <f>Table3[[#This Row],[Risk 2 simulated occurences]]*_xlfn.LOGNORM.INV(Table3[[#This Row],[RV lognorm]],(LN(ImpLow2)+LN(ImpUp2))/2,(LN(ImpUp2)-LN(ImpLow2))/3.29)</f>
        <v>0</v>
      </c>
    </row>
    <row r="25" spans="1:13">
      <c r="A25">
        <v>0.94323584341594757</v>
      </c>
      <c r="C25">
        <f>_xlfn.BETA.INV(Table1[[#This Row],[RV Beta]],C$9,C$10,ProbLow1,ProbUp1)</f>
        <v>0.65075679685117604</v>
      </c>
      <c r="D25">
        <f>_xlfn.BETA.INV(Table1[[#This Row],[RV Beta]],D$9,D$10,ProbLow2,ProbUp2)</f>
        <v>0.22022703905535282</v>
      </c>
      <c r="G25">
        <v>0.62210056028426652</v>
      </c>
      <c r="H25">
        <v>0.30096527715258548</v>
      </c>
      <c r="I25">
        <v>0.97982999402090443</v>
      </c>
      <c r="J25">
        <f>_xlfn.BINOM.INV(BinomTrials,_xlfn.GAMMA.INV(Table3[[#This Row],[RV gamma]],GammaShape1,GammaRate1)/BinomTrials,Table3[[#This Row],[RV binom]])</f>
        <v>0</v>
      </c>
      <c r="K25" s="1">
        <f>Table3[[#This Row],[Risk 1 Simulated occurences]]*_xlfn.LOGNORM.INV(Table3[[#This Row],[RV lognorm]],(LN(ImpLow1)+LN(ImpUp1))/2,(LN(ImpUp1)-LN(ImpLow1))/3.29)</f>
        <v>0</v>
      </c>
      <c r="L25">
        <f>_xlfn.BINOM.INV(BinomTrials,_xlfn.GAMMA.INV(Table3[[#This Row],[RV gamma]],GammaShape2,GammaRate2)/BinomTrials,Table3[[#This Row],[RV binom]])</f>
        <v>0</v>
      </c>
      <c r="M25" s="1">
        <f>Table3[[#This Row],[Risk 2 simulated occurences]]*_xlfn.LOGNORM.INV(Table3[[#This Row],[RV lognorm]],(LN(ImpLow2)+LN(ImpUp2))/2,(LN(ImpUp2)-LN(ImpLow2))/3.29)</f>
        <v>0</v>
      </c>
    </row>
    <row r="26" spans="1:13">
      <c r="A26">
        <v>0.9648202918306088</v>
      </c>
      <c r="C26">
        <f>_xlfn.BETA.INV(Table1[[#This Row],[RV Beta]],C$9,C$10,ProbLow1,ProbUp1)</f>
        <v>0.66693877605992724</v>
      </c>
      <c r="D26">
        <f>_xlfn.BETA.INV(Table1[[#This Row],[RV Beta]],D$9,D$10,ProbLow2,ProbUp2)</f>
        <v>0.22508163281797816</v>
      </c>
      <c r="G26">
        <v>0.64411669766722091</v>
      </c>
      <c r="H26">
        <v>0.32341310350383312</v>
      </c>
      <c r="I26">
        <v>2.7095093404452828E-3</v>
      </c>
      <c r="J26">
        <f>_xlfn.BINOM.INV(BinomTrials,_xlfn.GAMMA.INV(Table3[[#This Row],[RV gamma]],GammaShape1,GammaRate1)/BinomTrials,Table3[[#This Row],[RV binom]])</f>
        <v>0</v>
      </c>
      <c r="K26" s="1">
        <f>Table3[[#This Row],[Risk 1 Simulated occurences]]*_xlfn.LOGNORM.INV(Table3[[#This Row],[RV lognorm]],(LN(ImpLow1)+LN(ImpUp1))/2,(LN(ImpUp1)-LN(ImpLow1))/3.29)</f>
        <v>0</v>
      </c>
      <c r="L26">
        <f>_xlfn.BINOM.INV(BinomTrials,_xlfn.GAMMA.INV(Table3[[#This Row],[RV gamma]],GammaShape2,GammaRate2)/BinomTrials,Table3[[#This Row],[RV binom]])</f>
        <v>0</v>
      </c>
      <c r="M26" s="1">
        <f>Table3[[#This Row],[Risk 2 simulated occurences]]*_xlfn.LOGNORM.INV(Table3[[#This Row],[RV lognorm]],(LN(ImpLow2)+LN(ImpUp2))/2,(LN(ImpUp2)-LN(ImpLow2))/3.29)</f>
        <v>0</v>
      </c>
    </row>
    <row r="27" spans="1:13">
      <c r="A27">
        <v>0.73464479704138119</v>
      </c>
      <c r="C27">
        <f>_xlfn.BETA.INV(Table1[[#This Row],[RV Beta]],C$9,C$10,ProbLow1,ProbUp1)</f>
        <v>0.56550884632395682</v>
      </c>
      <c r="D27">
        <f>_xlfn.BETA.INV(Table1[[#This Row],[RV Beta]],D$9,D$10,ProbLow2,ProbUp2)</f>
        <v>0.194652653897187</v>
      </c>
      <c r="G27">
        <v>0.6693376929822088</v>
      </c>
      <c r="H27">
        <v>0.6040305889230364</v>
      </c>
      <c r="I27">
        <v>0.53872348486386401</v>
      </c>
      <c r="J27">
        <f>_xlfn.BINOM.INV(BinomTrials,_xlfn.GAMMA.INV(Table3[[#This Row],[RV gamma]],GammaShape1,GammaRate1)/BinomTrials,Table3[[#This Row],[RV binom]])</f>
        <v>1</v>
      </c>
      <c r="K27" s="1">
        <f>Table3[[#This Row],[Risk 1 Simulated occurences]]*_xlfn.LOGNORM.INV(Table3[[#This Row],[RV lognorm]],(LN(ImpLow1)+LN(ImpUp1))/2,(LN(ImpUp1)-LN(ImpLow1))/3.29)</f>
        <v>33849.295739928581</v>
      </c>
      <c r="L27">
        <f>_xlfn.BINOM.INV(BinomTrials,_xlfn.GAMMA.INV(Table3[[#This Row],[RV gamma]],GammaShape2,GammaRate2)/BinomTrials,Table3[[#This Row],[RV binom]])</f>
        <v>0</v>
      </c>
      <c r="M27" s="1">
        <f>Table3[[#This Row],[Risk 2 simulated occurences]]*_xlfn.LOGNORM.INV(Table3[[#This Row],[RV lognorm]],(LN(ImpLow2)+LN(ImpUp2))/2,(LN(ImpUp2)-LN(ImpLow2))/3.29)</f>
        <v>0</v>
      </c>
    </row>
    <row r="28" spans="1:13">
      <c r="A28">
        <v>0.17510387449297304</v>
      </c>
      <c r="C28">
        <f>_xlfn.BETA.INV(Table1[[#This Row],[RV Beta]],C$9,C$10,ProbLow1,ProbUp1)</f>
        <v>0.40446880897190263</v>
      </c>
      <c r="D28">
        <f>_xlfn.BETA.INV(Table1[[#This Row],[RV Beta]],D$9,D$10,ProbLow2,ProbUp2)</f>
        <v>0.14634064269157085</v>
      </c>
      <c r="G28">
        <v>0.55860595198283247</v>
      </c>
      <c r="H28">
        <v>0.9421080294726919</v>
      </c>
      <c r="I28">
        <v>0.32561010696255144</v>
      </c>
      <c r="J28">
        <f>_xlfn.BINOM.INV(BinomTrials,_xlfn.GAMMA.INV(Table3[[#This Row],[RV gamma]],GammaShape1,GammaRate1)/BinomTrials,Table3[[#This Row],[RV binom]])</f>
        <v>2</v>
      </c>
      <c r="K28" s="1">
        <f>Table3[[#This Row],[Risk 1 Simulated occurences]]*_xlfn.LOGNORM.INV(Table3[[#This Row],[RV lognorm]],(LN(ImpLow1)+LN(ImpUp1))/2,(LN(ImpUp1)-LN(ImpLow1))/3.29)</f>
        <v>46091.771562930473</v>
      </c>
      <c r="L28">
        <f>_xlfn.BINOM.INV(BinomTrials,_xlfn.GAMMA.INV(Table3[[#This Row],[RV gamma]],GammaShape2,GammaRate2)/BinomTrials,Table3[[#This Row],[RV binom]])</f>
        <v>1</v>
      </c>
      <c r="M28" s="1">
        <f>Table3[[#This Row],[Risk 2 simulated occurences]]*_xlfn.LOGNORM.INV(Table3[[#This Row],[RV lognorm]],(LN(ImpLow2)+LN(ImpUp2))/2,(LN(ImpUp2)-LN(ImpLow2))/3.29)</f>
        <v>2304588.5781465247</v>
      </c>
    </row>
    <row r="29" spans="1:13">
      <c r="A29">
        <v>0.97081860339772819</v>
      </c>
      <c r="C29">
        <f>_xlfn.BETA.INV(Table1[[#This Row],[RV Beta]],C$9,C$10,ProbLow1,ProbUp1)</f>
        <v>0.67243799694504425</v>
      </c>
      <c r="D29">
        <f>_xlfn.BETA.INV(Table1[[#This Row],[RV Beta]],D$9,D$10,ProbLow2,ProbUp2)</f>
        <v>0.22673139908351325</v>
      </c>
      <c r="G29">
        <v>0.49023497546568279</v>
      </c>
      <c r="H29">
        <v>9.6513475336373541E-3</v>
      </c>
      <c r="I29">
        <v>0.52906771960159193</v>
      </c>
      <c r="J29">
        <f>_xlfn.BINOM.INV(BinomTrials,_xlfn.GAMMA.INV(Table3[[#This Row],[RV gamma]],GammaShape1,GammaRate1)/BinomTrials,Table3[[#This Row],[RV binom]])</f>
        <v>0</v>
      </c>
      <c r="K29" s="1">
        <f>Table3[[#This Row],[Risk 1 Simulated occurences]]*_xlfn.LOGNORM.INV(Table3[[#This Row],[RV lognorm]],(LN(ImpLow1)+LN(ImpUp1))/2,(LN(ImpUp1)-LN(ImpLow1))/3.29)</f>
        <v>0</v>
      </c>
      <c r="L29">
        <f>_xlfn.BINOM.INV(BinomTrials,_xlfn.GAMMA.INV(Table3[[#This Row],[RV gamma]],GammaShape2,GammaRate2)/BinomTrials,Table3[[#This Row],[RV binom]])</f>
        <v>0</v>
      </c>
      <c r="M29" s="1">
        <f>Table3[[#This Row],[Risk 2 simulated occurences]]*_xlfn.LOGNORM.INV(Table3[[#This Row],[RV lognorm]],(LN(ImpLow2)+LN(ImpUp2))/2,(LN(ImpUp2)-LN(ImpLow2))/3.29)</f>
        <v>0</v>
      </c>
    </row>
    <row r="30" spans="1:13">
      <c r="A30">
        <v>0.54826730561827652</v>
      </c>
      <c r="C30">
        <f>_xlfn.BETA.INV(Table1[[#This Row],[RV Beta]],C$9,C$10,ProbLow1,ProbUp1)</f>
        <v>0.51289413002146178</v>
      </c>
      <c r="D30">
        <f>_xlfn.BETA.INV(Table1[[#This Row],[RV Beta]],D$9,D$10,ProbLow2,ProbUp2)</f>
        <v>0.17886823900643856</v>
      </c>
      <c r="G30">
        <v>0.37923265173064202</v>
      </c>
      <c r="H30">
        <v>0.21019799784300755</v>
      </c>
      <c r="I30">
        <v>4.1163343955373084E-2</v>
      </c>
      <c r="J30">
        <f>_xlfn.BINOM.INV(BinomTrials,_xlfn.GAMMA.INV(Table3[[#This Row],[RV gamma]],GammaShape1,GammaRate1)/BinomTrials,Table3[[#This Row],[RV binom]])</f>
        <v>0</v>
      </c>
      <c r="K30" s="1">
        <f>Table3[[#This Row],[Risk 1 Simulated occurences]]*_xlfn.LOGNORM.INV(Table3[[#This Row],[RV lognorm]],(LN(ImpLow1)+LN(ImpUp1))/2,(LN(ImpUp1)-LN(ImpLow1))/3.29)</f>
        <v>0</v>
      </c>
      <c r="L30">
        <f>_xlfn.BINOM.INV(BinomTrials,_xlfn.GAMMA.INV(Table3[[#This Row],[RV gamma]],GammaShape2,GammaRate2)/BinomTrials,Table3[[#This Row],[RV binom]])</f>
        <v>0</v>
      </c>
      <c r="M30" s="1">
        <f>Table3[[#This Row],[Risk 2 simulated occurences]]*_xlfn.LOGNORM.INV(Table3[[#This Row],[RV lognorm]],(LN(ImpLow2)+LN(ImpUp2))/2,(LN(ImpUp2)-LN(ImpLow2))/3.29)</f>
        <v>0</v>
      </c>
    </row>
    <row r="31" spans="1:13">
      <c r="A31">
        <v>0.7286055263730723</v>
      </c>
      <c r="C31">
        <f>_xlfn.BETA.INV(Table1[[#This Row],[RV Beta]],C$9,C$10,ProbLow1,ProbUp1)</f>
        <v>0.56365979130289534</v>
      </c>
      <c r="D31">
        <f>_xlfn.BETA.INV(Table1[[#This Row],[RV Beta]],D$9,D$10,ProbLow2,ProbUp2)</f>
        <v>0.19409793739086856</v>
      </c>
      <c r="G31">
        <v>0.76317763690053375</v>
      </c>
      <c r="H31">
        <v>0.7977497474279952</v>
      </c>
      <c r="I31">
        <v>0.83232185795545666</v>
      </c>
      <c r="J31">
        <f>_xlfn.BINOM.INV(BinomTrials,_xlfn.GAMMA.INV(Table3[[#This Row],[RV gamma]],GammaShape1,GammaRate1)/BinomTrials,Table3[[#This Row],[RV binom]])</f>
        <v>1</v>
      </c>
      <c r="K31" s="1">
        <f>Table3[[#This Row],[Risk 1 Simulated occurences]]*_xlfn.LOGNORM.INV(Table3[[#This Row],[RV lognorm]],(LN(ImpLow1)+LN(ImpUp1))/2,(LN(ImpUp1)-LN(ImpLow1))/3.29)</f>
        <v>62061.321250032852</v>
      </c>
      <c r="L31">
        <f>_xlfn.BINOM.INV(BinomTrials,_xlfn.GAMMA.INV(Table3[[#This Row],[RV gamma]],GammaShape2,GammaRate2)/BinomTrials,Table3[[#This Row],[RV binom]])</f>
        <v>0</v>
      </c>
      <c r="M31" s="1">
        <f>Table3[[#This Row],[Risk 2 simulated occurences]]*_xlfn.LOGNORM.INV(Table3[[#This Row],[RV lognorm]],(LN(ImpLow2)+LN(ImpUp2))/2,(LN(ImpUp2)-LN(ImpLow2))/3.29)</f>
        <v>0</v>
      </c>
    </row>
    <row r="32" spans="1:13">
      <c r="A32">
        <v>0.67308175222626032</v>
      </c>
      <c r="C32">
        <f>_xlfn.BETA.INV(Table1[[#This Row],[RV Beta]],C$9,C$10,ProbLow1,ProbUp1)</f>
        <v>0.54726966790552578</v>
      </c>
      <c r="D32">
        <f>_xlfn.BETA.INV(Table1[[#This Row],[RV Beta]],D$9,D$10,ProbLow2,ProbUp2)</f>
        <v>0.18918090037165775</v>
      </c>
      <c r="G32">
        <v>0.7265433872707856</v>
      </c>
      <c r="H32">
        <v>0.78000502231531077</v>
      </c>
      <c r="I32">
        <v>0.83346665735983605</v>
      </c>
      <c r="J32">
        <f>_xlfn.BINOM.INV(BinomTrials,_xlfn.GAMMA.INV(Table3[[#This Row],[RV gamma]],GammaShape1,GammaRate1)/BinomTrials,Table3[[#This Row],[RV binom]])</f>
        <v>1</v>
      </c>
      <c r="K32" s="1">
        <f>Table3[[#This Row],[Risk 1 Simulated occurences]]*_xlfn.LOGNORM.INV(Table3[[#This Row],[RV lognorm]],(LN(ImpLow1)+LN(ImpUp1))/2,(LN(ImpUp1)-LN(ImpLow1))/3.29)</f>
        <v>62260.319198674879</v>
      </c>
      <c r="L32">
        <f>_xlfn.BINOM.INV(BinomTrials,_xlfn.GAMMA.INV(Table3[[#This Row],[RV gamma]],GammaShape2,GammaRate2)/BinomTrials,Table3[[#This Row],[RV binom]])</f>
        <v>0</v>
      </c>
      <c r="M32" s="1">
        <f>Table3[[#This Row],[Risk 2 simulated occurences]]*_xlfn.LOGNORM.INV(Table3[[#This Row],[RV lognorm]],(LN(ImpLow2)+LN(ImpUp2))/2,(LN(ImpUp2)-LN(ImpLow2))/3.29)</f>
        <v>0</v>
      </c>
    </row>
    <row r="33" spans="1:13">
      <c r="A33">
        <v>0.48500966675812829</v>
      </c>
      <c r="C33">
        <f>_xlfn.BETA.INV(Table1[[#This Row],[RV Beta]],C$9,C$10,ProbLow1,ProbUp1)</f>
        <v>0.49600189615817836</v>
      </c>
      <c r="D33">
        <f>_xlfn.BETA.INV(Table1[[#This Row],[RV Beta]],D$9,D$10,ProbLow2,ProbUp2)</f>
        <v>0.17380056884745365</v>
      </c>
      <c r="G33">
        <v>1.4709860093290852E-2</v>
      </c>
      <c r="H33">
        <v>0.54441005342845339</v>
      </c>
      <c r="I33">
        <v>7.4110246763615981E-2</v>
      </c>
      <c r="J33">
        <f>_xlfn.BINOM.INV(BinomTrials,_xlfn.GAMMA.INV(Table3[[#This Row],[RV gamma]],GammaShape1,GammaRate1)/BinomTrials,Table3[[#This Row],[RV binom]])</f>
        <v>0</v>
      </c>
      <c r="K33" s="1">
        <f>Table3[[#This Row],[Risk 1 Simulated occurences]]*_xlfn.LOGNORM.INV(Table3[[#This Row],[RV lognorm]],(LN(ImpLow1)+LN(ImpUp1))/2,(LN(ImpUp1)-LN(ImpLow1))/3.29)</f>
        <v>0</v>
      </c>
      <c r="L33">
        <f>_xlfn.BINOM.INV(BinomTrials,_xlfn.GAMMA.INV(Table3[[#This Row],[RV gamma]],GammaShape2,GammaRate2)/BinomTrials,Table3[[#This Row],[RV binom]])</f>
        <v>0</v>
      </c>
      <c r="M33" s="1">
        <f>Table3[[#This Row],[Risk 2 simulated occurences]]*_xlfn.LOGNORM.INV(Table3[[#This Row],[RV lognorm]],(LN(ImpLow2)+LN(ImpUp2))/2,(LN(ImpUp2)-LN(ImpLow2))/3.29)</f>
        <v>0</v>
      </c>
    </row>
    <row r="34" spans="1:13">
      <c r="A34">
        <v>0.5574692038621144</v>
      </c>
      <c r="C34">
        <f>_xlfn.BETA.INV(Table1[[#This Row],[RV Beta]],C$9,C$10,ProbLow1,ProbUp1)</f>
        <v>0.51536376030325304</v>
      </c>
      <c r="D34">
        <f>_xlfn.BETA.INV(Table1[[#This Row],[RV Beta]],D$9,D$10,ProbLow2,ProbUp2)</f>
        <v>0.1796091280909759</v>
      </c>
      <c r="G34">
        <v>0.22861858793935672</v>
      </c>
      <c r="H34">
        <v>0.89976797201659897</v>
      </c>
      <c r="I34">
        <v>0.57091735609384131</v>
      </c>
      <c r="J34">
        <f>_xlfn.BINOM.INV(BinomTrials,_xlfn.GAMMA.INV(Table3[[#This Row],[RV gamma]],GammaShape1,GammaRate1)/BinomTrials,Table3[[#This Row],[RV binom]])</f>
        <v>1</v>
      </c>
      <c r="K34" s="1">
        <f>Table3[[#This Row],[Risk 1 Simulated occurences]]*_xlfn.LOGNORM.INV(Table3[[#This Row],[RV lognorm]],(LN(ImpLow1)+LN(ImpUp1))/2,(LN(ImpUp1)-LN(ImpLow1))/3.29)</f>
        <v>35835.972845748212</v>
      </c>
      <c r="L34">
        <f>_xlfn.BINOM.INV(BinomTrials,_xlfn.GAMMA.INV(Table3[[#This Row],[RV gamma]],GammaShape2,GammaRate2)/BinomTrials,Table3[[#This Row],[RV binom]])</f>
        <v>1</v>
      </c>
      <c r="M34" s="1">
        <f>Table3[[#This Row],[Risk 2 simulated occurences]]*_xlfn.LOGNORM.INV(Table3[[#This Row],[RV lognorm]],(LN(ImpLow2)+LN(ImpUp2))/2,(LN(ImpUp2)-LN(ImpLow2))/3.29)</f>
        <v>3583597.2845748225</v>
      </c>
    </row>
    <row r="35" spans="1:13">
      <c r="A35">
        <v>0.3849093105573716</v>
      </c>
      <c r="C35">
        <f>_xlfn.BETA.INV(Table1[[#This Row],[RV Beta]],C$9,C$10,ProbLow1,ProbUp1)</f>
        <v>0.46899261934980774</v>
      </c>
      <c r="D35">
        <f>_xlfn.BETA.INV(Table1[[#This Row],[RV Beta]],D$9,D$10,ProbLow2,ProbUp2)</f>
        <v>0.16569778580494238</v>
      </c>
      <c r="G35">
        <v>0.39260749676851903</v>
      </c>
      <c r="H35">
        <v>0.40030568297966646</v>
      </c>
      <c r="I35">
        <v>0.40800386919081394</v>
      </c>
      <c r="J35">
        <f>_xlfn.BINOM.INV(BinomTrials,_xlfn.GAMMA.INV(Table3[[#This Row],[RV gamma]],GammaShape1,GammaRate1)/BinomTrials,Table3[[#This Row],[RV binom]])</f>
        <v>0</v>
      </c>
      <c r="K35" s="1">
        <f>Table3[[#This Row],[Risk 1 Simulated occurences]]*_xlfn.LOGNORM.INV(Table3[[#This Row],[RV lognorm]],(LN(ImpLow1)+LN(ImpUp1))/2,(LN(ImpUp1)-LN(ImpLow1))/3.29)</f>
        <v>0</v>
      </c>
      <c r="L35">
        <f>_xlfn.BINOM.INV(BinomTrials,_xlfn.GAMMA.INV(Table3[[#This Row],[RV gamma]],GammaShape2,GammaRate2)/BinomTrials,Table3[[#This Row],[RV binom]])</f>
        <v>0</v>
      </c>
      <c r="M35" s="1">
        <f>Table3[[#This Row],[Risk 2 simulated occurences]]*_xlfn.LOGNORM.INV(Table3[[#This Row],[RV lognorm]],(LN(ImpLow2)+LN(ImpUp2))/2,(LN(ImpUp2)-LN(ImpLow2))/3.29)</f>
        <v>0</v>
      </c>
    </row>
    <row r="36" spans="1:13">
      <c r="A36">
        <v>0.17078253774474494</v>
      </c>
      <c r="C36">
        <f>_xlfn.BETA.INV(Table1[[#This Row],[RV Beta]],C$9,C$10,ProbLow1,ProbUp1)</f>
        <v>0.40287961296048969</v>
      </c>
      <c r="D36">
        <f>_xlfn.BETA.INV(Table1[[#This Row],[RV Beta]],D$9,D$10,ProbLow2,ProbUp2)</f>
        <v>0.14586388388814694</v>
      </c>
      <c r="G36">
        <v>0.55419818849963987</v>
      </c>
      <c r="H36">
        <v>0.93761383925453468</v>
      </c>
      <c r="I36">
        <v>0.32102949000942965</v>
      </c>
      <c r="J36">
        <f>_xlfn.BINOM.INV(BinomTrials,_xlfn.GAMMA.INV(Table3[[#This Row],[RV gamma]],GammaShape1,GammaRate1)/BinomTrials,Table3[[#This Row],[RV binom]])</f>
        <v>2</v>
      </c>
      <c r="K36" s="1">
        <f>Table3[[#This Row],[Risk 1 Simulated occurences]]*_xlfn.LOGNORM.INV(Table3[[#This Row],[RV lognorm]],(LN(ImpLow1)+LN(ImpUp1))/2,(LN(ImpUp1)-LN(ImpLow1))/3.29)</f>
        <v>45682.17082675753</v>
      </c>
      <c r="L36">
        <f>_xlfn.BINOM.INV(BinomTrials,_xlfn.GAMMA.INV(Table3[[#This Row],[RV gamma]],GammaShape2,GammaRate2)/BinomTrials,Table3[[#This Row],[RV binom]])</f>
        <v>1</v>
      </c>
      <c r="M36" s="1">
        <f>Table3[[#This Row],[Risk 2 simulated occurences]]*_xlfn.LOGNORM.INV(Table3[[#This Row],[RV lognorm]],(LN(ImpLow2)+LN(ImpUp2))/2,(LN(ImpUp2)-LN(ImpLow2))/3.29)</f>
        <v>2284108.5413378775</v>
      </c>
    </row>
    <row r="37" spans="1:13">
      <c r="A37">
        <v>0.34211187592805914</v>
      </c>
      <c r="C37">
        <f>_xlfn.BETA.INV(Table1[[#This Row],[RV Beta]],C$9,C$10,ProbLow1,ProbUp1)</f>
        <v>0.45705941093073688</v>
      </c>
      <c r="D37">
        <f>_xlfn.BETA.INV(Table1[[#This Row],[RV Beta]],D$9,D$10,ProbLow2,ProbUp2)</f>
        <v>0.16211782327922117</v>
      </c>
      <c r="G37">
        <v>0.40895411344662036</v>
      </c>
      <c r="H37">
        <v>0.47579635096518152</v>
      </c>
      <c r="I37">
        <v>0.54263858848374269</v>
      </c>
      <c r="J37">
        <f>_xlfn.BINOM.INV(BinomTrials,_xlfn.GAMMA.INV(Table3[[#This Row],[RV gamma]],GammaShape1,GammaRate1)/BinomTrials,Table3[[#This Row],[RV binom]])</f>
        <v>0</v>
      </c>
      <c r="K37" s="1">
        <f>Table3[[#This Row],[Risk 1 Simulated occurences]]*_xlfn.LOGNORM.INV(Table3[[#This Row],[RV lognorm]],(LN(ImpLow1)+LN(ImpUp1))/2,(LN(ImpUp1)-LN(ImpLow1))/3.29)</f>
        <v>0</v>
      </c>
      <c r="L37">
        <f>_xlfn.BINOM.INV(BinomTrials,_xlfn.GAMMA.INV(Table3[[#This Row],[RV gamma]],GammaShape2,GammaRate2)/BinomTrials,Table3[[#This Row],[RV binom]])</f>
        <v>0</v>
      </c>
      <c r="M37" s="1">
        <f>Table3[[#This Row],[Risk 2 simulated occurences]]*_xlfn.LOGNORM.INV(Table3[[#This Row],[RV lognorm]],(LN(ImpLow2)+LN(ImpUp2))/2,(LN(ImpUp2)-LN(ImpLow2))/3.29)</f>
        <v>0</v>
      </c>
    </row>
    <row r="38" spans="1:13">
      <c r="A38">
        <v>0.87429872289034483</v>
      </c>
      <c r="C38">
        <f>_xlfn.BETA.INV(Table1[[#This Row],[RV Beta]],C$9,C$10,ProbLow1,ProbUp1)</f>
        <v>0.61500940323871223</v>
      </c>
      <c r="D38">
        <f>_xlfn.BETA.INV(Table1[[#This Row],[RV Beta]],D$9,D$10,ProbLow2,ProbUp2)</f>
        <v>0.20950282097161366</v>
      </c>
      <c r="G38">
        <v>0.29178469734815166</v>
      </c>
      <c r="H38">
        <v>0.7092706718059586</v>
      </c>
      <c r="I38">
        <v>0.12675664626376548</v>
      </c>
      <c r="J38">
        <f>_xlfn.BINOM.INV(BinomTrials,_xlfn.GAMMA.INV(Table3[[#This Row],[RV gamma]],GammaShape1,GammaRate1)/BinomTrials,Table3[[#This Row],[RV binom]])</f>
        <v>1</v>
      </c>
      <c r="K38" s="1">
        <f>Table3[[#This Row],[Risk 1 Simulated occurences]]*_xlfn.LOGNORM.INV(Table3[[#This Row],[RV lognorm]],(LN(ImpLow1)+LN(ImpUp1))/2,(LN(ImpUp1)-LN(ImpLow1))/3.29)</f>
        <v>14221.024253953681</v>
      </c>
      <c r="L38">
        <f>_xlfn.BINOM.INV(BinomTrials,_xlfn.GAMMA.INV(Table3[[#This Row],[RV gamma]],GammaShape2,GammaRate2)/BinomTrials,Table3[[#This Row],[RV binom]])</f>
        <v>0</v>
      </c>
      <c r="M38" s="1">
        <f>Table3[[#This Row],[Risk 2 simulated occurences]]*_xlfn.LOGNORM.INV(Table3[[#This Row],[RV lognorm]],(LN(ImpLow2)+LN(ImpUp2))/2,(LN(ImpUp2)-LN(ImpLow2))/3.29)</f>
        <v>0</v>
      </c>
    </row>
    <row r="39" spans="1:13">
      <c r="A39">
        <v>0.33863561802480163</v>
      </c>
      <c r="C39">
        <f>_xlfn.BETA.INV(Table1[[#This Row],[RV Beta]],C$9,C$10,ProbLow1,ProbUp1)</f>
        <v>0.45607380674578302</v>
      </c>
      <c r="D39">
        <f>_xlfn.BETA.INV(Table1[[#This Row],[RV Beta]],D$9,D$10,ProbLow2,ProbUp2)</f>
        <v>0.16182214202373502</v>
      </c>
      <c r="G39">
        <v>2.5408330385297689E-2</v>
      </c>
      <c r="H39">
        <v>0.71218104274579375</v>
      </c>
      <c r="I39">
        <v>0.39895375510628978</v>
      </c>
      <c r="J39">
        <f>_xlfn.BINOM.INV(BinomTrials,_xlfn.GAMMA.INV(Table3[[#This Row],[RV gamma]],GammaShape1,GammaRate1)/BinomTrials,Table3[[#This Row],[RV binom]])</f>
        <v>0</v>
      </c>
      <c r="K39" s="1">
        <f>Table3[[#This Row],[Risk 1 Simulated occurences]]*_xlfn.LOGNORM.INV(Table3[[#This Row],[RV lognorm]],(LN(ImpLow1)+LN(ImpUp1))/2,(LN(ImpUp1)-LN(ImpLow1))/3.29)</f>
        <v>0</v>
      </c>
      <c r="L39">
        <f>_xlfn.BINOM.INV(BinomTrials,_xlfn.GAMMA.INV(Table3[[#This Row],[RV gamma]],GammaShape2,GammaRate2)/BinomTrials,Table3[[#This Row],[RV binom]])</f>
        <v>0</v>
      </c>
      <c r="M39" s="1">
        <f>Table3[[#This Row],[Risk 2 simulated occurences]]*_xlfn.LOGNORM.INV(Table3[[#This Row],[RV lognorm]],(LN(ImpLow2)+LN(ImpUp2))/2,(LN(ImpUp2)-LN(ImpLow2))/3.29)</f>
        <v>0</v>
      </c>
    </row>
    <row r="40" spans="1:13">
      <c r="A40">
        <v>0.44883214284145839</v>
      </c>
      <c r="C40">
        <f>_xlfn.BETA.INV(Table1[[#This Row],[RV Beta]],C$9,C$10,ProbLow1,ProbUp1)</f>
        <v>0.48632800262670106</v>
      </c>
      <c r="D40">
        <f>_xlfn.BETA.INV(Table1[[#This Row],[RV Beta]],D$9,D$10,ProbLow2,ProbUp2)</f>
        <v>0.17089840078801044</v>
      </c>
      <c r="G40">
        <v>3.7808785698287557E-2</v>
      </c>
      <c r="H40">
        <v>0.62678542855511676</v>
      </c>
      <c r="I40">
        <v>0.21576207141194589</v>
      </c>
      <c r="J40">
        <f>_xlfn.BINOM.INV(BinomTrials,_xlfn.GAMMA.INV(Table3[[#This Row],[RV gamma]],GammaShape1,GammaRate1)/BinomTrials,Table3[[#This Row],[RV binom]])</f>
        <v>0</v>
      </c>
      <c r="K40" s="1">
        <f>Table3[[#This Row],[Risk 1 Simulated occurences]]*_xlfn.LOGNORM.INV(Table3[[#This Row],[RV lognorm]],(LN(ImpLow1)+LN(ImpUp1))/2,(LN(ImpUp1)-LN(ImpLow1))/3.29)</f>
        <v>0</v>
      </c>
      <c r="L40">
        <f>_xlfn.BINOM.INV(BinomTrials,_xlfn.GAMMA.INV(Table3[[#This Row],[RV gamma]],GammaShape2,GammaRate2)/BinomTrials,Table3[[#This Row],[RV binom]])</f>
        <v>0</v>
      </c>
      <c r="M40" s="1">
        <f>Table3[[#This Row],[Risk 2 simulated occurences]]*_xlfn.LOGNORM.INV(Table3[[#This Row],[RV lognorm]],(LN(ImpLow2)+LN(ImpUp2))/2,(LN(ImpUp2)-LN(ImpLow2))/3.29)</f>
        <v>0</v>
      </c>
    </row>
    <row r="41" spans="1:13">
      <c r="A41">
        <v>0.5218247363911126</v>
      </c>
      <c r="C41">
        <f>_xlfn.BETA.INV(Table1[[#This Row],[RV Beta]],C$9,C$10,ProbLow1,ProbUp1)</f>
        <v>0.50582203436625661</v>
      </c>
      <c r="D41">
        <f>_xlfn.BETA.INV(Table1[[#This Row],[RV Beta]],D$9,D$10,ProbLow2,ProbUp2)</f>
        <v>0.17674661030987696</v>
      </c>
      <c r="G41">
        <v>0.45226123111893479</v>
      </c>
      <c r="H41">
        <v>0.38269772584675704</v>
      </c>
      <c r="I41">
        <v>0.31313422057457929</v>
      </c>
      <c r="J41">
        <f>_xlfn.BINOM.INV(BinomTrials,_xlfn.GAMMA.INV(Table3[[#This Row],[RV gamma]],GammaShape1,GammaRate1)/BinomTrials,Table3[[#This Row],[RV binom]])</f>
        <v>0</v>
      </c>
      <c r="K41" s="1">
        <f>Table3[[#This Row],[Risk 1 Simulated occurences]]*_xlfn.LOGNORM.INV(Table3[[#This Row],[RV lognorm]],(LN(ImpLow1)+LN(ImpUp1))/2,(LN(ImpUp1)-LN(ImpLow1))/3.29)</f>
        <v>0</v>
      </c>
      <c r="L41">
        <f>_xlfn.BINOM.INV(BinomTrials,_xlfn.GAMMA.INV(Table3[[#This Row],[RV gamma]],GammaShape2,GammaRate2)/BinomTrials,Table3[[#This Row],[RV binom]])</f>
        <v>0</v>
      </c>
      <c r="M41" s="1">
        <f>Table3[[#This Row],[Risk 2 simulated occurences]]*_xlfn.LOGNORM.INV(Table3[[#This Row],[RV lognorm]],(LN(ImpLow2)+LN(ImpUp2))/2,(LN(ImpUp2)-LN(ImpLow2))/3.29)</f>
        <v>0</v>
      </c>
    </row>
    <row r="42" spans="1:13">
      <c r="A42">
        <v>0.30834452542864926</v>
      </c>
      <c r="C42">
        <f>_xlfn.BETA.INV(Table1[[#This Row],[RV Beta]],C$9,C$10,ProbLow1,ProbUp1)</f>
        <v>0.4473563721493849</v>
      </c>
      <c r="D42">
        <f>_xlfn.BETA.INV(Table1[[#This Row],[RV Beta]],D$9,D$10,ProbLow2,ProbUp2)</f>
        <v>0.15920691164481554</v>
      </c>
      <c r="G42">
        <v>0.15451141593722226</v>
      </c>
      <c r="H42">
        <v>6.7830644579525406E-4</v>
      </c>
      <c r="I42">
        <v>0.84684519695436822</v>
      </c>
      <c r="J42">
        <f>_xlfn.BINOM.INV(BinomTrials,_xlfn.GAMMA.INV(Table3[[#This Row],[RV gamma]],GammaShape1,GammaRate1)/BinomTrials,Table3[[#This Row],[RV binom]])</f>
        <v>0</v>
      </c>
      <c r="K42" s="1">
        <f>Table3[[#This Row],[Risk 1 Simulated occurences]]*_xlfn.LOGNORM.INV(Table3[[#This Row],[RV lognorm]],(LN(ImpLow1)+LN(ImpUp1))/2,(LN(ImpUp1)-LN(ImpLow1))/3.29)</f>
        <v>0</v>
      </c>
      <c r="L42">
        <f>_xlfn.BINOM.INV(BinomTrials,_xlfn.GAMMA.INV(Table3[[#This Row],[RV gamma]],GammaShape2,GammaRate2)/BinomTrials,Table3[[#This Row],[RV binom]])</f>
        <v>0</v>
      </c>
      <c r="M42" s="1">
        <f>Table3[[#This Row],[Risk 2 simulated occurences]]*_xlfn.LOGNORM.INV(Table3[[#This Row],[RV lognorm]],(LN(ImpLow2)+LN(ImpUp2))/2,(LN(ImpUp2)-LN(ImpLow2))/3.29)</f>
        <v>0</v>
      </c>
    </row>
    <row r="43" spans="1:13">
      <c r="A43">
        <v>0.34643887930849515</v>
      </c>
      <c r="C43">
        <f>_xlfn.BETA.INV(Table1[[#This Row],[RV Beta]],C$9,C$10,ProbLow1,ProbUp1)</f>
        <v>0.45828239918008529</v>
      </c>
      <c r="D43">
        <f>_xlfn.BETA.INV(Table1[[#This Row],[RV Beta]],D$9,D$10,ProbLow2,ProbUp2)</f>
        <v>0.16248471975402567</v>
      </c>
      <c r="G43">
        <v>0.873367656894665</v>
      </c>
      <c r="H43">
        <v>0.40029643448083496</v>
      </c>
      <c r="I43">
        <v>0.92722521206700481</v>
      </c>
      <c r="J43">
        <f>_xlfn.BINOM.INV(BinomTrials,_xlfn.GAMMA.INV(Table3[[#This Row],[RV gamma]],GammaShape1,GammaRate1)/BinomTrials,Table3[[#This Row],[RV binom]])</f>
        <v>0</v>
      </c>
      <c r="K43" s="1">
        <f>Table3[[#This Row],[Risk 1 Simulated occurences]]*_xlfn.LOGNORM.INV(Table3[[#This Row],[RV lognorm]],(LN(ImpLow1)+LN(ImpUp1))/2,(LN(ImpUp1)-LN(ImpLow1))/3.29)</f>
        <v>0</v>
      </c>
      <c r="L43">
        <f>_xlfn.BINOM.INV(BinomTrials,_xlfn.GAMMA.INV(Table3[[#This Row],[RV gamma]],GammaShape2,GammaRate2)/BinomTrials,Table3[[#This Row],[RV binom]])</f>
        <v>0</v>
      </c>
      <c r="M43" s="1">
        <f>Table3[[#This Row],[Risk 2 simulated occurences]]*_xlfn.LOGNORM.INV(Table3[[#This Row],[RV lognorm]],(LN(ImpLow2)+LN(ImpUp2))/2,(LN(ImpUp2)-LN(ImpLow2))/3.29)</f>
        <v>0</v>
      </c>
    </row>
    <row r="44" spans="1:13">
      <c r="A44">
        <v>0.59824453787796406</v>
      </c>
      <c r="C44">
        <f>_xlfn.BETA.INV(Table1[[#This Row],[RV Beta]],C$9,C$10,ProbLow1,ProbUp1)</f>
        <v>0.5263940181493928</v>
      </c>
      <c r="D44">
        <f>_xlfn.BETA.INV(Table1[[#This Row],[RV Beta]],D$9,D$10,ProbLow2,ProbUp2)</f>
        <v>0.18291820544481782</v>
      </c>
      <c r="G44">
        <v>0.69020942863552337</v>
      </c>
      <c r="H44">
        <v>0.78217431939308268</v>
      </c>
      <c r="I44">
        <v>0.874139210150642</v>
      </c>
      <c r="J44">
        <f>_xlfn.BINOM.INV(BinomTrials,_xlfn.GAMMA.INV(Table3[[#This Row],[RV gamma]],GammaShape1,GammaRate1)/BinomTrials,Table3[[#This Row],[RV binom]])</f>
        <v>1</v>
      </c>
      <c r="K44" s="1">
        <f>Table3[[#This Row],[Risk 1 Simulated occurences]]*_xlfn.LOGNORM.INV(Table3[[#This Row],[RV lognorm]],(LN(ImpLow1)+LN(ImpUp1))/2,(LN(ImpUp1)-LN(ImpLow1))/3.29)</f>
        <v>70531.369853312091</v>
      </c>
      <c r="L44">
        <f>_xlfn.BINOM.INV(BinomTrials,_xlfn.GAMMA.INV(Table3[[#This Row],[RV gamma]],GammaShape2,GammaRate2)/BinomTrials,Table3[[#This Row],[RV binom]])</f>
        <v>0</v>
      </c>
      <c r="M44" s="1">
        <f>Table3[[#This Row],[Risk 2 simulated occurences]]*_xlfn.LOGNORM.INV(Table3[[#This Row],[RV lognorm]],(LN(ImpLow2)+LN(ImpUp2))/2,(LN(ImpUp2)-LN(ImpLow2))/3.29)</f>
        <v>0</v>
      </c>
    </row>
    <row r="45" spans="1:13">
      <c r="A45">
        <v>0.69594811494273512</v>
      </c>
      <c r="C45">
        <f>_xlfn.BETA.INV(Table1[[#This Row],[RV Beta]],C$9,C$10,ProbLow1,ProbUp1)</f>
        <v>0.55389982439947671</v>
      </c>
      <c r="D45">
        <f>_xlfn.BETA.INV(Table1[[#This Row],[RV Beta]],D$9,D$10,ProbLow2,ProbUp2)</f>
        <v>0.19116994731984299</v>
      </c>
      <c r="G45">
        <v>0.34986707724158983</v>
      </c>
      <c r="H45">
        <v>3.7860395404445192E-3</v>
      </c>
      <c r="I45">
        <v>0.65770500183929925</v>
      </c>
      <c r="J45">
        <f>_xlfn.BINOM.INV(BinomTrials,_xlfn.GAMMA.INV(Table3[[#This Row],[RV gamma]],GammaShape1,GammaRate1)/BinomTrials,Table3[[#This Row],[RV binom]])</f>
        <v>0</v>
      </c>
      <c r="K45" s="1">
        <f>Table3[[#This Row],[Risk 1 Simulated occurences]]*_xlfn.LOGNORM.INV(Table3[[#This Row],[RV lognorm]],(LN(ImpLow1)+LN(ImpUp1))/2,(LN(ImpUp1)-LN(ImpLow1))/3.29)</f>
        <v>0</v>
      </c>
      <c r="L45">
        <f>_xlfn.BINOM.INV(BinomTrials,_xlfn.GAMMA.INV(Table3[[#This Row],[RV gamma]],GammaShape2,GammaRate2)/BinomTrials,Table3[[#This Row],[RV binom]])</f>
        <v>0</v>
      </c>
      <c r="M45" s="1">
        <f>Table3[[#This Row],[Risk 2 simulated occurences]]*_xlfn.LOGNORM.INV(Table3[[#This Row],[RV lognorm]],(LN(ImpLow2)+LN(ImpUp2))/2,(LN(ImpUp2)-LN(ImpLow2))/3.29)</f>
        <v>0</v>
      </c>
    </row>
    <row r="46" spans="1:13">
      <c r="A46">
        <v>0.79996784254907061</v>
      </c>
      <c r="C46">
        <f>_xlfn.BETA.INV(Table1[[#This Row],[RV Beta]],C$9,C$10,ProbLow1,ProbUp1)</f>
        <v>0.58668995108773081</v>
      </c>
      <c r="D46">
        <f>_xlfn.BETA.INV(Table1[[#This Row],[RV Beta]],D$9,D$10,ProbLow2,ProbUp2)</f>
        <v>0.20100698532631925</v>
      </c>
      <c r="G46">
        <v>0.21596719940005205</v>
      </c>
      <c r="H46">
        <v>0.63196655625103348</v>
      </c>
      <c r="I46">
        <v>4.7965913102014882E-2</v>
      </c>
      <c r="J46">
        <f>_xlfn.BINOM.INV(BinomTrials,_xlfn.GAMMA.INV(Table3[[#This Row],[RV gamma]],GammaShape1,GammaRate1)/BinomTrials,Table3[[#This Row],[RV binom]])</f>
        <v>0</v>
      </c>
      <c r="K46" s="1">
        <f>Table3[[#This Row],[Risk 1 Simulated occurences]]*_xlfn.LOGNORM.INV(Table3[[#This Row],[RV lognorm]],(LN(ImpLow1)+LN(ImpUp1))/2,(LN(ImpUp1)-LN(ImpLow1))/3.29)</f>
        <v>0</v>
      </c>
      <c r="L46">
        <f>_xlfn.BINOM.INV(BinomTrials,_xlfn.GAMMA.INV(Table3[[#This Row],[RV gamma]],GammaShape2,GammaRate2)/BinomTrials,Table3[[#This Row],[RV binom]])</f>
        <v>0</v>
      </c>
      <c r="M46" s="1">
        <f>Table3[[#This Row],[Risk 2 simulated occurences]]*_xlfn.LOGNORM.INV(Table3[[#This Row],[RV lognorm]],(LN(ImpLow2)+LN(ImpUp2))/2,(LN(ImpUp2)-LN(ImpLow2))/3.29)</f>
        <v>0</v>
      </c>
    </row>
    <row r="47" spans="1:13">
      <c r="A47">
        <v>5.9529722230289933E-2</v>
      </c>
      <c r="C47">
        <f>_xlfn.BETA.INV(Table1[[#This Row],[RV Beta]],C$9,C$10,ProbLow1,ProbUp1)</f>
        <v>0.35103988382273432</v>
      </c>
      <c r="D47">
        <f>_xlfn.BETA.INV(Table1[[#This Row],[RV Beta]],D$9,D$10,ProbLow2,ProbUp2)</f>
        <v>0.13031196514682028</v>
      </c>
      <c r="G47">
        <v>0.7607203166748957</v>
      </c>
      <c r="H47">
        <v>0.46191091111950155</v>
      </c>
      <c r="I47">
        <v>0.16310150556410732</v>
      </c>
      <c r="J47">
        <f>_xlfn.BINOM.INV(BinomTrials,_xlfn.GAMMA.INV(Table3[[#This Row],[RV gamma]],GammaShape1,GammaRate1)/BinomTrials,Table3[[#This Row],[RV binom]])</f>
        <v>0</v>
      </c>
      <c r="K47" s="1">
        <f>Table3[[#This Row],[Risk 1 Simulated occurences]]*_xlfn.LOGNORM.INV(Table3[[#This Row],[RV lognorm]],(LN(ImpLow1)+LN(ImpUp1))/2,(LN(ImpUp1)-LN(ImpLow1))/3.29)</f>
        <v>0</v>
      </c>
      <c r="L47">
        <f>_xlfn.BINOM.INV(BinomTrials,_xlfn.GAMMA.INV(Table3[[#This Row],[RV gamma]],GammaShape2,GammaRate2)/BinomTrials,Table3[[#This Row],[RV binom]])</f>
        <v>0</v>
      </c>
      <c r="M47" s="1">
        <f>Table3[[#This Row],[Risk 2 simulated occurences]]*_xlfn.LOGNORM.INV(Table3[[#This Row],[RV lognorm]],(LN(ImpLow2)+LN(ImpUp2))/2,(LN(ImpUp2)-LN(ImpLow2))/3.29)</f>
        <v>0</v>
      </c>
    </row>
    <row r="48" spans="1:13">
      <c r="A48">
        <v>0.5160415244829103</v>
      </c>
      <c r="C48">
        <f>_xlfn.BETA.INV(Table1[[#This Row],[RV Beta]],C$9,C$10,ProbLow1,ProbUp1)</f>
        <v>0.50427857524982433</v>
      </c>
      <c r="D48">
        <f>_xlfn.BETA.INV(Table1[[#This Row],[RV Beta]],D$9,D$10,ProbLow2,ProbUp2)</f>
        <v>0.17628357257494726</v>
      </c>
      <c r="G48">
        <v>0.42636235497256852</v>
      </c>
      <c r="H48">
        <v>0.3366831854622267</v>
      </c>
      <c r="I48">
        <v>0.24700401595188493</v>
      </c>
      <c r="J48">
        <f>_xlfn.BINOM.INV(BinomTrials,_xlfn.GAMMA.INV(Table3[[#This Row],[RV gamma]],GammaShape1,GammaRate1)/BinomTrials,Table3[[#This Row],[RV binom]])</f>
        <v>0</v>
      </c>
      <c r="K48" s="1">
        <f>Table3[[#This Row],[Risk 1 Simulated occurences]]*_xlfn.LOGNORM.INV(Table3[[#This Row],[RV lognorm]],(LN(ImpLow1)+LN(ImpUp1))/2,(LN(ImpUp1)-LN(ImpLow1))/3.29)</f>
        <v>0</v>
      </c>
      <c r="L48">
        <f>_xlfn.BINOM.INV(BinomTrials,_xlfn.GAMMA.INV(Table3[[#This Row],[RV gamma]],GammaShape2,GammaRate2)/BinomTrials,Table3[[#This Row],[RV binom]])</f>
        <v>0</v>
      </c>
      <c r="M48" s="1">
        <f>Table3[[#This Row],[Risk 2 simulated occurences]]*_xlfn.LOGNORM.INV(Table3[[#This Row],[RV lognorm]],(LN(ImpLow2)+LN(ImpUp2))/2,(LN(ImpUp2)-LN(ImpLow2))/3.29)</f>
        <v>0</v>
      </c>
    </row>
    <row r="49" spans="1:13">
      <c r="A49">
        <v>0.1099019842734104</v>
      </c>
      <c r="C49">
        <f>_xlfn.BETA.INV(Table1[[#This Row],[RV Beta]],C$9,C$10,ProbLow1,ProbUp1)</f>
        <v>0.37798036363650633</v>
      </c>
      <c r="D49">
        <f>_xlfn.BETA.INV(Table1[[#This Row],[RV Beta]],D$9,D$10,ProbLow2,ProbUp2)</f>
        <v>0.13839410909095193</v>
      </c>
      <c r="G49">
        <v>0.87210002395887865</v>
      </c>
      <c r="H49">
        <v>0.63429806364434682</v>
      </c>
      <c r="I49">
        <v>0.396496103329815</v>
      </c>
      <c r="J49">
        <f>_xlfn.BINOM.INV(BinomTrials,_xlfn.GAMMA.INV(Table3[[#This Row],[RV gamma]],GammaShape1,GammaRate1)/BinomTrials,Table3[[#This Row],[RV binom]])</f>
        <v>1</v>
      </c>
      <c r="K49" s="1">
        <f>Table3[[#This Row],[Risk 1 Simulated occurences]]*_xlfn.LOGNORM.INV(Table3[[#This Row],[RV lognorm]],(LN(ImpLow1)+LN(ImpUp1))/2,(LN(ImpUp1)-LN(ImpLow1))/3.29)</f>
        <v>26316.912336575195</v>
      </c>
      <c r="L49">
        <f>_xlfn.BINOM.INV(BinomTrials,_xlfn.GAMMA.INV(Table3[[#This Row],[RV gamma]],GammaShape2,GammaRate2)/BinomTrials,Table3[[#This Row],[RV binom]])</f>
        <v>0</v>
      </c>
      <c r="M49" s="1">
        <f>Table3[[#This Row],[Risk 2 simulated occurences]]*_xlfn.LOGNORM.INV(Table3[[#This Row],[RV lognorm]],(LN(ImpLow2)+LN(ImpUp2))/2,(LN(ImpUp2)-LN(ImpLow2))/3.29)</f>
        <v>0</v>
      </c>
    </row>
    <row r="50" spans="1:13">
      <c r="A50">
        <v>0.12264968320850733</v>
      </c>
      <c r="C50">
        <f>_xlfn.BETA.INV(Table1[[#This Row],[RV Beta]],C$9,C$10,ProbLow1,ProbUp1)</f>
        <v>0.38367317674276313</v>
      </c>
      <c r="D50">
        <f>_xlfn.BETA.INV(Table1[[#This Row],[RV Beta]],D$9,D$10,ProbLow2,ProbUp2)</f>
        <v>0.14010195302282902</v>
      </c>
      <c r="G50">
        <v>0.38510267687267746</v>
      </c>
      <c r="H50">
        <v>0.64755567053684759</v>
      </c>
      <c r="I50">
        <v>0.91000866420101778</v>
      </c>
      <c r="J50">
        <f>_xlfn.BINOM.INV(BinomTrials,_xlfn.GAMMA.INV(Table3[[#This Row],[RV gamma]],GammaShape1,GammaRate1)/BinomTrials,Table3[[#This Row],[RV binom]])</f>
        <v>1</v>
      </c>
      <c r="K50" s="1">
        <f>Table3[[#This Row],[Risk 1 Simulated occurences]]*_xlfn.LOGNORM.INV(Table3[[#This Row],[RV lognorm]],(LN(ImpLow1)+LN(ImpUp1))/2,(LN(ImpUp1)-LN(ImpLow1))/3.29)</f>
        <v>80824.037963623938</v>
      </c>
      <c r="L50">
        <f>_xlfn.BINOM.INV(BinomTrials,_xlfn.GAMMA.INV(Table3[[#This Row],[RV gamma]],GammaShape2,GammaRate2)/BinomTrials,Table3[[#This Row],[RV binom]])</f>
        <v>0</v>
      </c>
      <c r="M50" s="1">
        <f>Table3[[#This Row],[Risk 2 simulated occurences]]*_xlfn.LOGNORM.INV(Table3[[#This Row],[RV lognorm]],(LN(ImpLow2)+LN(ImpUp2))/2,(LN(ImpUp2)-LN(ImpLow2))/3.29)</f>
        <v>0</v>
      </c>
    </row>
    <row r="51" spans="1:13">
      <c r="A51">
        <v>0.37322568538283263</v>
      </c>
      <c r="C51">
        <f>_xlfn.BETA.INV(Table1[[#This Row],[RV Beta]],C$9,C$10,ProbLow1,ProbUp1)</f>
        <v>0.46576804086775492</v>
      </c>
      <c r="D51">
        <f>_xlfn.BETA.INV(Table1[[#This Row],[RV Beta]],D$9,D$10,ProbLow2,ProbUp2)</f>
        <v>0.16473041226032659</v>
      </c>
      <c r="G51">
        <v>0.42069019909048927</v>
      </c>
      <c r="H51">
        <v>0.46815471279814591</v>
      </c>
      <c r="I51">
        <v>0.51561922650580261</v>
      </c>
      <c r="J51">
        <f>_xlfn.BINOM.INV(BinomTrials,_xlfn.GAMMA.INV(Table3[[#This Row],[RV gamma]],GammaShape1,GammaRate1)/BinomTrials,Table3[[#This Row],[RV binom]])</f>
        <v>0</v>
      </c>
      <c r="K51" s="1">
        <f>Table3[[#This Row],[Risk 1 Simulated occurences]]*_xlfn.LOGNORM.INV(Table3[[#This Row],[RV lognorm]],(LN(ImpLow1)+LN(ImpUp1))/2,(LN(ImpUp1)-LN(ImpLow1))/3.29)</f>
        <v>0</v>
      </c>
      <c r="L51">
        <f>_xlfn.BINOM.INV(BinomTrials,_xlfn.GAMMA.INV(Table3[[#This Row],[RV gamma]],GammaShape2,GammaRate2)/BinomTrials,Table3[[#This Row],[RV binom]])</f>
        <v>0</v>
      </c>
      <c r="M51" s="1">
        <f>Table3[[#This Row],[Risk 2 simulated occurences]]*_xlfn.LOGNORM.INV(Table3[[#This Row],[RV lognorm]],(LN(ImpLow2)+LN(ImpUp2))/2,(LN(ImpUp2)-LN(ImpLow2))/3.29)</f>
        <v>0</v>
      </c>
    </row>
    <row r="52" spans="1:13">
      <c r="A52">
        <v>0.80409422926795404</v>
      </c>
      <c r="C52">
        <f>_xlfn.BETA.INV(Table1[[#This Row],[RV Beta]],C$9,C$10,ProbLow1,ProbUp1)</f>
        <v>0.5881181232704733</v>
      </c>
      <c r="D52">
        <f>_xlfn.BETA.INV(Table1[[#This Row],[RV Beta]],D$9,D$10,ProbLow2,ProbUp2)</f>
        <v>0.201435436981142</v>
      </c>
      <c r="G52">
        <v>0.5401761138533131</v>
      </c>
      <c r="H52">
        <v>0.27625799843867216</v>
      </c>
      <c r="I52">
        <v>1.2339883024031242E-2</v>
      </c>
      <c r="J52">
        <f>_xlfn.BINOM.INV(BinomTrials,_xlfn.GAMMA.INV(Table3[[#This Row],[RV gamma]],GammaShape1,GammaRate1)/BinomTrials,Table3[[#This Row],[RV binom]])</f>
        <v>0</v>
      </c>
      <c r="K52" s="1">
        <f>Table3[[#This Row],[Risk 1 Simulated occurences]]*_xlfn.LOGNORM.INV(Table3[[#This Row],[RV lognorm]],(LN(ImpLow1)+LN(ImpUp1))/2,(LN(ImpUp1)-LN(ImpLow1))/3.29)</f>
        <v>0</v>
      </c>
      <c r="L52">
        <f>_xlfn.BINOM.INV(BinomTrials,_xlfn.GAMMA.INV(Table3[[#This Row],[RV gamma]],GammaShape2,GammaRate2)/BinomTrials,Table3[[#This Row],[RV binom]])</f>
        <v>0</v>
      </c>
      <c r="M52" s="1">
        <f>Table3[[#This Row],[Risk 2 simulated occurences]]*_xlfn.LOGNORM.INV(Table3[[#This Row],[RV lognorm]],(LN(ImpLow2)+LN(ImpUp2))/2,(LN(ImpUp2)-LN(ImpLow2))/3.29)</f>
        <v>0</v>
      </c>
    </row>
    <row r="53" spans="1:13">
      <c r="A53">
        <v>0.41171130650290816</v>
      </c>
      <c r="C53">
        <f>_xlfn.BETA.INV(Table1[[#This Row],[RV Beta]],C$9,C$10,ProbLow1,ProbUp1)</f>
        <v>0.47631500431149953</v>
      </c>
      <c r="D53">
        <f>_xlfn.BETA.INV(Table1[[#This Row],[RV Beta]],D$9,D$10,ProbLow2,ProbUp2)</f>
        <v>0.16789450129344996</v>
      </c>
      <c r="G53">
        <v>0.73994553263296636</v>
      </c>
      <c r="H53">
        <v>6.817975876302447E-2</v>
      </c>
      <c r="I53">
        <v>0.39641398489308266</v>
      </c>
      <c r="J53">
        <f>_xlfn.BINOM.INV(BinomTrials,_xlfn.GAMMA.INV(Table3[[#This Row],[RV gamma]],GammaShape1,GammaRate1)/BinomTrials,Table3[[#This Row],[RV binom]])</f>
        <v>0</v>
      </c>
      <c r="K53" s="1">
        <f>Table3[[#This Row],[Risk 1 Simulated occurences]]*_xlfn.LOGNORM.INV(Table3[[#This Row],[RV lognorm]],(LN(ImpLow1)+LN(ImpUp1))/2,(LN(ImpUp1)-LN(ImpLow1))/3.29)</f>
        <v>0</v>
      </c>
      <c r="L53">
        <f>_xlfn.BINOM.INV(BinomTrials,_xlfn.GAMMA.INV(Table3[[#This Row],[RV gamma]],GammaShape2,GammaRate2)/BinomTrials,Table3[[#This Row],[RV binom]])</f>
        <v>0</v>
      </c>
      <c r="M53" s="1">
        <f>Table3[[#This Row],[Risk 2 simulated occurences]]*_xlfn.LOGNORM.INV(Table3[[#This Row],[RV lognorm]],(LN(ImpLow2)+LN(ImpUp2))/2,(LN(ImpUp2)-LN(ImpLow2))/3.29)</f>
        <v>0</v>
      </c>
    </row>
    <row r="54" spans="1:13">
      <c r="A54">
        <v>0.63192839437719828</v>
      </c>
      <c r="C54">
        <f>_xlfn.BETA.INV(Table1[[#This Row],[RV Beta]],C$9,C$10,ProbLow1,ProbUp1)</f>
        <v>0.53566171824052755</v>
      </c>
      <c r="D54">
        <f>_xlfn.BETA.INV(Table1[[#This Row],[RV Beta]],D$9,D$10,ProbLow2,ProbUp2)</f>
        <v>0.18569851547215824</v>
      </c>
      <c r="G54">
        <v>0.26456696226474224</v>
      </c>
      <c r="H54">
        <v>0.89720553015228621</v>
      </c>
      <c r="I54">
        <v>0.52984409803983012</v>
      </c>
      <c r="J54">
        <f>_xlfn.BINOM.INV(BinomTrials,_xlfn.GAMMA.INV(Table3[[#This Row],[RV gamma]],GammaShape1,GammaRate1)/BinomTrials,Table3[[#This Row],[RV binom]])</f>
        <v>1</v>
      </c>
      <c r="K54" s="1">
        <f>Table3[[#This Row],[Risk 1 Simulated occurences]]*_xlfn.LOGNORM.INV(Table3[[#This Row],[RV lognorm]],(LN(ImpLow1)+LN(ImpUp1))/2,(LN(ImpUp1)-LN(ImpLow1))/3.29)</f>
        <v>33324.163891752432</v>
      </c>
      <c r="L54">
        <f>_xlfn.BINOM.INV(BinomTrials,_xlfn.GAMMA.INV(Table3[[#This Row],[RV gamma]],GammaShape2,GammaRate2)/BinomTrials,Table3[[#This Row],[RV binom]])</f>
        <v>1</v>
      </c>
      <c r="M54" s="1">
        <f>Table3[[#This Row],[Risk 2 simulated occurences]]*_xlfn.LOGNORM.INV(Table3[[#This Row],[RV lognorm]],(LN(ImpLow2)+LN(ImpUp2))/2,(LN(ImpUp2)-LN(ImpLow2))/3.29)</f>
        <v>3332416.3891752451</v>
      </c>
    </row>
    <row r="55" spans="1:13">
      <c r="A55">
        <v>0.82052429757105383</v>
      </c>
      <c r="C55">
        <f>_xlfn.BETA.INV(Table1[[#This Row],[RV Beta]],C$9,C$10,ProbLow1,ProbUp1)</f>
        <v>0.59394161785353805</v>
      </c>
      <c r="D55">
        <f>_xlfn.BETA.INV(Table1[[#This Row],[RV Beta]],D$9,D$10,ProbLow2,ProbUp2)</f>
        <v>0.20318248535606143</v>
      </c>
      <c r="G55">
        <v>0.57693478352247496</v>
      </c>
      <c r="H55">
        <v>0.33334526947389603</v>
      </c>
      <c r="I55">
        <v>8.9755755425317094E-2</v>
      </c>
      <c r="J55">
        <f>_xlfn.BINOM.INV(BinomTrials,_xlfn.GAMMA.INV(Table3[[#This Row],[RV gamma]],GammaShape1,GammaRate1)/BinomTrials,Table3[[#This Row],[RV binom]])</f>
        <v>0</v>
      </c>
      <c r="K55" s="1">
        <f>Table3[[#This Row],[Risk 1 Simulated occurences]]*_xlfn.LOGNORM.INV(Table3[[#This Row],[RV lognorm]],(LN(ImpLow1)+LN(ImpUp1))/2,(LN(ImpUp1)-LN(ImpLow1))/3.29)</f>
        <v>0</v>
      </c>
      <c r="L55">
        <f>_xlfn.BINOM.INV(BinomTrials,_xlfn.GAMMA.INV(Table3[[#This Row],[RV gamma]],GammaShape2,GammaRate2)/BinomTrials,Table3[[#This Row],[RV binom]])</f>
        <v>0</v>
      </c>
      <c r="M55" s="1">
        <f>Table3[[#This Row],[Risk 2 simulated occurences]]*_xlfn.LOGNORM.INV(Table3[[#This Row],[RV lognorm]],(LN(ImpLow2)+LN(ImpUp2))/2,(LN(ImpUp2)-LN(ImpLow2))/3.29)</f>
        <v>0</v>
      </c>
    </row>
    <row r="56" spans="1:13">
      <c r="A56">
        <v>0.5518692767023432</v>
      </c>
      <c r="C56">
        <f>_xlfn.BETA.INV(Table1[[#This Row],[RV Beta]],C$9,C$10,ProbLow1,ProbUp1)</f>
        <v>0.51386018205589334</v>
      </c>
      <c r="D56">
        <f>_xlfn.BETA.INV(Table1[[#This Row],[RV Beta]],D$9,D$10,ProbLow2,ProbUp2)</f>
        <v>0.17915805461676798</v>
      </c>
      <c r="G56">
        <v>0.54290666223639006</v>
      </c>
      <c r="H56">
        <v>0.53394404777043691</v>
      </c>
      <c r="I56">
        <v>0.52498143330448377</v>
      </c>
      <c r="J56">
        <f>_xlfn.BINOM.INV(BinomTrials,_xlfn.GAMMA.INV(Table3[[#This Row],[RV gamma]],GammaShape1,GammaRate1)/BinomTrials,Table3[[#This Row],[RV binom]])</f>
        <v>0</v>
      </c>
      <c r="K56" s="1">
        <f>Table3[[#This Row],[Risk 1 Simulated occurences]]*_xlfn.LOGNORM.INV(Table3[[#This Row],[RV lognorm]],(LN(ImpLow1)+LN(ImpUp1))/2,(LN(ImpUp1)-LN(ImpLow1))/3.29)</f>
        <v>0</v>
      </c>
      <c r="L56">
        <f>_xlfn.BINOM.INV(BinomTrials,_xlfn.GAMMA.INV(Table3[[#This Row],[RV gamma]],GammaShape2,GammaRate2)/BinomTrials,Table3[[#This Row],[RV binom]])</f>
        <v>0</v>
      </c>
      <c r="M56" s="1">
        <f>Table3[[#This Row],[Risk 2 simulated occurences]]*_xlfn.LOGNORM.INV(Table3[[#This Row],[RV lognorm]],(LN(ImpLow2)+LN(ImpUp2))/2,(LN(ImpUp2)-LN(ImpLow2))/3.29)</f>
        <v>0</v>
      </c>
    </row>
    <row r="57" spans="1:13">
      <c r="A57">
        <v>0.26693353628131261</v>
      </c>
      <c r="C57">
        <f>_xlfn.BETA.INV(Table1[[#This Row],[RV Beta]],C$9,C$10,ProbLow1,ProbUp1)</f>
        <v>0.43497586231312346</v>
      </c>
      <c r="D57">
        <f>_xlfn.BETA.INV(Table1[[#This Row],[RV Beta]],D$9,D$10,ProbLow2,ProbUp2)</f>
        <v>0.15549275869393711</v>
      </c>
      <c r="G57">
        <v>0.63227220700693887</v>
      </c>
      <c r="H57">
        <v>0.99761087773256507</v>
      </c>
      <c r="I57">
        <v>0.36294954845819133</v>
      </c>
      <c r="J57">
        <f>_xlfn.BINOM.INV(BinomTrials,_xlfn.GAMMA.INV(Table3[[#This Row],[RV gamma]],GammaShape1,GammaRate1)/BinomTrials,Table3[[#This Row],[RV binom]])</f>
        <v>3</v>
      </c>
      <c r="K57" s="1">
        <f>Table3[[#This Row],[Risk 1 Simulated occurences]]*_xlfn.LOGNORM.INV(Table3[[#This Row],[RV lognorm]],(LN(ImpLow1)+LN(ImpUp1))/2,(LN(ImpUp1)-LN(ImpLow1))/3.29)</f>
        <v>74226.710694636873</v>
      </c>
      <c r="L57">
        <f>_xlfn.BINOM.INV(BinomTrials,_xlfn.GAMMA.INV(Table3[[#This Row],[RV gamma]],GammaShape2,GammaRate2)/BinomTrials,Table3[[#This Row],[RV binom]])</f>
        <v>2</v>
      </c>
      <c r="M57" s="1">
        <f>Table3[[#This Row],[Risk 2 simulated occurences]]*_xlfn.LOGNORM.INV(Table3[[#This Row],[RV lognorm]],(LN(ImpLow2)+LN(ImpUp2))/2,(LN(ImpUp2)-LN(ImpLow2))/3.29)</f>
        <v>4948447.3796424605</v>
      </c>
    </row>
    <row r="58" spans="1:13">
      <c r="A58">
        <v>0.3519442800208667</v>
      </c>
      <c r="C58">
        <f>_xlfn.BETA.INV(Table1[[#This Row],[RV Beta]],C$9,C$10,ProbLow1,ProbUp1)</f>
        <v>0.45983255228400383</v>
      </c>
      <c r="D58">
        <f>_xlfn.BETA.INV(Table1[[#This Row],[RV Beta]],D$9,D$10,ProbLow2,ProbUp2)</f>
        <v>0.16294976568520125</v>
      </c>
      <c r="G58">
        <v>0.59898316562128395</v>
      </c>
      <c r="H58">
        <v>0.84602205122170138</v>
      </c>
      <c r="I58">
        <v>9.3060936822118676E-2</v>
      </c>
      <c r="J58">
        <f>_xlfn.BINOM.INV(BinomTrials,_xlfn.GAMMA.INV(Table3[[#This Row],[RV gamma]],GammaShape1,GammaRate1)/BinomTrials,Table3[[#This Row],[RV binom]])</f>
        <v>1</v>
      </c>
      <c r="K58" s="1">
        <f>Table3[[#This Row],[Risk 1 Simulated occurences]]*_xlfn.LOGNORM.INV(Table3[[#This Row],[RV lognorm]],(LN(ImpLow1)+LN(ImpUp1))/2,(LN(ImpUp1)-LN(ImpLow1))/3.29)</f>
        <v>12535.280215414316</v>
      </c>
      <c r="L58">
        <f>_xlfn.BINOM.INV(BinomTrials,_xlfn.GAMMA.INV(Table3[[#This Row],[RV gamma]],GammaShape2,GammaRate2)/BinomTrials,Table3[[#This Row],[RV binom]])</f>
        <v>1</v>
      </c>
      <c r="M58" s="1">
        <f>Table3[[#This Row],[Risk 2 simulated occurences]]*_xlfn.LOGNORM.INV(Table3[[#This Row],[RV lognorm]],(LN(ImpLow2)+LN(ImpUp2))/2,(LN(ImpUp2)-LN(ImpLow2))/3.29)</f>
        <v>1253528.0215414322</v>
      </c>
    </row>
    <row r="59" spans="1:13">
      <c r="A59">
        <v>0.12751431070618066</v>
      </c>
      <c r="C59">
        <f>_xlfn.BETA.INV(Table1[[#This Row],[RV Beta]],C$9,C$10,ProbLow1,ProbUp1)</f>
        <v>0.38576568747236761</v>
      </c>
      <c r="D59">
        <f>_xlfn.BETA.INV(Table1[[#This Row],[RV Beta]],D$9,D$10,ProbLow2,ProbUp2)</f>
        <v>0.14072970624171033</v>
      </c>
      <c r="G59">
        <v>0.11006459692030428</v>
      </c>
      <c r="H59">
        <v>9.2614883134427894E-2</v>
      </c>
      <c r="I59">
        <v>7.5165169348551511E-2</v>
      </c>
      <c r="J59">
        <f>_xlfn.BINOM.INV(BinomTrials,_xlfn.GAMMA.INV(Table3[[#This Row],[RV gamma]],GammaShape1,GammaRate1)/BinomTrials,Table3[[#This Row],[RV binom]])</f>
        <v>0</v>
      </c>
      <c r="K59" s="1">
        <f>Table3[[#This Row],[Risk 1 Simulated occurences]]*_xlfn.LOGNORM.INV(Table3[[#This Row],[RV lognorm]],(LN(ImpLow1)+LN(ImpUp1))/2,(LN(ImpUp1)-LN(ImpLow1))/3.29)</f>
        <v>0</v>
      </c>
      <c r="L59">
        <f>_xlfn.BINOM.INV(BinomTrials,_xlfn.GAMMA.INV(Table3[[#This Row],[RV gamma]],GammaShape2,GammaRate2)/BinomTrials,Table3[[#This Row],[RV binom]])</f>
        <v>0</v>
      </c>
      <c r="M59" s="1">
        <f>Table3[[#This Row],[Risk 2 simulated occurences]]*_xlfn.LOGNORM.INV(Table3[[#This Row],[RV lognorm]],(LN(ImpLow2)+LN(ImpUp2))/2,(LN(ImpUp2)-LN(ImpLow2))/3.29)</f>
        <v>0</v>
      </c>
    </row>
    <row r="60" spans="1:13">
      <c r="A60">
        <v>0.13302003877843732</v>
      </c>
      <c r="C60">
        <f>_xlfn.BETA.INV(Table1[[#This Row],[RV Beta]],C$9,C$10,ProbLow1,ProbUp1)</f>
        <v>0.38808620790246651</v>
      </c>
      <c r="D60">
        <f>_xlfn.BETA.INV(Table1[[#This Row],[RV Beta]],D$9,D$10,ProbLow2,ProbUp2)</f>
        <v>0.14142586237073998</v>
      </c>
      <c r="G60">
        <v>0.85568043955400608</v>
      </c>
      <c r="H60">
        <v>0.57834084032957478</v>
      </c>
      <c r="I60">
        <v>0.30100124110514354</v>
      </c>
      <c r="J60">
        <f>_xlfn.BINOM.INV(BinomTrials,_xlfn.GAMMA.INV(Table3[[#This Row],[RV gamma]],GammaShape1,GammaRate1)/BinomTrials,Table3[[#This Row],[RV binom]])</f>
        <v>1</v>
      </c>
      <c r="K60" s="1">
        <f>Table3[[#This Row],[Risk 1 Simulated occurences]]*_xlfn.LOGNORM.INV(Table3[[#This Row],[RV lognorm]],(LN(ImpLow1)+LN(ImpUp1))/2,(LN(ImpUp1)-LN(ImpLow1))/3.29)</f>
        <v>21952.418248222893</v>
      </c>
      <c r="L60">
        <f>_xlfn.BINOM.INV(BinomTrials,_xlfn.GAMMA.INV(Table3[[#This Row],[RV gamma]],GammaShape2,GammaRate2)/BinomTrials,Table3[[#This Row],[RV binom]])</f>
        <v>0</v>
      </c>
      <c r="M60" s="1">
        <f>Table3[[#This Row],[Risk 2 simulated occurences]]*_xlfn.LOGNORM.INV(Table3[[#This Row],[RV lognorm]],(LN(ImpLow2)+LN(ImpUp2))/2,(LN(ImpUp2)-LN(ImpLow2))/3.29)</f>
        <v>0</v>
      </c>
    </row>
    <row r="61" spans="1:13">
      <c r="A61">
        <v>0.66779174919603013</v>
      </c>
      <c r="C61">
        <f>_xlfn.BETA.INV(Table1[[#This Row],[RV Beta]],C$9,C$10,ProbLow1,ProbUp1)</f>
        <v>0.54575601530529294</v>
      </c>
      <c r="D61">
        <f>_xlfn.BETA.INV(Table1[[#This Row],[RV Beta]],D$9,D$10,ProbLow2,ProbUp2)</f>
        <v>0.18872680459158789</v>
      </c>
      <c r="G61">
        <v>0.42114758417995068</v>
      </c>
      <c r="H61">
        <v>0.1745034191638713</v>
      </c>
      <c r="I61">
        <v>0.92785925414779191</v>
      </c>
      <c r="J61">
        <f>_xlfn.BINOM.INV(BinomTrials,_xlfn.GAMMA.INV(Table3[[#This Row],[RV gamma]],GammaShape1,GammaRate1)/BinomTrials,Table3[[#This Row],[RV binom]])</f>
        <v>0</v>
      </c>
      <c r="K61" s="1">
        <f>Table3[[#This Row],[Risk 1 Simulated occurences]]*_xlfn.LOGNORM.INV(Table3[[#This Row],[RV lognorm]],(LN(ImpLow1)+LN(ImpUp1))/2,(LN(ImpUp1)-LN(ImpLow1))/3.29)</f>
        <v>0</v>
      </c>
      <c r="L61">
        <f>_xlfn.BINOM.INV(BinomTrials,_xlfn.GAMMA.INV(Table3[[#This Row],[RV gamma]],GammaShape2,GammaRate2)/BinomTrials,Table3[[#This Row],[RV binom]])</f>
        <v>0</v>
      </c>
      <c r="M61" s="1">
        <f>Table3[[#This Row],[Risk 2 simulated occurences]]*_xlfn.LOGNORM.INV(Table3[[#This Row],[RV lognorm]],(LN(ImpLow2)+LN(ImpUp2))/2,(LN(ImpUp2)-LN(ImpLow2))/3.29)</f>
        <v>0</v>
      </c>
    </row>
    <row r="62" spans="1:13">
      <c r="A62">
        <v>0.57592873767760056</v>
      </c>
      <c r="C62">
        <f>_xlfn.BETA.INV(Table1[[#This Row],[RV Beta]],C$9,C$10,ProbLow1,ProbUp1)</f>
        <v>0.52033720803407402</v>
      </c>
      <c r="D62">
        <f>_xlfn.BETA.INV(Table1[[#This Row],[RV Beta]],D$9,D$10,ProbLow2,ProbUp2)</f>
        <v>0.18110116241022217</v>
      </c>
      <c r="G62">
        <v>0.2274473124311526</v>
      </c>
      <c r="H62">
        <v>0.87896588718470459</v>
      </c>
      <c r="I62">
        <v>0.5304844619382566</v>
      </c>
      <c r="J62">
        <f>_xlfn.BINOM.INV(BinomTrials,_xlfn.GAMMA.INV(Table3[[#This Row],[RV gamma]],GammaShape1,GammaRate1)/BinomTrials,Table3[[#This Row],[RV binom]])</f>
        <v>1</v>
      </c>
      <c r="K62" s="1">
        <f>Table3[[#This Row],[Risk 1 Simulated occurences]]*_xlfn.LOGNORM.INV(Table3[[#This Row],[RV lognorm]],(LN(ImpLow1)+LN(ImpUp1))/2,(LN(ImpUp1)-LN(ImpLow1))/3.29)</f>
        <v>33361.728973348458</v>
      </c>
      <c r="L62">
        <f>_xlfn.BINOM.INV(BinomTrials,_xlfn.GAMMA.INV(Table3[[#This Row],[RV gamma]],GammaShape2,GammaRate2)/BinomTrials,Table3[[#This Row],[RV binom]])</f>
        <v>1</v>
      </c>
      <c r="M62" s="1">
        <f>Table3[[#This Row],[Risk 2 simulated occurences]]*_xlfn.LOGNORM.INV(Table3[[#This Row],[RV lognorm]],(LN(ImpLow2)+LN(ImpUp2))/2,(LN(ImpUp2)-LN(ImpLow2))/3.29)</f>
        <v>3336172.8973348471</v>
      </c>
    </row>
    <row r="63" spans="1:13">
      <c r="A63">
        <v>0.63429414743291868</v>
      </c>
      <c r="C63">
        <f>_xlfn.BETA.INV(Table1[[#This Row],[RV Beta]],C$9,C$10,ProbLow1,ProbUp1)</f>
        <v>0.53631957220526183</v>
      </c>
      <c r="D63">
        <f>_xlfn.BETA.INV(Table1[[#This Row],[RV Beta]],D$9,D$10,ProbLow2,ProbUp2)</f>
        <v>0.18589587166157853</v>
      </c>
      <c r="G63">
        <v>0.70698003038157708</v>
      </c>
      <c r="H63">
        <v>0.77966591333023549</v>
      </c>
      <c r="I63">
        <v>0.8523517962788939</v>
      </c>
      <c r="J63">
        <f>_xlfn.BINOM.INV(BinomTrials,_xlfn.GAMMA.INV(Table3[[#This Row],[RV gamma]],GammaShape1,GammaRate1)/BinomTrials,Table3[[#This Row],[RV binom]])</f>
        <v>1</v>
      </c>
      <c r="K63" s="1">
        <f>Table3[[#This Row],[Risk 1 Simulated occurences]]*_xlfn.LOGNORM.INV(Table3[[#This Row],[RV lognorm]],(LN(ImpLow1)+LN(ImpUp1))/2,(LN(ImpUp1)-LN(ImpLow1))/3.29)</f>
        <v>65782.048767690445</v>
      </c>
      <c r="L63">
        <f>_xlfn.BINOM.INV(BinomTrials,_xlfn.GAMMA.INV(Table3[[#This Row],[RV gamma]],GammaShape2,GammaRate2)/BinomTrials,Table3[[#This Row],[RV binom]])</f>
        <v>0</v>
      </c>
      <c r="M63" s="1">
        <f>Table3[[#This Row],[Risk 2 simulated occurences]]*_xlfn.LOGNORM.INV(Table3[[#This Row],[RV lognorm]],(LN(ImpLow2)+LN(ImpUp2))/2,(LN(ImpUp2)-LN(ImpLow2))/3.29)</f>
        <v>0</v>
      </c>
    </row>
    <row r="64" spans="1:13">
      <c r="A64">
        <v>0.58173590506507822</v>
      </c>
      <c r="C64">
        <f>_xlfn.BETA.INV(Table1[[#This Row],[RV Beta]],C$9,C$10,ProbLow1,ProbUp1)</f>
        <v>0.52190814489384785</v>
      </c>
      <c r="D64">
        <f>_xlfn.BETA.INV(Table1[[#This Row],[RV Beta]],D$9,D$10,ProbLow2,ProbUp2)</f>
        <v>0.18157244346815432</v>
      </c>
      <c r="G64">
        <v>0.21337062316637981</v>
      </c>
      <c r="H64">
        <v>0.84500534126768134</v>
      </c>
      <c r="I64">
        <v>0.47664005936898296</v>
      </c>
      <c r="J64">
        <f>_xlfn.BINOM.INV(BinomTrials,_xlfn.GAMMA.INV(Table3[[#This Row],[RV gamma]],GammaShape1,GammaRate1)/BinomTrials,Table3[[#This Row],[RV binom]])</f>
        <v>1</v>
      </c>
      <c r="K64" s="1">
        <f>Table3[[#This Row],[Risk 1 Simulated occurences]]*_xlfn.LOGNORM.INV(Table3[[#This Row],[RV lognorm]],(LN(ImpLow1)+LN(ImpUp1))/2,(LN(ImpUp1)-LN(ImpLow1))/3.29)</f>
        <v>30352.330322589685</v>
      </c>
      <c r="L64">
        <f>_xlfn.BINOM.INV(BinomTrials,_xlfn.GAMMA.INV(Table3[[#This Row],[RV gamma]],GammaShape2,GammaRate2)/BinomTrials,Table3[[#This Row],[RV binom]])</f>
        <v>0</v>
      </c>
      <c r="M64" s="1">
        <f>Table3[[#This Row],[Risk 2 simulated occurences]]*_xlfn.LOGNORM.INV(Table3[[#This Row],[RV lognorm]],(LN(ImpLow2)+LN(ImpUp2))/2,(LN(ImpUp2)-LN(ImpLow2))/3.29)</f>
        <v>0</v>
      </c>
    </row>
    <row r="65" spans="1:13">
      <c r="A65">
        <v>0.23535642877004875</v>
      </c>
      <c r="C65">
        <f>_xlfn.BETA.INV(Table1[[#This Row],[RV Beta]],C$9,C$10,ProbLow1,ProbUp1)</f>
        <v>0.42506022592117698</v>
      </c>
      <c r="D65">
        <f>_xlfn.BETA.INV(Table1[[#This Row],[RV Beta]],D$9,D$10,ProbLow2,ProbUp2)</f>
        <v>0.15251806777635318</v>
      </c>
      <c r="G65">
        <v>0.12006355734544971</v>
      </c>
      <c r="H65">
        <v>4.7706859208506936E-3</v>
      </c>
      <c r="I65">
        <v>0.88947781449625163</v>
      </c>
      <c r="J65">
        <f>_xlfn.BINOM.INV(BinomTrials,_xlfn.GAMMA.INV(Table3[[#This Row],[RV gamma]],GammaShape1,GammaRate1)/BinomTrials,Table3[[#This Row],[RV binom]])</f>
        <v>0</v>
      </c>
      <c r="K65" s="1">
        <f>Table3[[#This Row],[Risk 1 Simulated occurences]]*_xlfn.LOGNORM.INV(Table3[[#This Row],[RV lognorm]],(LN(ImpLow1)+LN(ImpUp1))/2,(LN(ImpUp1)-LN(ImpLow1))/3.29)</f>
        <v>0</v>
      </c>
      <c r="L65">
        <f>_xlfn.BINOM.INV(BinomTrials,_xlfn.GAMMA.INV(Table3[[#This Row],[RV gamma]],GammaShape2,GammaRate2)/BinomTrials,Table3[[#This Row],[RV binom]])</f>
        <v>0</v>
      </c>
      <c r="M65" s="1">
        <f>Table3[[#This Row],[Risk 2 simulated occurences]]*_xlfn.LOGNORM.INV(Table3[[#This Row],[RV lognorm]],(LN(ImpLow2)+LN(ImpUp2))/2,(LN(ImpUp2)-LN(ImpLow2))/3.29)</f>
        <v>0</v>
      </c>
    </row>
    <row r="66" spans="1:13">
      <c r="A66">
        <v>0.63549833820923152</v>
      </c>
      <c r="C66">
        <f>_xlfn.BETA.INV(Table1[[#This Row],[RV Beta]],C$9,C$10,ProbLow1,ProbUp1)</f>
        <v>0.53665481998396602</v>
      </c>
      <c r="D66">
        <f>_xlfn.BETA.INV(Table1[[#This Row],[RV Beta]],D$9,D$10,ProbLow2,ProbUp2)</f>
        <v>0.18599644599518983</v>
      </c>
      <c r="G66">
        <v>0.9082083049734162</v>
      </c>
      <c r="H66">
        <v>0.18091827173760081</v>
      </c>
      <c r="I66">
        <v>0.45362823850178541</v>
      </c>
      <c r="J66">
        <f>_xlfn.BINOM.INV(BinomTrials,_xlfn.GAMMA.INV(Table3[[#This Row],[RV gamma]],GammaShape1,GammaRate1)/BinomTrials,Table3[[#This Row],[RV binom]])</f>
        <v>0</v>
      </c>
      <c r="K66" s="1">
        <f>Table3[[#This Row],[Risk 1 Simulated occurences]]*_xlfn.LOGNORM.INV(Table3[[#This Row],[RV lognorm]],(LN(ImpLow1)+LN(ImpUp1))/2,(LN(ImpUp1)-LN(ImpLow1))/3.29)</f>
        <v>0</v>
      </c>
      <c r="L66">
        <f>_xlfn.BINOM.INV(BinomTrials,_xlfn.GAMMA.INV(Table3[[#This Row],[RV gamma]],GammaShape2,GammaRate2)/BinomTrials,Table3[[#This Row],[RV binom]])</f>
        <v>0</v>
      </c>
      <c r="M66" s="1">
        <f>Table3[[#This Row],[Risk 2 simulated occurences]]*_xlfn.LOGNORM.INV(Table3[[#This Row],[RV lognorm]],(LN(ImpLow2)+LN(ImpUp2))/2,(LN(ImpUp2)-LN(ImpLow2))/3.29)</f>
        <v>0</v>
      </c>
    </row>
    <row r="67" spans="1:13">
      <c r="A67">
        <v>0.82057028255451947</v>
      </c>
      <c r="C67">
        <f>_xlfn.BETA.INV(Table1[[#This Row],[RV Beta]],C$9,C$10,ProbLow1,ProbUp1)</f>
        <v>0.59395824533300856</v>
      </c>
      <c r="D67">
        <f>_xlfn.BETA.INV(Table1[[#This Row],[RV Beta]],D$9,D$10,ProbLow2,ProbUp2)</f>
        <v>0.20318747359990258</v>
      </c>
      <c r="G67">
        <v>0.2569816882056099</v>
      </c>
      <c r="H67">
        <v>0.69339309385670023</v>
      </c>
      <c r="I67">
        <v>0.12980449950779066</v>
      </c>
      <c r="J67">
        <f>_xlfn.BINOM.INV(BinomTrials,_xlfn.GAMMA.INV(Table3[[#This Row],[RV gamma]],GammaShape1,GammaRate1)/BinomTrials,Table3[[#This Row],[RV binom]])</f>
        <v>1</v>
      </c>
      <c r="K67" s="1">
        <f>Table3[[#This Row],[Risk 1 Simulated occurences]]*_xlfn.LOGNORM.INV(Table3[[#This Row],[RV lognorm]],(LN(ImpLow1)+LN(ImpUp1))/2,(LN(ImpUp1)-LN(ImpLow1))/3.29)</f>
        <v>14366.495167930831</v>
      </c>
      <c r="L67">
        <f>_xlfn.BINOM.INV(BinomTrials,_xlfn.GAMMA.INV(Table3[[#This Row],[RV gamma]],GammaShape2,GammaRate2)/BinomTrials,Table3[[#This Row],[RV binom]])</f>
        <v>0</v>
      </c>
      <c r="M67" s="1">
        <f>Table3[[#This Row],[Risk 2 simulated occurences]]*_xlfn.LOGNORM.INV(Table3[[#This Row],[RV lognorm]],(LN(ImpLow2)+LN(ImpUp2))/2,(LN(ImpUp2)-LN(ImpLow2))/3.29)</f>
        <v>0</v>
      </c>
    </row>
    <row r="68" spans="1:13">
      <c r="A68">
        <v>0.32473889380914106</v>
      </c>
      <c r="C68">
        <f>_xlfn.BETA.INV(Table1[[#This Row],[RV Beta]],C$9,C$10,ProbLow1,ProbUp1)</f>
        <v>0.45210466100161478</v>
      </c>
      <c r="D68">
        <f>_xlfn.BETA.INV(Table1[[#This Row],[RV Beta]],D$9,D$10,ProbLow2,ProbUp2)</f>
        <v>0.16063139830048453</v>
      </c>
      <c r="G68">
        <v>9.1233671685323897E-2</v>
      </c>
      <c r="H68">
        <v>0.85772844956150673</v>
      </c>
      <c r="I68">
        <v>0.62422322743768954</v>
      </c>
      <c r="J68">
        <f>_xlfn.BINOM.INV(BinomTrials,_xlfn.GAMMA.INV(Table3[[#This Row],[RV gamma]],GammaShape1,GammaRate1)/BinomTrials,Table3[[#This Row],[RV binom]])</f>
        <v>1</v>
      </c>
      <c r="K68" s="1">
        <f>Table3[[#This Row],[Risk 1 Simulated occurences]]*_xlfn.LOGNORM.INV(Table3[[#This Row],[RV lognorm]],(LN(ImpLow1)+LN(ImpUp1))/2,(LN(ImpUp1)-LN(ImpLow1))/3.29)</f>
        <v>39466.483850509103</v>
      </c>
      <c r="L68">
        <f>_xlfn.BINOM.INV(BinomTrials,_xlfn.GAMMA.INV(Table3[[#This Row],[RV gamma]],GammaShape2,GammaRate2)/BinomTrials,Table3[[#This Row],[RV binom]])</f>
        <v>0</v>
      </c>
      <c r="M68" s="1">
        <f>Table3[[#This Row],[Risk 2 simulated occurences]]*_xlfn.LOGNORM.INV(Table3[[#This Row],[RV lognorm]],(LN(ImpLow2)+LN(ImpUp2))/2,(LN(ImpUp2)-LN(ImpLow2))/3.29)</f>
        <v>0</v>
      </c>
    </row>
    <row r="69" spans="1:13">
      <c r="A69">
        <v>0.88658825023406573</v>
      </c>
      <c r="C69">
        <f>_xlfn.BETA.INV(Table1[[#This Row],[RV Beta]],C$9,C$10,ProbLow1,ProbUp1)</f>
        <v>0.6204199023853767</v>
      </c>
      <c r="D69">
        <f>_xlfn.BETA.INV(Table1[[#This Row],[RV Beta]],D$9,D$10,ProbLow2,ProbUp2)</f>
        <v>0.21112597071561298</v>
      </c>
      <c r="G69">
        <v>0.36432001523874702</v>
      </c>
      <c r="H69">
        <v>0.84205178024342831</v>
      </c>
      <c r="I69">
        <v>0.31978354524810965</v>
      </c>
      <c r="J69">
        <f>_xlfn.BINOM.INV(BinomTrials,_xlfn.GAMMA.INV(Table3[[#This Row],[RV gamma]],GammaShape1,GammaRate1)/BinomTrials,Table3[[#This Row],[RV binom]])</f>
        <v>1</v>
      </c>
      <c r="K69" s="1">
        <f>Table3[[#This Row],[Risk 1 Simulated occurences]]*_xlfn.LOGNORM.INV(Table3[[#This Row],[RV lognorm]],(LN(ImpLow1)+LN(ImpUp1))/2,(LN(ImpUp1)-LN(ImpLow1))/3.29)</f>
        <v>22785.486646276117</v>
      </c>
      <c r="L69">
        <f>_xlfn.BINOM.INV(BinomTrials,_xlfn.GAMMA.INV(Table3[[#This Row],[RV gamma]],GammaShape2,GammaRate2)/BinomTrials,Table3[[#This Row],[RV binom]])</f>
        <v>0</v>
      </c>
      <c r="M69" s="1">
        <f>Table3[[#This Row],[Risk 2 simulated occurences]]*_xlfn.LOGNORM.INV(Table3[[#This Row],[RV lognorm]],(LN(ImpLow2)+LN(ImpUp2))/2,(LN(ImpUp2)-LN(ImpLow2))/3.29)</f>
        <v>0</v>
      </c>
    </row>
    <row r="70" spans="1:13">
      <c r="A70">
        <v>0.88872168394211759</v>
      </c>
      <c r="C70">
        <f>_xlfn.BETA.INV(Table1[[#This Row],[RV Beta]],C$9,C$10,ProbLow1,ProbUp1)</f>
        <v>0.62138921152959459</v>
      </c>
      <c r="D70">
        <f>_xlfn.BETA.INV(Table1[[#This Row],[RV Beta]],D$9,D$10,ProbLow2,ProbUp2)</f>
        <v>0.21141676345887833</v>
      </c>
      <c r="G70">
        <v>0.12649611762095994</v>
      </c>
      <c r="H70">
        <v>0.36427055129980229</v>
      </c>
      <c r="I70">
        <v>0.60204498497864467</v>
      </c>
      <c r="J70">
        <f>_xlfn.BINOM.INV(BinomTrials,_xlfn.GAMMA.INV(Table3[[#This Row],[RV gamma]],GammaShape1,GammaRate1)/BinomTrials,Table3[[#This Row],[RV binom]])</f>
        <v>0</v>
      </c>
      <c r="K70" s="1">
        <f>Table3[[#This Row],[Risk 1 Simulated occurences]]*_xlfn.LOGNORM.INV(Table3[[#This Row],[RV lognorm]],(LN(ImpLow1)+LN(ImpUp1))/2,(LN(ImpUp1)-LN(ImpLow1))/3.29)</f>
        <v>0</v>
      </c>
      <c r="L70">
        <f>_xlfn.BINOM.INV(BinomTrials,_xlfn.GAMMA.INV(Table3[[#This Row],[RV gamma]],GammaShape2,GammaRate2)/BinomTrials,Table3[[#This Row],[RV binom]])</f>
        <v>0</v>
      </c>
      <c r="M70" s="1">
        <f>Table3[[#This Row],[Risk 2 simulated occurences]]*_xlfn.LOGNORM.INV(Table3[[#This Row],[RV lognorm]],(LN(ImpLow2)+LN(ImpUp2))/2,(LN(ImpUp2)-LN(ImpLow2))/3.29)</f>
        <v>0</v>
      </c>
    </row>
    <row r="71" spans="1:13">
      <c r="A71">
        <v>0.74534201517018583</v>
      </c>
      <c r="C71">
        <f>_xlfn.BETA.INV(Table1[[#This Row],[RV Beta]],C$9,C$10,ProbLow1,ProbUp1)</f>
        <v>0.56882262492555258</v>
      </c>
      <c r="D71">
        <f>_xlfn.BETA.INV(Table1[[#This Row],[RV Beta]],D$9,D$10,ProbLow2,ProbUp2)</f>
        <v>0.19564678747766573</v>
      </c>
      <c r="G71">
        <v>2.0248855473589549E-2</v>
      </c>
      <c r="H71">
        <v>0.29515569577699324</v>
      </c>
      <c r="I71">
        <v>0.57006253608039703</v>
      </c>
      <c r="J71">
        <f>_xlfn.BINOM.INV(BinomTrials,_xlfn.GAMMA.INV(Table3[[#This Row],[RV gamma]],GammaShape1,GammaRate1)/BinomTrials,Table3[[#This Row],[RV binom]])</f>
        <v>0</v>
      </c>
      <c r="K71" s="1">
        <f>Table3[[#This Row],[Risk 1 Simulated occurences]]*_xlfn.LOGNORM.INV(Table3[[#This Row],[RV lognorm]],(LN(ImpLow1)+LN(ImpUp1))/2,(LN(ImpUp1)-LN(ImpLow1))/3.29)</f>
        <v>0</v>
      </c>
      <c r="L71">
        <f>_xlfn.BINOM.INV(BinomTrials,_xlfn.GAMMA.INV(Table3[[#This Row],[RV gamma]],GammaShape2,GammaRate2)/BinomTrials,Table3[[#This Row],[RV binom]])</f>
        <v>0</v>
      </c>
      <c r="M71" s="1">
        <f>Table3[[#This Row],[Risk 2 simulated occurences]]*_xlfn.LOGNORM.INV(Table3[[#This Row],[RV lognorm]],(LN(ImpLow2)+LN(ImpUp2))/2,(LN(ImpUp2)-LN(ImpLow2))/3.29)</f>
        <v>0</v>
      </c>
    </row>
    <row r="72" spans="1:13">
      <c r="A72">
        <v>0.96324896531330839</v>
      </c>
      <c r="C72">
        <f>_xlfn.BETA.INV(Table1[[#This Row],[RV Beta]],C$9,C$10,ProbLow1,ProbUp1)</f>
        <v>0.66559154990557801</v>
      </c>
      <c r="D72">
        <f>_xlfn.BETA.INV(Table1[[#This Row],[RV Beta]],D$9,D$10,ProbLow2,ProbUp2)</f>
        <v>0.2246774649716734</v>
      </c>
      <c r="G72">
        <v>0.32251394461957456</v>
      </c>
      <c r="H72">
        <v>0.68177892392584072</v>
      </c>
      <c r="I72">
        <v>4.1043903232106896E-2</v>
      </c>
      <c r="J72">
        <f>_xlfn.BINOM.INV(BinomTrials,_xlfn.GAMMA.INV(Table3[[#This Row],[RV gamma]],GammaShape1,GammaRate1)/BinomTrials,Table3[[#This Row],[RV binom]])</f>
        <v>1</v>
      </c>
      <c r="K72" s="1">
        <f>Table3[[#This Row],[Risk 1 Simulated occurences]]*_xlfn.LOGNORM.INV(Table3[[#This Row],[RV lognorm]],(LN(ImpLow1)+LN(ImpUp1))/2,(LN(ImpUp1)-LN(ImpLow1))/3.29)</f>
        <v>9365.2679307038397</v>
      </c>
      <c r="L72">
        <f>_xlfn.BINOM.INV(BinomTrials,_xlfn.GAMMA.INV(Table3[[#This Row],[RV gamma]],GammaShape2,GammaRate2)/BinomTrials,Table3[[#This Row],[RV binom]])</f>
        <v>0</v>
      </c>
      <c r="M72" s="1">
        <f>Table3[[#This Row],[Risk 2 simulated occurences]]*_xlfn.LOGNORM.INV(Table3[[#This Row],[RV lognorm]],(LN(ImpLow2)+LN(ImpUp2))/2,(LN(ImpUp2)-LN(ImpLow2))/3.29)</f>
        <v>0</v>
      </c>
    </row>
    <row r="73" spans="1:13">
      <c r="A73">
        <v>4.8997691389637853E-2</v>
      </c>
      <c r="C73">
        <f>_xlfn.BETA.INV(Table1[[#This Row],[RV Beta]],C$9,C$10,ProbLow1,ProbUp1)</f>
        <v>0.3439140100672059</v>
      </c>
      <c r="D73">
        <f>_xlfn.BETA.INV(Table1[[#This Row],[RV Beta]],D$9,D$10,ProbLow2,ProbUp2)</f>
        <v>0.12817420302016178</v>
      </c>
      <c r="G73">
        <v>0.49186722118960097</v>
      </c>
      <c r="H73">
        <v>0.6583744216050833</v>
      </c>
      <c r="I73">
        <v>0.8248816220205657</v>
      </c>
      <c r="J73">
        <f>_xlfn.BINOM.INV(BinomTrials,_xlfn.GAMMA.INV(Table3[[#This Row],[RV gamma]],GammaShape1,GammaRate1)/BinomTrials,Table3[[#This Row],[RV binom]])</f>
        <v>1</v>
      </c>
      <c r="K73" s="1">
        <f>Table3[[#This Row],[Risk 1 Simulated occurences]]*_xlfn.LOGNORM.INV(Table3[[#This Row],[RV lognorm]],(LN(ImpLow1)+LN(ImpUp1))/2,(LN(ImpUp1)-LN(ImpLow1))/3.29)</f>
        <v>60803.718523305404</v>
      </c>
      <c r="L73">
        <f>_xlfn.BINOM.INV(BinomTrials,_xlfn.GAMMA.INV(Table3[[#This Row],[RV gamma]],GammaShape2,GammaRate2)/BinomTrials,Table3[[#This Row],[RV binom]])</f>
        <v>0</v>
      </c>
      <c r="M73" s="1">
        <f>Table3[[#This Row],[Risk 2 simulated occurences]]*_xlfn.LOGNORM.INV(Table3[[#This Row],[RV lognorm]],(LN(ImpLow2)+LN(ImpUp2))/2,(LN(ImpUp2)-LN(ImpLow2))/3.29)</f>
        <v>0</v>
      </c>
    </row>
    <row r="74" spans="1:13">
      <c r="A74">
        <v>0.50419918564343791</v>
      </c>
      <c r="C74">
        <f>_xlfn.BETA.INV(Table1[[#This Row],[RV Beta]],C$9,C$10,ProbLow1,ProbUp1)</f>
        <v>0.50111979781594429</v>
      </c>
      <c r="D74">
        <f>_xlfn.BETA.INV(Table1[[#This Row],[RV Beta]],D$9,D$10,ProbLow2,ProbUp2)</f>
        <v>0.17533593934478325</v>
      </c>
      <c r="G74">
        <v>0.81238653362374125</v>
      </c>
      <c r="H74">
        <v>0.29890391663597149</v>
      </c>
      <c r="I74">
        <v>0.78542129964820173</v>
      </c>
      <c r="J74">
        <f>_xlfn.BINOM.INV(BinomTrials,_xlfn.GAMMA.INV(Table3[[#This Row],[RV gamma]],GammaShape1,GammaRate1)/BinomTrials,Table3[[#This Row],[RV binom]])</f>
        <v>0</v>
      </c>
      <c r="K74" s="1">
        <f>Table3[[#This Row],[Risk 1 Simulated occurences]]*_xlfn.LOGNORM.INV(Table3[[#This Row],[RV lognorm]],(LN(ImpLow1)+LN(ImpUp1))/2,(LN(ImpUp1)-LN(ImpLow1))/3.29)</f>
        <v>0</v>
      </c>
      <c r="L74">
        <f>_xlfn.BINOM.INV(BinomTrials,_xlfn.GAMMA.INV(Table3[[#This Row],[RV gamma]],GammaShape2,GammaRate2)/BinomTrials,Table3[[#This Row],[RV binom]])</f>
        <v>0</v>
      </c>
      <c r="M74" s="1">
        <f>Table3[[#This Row],[Risk 2 simulated occurences]]*_xlfn.LOGNORM.INV(Table3[[#This Row],[RV lognorm]],(LN(ImpLow2)+LN(ImpUp2))/2,(LN(ImpUp2)-LN(ImpLow2))/3.29)</f>
        <v>0</v>
      </c>
    </row>
    <row r="75" spans="1:13">
      <c r="A75">
        <v>7.5713109260291372E-2</v>
      </c>
      <c r="C75">
        <f>_xlfn.BETA.INV(Table1[[#This Row],[RV Beta]],C$9,C$10,ProbLow1,ProbUp1)</f>
        <v>0.36072070743857243</v>
      </c>
      <c r="D75">
        <f>_xlfn.BETA.INV(Table1[[#This Row],[RV Beta]],D$9,D$10,ProbLow2,ProbUp2)</f>
        <v>0.13321621223157171</v>
      </c>
      <c r="G75">
        <v>0.78047061421930353</v>
      </c>
      <c r="H75">
        <v>0.67812690077262316</v>
      </c>
      <c r="I75">
        <v>0.57578318732594291</v>
      </c>
      <c r="J75">
        <f>_xlfn.BINOM.INV(BinomTrials,_xlfn.GAMMA.INV(Table3[[#This Row],[RV gamma]],GammaShape1,GammaRate1)/BinomTrials,Table3[[#This Row],[RV binom]])</f>
        <v>1</v>
      </c>
      <c r="K75" s="1">
        <f>Table3[[#This Row],[Risk 1 Simulated occurences]]*_xlfn.LOGNORM.INV(Table3[[#This Row],[RV lognorm]],(LN(ImpLow1)+LN(ImpUp1))/2,(LN(ImpUp1)-LN(ImpLow1))/3.29)</f>
        <v>36148.50920939145</v>
      </c>
      <c r="L75">
        <f>_xlfn.BINOM.INV(BinomTrials,_xlfn.GAMMA.INV(Table3[[#This Row],[RV gamma]],GammaShape2,GammaRate2)/BinomTrials,Table3[[#This Row],[RV binom]])</f>
        <v>0</v>
      </c>
      <c r="M75" s="1">
        <f>Table3[[#This Row],[Risk 2 simulated occurences]]*_xlfn.LOGNORM.INV(Table3[[#This Row],[RV lognorm]],(LN(ImpLow2)+LN(ImpUp2))/2,(LN(ImpUp2)-LN(ImpLow2))/3.29)</f>
        <v>0</v>
      </c>
    </row>
    <row r="76" spans="1:13">
      <c r="A76">
        <v>0.51022733771718454</v>
      </c>
      <c r="C76">
        <f>_xlfn.BETA.INV(Table1[[#This Row],[RV Beta]],C$9,C$10,ProbLow1,ProbUp1)</f>
        <v>0.50272750648449283</v>
      </c>
      <c r="D76">
        <f>_xlfn.BETA.INV(Table1[[#This Row],[RV Beta]],D$9,D$10,ProbLow2,ProbUp2)</f>
        <v>0.17581825194534784</v>
      </c>
      <c r="G76">
        <v>0.36961318383440989</v>
      </c>
      <c r="H76">
        <v>0.27882128547822183</v>
      </c>
      <c r="I76">
        <v>0.18802938712203382</v>
      </c>
      <c r="J76">
        <f>_xlfn.BINOM.INV(BinomTrials,_xlfn.GAMMA.INV(Table3[[#This Row],[RV gamma]],GammaShape1,GammaRate1)/BinomTrials,Table3[[#This Row],[RV binom]])</f>
        <v>0</v>
      </c>
      <c r="K76" s="1">
        <f>Table3[[#This Row],[Risk 1 Simulated occurences]]*_xlfn.LOGNORM.INV(Table3[[#This Row],[RV lognorm]],(LN(ImpLow1)+LN(ImpUp1))/2,(LN(ImpUp1)-LN(ImpLow1))/3.29)</f>
        <v>0</v>
      </c>
      <c r="L76">
        <f>_xlfn.BINOM.INV(BinomTrials,_xlfn.GAMMA.INV(Table3[[#This Row],[RV gamma]],GammaShape2,GammaRate2)/BinomTrials,Table3[[#This Row],[RV binom]])</f>
        <v>0</v>
      </c>
      <c r="M76" s="1">
        <f>Table3[[#This Row],[Risk 2 simulated occurences]]*_xlfn.LOGNORM.INV(Table3[[#This Row],[RV lognorm]],(LN(ImpLow2)+LN(ImpUp2))/2,(LN(ImpUp2)-LN(ImpLow2))/3.29)</f>
        <v>0</v>
      </c>
    </row>
    <row r="77" spans="1:13">
      <c r="A77">
        <v>0.3908650127196987</v>
      </c>
      <c r="C77">
        <f>_xlfn.BETA.INV(Table1[[#This Row],[RV Beta]],C$9,C$10,ProbLow1,ProbUp1)</f>
        <v>0.47062817112705402</v>
      </c>
      <c r="D77">
        <f>_xlfn.BETA.INV(Table1[[#This Row],[RV Beta]],D$9,D$10,ProbLow2,ProbUp2)</f>
        <v>0.16618845133811633</v>
      </c>
      <c r="G77">
        <v>8.8780704927062942E-2</v>
      </c>
      <c r="H77">
        <v>0.14934503247465242</v>
      </c>
      <c r="I77">
        <v>0.20990936002224189</v>
      </c>
      <c r="J77">
        <f>_xlfn.BINOM.INV(BinomTrials,_xlfn.GAMMA.INV(Table3[[#This Row],[RV gamma]],GammaShape1,GammaRate1)/BinomTrials,Table3[[#This Row],[RV binom]])</f>
        <v>0</v>
      </c>
      <c r="K77" s="1">
        <f>Table3[[#This Row],[Risk 1 Simulated occurences]]*_xlfn.LOGNORM.INV(Table3[[#This Row],[RV lognorm]],(LN(ImpLow1)+LN(ImpUp1))/2,(LN(ImpUp1)-LN(ImpLow1))/3.29)</f>
        <v>0</v>
      </c>
      <c r="L77">
        <f>_xlfn.BINOM.INV(BinomTrials,_xlfn.GAMMA.INV(Table3[[#This Row],[RV gamma]],GammaShape2,GammaRate2)/BinomTrials,Table3[[#This Row],[RV binom]])</f>
        <v>0</v>
      </c>
      <c r="M77" s="1">
        <f>Table3[[#This Row],[Risk 2 simulated occurences]]*_xlfn.LOGNORM.INV(Table3[[#This Row],[RV lognorm]],(LN(ImpLow2)+LN(ImpUp2))/2,(LN(ImpUp2)-LN(ImpLow2))/3.29)</f>
        <v>0</v>
      </c>
    </row>
    <row r="78" spans="1:13">
      <c r="A78">
        <v>0.26826877997641863</v>
      </c>
      <c r="C78">
        <f>_xlfn.BETA.INV(Table1[[#This Row],[RV Beta]],C$9,C$10,ProbLow1,ProbUp1)</f>
        <v>0.43538510013329179</v>
      </c>
      <c r="D78">
        <f>_xlfn.BETA.INV(Table1[[#This Row],[RV Beta]],D$9,D$10,ProbLow2,ProbUp2)</f>
        <v>0.1556155300399876</v>
      </c>
      <c r="G78">
        <v>0.13730770914689996</v>
      </c>
      <c r="H78">
        <v>4.1960801483113694E-2</v>
      </c>
      <c r="I78">
        <v>0.94661389381932737</v>
      </c>
      <c r="J78">
        <f>_xlfn.BINOM.INV(BinomTrials,_xlfn.GAMMA.INV(Table3[[#This Row],[RV gamma]],GammaShape1,GammaRate1)/BinomTrials,Table3[[#This Row],[RV binom]])</f>
        <v>0</v>
      </c>
      <c r="K78" s="1">
        <f>Table3[[#This Row],[Risk 1 Simulated occurences]]*_xlfn.LOGNORM.INV(Table3[[#This Row],[RV lognorm]],(LN(ImpLow1)+LN(ImpUp1))/2,(LN(ImpUp1)-LN(ImpLow1))/3.29)</f>
        <v>0</v>
      </c>
      <c r="L78">
        <f>_xlfn.BINOM.INV(BinomTrials,_xlfn.GAMMA.INV(Table3[[#This Row],[RV gamma]],GammaShape2,GammaRate2)/BinomTrials,Table3[[#This Row],[RV binom]])</f>
        <v>0</v>
      </c>
      <c r="M78" s="1">
        <f>Table3[[#This Row],[Risk 2 simulated occurences]]*_xlfn.LOGNORM.INV(Table3[[#This Row],[RV lognorm]],(LN(ImpLow2)+LN(ImpUp2))/2,(LN(ImpUp2)-LN(ImpLow2))/3.29)</f>
        <v>0</v>
      </c>
    </row>
    <row r="79" spans="1:13">
      <c r="A79">
        <v>0.79338506366749528</v>
      </c>
      <c r="C79">
        <f>_xlfn.BETA.INV(Table1[[#This Row],[RV Beta]],C$9,C$10,ProbLow1,ProbUp1)</f>
        <v>0.58443779726129719</v>
      </c>
      <c r="D79">
        <f>_xlfn.BETA.INV(Table1[[#This Row],[RV Beta]],D$9,D$10,ProbLow2,ProbUp2)</f>
        <v>0.20033133917838913</v>
      </c>
      <c r="G79">
        <v>0.73066763194774631</v>
      </c>
      <c r="H79">
        <v>0.23519052669181978</v>
      </c>
      <c r="I79">
        <v>0.73971342143589325</v>
      </c>
      <c r="J79">
        <f>_xlfn.BINOM.INV(BinomTrials,_xlfn.GAMMA.INV(Table3[[#This Row],[RV gamma]],GammaShape1,GammaRate1)/BinomTrials,Table3[[#This Row],[RV binom]])</f>
        <v>0</v>
      </c>
      <c r="K79" s="1">
        <f>Table3[[#This Row],[Risk 1 Simulated occurences]]*_xlfn.LOGNORM.INV(Table3[[#This Row],[RV lognorm]],(LN(ImpLow1)+LN(ImpUp1))/2,(LN(ImpUp1)-LN(ImpLow1))/3.29)</f>
        <v>0</v>
      </c>
      <c r="L79">
        <f>_xlfn.BINOM.INV(BinomTrials,_xlfn.GAMMA.INV(Table3[[#This Row],[RV gamma]],GammaShape2,GammaRate2)/BinomTrials,Table3[[#This Row],[RV binom]])</f>
        <v>0</v>
      </c>
      <c r="M79" s="1">
        <f>Table3[[#This Row],[Risk 2 simulated occurences]]*_xlfn.LOGNORM.INV(Table3[[#This Row],[RV lognorm]],(LN(ImpLow2)+LN(ImpUp2))/2,(LN(ImpUp2)-LN(ImpLow2))/3.29)</f>
        <v>0</v>
      </c>
    </row>
    <row r="80" spans="1:13">
      <c r="A80">
        <v>0.42276505959348987</v>
      </c>
      <c r="C80">
        <f>_xlfn.BETA.INV(Table1[[#This Row],[RV Beta]],C$9,C$10,ProbLow1,ProbUp1)</f>
        <v>0.47930973282371048</v>
      </c>
      <c r="D80">
        <f>_xlfn.BETA.INV(Table1[[#This Row],[RV Beta]],D$9,D$10,ProbLow2,ProbUp2)</f>
        <v>0.16879291984711325</v>
      </c>
      <c r="G80">
        <v>0.33089014577255127</v>
      </c>
      <c r="H80">
        <v>0.84718210941515026</v>
      </c>
      <c r="I80">
        <v>0.36347407305774937</v>
      </c>
      <c r="J80">
        <f>_xlfn.BINOM.INV(BinomTrials,_xlfn.GAMMA.INV(Table3[[#This Row],[RV gamma]],GammaShape1,GammaRate1)/BinomTrials,Table3[[#This Row],[RV binom]])</f>
        <v>1</v>
      </c>
      <c r="K80" s="1">
        <f>Table3[[#This Row],[Risk 1 Simulated occurences]]*_xlfn.LOGNORM.INV(Table3[[#This Row],[RV lognorm]],(LN(ImpLow1)+LN(ImpUp1))/2,(LN(ImpUp1)-LN(ImpLow1))/3.29)</f>
        <v>24766.453342524888</v>
      </c>
      <c r="L80">
        <f>_xlfn.BINOM.INV(BinomTrials,_xlfn.GAMMA.INV(Table3[[#This Row],[RV gamma]],GammaShape2,GammaRate2)/BinomTrials,Table3[[#This Row],[RV binom]])</f>
        <v>0</v>
      </c>
      <c r="M80" s="1">
        <f>Table3[[#This Row],[Risk 2 simulated occurences]]*_xlfn.LOGNORM.INV(Table3[[#This Row],[RV lognorm]],(LN(ImpLow2)+LN(ImpUp2))/2,(LN(ImpUp2)-LN(ImpLow2))/3.29)</f>
        <v>0</v>
      </c>
    </row>
    <row r="81" spans="1:13">
      <c r="A81">
        <v>0.41235658778453088</v>
      </c>
      <c r="C81">
        <f>_xlfn.BETA.INV(Table1[[#This Row],[RV Beta]],C$9,C$10,ProbLow1,ProbUp1)</f>
        <v>0.47649018697310841</v>
      </c>
      <c r="D81">
        <f>_xlfn.BETA.INV(Table1[[#This Row],[RV Beta]],D$9,D$10,ProbLow2,ProbUp2)</f>
        <v>0.16794705609193264</v>
      </c>
      <c r="G81">
        <v>0.27067999926893038</v>
      </c>
      <c r="H81">
        <v>0.58971294043106626</v>
      </c>
      <c r="I81">
        <v>0.90874588159320213</v>
      </c>
      <c r="J81">
        <f>_xlfn.BINOM.INV(BinomTrials,_xlfn.GAMMA.INV(Table3[[#This Row],[RV gamma]],GammaShape1,GammaRate1)/BinomTrials,Table3[[#This Row],[RV binom]])</f>
        <v>0</v>
      </c>
      <c r="K81" s="1">
        <f>Table3[[#This Row],[Risk 1 Simulated occurences]]*_xlfn.LOGNORM.INV(Table3[[#This Row],[RV lognorm]],(LN(ImpLow1)+LN(ImpUp1))/2,(LN(ImpUp1)-LN(ImpLow1))/3.29)</f>
        <v>0</v>
      </c>
      <c r="L81">
        <f>_xlfn.BINOM.INV(BinomTrials,_xlfn.GAMMA.INV(Table3[[#This Row],[RV gamma]],GammaShape2,GammaRate2)/BinomTrials,Table3[[#This Row],[RV binom]])</f>
        <v>0</v>
      </c>
      <c r="M81" s="1">
        <f>Table3[[#This Row],[Risk 2 simulated occurences]]*_xlfn.LOGNORM.INV(Table3[[#This Row],[RV lognorm]],(LN(ImpLow2)+LN(ImpUp2))/2,(LN(ImpUp2)-LN(ImpLow2))/3.29)</f>
        <v>0</v>
      </c>
    </row>
    <row r="82" spans="1:13">
      <c r="A82">
        <v>0.47717089461030948</v>
      </c>
      <c r="C82">
        <f>_xlfn.BETA.INV(Table1[[#This Row],[RV Beta]],C$9,C$10,ProbLow1,ProbUp1)</f>
        <v>0.49390982954643037</v>
      </c>
      <c r="D82">
        <f>_xlfn.BETA.INV(Table1[[#This Row],[RV Beta]],D$9,D$10,ProbLow2,ProbUp2)</f>
        <v>0.17317294886392923</v>
      </c>
      <c r="G82">
        <v>0.31874771291331749</v>
      </c>
      <c r="H82">
        <v>0.30538982493122568</v>
      </c>
      <c r="I82">
        <v>0.29203193694913382</v>
      </c>
      <c r="J82">
        <f>_xlfn.BINOM.INV(BinomTrials,_xlfn.GAMMA.INV(Table3[[#This Row],[RV gamma]],GammaShape1,GammaRate1)/BinomTrials,Table3[[#This Row],[RV binom]])</f>
        <v>0</v>
      </c>
      <c r="K82" s="1">
        <f>Table3[[#This Row],[Risk 1 Simulated occurences]]*_xlfn.LOGNORM.INV(Table3[[#This Row],[RV lognorm]],(LN(ImpLow1)+LN(ImpUp1))/2,(LN(ImpUp1)-LN(ImpLow1))/3.29)</f>
        <v>0</v>
      </c>
      <c r="L82">
        <f>_xlfn.BINOM.INV(BinomTrials,_xlfn.GAMMA.INV(Table3[[#This Row],[RV gamma]],GammaShape2,GammaRate2)/BinomTrials,Table3[[#This Row],[RV binom]])</f>
        <v>0</v>
      </c>
      <c r="M82" s="1">
        <f>Table3[[#This Row],[Risk 2 simulated occurences]]*_xlfn.LOGNORM.INV(Table3[[#This Row],[RV lognorm]],(LN(ImpLow2)+LN(ImpUp2))/2,(LN(ImpUp2)-LN(ImpLow2))/3.29)</f>
        <v>0</v>
      </c>
    </row>
    <row r="83" spans="1:13">
      <c r="A83">
        <v>0.81122571547107103</v>
      </c>
      <c r="C83">
        <f>_xlfn.BETA.INV(Table1[[#This Row],[RV Beta]],C$9,C$10,ProbLow1,ProbUp1)</f>
        <v>0.5906179439925463</v>
      </c>
      <c r="D83">
        <f>_xlfn.BETA.INV(Table1[[#This Row],[RV Beta]],D$9,D$10,ProbLow2,ProbUp2)</f>
        <v>0.20218538319776386</v>
      </c>
      <c r="G83">
        <v>0.19281093412675473</v>
      </c>
      <c r="H83">
        <v>0.68678761910963226</v>
      </c>
      <c r="I83">
        <v>0.18076430409250982</v>
      </c>
      <c r="J83">
        <f>_xlfn.BINOM.INV(BinomTrials,_xlfn.GAMMA.INV(Table3[[#This Row],[RV gamma]],GammaShape1,GammaRate1)/BinomTrials,Table3[[#This Row],[RV binom]])</f>
        <v>1</v>
      </c>
      <c r="K83" s="1">
        <f>Table3[[#This Row],[Risk 1 Simulated occurences]]*_xlfn.LOGNORM.INV(Table3[[#This Row],[RV lognorm]],(LN(ImpLow1)+LN(ImpUp1))/2,(LN(ImpUp1)-LN(ImpLow1))/3.29)</f>
        <v>16697.739645521906</v>
      </c>
      <c r="L83">
        <f>_xlfn.BINOM.INV(BinomTrials,_xlfn.GAMMA.INV(Table3[[#This Row],[RV gamma]],GammaShape2,GammaRate2)/BinomTrials,Table3[[#This Row],[RV binom]])</f>
        <v>0</v>
      </c>
      <c r="M83" s="1">
        <f>Table3[[#This Row],[Risk 2 simulated occurences]]*_xlfn.LOGNORM.INV(Table3[[#This Row],[RV lognorm]],(LN(ImpLow2)+LN(ImpUp2))/2,(LN(ImpUp2)-LN(ImpLow2))/3.29)</f>
        <v>0</v>
      </c>
    </row>
    <row r="84" spans="1:13">
      <c r="A84">
        <v>0.27059992229128255</v>
      </c>
      <c r="C84">
        <f>_xlfn.BETA.INV(Table1[[#This Row],[RV Beta]],C$9,C$10,ProbLow1,ProbUp1)</f>
        <v>0.43609779926265679</v>
      </c>
      <c r="D84">
        <f>_xlfn.BETA.INV(Table1[[#This Row],[RV Beta]],D$9,D$10,ProbLow2,ProbUp2)</f>
        <v>0.15582933977879712</v>
      </c>
      <c r="G84">
        <v>0.57336986836668569</v>
      </c>
      <c r="H84">
        <v>0.83951437558956188</v>
      </c>
      <c r="I84">
        <v>0.10565888281243802</v>
      </c>
      <c r="J84">
        <f>_xlfn.BINOM.INV(BinomTrials,_xlfn.GAMMA.INV(Table3[[#This Row],[RV gamma]],GammaShape1,GammaRate1)/BinomTrials,Table3[[#This Row],[RV binom]])</f>
        <v>1</v>
      </c>
      <c r="K84" s="1">
        <f>Table3[[#This Row],[Risk 1 Simulated occurences]]*_xlfn.LOGNORM.INV(Table3[[#This Row],[RV lognorm]],(LN(ImpLow1)+LN(ImpUp1))/2,(LN(ImpUp1)-LN(ImpLow1))/3.29)</f>
        <v>13184.872929095782</v>
      </c>
      <c r="L84">
        <f>_xlfn.BINOM.INV(BinomTrials,_xlfn.GAMMA.INV(Table3[[#This Row],[RV gamma]],GammaShape2,GammaRate2)/BinomTrials,Table3[[#This Row],[RV binom]])</f>
        <v>1</v>
      </c>
      <c r="M84" s="1">
        <f>Table3[[#This Row],[Risk 2 simulated occurences]]*_xlfn.LOGNORM.INV(Table3[[#This Row],[RV lognorm]],(LN(ImpLow2)+LN(ImpUp2))/2,(LN(ImpUp2)-LN(ImpLow2))/3.29)</f>
        <v>1318487.2929095763</v>
      </c>
    </row>
    <row r="85" spans="1:13">
      <c r="A85">
        <v>0.97289394958545172</v>
      </c>
      <c r="C85">
        <f>_xlfn.BETA.INV(Table1[[#This Row],[RV Beta]],C$9,C$10,ProbLow1,ProbUp1)</f>
        <v>0.67449613840511358</v>
      </c>
      <c r="D85">
        <f>_xlfn.BETA.INV(Table1[[#This Row],[RV Beta]],D$9,D$10,ProbLow2,ProbUp2)</f>
        <v>0.22734884152153406</v>
      </c>
      <c r="G85">
        <v>0.62737763888546161</v>
      </c>
      <c r="H85">
        <v>0.71811053376556866</v>
      </c>
      <c r="I85">
        <v>0.80884342864567571</v>
      </c>
      <c r="J85">
        <f>_xlfn.BINOM.INV(BinomTrials,_xlfn.GAMMA.INV(Table3[[#This Row],[RV gamma]],GammaShape1,GammaRate1)/BinomTrials,Table3[[#This Row],[RV binom]])</f>
        <v>1</v>
      </c>
      <c r="K85" s="1">
        <f>Table3[[#This Row],[Risk 1 Simulated occurences]]*_xlfn.LOGNORM.INV(Table3[[#This Row],[RV lognorm]],(LN(ImpLow1)+LN(ImpUp1))/2,(LN(ImpUp1)-LN(ImpLow1))/3.29)</f>
        <v>58283.381186256353</v>
      </c>
      <c r="L85">
        <f>_xlfn.BINOM.INV(BinomTrials,_xlfn.GAMMA.INV(Table3[[#This Row],[RV gamma]],GammaShape2,GammaRate2)/BinomTrials,Table3[[#This Row],[RV binom]])</f>
        <v>0</v>
      </c>
      <c r="M85" s="1">
        <f>Table3[[#This Row],[Risk 2 simulated occurences]]*_xlfn.LOGNORM.INV(Table3[[#This Row],[RV lognorm]],(LN(ImpLow2)+LN(ImpUp2))/2,(LN(ImpUp2)-LN(ImpLow2))/3.29)</f>
        <v>0</v>
      </c>
    </row>
    <row r="86" spans="1:13">
      <c r="A86">
        <v>0.4286106826870752</v>
      </c>
      <c r="C86">
        <f>_xlfn.BETA.INV(Table1[[#This Row],[RV Beta]],C$9,C$10,ProbLow1,ProbUp1)</f>
        <v>0.48088852121560344</v>
      </c>
      <c r="D86">
        <f>_xlfn.BETA.INV(Table1[[#This Row],[RV Beta]],D$9,D$10,ProbLow2,ProbUp2)</f>
        <v>0.16926655636468113</v>
      </c>
      <c r="G86">
        <v>0.3359767479523908</v>
      </c>
      <c r="H86">
        <v>0.28374099791224161</v>
      </c>
      <c r="I86">
        <v>0.23150524787209242</v>
      </c>
      <c r="J86">
        <f>_xlfn.BINOM.INV(BinomTrials,_xlfn.GAMMA.INV(Table3[[#This Row],[RV gamma]],GammaShape1,GammaRate1)/BinomTrials,Table3[[#This Row],[RV binom]])</f>
        <v>0</v>
      </c>
      <c r="K86" s="1">
        <f>Table3[[#This Row],[Risk 1 Simulated occurences]]*_xlfn.LOGNORM.INV(Table3[[#This Row],[RV lognorm]],(LN(ImpLow1)+LN(ImpUp1))/2,(LN(ImpUp1)-LN(ImpLow1))/3.29)</f>
        <v>0</v>
      </c>
      <c r="L86">
        <f>_xlfn.BINOM.INV(BinomTrials,_xlfn.GAMMA.INV(Table3[[#This Row],[RV gamma]],GammaShape2,GammaRate2)/BinomTrials,Table3[[#This Row],[RV binom]])</f>
        <v>0</v>
      </c>
      <c r="M86" s="1">
        <f>Table3[[#This Row],[Risk 2 simulated occurences]]*_xlfn.LOGNORM.INV(Table3[[#This Row],[RV lognorm]],(LN(ImpLow2)+LN(ImpUp2))/2,(LN(ImpUp2)-LN(ImpLow2))/3.29)</f>
        <v>0</v>
      </c>
    </row>
    <row r="87" spans="1:13">
      <c r="A87">
        <v>0.65974392167280616</v>
      </c>
      <c r="C87">
        <f>_xlfn.BETA.INV(Table1[[#This Row],[RV Beta]],C$9,C$10,ProbLow1,ProbUp1)</f>
        <v>0.5434664065429563</v>
      </c>
      <c r="D87">
        <f>_xlfn.BETA.INV(Table1[[#This Row],[RV Beta]],D$9,D$10,ProbLow2,ProbUp2)</f>
        <v>0.18803992196288688</v>
      </c>
      <c r="G87">
        <v>0.76120283583235127</v>
      </c>
      <c r="H87">
        <v>0.83495191104475031</v>
      </c>
      <c r="I87">
        <v>0.90870098625714935</v>
      </c>
      <c r="J87">
        <f>_xlfn.BINOM.INV(BinomTrials,_xlfn.GAMMA.INV(Table3[[#This Row],[RV gamma]],GammaShape1,GammaRate1)/BinomTrials,Table3[[#This Row],[RV binom]])</f>
        <v>1</v>
      </c>
      <c r="K87" s="1">
        <f>Table3[[#This Row],[Risk 1 Simulated occurences]]*_xlfn.LOGNORM.INV(Table3[[#This Row],[RV lognorm]],(LN(ImpLow1)+LN(ImpUp1))/2,(LN(ImpUp1)-LN(ImpLow1))/3.29)</f>
        <v>80372.197783340162</v>
      </c>
      <c r="L87">
        <f>_xlfn.BINOM.INV(BinomTrials,_xlfn.GAMMA.INV(Table3[[#This Row],[RV gamma]],GammaShape2,GammaRate2)/BinomTrials,Table3[[#This Row],[RV binom]])</f>
        <v>1</v>
      </c>
      <c r="M87" s="1">
        <f>Table3[[#This Row],[Risk 2 simulated occurences]]*_xlfn.LOGNORM.INV(Table3[[#This Row],[RV lognorm]],(LN(ImpLow2)+LN(ImpUp2))/2,(LN(ImpUp2)-LN(ImpLow2))/3.29)</f>
        <v>8037219.7783340346</v>
      </c>
    </row>
    <row r="88" spans="1:13">
      <c r="A88">
        <v>0.31609155485224516</v>
      </c>
      <c r="C88">
        <f>_xlfn.BETA.INV(Table1[[#This Row],[RV Beta]],C$9,C$10,ProbLow1,ProbUp1)</f>
        <v>0.44960957023452219</v>
      </c>
      <c r="D88">
        <f>_xlfn.BETA.INV(Table1[[#This Row],[RV Beta]],D$9,D$10,ProbLow2,ProbUp2)</f>
        <v>0.15988287107035676</v>
      </c>
      <c r="G88">
        <v>0.53606183432790533</v>
      </c>
      <c r="H88">
        <v>3.6768929118648604E-2</v>
      </c>
      <c r="I88">
        <v>0.53747602390939186</v>
      </c>
      <c r="J88">
        <f>_xlfn.BINOM.INV(BinomTrials,_xlfn.GAMMA.INV(Table3[[#This Row],[RV gamma]],GammaShape1,GammaRate1)/BinomTrials,Table3[[#This Row],[RV binom]])</f>
        <v>0</v>
      </c>
      <c r="K88" s="1">
        <f>Table3[[#This Row],[Risk 1 Simulated occurences]]*_xlfn.LOGNORM.INV(Table3[[#This Row],[RV lognorm]],(LN(ImpLow1)+LN(ImpUp1))/2,(LN(ImpUp1)-LN(ImpLow1))/3.29)</f>
        <v>0</v>
      </c>
      <c r="L88">
        <f>_xlfn.BINOM.INV(BinomTrials,_xlfn.GAMMA.INV(Table3[[#This Row],[RV gamma]],GammaShape2,GammaRate2)/BinomTrials,Table3[[#This Row],[RV binom]])</f>
        <v>0</v>
      </c>
      <c r="M88" s="1">
        <f>Table3[[#This Row],[Risk 2 simulated occurences]]*_xlfn.LOGNORM.INV(Table3[[#This Row],[RV lognorm]],(LN(ImpLow2)+LN(ImpUp2))/2,(LN(ImpUp2)-LN(ImpLow2))/3.29)</f>
        <v>0</v>
      </c>
    </row>
    <row r="89" spans="1:13">
      <c r="A89">
        <v>0.55076240168454238</v>
      </c>
      <c r="C89">
        <f>_xlfn.BETA.INV(Table1[[#This Row],[RV Beta]],C$9,C$10,ProbLow1,ProbUp1)</f>
        <v>0.51356323144394622</v>
      </c>
      <c r="D89">
        <f>_xlfn.BETA.INV(Table1[[#This Row],[RV Beta]],D$9,D$10,ProbLow2,ProbUp2)</f>
        <v>0.17906896943318384</v>
      </c>
      <c r="G89">
        <v>0.59124954910541394</v>
      </c>
      <c r="H89">
        <v>0.97539169712708873</v>
      </c>
      <c r="I89">
        <v>0.35953384514876352</v>
      </c>
      <c r="J89">
        <f>_xlfn.BINOM.INV(BinomTrials,_xlfn.GAMMA.INV(Table3[[#This Row],[RV gamma]],GammaShape1,GammaRate1)/BinomTrials,Table3[[#This Row],[RV binom]])</f>
        <v>2</v>
      </c>
      <c r="K89" s="1">
        <f>Table3[[#This Row],[Risk 1 Simulated occurences]]*_xlfn.LOGNORM.INV(Table3[[#This Row],[RV lognorm]],(LN(ImpLow1)+LN(ImpUp1))/2,(LN(ImpUp1)-LN(ImpLow1))/3.29)</f>
        <v>49169.653025463165</v>
      </c>
      <c r="L89">
        <f>_xlfn.BINOM.INV(BinomTrials,_xlfn.GAMMA.INV(Table3[[#This Row],[RV gamma]],GammaShape2,GammaRate2)/BinomTrials,Table3[[#This Row],[RV binom]])</f>
        <v>1</v>
      </c>
      <c r="M89" s="1">
        <f>Table3[[#This Row],[Risk 2 simulated occurences]]*_xlfn.LOGNORM.INV(Table3[[#This Row],[RV lognorm]],(LN(ImpLow2)+LN(ImpUp2))/2,(LN(ImpUp2)-LN(ImpLow2))/3.29)</f>
        <v>2458482.6512731593</v>
      </c>
    </row>
    <row r="90" spans="1:13">
      <c r="A90">
        <v>0.6636851121036732</v>
      </c>
      <c r="C90">
        <f>_xlfn.BETA.INV(Table1[[#This Row],[RV Beta]],C$9,C$10,ProbLow1,ProbUp1)</f>
        <v>0.54458574495191692</v>
      </c>
      <c r="D90">
        <f>_xlfn.BETA.INV(Table1[[#This Row],[RV Beta]],D$9,D$10,ProbLow2,ProbUp2)</f>
        <v>0.18837572348557502</v>
      </c>
      <c r="G90">
        <v>0.13117181469275235</v>
      </c>
      <c r="H90">
        <v>0.40825361498084556</v>
      </c>
      <c r="I90">
        <v>0.68533541526893871</v>
      </c>
      <c r="J90">
        <f>_xlfn.BINOM.INV(BinomTrials,_xlfn.GAMMA.INV(Table3[[#This Row],[RV gamma]],GammaShape1,GammaRate1)/BinomTrials,Table3[[#This Row],[RV binom]])</f>
        <v>0</v>
      </c>
      <c r="K90" s="1">
        <f>Table3[[#This Row],[Risk 1 Simulated occurences]]*_xlfn.LOGNORM.INV(Table3[[#This Row],[RV lognorm]],(LN(ImpLow1)+LN(ImpUp1))/2,(LN(ImpUp1)-LN(ImpLow1))/3.29)</f>
        <v>0</v>
      </c>
      <c r="L90">
        <f>_xlfn.BINOM.INV(BinomTrials,_xlfn.GAMMA.INV(Table3[[#This Row],[RV gamma]],GammaShape2,GammaRate2)/BinomTrials,Table3[[#This Row],[RV binom]])</f>
        <v>0</v>
      </c>
      <c r="M90" s="1">
        <f>Table3[[#This Row],[Risk 2 simulated occurences]]*_xlfn.LOGNORM.INV(Table3[[#This Row],[RV lognorm]],(LN(ImpLow2)+LN(ImpUp2))/2,(LN(ImpUp2)-LN(ImpLow2))/3.29)</f>
        <v>0</v>
      </c>
    </row>
    <row r="91" spans="1:13">
      <c r="A91">
        <v>0.55567912643574136</v>
      </c>
      <c r="C91">
        <f>_xlfn.BETA.INV(Table1[[#This Row],[RV Beta]],C$9,C$10,ProbLow1,ProbUp1)</f>
        <v>0.51488289305935708</v>
      </c>
      <c r="D91">
        <f>_xlfn.BETA.INV(Table1[[#This Row],[RV Beta]],D$9,D$10,ProbLow2,ProbUp2)</f>
        <v>0.17946486791780711</v>
      </c>
      <c r="G91">
        <v>0.60468954108873829</v>
      </c>
      <c r="H91">
        <v>0.5185069830708704</v>
      </c>
      <c r="I91">
        <v>0.4323244250530025</v>
      </c>
      <c r="J91">
        <f>_xlfn.BINOM.INV(BinomTrials,_xlfn.GAMMA.INV(Table3[[#This Row],[RV gamma]],GammaShape1,GammaRate1)/BinomTrials,Table3[[#This Row],[RV binom]])</f>
        <v>0</v>
      </c>
      <c r="K91" s="1">
        <f>Table3[[#This Row],[Risk 1 Simulated occurences]]*_xlfn.LOGNORM.INV(Table3[[#This Row],[RV lognorm]],(LN(ImpLow1)+LN(ImpUp1))/2,(LN(ImpUp1)-LN(ImpLow1))/3.29)</f>
        <v>0</v>
      </c>
      <c r="L91">
        <f>_xlfn.BINOM.INV(BinomTrials,_xlfn.GAMMA.INV(Table3[[#This Row],[RV gamma]],GammaShape2,GammaRate2)/BinomTrials,Table3[[#This Row],[RV binom]])</f>
        <v>0</v>
      </c>
      <c r="M91" s="1">
        <f>Table3[[#This Row],[Risk 2 simulated occurences]]*_xlfn.LOGNORM.INV(Table3[[#This Row],[RV lognorm]],(LN(ImpLow2)+LN(ImpUp2))/2,(LN(ImpUp2)-LN(ImpLow2))/3.29)</f>
        <v>0</v>
      </c>
    </row>
    <row r="92" spans="1:13">
      <c r="A92">
        <v>0.2990780055052964</v>
      </c>
      <c r="C92">
        <f>_xlfn.BETA.INV(Table1[[#This Row],[RV Beta]],C$9,C$10,ProbLow1,ProbUp1)</f>
        <v>0.44463743544800122</v>
      </c>
      <c r="D92">
        <f>_xlfn.BETA.INV(Table1[[#This Row],[RV Beta]],D$9,D$10,ProbLow2,ProbUp2)</f>
        <v>0.15839123063440044</v>
      </c>
      <c r="G92">
        <v>1.711707842402024E-2</v>
      </c>
      <c r="H92">
        <v>0.54686447211860889</v>
      </c>
      <c r="I92">
        <v>7.6611865813197511E-2</v>
      </c>
      <c r="J92">
        <f>_xlfn.BINOM.INV(BinomTrials,_xlfn.GAMMA.INV(Table3[[#This Row],[RV gamma]],GammaShape1,GammaRate1)/BinomTrials,Table3[[#This Row],[RV binom]])</f>
        <v>0</v>
      </c>
      <c r="K92" s="1">
        <f>Table3[[#This Row],[Risk 1 Simulated occurences]]*_xlfn.LOGNORM.INV(Table3[[#This Row],[RV lognorm]],(LN(ImpLow1)+LN(ImpUp1))/2,(LN(ImpUp1)-LN(ImpLow1))/3.29)</f>
        <v>0</v>
      </c>
      <c r="L92">
        <f>_xlfn.BINOM.INV(BinomTrials,_xlfn.GAMMA.INV(Table3[[#This Row],[RV gamma]],GammaShape2,GammaRate2)/BinomTrials,Table3[[#This Row],[RV binom]])</f>
        <v>0</v>
      </c>
      <c r="M92" s="1">
        <f>Table3[[#This Row],[Risk 2 simulated occurences]]*_xlfn.LOGNORM.INV(Table3[[#This Row],[RV lognorm]],(LN(ImpLow2)+LN(ImpUp2))/2,(LN(ImpUp2)-LN(ImpLow2))/3.29)</f>
        <v>0</v>
      </c>
    </row>
    <row r="93" spans="1:13">
      <c r="A93">
        <v>0.60403852751666609</v>
      </c>
      <c r="C93">
        <f>_xlfn.BETA.INV(Table1[[#This Row],[RV Beta]],C$9,C$10,ProbLow1,ProbUp1)</f>
        <v>0.5279762902309284</v>
      </c>
      <c r="D93">
        <f>_xlfn.BETA.INV(Table1[[#This Row],[RV Beta]],D$9,D$10,ProbLow2,ProbUp2)</f>
        <v>0.18339288706927848</v>
      </c>
      <c r="G93">
        <v>0.68673707250819405</v>
      </c>
      <c r="H93">
        <v>0.15118289745933511</v>
      </c>
      <c r="I93">
        <v>0.61562872241047617</v>
      </c>
      <c r="J93">
        <f>_xlfn.BINOM.INV(BinomTrials,_xlfn.GAMMA.INV(Table3[[#This Row],[RV gamma]],GammaShape1,GammaRate1)/BinomTrials,Table3[[#This Row],[RV binom]])</f>
        <v>0</v>
      </c>
      <c r="K93" s="1">
        <f>Table3[[#This Row],[Risk 1 Simulated occurences]]*_xlfn.LOGNORM.INV(Table3[[#This Row],[RV lognorm]],(LN(ImpLow1)+LN(ImpUp1))/2,(LN(ImpUp1)-LN(ImpLow1))/3.29)</f>
        <v>0</v>
      </c>
      <c r="L93">
        <f>_xlfn.BINOM.INV(BinomTrials,_xlfn.GAMMA.INV(Table3[[#This Row],[RV gamma]],GammaShape2,GammaRate2)/BinomTrials,Table3[[#This Row],[RV binom]])</f>
        <v>0</v>
      </c>
      <c r="M93" s="1">
        <f>Table3[[#This Row],[Risk 2 simulated occurences]]*_xlfn.LOGNORM.INV(Table3[[#This Row],[RV lognorm]],(LN(ImpLow2)+LN(ImpUp2))/2,(LN(ImpUp2)-LN(ImpLow2))/3.29)</f>
        <v>0</v>
      </c>
    </row>
    <row r="94" spans="1:13">
      <c r="A94">
        <v>7.553197260737976E-2</v>
      </c>
      <c r="C94">
        <f>_xlfn.BETA.INV(Table1[[#This Row],[RV Beta]],C$9,C$10,ProbLow1,ProbUp1)</f>
        <v>0.36061907317049191</v>
      </c>
      <c r="D94">
        <f>_xlfn.BETA.INV(Table1[[#This Row],[RV Beta]],D$9,D$10,ProbLow2,ProbUp2)</f>
        <v>0.13318572195114756</v>
      </c>
      <c r="G94">
        <v>0.98997764521743059</v>
      </c>
      <c r="H94">
        <v>0.93095759904522335</v>
      </c>
      <c r="I94">
        <v>0.87193755287301611</v>
      </c>
      <c r="J94">
        <f>_xlfn.BINOM.INV(BinomTrials,_xlfn.GAMMA.INV(Table3[[#This Row],[RV gamma]],GammaShape1,GammaRate1)/BinomTrials,Table3[[#This Row],[RV binom]])</f>
        <v>2</v>
      </c>
      <c r="K94" s="1">
        <f>Table3[[#This Row],[Risk 1 Simulated occurences]]*_xlfn.LOGNORM.INV(Table3[[#This Row],[RV lognorm]],(LN(ImpLow1)+LN(ImpUp1))/2,(LN(ImpUp1)-LN(ImpLow1))/3.29)</f>
        <v>140022.080474577</v>
      </c>
      <c r="L94">
        <f>_xlfn.BINOM.INV(BinomTrials,_xlfn.GAMMA.INV(Table3[[#This Row],[RV gamma]],GammaShape2,GammaRate2)/BinomTrials,Table3[[#This Row],[RV binom]])</f>
        <v>1</v>
      </c>
      <c r="M94" s="1">
        <f>Table3[[#This Row],[Risk 2 simulated occurences]]*_xlfn.LOGNORM.INV(Table3[[#This Row],[RV lognorm]],(LN(ImpLow2)+LN(ImpUp2))/2,(LN(ImpUp2)-LN(ImpLow2))/3.29)</f>
        <v>7001104.0237288531</v>
      </c>
    </row>
    <row r="95" spans="1:13">
      <c r="A95">
        <v>0.46586361223173495</v>
      </c>
      <c r="C95">
        <f>_xlfn.BETA.INV(Table1[[#This Row],[RV Beta]],C$9,C$10,ProbLow1,ProbUp1)</f>
        <v>0.49088889893286958</v>
      </c>
      <c r="D95">
        <f>_xlfn.BETA.INV(Table1[[#This Row],[RV Beta]],D$9,D$10,ProbLow2,ProbUp2)</f>
        <v>0.17226666967986098</v>
      </c>
      <c r="G95">
        <v>0.55428316935630662</v>
      </c>
      <c r="H95">
        <v>0.60436715306917543</v>
      </c>
      <c r="I95">
        <v>0.65445113678204414</v>
      </c>
      <c r="J95">
        <f>_xlfn.BINOM.INV(BinomTrials,_xlfn.GAMMA.INV(Table3[[#This Row],[RV gamma]],GammaShape1,GammaRate1)/BinomTrials,Table3[[#This Row],[RV binom]])</f>
        <v>1</v>
      </c>
      <c r="K95" s="1">
        <f>Table3[[#This Row],[Risk 1 Simulated occurences]]*_xlfn.LOGNORM.INV(Table3[[#This Row],[RV lognorm]],(LN(ImpLow1)+LN(ImpUp1))/2,(LN(ImpUp1)-LN(ImpLow1))/3.29)</f>
        <v>41761.864553770058</v>
      </c>
      <c r="L95">
        <f>_xlfn.BINOM.INV(BinomTrials,_xlfn.GAMMA.INV(Table3[[#This Row],[RV gamma]],GammaShape2,GammaRate2)/BinomTrials,Table3[[#This Row],[RV binom]])</f>
        <v>0</v>
      </c>
      <c r="M95" s="1">
        <f>Table3[[#This Row],[Risk 2 simulated occurences]]*_xlfn.LOGNORM.INV(Table3[[#This Row],[RV lognorm]],(LN(ImpLow2)+LN(ImpUp2))/2,(LN(ImpUp2)-LN(ImpLow2))/3.29)</f>
        <v>0</v>
      </c>
    </row>
    <row r="96" spans="1:13">
      <c r="A96">
        <v>0.76973077876946461</v>
      </c>
      <c r="C96">
        <f>_xlfn.BETA.INV(Table1[[#This Row],[RV Beta]],C$9,C$10,ProbLow1,ProbUp1)</f>
        <v>0.57658461851471798</v>
      </c>
      <c r="D96">
        <f>_xlfn.BETA.INV(Table1[[#This Row],[RV Beta]],D$9,D$10,ProbLow2,ProbUp2)</f>
        <v>0.19797538555441535</v>
      </c>
      <c r="G96">
        <v>0.83722737144549719</v>
      </c>
      <c r="H96">
        <v>0.59874163363070299</v>
      </c>
      <c r="I96">
        <v>0.36025589581590883</v>
      </c>
      <c r="J96">
        <f>_xlfn.BINOM.INV(BinomTrials,_xlfn.GAMMA.INV(Table3[[#This Row],[RV gamma]],GammaShape1,GammaRate1)/BinomTrials,Table3[[#This Row],[RV binom]])</f>
        <v>1</v>
      </c>
      <c r="K96" s="1">
        <f>Table3[[#This Row],[Risk 1 Simulated occurences]]*_xlfn.LOGNORM.INV(Table3[[#This Row],[RV lognorm]],(LN(ImpLow1)+LN(ImpUp1))/2,(LN(ImpUp1)-LN(ImpLow1))/3.29)</f>
        <v>24618.060588879565</v>
      </c>
      <c r="L96">
        <f>_xlfn.BINOM.INV(BinomTrials,_xlfn.GAMMA.INV(Table3[[#This Row],[RV gamma]],GammaShape2,GammaRate2)/BinomTrials,Table3[[#This Row],[RV binom]])</f>
        <v>0</v>
      </c>
      <c r="M96" s="1">
        <f>Table3[[#This Row],[Risk 2 simulated occurences]]*_xlfn.LOGNORM.INV(Table3[[#This Row],[RV lognorm]],(LN(ImpLow2)+LN(ImpUp2))/2,(LN(ImpUp2)-LN(ImpLow2))/3.29)</f>
        <v>0</v>
      </c>
    </row>
    <row r="97" spans="1:13">
      <c r="A97">
        <v>0.86519877839144266</v>
      </c>
      <c r="C97">
        <f>_xlfn.BETA.INV(Table1[[#This Row],[RV Beta]],C$9,C$10,ProbLow1,ProbUp1)</f>
        <v>0.61117335165804387</v>
      </c>
      <c r="D97">
        <f>_xlfn.BETA.INV(Table1[[#This Row],[RV Beta]],D$9,D$10,ProbLow2,ProbUp2)</f>
        <v>0.20835200549741317</v>
      </c>
      <c r="G97">
        <v>0.28043188447152817</v>
      </c>
      <c r="H97">
        <v>5.0636431225871865E-2</v>
      </c>
      <c r="I97">
        <v>0.8208409779802156</v>
      </c>
      <c r="J97">
        <f>_xlfn.BINOM.INV(BinomTrials,_xlfn.GAMMA.INV(Table3[[#This Row],[RV gamma]],GammaShape1,GammaRate1)/BinomTrials,Table3[[#This Row],[RV binom]])</f>
        <v>0</v>
      </c>
      <c r="K97" s="1">
        <f>Table3[[#This Row],[Risk 1 Simulated occurences]]*_xlfn.LOGNORM.INV(Table3[[#This Row],[RV lognorm]],(LN(ImpLow1)+LN(ImpUp1))/2,(LN(ImpUp1)-LN(ImpLow1))/3.29)</f>
        <v>0</v>
      </c>
      <c r="L97">
        <f>_xlfn.BINOM.INV(BinomTrials,_xlfn.GAMMA.INV(Table3[[#This Row],[RV gamma]],GammaShape2,GammaRate2)/BinomTrials,Table3[[#This Row],[RV binom]])</f>
        <v>0</v>
      </c>
      <c r="M97" s="1">
        <f>Table3[[#This Row],[Risk 2 simulated occurences]]*_xlfn.LOGNORM.INV(Table3[[#This Row],[RV lognorm]],(LN(ImpLow2)+LN(ImpUp2))/2,(LN(ImpUp2)-LN(ImpLow2))/3.29)</f>
        <v>0</v>
      </c>
    </row>
    <row r="98" spans="1:13">
      <c r="A98">
        <v>0.3958684249761833</v>
      </c>
      <c r="C98">
        <f>_xlfn.BETA.INV(Table1[[#This Row],[RV Beta]],C$9,C$10,ProbLow1,ProbUp1)</f>
        <v>0.47199826319549298</v>
      </c>
      <c r="D98">
        <f>_xlfn.BETA.INV(Table1[[#This Row],[RV Beta]],D$9,D$10,ProbLow2,ProbUp2)</f>
        <v>0.16659947895864796</v>
      </c>
      <c r="G98">
        <v>0.21868231297409269</v>
      </c>
      <c r="H98">
        <v>4.6499613228486669E-2</v>
      </c>
      <c r="I98">
        <v>0.87431691348288065</v>
      </c>
      <c r="J98">
        <f>_xlfn.BINOM.INV(BinomTrials,_xlfn.GAMMA.INV(Table3[[#This Row],[RV gamma]],GammaShape1,GammaRate1)/BinomTrials,Table3[[#This Row],[RV binom]])</f>
        <v>0</v>
      </c>
      <c r="K98" s="1">
        <f>Table3[[#This Row],[Risk 1 Simulated occurences]]*_xlfn.LOGNORM.INV(Table3[[#This Row],[RV lognorm]],(LN(ImpLow1)+LN(ImpUp1))/2,(LN(ImpUp1)-LN(ImpLow1))/3.29)</f>
        <v>0</v>
      </c>
      <c r="L98">
        <f>_xlfn.BINOM.INV(BinomTrials,_xlfn.GAMMA.INV(Table3[[#This Row],[RV gamma]],GammaShape2,GammaRate2)/BinomTrials,Table3[[#This Row],[RV binom]])</f>
        <v>0</v>
      </c>
      <c r="M98" s="1">
        <f>Table3[[#This Row],[Risk 2 simulated occurences]]*_xlfn.LOGNORM.INV(Table3[[#This Row],[RV lognorm]],(LN(ImpLow2)+LN(ImpUp2))/2,(LN(ImpUp2)-LN(ImpLow2))/3.29)</f>
        <v>0</v>
      </c>
    </row>
    <row r="99" spans="1:13">
      <c r="A99">
        <v>0.36061857471271352</v>
      </c>
      <c r="C99">
        <f>_xlfn.BETA.INV(Table1[[#This Row],[RV Beta]],C$9,C$10,ProbLow1,ProbUp1)</f>
        <v>0.46226227300838957</v>
      </c>
      <c r="D99">
        <f>_xlfn.BETA.INV(Table1[[#This Row],[RV Beta]],D$9,D$10,ProbLow2,ProbUp2)</f>
        <v>0.16367868190251697</v>
      </c>
      <c r="G99">
        <v>0.393634155575947</v>
      </c>
      <c r="H99">
        <v>0.51899953117547537</v>
      </c>
      <c r="I99">
        <v>0.64436490677500369</v>
      </c>
      <c r="J99">
        <f>_xlfn.BINOM.INV(BinomTrials,_xlfn.GAMMA.INV(Table3[[#This Row],[RV gamma]],GammaShape1,GammaRate1)/BinomTrials,Table3[[#This Row],[RV binom]])</f>
        <v>0</v>
      </c>
      <c r="K99" s="1">
        <f>Table3[[#This Row],[Risk 1 Simulated occurences]]*_xlfn.LOGNORM.INV(Table3[[#This Row],[RV lognorm]],(LN(ImpLow1)+LN(ImpUp1))/2,(LN(ImpUp1)-LN(ImpLow1))/3.29)</f>
        <v>0</v>
      </c>
      <c r="L99">
        <f>_xlfn.BINOM.INV(BinomTrials,_xlfn.GAMMA.INV(Table3[[#This Row],[RV gamma]],GammaShape2,GammaRate2)/BinomTrials,Table3[[#This Row],[RV binom]])</f>
        <v>0</v>
      </c>
      <c r="M99" s="1">
        <f>Table3[[#This Row],[Risk 2 simulated occurences]]*_xlfn.LOGNORM.INV(Table3[[#This Row],[RV lognorm]],(LN(ImpLow2)+LN(ImpUp2))/2,(LN(ImpUp2)-LN(ImpLow2))/3.29)</f>
        <v>0</v>
      </c>
    </row>
    <row r="100" spans="1:13">
      <c r="A100">
        <v>0.91638519657607431</v>
      </c>
      <c r="C100">
        <f>_xlfn.BETA.INV(Table1[[#This Row],[RV Beta]],C$9,C$10,ProbLow1,ProbUp1)</f>
        <v>0.63496857569263998</v>
      </c>
      <c r="D100">
        <f>_xlfn.BETA.INV(Table1[[#This Row],[RV Beta]],D$9,D$10,ProbLow2,ProbUp2)</f>
        <v>0.21549057270779198</v>
      </c>
      <c r="G100">
        <v>0.80925276494084519</v>
      </c>
      <c r="H100">
        <v>0.8251204662141951</v>
      </c>
      <c r="I100">
        <v>0.84098816748754501</v>
      </c>
      <c r="J100">
        <f>_xlfn.BINOM.INV(BinomTrials,_xlfn.GAMMA.INV(Table3[[#This Row],[RV gamma]],GammaShape1,GammaRate1)/BinomTrials,Table3[[#This Row],[RV binom]])</f>
        <v>1</v>
      </c>
      <c r="K100" s="1">
        <f>Table3[[#This Row],[Risk 1 Simulated occurences]]*_xlfn.LOGNORM.INV(Table3[[#This Row],[RV lognorm]],(LN(ImpLow1)+LN(ImpUp1))/2,(LN(ImpUp1)-LN(ImpLow1))/3.29)</f>
        <v>63606.834302475472</v>
      </c>
      <c r="L100">
        <f>_xlfn.BINOM.INV(BinomTrials,_xlfn.GAMMA.INV(Table3[[#This Row],[RV gamma]],GammaShape2,GammaRate2)/BinomTrials,Table3[[#This Row],[RV binom]])</f>
        <v>1</v>
      </c>
      <c r="M100" s="1">
        <f>Table3[[#This Row],[Risk 2 simulated occurences]]*_xlfn.LOGNORM.INV(Table3[[#This Row],[RV lognorm]],(LN(ImpLow2)+LN(ImpUp2))/2,(LN(ImpUp2)-LN(ImpLow2))/3.29)</f>
        <v>6360683.4302475499</v>
      </c>
    </row>
    <row r="101" spans="1:13">
      <c r="A101">
        <v>0.68599885408114591</v>
      </c>
      <c r="C101">
        <f>_xlfn.BETA.INV(Table1[[#This Row],[RV Beta]],C$9,C$10,ProbLow1,ProbUp1)</f>
        <v>0.55099670456768146</v>
      </c>
      <c r="D101">
        <f>_xlfn.BETA.INV(Table1[[#This Row],[RV Beta]],D$9,D$10,ProbLow2,ProbUp2)</f>
        <v>0.19029901137030442</v>
      </c>
      <c r="G101">
        <v>0.11122036078535968</v>
      </c>
      <c r="H101">
        <v>0.7996756619772295</v>
      </c>
      <c r="I101">
        <v>0.48813096316909926</v>
      </c>
      <c r="J101">
        <f>_xlfn.BINOM.INV(BinomTrials,_xlfn.GAMMA.INV(Table3[[#This Row],[RV gamma]],GammaShape1,GammaRate1)/BinomTrials,Table3[[#This Row],[RV binom]])</f>
        <v>1</v>
      </c>
      <c r="K101" s="1">
        <f>Table3[[#This Row],[Risk 1 Simulated occurences]]*_xlfn.LOGNORM.INV(Table3[[#This Row],[RV lognorm]],(LN(ImpLow1)+LN(ImpUp1))/2,(LN(ImpUp1)-LN(ImpLow1))/3.29)</f>
        <v>30971.035668691027</v>
      </c>
      <c r="L101">
        <f>_xlfn.BINOM.INV(BinomTrials,_xlfn.GAMMA.INV(Table3[[#This Row],[RV gamma]],GammaShape2,GammaRate2)/BinomTrials,Table3[[#This Row],[RV binom]])</f>
        <v>0</v>
      </c>
      <c r="M101" s="1">
        <f>Table3[[#This Row],[Risk 2 simulated occurences]]*_xlfn.LOGNORM.INV(Table3[[#This Row],[RV lognorm]],(LN(ImpLow2)+LN(ImpUp2))/2,(LN(ImpUp2)-LN(ImpLow2))/3.29)</f>
        <v>0</v>
      </c>
    </row>
    <row r="102" spans="1:13">
      <c r="A102">
        <v>0.58274054181889656</v>
      </c>
      <c r="C102">
        <f>_xlfn.BETA.INV(Table1[[#This Row],[RV Beta]],C$9,C$10,ProbLow1,ProbUp1)</f>
        <v>0.52218026315134902</v>
      </c>
      <c r="D102">
        <f>_xlfn.BETA.INV(Table1[[#This Row],[RV Beta]],D$9,D$10,ProbLow2,ProbUp2)</f>
        <v>0.1816540789454047</v>
      </c>
      <c r="G102">
        <v>0.28060371954022151</v>
      </c>
      <c r="H102">
        <v>0.14885085129591211</v>
      </c>
      <c r="I102">
        <v>1.7097983051602719E-2</v>
      </c>
      <c r="J102">
        <f>_xlfn.BINOM.INV(BinomTrials,_xlfn.GAMMA.INV(Table3[[#This Row],[RV gamma]],GammaShape1,GammaRate1)/BinomTrials,Table3[[#This Row],[RV binom]])</f>
        <v>0</v>
      </c>
      <c r="K102" s="1">
        <f>Table3[[#This Row],[Risk 1 Simulated occurences]]*_xlfn.LOGNORM.INV(Table3[[#This Row],[RV lognorm]],(LN(ImpLow1)+LN(ImpUp1))/2,(LN(ImpUp1)-LN(ImpLow1))/3.29)</f>
        <v>0</v>
      </c>
      <c r="L102">
        <f>_xlfn.BINOM.INV(BinomTrials,_xlfn.GAMMA.INV(Table3[[#This Row],[RV gamma]],GammaShape2,GammaRate2)/BinomTrials,Table3[[#This Row],[RV binom]])</f>
        <v>0</v>
      </c>
      <c r="M102" s="1">
        <f>Table3[[#This Row],[Risk 2 simulated occurences]]*_xlfn.LOGNORM.INV(Table3[[#This Row],[RV lognorm]],(LN(ImpLow2)+LN(ImpUp2))/2,(LN(ImpUp2)-LN(ImpLow2))/3.29)</f>
        <v>0</v>
      </c>
    </row>
    <row r="103" spans="1:13">
      <c r="A103">
        <v>0.12028635019449813</v>
      </c>
      <c r="C103">
        <f>_xlfn.BETA.INV(Table1[[#This Row],[RV Beta]],C$9,C$10,ProbLow1,ProbUp1)</f>
        <v>0.3826414501967077</v>
      </c>
      <c r="D103">
        <f>_xlfn.BETA.INV(Table1[[#This Row],[RV Beta]],D$9,D$10,ProbLow2,ProbUp2)</f>
        <v>0.13979243505901237</v>
      </c>
      <c r="G103">
        <v>0.10671431250251565</v>
      </c>
      <c r="H103">
        <v>0.73625773039472187</v>
      </c>
      <c r="I103">
        <v>0.365801148286928</v>
      </c>
      <c r="J103">
        <f>_xlfn.BINOM.INV(BinomTrials,_xlfn.GAMMA.INV(Table3[[#This Row],[RV gamma]],GammaShape1,GammaRate1)/BinomTrials,Table3[[#This Row],[RV binom]])</f>
        <v>1</v>
      </c>
      <c r="K103" s="1">
        <f>Table3[[#This Row],[Risk 1 Simulated occurences]]*_xlfn.LOGNORM.INV(Table3[[#This Row],[RV lognorm]],(LN(ImpLow1)+LN(ImpUp1))/2,(LN(ImpUp1)-LN(ImpLow1))/3.29)</f>
        <v>24874.034414961563</v>
      </c>
      <c r="L103">
        <f>_xlfn.BINOM.INV(BinomTrials,_xlfn.GAMMA.INV(Table3[[#This Row],[RV gamma]],GammaShape2,GammaRate2)/BinomTrials,Table3[[#This Row],[RV binom]])</f>
        <v>0</v>
      </c>
      <c r="M103" s="1">
        <f>Table3[[#This Row],[Risk 2 simulated occurences]]*_xlfn.LOGNORM.INV(Table3[[#This Row],[RV lognorm]],(LN(ImpLow2)+LN(ImpUp2))/2,(LN(ImpUp2)-LN(ImpLow2))/3.29)</f>
        <v>0</v>
      </c>
    </row>
    <row r="104" spans="1:13">
      <c r="A104">
        <v>0.65268771893004318</v>
      </c>
      <c r="C104">
        <f>_xlfn.BETA.INV(Table1[[#This Row],[RV Beta]],C$9,C$10,ProbLow1,ProbUp1)</f>
        <v>0.54147124331481045</v>
      </c>
      <c r="D104">
        <f>_xlfn.BETA.INV(Table1[[#This Row],[RV Beta]],D$9,D$10,ProbLow2,ProbUp2)</f>
        <v>0.18744137299444311</v>
      </c>
      <c r="G104">
        <v>0.54745022978049251</v>
      </c>
      <c r="H104">
        <v>0.28367474408991389</v>
      </c>
      <c r="I104">
        <v>1.9899258399335321E-2</v>
      </c>
      <c r="J104">
        <f>_xlfn.BINOM.INV(BinomTrials,_xlfn.GAMMA.INV(Table3[[#This Row],[RV gamma]],GammaShape1,GammaRate1)/BinomTrials,Table3[[#This Row],[RV binom]])</f>
        <v>0</v>
      </c>
      <c r="K104" s="1">
        <f>Table3[[#This Row],[Risk 1 Simulated occurences]]*_xlfn.LOGNORM.INV(Table3[[#This Row],[RV lognorm]],(LN(ImpLow1)+LN(ImpUp1))/2,(LN(ImpUp1)-LN(ImpLow1))/3.29)</f>
        <v>0</v>
      </c>
      <c r="L104">
        <f>_xlfn.BINOM.INV(BinomTrials,_xlfn.GAMMA.INV(Table3[[#This Row],[RV gamma]],GammaShape2,GammaRate2)/BinomTrials,Table3[[#This Row],[RV binom]])</f>
        <v>0</v>
      </c>
      <c r="M104" s="1">
        <f>Table3[[#This Row],[Risk 2 simulated occurences]]*_xlfn.LOGNORM.INV(Table3[[#This Row],[RV lognorm]],(LN(ImpLow2)+LN(ImpUp2))/2,(LN(ImpUp2)-LN(ImpLow2))/3.29)</f>
        <v>0</v>
      </c>
    </row>
    <row r="105" spans="1:13">
      <c r="A105">
        <v>0.72249205723520926</v>
      </c>
      <c r="C105">
        <f>_xlfn.BETA.INV(Table1[[#This Row],[RV Beta]],C$9,C$10,ProbLow1,ProbUp1)</f>
        <v>0.56180306740062325</v>
      </c>
      <c r="D105">
        <f>_xlfn.BETA.INV(Table1[[#This Row],[RV Beta]],D$9,D$10,ProbLow2,ProbUp2)</f>
        <v>0.19354092022018696</v>
      </c>
      <c r="G105">
        <v>0.9960119207371082</v>
      </c>
      <c r="H105">
        <v>0.7214239191829338</v>
      </c>
      <c r="I105">
        <v>0.44683591762875946</v>
      </c>
      <c r="J105">
        <f>_xlfn.BINOM.INV(BinomTrials,_xlfn.GAMMA.INV(Table3[[#This Row],[RV gamma]],GammaShape1,GammaRate1)/BinomTrials,Table3[[#This Row],[RV binom]])</f>
        <v>1</v>
      </c>
      <c r="K105" s="1">
        <f>Table3[[#This Row],[Risk 1 Simulated occurences]]*_xlfn.LOGNORM.INV(Table3[[#This Row],[RV lognorm]],(LN(ImpLow1)+LN(ImpUp1))/2,(LN(ImpUp1)-LN(ImpLow1))/3.29)</f>
        <v>28798.774908678657</v>
      </c>
      <c r="L105">
        <f>_xlfn.BINOM.INV(BinomTrials,_xlfn.GAMMA.INV(Table3[[#This Row],[RV gamma]],GammaShape2,GammaRate2)/BinomTrials,Table3[[#This Row],[RV binom]])</f>
        <v>0</v>
      </c>
      <c r="M105" s="1">
        <f>Table3[[#This Row],[Risk 2 simulated occurences]]*_xlfn.LOGNORM.INV(Table3[[#This Row],[RV lognorm]],(LN(ImpLow2)+LN(ImpUp2))/2,(LN(ImpUp2)-LN(ImpLow2))/3.29)</f>
        <v>0</v>
      </c>
    </row>
    <row r="106" spans="1:13">
      <c r="A106">
        <v>0.9240059521626709</v>
      </c>
      <c r="C106">
        <f>_xlfn.BETA.INV(Table1[[#This Row],[RV Beta]],C$9,C$10,ProbLow1,ProbUp1)</f>
        <v>0.63912192385456656</v>
      </c>
      <c r="D106">
        <f>_xlfn.BETA.INV(Table1[[#This Row],[RV Beta]],D$9,D$10,ProbLow2,ProbUp2)</f>
        <v>0.21673657715636996</v>
      </c>
      <c r="G106">
        <v>0.97235182857716074</v>
      </c>
      <c r="H106">
        <v>0.97180970756886975</v>
      </c>
      <c r="I106">
        <v>0.97126758656057888</v>
      </c>
      <c r="J106">
        <f>_xlfn.BINOM.INV(BinomTrials,_xlfn.GAMMA.INV(Table3[[#This Row],[RV gamma]],GammaShape1,GammaRate1)/BinomTrials,Table3[[#This Row],[RV binom]])</f>
        <v>3</v>
      </c>
      <c r="K106" s="1">
        <f>Table3[[#This Row],[Risk 1 Simulated occurences]]*_xlfn.LOGNORM.INV(Table3[[#This Row],[RV lognorm]],(LN(ImpLow1)+LN(ImpUp1))/2,(LN(ImpUp1)-LN(ImpLow1))/3.29)</f>
        <v>358554.71000232425</v>
      </c>
      <c r="L106">
        <f>_xlfn.BINOM.INV(BinomTrials,_xlfn.GAMMA.INV(Table3[[#This Row],[RV gamma]],GammaShape2,GammaRate2)/BinomTrials,Table3[[#This Row],[RV binom]])</f>
        <v>1</v>
      </c>
      <c r="M106" s="1">
        <f>Table3[[#This Row],[Risk 2 simulated occurences]]*_xlfn.LOGNORM.INV(Table3[[#This Row],[RV lognorm]],(LN(ImpLow2)+LN(ImpUp2))/2,(LN(ImpUp2)-LN(ImpLow2))/3.29)</f>
        <v>11951823.666744169</v>
      </c>
    </row>
    <row r="107" spans="1:13">
      <c r="A107">
        <v>0.7680379980094908</v>
      </c>
      <c r="C107">
        <f>_xlfn.BETA.INV(Table1[[#This Row],[RV Beta]],C$9,C$10,ProbLow1,ProbUp1)</f>
        <v>0.57603568500260149</v>
      </c>
      <c r="D107">
        <f>_xlfn.BETA.INV(Table1[[#This Row],[RV Beta]],D$9,D$10,ProbLow2,ProbUp2)</f>
        <v>0.19781070550078045</v>
      </c>
      <c r="G107">
        <v>0.3171828963408167</v>
      </c>
      <c r="H107">
        <v>0.20575510999455821</v>
      </c>
      <c r="I107">
        <v>9.432732364829971E-2</v>
      </c>
      <c r="J107">
        <f>_xlfn.BINOM.INV(BinomTrials,_xlfn.GAMMA.INV(Table3[[#This Row],[RV gamma]],GammaShape1,GammaRate1)/BinomTrials,Table3[[#This Row],[RV binom]])</f>
        <v>0</v>
      </c>
      <c r="K107" s="1">
        <f>Table3[[#This Row],[Risk 1 Simulated occurences]]*_xlfn.LOGNORM.INV(Table3[[#This Row],[RV lognorm]],(LN(ImpLow1)+LN(ImpUp1))/2,(LN(ImpUp1)-LN(ImpLow1))/3.29)</f>
        <v>0</v>
      </c>
      <c r="L107">
        <f>_xlfn.BINOM.INV(BinomTrials,_xlfn.GAMMA.INV(Table3[[#This Row],[RV gamma]],GammaShape2,GammaRate2)/BinomTrials,Table3[[#This Row],[RV binom]])</f>
        <v>0</v>
      </c>
      <c r="M107" s="1">
        <f>Table3[[#This Row],[Risk 2 simulated occurences]]*_xlfn.LOGNORM.INV(Table3[[#This Row],[RV lognorm]],(LN(ImpLow2)+LN(ImpUp2))/2,(LN(ImpUp2)-LN(ImpLow2))/3.29)</f>
        <v>0</v>
      </c>
    </row>
    <row r="108" spans="1:13">
      <c r="A108">
        <v>0.41463254551153284</v>
      </c>
      <c r="C108">
        <f>_xlfn.BETA.INV(Table1[[#This Row],[RV Beta]],C$9,C$10,ProbLow1,ProbUp1)</f>
        <v>0.47710770066651675</v>
      </c>
      <c r="D108">
        <f>_xlfn.BETA.INV(Table1[[#This Row],[RV Beta]],D$9,D$10,ProbLow2,ProbUp2)</f>
        <v>0.16813231019995514</v>
      </c>
      <c r="G108">
        <v>0.89293880010626225</v>
      </c>
      <c r="H108">
        <v>0.12613367853971835</v>
      </c>
      <c r="I108">
        <v>0.35932855697317445</v>
      </c>
      <c r="J108">
        <f>_xlfn.BINOM.INV(BinomTrials,_xlfn.GAMMA.INV(Table3[[#This Row],[RV gamma]],GammaShape1,GammaRate1)/BinomTrials,Table3[[#This Row],[RV binom]])</f>
        <v>0</v>
      </c>
      <c r="K108" s="1">
        <f>Table3[[#This Row],[Risk 1 Simulated occurences]]*_xlfn.LOGNORM.INV(Table3[[#This Row],[RV lognorm]],(LN(ImpLow1)+LN(ImpUp1))/2,(LN(ImpUp1)-LN(ImpLow1))/3.29)</f>
        <v>0</v>
      </c>
      <c r="L108">
        <f>_xlfn.BINOM.INV(BinomTrials,_xlfn.GAMMA.INV(Table3[[#This Row],[RV gamma]],GammaShape2,GammaRate2)/BinomTrials,Table3[[#This Row],[RV binom]])</f>
        <v>0</v>
      </c>
      <c r="M108" s="1">
        <f>Table3[[#This Row],[Risk 2 simulated occurences]]*_xlfn.LOGNORM.INV(Table3[[#This Row],[RV lognorm]],(LN(ImpLow2)+LN(ImpUp2))/2,(LN(ImpUp2)-LN(ImpLow2))/3.29)</f>
        <v>0</v>
      </c>
    </row>
    <row r="109" spans="1:13">
      <c r="A109">
        <v>0.72919241233225562</v>
      </c>
      <c r="C109">
        <f>_xlfn.BETA.INV(Table1[[#This Row],[RV Beta]],C$9,C$10,ProbLow1,ProbUp1)</f>
        <v>0.56383881939041691</v>
      </c>
      <c r="D109">
        <f>_xlfn.BETA.INV(Table1[[#This Row],[RV Beta]],D$9,D$10,ProbLow2,ProbUp2)</f>
        <v>0.19415164581712507</v>
      </c>
      <c r="G109">
        <v>0.62241338594929008</v>
      </c>
      <c r="H109">
        <v>0.92873521704633499</v>
      </c>
      <c r="I109">
        <v>0.23505704814337988</v>
      </c>
      <c r="J109">
        <f>_xlfn.BINOM.INV(BinomTrials,_xlfn.GAMMA.INV(Table3[[#This Row],[RV gamma]],GammaShape1,GammaRate1)/BinomTrials,Table3[[#This Row],[RV binom]])</f>
        <v>2</v>
      </c>
      <c r="K109" s="1">
        <f>Table3[[#This Row],[Risk 1 Simulated occurences]]*_xlfn.LOGNORM.INV(Table3[[#This Row],[RV lognorm]],(LN(ImpLow1)+LN(ImpUp1))/2,(LN(ImpUp1)-LN(ImpLow1))/3.29)</f>
        <v>38149.418463302878</v>
      </c>
      <c r="L109">
        <f>_xlfn.BINOM.INV(BinomTrials,_xlfn.GAMMA.INV(Table3[[#This Row],[RV gamma]],GammaShape2,GammaRate2)/BinomTrials,Table3[[#This Row],[RV binom]])</f>
        <v>1</v>
      </c>
      <c r="M109" s="1">
        <f>Table3[[#This Row],[Risk 2 simulated occurences]]*_xlfn.LOGNORM.INV(Table3[[#This Row],[RV lognorm]],(LN(ImpLow2)+LN(ImpUp2))/2,(LN(ImpUp2)-LN(ImpLow2))/3.29)</f>
        <v>1907470.9231651449</v>
      </c>
    </row>
    <row r="110" spans="1:13">
      <c r="A110">
        <v>0.53687406821962169</v>
      </c>
      <c r="C110">
        <f>_xlfn.BETA.INV(Table1[[#This Row],[RV Beta]],C$9,C$10,ProbLow1,ProbUp1)</f>
        <v>0.50984325302499767</v>
      </c>
      <c r="D110">
        <f>_xlfn.BETA.INV(Table1[[#This Row],[RV Beta]],D$9,D$10,ProbLow2,ProbUp2)</f>
        <v>0.17795297590749926</v>
      </c>
      <c r="G110">
        <v>0.90177764971823327</v>
      </c>
      <c r="H110">
        <v>0.25279289775192409</v>
      </c>
      <c r="I110">
        <v>0.60380814578561492</v>
      </c>
      <c r="J110">
        <f>_xlfn.BINOM.INV(BinomTrials,_xlfn.GAMMA.INV(Table3[[#This Row],[RV gamma]],GammaShape1,GammaRate1)/BinomTrials,Table3[[#This Row],[RV binom]])</f>
        <v>0</v>
      </c>
      <c r="K110" s="1">
        <f>Table3[[#This Row],[Risk 1 Simulated occurences]]*_xlfn.LOGNORM.INV(Table3[[#This Row],[RV lognorm]],(LN(ImpLow1)+LN(ImpUp1))/2,(LN(ImpUp1)-LN(ImpLow1))/3.29)</f>
        <v>0</v>
      </c>
      <c r="L110">
        <f>_xlfn.BINOM.INV(BinomTrials,_xlfn.GAMMA.INV(Table3[[#This Row],[RV gamma]],GammaShape2,GammaRate2)/BinomTrials,Table3[[#This Row],[RV binom]])</f>
        <v>0</v>
      </c>
      <c r="M110" s="1">
        <f>Table3[[#This Row],[Risk 2 simulated occurences]]*_xlfn.LOGNORM.INV(Table3[[#This Row],[RV lognorm]],(LN(ImpLow2)+LN(ImpUp2))/2,(LN(ImpUp2)-LN(ImpLow2))/3.29)</f>
        <v>0</v>
      </c>
    </row>
    <row r="111" spans="1:13">
      <c r="A111">
        <v>0.24246456718187059</v>
      </c>
      <c r="C111">
        <f>_xlfn.BETA.INV(Table1[[#This Row],[RV Beta]],C$9,C$10,ProbLow1,ProbUp1)</f>
        <v>0.42733495600092758</v>
      </c>
      <c r="D111">
        <f>_xlfn.BETA.INV(Table1[[#This Row],[RV Beta]],D$9,D$10,ProbLow2,ProbUp2)</f>
        <v>0.15320048680027837</v>
      </c>
      <c r="G111">
        <v>0.17695881434574667</v>
      </c>
      <c r="H111">
        <v>0.69023251658782014</v>
      </c>
      <c r="I111">
        <v>0.20350621882989361</v>
      </c>
      <c r="J111">
        <f>_xlfn.BINOM.INV(BinomTrials,_xlfn.GAMMA.INV(Table3[[#This Row],[RV gamma]],GammaShape1,GammaRate1)/BinomTrials,Table3[[#This Row],[RV binom]])</f>
        <v>1</v>
      </c>
      <c r="K111" s="1">
        <f>Table3[[#This Row],[Risk 1 Simulated occurences]]*_xlfn.LOGNORM.INV(Table3[[#This Row],[RV lognorm]],(LN(ImpLow1)+LN(ImpUp1))/2,(LN(ImpUp1)-LN(ImpLow1))/3.29)</f>
        <v>17700.067037557852</v>
      </c>
      <c r="L111">
        <f>_xlfn.BINOM.INV(BinomTrials,_xlfn.GAMMA.INV(Table3[[#This Row],[RV gamma]],GammaShape2,GammaRate2)/BinomTrials,Table3[[#This Row],[RV binom]])</f>
        <v>0</v>
      </c>
      <c r="M111" s="1">
        <f>Table3[[#This Row],[Risk 2 simulated occurences]]*_xlfn.LOGNORM.INV(Table3[[#This Row],[RV lognorm]],(LN(ImpLow2)+LN(ImpUp2))/2,(LN(ImpUp2)-LN(ImpLow2))/3.29)</f>
        <v>0</v>
      </c>
    </row>
    <row r="112" spans="1:13">
      <c r="A112">
        <v>0.10198062569926522</v>
      </c>
      <c r="C112">
        <f>_xlfn.BETA.INV(Table1[[#This Row],[RV Beta]],C$9,C$10,ProbLow1,ProbUp1)</f>
        <v>0.37426944836525816</v>
      </c>
      <c r="D112">
        <f>_xlfn.BETA.INV(Table1[[#This Row],[RV Beta]],D$9,D$10,ProbLow2,ProbUp2)</f>
        <v>0.13728083450957751</v>
      </c>
      <c r="G112">
        <v>0.1467927089644562</v>
      </c>
      <c r="H112">
        <v>0.737906291493171</v>
      </c>
      <c r="I112">
        <v>0.32901987402188587</v>
      </c>
      <c r="J112">
        <f>_xlfn.BINOM.INV(BinomTrials,_xlfn.GAMMA.INV(Table3[[#This Row],[RV gamma]],GammaShape1,GammaRate1)/BinomTrials,Table3[[#This Row],[RV binom]])</f>
        <v>1</v>
      </c>
      <c r="K112" s="1">
        <f>Table3[[#This Row],[Risk 1 Simulated occurences]]*_xlfn.LOGNORM.INV(Table3[[#This Row],[RV lognorm]],(LN(ImpLow1)+LN(ImpUp1))/2,(LN(ImpUp1)-LN(ImpLow1))/3.29)</f>
        <v>23198.755134610157</v>
      </c>
      <c r="L112">
        <f>_xlfn.BINOM.INV(BinomTrials,_xlfn.GAMMA.INV(Table3[[#This Row],[RV gamma]],GammaShape2,GammaRate2)/BinomTrials,Table3[[#This Row],[RV binom]])</f>
        <v>0</v>
      </c>
      <c r="M112" s="1">
        <f>Table3[[#This Row],[Risk 2 simulated occurences]]*_xlfn.LOGNORM.INV(Table3[[#This Row],[RV lognorm]],(LN(ImpLow2)+LN(ImpUp2))/2,(LN(ImpUp2)-LN(ImpLow2))/3.29)</f>
        <v>0</v>
      </c>
    </row>
    <row r="113" spans="1:13">
      <c r="A113">
        <v>0.9883761275505536</v>
      </c>
      <c r="C113">
        <f>_xlfn.BETA.INV(Table1[[#This Row],[RV Beta]],C$9,C$10,ProbLow1,ProbUp1)</f>
        <v>0.69428920948756323</v>
      </c>
      <c r="D113">
        <f>_xlfn.BETA.INV(Table1[[#This Row],[RV Beta]],D$9,D$10,ProbLow2,ProbUp2)</f>
        <v>0.23328676284626898</v>
      </c>
      <c r="G113">
        <v>0.14505956561540234</v>
      </c>
      <c r="H113">
        <v>0.99104112572550829</v>
      </c>
      <c r="I113">
        <v>0.83702268583561423</v>
      </c>
      <c r="J113">
        <f>_xlfn.BINOM.INV(BinomTrials,_xlfn.GAMMA.INV(Table3[[#This Row],[RV gamma]],GammaShape1,GammaRate1)/BinomTrials,Table3[[#This Row],[RV binom]])</f>
        <v>2</v>
      </c>
      <c r="K113" s="1">
        <f>Table3[[#This Row],[Risk 1 Simulated occurences]]*_xlfn.LOGNORM.INV(Table3[[#This Row],[RV lognorm]],(LN(ImpLow1)+LN(ImpUp1))/2,(LN(ImpUp1)-LN(ImpLow1))/3.29)</f>
        <v>125776.59927265924</v>
      </c>
      <c r="L113">
        <f>_xlfn.BINOM.INV(BinomTrials,_xlfn.GAMMA.INV(Table3[[#This Row],[RV gamma]],GammaShape2,GammaRate2)/BinomTrials,Table3[[#This Row],[RV binom]])</f>
        <v>2</v>
      </c>
      <c r="M113" s="1">
        <f>Table3[[#This Row],[Risk 2 simulated occurences]]*_xlfn.LOGNORM.INV(Table3[[#This Row],[RV lognorm]],(LN(ImpLow2)+LN(ImpUp2))/2,(LN(ImpUp2)-LN(ImpLow2))/3.29)</f>
        <v>12577659.927265929</v>
      </c>
    </row>
    <row r="114" spans="1:13">
      <c r="A114">
        <v>0.63757574215418455</v>
      </c>
      <c r="C114">
        <f>_xlfn.BETA.INV(Table1[[#This Row],[RV Beta]],C$9,C$10,ProbLow1,ProbUp1)</f>
        <v>0.53723380669069332</v>
      </c>
      <c r="D114">
        <f>_xlfn.BETA.INV(Table1[[#This Row],[RV Beta]],D$9,D$10,ProbLow2,ProbUp2)</f>
        <v>0.18617014200720799</v>
      </c>
      <c r="G114">
        <v>1.6119298066999438E-2</v>
      </c>
      <c r="H114">
        <v>0.42820006861733279</v>
      </c>
      <c r="I114">
        <v>0.84028083916766605</v>
      </c>
      <c r="J114">
        <f>_xlfn.BINOM.INV(BinomTrials,_xlfn.GAMMA.INV(Table3[[#This Row],[RV gamma]],GammaShape1,GammaRate1)/BinomTrials,Table3[[#This Row],[RV binom]])</f>
        <v>0</v>
      </c>
      <c r="K114" s="1">
        <f>Table3[[#This Row],[Risk 1 Simulated occurences]]*_xlfn.LOGNORM.INV(Table3[[#This Row],[RV lognorm]],(LN(ImpLow1)+LN(ImpUp1))/2,(LN(ImpUp1)-LN(ImpLow1))/3.29)</f>
        <v>0</v>
      </c>
      <c r="L114">
        <f>_xlfn.BINOM.INV(BinomTrials,_xlfn.GAMMA.INV(Table3[[#This Row],[RV gamma]],GammaShape2,GammaRate2)/BinomTrials,Table3[[#This Row],[RV binom]])</f>
        <v>0</v>
      </c>
      <c r="M114" s="1">
        <f>Table3[[#This Row],[Risk 2 simulated occurences]]*_xlfn.LOGNORM.INV(Table3[[#This Row],[RV lognorm]],(LN(ImpLow2)+LN(ImpUp2))/2,(LN(ImpUp2)-LN(ImpLow2))/3.29)</f>
        <v>0</v>
      </c>
    </row>
    <row r="115" spans="1:13">
      <c r="A115">
        <v>0.73549838538071999</v>
      </c>
      <c r="C115">
        <f>_xlfn.BETA.INV(Table1[[#This Row],[RV Beta]],C$9,C$10,ProbLow1,ProbUp1)</f>
        <v>0.56577142539744818</v>
      </c>
      <c r="D115">
        <f>_xlfn.BETA.INV(Table1[[#This Row],[RV Beta]],D$9,D$10,ProbLow2,ProbUp2)</f>
        <v>0.19473142761923445</v>
      </c>
      <c r="G115">
        <v>0.91704261205952731</v>
      </c>
      <c r="H115">
        <v>0.75855325151167496</v>
      </c>
      <c r="I115">
        <v>0.60006389096382251</v>
      </c>
      <c r="J115">
        <f>_xlfn.BINOM.INV(BinomTrials,_xlfn.GAMMA.INV(Table3[[#This Row],[RV gamma]],GammaShape1,GammaRate1)/BinomTrials,Table3[[#This Row],[RV binom]])</f>
        <v>1</v>
      </c>
      <c r="K115" s="1">
        <f>Table3[[#This Row],[Risk 1 Simulated occurences]]*_xlfn.LOGNORM.INV(Table3[[#This Row],[RV lognorm]],(LN(ImpLow1)+LN(ImpUp1))/2,(LN(ImpUp1)-LN(ImpLow1))/3.29)</f>
        <v>37762.041500428735</v>
      </c>
      <c r="L115">
        <f>_xlfn.BINOM.INV(BinomTrials,_xlfn.GAMMA.INV(Table3[[#This Row],[RV gamma]],GammaShape2,GammaRate2)/BinomTrials,Table3[[#This Row],[RV binom]])</f>
        <v>0</v>
      </c>
      <c r="M115" s="1">
        <f>Table3[[#This Row],[Risk 2 simulated occurences]]*_xlfn.LOGNORM.INV(Table3[[#This Row],[RV lognorm]],(LN(ImpLow2)+LN(ImpUp2))/2,(LN(ImpUp2)-LN(ImpLow2))/3.29)</f>
        <v>0</v>
      </c>
    </row>
    <row r="116" spans="1:13">
      <c r="A116">
        <v>0.52136309376049927</v>
      </c>
      <c r="C116">
        <f>_xlfn.BETA.INV(Table1[[#This Row],[RV Beta]],C$9,C$10,ProbLow1,ProbUp1)</f>
        <v>0.50569879883849744</v>
      </c>
      <c r="D116">
        <f>_xlfn.BETA.INV(Table1[[#This Row],[RV Beta]],D$9,D$10,ProbLow2,ProbUp2)</f>
        <v>0.17670963965154923</v>
      </c>
      <c r="G116">
        <v>0.73518088447636964</v>
      </c>
      <c r="H116">
        <v>4.4981567210043583E-3</v>
      </c>
      <c r="I116">
        <v>0.27381542896563904</v>
      </c>
      <c r="J116">
        <f>_xlfn.BINOM.INV(BinomTrials,_xlfn.GAMMA.INV(Table3[[#This Row],[RV gamma]],GammaShape1,GammaRate1)/BinomTrials,Table3[[#This Row],[RV binom]])</f>
        <v>0</v>
      </c>
      <c r="K116" s="1">
        <f>Table3[[#This Row],[Risk 1 Simulated occurences]]*_xlfn.LOGNORM.INV(Table3[[#This Row],[RV lognorm]],(LN(ImpLow1)+LN(ImpUp1))/2,(LN(ImpUp1)-LN(ImpLow1))/3.29)</f>
        <v>0</v>
      </c>
      <c r="L116">
        <f>_xlfn.BINOM.INV(BinomTrials,_xlfn.GAMMA.INV(Table3[[#This Row],[RV gamma]],GammaShape2,GammaRate2)/BinomTrials,Table3[[#This Row],[RV binom]])</f>
        <v>0</v>
      </c>
      <c r="M116" s="1">
        <f>Table3[[#This Row],[Risk 2 simulated occurences]]*_xlfn.LOGNORM.INV(Table3[[#This Row],[RV lognorm]],(LN(ImpLow2)+LN(ImpUp2))/2,(LN(ImpUp2)-LN(ImpLow2))/3.29)</f>
        <v>0</v>
      </c>
    </row>
    <row r="117" spans="1:13">
      <c r="A117">
        <v>0.54951683271188145</v>
      </c>
      <c r="C117">
        <f>_xlfn.BETA.INV(Table1[[#This Row],[RV Beta]],C$9,C$10,ProbLow1,ProbUp1)</f>
        <v>0.51322916393759832</v>
      </c>
      <c r="D117">
        <f>_xlfn.BETA.INV(Table1[[#This Row],[RV Beta]],D$9,D$10,ProbLow2,ProbUp2)</f>
        <v>0.17896874918127947</v>
      </c>
      <c r="G117">
        <v>0.18512539434485389</v>
      </c>
      <c r="H117">
        <v>0.60052000992024313</v>
      </c>
      <c r="I117">
        <v>1.5914625495632471E-2</v>
      </c>
      <c r="J117">
        <f>_xlfn.BINOM.INV(BinomTrials,_xlfn.GAMMA.INV(Table3[[#This Row],[RV gamma]],GammaShape1,GammaRate1)/BinomTrials,Table3[[#This Row],[RV binom]])</f>
        <v>0</v>
      </c>
      <c r="K117" s="1">
        <f>Table3[[#This Row],[Risk 1 Simulated occurences]]*_xlfn.LOGNORM.INV(Table3[[#This Row],[RV lognorm]],(LN(ImpLow1)+LN(ImpUp1))/2,(LN(ImpUp1)-LN(ImpLow1))/3.29)</f>
        <v>0</v>
      </c>
      <c r="L117">
        <f>_xlfn.BINOM.INV(BinomTrials,_xlfn.GAMMA.INV(Table3[[#This Row],[RV gamma]],GammaShape2,GammaRate2)/BinomTrials,Table3[[#This Row],[RV binom]])</f>
        <v>0</v>
      </c>
      <c r="M117" s="1">
        <f>Table3[[#This Row],[Risk 2 simulated occurences]]*_xlfn.LOGNORM.INV(Table3[[#This Row],[RV lognorm]],(LN(ImpLow2)+LN(ImpUp2))/2,(LN(ImpUp2)-LN(ImpLow2))/3.29)</f>
        <v>0</v>
      </c>
    </row>
    <row r="118" spans="1:13">
      <c r="A118">
        <v>0.72940738859093157</v>
      </c>
      <c r="C118">
        <f>_xlfn.BETA.INV(Table1[[#This Row],[RV Beta]],C$9,C$10,ProbLow1,ProbUp1)</f>
        <v>0.56390443240479171</v>
      </c>
      <c r="D118">
        <f>_xlfn.BETA.INV(Table1[[#This Row],[RV Beta]],D$9,D$10,ProbLow2,ProbUp2)</f>
        <v>0.19417132972143752</v>
      </c>
      <c r="G118">
        <v>0.40250275395927149</v>
      </c>
      <c r="H118">
        <v>0.93980672952710032</v>
      </c>
      <c r="I118">
        <v>0.4771107050949292</v>
      </c>
      <c r="J118">
        <f>_xlfn.BINOM.INV(BinomTrials,_xlfn.GAMMA.INV(Table3[[#This Row],[RV gamma]],GammaShape1,GammaRate1)/BinomTrials,Table3[[#This Row],[RV binom]])</f>
        <v>2</v>
      </c>
      <c r="K118" s="1">
        <f>Table3[[#This Row],[Risk 1 Simulated occurences]]*_xlfn.LOGNORM.INV(Table3[[#This Row],[RV lognorm]],(LN(ImpLow1)+LN(ImpUp1))/2,(LN(ImpUp1)-LN(ImpLow1))/3.29)</f>
        <v>60754.887493316433</v>
      </c>
      <c r="L118">
        <f>_xlfn.BINOM.INV(BinomTrials,_xlfn.GAMMA.INV(Table3[[#This Row],[RV gamma]],GammaShape2,GammaRate2)/BinomTrials,Table3[[#This Row],[RV binom]])</f>
        <v>1</v>
      </c>
      <c r="M118" s="1">
        <f>Table3[[#This Row],[Risk 2 simulated occurences]]*_xlfn.LOGNORM.INV(Table3[[#This Row],[RV lognorm]],(LN(ImpLow2)+LN(ImpUp2))/2,(LN(ImpUp2)-LN(ImpLow2))/3.29)</f>
        <v>3037744.3746658233</v>
      </c>
    </row>
    <row r="119" spans="1:13">
      <c r="A119">
        <v>0.14998004778753038</v>
      </c>
      <c r="C119">
        <f>_xlfn.BETA.INV(Table1[[#This Row],[RV Beta]],C$9,C$10,ProbLow1,ProbUp1)</f>
        <v>0.39495104885045118</v>
      </c>
      <c r="D119">
        <f>_xlfn.BETA.INV(Table1[[#This Row],[RV Beta]],D$9,D$10,ProbLow2,ProbUp2)</f>
        <v>0.14348531465513542</v>
      </c>
      <c r="G119">
        <v>0.86378579347570694</v>
      </c>
      <c r="H119">
        <v>0.33170316197523064</v>
      </c>
      <c r="I119">
        <v>0.79962053047475434</v>
      </c>
      <c r="J119">
        <f>_xlfn.BINOM.INV(BinomTrials,_xlfn.GAMMA.INV(Table3[[#This Row],[RV gamma]],GammaShape1,GammaRate1)/BinomTrials,Table3[[#This Row],[RV binom]])</f>
        <v>0</v>
      </c>
      <c r="K119" s="1">
        <f>Table3[[#This Row],[Risk 1 Simulated occurences]]*_xlfn.LOGNORM.INV(Table3[[#This Row],[RV lognorm]],(LN(ImpLow1)+LN(ImpUp1))/2,(LN(ImpUp1)-LN(ImpLow1))/3.29)</f>
        <v>0</v>
      </c>
      <c r="L119">
        <f>_xlfn.BINOM.INV(BinomTrials,_xlfn.GAMMA.INV(Table3[[#This Row],[RV gamma]],GammaShape2,GammaRate2)/BinomTrials,Table3[[#This Row],[RV binom]])</f>
        <v>0</v>
      </c>
      <c r="M119" s="1">
        <f>Table3[[#This Row],[Risk 2 simulated occurences]]*_xlfn.LOGNORM.INV(Table3[[#This Row],[RV lognorm]],(LN(ImpLow2)+LN(ImpUp2))/2,(LN(ImpUp2)-LN(ImpLow2))/3.29)</f>
        <v>0</v>
      </c>
    </row>
    <row r="120" spans="1:13">
      <c r="A120">
        <v>0.71466316502292793</v>
      </c>
      <c r="C120">
        <f>_xlfn.BETA.INV(Table1[[#This Row],[RV Beta]],C$9,C$10,ProbLow1,ProbUp1)</f>
        <v>0.5594463017887632</v>
      </c>
      <c r="D120">
        <f>_xlfn.BETA.INV(Table1[[#This Row],[RV Beta]],D$9,D$10,ProbLow2,ProbUp2)</f>
        <v>0.19283389053662897</v>
      </c>
      <c r="G120">
        <v>0.64783094620696779</v>
      </c>
      <c r="H120">
        <v>0.93504331770122207</v>
      </c>
      <c r="I120">
        <v>0.22225568919547634</v>
      </c>
      <c r="J120">
        <f>_xlfn.BINOM.INV(BinomTrials,_xlfn.GAMMA.INV(Table3[[#This Row],[RV gamma]],GammaShape1,GammaRate1)/BinomTrials,Table3[[#This Row],[RV binom]])</f>
        <v>2</v>
      </c>
      <c r="K120" s="1">
        <f>Table3[[#This Row],[Risk 1 Simulated occurences]]*_xlfn.LOGNORM.INV(Table3[[#This Row],[RV lognorm]],(LN(ImpLow1)+LN(ImpUp1))/2,(LN(ImpUp1)-LN(ImpLow1))/3.29)</f>
        <v>37036.471217567007</v>
      </c>
      <c r="L120">
        <f>_xlfn.BINOM.INV(BinomTrials,_xlfn.GAMMA.INV(Table3[[#This Row],[RV gamma]],GammaShape2,GammaRate2)/BinomTrials,Table3[[#This Row],[RV binom]])</f>
        <v>1</v>
      </c>
      <c r="M120" s="1">
        <f>Table3[[#This Row],[Risk 2 simulated occurences]]*_xlfn.LOGNORM.INV(Table3[[#This Row],[RV lognorm]],(LN(ImpLow2)+LN(ImpUp2))/2,(LN(ImpUp2)-LN(ImpLow2))/3.29)</f>
        <v>1851823.5608783511</v>
      </c>
    </row>
    <row r="121" spans="1:13">
      <c r="A121">
        <v>0.34381454034886066</v>
      </c>
      <c r="C121">
        <f>_xlfn.BETA.INV(Table1[[#This Row],[RV Beta]],C$9,C$10,ProbLow1,ProbUp1)</f>
        <v>0.45754115202526818</v>
      </c>
      <c r="D121">
        <f>_xlfn.BETA.INV(Table1[[#This Row],[RV Beta]],D$9,D$10,ProbLow2,ProbUp2)</f>
        <v>0.16226234560758057</v>
      </c>
      <c r="G121">
        <v>9.4712900507595815E-2</v>
      </c>
      <c r="H121">
        <v>0.27304060443911732</v>
      </c>
      <c r="I121">
        <v>0.45136830837063879</v>
      </c>
      <c r="J121">
        <f>_xlfn.BINOM.INV(BinomTrials,_xlfn.GAMMA.INV(Table3[[#This Row],[RV gamma]],GammaShape1,GammaRate1)/BinomTrials,Table3[[#This Row],[RV binom]])</f>
        <v>0</v>
      </c>
      <c r="K121" s="1">
        <f>Table3[[#This Row],[Risk 1 Simulated occurences]]*_xlfn.LOGNORM.INV(Table3[[#This Row],[RV lognorm]],(LN(ImpLow1)+LN(ImpUp1))/2,(LN(ImpUp1)-LN(ImpLow1))/3.29)</f>
        <v>0</v>
      </c>
      <c r="L121">
        <f>_xlfn.BINOM.INV(BinomTrials,_xlfn.GAMMA.INV(Table3[[#This Row],[RV gamma]],GammaShape2,GammaRate2)/BinomTrials,Table3[[#This Row],[RV binom]])</f>
        <v>0</v>
      </c>
      <c r="M121" s="1">
        <f>Table3[[#This Row],[Risk 2 simulated occurences]]*_xlfn.LOGNORM.INV(Table3[[#This Row],[RV lognorm]],(LN(ImpLow2)+LN(ImpUp2))/2,(LN(ImpUp2)-LN(ImpLow2))/3.29)</f>
        <v>0</v>
      </c>
    </row>
    <row r="122" spans="1:13">
      <c r="A122">
        <v>0.49097964330156318</v>
      </c>
      <c r="C122">
        <f>_xlfn.BETA.INV(Table1[[#This Row],[RV Beta]],C$9,C$10,ProbLow1,ProbUp1)</f>
        <v>0.49759442306487678</v>
      </c>
      <c r="D122">
        <f>_xlfn.BETA.INV(Table1[[#This Row],[RV Beta]],D$9,D$10,ProbLow2,ProbUp2)</f>
        <v>0.17427832691946316</v>
      </c>
      <c r="G122">
        <v>0.8397188311627688</v>
      </c>
      <c r="H122">
        <v>0.99343880824439168</v>
      </c>
      <c r="I122">
        <v>0.14715878532601465</v>
      </c>
      <c r="J122">
        <f>_xlfn.BINOM.INV(BinomTrials,_xlfn.GAMMA.INV(Table3[[#This Row],[RV gamma]],GammaShape1,GammaRate1)/BinomTrials,Table3[[#This Row],[RV binom]])</f>
        <v>3</v>
      </c>
      <c r="K122" s="1">
        <f>Table3[[#This Row],[Risk 1 Simulated occurences]]*_xlfn.LOGNORM.INV(Table3[[#This Row],[RV lognorm]],(LN(ImpLow1)+LN(ImpUp1))/2,(LN(ImpUp1)-LN(ImpLow1))/3.29)</f>
        <v>45537.412611401785</v>
      </c>
      <c r="L122">
        <f>_xlfn.BINOM.INV(BinomTrials,_xlfn.GAMMA.INV(Table3[[#This Row],[RV gamma]],GammaShape2,GammaRate2)/BinomTrials,Table3[[#This Row],[RV binom]])</f>
        <v>2</v>
      </c>
      <c r="M122" s="1">
        <f>Table3[[#This Row],[Risk 2 simulated occurences]]*_xlfn.LOGNORM.INV(Table3[[#This Row],[RV lognorm]],(LN(ImpLow2)+LN(ImpUp2))/2,(LN(ImpUp2)-LN(ImpLow2))/3.29)</f>
        <v>3035827.5074267872</v>
      </c>
    </row>
    <row r="123" spans="1:13">
      <c r="A123">
        <v>0.89486496937222082</v>
      </c>
      <c r="C123">
        <f>_xlfn.BETA.INV(Table1[[#This Row],[RV Beta]],C$9,C$10,ProbLow1,ProbUp1)</f>
        <v>0.62423539759440505</v>
      </c>
      <c r="D123">
        <f>_xlfn.BETA.INV(Table1[[#This Row],[RV Beta]],D$9,D$10,ProbLow2,ProbUp2)</f>
        <v>0.21227061927832147</v>
      </c>
      <c r="G123">
        <v>0.15439535265527449</v>
      </c>
      <c r="H123">
        <v>0.72605016349165241</v>
      </c>
      <c r="I123">
        <v>0.29770497432803034</v>
      </c>
      <c r="J123">
        <f>_xlfn.BINOM.INV(BinomTrials,_xlfn.GAMMA.INV(Table3[[#This Row],[RV gamma]],GammaShape1,GammaRate1)/BinomTrials,Table3[[#This Row],[RV binom]])</f>
        <v>1</v>
      </c>
      <c r="K123" s="1">
        <f>Table3[[#This Row],[Risk 1 Simulated occurences]]*_xlfn.LOGNORM.INV(Table3[[#This Row],[RV lognorm]],(LN(ImpLow1)+LN(ImpUp1))/2,(LN(ImpUp1)-LN(ImpLow1))/3.29)</f>
        <v>21807.101773745861</v>
      </c>
      <c r="L123">
        <f>_xlfn.BINOM.INV(BinomTrials,_xlfn.GAMMA.INV(Table3[[#This Row],[RV gamma]],GammaShape2,GammaRate2)/BinomTrials,Table3[[#This Row],[RV binom]])</f>
        <v>0</v>
      </c>
      <c r="M123" s="1">
        <f>Table3[[#This Row],[Risk 2 simulated occurences]]*_xlfn.LOGNORM.INV(Table3[[#This Row],[RV lognorm]],(LN(ImpLow2)+LN(ImpUp2))/2,(LN(ImpUp2)-LN(ImpLow2))/3.29)</f>
        <v>0</v>
      </c>
    </row>
    <row r="124" spans="1:13">
      <c r="A124">
        <v>0.99554023891479715</v>
      </c>
      <c r="C124">
        <f>_xlfn.BETA.INV(Table1[[#This Row],[RV Beta]],C$9,C$10,ProbLow1,ProbUp1)</f>
        <v>0.71020246118226038</v>
      </c>
      <c r="D124">
        <f>_xlfn.BETA.INV(Table1[[#This Row],[RV Beta]],D$9,D$10,ProbLow2,ProbUp2)</f>
        <v>0.23806073835467809</v>
      </c>
      <c r="G124">
        <v>0.92269207719838808</v>
      </c>
      <c r="H124">
        <v>0.7250978042022781</v>
      </c>
      <c r="I124">
        <v>0.527503531206168</v>
      </c>
      <c r="J124">
        <f>_xlfn.BINOM.INV(BinomTrials,_xlfn.GAMMA.INV(Table3[[#This Row],[RV gamma]],GammaShape1,GammaRate1)/BinomTrials,Table3[[#This Row],[RV binom]])</f>
        <v>1</v>
      </c>
      <c r="K124" s="1">
        <f>Table3[[#This Row],[Risk 1 Simulated occurences]]*_xlfn.LOGNORM.INV(Table3[[#This Row],[RV lognorm]],(LN(ImpLow1)+LN(ImpUp1))/2,(LN(ImpUp1)-LN(ImpLow1))/3.29)</f>
        <v>33187.258440896541</v>
      </c>
      <c r="L124">
        <f>_xlfn.BINOM.INV(BinomTrials,_xlfn.GAMMA.INV(Table3[[#This Row],[RV gamma]],GammaShape2,GammaRate2)/BinomTrials,Table3[[#This Row],[RV binom]])</f>
        <v>0</v>
      </c>
      <c r="M124" s="1">
        <f>Table3[[#This Row],[Risk 2 simulated occurences]]*_xlfn.LOGNORM.INV(Table3[[#This Row],[RV lognorm]],(LN(ImpLow2)+LN(ImpUp2))/2,(LN(ImpUp2)-LN(ImpLow2))/3.29)</f>
        <v>0</v>
      </c>
    </row>
    <row r="125" spans="1:13">
      <c r="A125">
        <v>4.4795440996436141E-2</v>
      </c>
      <c r="C125">
        <f>_xlfn.BETA.INV(Table1[[#This Row],[RV Beta]],C$9,C$10,ProbLow1,ProbUp1)</f>
        <v>0.34082649685802546</v>
      </c>
      <c r="D125">
        <f>_xlfn.BETA.INV(Table1[[#This Row],[RV Beta]],D$9,D$10,ProbLow2,ProbUp2)</f>
        <v>0.12724794905740763</v>
      </c>
      <c r="G125">
        <v>0.68574147330864399</v>
      </c>
      <c r="H125">
        <v>0.71879522768724491</v>
      </c>
      <c r="I125">
        <v>0.75184898206584572</v>
      </c>
      <c r="J125">
        <f>_xlfn.BINOM.INV(BinomTrials,_xlfn.GAMMA.INV(Table3[[#This Row],[RV gamma]],GammaShape1,GammaRate1)/BinomTrials,Table3[[#This Row],[RV binom]])</f>
        <v>1</v>
      </c>
      <c r="K125" s="1">
        <f>Table3[[#This Row],[Risk 1 Simulated occurences]]*_xlfn.LOGNORM.INV(Table3[[#This Row],[RV lognorm]],(LN(ImpLow1)+LN(ImpUp1))/2,(LN(ImpUp1)-LN(ImpLow1))/3.29)</f>
        <v>50907.774507520706</v>
      </c>
      <c r="L125">
        <f>_xlfn.BINOM.INV(BinomTrials,_xlfn.GAMMA.INV(Table3[[#This Row],[RV gamma]],GammaShape2,GammaRate2)/BinomTrials,Table3[[#This Row],[RV binom]])</f>
        <v>0</v>
      </c>
      <c r="M125" s="1">
        <f>Table3[[#This Row],[Risk 2 simulated occurences]]*_xlfn.LOGNORM.INV(Table3[[#This Row],[RV lognorm]],(LN(ImpLow2)+LN(ImpUp2))/2,(LN(ImpUp2)-LN(ImpLow2))/3.29)</f>
        <v>0</v>
      </c>
    </row>
    <row r="126" spans="1:13">
      <c r="A126">
        <v>0.87697682710223679</v>
      </c>
      <c r="C126">
        <f>_xlfn.BETA.INV(Table1[[#This Row],[RV Beta]],C$9,C$10,ProbLow1,ProbUp1)</f>
        <v>0.61616469934341367</v>
      </c>
      <c r="D126">
        <f>_xlfn.BETA.INV(Table1[[#This Row],[RV Beta]],D$9,D$10,ProbLow2,ProbUp2)</f>
        <v>0.20984940980302408</v>
      </c>
      <c r="G126">
        <v>0.25694189837991349</v>
      </c>
      <c r="H126">
        <v>0.79139173952461772</v>
      </c>
      <c r="I126">
        <v>0.32584158066932184</v>
      </c>
      <c r="J126">
        <f>_xlfn.BINOM.INV(BinomTrials,_xlfn.GAMMA.INV(Table3[[#This Row],[RV gamma]],GammaShape1,GammaRate1)/BinomTrials,Table3[[#This Row],[RV binom]])</f>
        <v>1</v>
      </c>
      <c r="K126" s="1">
        <f>Table3[[#This Row],[Risk 1 Simulated occurences]]*_xlfn.LOGNORM.INV(Table3[[#This Row],[RV lognorm]],(LN(ImpLow1)+LN(ImpUp1))/2,(LN(ImpUp1)-LN(ImpLow1))/3.29)</f>
        <v>23056.251913691318</v>
      </c>
      <c r="L126">
        <f>_xlfn.BINOM.INV(BinomTrials,_xlfn.GAMMA.INV(Table3[[#This Row],[RV gamma]],GammaShape2,GammaRate2)/BinomTrials,Table3[[#This Row],[RV binom]])</f>
        <v>0</v>
      </c>
      <c r="M126" s="1">
        <f>Table3[[#This Row],[Risk 2 simulated occurences]]*_xlfn.LOGNORM.INV(Table3[[#This Row],[RV lognorm]],(LN(ImpLow2)+LN(ImpUp2))/2,(LN(ImpUp2)-LN(ImpLow2))/3.29)</f>
        <v>0</v>
      </c>
    </row>
    <row r="127" spans="1:13">
      <c r="A127">
        <v>0.34953310729448361</v>
      </c>
      <c r="C127">
        <f>_xlfn.BETA.INV(Table1[[#This Row],[RV Beta]],C$9,C$10,ProbLow1,ProbUp1)</f>
        <v>0.45915443502010383</v>
      </c>
      <c r="D127">
        <f>_xlfn.BETA.INV(Table1[[#This Row],[RV Beta]],D$9,D$10,ProbLow2,ProbUp2)</f>
        <v>0.16274633050603124</v>
      </c>
      <c r="G127">
        <v>0.4224860712059243</v>
      </c>
      <c r="H127">
        <v>0.9209661902491777</v>
      </c>
      <c r="I127">
        <v>0.41944630929243115</v>
      </c>
      <c r="J127">
        <f>_xlfn.BINOM.INV(BinomTrials,_xlfn.GAMMA.INV(Table3[[#This Row],[RV gamma]],GammaShape1,GammaRate1)/BinomTrials,Table3[[#This Row],[RV binom]])</f>
        <v>2</v>
      </c>
      <c r="K127" s="1">
        <f>Table3[[#This Row],[Risk 1 Simulated occurences]]*_xlfn.LOGNORM.INV(Table3[[#This Row],[RV lognorm]],(LN(ImpLow1)+LN(ImpUp1))/2,(LN(ImpUp1)-LN(ImpLow1))/3.29)</f>
        <v>54857.194841853132</v>
      </c>
      <c r="L127">
        <f>_xlfn.BINOM.INV(BinomTrials,_xlfn.GAMMA.INV(Table3[[#This Row],[RV gamma]],GammaShape2,GammaRate2)/BinomTrials,Table3[[#This Row],[RV binom]])</f>
        <v>1</v>
      </c>
      <c r="M127" s="1">
        <f>Table3[[#This Row],[Risk 2 simulated occurences]]*_xlfn.LOGNORM.INV(Table3[[#This Row],[RV lognorm]],(LN(ImpLow2)+LN(ImpUp2))/2,(LN(ImpUp2)-LN(ImpLow2))/3.29)</f>
        <v>2742859.7420926578</v>
      </c>
    </row>
    <row r="128" spans="1:13">
      <c r="A128">
        <v>0.60293429838630108</v>
      </c>
      <c r="C128">
        <f>_xlfn.BETA.INV(Table1[[#This Row],[RV Beta]],C$9,C$10,ProbLow1,ProbUp1)</f>
        <v>0.52767439565101915</v>
      </c>
      <c r="D128">
        <f>_xlfn.BETA.INV(Table1[[#This Row],[RV Beta]],D$9,D$10,ProbLow2,ProbUp2)</f>
        <v>0.18330231869530575</v>
      </c>
      <c r="G128">
        <v>0.72339875796968056</v>
      </c>
      <c r="H128">
        <v>0.67875951792987044</v>
      </c>
      <c r="I128">
        <v>0.6341202778900602</v>
      </c>
      <c r="J128">
        <f>_xlfn.BINOM.INV(BinomTrials,_xlfn.GAMMA.INV(Table3[[#This Row],[RV gamma]],GammaShape1,GammaRate1)/BinomTrials,Table3[[#This Row],[RV binom]])</f>
        <v>1</v>
      </c>
      <c r="K128" s="1">
        <f>Table3[[#This Row],[Risk 1 Simulated occurences]]*_xlfn.LOGNORM.INV(Table3[[#This Row],[RV lognorm]],(LN(ImpLow1)+LN(ImpUp1))/2,(LN(ImpUp1)-LN(ImpLow1))/3.29)</f>
        <v>40196.688793664871</v>
      </c>
      <c r="L128">
        <f>_xlfn.BINOM.INV(BinomTrials,_xlfn.GAMMA.INV(Table3[[#This Row],[RV gamma]],GammaShape2,GammaRate2)/BinomTrials,Table3[[#This Row],[RV binom]])</f>
        <v>0</v>
      </c>
      <c r="M128" s="1">
        <f>Table3[[#This Row],[Risk 2 simulated occurences]]*_xlfn.LOGNORM.INV(Table3[[#This Row],[RV lognorm]],(LN(ImpLow2)+LN(ImpUp2))/2,(LN(ImpUp2)-LN(ImpLow2))/3.29)</f>
        <v>0</v>
      </c>
    </row>
    <row r="129" spans="1:13">
      <c r="A129">
        <v>0.51675297856179669</v>
      </c>
      <c r="C129">
        <f>_xlfn.BETA.INV(Table1[[#This Row],[RV Beta]],C$9,C$10,ProbLow1,ProbUp1)</f>
        <v>0.50446841253326768</v>
      </c>
      <c r="D129">
        <f>_xlfn.BETA.INV(Table1[[#This Row],[RV Beta]],D$9,D$10,ProbLow2,ProbUp2)</f>
        <v>0.17634052375998033</v>
      </c>
      <c r="G129">
        <v>0.16292519642176348</v>
      </c>
      <c r="H129">
        <v>0.91121784733199418</v>
      </c>
      <c r="I129">
        <v>0.65951049824222485</v>
      </c>
      <c r="J129">
        <f>_xlfn.BINOM.INV(BinomTrials,_xlfn.GAMMA.INV(Table3[[#This Row],[RV gamma]],GammaShape1,GammaRate1)/BinomTrials,Table3[[#This Row],[RV binom]])</f>
        <v>1</v>
      </c>
      <c r="K129" s="1">
        <f>Table3[[#This Row],[Risk 1 Simulated occurences]]*_xlfn.LOGNORM.INV(Table3[[#This Row],[RV lognorm]],(LN(ImpLow1)+LN(ImpUp1))/2,(LN(ImpUp1)-LN(ImpLow1))/3.29)</f>
        <v>42166.036820305795</v>
      </c>
      <c r="L129">
        <f>_xlfn.BINOM.INV(BinomTrials,_xlfn.GAMMA.INV(Table3[[#This Row],[RV gamma]],GammaShape2,GammaRate2)/BinomTrials,Table3[[#This Row],[RV binom]])</f>
        <v>1</v>
      </c>
      <c r="M129" s="1">
        <f>Table3[[#This Row],[Risk 2 simulated occurences]]*_xlfn.LOGNORM.INV(Table3[[#This Row],[RV lognorm]],(LN(ImpLow2)+LN(ImpUp2))/2,(LN(ImpUp2)-LN(ImpLow2))/3.29)</f>
        <v>4216603.6820305809</v>
      </c>
    </row>
    <row r="130" spans="1:13">
      <c r="A130">
        <v>6.7310688117198036E-2</v>
      </c>
      <c r="C130">
        <f>_xlfn.BETA.INV(Table1[[#This Row],[RV Beta]],C$9,C$10,ProbLow1,ProbUp1)</f>
        <v>0.35585620656603745</v>
      </c>
      <c r="D130">
        <f>_xlfn.BETA.INV(Table1[[#This Row],[RV Beta]],D$9,D$10,ProbLow2,ProbUp2)</f>
        <v>0.13175686196981123</v>
      </c>
      <c r="G130">
        <v>0.28377626057890071</v>
      </c>
      <c r="H130">
        <v>0.83836010882554579</v>
      </c>
      <c r="I130">
        <v>0.39294395707219093</v>
      </c>
      <c r="J130">
        <f>_xlfn.BINOM.INV(BinomTrials,_xlfn.GAMMA.INV(Table3[[#This Row],[RV gamma]],GammaShape1,GammaRate1)/BinomTrials,Table3[[#This Row],[RV binom]])</f>
        <v>1</v>
      </c>
      <c r="K130" s="1">
        <f>Table3[[#This Row],[Risk 1 Simulated occurences]]*_xlfn.LOGNORM.INV(Table3[[#This Row],[RV lognorm]],(LN(ImpLow1)+LN(ImpUp1))/2,(LN(ImpUp1)-LN(ImpLow1))/3.29)</f>
        <v>26147.509645627444</v>
      </c>
      <c r="L130">
        <f>_xlfn.BINOM.INV(BinomTrials,_xlfn.GAMMA.INV(Table3[[#This Row],[RV gamma]],GammaShape2,GammaRate2)/BinomTrials,Table3[[#This Row],[RV binom]])</f>
        <v>0</v>
      </c>
      <c r="M130" s="1">
        <f>Table3[[#This Row],[Risk 2 simulated occurences]]*_xlfn.LOGNORM.INV(Table3[[#This Row],[RV lognorm]],(LN(ImpLow2)+LN(ImpUp2))/2,(LN(ImpUp2)-LN(ImpLow2))/3.29)</f>
        <v>0</v>
      </c>
    </row>
    <row r="131" spans="1:13">
      <c r="A131">
        <v>0.29073518574737722</v>
      </c>
      <c r="C131">
        <f>_xlfn.BETA.INV(Table1[[#This Row],[RV Beta]],C$9,C$10,ProbLow1,ProbUp1)</f>
        <v>0.44216577746295593</v>
      </c>
      <c r="D131">
        <f>_xlfn.BETA.INV(Table1[[#This Row],[RV Beta]],D$9,D$10,ProbLow2,ProbUp2)</f>
        <v>0.15764973323888687</v>
      </c>
      <c r="G131">
        <v>0.42761154958401415</v>
      </c>
      <c r="H131">
        <v>0.31834903094840655</v>
      </c>
      <c r="I131">
        <v>0.20908651231279901</v>
      </c>
      <c r="J131">
        <f>_xlfn.BINOM.INV(BinomTrials,_xlfn.GAMMA.INV(Table3[[#This Row],[RV gamma]],GammaShape1,GammaRate1)/BinomTrials,Table3[[#This Row],[RV binom]])</f>
        <v>0</v>
      </c>
      <c r="K131" s="1">
        <f>Table3[[#This Row],[Risk 1 Simulated occurences]]*_xlfn.LOGNORM.INV(Table3[[#This Row],[RV lognorm]],(LN(ImpLow1)+LN(ImpUp1))/2,(LN(ImpUp1)-LN(ImpLow1))/3.29)</f>
        <v>0</v>
      </c>
      <c r="L131">
        <f>_xlfn.BINOM.INV(BinomTrials,_xlfn.GAMMA.INV(Table3[[#This Row],[RV gamma]],GammaShape2,GammaRate2)/BinomTrials,Table3[[#This Row],[RV binom]])</f>
        <v>0</v>
      </c>
      <c r="M131" s="1">
        <f>Table3[[#This Row],[Risk 2 simulated occurences]]*_xlfn.LOGNORM.INV(Table3[[#This Row],[RV lognorm]],(LN(ImpLow2)+LN(ImpUp2))/2,(LN(ImpUp2)-LN(ImpLow2))/3.29)</f>
        <v>0</v>
      </c>
    </row>
    <row r="132" spans="1:13">
      <c r="A132">
        <v>0.38626685616852102</v>
      </c>
      <c r="C132">
        <f>_xlfn.BETA.INV(Table1[[#This Row],[RV Beta]],C$9,C$10,ProbLow1,ProbUp1)</f>
        <v>0.46936589192941924</v>
      </c>
      <c r="D132">
        <f>_xlfn.BETA.INV(Table1[[#This Row],[RV Beta]],D$9,D$10,ProbLow2,ProbUp2)</f>
        <v>0.16580976757882587</v>
      </c>
      <c r="G132">
        <v>0.86731385852550802</v>
      </c>
      <c r="H132">
        <v>0.49216314986914544</v>
      </c>
      <c r="I132">
        <v>0.11701244121278284</v>
      </c>
      <c r="J132">
        <f>_xlfn.BINOM.INV(BinomTrials,_xlfn.GAMMA.INV(Table3[[#This Row],[RV gamma]],GammaShape1,GammaRate1)/BinomTrials,Table3[[#This Row],[RV binom]])</f>
        <v>0</v>
      </c>
      <c r="K132" s="1">
        <f>Table3[[#This Row],[Risk 1 Simulated occurences]]*_xlfn.LOGNORM.INV(Table3[[#This Row],[RV lognorm]],(LN(ImpLow1)+LN(ImpUp1))/2,(LN(ImpUp1)-LN(ImpLow1))/3.29)</f>
        <v>0</v>
      </c>
      <c r="L132">
        <f>_xlfn.BINOM.INV(BinomTrials,_xlfn.GAMMA.INV(Table3[[#This Row],[RV gamma]],GammaShape2,GammaRate2)/BinomTrials,Table3[[#This Row],[RV binom]])</f>
        <v>0</v>
      </c>
      <c r="M132" s="1">
        <f>Table3[[#This Row],[Risk 2 simulated occurences]]*_xlfn.LOGNORM.INV(Table3[[#This Row],[RV lognorm]],(LN(ImpLow2)+LN(ImpUp2))/2,(LN(ImpUp2)-LN(ImpLow2))/3.29)</f>
        <v>0</v>
      </c>
    </row>
    <row r="133" spans="1:13">
      <c r="A133">
        <v>0.98705162433304439</v>
      </c>
      <c r="C133">
        <f>_xlfn.BETA.INV(Table1[[#This Row],[RV Beta]],C$9,C$10,ProbLow1,ProbUp1)</f>
        <v>0.69211216168651624</v>
      </c>
      <c r="D133">
        <f>_xlfn.BETA.INV(Table1[[#This Row],[RV Beta]],D$9,D$10,ProbLow2,ProbUp2)</f>
        <v>0.23263364850595486</v>
      </c>
      <c r="G133">
        <v>0.94402023821325054</v>
      </c>
      <c r="H133">
        <v>0.78605985072723583</v>
      </c>
      <c r="I133">
        <v>0.62809946324122112</v>
      </c>
      <c r="J133">
        <f>_xlfn.BINOM.INV(BinomTrials,_xlfn.GAMMA.INV(Table3[[#This Row],[RV gamma]],GammaShape1,GammaRate1)/BinomTrials,Table3[[#This Row],[RV binom]])</f>
        <v>1</v>
      </c>
      <c r="K133" s="1">
        <f>Table3[[#This Row],[Risk 1 Simulated occurences]]*_xlfn.LOGNORM.INV(Table3[[#This Row],[RV lognorm]],(LN(ImpLow1)+LN(ImpUp1))/2,(LN(ImpUp1)-LN(ImpLow1))/3.29)</f>
        <v>39750.13195589267</v>
      </c>
      <c r="L133">
        <f>_xlfn.BINOM.INV(BinomTrials,_xlfn.GAMMA.INV(Table3[[#This Row],[RV gamma]],GammaShape2,GammaRate2)/BinomTrials,Table3[[#This Row],[RV binom]])</f>
        <v>0</v>
      </c>
      <c r="M133" s="1">
        <f>Table3[[#This Row],[Risk 2 simulated occurences]]*_xlfn.LOGNORM.INV(Table3[[#This Row],[RV lognorm]],(LN(ImpLow2)+LN(ImpUp2))/2,(LN(ImpUp2)-LN(ImpLow2))/3.29)</f>
        <v>0</v>
      </c>
    </row>
    <row r="134" spans="1:13">
      <c r="A134">
        <v>0.37665016547620772</v>
      </c>
      <c r="C134">
        <f>_xlfn.BETA.INV(Table1[[#This Row],[RV Beta]],C$9,C$10,ProbLow1,ProbUp1)</f>
        <v>0.46671547349510956</v>
      </c>
      <c r="D134">
        <f>_xlfn.BETA.INV(Table1[[#This Row],[RV Beta]],D$9,D$10,ProbLow2,ProbUp2)</f>
        <v>0.16501464204853297</v>
      </c>
      <c r="G134">
        <v>0.14814365010156466</v>
      </c>
      <c r="H134">
        <v>0.30791117265257573</v>
      </c>
      <c r="I134">
        <v>0.46767869520358679</v>
      </c>
      <c r="J134">
        <f>_xlfn.BINOM.INV(BinomTrials,_xlfn.GAMMA.INV(Table3[[#This Row],[RV gamma]],GammaShape1,GammaRate1)/BinomTrials,Table3[[#This Row],[RV binom]])</f>
        <v>0</v>
      </c>
      <c r="K134" s="1">
        <f>Table3[[#This Row],[Risk 1 Simulated occurences]]*_xlfn.LOGNORM.INV(Table3[[#This Row],[RV lognorm]],(LN(ImpLow1)+LN(ImpUp1))/2,(LN(ImpUp1)-LN(ImpLow1))/3.29)</f>
        <v>0</v>
      </c>
      <c r="L134">
        <f>_xlfn.BINOM.INV(BinomTrials,_xlfn.GAMMA.INV(Table3[[#This Row],[RV gamma]],GammaShape2,GammaRate2)/BinomTrials,Table3[[#This Row],[RV binom]])</f>
        <v>0</v>
      </c>
      <c r="M134" s="1">
        <f>Table3[[#This Row],[Risk 2 simulated occurences]]*_xlfn.LOGNORM.INV(Table3[[#This Row],[RV lognorm]],(LN(ImpLow2)+LN(ImpUp2))/2,(LN(ImpUp2)-LN(ImpLow2))/3.29)</f>
        <v>0</v>
      </c>
    </row>
    <row r="135" spans="1:13">
      <c r="A135">
        <v>0.35933115862278786</v>
      </c>
      <c r="C135">
        <f>_xlfn.BETA.INV(Table1[[#This Row],[RV Beta]],C$9,C$10,ProbLow1,ProbUp1)</f>
        <v>0.46190260474503847</v>
      </c>
      <c r="D135">
        <f>_xlfn.BETA.INV(Table1[[#This Row],[RV Beta]],D$9,D$10,ProbLow2,ProbUp2)</f>
        <v>0.16357078142351167</v>
      </c>
      <c r="G135">
        <v>0.8503272569972683</v>
      </c>
      <c r="H135">
        <v>6.3078771840351988E-2</v>
      </c>
      <c r="I135">
        <v>0.27583028668343568</v>
      </c>
      <c r="J135">
        <f>_xlfn.BINOM.INV(BinomTrials,_xlfn.GAMMA.INV(Table3[[#This Row],[RV gamma]],GammaShape1,GammaRate1)/BinomTrials,Table3[[#This Row],[RV binom]])</f>
        <v>0</v>
      </c>
      <c r="K135" s="1">
        <f>Table3[[#This Row],[Risk 1 Simulated occurences]]*_xlfn.LOGNORM.INV(Table3[[#This Row],[RV lognorm]],(LN(ImpLow1)+LN(ImpUp1))/2,(LN(ImpUp1)-LN(ImpLow1))/3.29)</f>
        <v>0</v>
      </c>
      <c r="L135">
        <f>_xlfn.BINOM.INV(BinomTrials,_xlfn.GAMMA.INV(Table3[[#This Row],[RV gamma]],GammaShape2,GammaRate2)/BinomTrials,Table3[[#This Row],[RV binom]])</f>
        <v>0</v>
      </c>
      <c r="M135" s="1">
        <f>Table3[[#This Row],[Risk 2 simulated occurences]]*_xlfn.LOGNORM.INV(Table3[[#This Row],[RV lognorm]],(LN(ImpLow2)+LN(ImpUp2))/2,(LN(ImpUp2)-LN(ImpLow2))/3.29)</f>
        <v>0</v>
      </c>
    </row>
    <row r="136" spans="1:13">
      <c r="A136">
        <v>0.27878297319579076</v>
      </c>
      <c r="C136">
        <f>_xlfn.BETA.INV(Table1[[#This Row],[RV Beta]],C$9,C$10,ProbLow1,ProbUp1)</f>
        <v>0.43858233257380352</v>
      </c>
      <c r="D136">
        <f>_xlfn.BETA.INV(Table1[[#This Row],[RV Beta]],D$9,D$10,ProbLow2,ProbUp2)</f>
        <v>0.15657469977214114</v>
      </c>
      <c r="G136">
        <v>0.45020835308833435</v>
      </c>
      <c r="H136">
        <v>0.16491832079594876</v>
      </c>
      <c r="I136">
        <v>0.87962828850356312</v>
      </c>
      <c r="J136">
        <f>_xlfn.BINOM.INV(BinomTrials,_xlfn.GAMMA.INV(Table3[[#This Row],[RV gamma]],GammaShape1,GammaRate1)/BinomTrials,Table3[[#This Row],[RV binom]])</f>
        <v>0</v>
      </c>
      <c r="K136" s="1">
        <f>Table3[[#This Row],[Risk 1 Simulated occurences]]*_xlfn.LOGNORM.INV(Table3[[#This Row],[RV lognorm]],(LN(ImpLow1)+LN(ImpUp1))/2,(LN(ImpUp1)-LN(ImpLow1))/3.29)</f>
        <v>0</v>
      </c>
      <c r="L136">
        <f>_xlfn.BINOM.INV(BinomTrials,_xlfn.GAMMA.INV(Table3[[#This Row],[RV gamma]],GammaShape2,GammaRate2)/BinomTrials,Table3[[#This Row],[RV binom]])</f>
        <v>0</v>
      </c>
      <c r="M136" s="1">
        <f>Table3[[#This Row],[Risk 2 simulated occurences]]*_xlfn.LOGNORM.INV(Table3[[#This Row],[RV lognorm]],(LN(ImpLow2)+LN(ImpUp2))/2,(LN(ImpUp2)-LN(ImpLow2))/3.29)</f>
        <v>0</v>
      </c>
    </row>
    <row r="137" spans="1:13">
      <c r="A137">
        <v>0.50543050165541026</v>
      </c>
      <c r="C137">
        <f>_xlfn.BETA.INV(Table1[[#This Row],[RV Beta]],C$9,C$10,ProbLow1,ProbUp1)</f>
        <v>0.50144816616989252</v>
      </c>
      <c r="D137">
        <f>_xlfn.BETA.INV(Table1[[#This Row],[RV Beta]],D$9,D$10,ProbLow2,ProbUp2)</f>
        <v>0.17543444985096773</v>
      </c>
      <c r="G137">
        <v>0.65179035563570931</v>
      </c>
      <c r="H137">
        <v>0.78221761751091923</v>
      </c>
      <c r="I137">
        <v>0.91264487938612926</v>
      </c>
      <c r="J137">
        <f>_xlfn.BINOM.INV(BinomTrials,_xlfn.GAMMA.INV(Table3[[#This Row],[RV gamma]],GammaShape1,GammaRate1)/BinomTrials,Table3[[#This Row],[RV binom]])</f>
        <v>1</v>
      </c>
      <c r="K137" s="1">
        <f>Table3[[#This Row],[Risk 1 Simulated occurences]]*_xlfn.LOGNORM.INV(Table3[[#This Row],[RV lognorm]],(LN(ImpLow1)+LN(ImpUp1))/2,(LN(ImpUp1)-LN(ImpLow1))/3.29)</f>
        <v>81757.933443052374</v>
      </c>
      <c r="L137">
        <f>_xlfn.BINOM.INV(BinomTrials,_xlfn.GAMMA.INV(Table3[[#This Row],[RV gamma]],GammaShape2,GammaRate2)/BinomTrials,Table3[[#This Row],[RV binom]])</f>
        <v>0</v>
      </c>
      <c r="M137" s="1">
        <f>Table3[[#This Row],[Risk 2 simulated occurences]]*_xlfn.LOGNORM.INV(Table3[[#This Row],[RV lognorm]],(LN(ImpLow2)+LN(ImpUp2))/2,(LN(ImpUp2)-LN(ImpLow2))/3.29)</f>
        <v>0</v>
      </c>
    </row>
    <row r="138" spans="1:13">
      <c r="A138">
        <v>0.77044132248053387</v>
      </c>
      <c r="C138">
        <f>_xlfn.BETA.INV(Table1[[#This Row],[RV Beta]],C$9,C$10,ProbLow1,ProbUp1)</f>
        <v>0.57681551875668113</v>
      </c>
      <c r="D138">
        <f>_xlfn.BETA.INV(Table1[[#This Row],[RV Beta]],D$9,D$10,ProbLow2,ProbUp2)</f>
        <v>0.1980446556270043</v>
      </c>
      <c r="G138">
        <v>0.64050716936611907</v>
      </c>
      <c r="H138">
        <v>0.73149750602035668</v>
      </c>
      <c r="I138">
        <v>0.82248784267459429</v>
      </c>
      <c r="J138">
        <f>_xlfn.BINOM.INV(BinomTrials,_xlfn.GAMMA.INV(Table3[[#This Row],[RV gamma]],GammaShape1,GammaRate1)/BinomTrials,Table3[[#This Row],[RV binom]])</f>
        <v>1</v>
      </c>
      <c r="K138" s="1">
        <f>Table3[[#This Row],[Risk 1 Simulated occurences]]*_xlfn.LOGNORM.INV(Table3[[#This Row],[RV lognorm]],(LN(ImpLow1)+LN(ImpUp1))/2,(LN(ImpUp1)-LN(ImpLow1))/3.29)</f>
        <v>60411.676441521515</v>
      </c>
      <c r="L138">
        <f>_xlfn.BINOM.INV(BinomTrials,_xlfn.GAMMA.INV(Table3[[#This Row],[RV gamma]],GammaShape2,GammaRate2)/BinomTrials,Table3[[#This Row],[RV binom]])</f>
        <v>0</v>
      </c>
      <c r="M138" s="1">
        <f>Table3[[#This Row],[Risk 2 simulated occurences]]*_xlfn.LOGNORM.INV(Table3[[#This Row],[RV lognorm]],(LN(ImpLow2)+LN(ImpUp2))/2,(LN(ImpUp2)-LN(ImpLow2))/3.29)</f>
        <v>0</v>
      </c>
    </row>
    <row r="139" spans="1:13">
      <c r="A139">
        <v>0.80730693033305323</v>
      </c>
      <c r="C139">
        <f>_xlfn.BETA.INV(Table1[[#This Row],[RV Beta]],C$9,C$10,ProbLow1,ProbUp1)</f>
        <v>0.58923921458517259</v>
      </c>
      <c r="D139">
        <f>_xlfn.BETA.INV(Table1[[#This Row],[RV Beta]],D$9,D$10,ProbLow2,ProbUp2)</f>
        <v>0.20177176437555178</v>
      </c>
      <c r="G139">
        <v>3.9955363627502396E-3</v>
      </c>
      <c r="H139">
        <v>0.27858368413456885</v>
      </c>
      <c r="I139">
        <v>0.55317183190638752</v>
      </c>
      <c r="J139">
        <f>_xlfn.BINOM.INV(BinomTrials,_xlfn.GAMMA.INV(Table3[[#This Row],[RV gamma]],GammaShape1,GammaRate1)/BinomTrials,Table3[[#This Row],[RV binom]])</f>
        <v>0</v>
      </c>
      <c r="K139" s="1">
        <f>Table3[[#This Row],[Risk 1 Simulated occurences]]*_xlfn.LOGNORM.INV(Table3[[#This Row],[RV lognorm]],(LN(ImpLow1)+LN(ImpUp1))/2,(LN(ImpUp1)-LN(ImpLow1))/3.29)</f>
        <v>0</v>
      </c>
      <c r="L139">
        <f>_xlfn.BINOM.INV(BinomTrials,_xlfn.GAMMA.INV(Table3[[#This Row],[RV gamma]],GammaShape2,GammaRate2)/BinomTrials,Table3[[#This Row],[RV binom]])</f>
        <v>0</v>
      </c>
      <c r="M139" s="1">
        <f>Table3[[#This Row],[Risk 2 simulated occurences]]*_xlfn.LOGNORM.INV(Table3[[#This Row],[RV lognorm]],(LN(ImpLow2)+LN(ImpUp2))/2,(LN(ImpUp2)-LN(ImpLow2))/3.29)</f>
        <v>0</v>
      </c>
    </row>
    <row r="140" spans="1:13">
      <c r="A140">
        <v>0.40757810762504959</v>
      </c>
      <c r="C140">
        <f>_xlfn.BETA.INV(Table1[[#This Row],[RV Beta]],C$9,C$10,ProbLow1,ProbUp1)</f>
        <v>0.47519178278686669</v>
      </c>
      <c r="D140">
        <f>_xlfn.BETA.INV(Table1[[#This Row],[RV Beta]],D$9,D$10,ProbLow2,ProbUp2)</f>
        <v>0.16755753483606012</v>
      </c>
      <c r="G140">
        <v>0.15297964874328099</v>
      </c>
      <c r="H140">
        <v>0.1559792496990316</v>
      </c>
      <c r="I140">
        <v>0.15897885065478221</v>
      </c>
      <c r="J140">
        <f>_xlfn.BINOM.INV(BinomTrials,_xlfn.GAMMA.INV(Table3[[#This Row],[RV gamma]],GammaShape1,GammaRate1)/BinomTrials,Table3[[#This Row],[RV binom]])</f>
        <v>0</v>
      </c>
      <c r="K140" s="1">
        <f>Table3[[#This Row],[Risk 1 Simulated occurences]]*_xlfn.LOGNORM.INV(Table3[[#This Row],[RV lognorm]],(LN(ImpLow1)+LN(ImpUp1))/2,(LN(ImpUp1)-LN(ImpLow1))/3.29)</f>
        <v>0</v>
      </c>
      <c r="L140">
        <f>_xlfn.BINOM.INV(BinomTrials,_xlfn.GAMMA.INV(Table3[[#This Row],[RV gamma]],GammaShape2,GammaRate2)/BinomTrials,Table3[[#This Row],[RV binom]])</f>
        <v>0</v>
      </c>
      <c r="M140" s="1">
        <f>Table3[[#This Row],[Risk 2 simulated occurences]]*_xlfn.LOGNORM.INV(Table3[[#This Row],[RV lognorm]],(LN(ImpLow2)+LN(ImpUp2))/2,(LN(ImpUp2)-LN(ImpLow2))/3.29)</f>
        <v>0</v>
      </c>
    </row>
    <row r="141" spans="1:13">
      <c r="A141">
        <v>0.16525485420844277</v>
      </c>
      <c r="C141">
        <f>_xlfn.BETA.INV(Table1[[#This Row],[RV Beta]],C$9,C$10,ProbLow1,ProbUp1)</f>
        <v>0.40081938701135683</v>
      </c>
      <c r="D141">
        <f>_xlfn.BETA.INV(Table1[[#This Row],[RV Beta]],D$9,D$10,ProbLow2,ProbUp2)</f>
        <v>0.14524581610340712</v>
      </c>
      <c r="G141">
        <v>0.12895642832338644</v>
      </c>
      <c r="H141">
        <v>0.54324969162384495</v>
      </c>
      <c r="I141">
        <v>0.95754295492430352</v>
      </c>
      <c r="J141">
        <f>_xlfn.BINOM.INV(BinomTrials,_xlfn.GAMMA.INV(Table3[[#This Row],[RV gamma]],GammaShape1,GammaRate1)/BinomTrials,Table3[[#This Row],[RV binom]])</f>
        <v>0</v>
      </c>
      <c r="K141" s="1">
        <f>Table3[[#This Row],[Risk 1 Simulated occurences]]*_xlfn.LOGNORM.INV(Table3[[#This Row],[RV lognorm]],(LN(ImpLow1)+LN(ImpUp1))/2,(LN(ImpUp1)-LN(ImpLow1))/3.29)</f>
        <v>0</v>
      </c>
      <c r="L141">
        <f>_xlfn.BINOM.INV(BinomTrials,_xlfn.GAMMA.INV(Table3[[#This Row],[RV gamma]],GammaShape2,GammaRate2)/BinomTrials,Table3[[#This Row],[RV binom]])</f>
        <v>0</v>
      </c>
      <c r="M141" s="1">
        <f>Table3[[#This Row],[Risk 2 simulated occurences]]*_xlfn.LOGNORM.INV(Table3[[#This Row],[RV lognorm]],(LN(ImpLow2)+LN(ImpUp2))/2,(LN(ImpUp2)-LN(ImpLow2))/3.29)</f>
        <v>0</v>
      </c>
    </row>
    <row r="142" spans="1:13">
      <c r="A142">
        <v>0.43833468129780828</v>
      </c>
      <c r="C142">
        <f>_xlfn.BETA.INV(Table1[[#This Row],[RV Beta]],C$9,C$10,ProbLow1,ProbUp1)</f>
        <v>0.48350813228880868</v>
      </c>
      <c r="D142">
        <f>_xlfn.BETA.INV(Table1[[#This Row],[RV Beta]],D$9,D$10,ProbLow2,ProbUp2)</f>
        <v>0.17005243968664274</v>
      </c>
      <c r="G142">
        <v>0.3706908311558379</v>
      </c>
      <c r="H142">
        <v>0.39756712196281513</v>
      </c>
      <c r="I142">
        <v>0.42444341276979231</v>
      </c>
      <c r="J142">
        <f>_xlfn.BINOM.INV(BinomTrials,_xlfn.GAMMA.INV(Table3[[#This Row],[RV gamma]],GammaShape1,GammaRate1)/BinomTrials,Table3[[#This Row],[RV binom]])</f>
        <v>0</v>
      </c>
      <c r="K142" s="1">
        <f>Table3[[#This Row],[Risk 1 Simulated occurences]]*_xlfn.LOGNORM.INV(Table3[[#This Row],[RV lognorm]],(LN(ImpLow1)+LN(ImpUp1))/2,(LN(ImpUp1)-LN(ImpLow1))/3.29)</f>
        <v>0</v>
      </c>
      <c r="L142">
        <f>_xlfn.BINOM.INV(BinomTrials,_xlfn.GAMMA.INV(Table3[[#This Row],[RV gamma]],GammaShape2,GammaRate2)/BinomTrials,Table3[[#This Row],[RV binom]])</f>
        <v>0</v>
      </c>
      <c r="M142" s="1">
        <f>Table3[[#This Row],[Risk 2 simulated occurences]]*_xlfn.LOGNORM.INV(Table3[[#This Row],[RV lognorm]],(LN(ImpLow2)+LN(ImpUp2))/2,(LN(ImpUp2)-LN(ImpLow2))/3.29)</f>
        <v>0</v>
      </c>
    </row>
    <row r="143" spans="1:13">
      <c r="A143">
        <v>9.09885722636192E-2</v>
      </c>
      <c r="C143">
        <f>_xlfn.BETA.INV(Table1[[#This Row],[RV Beta]],C$9,C$10,ProbLow1,ProbUp1)</f>
        <v>0.36885911010638134</v>
      </c>
      <c r="D143">
        <f>_xlfn.BETA.INV(Table1[[#This Row],[RV Beta]],D$9,D$10,ProbLow2,ProbUp2)</f>
        <v>0.13565773303191445</v>
      </c>
      <c r="G143">
        <v>0.20079923616759443</v>
      </c>
      <c r="H143">
        <v>0.91061882903362568</v>
      </c>
      <c r="I143">
        <v>0.62043842189965692</v>
      </c>
      <c r="J143">
        <f>_xlfn.BINOM.INV(BinomTrials,_xlfn.GAMMA.INV(Table3[[#This Row],[RV gamma]],GammaShape1,GammaRate1)/BinomTrials,Table3[[#This Row],[RV binom]])</f>
        <v>1</v>
      </c>
      <c r="K143" s="1">
        <f>Table3[[#This Row],[Risk 1 Simulated occurences]]*_xlfn.LOGNORM.INV(Table3[[#This Row],[RV lognorm]],(LN(ImpLow1)+LN(ImpUp1))/2,(LN(ImpUp1)-LN(ImpLow1))/3.29)</f>
        <v>39192.354127062208</v>
      </c>
      <c r="L143">
        <f>_xlfn.BINOM.INV(BinomTrials,_xlfn.GAMMA.INV(Table3[[#This Row],[RV gamma]],GammaShape2,GammaRate2)/BinomTrials,Table3[[#This Row],[RV binom]])</f>
        <v>1</v>
      </c>
      <c r="M143" s="1">
        <f>Table3[[#This Row],[Risk 2 simulated occurences]]*_xlfn.LOGNORM.INV(Table3[[#This Row],[RV lognorm]],(LN(ImpLow2)+LN(ImpUp2))/2,(LN(ImpUp2)-LN(ImpLow2))/3.29)</f>
        <v>3919235.4127062224</v>
      </c>
    </row>
    <row r="144" spans="1:13">
      <c r="A144">
        <v>0.24493403464785499</v>
      </c>
      <c r="C144">
        <f>_xlfn.BETA.INV(Table1[[#This Row],[RV Beta]],C$9,C$10,ProbLow1,ProbUp1)</f>
        <v>0.4281190678576231</v>
      </c>
      <c r="D144">
        <f>_xlfn.BETA.INV(Table1[[#This Row],[RV Beta]],D$9,D$10,ProbLow2,ProbUp2)</f>
        <v>0.153435720357287</v>
      </c>
      <c r="G144">
        <v>0.83276226875966519</v>
      </c>
      <c r="H144">
        <v>0.77065956814710967</v>
      </c>
      <c r="I144">
        <v>0.70855686753455405</v>
      </c>
      <c r="J144">
        <f>_xlfn.BINOM.INV(BinomTrials,_xlfn.GAMMA.INV(Table3[[#This Row],[RV gamma]],GammaShape1,GammaRate1)/BinomTrials,Table3[[#This Row],[RV binom]])</f>
        <v>1</v>
      </c>
      <c r="K144" s="1">
        <f>Table3[[#This Row],[Risk 1 Simulated occurences]]*_xlfn.LOGNORM.INV(Table3[[#This Row],[RV lognorm]],(LN(ImpLow1)+LN(ImpUp1))/2,(LN(ImpUp1)-LN(ImpLow1))/3.29)</f>
        <v>46443.195258179097</v>
      </c>
      <c r="L144">
        <f>_xlfn.BINOM.INV(BinomTrials,_xlfn.GAMMA.INV(Table3[[#This Row],[RV gamma]],GammaShape2,GammaRate2)/BinomTrials,Table3[[#This Row],[RV binom]])</f>
        <v>0</v>
      </c>
      <c r="M144" s="1">
        <f>Table3[[#This Row],[Risk 2 simulated occurences]]*_xlfn.LOGNORM.INV(Table3[[#This Row],[RV lognorm]],(LN(ImpLow2)+LN(ImpUp2))/2,(LN(ImpUp2)-LN(ImpLow2))/3.29)</f>
        <v>0</v>
      </c>
    </row>
    <row r="145" spans="1:13">
      <c r="A145">
        <v>0.60632032649885881</v>
      </c>
      <c r="C145">
        <f>_xlfn.BETA.INV(Table1[[#This Row],[RV Beta]],C$9,C$10,ProbLow1,ProbUp1)</f>
        <v>0.528600656759595</v>
      </c>
      <c r="D145">
        <f>_xlfn.BETA.INV(Table1[[#This Row],[RV Beta]],D$9,D$10,ProbLow2,ProbUp2)</f>
        <v>0.18358019702787851</v>
      </c>
      <c r="G145">
        <v>0.23545104369309314</v>
      </c>
      <c r="H145">
        <v>0.47536184847138907</v>
      </c>
      <c r="I145">
        <v>0.71527265324968503</v>
      </c>
      <c r="J145">
        <f>_xlfn.BINOM.INV(BinomTrials,_xlfn.GAMMA.INV(Table3[[#This Row],[RV gamma]],GammaShape1,GammaRate1)/BinomTrials,Table3[[#This Row],[RV binom]])</f>
        <v>0</v>
      </c>
      <c r="K145" s="1">
        <f>Table3[[#This Row],[Risk 1 Simulated occurences]]*_xlfn.LOGNORM.INV(Table3[[#This Row],[RV lognorm]],(LN(ImpLow1)+LN(ImpUp1))/2,(LN(ImpUp1)-LN(ImpLow1))/3.29)</f>
        <v>0</v>
      </c>
      <c r="L145">
        <f>_xlfn.BINOM.INV(BinomTrials,_xlfn.GAMMA.INV(Table3[[#This Row],[RV gamma]],GammaShape2,GammaRate2)/BinomTrials,Table3[[#This Row],[RV binom]])</f>
        <v>0</v>
      </c>
      <c r="M145" s="1">
        <f>Table3[[#This Row],[Risk 2 simulated occurences]]*_xlfn.LOGNORM.INV(Table3[[#This Row],[RV lognorm]],(LN(ImpLow2)+LN(ImpUp2))/2,(LN(ImpUp2)-LN(ImpLow2))/3.29)</f>
        <v>0</v>
      </c>
    </row>
    <row r="146" spans="1:13">
      <c r="A146">
        <v>0.42572746631956077</v>
      </c>
      <c r="C146">
        <f>_xlfn.BETA.INV(Table1[[#This Row],[RV Beta]],C$9,C$10,ProbLow1,ProbUp1)</f>
        <v>0.48011022011684173</v>
      </c>
      <c r="D146">
        <f>_xlfn.BETA.INV(Table1[[#This Row],[RV Beta]],D$9,D$10,ProbLow2,ProbUp2)</f>
        <v>0.16903306603505261</v>
      </c>
      <c r="G146">
        <v>0.22569134981636488</v>
      </c>
      <c r="H146">
        <v>0.40658725863629358</v>
      </c>
      <c r="I146">
        <v>0.58748316745622231</v>
      </c>
      <c r="J146">
        <f>_xlfn.BINOM.INV(BinomTrials,_xlfn.GAMMA.INV(Table3[[#This Row],[RV gamma]],GammaShape1,GammaRate1)/BinomTrials,Table3[[#This Row],[RV binom]])</f>
        <v>0</v>
      </c>
      <c r="K146" s="1">
        <f>Table3[[#This Row],[Risk 1 Simulated occurences]]*_xlfn.LOGNORM.INV(Table3[[#This Row],[RV lognorm]],(LN(ImpLow1)+LN(ImpUp1))/2,(LN(ImpUp1)-LN(ImpLow1))/3.29)</f>
        <v>0</v>
      </c>
      <c r="L146">
        <f>_xlfn.BINOM.INV(BinomTrials,_xlfn.GAMMA.INV(Table3[[#This Row],[RV gamma]],GammaShape2,GammaRate2)/BinomTrials,Table3[[#This Row],[RV binom]])</f>
        <v>0</v>
      </c>
      <c r="M146" s="1">
        <f>Table3[[#This Row],[Risk 2 simulated occurences]]*_xlfn.LOGNORM.INV(Table3[[#This Row],[RV lognorm]],(LN(ImpLow2)+LN(ImpUp2))/2,(LN(ImpUp2)-LN(ImpLow2))/3.29)</f>
        <v>0</v>
      </c>
    </row>
    <row r="147" spans="1:13">
      <c r="A147">
        <v>0.20152643285762817</v>
      </c>
      <c r="C147">
        <f>_xlfn.BETA.INV(Table1[[#This Row],[RV Beta]],C$9,C$10,ProbLow1,ProbUp1)</f>
        <v>0.41382405820380175</v>
      </c>
      <c r="D147">
        <f>_xlfn.BETA.INV(Table1[[#This Row],[RV Beta]],D$9,D$10,ProbLow2,ProbUp2)</f>
        <v>0.1491472174611406</v>
      </c>
      <c r="G147">
        <v>0.19451636364428157</v>
      </c>
      <c r="H147">
        <v>0.5120559001863263</v>
      </c>
      <c r="I147">
        <v>0.82959543672837099</v>
      </c>
      <c r="J147">
        <f>_xlfn.BINOM.INV(BinomTrials,_xlfn.GAMMA.INV(Table3[[#This Row],[RV gamma]],GammaShape1,GammaRate1)/BinomTrials,Table3[[#This Row],[RV binom]])</f>
        <v>0</v>
      </c>
      <c r="K147" s="1">
        <f>Table3[[#This Row],[Risk 1 Simulated occurences]]*_xlfn.LOGNORM.INV(Table3[[#This Row],[RV lognorm]],(LN(ImpLow1)+LN(ImpUp1))/2,(LN(ImpUp1)-LN(ImpLow1))/3.29)</f>
        <v>0</v>
      </c>
      <c r="L147">
        <f>_xlfn.BINOM.INV(BinomTrials,_xlfn.GAMMA.INV(Table3[[#This Row],[RV gamma]],GammaShape2,GammaRate2)/BinomTrials,Table3[[#This Row],[RV binom]])</f>
        <v>0</v>
      </c>
      <c r="M147" s="1">
        <f>Table3[[#This Row],[Risk 2 simulated occurences]]*_xlfn.LOGNORM.INV(Table3[[#This Row],[RV lognorm]],(LN(ImpLow2)+LN(ImpUp2))/2,(LN(ImpUp2)-LN(ImpLow2))/3.29)</f>
        <v>0</v>
      </c>
    </row>
    <row r="148" spans="1:13">
      <c r="A148">
        <v>5.4757038156854475E-2</v>
      </c>
      <c r="C148">
        <f>_xlfn.BETA.INV(Table1[[#This Row],[RV Beta]],C$9,C$10,ProbLow1,ProbUp1)</f>
        <v>0.34790797671479101</v>
      </c>
      <c r="D148">
        <f>_xlfn.BETA.INV(Table1[[#This Row],[RV Beta]],D$9,D$10,ProbLow2,ProbUp2)</f>
        <v>0.12937239301443729</v>
      </c>
      <c r="G148">
        <v>0.23652376944037329</v>
      </c>
      <c r="H148">
        <v>0.12351443158626298</v>
      </c>
      <c r="I148">
        <v>1.0505093732152644E-2</v>
      </c>
      <c r="J148">
        <f>_xlfn.BINOM.INV(BinomTrials,_xlfn.GAMMA.INV(Table3[[#This Row],[RV gamma]],GammaShape1,GammaRate1)/BinomTrials,Table3[[#This Row],[RV binom]])</f>
        <v>0</v>
      </c>
      <c r="K148" s="1">
        <f>Table3[[#This Row],[Risk 1 Simulated occurences]]*_xlfn.LOGNORM.INV(Table3[[#This Row],[RV lognorm]],(LN(ImpLow1)+LN(ImpUp1))/2,(LN(ImpUp1)-LN(ImpLow1))/3.29)</f>
        <v>0</v>
      </c>
      <c r="L148">
        <f>_xlfn.BINOM.INV(BinomTrials,_xlfn.GAMMA.INV(Table3[[#This Row],[RV gamma]],GammaShape2,GammaRate2)/BinomTrials,Table3[[#This Row],[RV binom]])</f>
        <v>0</v>
      </c>
      <c r="M148" s="1">
        <f>Table3[[#This Row],[Risk 2 simulated occurences]]*_xlfn.LOGNORM.INV(Table3[[#This Row],[RV lognorm]],(LN(ImpLow2)+LN(ImpUp2))/2,(LN(ImpUp2)-LN(ImpLow2))/3.29)</f>
        <v>0</v>
      </c>
    </row>
    <row r="149" spans="1:13">
      <c r="A149">
        <v>0.30154030225311418</v>
      </c>
      <c r="C149">
        <f>_xlfn.BETA.INV(Table1[[#This Row],[RV Beta]],C$9,C$10,ProbLow1,ProbUp1)</f>
        <v>0.44536254036685446</v>
      </c>
      <c r="D149">
        <f>_xlfn.BETA.INV(Table1[[#This Row],[RV Beta]],D$9,D$10,ProbLow2,ProbUp2)</f>
        <v>0.15860876211005642</v>
      </c>
      <c r="G149">
        <v>0.25499298435402706</v>
      </c>
      <c r="H149">
        <v>0.90705167032175305</v>
      </c>
      <c r="I149">
        <v>0.55911035628947914</v>
      </c>
      <c r="J149">
        <f>_xlfn.BINOM.INV(BinomTrials,_xlfn.GAMMA.INV(Table3[[#This Row],[RV gamma]],GammaShape1,GammaRate1)/BinomTrials,Table3[[#This Row],[RV binom]])</f>
        <v>1</v>
      </c>
      <c r="K149" s="1">
        <f>Table3[[#This Row],[Risk 1 Simulated occurences]]*_xlfn.LOGNORM.INV(Table3[[#This Row],[RV lognorm]],(LN(ImpLow1)+LN(ImpUp1))/2,(LN(ImpUp1)-LN(ImpLow1))/3.29)</f>
        <v>35091.492010626054</v>
      </c>
      <c r="L149">
        <f>_xlfn.BINOM.INV(BinomTrials,_xlfn.GAMMA.INV(Table3[[#This Row],[RV gamma]],GammaShape2,GammaRate2)/BinomTrials,Table3[[#This Row],[RV binom]])</f>
        <v>1</v>
      </c>
      <c r="M149" s="1">
        <f>Table3[[#This Row],[Risk 2 simulated occurences]]*_xlfn.LOGNORM.INV(Table3[[#This Row],[RV lognorm]],(LN(ImpLow2)+LN(ImpUp2))/2,(LN(ImpUp2)-LN(ImpLow2))/3.29)</f>
        <v>3509149.2010626071</v>
      </c>
    </row>
    <row r="150" spans="1:13">
      <c r="A150">
        <v>0.98785996809036469</v>
      </c>
      <c r="C150">
        <f>_xlfn.BETA.INV(Table1[[#This Row],[RV Beta]],C$9,C$10,ProbLow1,ProbUp1)</f>
        <v>0.69342340166282745</v>
      </c>
      <c r="D150">
        <f>_xlfn.BETA.INV(Table1[[#This Row],[RV Beta]],D$9,D$10,ProbLow2,ProbUp2)</f>
        <v>0.23302702049884824</v>
      </c>
      <c r="G150">
        <v>0.66708803813303263</v>
      </c>
      <c r="H150">
        <v>0.81742309770426858</v>
      </c>
      <c r="I150">
        <v>0.96775815727550452</v>
      </c>
      <c r="J150">
        <f>_xlfn.BINOM.INV(BinomTrials,_xlfn.GAMMA.INV(Table3[[#This Row],[RV gamma]],GammaShape1,GammaRate1)/BinomTrials,Table3[[#This Row],[RV binom]])</f>
        <v>1</v>
      </c>
      <c r="K150" s="1">
        <f>Table3[[#This Row],[Risk 1 Simulated occurences]]*_xlfn.LOGNORM.INV(Table3[[#This Row],[RV lognorm]],(LN(ImpLow1)+LN(ImpUp1))/2,(LN(ImpUp1)-LN(ImpLow1))/3.29)</f>
        <v>115332.4788774257</v>
      </c>
      <c r="L150">
        <f>_xlfn.BINOM.INV(BinomTrials,_xlfn.GAMMA.INV(Table3[[#This Row],[RV gamma]],GammaShape2,GammaRate2)/BinomTrials,Table3[[#This Row],[RV binom]])</f>
        <v>0</v>
      </c>
      <c r="M150" s="1">
        <f>Table3[[#This Row],[Risk 2 simulated occurences]]*_xlfn.LOGNORM.INV(Table3[[#This Row],[RV lognorm]],(LN(ImpLow2)+LN(ImpUp2))/2,(LN(ImpUp2)-LN(ImpLow2))/3.29)</f>
        <v>0</v>
      </c>
    </row>
    <row r="151" spans="1:13">
      <c r="A151">
        <v>0.96248369475942275</v>
      </c>
      <c r="C151">
        <f>_xlfn.BETA.INV(Table1[[#This Row],[RV Beta]],C$9,C$10,ProbLow1,ProbUp1)</f>
        <v>0.66494767041900182</v>
      </c>
      <c r="D151">
        <f>_xlfn.BETA.INV(Table1[[#This Row],[RV Beta]],D$9,D$10,ProbLow2,ProbUp2)</f>
        <v>0.2244843011257005</v>
      </c>
      <c r="G151">
        <v>0.74865690187954204</v>
      </c>
      <c r="H151">
        <v>0.43000311564188598</v>
      </c>
      <c r="I151">
        <v>0.11134932940422992</v>
      </c>
      <c r="J151">
        <f>_xlfn.BINOM.INV(BinomTrials,_xlfn.GAMMA.INV(Table3[[#This Row],[RV gamma]],GammaShape1,GammaRate1)/BinomTrials,Table3[[#This Row],[RV binom]])</f>
        <v>0</v>
      </c>
      <c r="K151" s="1">
        <f>Table3[[#This Row],[Risk 1 Simulated occurences]]*_xlfn.LOGNORM.INV(Table3[[#This Row],[RV lognorm]],(LN(ImpLow1)+LN(ImpUp1))/2,(LN(ImpUp1)-LN(ImpLow1))/3.29)</f>
        <v>0</v>
      </c>
      <c r="L151">
        <f>_xlfn.BINOM.INV(BinomTrials,_xlfn.GAMMA.INV(Table3[[#This Row],[RV gamma]],GammaShape2,GammaRate2)/BinomTrials,Table3[[#This Row],[RV binom]])</f>
        <v>0</v>
      </c>
      <c r="M151" s="1">
        <f>Table3[[#This Row],[Risk 2 simulated occurences]]*_xlfn.LOGNORM.INV(Table3[[#This Row],[RV lognorm]],(LN(ImpLow2)+LN(ImpUp2))/2,(LN(ImpUp2)-LN(ImpLow2))/3.29)</f>
        <v>0</v>
      </c>
    </row>
    <row r="152" spans="1:13">
      <c r="A152">
        <v>0.46345782161851312</v>
      </c>
      <c r="C152">
        <f>_xlfn.BETA.INV(Table1[[#This Row],[RV Beta]],C$9,C$10,ProbLow1,ProbUp1)</f>
        <v>0.49024552349606765</v>
      </c>
      <c r="D152">
        <f>_xlfn.BETA.INV(Table1[[#This Row],[RV Beta]],D$9,D$10,ProbLow2,ProbUp2)</f>
        <v>0.17207365704882041</v>
      </c>
      <c r="G152">
        <v>0.67654988946232475</v>
      </c>
      <c r="H152">
        <v>6.2364593177272283E-2</v>
      </c>
      <c r="I152">
        <v>0.4481792968922198</v>
      </c>
      <c r="J152">
        <f>_xlfn.BINOM.INV(BinomTrials,_xlfn.GAMMA.INV(Table3[[#This Row],[RV gamma]],GammaShape1,GammaRate1)/BinomTrials,Table3[[#This Row],[RV binom]])</f>
        <v>0</v>
      </c>
      <c r="K152" s="1">
        <f>Table3[[#This Row],[Risk 1 Simulated occurences]]*_xlfn.LOGNORM.INV(Table3[[#This Row],[RV lognorm]],(LN(ImpLow1)+LN(ImpUp1))/2,(LN(ImpUp1)-LN(ImpLow1))/3.29)</f>
        <v>0</v>
      </c>
      <c r="L152">
        <f>_xlfn.BINOM.INV(BinomTrials,_xlfn.GAMMA.INV(Table3[[#This Row],[RV gamma]],GammaShape2,GammaRate2)/BinomTrials,Table3[[#This Row],[RV binom]])</f>
        <v>0</v>
      </c>
      <c r="M152" s="1">
        <f>Table3[[#This Row],[Risk 2 simulated occurences]]*_xlfn.LOGNORM.INV(Table3[[#This Row],[RV lognorm]],(LN(ImpLow2)+LN(ImpUp2))/2,(LN(ImpUp2)-LN(ImpLow2))/3.29)</f>
        <v>0</v>
      </c>
    </row>
    <row r="153" spans="1:13">
      <c r="A153">
        <v>0.33560794235002617</v>
      </c>
      <c r="C153">
        <f>_xlfn.BETA.INV(Table1[[#This Row],[RV Beta]],C$9,C$10,ProbLow1,ProbUp1)</f>
        <v>0.455213086972589</v>
      </c>
      <c r="D153">
        <f>_xlfn.BETA.INV(Table1[[#This Row],[RV Beta]],D$9,D$10,ProbLow2,ProbUp2)</f>
        <v>0.16156392609177678</v>
      </c>
      <c r="G153">
        <v>0.77399219329189151</v>
      </c>
      <c r="H153">
        <v>0.16171753041526188</v>
      </c>
      <c r="I153">
        <v>0.54944286753863225</v>
      </c>
      <c r="J153">
        <f>_xlfn.BINOM.INV(BinomTrials,_xlfn.GAMMA.INV(Table3[[#This Row],[RV gamma]],GammaShape1,GammaRate1)/BinomTrials,Table3[[#This Row],[RV binom]])</f>
        <v>0</v>
      </c>
      <c r="K153" s="1">
        <f>Table3[[#This Row],[Risk 1 Simulated occurences]]*_xlfn.LOGNORM.INV(Table3[[#This Row],[RV lognorm]],(LN(ImpLow1)+LN(ImpUp1))/2,(LN(ImpUp1)-LN(ImpLow1))/3.29)</f>
        <v>0</v>
      </c>
      <c r="L153">
        <f>_xlfn.BINOM.INV(BinomTrials,_xlfn.GAMMA.INV(Table3[[#This Row],[RV gamma]],GammaShape2,GammaRate2)/BinomTrials,Table3[[#This Row],[RV binom]])</f>
        <v>0</v>
      </c>
      <c r="M153" s="1">
        <f>Table3[[#This Row],[Risk 2 simulated occurences]]*_xlfn.LOGNORM.INV(Table3[[#This Row],[RV lognorm]],(LN(ImpLow2)+LN(ImpUp2))/2,(LN(ImpUp2)-LN(ImpLow2))/3.29)</f>
        <v>0</v>
      </c>
    </row>
    <row r="154" spans="1:13">
      <c r="A154">
        <v>0.56268707689022979</v>
      </c>
      <c r="C154">
        <f>_xlfn.BETA.INV(Table1[[#This Row],[RV Beta]],C$9,C$10,ProbLow1,ProbUp1)</f>
        <v>0.51676676381553521</v>
      </c>
      <c r="D154">
        <f>_xlfn.BETA.INV(Table1[[#This Row],[RV Beta]],D$9,D$10,ProbLow2,ProbUp2)</f>
        <v>0.18003002914466054</v>
      </c>
      <c r="G154">
        <v>0.48679265681970524</v>
      </c>
      <c r="H154">
        <v>0.98653368930636609</v>
      </c>
      <c r="I154">
        <v>0.486274721793027</v>
      </c>
      <c r="J154">
        <f>_xlfn.BINOM.INV(BinomTrials,_xlfn.GAMMA.INV(Table3[[#This Row],[RV gamma]],GammaShape1,GammaRate1)/BinomTrials,Table3[[#This Row],[RV binom]])</f>
        <v>3</v>
      </c>
      <c r="K154" s="1">
        <f>Table3[[#This Row],[Risk 1 Simulated occurences]]*_xlfn.LOGNORM.INV(Table3[[#This Row],[RV lognorm]],(LN(ImpLow1)+LN(ImpUp1))/2,(LN(ImpUp1)-LN(ImpLow1))/3.29)</f>
        <v>92610.876870843509</v>
      </c>
      <c r="L154">
        <f>_xlfn.BINOM.INV(BinomTrials,_xlfn.GAMMA.INV(Table3[[#This Row],[RV gamma]],GammaShape2,GammaRate2)/BinomTrials,Table3[[#This Row],[RV binom]])</f>
        <v>1</v>
      </c>
      <c r="M154" s="1">
        <f>Table3[[#This Row],[Risk 2 simulated occurences]]*_xlfn.LOGNORM.INV(Table3[[#This Row],[RV lognorm]],(LN(ImpLow2)+LN(ImpUp2))/2,(LN(ImpUp2)-LN(ImpLow2))/3.29)</f>
        <v>3087029.2290281183</v>
      </c>
    </row>
    <row r="155" spans="1:13">
      <c r="A155">
        <v>8.1701294091391055E-2</v>
      </c>
      <c r="C155">
        <f>_xlfn.BETA.INV(Table1[[#This Row],[RV Beta]],C$9,C$10,ProbLow1,ProbUp1)</f>
        <v>0.36400861859028344</v>
      </c>
      <c r="D155">
        <f>_xlfn.BETA.INV(Table1[[#This Row],[RV Beta]],D$9,D$10,ProbLow2,ProbUp2)</f>
        <v>0.134202585577085</v>
      </c>
      <c r="G155">
        <v>0.5241831687857319</v>
      </c>
      <c r="H155">
        <v>0.67171617209525603</v>
      </c>
      <c r="I155">
        <v>0.81924917540478015</v>
      </c>
      <c r="J155">
        <f>_xlfn.BINOM.INV(BinomTrials,_xlfn.GAMMA.INV(Table3[[#This Row],[RV gamma]],GammaShape1,GammaRate1)/BinomTrials,Table3[[#This Row],[RV binom]])</f>
        <v>1</v>
      </c>
      <c r="K155" s="1">
        <f>Table3[[#This Row],[Risk 1 Simulated occurences]]*_xlfn.LOGNORM.INV(Table3[[#This Row],[RV lognorm]],(LN(ImpLow1)+LN(ImpUp1))/2,(LN(ImpUp1)-LN(ImpLow1))/3.29)</f>
        <v>59890.492953171874</v>
      </c>
      <c r="L155">
        <f>_xlfn.BINOM.INV(BinomTrials,_xlfn.GAMMA.INV(Table3[[#This Row],[RV gamma]],GammaShape2,GammaRate2)/BinomTrials,Table3[[#This Row],[RV binom]])</f>
        <v>0</v>
      </c>
      <c r="M155" s="1">
        <f>Table3[[#This Row],[Risk 2 simulated occurences]]*_xlfn.LOGNORM.INV(Table3[[#This Row],[RV lognorm]],(LN(ImpLow2)+LN(ImpUp2))/2,(LN(ImpUp2)-LN(ImpLow2))/3.29)</f>
        <v>0</v>
      </c>
    </row>
    <row r="156" spans="1:13">
      <c r="A156">
        <v>0.15364979400935108</v>
      </c>
      <c r="C156">
        <f>_xlfn.BETA.INV(Table1[[#This Row],[RV Beta]],C$9,C$10,ProbLow1,ProbUp1)</f>
        <v>0.3963859291906231</v>
      </c>
      <c r="D156">
        <f>_xlfn.BETA.INV(Table1[[#This Row],[RV Beta]],D$9,D$10,ProbLow2,ProbUp2)</f>
        <v>0.14391577875718697</v>
      </c>
      <c r="G156">
        <v>0.9465177817952436</v>
      </c>
      <c r="H156">
        <v>0.53370440496769944</v>
      </c>
      <c r="I156">
        <v>0.12089102814015515</v>
      </c>
      <c r="J156">
        <f>_xlfn.BINOM.INV(BinomTrials,_xlfn.GAMMA.INV(Table3[[#This Row],[RV gamma]],GammaShape1,GammaRate1)/BinomTrials,Table3[[#This Row],[RV binom]])</f>
        <v>1</v>
      </c>
      <c r="K156" s="1">
        <f>Table3[[#This Row],[Risk 1 Simulated occurences]]*_xlfn.LOGNORM.INV(Table3[[#This Row],[RV lognorm]],(LN(ImpLow1)+LN(ImpUp1))/2,(LN(ImpUp1)-LN(ImpLow1))/3.29)</f>
        <v>13938.35441840215</v>
      </c>
      <c r="L156">
        <f>_xlfn.BINOM.INV(BinomTrials,_xlfn.GAMMA.INV(Table3[[#This Row],[RV gamma]],GammaShape2,GammaRate2)/BinomTrials,Table3[[#This Row],[RV binom]])</f>
        <v>0</v>
      </c>
      <c r="M156" s="1">
        <f>Table3[[#This Row],[Risk 2 simulated occurences]]*_xlfn.LOGNORM.INV(Table3[[#This Row],[RV lognorm]],(LN(ImpLow2)+LN(ImpUp2))/2,(LN(ImpUp2)-LN(ImpLow2))/3.29)</f>
        <v>0</v>
      </c>
    </row>
    <row r="157" spans="1:13">
      <c r="A157">
        <v>0.39208791516352814</v>
      </c>
      <c r="C157">
        <f>_xlfn.BETA.INV(Table1[[#This Row],[RV Beta]],C$9,C$10,ProbLow1,ProbUp1)</f>
        <v>0.47096336434651381</v>
      </c>
      <c r="D157">
        <f>_xlfn.BETA.INV(Table1[[#This Row],[RV Beta]],D$9,D$10,ProbLow2,ProbUp2)</f>
        <v>0.16628900930395424</v>
      </c>
      <c r="G157">
        <v>0.12435863265970658</v>
      </c>
      <c r="H157">
        <v>0.96993429212362237</v>
      </c>
      <c r="I157">
        <v>0.81550995158753825</v>
      </c>
      <c r="J157">
        <f>_xlfn.BINOM.INV(BinomTrials,_xlfn.GAMMA.INV(Table3[[#This Row],[RV gamma]],GammaShape1,GammaRate1)/BinomTrials,Table3[[#This Row],[RV binom]])</f>
        <v>2</v>
      </c>
      <c r="K157" s="1">
        <f>Table3[[#This Row],[Risk 1 Simulated occurences]]*_xlfn.LOGNORM.INV(Table3[[#This Row],[RV lognorm]],(LN(ImpLow1)+LN(ImpUp1))/2,(LN(ImpUp1)-LN(ImpLow1))/3.29)</f>
        <v>118602.946504704</v>
      </c>
      <c r="L157">
        <f>_xlfn.BINOM.INV(BinomTrials,_xlfn.GAMMA.INV(Table3[[#This Row],[RV gamma]],GammaShape2,GammaRate2)/BinomTrials,Table3[[#This Row],[RV binom]])</f>
        <v>1</v>
      </c>
      <c r="M157" s="1">
        <f>Table3[[#This Row],[Risk 2 simulated occurences]]*_xlfn.LOGNORM.INV(Table3[[#This Row],[RV lognorm]],(LN(ImpLow2)+LN(ImpUp2))/2,(LN(ImpUp2)-LN(ImpLow2))/3.29)</f>
        <v>5930147.325235202</v>
      </c>
    </row>
    <row r="158" spans="1:13">
      <c r="A158">
        <v>0.82159015341735919</v>
      </c>
      <c r="C158">
        <f>_xlfn.BETA.INV(Table1[[#This Row],[RV Beta]],C$9,C$10,ProbLow1,ProbUp1)</f>
        <v>0.59432751463296374</v>
      </c>
      <c r="D158">
        <f>_xlfn.BETA.INV(Table1[[#This Row],[RV Beta]],D$9,D$10,ProbLow2,ProbUp2)</f>
        <v>0.20329825438988908</v>
      </c>
      <c r="G158">
        <v>9.5539111688518488E-2</v>
      </c>
      <c r="H158">
        <v>0.68564772172162669</v>
      </c>
      <c r="I158">
        <v>0.27575633175473491</v>
      </c>
      <c r="J158">
        <f>_xlfn.BINOM.INV(BinomTrials,_xlfn.GAMMA.INV(Table3[[#This Row],[RV gamma]],GammaShape1,GammaRate1)/BinomTrials,Table3[[#This Row],[RV binom]])</f>
        <v>1</v>
      </c>
      <c r="K158" s="1">
        <f>Table3[[#This Row],[Risk 1 Simulated occurences]]*_xlfn.LOGNORM.INV(Table3[[#This Row],[RV lognorm]],(LN(ImpLow1)+LN(ImpUp1))/2,(LN(ImpUp1)-LN(ImpLow1))/3.29)</f>
        <v>20844.836392982161</v>
      </c>
      <c r="L158">
        <f>_xlfn.BINOM.INV(BinomTrials,_xlfn.GAMMA.INV(Table3[[#This Row],[RV gamma]],GammaShape2,GammaRate2)/BinomTrials,Table3[[#This Row],[RV binom]])</f>
        <v>0</v>
      </c>
      <c r="M158" s="1">
        <f>Table3[[#This Row],[Risk 2 simulated occurences]]*_xlfn.LOGNORM.INV(Table3[[#This Row],[RV lognorm]],(LN(ImpLow2)+LN(ImpUp2))/2,(LN(ImpUp2)-LN(ImpLow2))/3.29)</f>
        <v>0</v>
      </c>
    </row>
    <row r="159" spans="1:13">
      <c r="A159">
        <v>0.46570848555569933</v>
      </c>
      <c r="C159">
        <f>_xlfn.BETA.INV(Table1[[#This Row],[RV Beta]],C$9,C$10,ProbLow1,ProbUp1)</f>
        <v>0.4908474212097711</v>
      </c>
      <c r="D159">
        <f>_xlfn.BETA.INV(Table1[[#This Row],[RV Beta]],D$9,D$10,ProbLow2,ProbUp2)</f>
        <v>0.17225422636293145</v>
      </c>
      <c r="G159">
        <v>0.72585014893014455</v>
      </c>
      <c r="H159">
        <v>0.68125897537975522</v>
      </c>
      <c r="I159">
        <v>0.63666780182936589</v>
      </c>
      <c r="J159">
        <f>_xlfn.BINOM.INV(BinomTrials,_xlfn.GAMMA.INV(Table3[[#This Row],[RV gamma]],GammaShape1,GammaRate1)/BinomTrials,Table3[[#This Row],[RV binom]])</f>
        <v>1</v>
      </c>
      <c r="K159" s="1">
        <f>Table3[[#This Row],[Risk 1 Simulated occurences]]*_xlfn.LOGNORM.INV(Table3[[#This Row],[RV lognorm]],(LN(ImpLow1)+LN(ImpUp1))/2,(LN(ImpUp1)-LN(ImpLow1))/3.29)</f>
        <v>40387.881919938001</v>
      </c>
      <c r="L159">
        <f>_xlfn.BINOM.INV(BinomTrials,_xlfn.GAMMA.INV(Table3[[#This Row],[RV gamma]],GammaShape2,GammaRate2)/BinomTrials,Table3[[#This Row],[RV binom]])</f>
        <v>0</v>
      </c>
      <c r="M159" s="1">
        <f>Table3[[#This Row],[Risk 2 simulated occurences]]*_xlfn.LOGNORM.INV(Table3[[#This Row],[RV lognorm]],(LN(ImpLow2)+LN(ImpUp2))/2,(LN(ImpUp2)-LN(ImpLow2))/3.29)</f>
        <v>0</v>
      </c>
    </row>
    <row r="160" spans="1:13">
      <c r="A160">
        <v>0.16251673463849198</v>
      </c>
      <c r="C160">
        <f>_xlfn.BETA.INV(Table1[[#This Row],[RV Beta]],C$9,C$10,ProbLow1,ProbUp1)</f>
        <v>0.39978695272676323</v>
      </c>
      <c r="D160">
        <f>_xlfn.BETA.INV(Table1[[#This Row],[RV Beta]],D$9,D$10,ProbLow2,ProbUp2)</f>
        <v>0.14493608581802903</v>
      </c>
      <c r="G160">
        <v>0.36345306893971424</v>
      </c>
      <c r="H160">
        <v>0.91959920754637536</v>
      </c>
      <c r="I160">
        <v>0.47574534615303637</v>
      </c>
      <c r="J160">
        <f>_xlfn.BINOM.INV(BinomTrials,_xlfn.GAMMA.INV(Table3[[#This Row],[RV gamma]],GammaShape1,GammaRate1)/BinomTrials,Table3[[#This Row],[RV binom]])</f>
        <v>1</v>
      </c>
      <c r="K160" s="1">
        <f>Table3[[#This Row],[Risk 1 Simulated occurences]]*_xlfn.LOGNORM.INV(Table3[[#This Row],[RV lognorm]],(LN(ImpLow1)+LN(ImpUp1))/2,(LN(ImpUp1)-LN(ImpLow1))/3.29)</f>
        <v>30304.641287131228</v>
      </c>
      <c r="L160">
        <f>_xlfn.BINOM.INV(BinomTrials,_xlfn.GAMMA.INV(Table3[[#This Row],[RV gamma]],GammaShape2,GammaRate2)/BinomTrials,Table3[[#This Row],[RV binom]])</f>
        <v>1</v>
      </c>
      <c r="M160" s="1">
        <f>Table3[[#This Row],[Risk 2 simulated occurences]]*_xlfn.LOGNORM.INV(Table3[[#This Row],[RV lognorm]],(LN(ImpLow2)+LN(ImpUp2))/2,(LN(ImpUp2)-LN(ImpLow2))/3.29)</f>
        <v>3030464.1287131244</v>
      </c>
    </row>
    <row r="161" spans="1:13">
      <c r="A161">
        <v>0.41875906913483474</v>
      </c>
      <c r="C161">
        <f>_xlfn.BETA.INV(Table1[[#This Row],[RV Beta]],C$9,C$10,ProbLow1,ProbUp1)</f>
        <v>0.47822588642817798</v>
      </c>
      <c r="D161">
        <f>_xlfn.BETA.INV(Table1[[#This Row],[RV Beta]],D$9,D$10,ProbLow2,ProbUp2)</f>
        <v>0.16846776592845347</v>
      </c>
      <c r="G161">
        <v>0.55572966977755056</v>
      </c>
      <c r="H161">
        <v>0.70388123193005159</v>
      </c>
      <c r="I161">
        <v>0.85203279408255261</v>
      </c>
      <c r="J161">
        <f>_xlfn.BINOM.INV(BinomTrials,_xlfn.GAMMA.INV(Table3[[#This Row],[RV gamma]],GammaShape1,GammaRate1)/BinomTrials,Table3[[#This Row],[RV binom]])</f>
        <v>1</v>
      </c>
      <c r="K161" s="1">
        <f>Table3[[#This Row],[Risk 1 Simulated occurences]]*_xlfn.LOGNORM.INV(Table3[[#This Row],[RV lognorm]],(LN(ImpLow1)+LN(ImpUp1))/2,(LN(ImpUp1)-LN(ImpLow1))/3.29)</f>
        <v>65718.467130075107</v>
      </c>
      <c r="L161">
        <f>_xlfn.BINOM.INV(BinomTrials,_xlfn.GAMMA.INV(Table3[[#This Row],[RV gamma]],GammaShape2,GammaRate2)/BinomTrials,Table3[[#This Row],[RV binom]])</f>
        <v>0</v>
      </c>
      <c r="M161" s="1">
        <f>Table3[[#This Row],[Risk 2 simulated occurences]]*_xlfn.LOGNORM.INV(Table3[[#This Row],[RV lognorm]],(LN(ImpLow2)+LN(ImpUp2))/2,(LN(ImpUp2)-LN(ImpLow2))/3.29)</f>
        <v>0</v>
      </c>
    </row>
    <row r="162" spans="1:13">
      <c r="A162">
        <v>8.3674949167144921E-2</v>
      </c>
      <c r="C162">
        <f>_xlfn.BETA.INV(Table1[[#This Row],[RV Beta]],C$9,C$10,ProbLow1,ProbUp1)</f>
        <v>0.36506336656116251</v>
      </c>
      <c r="D162">
        <f>_xlfn.BETA.INV(Table1[[#This Row],[RV Beta]],D$9,D$10,ProbLow2,ProbUp2)</f>
        <v>0.13451900996834873</v>
      </c>
      <c r="G162">
        <v>0.14855995129261163</v>
      </c>
      <c r="H162">
        <v>0.13186504837678048</v>
      </c>
      <c r="I162">
        <v>0.11517014546094935</v>
      </c>
      <c r="J162">
        <f>_xlfn.BINOM.INV(BinomTrials,_xlfn.GAMMA.INV(Table3[[#This Row],[RV gamma]],GammaShape1,GammaRate1)/BinomTrials,Table3[[#This Row],[RV binom]])</f>
        <v>0</v>
      </c>
      <c r="K162" s="1">
        <f>Table3[[#This Row],[Risk 1 Simulated occurences]]*_xlfn.LOGNORM.INV(Table3[[#This Row],[RV lognorm]],(LN(ImpLow1)+LN(ImpUp1))/2,(LN(ImpUp1)-LN(ImpLow1))/3.29)</f>
        <v>0</v>
      </c>
      <c r="L162">
        <f>_xlfn.BINOM.INV(BinomTrials,_xlfn.GAMMA.INV(Table3[[#This Row],[RV gamma]],GammaShape2,GammaRate2)/BinomTrials,Table3[[#This Row],[RV binom]])</f>
        <v>0</v>
      </c>
      <c r="M162" s="1">
        <f>Table3[[#This Row],[Risk 2 simulated occurences]]*_xlfn.LOGNORM.INV(Table3[[#This Row],[RV lognorm]],(LN(ImpLow2)+LN(ImpUp2))/2,(LN(ImpUp2)-LN(ImpLow2))/3.29)</f>
        <v>0</v>
      </c>
    </row>
    <row r="163" spans="1:13">
      <c r="A163">
        <v>0.32487065220478489</v>
      </c>
      <c r="C163">
        <f>_xlfn.BETA.INV(Table1[[#This Row],[RV Beta]],C$9,C$10,ProbLow1,ProbUp1)</f>
        <v>0.45214252276483191</v>
      </c>
      <c r="D163">
        <f>_xlfn.BETA.INV(Table1[[#This Row],[RV Beta]],D$9,D$10,ProbLow2,ProbUp2)</f>
        <v>0.16064275682944967</v>
      </c>
      <c r="G163">
        <v>0.84710137492376447</v>
      </c>
      <c r="H163">
        <v>0.25586806854972061</v>
      </c>
      <c r="I163">
        <v>0.66463476217567674</v>
      </c>
      <c r="J163">
        <f>_xlfn.BINOM.INV(BinomTrials,_xlfn.GAMMA.INV(Table3[[#This Row],[RV gamma]],GammaShape1,GammaRate1)/BinomTrials,Table3[[#This Row],[RV binom]])</f>
        <v>0</v>
      </c>
      <c r="K163" s="1">
        <f>Table3[[#This Row],[Risk 1 Simulated occurences]]*_xlfn.LOGNORM.INV(Table3[[#This Row],[RV lognorm]],(LN(ImpLow1)+LN(ImpUp1))/2,(LN(ImpUp1)-LN(ImpLow1))/3.29)</f>
        <v>0</v>
      </c>
      <c r="L163">
        <f>_xlfn.BINOM.INV(BinomTrials,_xlfn.GAMMA.INV(Table3[[#This Row],[RV gamma]],GammaShape2,GammaRate2)/BinomTrials,Table3[[#This Row],[RV binom]])</f>
        <v>0</v>
      </c>
      <c r="M163" s="1">
        <f>Table3[[#This Row],[Risk 2 simulated occurences]]*_xlfn.LOGNORM.INV(Table3[[#This Row],[RV lognorm]],(LN(ImpLow2)+LN(ImpUp2))/2,(LN(ImpUp2)-LN(ImpLow2))/3.29)</f>
        <v>0</v>
      </c>
    </row>
    <row r="164" spans="1:13">
      <c r="A164">
        <v>0.10105160581928287</v>
      </c>
      <c r="C164">
        <f>_xlfn.BETA.INV(Table1[[#This Row],[RV Beta]],C$9,C$10,ProbLow1,ProbUp1)</f>
        <v>0.37382449513437682</v>
      </c>
      <c r="D164">
        <f>_xlfn.BETA.INV(Table1[[#This Row],[RV Beta]],D$9,D$10,ProbLow2,ProbUp2)</f>
        <v>0.13714734854031313</v>
      </c>
      <c r="G164">
        <v>0.23280834370889159</v>
      </c>
      <c r="H164">
        <v>0.37462811515416394</v>
      </c>
      <c r="I164">
        <v>0.5164478865994363</v>
      </c>
      <c r="J164">
        <f>_xlfn.BINOM.INV(BinomTrials,_xlfn.GAMMA.INV(Table3[[#This Row],[RV gamma]],GammaShape1,GammaRate1)/BinomTrials,Table3[[#This Row],[RV binom]])</f>
        <v>0</v>
      </c>
      <c r="K164" s="1">
        <f>Table3[[#This Row],[Risk 1 Simulated occurences]]*_xlfn.LOGNORM.INV(Table3[[#This Row],[RV lognorm]],(LN(ImpLow1)+LN(ImpUp1))/2,(LN(ImpUp1)-LN(ImpLow1))/3.29)</f>
        <v>0</v>
      </c>
      <c r="L164">
        <f>_xlfn.BINOM.INV(BinomTrials,_xlfn.GAMMA.INV(Table3[[#This Row],[RV gamma]],GammaShape2,GammaRate2)/BinomTrials,Table3[[#This Row],[RV binom]])</f>
        <v>0</v>
      </c>
      <c r="M164" s="1">
        <f>Table3[[#This Row],[Risk 2 simulated occurences]]*_xlfn.LOGNORM.INV(Table3[[#This Row],[RV lognorm]],(LN(ImpLow2)+LN(ImpUp2))/2,(LN(ImpUp2)-LN(ImpLow2))/3.29)</f>
        <v>0</v>
      </c>
    </row>
    <row r="165" spans="1:13">
      <c r="A165">
        <v>0.37433900468719145</v>
      </c>
      <c r="C165">
        <f>_xlfn.BETA.INV(Table1[[#This Row],[RV Beta]],C$9,C$10,ProbLow1,ProbUp1)</f>
        <v>0.46607627410704655</v>
      </c>
      <c r="D165">
        <f>_xlfn.BETA.INV(Table1[[#This Row],[RV Beta]],D$9,D$10,ProbLow2,ProbUp2)</f>
        <v>0.16482288223211408</v>
      </c>
      <c r="G165">
        <v>0.80983271534081214</v>
      </c>
      <c r="H165">
        <v>0.3747313960337692</v>
      </c>
      <c r="I165">
        <v>0.93963007672672627</v>
      </c>
      <c r="J165">
        <f>_xlfn.BINOM.INV(BinomTrials,_xlfn.GAMMA.INV(Table3[[#This Row],[RV gamma]],GammaShape1,GammaRate1)/BinomTrials,Table3[[#This Row],[RV binom]])</f>
        <v>0</v>
      </c>
      <c r="K165" s="1">
        <f>Table3[[#This Row],[Risk 1 Simulated occurences]]*_xlfn.LOGNORM.INV(Table3[[#This Row],[RV lognorm]],(LN(ImpLow1)+LN(ImpUp1))/2,(LN(ImpUp1)-LN(ImpLow1))/3.29)</f>
        <v>0</v>
      </c>
      <c r="L165">
        <f>_xlfn.BINOM.INV(BinomTrials,_xlfn.GAMMA.INV(Table3[[#This Row],[RV gamma]],GammaShape2,GammaRate2)/BinomTrials,Table3[[#This Row],[RV binom]])</f>
        <v>0</v>
      </c>
      <c r="M165" s="1">
        <f>Table3[[#This Row],[Risk 2 simulated occurences]]*_xlfn.LOGNORM.INV(Table3[[#This Row],[RV lognorm]],(LN(ImpLow2)+LN(ImpUp2))/2,(LN(ImpUp2)-LN(ImpLow2))/3.29)</f>
        <v>0</v>
      </c>
    </row>
    <row r="166" spans="1:13">
      <c r="A166">
        <v>0.51565177762678438</v>
      </c>
      <c r="C166">
        <f>_xlfn.BETA.INV(Table1[[#This Row],[RV Beta]],C$9,C$10,ProbLow1,ProbUp1)</f>
        <v>0.50417458331366616</v>
      </c>
      <c r="D166">
        <f>_xlfn.BETA.INV(Table1[[#This Row],[RV Beta]],D$9,D$10,ProbLow2,ProbUp2)</f>
        <v>0.17625237499409985</v>
      </c>
      <c r="G166">
        <v>0.85844673302883601</v>
      </c>
      <c r="H166">
        <v>0.11057313955881314</v>
      </c>
      <c r="I166">
        <v>0.36269954608879029</v>
      </c>
      <c r="J166">
        <f>_xlfn.BINOM.INV(BinomTrials,_xlfn.GAMMA.INV(Table3[[#This Row],[RV gamma]],GammaShape1,GammaRate1)/BinomTrials,Table3[[#This Row],[RV binom]])</f>
        <v>0</v>
      </c>
      <c r="K166" s="1">
        <f>Table3[[#This Row],[Risk 1 Simulated occurences]]*_xlfn.LOGNORM.INV(Table3[[#This Row],[RV lognorm]],(LN(ImpLow1)+LN(ImpUp1))/2,(LN(ImpUp1)-LN(ImpLow1))/3.29)</f>
        <v>0</v>
      </c>
      <c r="L166">
        <f>_xlfn.BINOM.INV(BinomTrials,_xlfn.GAMMA.INV(Table3[[#This Row],[RV gamma]],GammaShape2,GammaRate2)/BinomTrials,Table3[[#This Row],[RV binom]])</f>
        <v>0</v>
      </c>
      <c r="M166" s="1">
        <f>Table3[[#This Row],[Risk 2 simulated occurences]]*_xlfn.LOGNORM.INV(Table3[[#This Row],[RV lognorm]],(LN(ImpLow2)+LN(ImpUp2))/2,(LN(ImpUp2)-LN(ImpLow2))/3.29)</f>
        <v>0</v>
      </c>
    </row>
    <row r="167" spans="1:13">
      <c r="A167">
        <v>0.55942657336565971</v>
      </c>
      <c r="C167">
        <f>_xlfn.BETA.INV(Table1[[#This Row],[RV Beta]],C$9,C$10,ProbLow1,ProbUp1)</f>
        <v>0.51588982871054778</v>
      </c>
      <c r="D167">
        <f>_xlfn.BETA.INV(Table1[[#This Row],[RV Beta]],D$9,D$10,ProbLow2,ProbUp2)</f>
        <v>0.17976694861316431</v>
      </c>
      <c r="G167">
        <v>0.91424201564595198</v>
      </c>
      <c r="H167">
        <v>0.40275656497234319</v>
      </c>
      <c r="I167">
        <v>0.8912711142987344</v>
      </c>
      <c r="J167">
        <f>_xlfn.BINOM.INV(BinomTrials,_xlfn.GAMMA.INV(Table3[[#This Row],[RV gamma]],GammaShape1,GammaRate1)/BinomTrials,Table3[[#This Row],[RV binom]])</f>
        <v>0</v>
      </c>
      <c r="K167" s="1">
        <f>Table3[[#This Row],[Risk 1 Simulated occurences]]*_xlfn.LOGNORM.INV(Table3[[#This Row],[RV lognorm]],(LN(ImpLow1)+LN(ImpUp1))/2,(LN(ImpUp1)-LN(ImpLow1))/3.29)</f>
        <v>0</v>
      </c>
      <c r="L167">
        <f>_xlfn.BINOM.INV(BinomTrials,_xlfn.GAMMA.INV(Table3[[#This Row],[RV gamma]],GammaShape2,GammaRate2)/BinomTrials,Table3[[#This Row],[RV binom]])</f>
        <v>0</v>
      </c>
      <c r="M167" s="1">
        <f>Table3[[#This Row],[Risk 2 simulated occurences]]*_xlfn.LOGNORM.INV(Table3[[#This Row],[RV lognorm]],(LN(ImpLow2)+LN(ImpUp2))/2,(LN(ImpUp2)-LN(ImpLow2))/3.29)</f>
        <v>0</v>
      </c>
    </row>
    <row r="168" spans="1:13">
      <c r="A168">
        <v>0.28241855664291354</v>
      </c>
      <c r="C168">
        <f>_xlfn.BETA.INV(Table1[[#This Row],[RV Beta]],C$9,C$10,ProbLow1,ProbUp1)</f>
        <v>0.43967786572977308</v>
      </c>
      <c r="D168">
        <f>_xlfn.BETA.INV(Table1[[#This Row],[RV Beta]],D$9,D$10,ProbLow2,ProbUp2)</f>
        <v>0.15690335971893199</v>
      </c>
      <c r="G168">
        <v>0.66555696151478072</v>
      </c>
      <c r="H168">
        <v>0.1295874901719333</v>
      </c>
      <c r="I168">
        <v>0.59361801882908583</v>
      </c>
      <c r="J168">
        <f>_xlfn.BINOM.INV(BinomTrials,_xlfn.GAMMA.INV(Table3[[#This Row],[RV gamma]],GammaShape1,GammaRate1)/BinomTrials,Table3[[#This Row],[RV binom]])</f>
        <v>0</v>
      </c>
      <c r="K168" s="1">
        <f>Table3[[#This Row],[Risk 1 Simulated occurences]]*_xlfn.LOGNORM.INV(Table3[[#This Row],[RV lognorm]],(LN(ImpLow1)+LN(ImpUp1))/2,(LN(ImpUp1)-LN(ImpLow1))/3.29)</f>
        <v>0</v>
      </c>
      <c r="L168">
        <f>_xlfn.BINOM.INV(BinomTrials,_xlfn.GAMMA.INV(Table3[[#This Row],[RV gamma]],GammaShape2,GammaRate2)/BinomTrials,Table3[[#This Row],[RV binom]])</f>
        <v>0</v>
      </c>
      <c r="M168" s="1">
        <f>Table3[[#This Row],[Risk 2 simulated occurences]]*_xlfn.LOGNORM.INV(Table3[[#This Row],[RV lognorm]],(LN(ImpLow2)+LN(ImpUp2))/2,(LN(ImpUp2)-LN(ImpLow2))/3.29)</f>
        <v>0</v>
      </c>
    </row>
    <row r="169" spans="1:13">
      <c r="A169">
        <v>0.60868149744750999</v>
      </c>
      <c r="C169">
        <f>_xlfn.BETA.INV(Table1[[#This Row],[RV Beta]],C$9,C$10,ProbLow1,ProbUp1)</f>
        <v>0.52924750406849919</v>
      </c>
      <c r="D169">
        <f>_xlfn.BETA.INV(Table1[[#This Row],[RV Beta]],D$9,D$10,ProbLow2,ProbUp2)</f>
        <v>0.18377425122054974</v>
      </c>
      <c r="G169">
        <v>1.585217891999156E-2</v>
      </c>
      <c r="H169">
        <v>0.97694731968312865</v>
      </c>
      <c r="I169">
        <v>0.93804246044626571</v>
      </c>
      <c r="J169">
        <f>_xlfn.BINOM.INV(BinomTrials,_xlfn.GAMMA.INV(Table3[[#This Row],[RV gamma]],GammaShape1,GammaRate1)/BinomTrials,Table3[[#This Row],[RV binom]])</f>
        <v>2</v>
      </c>
      <c r="K169" s="1">
        <f>Table3[[#This Row],[Risk 1 Simulated occurences]]*_xlfn.LOGNORM.INV(Table3[[#This Row],[RV lognorm]],(LN(ImpLow1)+LN(ImpUp1))/2,(LN(ImpUp1)-LN(ImpLow1))/3.29)</f>
        <v>185640.73113120528</v>
      </c>
      <c r="L169">
        <f>_xlfn.BINOM.INV(BinomTrials,_xlfn.GAMMA.INV(Table3[[#This Row],[RV gamma]],GammaShape2,GammaRate2)/BinomTrials,Table3[[#This Row],[RV binom]])</f>
        <v>1</v>
      </c>
      <c r="M169" s="1">
        <f>Table3[[#This Row],[Risk 2 simulated occurences]]*_xlfn.LOGNORM.INV(Table3[[#This Row],[RV lognorm]],(LN(ImpLow2)+LN(ImpUp2))/2,(LN(ImpUp2)-LN(ImpLow2))/3.29)</f>
        <v>9282036.5565602686</v>
      </c>
    </row>
    <row r="170" spans="1:13">
      <c r="A170">
        <v>0.10992760030083712</v>
      </c>
      <c r="C170">
        <f>_xlfn.BETA.INV(Table1[[#This Row],[RV Beta]],C$9,C$10,ProbLow1,ProbUp1)</f>
        <v>0.37799213416433353</v>
      </c>
      <c r="D170">
        <f>_xlfn.BETA.INV(Table1[[#This Row],[RV Beta]],D$9,D$10,ProbLow2,ProbUp2)</f>
        <v>0.13839764024930012</v>
      </c>
      <c r="G170">
        <v>0.42757110829817646</v>
      </c>
      <c r="H170">
        <v>0.5536019143432388</v>
      </c>
      <c r="I170">
        <v>0.67963272038830103</v>
      </c>
      <c r="J170">
        <f>_xlfn.BINOM.INV(BinomTrials,_xlfn.GAMMA.INV(Table3[[#This Row],[RV gamma]],GammaShape1,GammaRate1)/BinomTrials,Table3[[#This Row],[RV binom]])</f>
        <v>0</v>
      </c>
      <c r="K170" s="1">
        <f>Table3[[#This Row],[Risk 1 Simulated occurences]]*_xlfn.LOGNORM.INV(Table3[[#This Row],[RV lognorm]],(LN(ImpLow1)+LN(ImpUp1))/2,(LN(ImpUp1)-LN(ImpLow1))/3.29)</f>
        <v>0</v>
      </c>
      <c r="L170">
        <f>_xlfn.BINOM.INV(BinomTrials,_xlfn.GAMMA.INV(Table3[[#This Row],[RV gamma]],GammaShape2,GammaRate2)/BinomTrials,Table3[[#This Row],[RV binom]])</f>
        <v>0</v>
      </c>
      <c r="M170" s="1">
        <f>Table3[[#This Row],[Risk 2 simulated occurences]]*_xlfn.LOGNORM.INV(Table3[[#This Row],[RV lognorm]],(LN(ImpLow2)+LN(ImpUp2))/2,(LN(ImpUp2)-LN(ImpLow2))/3.29)</f>
        <v>0</v>
      </c>
    </row>
    <row r="171" spans="1:13">
      <c r="A171">
        <v>0.55317825616951022</v>
      </c>
      <c r="C171">
        <f>_xlfn.BETA.INV(Table1[[#This Row],[RV Beta]],C$9,C$10,ProbLow1,ProbUp1)</f>
        <v>0.51421145433915449</v>
      </c>
      <c r="D171">
        <f>_xlfn.BETA.INV(Table1[[#This Row],[RV Beta]],D$9,D$10,ProbLow2,ProbUp2)</f>
        <v>0.17926343630174632</v>
      </c>
      <c r="G171">
        <v>0.187617167452172</v>
      </c>
      <c r="H171">
        <v>0.3873743668139793</v>
      </c>
      <c r="I171">
        <v>0.58713156617578655</v>
      </c>
      <c r="J171">
        <f>_xlfn.BINOM.INV(BinomTrials,_xlfn.GAMMA.INV(Table3[[#This Row],[RV gamma]],GammaShape1,GammaRate1)/BinomTrials,Table3[[#This Row],[RV binom]])</f>
        <v>0</v>
      </c>
      <c r="K171" s="1">
        <f>Table3[[#This Row],[Risk 1 Simulated occurences]]*_xlfn.LOGNORM.INV(Table3[[#This Row],[RV lognorm]],(LN(ImpLow1)+LN(ImpUp1))/2,(LN(ImpUp1)-LN(ImpLow1))/3.29)</f>
        <v>0</v>
      </c>
      <c r="L171">
        <f>_xlfn.BINOM.INV(BinomTrials,_xlfn.GAMMA.INV(Table3[[#This Row],[RV gamma]],GammaShape2,GammaRate2)/BinomTrials,Table3[[#This Row],[RV binom]])</f>
        <v>0</v>
      </c>
      <c r="M171" s="1">
        <f>Table3[[#This Row],[Risk 2 simulated occurences]]*_xlfn.LOGNORM.INV(Table3[[#This Row],[RV lognorm]],(LN(ImpLow2)+LN(ImpUp2))/2,(LN(ImpUp2)-LN(ImpLow2))/3.29)</f>
        <v>0</v>
      </c>
    </row>
    <row r="172" spans="1:13">
      <c r="A172">
        <v>0.26695144095781792</v>
      </c>
      <c r="C172">
        <f>_xlfn.BETA.INV(Table1[[#This Row],[RV Beta]],C$9,C$10,ProbLow1,ProbUp1)</f>
        <v>0.43498135483933653</v>
      </c>
      <c r="D172">
        <f>_xlfn.BETA.INV(Table1[[#This Row],[RV Beta]],D$9,D$10,ProbLow2,ProbUp2)</f>
        <v>0.15549440645180104</v>
      </c>
      <c r="G172">
        <v>0.28173336865461124</v>
      </c>
      <c r="H172">
        <v>0.60098304254979973</v>
      </c>
      <c r="I172">
        <v>0.92023271644498816</v>
      </c>
      <c r="J172">
        <f>_xlfn.BINOM.INV(BinomTrials,_xlfn.GAMMA.INV(Table3[[#This Row],[RV gamma]],GammaShape1,GammaRate1)/BinomTrials,Table3[[#This Row],[RV binom]])</f>
        <v>0</v>
      </c>
      <c r="K172" s="1">
        <f>Table3[[#This Row],[Risk 1 Simulated occurences]]*_xlfn.LOGNORM.INV(Table3[[#This Row],[RV lognorm]],(LN(ImpLow1)+LN(ImpUp1))/2,(LN(ImpUp1)-LN(ImpLow1))/3.29)</f>
        <v>0</v>
      </c>
      <c r="L172">
        <f>_xlfn.BINOM.INV(BinomTrials,_xlfn.GAMMA.INV(Table3[[#This Row],[RV gamma]],GammaShape2,GammaRate2)/BinomTrials,Table3[[#This Row],[RV binom]])</f>
        <v>0</v>
      </c>
      <c r="M172" s="1">
        <f>Table3[[#This Row],[Risk 2 simulated occurences]]*_xlfn.LOGNORM.INV(Table3[[#This Row],[RV lognorm]],(LN(ImpLow2)+LN(ImpUp2))/2,(LN(ImpUp2)-LN(ImpLow2))/3.29)</f>
        <v>0</v>
      </c>
    </row>
    <row r="173" spans="1:13">
      <c r="A173">
        <v>0.65286817804578146</v>
      </c>
      <c r="C173">
        <f>_xlfn.BETA.INV(Table1[[#This Row],[RV Beta]],C$9,C$10,ProbLow1,ProbUp1)</f>
        <v>0.54152213120304304</v>
      </c>
      <c r="D173">
        <f>_xlfn.BETA.INV(Table1[[#This Row],[RV Beta]],D$9,D$10,ProbLow2,ProbUp2)</f>
        <v>0.18745663936091289</v>
      </c>
      <c r="G173">
        <v>9.2726978050883382E-2</v>
      </c>
      <c r="H173">
        <v>0.72199613448325362</v>
      </c>
      <c r="I173">
        <v>0.35126529091562392</v>
      </c>
      <c r="J173">
        <f>_xlfn.BINOM.INV(BinomTrials,_xlfn.GAMMA.INV(Table3[[#This Row],[RV gamma]],GammaShape1,GammaRate1)/BinomTrials,Table3[[#This Row],[RV binom]])</f>
        <v>1</v>
      </c>
      <c r="K173" s="1">
        <f>Table3[[#This Row],[Risk 1 Simulated occurences]]*_xlfn.LOGNORM.INV(Table3[[#This Row],[RV lognorm]],(LN(ImpLow1)+LN(ImpUp1))/2,(LN(ImpUp1)-LN(ImpLow1))/3.29)</f>
        <v>24205.772144692517</v>
      </c>
      <c r="L173">
        <f>_xlfn.BINOM.INV(BinomTrials,_xlfn.GAMMA.INV(Table3[[#This Row],[RV gamma]],GammaShape2,GammaRate2)/BinomTrials,Table3[[#This Row],[RV binom]])</f>
        <v>0</v>
      </c>
      <c r="M173" s="1">
        <f>Table3[[#This Row],[Risk 2 simulated occurences]]*_xlfn.LOGNORM.INV(Table3[[#This Row],[RV lognorm]],(LN(ImpLow2)+LN(ImpUp2))/2,(LN(ImpUp2)-LN(ImpLow2))/3.29)</f>
        <v>0</v>
      </c>
    </row>
    <row r="174" spans="1:13">
      <c r="A174">
        <v>0.75546841544819454</v>
      </c>
      <c r="C174">
        <f>_xlfn.BETA.INV(Table1[[#This Row],[RV Beta]],C$9,C$10,ProbLow1,ProbUp1)</f>
        <v>0.57200850799872971</v>
      </c>
      <c r="D174">
        <f>_xlfn.BETA.INV(Table1[[#This Row],[RV Beta]],D$9,D$10,ProbLow2,ProbUp2)</f>
        <v>0.19660255239961888</v>
      </c>
      <c r="G174">
        <v>0.46232010119702671</v>
      </c>
      <c r="H174">
        <v>0.5890322600440272</v>
      </c>
      <c r="I174">
        <v>0.7157444188910278</v>
      </c>
      <c r="J174">
        <f>_xlfn.BINOM.INV(BinomTrials,_xlfn.GAMMA.INV(Table3[[#This Row],[RV gamma]],GammaShape1,GammaRate1)/BinomTrials,Table3[[#This Row],[RV binom]])</f>
        <v>0</v>
      </c>
      <c r="K174" s="1">
        <f>Table3[[#This Row],[Risk 1 Simulated occurences]]*_xlfn.LOGNORM.INV(Table3[[#This Row],[RV lognorm]],(LN(ImpLow1)+LN(ImpUp1))/2,(LN(ImpUp1)-LN(ImpLow1))/3.29)</f>
        <v>0</v>
      </c>
      <c r="L174">
        <f>_xlfn.BINOM.INV(BinomTrials,_xlfn.GAMMA.INV(Table3[[#This Row],[RV gamma]],GammaShape2,GammaRate2)/BinomTrials,Table3[[#This Row],[RV binom]])</f>
        <v>0</v>
      </c>
      <c r="M174" s="1">
        <f>Table3[[#This Row],[Risk 2 simulated occurences]]*_xlfn.LOGNORM.INV(Table3[[#This Row],[RV lognorm]],(LN(ImpLow2)+LN(ImpUp2))/2,(LN(ImpUp2)-LN(ImpLow2))/3.29)</f>
        <v>0</v>
      </c>
    </row>
    <row r="175" spans="1:13">
      <c r="A175">
        <v>0.15765843780602257</v>
      </c>
      <c r="C175">
        <f>_xlfn.BETA.INV(Table1[[#This Row],[RV Beta]],C$9,C$10,ProbLow1,ProbUp1)</f>
        <v>0.39793471699051697</v>
      </c>
      <c r="D175">
        <f>_xlfn.BETA.INV(Table1[[#This Row],[RV Beta]],D$9,D$10,ProbLow2,ProbUp2)</f>
        <v>0.14438041509715516</v>
      </c>
      <c r="G175">
        <v>0.21394081842803434</v>
      </c>
      <c r="H175">
        <v>0.86519455996583894</v>
      </c>
      <c r="I175">
        <v>0.51644830150364351</v>
      </c>
      <c r="J175">
        <f>_xlfn.BINOM.INV(BinomTrials,_xlfn.GAMMA.INV(Table3[[#This Row],[RV gamma]],GammaShape1,GammaRate1)/BinomTrials,Table3[[#This Row],[RV binom]])</f>
        <v>1</v>
      </c>
      <c r="K175" s="1">
        <f>Table3[[#This Row],[Risk 1 Simulated occurences]]*_xlfn.LOGNORM.INV(Table3[[#This Row],[RV lognorm]],(LN(ImpLow1)+LN(ImpUp1))/2,(LN(ImpUp1)-LN(ImpLow1))/3.29)</f>
        <v>32548.831337474148</v>
      </c>
      <c r="L175">
        <f>_xlfn.BINOM.INV(BinomTrials,_xlfn.GAMMA.INV(Table3[[#This Row],[RV gamma]],GammaShape2,GammaRate2)/BinomTrials,Table3[[#This Row],[RV binom]])</f>
        <v>1</v>
      </c>
      <c r="M175" s="1">
        <f>Table3[[#This Row],[Risk 2 simulated occurences]]*_xlfn.LOGNORM.INV(Table3[[#This Row],[RV lognorm]],(LN(ImpLow2)+LN(ImpUp2))/2,(LN(ImpUp2)-LN(ImpLow2))/3.29)</f>
        <v>3254883.1337474165</v>
      </c>
    </row>
    <row r="176" spans="1:13">
      <c r="A176">
        <v>0.76536420582112119</v>
      </c>
      <c r="C176">
        <f>_xlfn.BETA.INV(Table1[[#This Row],[RV Beta]],C$9,C$10,ProbLow1,ProbUp1)</f>
        <v>0.57517190290669562</v>
      </c>
      <c r="D176">
        <f>_xlfn.BETA.INV(Table1[[#This Row],[RV Beta]],D$9,D$10,ProbLow2,ProbUp2)</f>
        <v>0.19755157087200867</v>
      </c>
      <c r="G176">
        <v>0.70333531997321885</v>
      </c>
      <c r="H176">
        <v>0.32496934585504667</v>
      </c>
      <c r="I176">
        <v>0.94660337173687448</v>
      </c>
      <c r="J176">
        <f>_xlfn.BINOM.INV(BinomTrials,_xlfn.GAMMA.INV(Table3[[#This Row],[RV gamma]],GammaShape1,GammaRate1)/BinomTrials,Table3[[#This Row],[RV binom]])</f>
        <v>0</v>
      </c>
      <c r="K176" s="1">
        <f>Table3[[#This Row],[Risk 1 Simulated occurences]]*_xlfn.LOGNORM.INV(Table3[[#This Row],[RV lognorm]],(LN(ImpLow1)+LN(ImpUp1))/2,(LN(ImpUp1)-LN(ImpLow1))/3.29)</f>
        <v>0</v>
      </c>
      <c r="L176">
        <f>_xlfn.BINOM.INV(BinomTrials,_xlfn.GAMMA.INV(Table3[[#This Row],[RV gamma]],GammaShape2,GammaRate2)/BinomTrials,Table3[[#This Row],[RV binom]])</f>
        <v>0</v>
      </c>
      <c r="M176" s="1">
        <f>Table3[[#This Row],[Risk 2 simulated occurences]]*_xlfn.LOGNORM.INV(Table3[[#This Row],[RV lognorm]],(LN(ImpLow2)+LN(ImpUp2))/2,(LN(ImpUp2)-LN(ImpLow2))/3.29)</f>
        <v>0</v>
      </c>
    </row>
    <row r="177" spans="1:13">
      <c r="A177">
        <v>0.47620723558413203</v>
      </c>
      <c r="C177">
        <f>_xlfn.BETA.INV(Table1[[#This Row],[RV Beta]],C$9,C$10,ProbLow1,ProbUp1)</f>
        <v>0.49365253544288784</v>
      </c>
      <c r="D177">
        <f>_xlfn.BETA.INV(Table1[[#This Row],[RV Beta]],D$9,D$10,ProbLow2,ProbUp2)</f>
        <v>0.17309576063286647</v>
      </c>
      <c r="G177">
        <v>0.95672278988953807</v>
      </c>
      <c r="H177">
        <v>0.75979578576972517</v>
      </c>
      <c r="I177">
        <v>0.56286878164991216</v>
      </c>
      <c r="J177">
        <f>_xlfn.BINOM.INV(BinomTrials,_xlfn.GAMMA.INV(Table3[[#This Row],[RV gamma]],GammaShape1,GammaRate1)/BinomTrials,Table3[[#This Row],[RV binom]])</f>
        <v>1</v>
      </c>
      <c r="K177" s="1">
        <f>Table3[[#This Row],[Risk 1 Simulated occurences]]*_xlfn.LOGNORM.INV(Table3[[#This Row],[RV lognorm]],(LN(ImpLow1)+LN(ImpUp1))/2,(LN(ImpUp1)-LN(ImpLow1))/3.29)</f>
        <v>35326.392431485649</v>
      </c>
      <c r="L177">
        <f>_xlfn.BINOM.INV(BinomTrials,_xlfn.GAMMA.INV(Table3[[#This Row],[RV gamma]],GammaShape2,GammaRate2)/BinomTrials,Table3[[#This Row],[RV binom]])</f>
        <v>0</v>
      </c>
      <c r="M177" s="1">
        <f>Table3[[#This Row],[Risk 2 simulated occurences]]*_xlfn.LOGNORM.INV(Table3[[#This Row],[RV lognorm]],(LN(ImpLow2)+LN(ImpUp2))/2,(LN(ImpUp2)-LN(ImpLow2))/3.29)</f>
        <v>0</v>
      </c>
    </row>
    <row r="178" spans="1:13">
      <c r="A178">
        <v>0.61500846250681596</v>
      </c>
      <c r="C178">
        <f>_xlfn.BETA.INV(Table1[[#This Row],[RV Beta]],C$9,C$10,ProbLow1,ProbUp1)</f>
        <v>0.53098476346430101</v>
      </c>
      <c r="D178">
        <f>_xlfn.BETA.INV(Table1[[#This Row],[RV Beta]],D$9,D$10,ProbLow2,ProbUp2)</f>
        <v>0.1842954290392903</v>
      </c>
      <c r="G178">
        <v>0.63992967346679874</v>
      </c>
      <c r="H178">
        <v>0.88777143177006923</v>
      </c>
      <c r="I178">
        <v>0.13561319007333983</v>
      </c>
      <c r="J178">
        <f>_xlfn.BINOM.INV(BinomTrials,_xlfn.GAMMA.INV(Table3[[#This Row],[RV gamma]],GammaShape1,GammaRate1)/BinomTrials,Table3[[#This Row],[RV binom]])</f>
        <v>1</v>
      </c>
      <c r="K178" s="1">
        <f>Table3[[#This Row],[Risk 1 Simulated occurences]]*_xlfn.LOGNORM.INV(Table3[[#This Row],[RV lognorm]],(LN(ImpLow1)+LN(ImpUp1))/2,(LN(ImpUp1)-LN(ImpLow1))/3.29)</f>
        <v>14641.302689123691</v>
      </c>
      <c r="L178">
        <f>_xlfn.BINOM.INV(BinomTrials,_xlfn.GAMMA.INV(Table3[[#This Row],[RV gamma]],GammaShape2,GammaRate2)/BinomTrials,Table3[[#This Row],[RV binom]])</f>
        <v>1</v>
      </c>
      <c r="M178" s="1">
        <f>Table3[[#This Row],[Risk 2 simulated occurences]]*_xlfn.LOGNORM.INV(Table3[[#This Row],[RV lognorm]],(LN(ImpLow2)+LN(ImpUp2))/2,(LN(ImpUp2)-LN(ImpLow2))/3.29)</f>
        <v>1464130.2689123671</v>
      </c>
    </row>
    <row r="179" spans="1:13">
      <c r="A179">
        <v>0.44722935205662129</v>
      </c>
      <c r="C179">
        <f>_xlfn.BETA.INV(Table1[[#This Row],[RV Beta]],C$9,C$10,ProbLow1,ProbUp1)</f>
        <v>0.48589794164914568</v>
      </c>
      <c r="D179">
        <f>_xlfn.BETA.INV(Table1[[#This Row],[RV Beta]],D$9,D$10,ProbLow2,ProbUp2)</f>
        <v>0.17076938249474383</v>
      </c>
      <c r="G179">
        <v>0.29802195648570634</v>
      </c>
      <c r="H179">
        <v>0.7744537595540536</v>
      </c>
      <c r="I179">
        <v>0.25088556262240075</v>
      </c>
      <c r="J179">
        <f>_xlfn.BINOM.INV(BinomTrials,_xlfn.GAMMA.INV(Table3[[#This Row],[RV gamma]],GammaShape1,GammaRate1)/BinomTrials,Table3[[#This Row],[RV binom]])</f>
        <v>1</v>
      </c>
      <c r="K179" s="1">
        <f>Table3[[#This Row],[Risk 1 Simulated occurences]]*_xlfn.LOGNORM.INV(Table3[[#This Row],[RV lognorm]],(LN(ImpLow1)+LN(ImpUp1))/2,(LN(ImpUp1)-LN(ImpLow1))/3.29)</f>
        <v>19762.148535206848</v>
      </c>
      <c r="L179">
        <f>_xlfn.BINOM.INV(BinomTrials,_xlfn.GAMMA.INV(Table3[[#This Row],[RV gamma]],GammaShape2,GammaRate2)/BinomTrials,Table3[[#This Row],[RV binom]])</f>
        <v>0</v>
      </c>
      <c r="M179" s="1">
        <f>Table3[[#This Row],[Risk 2 simulated occurences]]*_xlfn.LOGNORM.INV(Table3[[#This Row],[RV lognorm]],(LN(ImpLow2)+LN(ImpUp2))/2,(LN(ImpUp2)-LN(ImpLow2))/3.29)</f>
        <v>0</v>
      </c>
    </row>
    <row r="180" spans="1:13">
      <c r="A180">
        <v>0.58372001563372089</v>
      </c>
      <c r="C180">
        <f>_xlfn.BETA.INV(Table1[[#This Row],[RV Beta]],C$9,C$10,ProbLow1,ProbUp1)</f>
        <v>0.52244566774610179</v>
      </c>
      <c r="D180">
        <f>_xlfn.BETA.INV(Table1[[#This Row],[RV Beta]],D$9,D$10,ProbLow2,ProbUp2)</f>
        <v>0.18173370032383052</v>
      </c>
      <c r="G180">
        <v>0.85502265526681331</v>
      </c>
      <c r="H180">
        <v>0.2443368249779273</v>
      </c>
      <c r="I180">
        <v>0.63365099468904129</v>
      </c>
      <c r="J180">
        <f>_xlfn.BINOM.INV(BinomTrials,_xlfn.GAMMA.INV(Table3[[#This Row],[RV gamma]],GammaShape1,GammaRate1)/BinomTrials,Table3[[#This Row],[RV binom]])</f>
        <v>0</v>
      </c>
      <c r="K180" s="1">
        <f>Table3[[#This Row],[Risk 1 Simulated occurences]]*_xlfn.LOGNORM.INV(Table3[[#This Row],[RV lognorm]],(LN(ImpLow1)+LN(ImpUp1))/2,(LN(ImpUp1)-LN(ImpLow1))/3.29)</f>
        <v>0</v>
      </c>
      <c r="L180">
        <f>_xlfn.BINOM.INV(BinomTrials,_xlfn.GAMMA.INV(Table3[[#This Row],[RV gamma]],GammaShape2,GammaRate2)/BinomTrials,Table3[[#This Row],[RV binom]])</f>
        <v>0</v>
      </c>
      <c r="M180" s="1">
        <f>Table3[[#This Row],[Risk 2 simulated occurences]]*_xlfn.LOGNORM.INV(Table3[[#This Row],[RV lognorm]],(LN(ImpLow2)+LN(ImpUp2))/2,(LN(ImpUp2)-LN(ImpLow2))/3.29)</f>
        <v>0</v>
      </c>
    </row>
    <row r="181" spans="1:13">
      <c r="A181">
        <v>0.5823027559473658</v>
      </c>
      <c r="C181">
        <f>_xlfn.BETA.INV(Table1[[#This Row],[RV Beta]],C$9,C$10,ProbLow1,ProbUp1)</f>
        <v>0.52206167050022634</v>
      </c>
      <c r="D181">
        <f>_xlfn.BETA.INV(Table1[[#This Row],[RV Beta]],D$9,D$10,ProbLow2,ProbUp2)</f>
        <v>0.18161850115006789</v>
      </c>
      <c r="G181">
        <v>0.36576706933126185</v>
      </c>
      <c r="H181">
        <v>0.56901740402403167</v>
      </c>
      <c r="I181">
        <v>0.77226773871680154</v>
      </c>
      <c r="J181">
        <f>_xlfn.BINOM.INV(BinomTrials,_xlfn.GAMMA.INV(Table3[[#This Row],[RV gamma]],GammaShape1,GammaRate1)/BinomTrials,Table3[[#This Row],[RV binom]])</f>
        <v>0</v>
      </c>
      <c r="K181" s="1">
        <f>Table3[[#This Row],[Risk 1 Simulated occurences]]*_xlfn.LOGNORM.INV(Table3[[#This Row],[RV lognorm]],(LN(ImpLow1)+LN(ImpUp1))/2,(LN(ImpUp1)-LN(ImpLow1))/3.29)</f>
        <v>0</v>
      </c>
      <c r="L181">
        <f>_xlfn.BINOM.INV(BinomTrials,_xlfn.GAMMA.INV(Table3[[#This Row],[RV gamma]],GammaShape2,GammaRate2)/BinomTrials,Table3[[#This Row],[RV binom]])</f>
        <v>0</v>
      </c>
      <c r="M181" s="1">
        <f>Table3[[#This Row],[Risk 2 simulated occurences]]*_xlfn.LOGNORM.INV(Table3[[#This Row],[RV lognorm]],(LN(ImpLow2)+LN(ImpUp2))/2,(LN(ImpUp2)-LN(ImpLow2))/3.29)</f>
        <v>0</v>
      </c>
    </row>
    <row r="182" spans="1:13">
      <c r="A182">
        <v>0.76241920737662316</v>
      </c>
      <c r="C182">
        <f>_xlfn.BETA.INV(Table1[[#This Row],[RV Beta]],C$9,C$10,ProbLow1,ProbUp1)</f>
        <v>0.57422504923075823</v>
      </c>
      <c r="D182">
        <f>_xlfn.BETA.INV(Table1[[#This Row],[RV Beta]],D$9,D$10,ProbLow2,ProbUp2)</f>
        <v>0.19726751476922744</v>
      </c>
      <c r="G182">
        <v>0.44713425051753142</v>
      </c>
      <c r="H182">
        <v>0.4755094319002281</v>
      </c>
      <c r="I182">
        <v>0.50388461328292478</v>
      </c>
      <c r="J182">
        <f>_xlfn.BINOM.INV(BinomTrials,_xlfn.GAMMA.INV(Table3[[#This Row],[RV gamma]],GammaShape1,GammaRate1)/BinomTrials,Table3[[#This Row],[RV binom]])</f>
        <v>0</v>
      </c>
      <c r="K182" s="1">
        <f>Table3[[#This Row],[Risk 1 Simulated occurences]]*_xlfn.LOGNORM.INV(Table3[[#This Row],[RV lognorm]],(LN(ImpLow1)+LN(ImpUp1))/2,(LN(ImpUp1)-LN(ImpLow1))/3.29)</f>
        <v>0</v>
      </c>
      <c r="L182">
        <f>_xlfn.BINOM.INV(BinomTrials,_xlfn.GAMMA.INV(Table3[[#This Row],[RV gamma]],GammaShape2,GammaRate2)/BinomTrials,Table3[[#This Row],[RV binom]])</f>
        <v>0</v>
      </c>
      <c r="M182" s="1">
        <f>Table3[[#This Row],[Risk 2 simulated occurences]]*_xlfn.LOGNORM.INV(Table3[[#This Row],[RV lognorm]],(LN(ImpLow2)+LN(ImpUp2))/2,(LN(ImpUp2)-LN(ImpLow2))/3.29)</f>
        <v>0</v>
      </c>
    </row>
    <row r="183" spans="1:13">
      <c r="A183">
        <v>0.97961837890540171</v>
      </c>
      <c r="C183">
        <f>_xlfn.BETA.INV(Table1[[#This Row],[RV Beta]],C$9,C$10,ProbLow1,ProbUp1)</f>
        <v>0.68190422633584558</v>
      </c>
      <c r="D183">
        <f>_xlfn.BETA.INV(Table1[[#This Row],[RV Beta]],D$9,D$10,ProbLow2,ProbUp2)</f>
        <v>0.22957126790075366</v>
      </c>
      <c r="G183">
        <v>0.98534844815048783</v>
      </c>
      <c r="H183">
        <v>0.88702194713383076</v>
      </c>
      <c r="I183">
        <v>0.78869544611717357</v>
      </c>
      <c r="J183">
        <f>_xlfn.BINOM.INV(BinomTrials,_xlfn.GAMMA.INV(Table3[[#This Row],[RV gamma]],GammaShape1,GammaRate1)/BinomTrials,Table3[[#This Row],[RV binom]])</f>
        <v>2</v>
      </c>
      <c r="K183" s="1">
        <f>Table3[[#This Row],[Risk 1 Simulated occurences]]*_xlfn.LOGNORM.INV(Table3[[#This Row],[RV lognorm]],(LN(ImpLow1)+LN(ImpUp1))/2,(LN(ImpUp1)-LN(ImpLow1))/3.29)</f>
        <v>110858.62555511213</v>
      </c>
      <c r="L183">
        <f>_xlfn.BINOM.INV(BinomTrials,_xlfn.GAMMA.INV(Table3[[#This Row],[RV gamma]],GammaShape2,GammaRate2)/BinomTrials,Table3[[#This Row],[RV binom]])</f>
        <v>1</v>
      </c>
      <c r="M183" s="1">
        <f>Table3[[#This Row],[Risk 2 simulated occurences]]*_xlfn.LOGNORM.INV(Table3[[#This Row],[RV lognorm]],(LN(ImpLow2)+LN(ImpUp2))/2,(LN(ImpUp2)-LN(ImpLow2))/3.29)</f>
        <v>5542931.277755619</v>
      </c>
    </row>
    <row r="184" spans="1:13">
      <c r="A184">
        <v>0.44609426308707067</v>
      </c>
      <c r="C184">
        <f>_xlfn.BETA.INV(Table1[[#This Row],[RV Beta]],C$9,C$10,ProbLow1,ProbUp1)</f>
        <v>0.48559327344799808</v>
      </c>
      <c r="D184">
        <f>_xlfn.BETA.INV(Table1[[#This Row],[RV Beta]],D$9,D$10,ProbLow2,ProbUp2)</f>
        <v>0.17067798203439954</v>
      </c>
      <c r="G184">
        <v>0.75136806524888056</v>
      </c>
      <c r="H184">
        <v>0.17786547829297628</v>
      </c>
      <c r="I184">
        <v>0.60436289133707199</v>
      </c>
      <c r="J184">
        <f>_xlfn.BINOM.INV(BinomTrials,_xlfn.GAMMA.INV(Table3[[#This Row],[RV gamma]],GammaShape1,GammaRate1)/BinomTrials,Table3[[#This Row],[RV binom]])</f>
        <v>0</v>
      </c>
      <c r="K184" s="1">
        <f>Table3[[#This Row],[Risk 1 Simulated occurences]]*_xlfn.LOGNORM.INV(Table3[[#This Row],[RV lognorm]],(LN(ImpLow1)+LN(ImpUp1))/2,(LN(ImpUp1)-LN(ImpLow1))/3.29)</f>
        <v>0</v>
      </c>
      <c r="L184">
        <f>_xlfn.BINOM.INV(BinomTrials,_xlfn.GAMMA.INV(Table3[[#This Row],[RV gamma]],GammaShape2,GammaRate2)/BinomTrials,Table3[[#This Row],[RV binom]])</f>
        <v>0</v>
      </c>
      <c r="M184" s="1">
        <f>Table3[[#This Row],[Risk 2 simulated occurences]]*_xlfn.LOGNORM.INV(Table3[[#This Row],[RV lognorm]],(LN(ImpLow2)+LN(ImpUp2))/2,(LN(ImpUp2)-LN(ImpLow2))/3.29)</f>
        <v>0</v>
      </c>
    </row>
    <row r="185" spans="1:13">
      <c r="A185">
        <v>0.50627970439674319</v>
      </c>
      <c r="C185">
        <f>_xlfn.BETA.INV(Table1[[#This Row],[RV Beta]],C$9,C$10,ProbLow1,ProbUp1)</f>
        <v>0.5016746379331245</v>
      </c>
      <c r="D185">
        <f>_xlfn.BETA.INV(Table1[[#This Row],[RV Beta]],D$9,D$10,ProbLow2,ProbUp2)</f>
        <v>0.17550239137993734</v>
      </c>
      <c r="G185">
        <v>0.24307263793566852</v>
      </c>
      <c r="H185">
        <v>0.38509367005205419</v>
      </c>
      <c r="I185">
        <v>0.52711470216843981</v>
      </c>
      <c r="J185">
        <f>_xlfn.BINOM.INV(BinomTrials,_xlfn.GAMMA.INV(Table3[[#This Row],[RV gamma]],GammaShape1,GammaRate1)/BinomTrials,Table3[[#This Row],[RV binom]])</f>
        <v>0</v>
      </c>
      <c r="K185" s="1">
        <f>Table3[[#This Row],[Risk 1 Simulated occurences]]*_xlfn.LOGNORM.INV(Table3[[#This Row],[RV lognorm]],(LN(ImpLow1)+LN(ImpUp1))/2,(LN(ImpUp1)-LN(ImpLow1))/3.29)</f>
        <v>0</v>
      </c>
      <c r="L185">
        <f>_xlfn.BINOM.INV(BinomTrials,_xlfn.GAMMA.INV(Table3[[#This Row],[RV gamma]],GammaShape2,GammaRate2)/BinomTrials,Table3[[#This Row],[RV binom]])</f>
        <v>0</v>
      </c>
      <c r="M185" s="1">
        <f>Table3[[#This Row],[Risk 2 simulated occurences]]*_xlfn.LOGNORM.INV(Table3[[#This Row],[RV lognorm]],(LN(ImpLow2)+LN(ImpUp2))/2,(LN(ImpUp2)-LN(ImpLow2))/3.29)</f>
        <v>0</v>
      </c>
    </row>
    <row r="186" spans="1:13">
      <c r="A186">
        <v>4.2991796062789765E-2</v>
      </c>
      <c r="C186">
        <f>_xlfn.BETA.INV(Table1[[#This Row],[RV Beta]],C$9,C$10,ProbLow1,ProbUp1)</f>
        <v>0.33944996743323586</v>
      </c>
      <c r="D186">
        <f>_xlfn.BETA.INV(Table1[[#This Row],[RV Beta]],D$9,D$10,ProbLow2,ProbUp2)</f>
        <v>0.12683499022997075</v>
      </c>
      <c r="G186">
        <v>0.32182578478093526</v>
      </c>
      <c r="H186">
        <v>0.26931256487467914</v>
      </c>
      <c r="I186">
        <v>0.21679934496842293</v>
      </c>
      <c r="J186">
        <f>_xlfn.BINOM.INV(BinomTrials,_xlfn.GAMMA.INV(Table3[[#This Row],[RV gamma]],GammaShape1,GammaRate1)/BinomTrials,Table3[[#This Row],[RV binom]])</f>
        <v>0</v>
      </c>
      <c r="K186" s="1">
        <f>Table3[[#This Row],[Risk 1 Simulated occurences]]*_xlfn.LOGNORM.INV(Table3[[#This Row],[RV lognorm]],(LN(ImpLow1)+LN(ImpUp1))/2,(LN(ImpUp1)-LN(ImpLow1))/3.29)</f>
        <v>0</v>
      </c>
      <c r="L186">
        <f>_xlfn.BINOM.INV(BinomTrials,_xlfn.GAMMA.INV(Table3[[#This Row],[RV gamma]],GammaShape2,GammaRate2)/BinomTrials,Table3[[#This Row],[RV binom]])</f>
        <v>0</v>
      </c>
      <c r="M186" s="1">
        <f>Table3[[#This Row],[Risk 2 simulated occurences]]*_xlfn.LOGNORM.INV(Table3[[#This Row],[RV lognorm]],(LN(ImpLow2)+LN(ImpUp2))/2,(LN(ImpUp2)-LN(ImpLow2))/3.29)</f>
        <v>0</v>
      </c>
    </row>
    <row r="187" spans="1:13">
      <c r="A187">
        <v>0.56311642730753697</v>
      </c>
      <c r="C187">
        <f>_xlfn.BETA.INV(Table1[[#This Row],[RV Beta]],C$9,C$10,ProbLow1,ProbUp1)</f>
        <v>0.51688230144297376</v>
      </c>
      <c r="D187">
        <f>_xlfn.BETA.INV(Table1[[#This Row],[RV Beta]],D$9,D$10,ProbLow2,ProbUp2)</f>
        <v>0.18006469043289208</v>
      </c>
      <c r="G187">
        <v>0.92596481317932011</v>
      </c>
      <c r="H187">
        <v>0.33627784873185579</v>
      </c>
      <c r="I187">
        <v>0.74659088428439147</v>
      </c>
      <c r="J187">
        <f>_xlfn.BINOM.INV(BinomTrials,_xlfn.GAMMA.INV(Table3[[#This Row],[RV gamma]],GammaShape1,GammaRate1)/BinomTrials,Table3[[#This Row],[RV binom]])</f>
        <v>0</v>
      </c>
      <c r="K187" s="1">
        <f>Table3[[#This Row],[Risk 1 Simulated occurences]]*_xlfn.LOGNORM.INV(Table3[[#This Row],[RV lognorm]],(LN(ImpLow1)+LN(ImpUp1))/2,(LN(ImpUp1)-LN(ImpLow1))/3.29)</f>
        <v>0</v>
      </c>
      <c r="L187">
        <f>_xlfn.BINOM.INV(BinomTrials,_xlfn.GAMMA.INV(Table3[[#This Row],[RV gamma]],GammaShape2,GammaRate2)/BinomTrials,Table3[[#This Row],[RV binom]])</f>
        <v>0</v>
      </c>
      <c r="M187" s="1">
        <f>Table3[[#This Row],[Risk 2 simulated occurences]]*_xlfn.LOGNORM.INV(Table3[[#This Row],[RV lognorm]],(LN(ImpLow2)+LN(ImpUp2))/2,(LN(ImpUp2)-LN(ImpLow2))/3.29)</f>
        <v>0</v>
      </c>
    </row>
    <row r="188" spans="1:13">
      <c r="A188">
        <v>0.29779375777477107</v>
      </c>
      <c r="C188">
        <f>_xlfn.BETA.INV(Table1[[#This Row],[RV Beta]],C$9,C$10,ProbLow1,ProbUp1)</f>
        <v>0.44425846915326955</v>
      </c>
      <c r="D188">
        <f>_xlfn.BETA.INV(Table1[[#This Row],[RV Beta]],D$9,D$10,ProbLow2,ProbUp2)</f>
        <v>0.15827754074598094</v>
      </c>
      <c r="G188">
        <v>0.69061510483297295</v>
      </c>
      <c r="H188">
        <v>0.82180363630028608</v>
      </c>
      <c r="I188">
        <v>0.95299216776759932</v>
      </c>
      <c r="J188">
        <f>_xlfn.BINOM.INV(BinomTrials,_xlfn.GAMMA.INV(Table3[[#This Row],[RV gamma]],GammaShape1,GammaRate1)/BinomTrials,Table3[[#This Row],[RV binom]])</f>
        <v>1</v>
      </c>
      <c r="K188" s="1">
        <f>Table3[[#This Row],[Risk 1 Simulated occurences]]*_xlfn.LOGNORM.INV(Table3[[#This Row],[RV lognorm]],(LN(ImpLow1)+LN(ImpUp1))/2,(LN(ImpUp1)-LN(ImpLow1))/3.29)</f>
        <v>102092.16929718084</v>
      </c>
      <c r="L188">
        <f>_xlfn.BINOM.INV(BinomTrials,_xlfn.GAMMA.INV(Table3[[#This Row],[RV gamma]],GammaShape2,GammaRate2)/BinomTrials,Table3[[#This Row],[RV binom]])</f>
        <v>0</v>
      </c>
      <c r="M188" s="1">
        <f>Table3[[#This Row],[Risk 2 simulated occurences]]*_xlfn.LOGNORM.INV(Table3[[#This Row],[RV lognorm]],(LN(ImpLow2)+LN(ImpUp2))/2,(LN(ImpUp2)-LN(ImpLow2))/3.29)</f>
        <v>0</v>
      </c>
    </row>
    <row r="189" spans="1:13">
      <c r="A189">
        <v>1.9686920577514415E-2</v>
      </c>
      <c r="C189">
        <f>_xlfn.BETA.INV(Table1[[#This Row],[RV Beta]],C$9,C$10,ProbLow1,ProbUp1)</f>
        <v>0.31725036280352986</v>
      </c>
      <c r="D189">
        <f>_xlfn.BETA.INV(Table1[[#This Row],[RV Beta]],D$9,D$10,ProbLow2,ProbUp2)</f>
        <v>0.12017510884105895</v>
      </c>
      <c r="G189">
        <v>0.16806692777577178</v>
      </c>
      <c r="H189">
        <v>5.3715298908630062E-2</v>
      </c>
      <c r="I189">
        <v>0.93936367004148835</v>
      </c>
      <c r="J189">
        <f>_xlfn.BINOM.INV(BinomTrials,_xlfn.GAMMA.INV(Table3[[#This Row],[RV gamma]],GammaShape1,GammaRate1)/BinomTrials,Table3[[#This Row],[RV binom]])</f>
        <v>0</v>
      </c>
      <c r="K189" s="1">
        <f>Table3[[#This Row],[Risk 1 Simulated occurences]]*_xlfn.LOGNORM.INV(Table3[[#This Row],[RV lognorm]],(LN(ImpLow1)+LN(ImpUp1))/2,(LN(ImpUp1)-LN(ImpLow1))/3.29)</f>
        <v>0</v>
      </c>
      <c r="L189">
        <f>_xlfn.BINOM.INV(BinomTrials,_xlfn.GAMMA.INV(Table3[[#This Row],[RV gamma]],GammaShape2,GammaRate2)/BinomTrials,Table3[[#This Row],[RV binom]])</f>
        <v>0</v>
      </c>
      <c r="M189" s="1">
        <f>Table3[[#This Row],[Risk 2 simulated occurences]]*_xlfn.LOGNORM.INV(Table3[[#This Row],[RV lognorm]],(LN(ImpLow2)+LN(ImpUp2))/2,(LN(ImpUp2)-LN(ImpLow2))/3.29)</f>
        <v>0</v>
      </c>
    </row>
    <row r="190" spans="1:13">
      <c r="A190">
        <v>0.87807414628475633</v>
      </c>
      <c r="C190">
        <f>_xlfn.BETA.INV(Table1[[#This Row],[RV Beta]],C$9,C$10,ProbLow1,ProbUp1)</f>
        <v>0.61664173553932844</v>
      </c>
      <c r="D190">
        <f>_xlfn.BETA.INV(Table1[[#This Row],[RV Beta]],D$9,D$10,ProbLow2,ProbUp2)</f>
        <v>0.20999252066179852</v>
      </c>
      <c r="G190">
        <v>0.70085512739646016</v>
      </c>
      <c r="H190">
        <v>0.79302875734541045</v>
      </c>
      <c r="I190">
        <v>0.88520238729436063</v>
      </c>
      <c r="J190">
        <f>_xlfn.BINOM.INV(BinomTrials,_xlfn.GAMMA.INV(Table3[[#This Row],[RV gamma]],GammaShape1,GammaRate1)/BinomTrials,Table3[[#This Row],[RV binom]])</f>
        <v>1</v>
      </c>
      <c r="K190" s="1">
        <f>Table3[[#This Row],[Risk 1 Simulated occurences]]*_xlfn.LOGNORM.INV(Table3[[#This Row],[RV lognorm]],(LN(ImpLow1)+LN(ImpUp1))/2,(LN(ImpUp1)-LN(ImpLow1))/3.29)</f>
        <v>73310.77998483718</v>
      </c>
      <c r="L190">
        <f>_xlfn.BINOM.INV(BinomTrials,_xlfn.GAMMA.INV(Table3[[#This Row],[RV gamma]],GammaShape2,GammaRate2)/BinomTrials,Table3[[#This Row],[RV binom]])</f>
        <v>0</v>
      </c>
      <c r="M190" s="1">
        <f>Table3[[#This Row],[Risk 2 simulated occurences]]*_xlfn.LOGNORM.INV(Table3[[#This Row],[RV lognorm]],(LN(ImpLow2)+LN(ImpUp2))/2,(LN(ImpUp2)-LN(ImpLow2))/3.29)</f>
        <v>0</v>
      </c>
    </row>
    <row r="191" spans="1:13">
      <c r="A191">
        <v>0.7921766078994501</v>
      </c>
      <c r="C191">
        <f>_xlfn.BETA.INV(Table1[[#This Row],[RV Beta]],C$9,C$10,ProbLow1,ProbUp1)</f>
        <v>0.58402772136400205</v>
      </c>
      <c r="D191">
        <f>_xlfn.BETA.INV(Table1[[#This Row],[RV Beta]],D$9,D$10,ProbLow2,ProbUp2)</f>
        <v>0.20020831640920059</v>
      </c>
      <c r="G191">
        <v>0.27212615230685389</v>
      </c>
      <c r="H191">
        <v>0.43432470431287062</v>
      </c>
      <c r="I191">
        <v>0.59652325631888736</v>
      </c>
      <c r="J191">
        <f>_xlfn.BINOM.INV(BinomTrials,_xlfn.GAMMA.INV(Table3[[#This Row],[RV gamma]],GammaShape1,GammaRate1)/BinomTrials,Table3[[#This Row],[RV binom]])</f>
        <v>0</v>
      </c>
      <c r="K191" s="1">
        <f>Table3[[#This Row],[Risk 1 Simulated occurences]]*_xlfn.LOGNORM.INV(Table3[[#This Row],[RV lognorm]],(LN(ImpLow1)+LN(ImpUp1))/2,(LN(ImpUp1)-LN(ImpLow1))/3.29)</f>
        <v>0</v>
      </c>
      <c r="L191">
        <f>_xlfn.BINOM.INV(BinomTrials,_xlfn.GAMMA.INV(Table3[[#This Row],[RV gamma]],GammaShape2,GammaRate2)/BinomTrials,Table3[[#This Row],[RV binom]])</f>
        <v>0</v>
      </c>
      <c r="M191" s="1">
        <f>Table3[[#This Row],[Risk 2 simulated occurences]]*_xlfn.LOGNORM.INV(Table3[[#This Row],[RV lognorm]],(LN(ImpLow2)+LN(ImpUp2))/2,(LN(ImpUp2)-LN(ImpLow2))/3.29)</f>
        <v>0</v>
      </c>
    </row>
    <row r="192" spans="1:13">
      <c r="A192">
        <v>0.11224896605696946</v>
      </c>
      <c r="C192">
        <f>_xlfn.BETA.INV(Table1[[#This Row],[RV Beta]],C$9,C$10,ProbLow1,ProbUp1)</f>
        <v>0.37905297296875717</v>
      </c>
      <c r="D192">
        <f>_xlfn.BETA.INV(Table1[[#This Row],[RV Beta]],D$9,D$10,ProbLow2,ProbUp2)</f>
        <v>0.13871589189062722</v>
      </c>
      <c r="G192">
        <v>0.6242418212929004</v>
      </c>
      <c r="H192">
        <v>0.69530538641629058</v>
      </c>
      <c r="I192">
        <v>0.76636895153968076</v>
      </c>
      <c r="J192">
        <f>_xlfn.BINOM.INV(BinomTrials,_xlfn.GAMMA.INV(Table3[[#This Row],[RV gamma]],GammaShape1,GammaRate1)/BinomTrials,Table3[[#This Row],[RV binom]])</f>
        <v>1</v>
      </c>
      <c r="K192" s="1">
        <f>Table3[[#This Row],[Risk 1 Simulated occurences]]*_xlfn.LOGNORM.INV(Table3[[#This Row],[RV lognorm]],(LN(ImpLow1)+LN(ImpUp1))/2,(LN(ImpUp1)-LN(ImpLow1))/3.29)</f>
        <v>52596.241705935958</v>
      </c>
      <c r="L192">
        <f>_xlfn.BINOM.INV(BinomTrials,_xlfn.GAMMA.INV(Table3[[#This Row],[RV gamma]],GammaShape2,GammaRate2)/BinomTrials,Table3[[#This Row],[RV binom]])</f>
        <v>0</v>
      </c>
      <c r="M192" s="1">
        <f>Table3[[#This Row],[Risk 2 simulated occurences]]*_xlfn.LOGNORM.INV(Table3[[#This Row],[RV lognorm]],(LN(ImpLow2)+LN(ImpUp2))/2,(LN(ImpUp2)-LN(ImpLow2))/3.29)</f>
        <v>0</v>
      </c>
    </row>
    <row r="193" spans="1:13">
      <c r="A193">
        <v>0.5683725194858259</v>
      </c>
      <c r="C193">
        <f>_xlfn.BETA.INV(Table1[[#This Row],[RV Beta]],C$9,C$10,ProbLow1,ProbUp1)</f>
        <v>0.51829791502843037</v>
      </c>
      <c r="D193">
        <f>_xlfn.BETA.INV(Table1[[#This Row],[RV Beta]],D$9,D$10,ProbLow2,ProbUp2)</f>
        <v>0.18048937450852909</v>
      </c>
      <c r="G193">
        <v>0.63229046977697423</v>
      </c>
      <c r="H193">
        <v>0.99762949859613059</v>
      </c>
      <c r="I193">
        <v>0.36296852741528701</v>
      </c>
      <c r="J193">
        <f>_xlfn.BINOM.INV(BinomTrials,_xlfn.GAMMA.INV(Table3[[#This Row],[RV gamma]],GammaShape1,GammaRate1)/BinomTrials,Table3[[#This Row],[RV binom]])</f>
        <v>3</v>
      </c>
      <c r="K193" s="1">
        <f>Table3[[#This Row],[Risk 1 Simulated occurences]]*_xlfn.LOGNORM.INV(Table3[[#This Row],[RV lognorm]],(LN(ImpLow1)+LN(ImpUp1))/2,(LN(ImpUp1)-LN(ImpLow1))/3.29)</f>
        <v>74229.338757682301</v>
      </c>
      <c r="L193">
        <f>_xlfn.BINOM.INV(BinomTrials,_xlfn.GAMMA.INV(Table3[[#This Row],[RV gamma]],GammaShape2,GammaRate2)/BinomTrials,Table3[[#This Row],[RV binom]])</f>
        <v>2</v>
      </c>
      <c r="M193" s="1">
        <f>Table3[[#This Row],[Risk 2 simulated occurences]]*_xlfn.LOGNORM.INV(Table3[[#This Row],[RV lognorm]],(LN(ImpLow2)+LN(ImpUp2))/2,(LN(ImpUp2)-LN(ImpLow2))/3.29)</f>
        <v>4948622.5838454897</v>
      </c>
    </row>
    <row r="194" spans="1:13">
      <c r="A194">
        <v>0.63693499827614752</v>
      </c>
      <c r="C194">
        <f>_xlfn.BETA.INV(Table1[[#This Row],[RV Beta]],C$9,C$10,ProbLow1,ProbUp1)</f>
        <v>0.53705514045665825</v>
      </c>
      <c r="D194">
        <f>_xlfn.BETA.INV(Table1[[#This Row],[RV Beta]],D$9,D$10,ProbLow2,ProbUp2)</f>
        <v>0.18611654213699746</v>
      </c>
      <c r="G194">
        <v>0.90592554160669703</v>
      </c>
      <c r="H194">
        <v>0.15898290516761268</v>
      </c>
      <c r="I194">
        <v>0.41204026872852828</v>
      </c>
      <c r="J194">
        <f>_xlfn.BINOM.INV(BinomTrials,_xlfn.GAMMA.INV(Table3[[#This Row],[RV gamma]],GammaShape1,GammaRate1)/BinomTrials,Table3[[#This Row],[RV binom]])</f>
        <v>0</v>
      </c>
      <c r="K194" s="1">
        <f>Table3[[#This Row],[Risk 1 Simulated occurences]]*_xlfn.LOGNORM.INV(Table3[[#This Row],[RV lognorm]],(LN(ImpLow1)+LN(ImpUp1))/2,(LN(ImpUp1)-LN(ImpLow1))/3.29)</f>
        <v>0</v>
      </c>
      <c r="L194">
        <f>_xlfn.BINOM.INV(BinomTrials,_xlfn.GAMMA.INV(Table3[[#This Row],[RV gamma]],GammaShape2,GammaRate2)/BinomTrials,Table3[[#This Row],[RV binom]])</f>
        <v>0</v>
      </c>
      <c r="M194" s="1">
        <f>Table3[[#This Row],[Risk 2 simulated occurences]]*_xlfn.LOGNORM.INV(Table3[[#This Row],[RV lognorm]],(LN(ImpLow2)+LN(ImpUp2))/2,(LN(ImpUp2)-LN(ImpLow2))/3.29)</f>
        <v>0</v>
      </c>
    </row>
    <row r="195" spans="1:13">
      <c r="A195">
        <v>0.96651602721145191</v>
      </c>
      <c r="C195">
        <f>_xlfn.BETA.INV(Table1[[#This Row],[RV Beta]],C$9,C$10,ProbLow1,ProbUp1)</f>
        <v>0.66843306972878014</v>
      </c>
      <c r="D195">
        <f>_xlfn.BETA.INV(Table1[[#This Row],[RV Beta]],D$9,D$10,ProbLow2,ProbUp2)</f>
        <v>0.225529920918634</v>
      </c>
      <c r="G195">
        <v>0.89057778375715846</v>
      </c>
      <c r="H195">
        <v>2.5687152066122345E-2</v>
      </c>
      <c r="I195">
        <v>0.16079652037508624</v>
      </c>
      <c r="J195">
        <f>_xlfn.BINOM.INV(BinomTrials,_xlfn.GAMMA.INV(Table3[[#This Row],[RV gamma]],GammaShape1,GammaRate1)/BinomTrials,Table3[[#This Row],[RV binom]])</f>
        <v>0</v>
      </c>
      <c r="K195" s="1">
        <f>Table3[[#This Row],[Risk 1 Simulated occurences]]*_xlfn.LOGNORM.INV(Table3[[#This Row],[RV lognorm]],(LN(ImpLow1)+LN(ImpUp1))/2,(LN(ImpUp1)-LN(ImpLow1))/3.29)</f>
        <v>0</v>
      </c>
      <c r="L195">
        <f>_xlfn.BINOM.INV(BinomTrials,_xlfn.GAMMA.INV(Table3[[#This Row],[RV gamma]],GammaShape2,GammaRate2)/BinomTrials,Table3[[#This Row],[RV binom]])</f>
        <v>0</v>
      </c>
      <c r="M195" s="1">
        <f>Table3[[#This Row],[Risk 2 simulated occurences]]*_xlfn.LOGNORM.INV(Table3[[#This Row],[RV lognorm]],(LN(ImpLow2)+LN(ImpUp2))/2,(LN(ImpUp2)-LN(ImpLow2))/3.29)</f>
        <v>0</v>
      </c>
    </row>
    <row r="196" spans="1:13">
      <c r="A196">
        <v>0.23486934287234645</v>
      </c>
      <c r="C196">
        <f>_xlfn.BETA.INV(Table1[[#This Row],[RV Beta]],C$9,C$10,ProbLow1,ProbUp1)</f>
        <v>0.42490335832373277</v>
      </c>
      <c r="D196">
        <f>_xlfn.BETA.INV(Table1[[#This Row],[RV Beta]],D$9,D$10,ProbLow2,ProbUp2)</f>
        <v>0.15247100749711989</v>
      </c>
      <c r="G196">
        <v>0.94081160656214302</v>
      </c>
      <c r="H196">
        <v>0.72396477531826342</v>
      </c>
      <c r="I196">
        <v>0.50711794407438393</v>
      </c>
      <c r="J196">
        <f>_xlfn.BINOM.INV(BinomTrials,_xlfn.GAMMA.INV(Table3[[#This Row],[RV gamma]],GammaShape1,GammaRate1)/BinomTrials,Table3[[#This Row],[RV binom]])</f>
        <v>1</v>
      </c>
      <c r="K196" s="1">
        <f>Table3[[#This Row],[Risk 1 Simulated occurences]]*_xlfn.LOGNORM.INV(Table3[[#This Row],[RV lognorm]],(LN(ImpLow1)+LN(ImpUp1))/2,(LN(ImpUp1)-LN(ImpLow1))/3.29)</f>
        <v>32020.152810868403</v>
      </c>
      <c r="L196">
        <f>_xlfn.BINOM.INV(BinomTrials,_xlfn.GAMMA.INV(Table3[[#This Row],[RV gamma]],GammaShape2,GammaRate2)/BinomTrials,Table3[[#This Row],[RV binom]])</f>
        <v>0</v>
      </c>
      <c r="M196" s="1">
        <f>Table3[[#This Row],[Risk 2 simulated occurences]]*_xlfn.LOGNORM.INV(Table3[[#This Row],[RV lognorm]],(LN(ImpLow2)+LN(ImpUp2))/2,(LN(ImpUp2)-LN(ImpLow2))/3.29)</f>
        <v>0</v>
      </c>
    </row>
    <row r="197" spans="1:13">
      <c r="A197">
        <v>0.44904565552670772</v>
      </c>
      <c r="C197">
        <f>_xlfn.BETA.INV(Table1[[#This Row],[RV Beta]],C$9,C$10,ProbLow1,ProbUp1)</f>
        <v>0.48638528000906012</v>
      </c>
      <c r="D197">
        <f>_xlfn.BETA.INV(Table1[[#This Row],[RV Beta]],D$9,D$10,ProbLow2,ProbUp2)</f>
        <v>0.17091558400271817</v>
      </c>
      <c r="G197">
        <v>0.22067148993754362</v>
      </c>
      <c r="H197">
        <v>0.675978774053966</v>
      </c>
      <c r="I197">
        <v>0.13128605817038849</v>
      </c>
      <c r="J197">
        <f>_xlfn.BINOM.INV(BinomTrials,_xlfn.GAMMA.INV(Table3[[#This Row],[RV gamma]],GammaShape1,GammaRate1)/BinomTrials,Table3[[#This Row],[RV binom]])</f>
        <v>1</v>
      </c>
      <c r="K197" s="1">
        <f>Table3[[#This Row],[Risk 1 Simulated occurences]]*_xlfn.LOGNORM.INV(Table3[[#This Row],[RV lognorm]],(LN(ImpLow1)+LN(ImpUp1))/2,(LN(ImpUp1)-LN(ImpLow1))/3.29)</f>
        <v>14436.882363373503</v>
      </c>
      <c r="L197">
        <f>_xlfn.BINOM.INV(BinomTrials,_xlfn.GAMMA.INV(Table3[[#This Row],[RV gamma]],GammaShape2,GammaRate2)/BinomTrials,Table3[[#This Row],[RV binom]])</f>
        <v>0</v>
      </c>
      <c r="M197" s="1">
        <f>Table3[[#This Row],[Risk 2 simulated occurences]]*_xlfn.LOGNORM.INV(Table3[[#This Row],[RV lognorm]],(LN(ImpLow2)+LN(ImpUp2))/2,(LN(ImpUp2)-LN(ImpLow2))/3.29)</f>
        <v>0</v>
      </c>
    </row>
    <row r="198" spans="1:13">
      <c r="A198">
        <v>0.11033243737664652</v>
      </c>
      <c r="C198">
        <f>_xlfn.BETA.INV(Table1[[#This Row],[RV Beta]],C$9,C$10,ProbLow1,ProbUp1)</f>
        <v>0.37817796804850168</v>
      </c>
      <c r="D198">
        <f>_xlfn.BETA.INV(Table1[[#This Row],[RV Beta]],D$9,D$10,ProbLow2,ProbUp2)</f>
        <v>0.13845339041455057</v>
      </c>
      <c r="G198">
        <v>0.82573138029581461</v>
      </c>
      <c r="H198">
        <v>0.1752555250074973</v>
      </c>
      <c r="I198">
        <v>0.52477966971917989</v>
      </c>
      <c r="J198">
        <f>_xlfn.BINOM.INV(BinomTrials,_xlfn.GAMMA.INV(Table3[[#This Row],[RV gamma]],GammaShape1,GammaRate1)/BinomTrials,Table3[[#This Row],[RV binom]])</f>
        <v>0</v>
      </c>
      <c r="K198" s="1">
        <f>Table3[[#This Row],[Risk 1 Simulated occurences]]*_xlfn.LOGNORM.INV(Table3[[#This Row],[RV lognorm]],(LN(ImpLow1)+LN(ImpUp1))/2,(LN(ImpUp1)-LN(ImpLow1))/3.29)</f>
        <v>0</v>
      </c>
      <c r="L198">
        <f>_xlfn.BINOM.INV(BinomTrials,_xlfn.GAMMA.INV(Table3[[#This Row],[RV gamma]],GammaShape2,GammaRate2)/BinomTrials,Table3[[#This Row],[RV binom]])</f>
        <v>0</v>
      </c>
      <c r="M198" s="1">
        <f>Table3[[#This Row],[Risk 2 simulated occurences]]*_xlfn.LOGNORM.INV(Table3[[#This Row],[RV lognorm]],(LN(ImpLow2)+LN(ImpUp2))/2,(LN(ImpUp2)-LN(ImpLow2))/3.29)</f>
        <v>0</v>
      </c>
    </row>
    <row r="199" spans="1:13">
      <c r="A199">
        <v>0.35727498929820722</v>
      </c>
      <c r="C199">
        <f>_xlfn.BETA.INV(Table1[[#This Row],[RV Beta]],C$9,C$10,ProbLow1,ProbUp1)</f>
        <v>0.46132749632150116</v>
      </c>
      <c r="D199">
        <f>_xlfn.BETA.INV(Table1[[#This Row],[RV Beta]],D$9,D$10,ProbLow2,ProbUp2)</f>
        <v>0.16339824889645044</v>
      </c>
      <c r="G199">
        <v>6.7308631756952328E-2</v>
      </c>
      <c r="H199">
        <v>0.51960880100708862</v>
      </c>
      <c r="I199">
        <v>0.971908970257225</v>
      </c>
      <c r="J199">
        <f>_xlfn.BINOM.INV(BinomTrials,_xlfn.GAMMA.INV(Table3[[#This Row],[RV gamma]],GammaShape1,GammaRate1)/BinomTrials,Table3[[#This Row],[RV binom]])</f>
        <v>0</v>
      </c>
      <c r="K199" s="1">
        <f>Table3[[#This Row],[Risk 1 Simulated occurences]]*_xlfn.LOGNORM.INV(Table3[[#This Row],[RV lognorm]],(LN(ImpLow1)+LN(ImpUp1))/2,(LN(ImpUp1)-LN(ImpLow1))/3.29)</f>
        <v>0</v>
      </c>
      <c r="L199">
        <f>_xlfn.BINOM.INV(BinomTrials,_xlfn.GAMMA.INV(Table3[[#This Row],[RV gamma]],GammaShape2,GammaRate2)/BinomTrials,Table3[[#This Row],[RV binom]])</f>
        <v>0</v>
      </c>
      <c r="M199" s="1">
        <f>Table3[[#This Row],[Risk 2 simulated occurences]]*_xlfn.LOGNORM.INV(Table3[[#This Row],[RV lognorm]],(LN(ImpLow2)+LN(ImpUp2))/2,(LN(ImpUp2)-LN(ImpLow2))/3.29)</f>
        <v>0</v>
      </c>
    </row>
    <row r="200" spans="1:13">
      <c r="A200">
        <v>0.72074513496865755</v>
      </c>
      <c r="C200">
        <f>_xlfn.BETA.INV(Table1[[#This Row],[RV Beta]],C$9,C$10,ProbLow1,ProbUp1)</f>
        <v>0.56127518758873651</v>
      </c>
      <c r="D200">
        <f>_xlfn.BETA.INV(Table1[[#This Row],[RV Beta]],D$9,D$10,ProbLow2,ProbUp2)</f>
        <v>0.19338255627662093</v>
      </c>
      <c r="G200">
        <v>0.25617393909775371</v>
      </c>
      <c r="H200">
        <v>6.5118526138886121E-2</v>
      </c>
      <c r="I200">
        <v>0.8740631131800185</v>
      </c>
      <c r="J200">
        <f>_xlfn.BINOM.INV(BinomTrials,_xlfn.GAMMA.INV(Table3[[#This Row],[RV gamma]],GammaShape1,GammaRate1)/BinomTrials,Table3[[#This Row],[RV binom]])</f>
        <v>0</v>
      </c>
      <c r="K200" s="1">
        <f>Table3[[#This Row],[Risk 1 Simulated occurences]]*_xlfn.LOGNORM.INV(Table3[[#This Row],[RV lognorm]],(LN(ImpLow1)+LN(ImpUp1))/2,(LN(ImpUp1)-LN(ImpLow1))/3.29)</f>
        <v>0</v>
      </c>
      <c r="L200">
        <f>_xlfn.BINOM.INV(BinomTrials,_xlfn.GAMMA.INV(Table3[[#This Row],[RV gamma]],GammaShape2,GammaRate2)/BinomTrials,Table3[[#This Row],[RV binom]])</f>
        <v>0</v>
      </c>
      <c r="M200" s="1">
        <f>Table3[[#This Row],[Risk 2 simulated occurences]]*_xlfn.LOGNORM.INV(Table3[[#This Row],[RV lognorm]],(LN(ImpLow2)+LN(ImpUp2))/2,(LN(ImpUp2)-LN(ImpLow2))/3.29)</f>
        <v>0</v>
      </c>
    </row>
    <row r="201" spans="1:13">
      <c r="A201">
        <v>0.56348341822786419</v>
      </c>
      <c r="C201">
        <f>_xlfn.BETA.INV(Table1[[#This Row],[RV Beta]],C$9,C$10,ProbLow1,ProbUp1)</f>
        <v>0.51698106969535718</v>
      </c>
      <c r="D201">
        <f>_xlfn.BETA.INV(Table1[[#This Row],[RV Beta]],D$9,D$10,ProbLow2,ProbUp2)</f>
        <v>0.18009432090860711</v>
      </c>
      <c r="G201">
        <v>0.51539441594639535</v>
      </c>
      <c r="H201">
        <v>0.44706881625906975</v>
      </c>
      <c r="I201">
        <v>0.37874321657174415</v>
      </c>
      <c r="J201">
        <f>_xlfn.BINOM.INV(BinomTrials,_xlfn.GAMMA.INV(Table3[[#This Row],[RV gamma]],GammaShape1,GammaRate1)/BinomTrials,Table3[[#This Row],[RV binom]])</f>
        <v>0</v>
      </c>
      <c r="K201" s="1">
        <f>Table3[[#This Row],[Risk 1 Simulated occurences]]*_xlfn.LOGNORM.INV(Table3[[#This Row],[RV lognorm]],(LN(ImpLow1)+LN(ImpUp1))/2,(LN(ImpUp1)-LN(ImpLow1))/3.29)</f>
        <v>0</v>
      </c>
      <c r="L201">
        <f>_xlfn.BINOM.INV(BinomTrials,_xlfn.GAMMA.INV(Table3[[#This Row],[RV gamma]],GammaShape2,GammaRate2)/BinomTrials,Table3[[#This Row],[RV binom]])</f>
        <v>0</v>
      </c>
      <c r="M201" s="1">
        <f>Table3[[#This Row],[Risk 2 simulated occurences]]*_xlfn.LOGNORM.INV(Table3[[#This Row],[RV lognorm]],(LN(ImpLow2)+LN(ImpUp2))/2,(LN(ImpUp2)-LN(ImpLow2))/3.29)</f>
        <v>0</v>
      </c>
    </row>
    <row r="202" spans="1:13">
      <c r="A202">
        <v>0.46581015571291101</v>
      </c>
      <c r="C202">
        <f>_xlfn.BETA.INV(Table1[[#This Row],[RV Beta]],C$9,C$10,ProbLow1,ProbUp1)</f>
        <v>0.49087460585891596</v>
      </c>
      <c r="D202">
        <f>_xlfn.BETA.INV(Table1[[#This Row],[RV Beta]],D$9,D$10,ProbLow2,ProbUp2)</f>
        <v>0.17226238175767489</v>
      </c>
      <c r="G202">
        <v>0.2339488110663131</v>
      </c>
      <c r="H202">
        <v>0.8855948661852604</v>
      </c>
      <c r="I202">
        <v>0.53724092130420775</v>
      </c>
      <c r="J202">
        <f>_xlfn.BINOM.INV(BinomTrials,_xlfn.GAMMA.INV(Table3[[#This Row],[RV gamma]],GammaShape1,GammaRate1)/BinomTrials,Table3[[#This Row],[RV binom]])</f>
        <v>1</v>
      </c>
      <c r="K202" s="1">
        <f>Table3[[#This Row],[Risk 1 Simulated occurences]]*_xlfn.LOGNORM.INV(Table3[[#This Row],[RV lognorm]],(LN(ImpLow1)+LN(ImpUp1))/2,(LN(ImpUp1)-LN(ImpLow1))/3.29)</f>
        <v>33760.971481893357</v>
      </c>
      <c r="L202">
        <f>_xlfn.BINOM.INV(BinomTrials,_xlfn.GAMMA.INV(Table3[[#This Row],[RV gamma]],GammaShape2,GammaRate2)/BinomTrials,Table3[[#This Row],[RV binom]])</f>
        <v>1</v>
      </c>
      <c r="M202" s="1">
        <f>Table3[[#This Row],[Risk 2 simulated occurences]]*_xlfn.LOGNORM.INV(Table3[[#This Row],[RV lognorm]],(LN(ImpLow2)+LN(ImpUp2))/2,(LN(ImpUp2)-LN(ImpLow2))/3.29)</f>
        <v>3376097.148189337</v>
      </c>
    </row>
    <row r="203" spans="1:13">
      <c r="A203">
        <v>0.87128706689518276</v>
      </c>
      <c r="C203">
        <f>_xlfn.BETA.INV(Table1[[#This Row],[RV Beta]],C$9,C$10,ProbLow1,ProbUp1)</f>
        <v>0.61372492392084066</v>
      </c>
      <c r="D203">
        <f>_xlfn.BETA.INV(Table1[[#This Row],[RV Beta]],D$9,D$10,ProbLow2,ProbUp2)</f>
        <v>0.2091174771762522</v>
      </c>
      <c r="G203">
        <v>0.97766759152415561</v>
      </c>
      <c r="H203">
        <v>0.19291597567168808</v>
      </c>
      <c r="I203">
        <v>0.40816435981922056</v>
      </c>
      <c r="J203">
        <f>_xlfn.BINOM.INV(BinomTrials,_xlfn.GAMMA.INV(Table3[[#This Row],[RV gamma]],GammaShape1,GammaRate1)/BinomTrials,Table3[[#This Row],[RV binom]])</f>
        <v>0</v>
      </c>
      <c r="K203" s="1">
        <f>Table3[[#This Row],[Risk 1 Simulated occurences]]*_xlfn.LOGNORM.INV(Table3[[#This Row],[RV lognorm]],(LN(ImpLow1)+LN(ImpUp1))/2,(LN(ImpUp1)-LN(ImpLow1))/3.29)</f>
        <v>0</v>
      </c>
      <c r="L203">
        <f>_xlfn.BINOM.INV(BinomTrials,_xlfn.GAMMA.INV(Table3[[#This Row],[RV gamma]],GammaShape2,GammaRate2)/BinomTrials,Table3[[#This Row],[RV binom]])</f>
        <v>0</v>
      </c>
      <c r="M203" s="1">
        <f>Table3[[#This Row],[Risk 2 simulated occurences]]*_xlfn.LOGNORM.INV(Table3[[#This Row],[RV lognorm]],(LN(ImpLow2)+LN(ImpUp2))/2,(LN(ImpUp2)-LN(ImpLow2))/3.29)</f>
        <v>0</v>
      </c>
    </row>
    <row r="204" spans="1:13">
      <c r="A204">
        <v>0.7217333073363329</v>
      </c>
      <c r="C204">
        <f>_xlfn.BETA.INV(Table1[[#This Row],[RV Beta]],C$9,C$10,ProbLow1,ProbUp1)</f>
        <v>0.56157364703604395</v>
      </c>
      <c r="D204">
        <f>_xlfn.BETA.INV(Table1[[#This Row],[RV Beta]],D$9,D$10,ProbLow2,ProbUp2)</f>
        <v>0.19347209411081318</v>
      </c>
      <c r="G204">
        <v>0.65921074648350975</v>
      </c>
      <c r="H204">
        <v>0.33880311406161784</v>
      </c>
      <c r="I204">
        <v>1.8395481639725847E-2</v>
      </c>
      <c r="J204">
        <f>_xlfn.BINOM.INV(BinomTrials,_xlfn.GAMMA.INV(Table3[[#This Row],[RV gamma]],GammaShape1,GammaRate1)/BinomTrials,Table3[[#This Row],[RV binom]])</f>
        <v>0</v>
      </c>
      <c r="K204" s="1">
        <f>Table3[[#This Row],[Risk 1 Simulated occurences]]*_xlfn.LOGNORM.INV(Table3[[#This Row],[RV lognorm]],(LN(ImpLow1)+LN(ImpUp1))/2,(LN(ImpUp1)-LN(ImpLow1))/3.29)</f>
        <v>0</v>
      </c>
      <c r="L204">
        <f>_xlfn.BINOM.INV(BinomTrials,_xlfn.GAMMA.INV(Table3[[#This Row],[RV gamma]],GammaShape2,GammaRate2)/BinomTrials,Table3[[#This Row],[RV binom]])</f>
        <v>0</v>
      </c>
      <c r="M204" s="1">
        <f>Table3[[#This Row],[Risk 2 simulated occurences]]*_xlfn.LOGNORM.INV(Table3[[#This Row],[RV lognorm]],(LN(ImpLow2)+LN(ImpUp2))/2,(LN(ImpUp2)-LN(ImpLow2))/3.29)</f>
        <v>0</v>
      </c>
    </row>
    <row r="205" spans="1:13">
      <c r="A205">
        <v>0.17169640174680223</v>
      </c>
      <c r="C205">
        <f>_xlfn.BETA.INV(Table1[[#This Row],[RV Beta]],C$9,C$10,ProbLow1,ProbUp1)</f>
        <v>0.40321722272918004</v>
      </c>
      <c r="D205">
        <f>_xlfn.BETA.INV(Table1[[#This Row],[RV Beta]],D$9,D$10,ProbLow2,ProbUp2)</f>
        <v>0.1459651668187541</v>
      </c>
      <c r="G205">
        <v>0.35501614834881207</v>
      </c>
      <c r="H205">
        <v>0.26393803361055351</v>
      </c>
      <c r="I205">
        <v>0.1728599188722949</v>
      </c>
      <c r="J205">
        <f>_xlfn.BINOM.INV(BinomTrials,_xlfn.GAMMA.INV(Table3[[#This Row],[RV gamma]],GammaShape1,GammaRate1)/BinomTrials,Table3[[#This Row],[RV binom]])</f>
        <v>0</v>
      </c>
      <c r="K205" s="1">
        <f>Table3[[#This Row],[Risk 1 Simulated occurences]]*_xlfn.LOGNORM.INV(Table3[[#This Row],[RV lognorm]],(LN(ImpLow1)+LN(ImpUp1))/2,(LN(ImpUp1)-LN(ImpLow1))/3.29)</f>
        <v>0</v>
      </c>
      <c r="L205">
        <f>_xlfn.BINOM.INV(BinomTrials,_xlfn.GAMMA.INV(Table3[[#This Row],[RV gamma]],GammaShape2,GammaRate2)/BinomTrials,Table3[[#This Row],[RV binom]])</f>
        <v>0</v>
      </c>
      <c r="M205" s="1">
        <f>Table3[[#This Row],[Risk 2 simulated occurences]]*_xlfn.LOGNORM.INV(Table3[[#This Row],[RV lognorm]],(LN(ImpLow2)+LN(ImpUp2))/2,(LN(ImpUp2)-LN(ImpLow2))/3.29)</f>
        <v>0</v>
      </c>
    </row>
    <row r="206" spans="1:13">
      <c r="A206">
        <v>0.70142415850489592</v>
      </c>
      <c r="C206">
        <f>_xlfn.BETA.INV(Table1[[#This Row],[RV Beta]],C$9,C$10,ProbLow1,ProbUp1)</f>
        <v>0.55551068327741859</v>
      </c>
      <c r="D206">
        <f>_xlfn.BETA.INV(Table1[[#This Row],[RV Beta]],D$9,D$10,ProbLow2,ProbUp2)</f>
        <v>0.19165320498322558</v>
      </c>
      <c r="G206">
        <v>0.75640529848467808</v>
      </c>
      <c r="H206">
        <v>6.5308925726129171E-3</v>
      </c>
      <c r="I206">
        <v>0.2566564866605478</v>
      </c>
      <c r="J206">
        <f>_xlfn.BINOM.INV(BinomTrials,_xlfn.GAMMA.INV(Table3[[#This Row],[RV gamma]],GammaShape1,GammaRate1)/BinomTrials,Table3[[#This Row],[RV binom]])</f>
        <v>0</v>
      </c>
      <c r="K206" s="1">
        <f>Table3[[#This Row],[Risk 1 Simulated occurences]]*_xlfn.LOGNORM.INV(Table3[[#This Row],[RV lognorm]],(LN(ImpLow1)+LN(ImpUp1))/2,(LN(ImpUp1)-LN(ImpLow1))/3.29)</f>
        <v>0</v>
      </c>
      <c r="L206">
        <f>_xlfn.BINOM.INV(BinomTrials,_xlfn.GAMMA.INV(Table3[[#This Row],[RV gamma]],GammaShape2,GammaRate2)/BinomTrials,Table3[[#This Row],[RV binom]])</f>
        <v>0</v>
      </c>
      <c r="M206" s="1">
        <f>Table3[[#This Row],[Risk 2 simulated occurences]]*_xlfn.LOGNORM.INV(Table3[[#This Row],[RV lognorm]],(LN(ImpLow2)+LN(ImpUp2))/2,(LN(ImpUp2)-LN(ImpLow2))/3.29)</f>
        <v>0</v>
      </c>
    </row>
    <row r="207" spans="1:13">
      <c r="A207">
        <v>0.83583199178605894</v>
      </c>
      <c r="C207">
        <f>_xlfn.BETA.INV(Table1[[#This Row],[RV Beta]],C$9,C$10,ProbLow1,ProbUp1)</f>
        <v>0.5995894517485546</v>
      </c>
      <c r="D207">
        <f>_xlfn.BETA.INV(Table1[[#This Row],[RV Beta]],D$9,D$10,ProbLow2,ProbUp2)</f>
        <v>0.20487683552456637</v>
      </c>
      <c r="G207">
        <v>0.90385163198404561</v>
      </c>
      <c r="H207">
        <v>0.76471146790530131</v>
      </c>
      <c r="I207">
        <v>0.62557130382655712</v>
      </c>
      <c r="J207">
        <f>_xlfn.BINOM.INV(BinomTrials,_xlfn.GAMMA.INV(Table3[[#This Row],[RV gamma]],GammaShape1,GammaRate1)/BinomTrials,Table3[[#This Row],[RV binom]])</f>
        <v>1</v>
      </c>
      <c r="K207" s="1">
        <f>Table3[[#This Row],[Risk 1 Simulated occurences]]*_xlfn.LOGNORM.INV(Table3[[#This Row],[RV lognorm]],(LN(ImpLow1)+LN(ImpUp1))/2,(LN(ImpUp1)-LN(ImpLow1))/3.29)</f>
        <v>39564.795052099289</v>
      </c>
      <c r="L207">
        <f>_xlfn.BINOM.INV(BinomTrials,_xlfn.GAMMA.INV(Table3[[#This Row],[RV gamma]],GammaShape2,GammaRate2)/BinomTrials,Table3[[#This Row],[RV binom]])</f>
        <v>0</v>
      </c>
      <c r="M207" s="1">
        <f>Table3[[#This Row],[Risk 2 simulated occurences]]*_xlfn.LOGNORM.INV(Table3[[#This Row],[RV lognorm]],(LN(ImpLow2)+LN(ImpUp2))/2,(LN(ImpUp2)-LN(ImpLow2))/3.29)</f>
        <v>0</v>
      </c>
    </row>
    <row r="208" spans="1:13">
      <c r="A208">
        <v>0.82828594829341673</v>
      </c>
      <c r="C208">
        <f>_xlfn.BETA.INV(Table1[[#This Row],[RV Beta]],C$9,C$10,ProbLow1,ProbUp1)</f>
        <v>0.59677626500722014</v>
      </c>
      <c r="D208">
        <f>_xlfn.BETA.INV(Table1[[#This Row],[RV Beta]],D$9,D$10,ProbLow2,ProbUp2)</f>
        <v>0.20403287950216603</v>
      </c>
      <c r="G208">
        <v>3.4378755853687763E-2</v>
      </c>
      <c r="H208">
        <v>0.50564108439983846</v>
      </c>
      <c r="I208">
        <v>0.97690341294598926</v>
      </c>
      <c r="J208">
        <f>_xlfn.BINOM.INV(BinomTrials,_xlfn.GAMMA.INV(Table3[[#This Row],[RV gamma]],GammaShape1,GammaRate1)/BinomTrials,Table3[[#This Row],[RV binom]])</f>
        <v>0</v>
      </c>
      <c r="K208" s="1">
        <f>Table3[[#This Row],[Risk 1 Simulated occurences]]*_xlfn.LOGNORM.INV(Table3[[#This Row],[RV lognorm]],(LN(ImpLow1)+LN(ImpUp1))/2,(LN(ImpUp1)-LN(ImpLow1))/3.29)</f>
        <v>0</v>
      </c>
      <c r="L208">
        <f>_xlfn.BINOM.INV(BinomTrials,_xlfn.GAMMA.INV(Table3[[#This Row],[RV gamma]],GammaShape2,GammaRate2)/BinomTrials,Table3[[#This Row],[RV binom]])</f>
        <v>0</v>
      </c>
      <c r="M208" s="1">
        <f>Table3[[#This Row],[Risk 2 simulated occurences]]*_xlfn.LOGNORM.INV(Table3[[#This Row],[RV lognorm]],(LN(ImpLow2)+LN(ImpUp2))/2,(LN(ImpUp2)-LN(ImpLow2))/3.29)</f>
        <v>0</v>
      </c>
    </row>
    <row r="209" spans="1:13">
      <c r="A209">
        <v>1.9329674550951307E-3</v>
      </c>
      <c r="C209">
        <f>_xlfn.BETA.INV(Table1[[#This Row],[RV Beta]],C$9,C$10,ProbLow1,ProbUp1)</f>
        <v>0.27980337167041847</v>
      </c>
      <c r="D209">
        <f>_xlfn.BETA.INV(Table1[[#This Row],[RV Beta]],D$9,D$10,ProbLow2,ProbUp2)</f>
        <v>0.10894101150112553</v>
      </c>
      <c r="G209">
        <v>0.80374963293026647</v>
      </c>
      <c r="H209">
        <v>0.30970550808576192</v>
      </c>
      <c r="I209">
        <v>0.81566138324125737</v>
      </c>
      <c r="J209">
        <f>_xlfn.BINOM.INV(BinomTrials,_xlfn.GAMMA.INV(Table3[[#This Row],[RV gamma]],GammaShape1,GammaRate1)/BinomTrials,Table3[[#This Row],[RV binom]])</f>
        <v>0</v>
      </c>
      <c r="K209" s="1">
        <f>Table3[[#This Row],[Risk 1 Simulated occurences]]*_xlfn.LOGNORM.INV(Table3[[#This Row],[RV lognorm]],(LN(ImpLow1)+LN(ImpUp1))/2,(LN(ImpUp1)-LN(ImpLow1))/3.29)</f>
        <v>0</v>
      </c>
      <c r="L209">
        <f>_xlfn.BINOM.INV(BinomTrials,_xlfn.GAMMA.INV(Table3[[#This Row],[RV gamma]],GammaShape2,GammaRate2)/BinomTrials,Table3[[#This Row],[RV binom]])</f>
        <v>0</v>
      </c>
      <c r="M209" s="1">
        <f>Table3[[#This Row],[Risk 2 simulated occurences]]*_xlfn.LOGNORM.INV(Table3[[#This Row],[RV lognorm]],(LN(ImpLow2)+LN(ImpUp2))/2,(LN(ImpUp2)-LN(ImpLow2))/3.29)</f>
        <v>0</v>
      </c>
    </row>
    <row r="210" spans="1:13">
      <c r="A210">
        <v>0.48738401778386159</v>
      </c>
      <c r="C210">
        <f>_xlfn.BETA.INV(Table1[[#This Row],[RV Beta]],C$9,C$10,ProbLow1,ProbUp1)</f>
        <v>0.49663533178969604</v>
      </c>
      <c r="D210">
        <f>_xlfn.BETA.INV(Table1[[#This Row],[RV Beta]],D$9,D$10,ProbLow2,ProbUp2)</f>
        <v>0.17399059953690893</v>
      </c>
      <c r="G210">
        <v>0.62008065898906473</v>
      </c>
      <c r="H210">
        <v>0.220474397400615</v>
      </c>
      <c r="I210">
        <v>0.82086813581216533</v>
      </c>
      <c r="J210">
        <f>_xlfn.BINOM.INV(BinomTrials,_xlfn.GAMMA.INV(Table3[[#This Row],[RV gamma]],GammaShape1,GammaRate1)/BinomTrials,Table3[[#This Row],[RV binom]])</f>
        <v>0</v>
      </c>
      <c r="K210" s="1">
        <f>Table3[[#This Row],[Risk 1 Simulated occurences]]*_xlfn.LOGNORM.INV(Table3[[#This Row],[RV lognorm]],(LN(ImpLow1)+LN(ImpUp1))/2,(LN(ImpUp1)-LN(ImpLow1))/3.29)</f>
        <v>0</v>
      </c>
      <c r="L210">
        <f>_xlfn.BINOM.INV(BinomTrials,_xlfn.GAMMA.INV(Table3[[#This Row],[RV gamma]],GammaShape2,GammaRate2)/BinomTrials,Table3[[#This Row],[RV binom]])</f>
        <v>0</v>
      </c>
      <c r="M210" s="1">
        <f>Table3[[#This Row],[Risk 2 simulated occurences]]*_xlfn.LOGNORM.INV(Table3[[#This Row],[RV lognorm]],(LN(ImpLow2)+LN(ImpUp2))/2,(LN(ImpUp2)-LN(ImpLow2))/3.29)</f>
        <v>0</v>
      </c>
    </row>
    <row r="211" spans="1:13">
      <c r="A211">
        <v>0.46318689336217328</v>
      </c>
      <c r="C211">
        <f>_xlfn.BETA.INV(Table1[[#This Row],[RV Beta]],C$9,C$10,ProbLow1,ProbUp1)</f>
        <v>0.49017305383293647</v>
      </c>
      <c r="D211">
        <f>_xlfn.BETA.INV(Table1[[#This Row],[RV Beta]],D$9,D$10,ProbLow2,ProbUp2)</f>
        <v>0.17205191614988108</v>
      </c>
      <c r="G211">
        <v>0.69563562921045141</v>
      </c>
      <c r="H211">
        <v>0.5131971121361466</v>
      </c>
      <c r="I211">
        <v>0.33075859506184169</v>
      </c>
      <c r="J211">
        <f>_xlfn.BINOM.INV(BinomTrials,_xlfn.GAMMA.INV(Table3[[#This Row],[RV gamma]],GammaShape1,GammaRate1)/BinomTrials,Table3[[#This Row],[RV binom]])</f>
        <v>0</v>
      </c>
      <c r="K211" s="1">
        <f>Table3[[#This Row],[Risk 1 Simulated occurences]]*_xlfn.LOGNORM.INV(Table3[[#This Row],[RV lognorm]],(LN(ImpLow1)+LN(ImpUp1))/2,(LN(ImpUp1)-LN(ImpLow1))/3.29)</f>
        <v>0</v>
      </c>
      <c r="L211">
        <f>_xlfn.BINOM.INV(BinomTrials,_xlfn.GAMMA.INV(Table3[[#This Row],[RV gamma]],GammaShape2,GammaRate2)/BinomTrials,Table3[[#This Row],[RV binom]])</f>
        <v>0</v>
      </c>
      <c r="M211" s="1">
        <f>Table3[[#This Row],[Risk 2 simulated occurences]]*_xlfn.LOGNORM.INV(Table3[[#This Row],[RV lognorm]],(LN(ImpLow2)+LN(ImpUp2))/2,(LN(ImpUp2)-LN(ImpLow2))/3.29)</f>
        <v>0</v>
      </c>
    </row>
    <row r="212" spans="1:13">
      <c r="A212">
        <v>0.78211673804657378</v>
      </c>
      <c r="C212">
        <f>_xlfn.BETA.INV(Table1[[#This Row],[RV Beta]],C$9,C$10,ProbLow1,ProbUp1)</f>
        <v>0.58065245233014806</v>
      </c>
      <c r="D212">
        <f>_xlfn.BETA.INV(Table1[[#This Row],[RV Beta]],D$9,D$10,ProbLow2,ProbUp2)</f>
        <v>0.19919573569904442</v>
      </c>
      <c r="G212">
        <v>0.54802014005743904</v>
      </c>
      <c r="H212">
        <v>0.30386367221542804</v>
      </c>
      <c r="I212">
        <v>5.9707204373417054E-2</v>
      </c>
      <c r="J212">
        <f>_xlfn.BINOM.INV(BinomTrials,_xlfn.GAMMA.INV(Table3[[#This Row],[RV gamma]],GammaShape1,GammaRate1)/BinomTrials,Table3[[#This Row],[RV binom]])</f>
        <v>0</v>
      </c>
      <c r="K212" s="1">
        <f>Table3[[#This Row],[Risk 1 Simulated occurences]]*_xlfn.LOGNORM.INV(Table3[[#This Row],[RV lognorm]],(LN(ImpLow1)+LN(ImpUp1))/2,(LN(ImpUp1)-LN(ImpLow1))/3.29)</f>
        <v>0</v>
      </c>
      <c r="L212">
        <f>_xlfn.BINOM.INV(BinomTrials,_xlfn.GAMMA.INV(Table3[[#This Row],[RV gamma]],GammaShape2,GammaRate2)/BinomTrials,Table3[[#This Row],[RV binom]])</f>
        <v>0</v>
      </c>
      <c r="M212" s="1">
        <f>Table3[[#This Row],[Risk 2 simulated occurences]]*_xlfn.LOGNORM.INV(Table3[[#This Row],[RV lognorm]],(LN(ImpLow2)+LN(ImpUp2))/2,(LN(ImpUp2)-LN(ImpLow2))/3.29)</f>
        <v>0</v>
      </c>
    </row>
    <row r="213" spans="1:13">
      <c r="A213">
        <v>3.6016348766170603E-2</v>
      </c>
      <c r="C213">
        <f>_xlfn.BETA.INV(Table1[[#This Row],[RV Beta]],C$9,C$10,ProbLow1,ProbUp1)</f>
        <v>0.3337828511239474</v>
      </c>
      <c r="D213">
        <f>_xlfn.BETA.INV(Table1[[#This Row],[RV Beta]],D$9,D$10,ProbLow2,ProbUp2)</f>
        <v>0.12513485533718421</v>
      </c>
      <c r="G213">
        <v>0.57449394537810883</v>
      </c>
      <c r="H213">
        <v>3.6738924699248249E-2</v>
      </c>
      <c r="I213">
        <v>0.49898390402038761</v>
      </c>
      <c r="J213">
        <f>_xlfn.BINOM.INV(BinomTrials,_xlfn.GAMMA.INV(Table3[[#This Row],[RV gamma]],GammaShape1,GammaRate1)/BinomTrials,Table3[[#This Row],[RV binom]])</f>
        <v>0</v>
      </c>
      <c r="K213" s="1">
        <f>Table3[[#This Row],[Risk 1 Simulated occurences]]*_xlfn.LOGNORM.INV(Table3[[#This Row],[RV lognorm]],(LN(ImpLow1)+LN(ImpUp1))/2,(LN(ImpUp1)-LN(ImpLow1))/3.29)</f>
        <v>0</v>
      </c>
      <c r="L213">
        <f>_xlfn.BINOM.INV(BinomTrials,_xlfn.GAMMA.INV(Table3[[#This Row],[RV gamma]],GammaShape2,GammaRate2)/BinomTrials,Table3[[#This Row],[RV binom]])</f>
        <v>0</v>
      </c>
      <c r="M213" s="1">
        <f>Table3[[#This Row],[Risk 2 simulated occurences]]*_xlfn.LOGNORM.INV(Table3[[#This Row],[RV lognorm]],(LN(ImpLow2)+LN(ImpUp2))/2,(LN(ImpUp2)-LN(ImpLow2))/3.29)</f>
        <v>0</v>
      </c>
    </row>
    <row r="214" spans="1:13">
      <c r="A214">
        <v>0.32677371302935004</v>
      </c>
      <c r="C214">
        <f>_xlfn.BETA.INV(Table1[[#This Row],[RV Beta]],C$9,C$10,ProbLow1,ProbUp1)</f>
        <v>0.45268887578685874</v>
      </c>
      <c r="D214">
        <f>_xlfn.BETA.INV(Table1[[#This Row],[RV Beta]],D$9,D$10,ProbLow2,ProbUp2)</f>
        <v>0.1608066627360577</v>
      </c>
      <c r="G214">
        <v>0.51973996987554238</v>
      </c>
      <c r="H214">
        <v>0.47110742026525892</v>
      </c>
      <c r="I214">
        <v>0.42247487065497547</v>
      </c>
      <c r="J214">
        <f>_xlfn.BINOM.INV(BinomTrials,_xlfn.GAMMA.INV(Table3[[#This Row],[RV gamma]],GammaShape1,GammaRate1)/BinomTrials,Table3[[#This Row],[RV binom]])</f>
        <v>0</v>
      </c>
      <c r="K214" s="1">
        <f>Table3[[#This Row],[Risk 1 Simulated occurences]]*_xlfn.LOGNORM.INV(Table3[[#This Row],[RV lognorm]],(LN(ImpLow1)+LN(ImpUp1))/2,(LN(ImpUp1)-LN(ImpLow1))/3.29)</f>
        <v>0</v>
      </c>
      <c r="L214">
        <f>_xlfn.BINOM.INV(BinomTrials,_xlfn.GAMMA.INV(Table3[[#This Row],[RV gamma]],GammaShape2,GammaRate2)/BinomTrials,Table3[[#This Row],[RV binom]])</f>
        <v>0</v>
      </c>
      <c r="M214" s="1">
        <f>Table3[[#This Row],[Risk 2 simulated occurences]]*_xlfn.LOGNORM.INV(Table3[[#This Row],[RV lognorm]],(LN(ImpLow2)+LN(ImpUp2))/2,(LN(ImpUp2)-LN(ImpLow2))/3.29)</f>
        <v>0</v>
      </c>
    </row>
    <row r="215" spans="1:13">
      <c r="A215">
        <v>8.5794884285794057E-2</v>
      </c>
      <c r="C215">
        <f>_xlfn.BETA.INV(Table1[[#This Row],[RV Beta]],C$9,C$10,ProbLow1,ProbUp1)</f>
        <v>0.36618139210236583</v>
      </c>
      <c r="D215">
        <f>_xlfn.BETA.INV(Table1[[#This Row],[RV Beta]],D$9,D$10,ProbLow2,ProbUp2)</f>
        <v>0.13485441763070974</v>
      </c>
      <c r="G215">
        <v>0.26967369824167048</v>
      </c>
      <c r="H215">
        <v>0.90241239820719343</v>
      </c>
      <c r="I215">
        <v>0.53515109817271633</v>
      </c>
      <c r="J215">
        <f>_xlfn.BINOM.INV(BinomTrials,_xlfn.GAMMA.INV(Table3[[#This Row],[RV gamma]],GammaShape1,GammaRate1)/BinomTrials,Table3[[#This Row],[RV binom]])</f>
        <v>1</v>
      </c>
      <c r="K215" s="1">
        <f>Table3[[#This Row],[Risk 1 Simulated occurences]]*_xlfn.LOGNORM.INV(Table3[[#This Row],[RV lognorm]],(LN(ImpLow1)+LN(ImpUp1))/2,(LN(ImpUp1)-LN(ImpLow1))/3.29)</f>
        <v>33636.91255979093</v>
      </c>
      <c r="L215">
        <f>_xlfn.BINOM.INV(BinomTrials,_xlfn.GAMMA.INV(Table3[[#This Row],[RV gamma]],GammaShape2,GammaRate2)/BinomTrials,Table3[[#This Row],[RV binom]])</f>
        <v>1</v>
      </c>
      <c r="M215" s="1">
        <f>Table3[[#This Row],[Risk 2 simulated occurences]]*_xlfn.LOGNORM.INV(Table3[[#This Row],[RV lognorm]],(LN(ImpLow2)+LN(ImpUp2))/2,(LN(ImpUp2)-LN(ImpLow2))/3.29)</f>
        <v>3363691.2559790942</v>
      </c>
    </row>
    <row r="216" spans="1:13">
      <c r="A216">
        <v>0.95462019134062348</v>
      </c>
      <c r="C216">
        <f>_xlfn.BETA.INV(Table1[[#This Row],[RV Beta]],C$9,C$10,ProbLow1,ProbUp1)</f>
        <v>0.65873442292220097</v>
      </c>
      <c r="D216">
        <f>_xlfn.BETA.INV(Table1[[#This Row],[RV Beta]],D$9,D$10,ProbLow2,ProbUp2)</f>
        <v>0.22262032687666025</v>
      </c>
      <c r="G216">
        <v>0.40584634775568096</v>
      </c>
      <c r="H216">
        <v>0.84517666829991001</v>
      </c>
      <c r="I216">
        <v>0.28450698884413905</v>
      </c>
      <c r="J216">
        <f>_xlfn.BINOM.INV(BinomTrials,_xlfn.GAMMA.INV(Table3[[#This Row],[RV gamma]],GammaShape1,GammaRate1)/BinomTrials,Table3[[#This Row],[RV binom]])</f>
        <v>1</v>
      </c>
      <c r="K216" s="1">
        <f>Table3[[#This Row],[Risk 1 Simulated occurences]]*_xlfn.LOGNORM.INV(Table3[[#This Row],[RV lognorm]],(LN(ImpLow1)+LN(ImpUp1))/2,(LN(ImpUp1)-LN(ImpLow1))/3.29)</f>
        <v>21227.478023192692</v>
      </c>
      <c r="L216">
        <f>_xlfn.BINOM.INV(BinomTrials,_xlfn.GAMMA.INV(Table3[[#This Row],[RV gamma]],GammaShape2,GammaRate2)/BinomTrials,Table3[[#This Row],[RV binom]])</f>
        <v>0</v>
      </c>
      <c r="M216" s="1">
        <f>Table3[[#This Row],[Risk 2 simulated occurences]]*_xlfn.LOGNORM.INV(Table3[[#This Row],[RV lognorm]],(LN(ImpLow2)+LN(ImpUp2))/2,(LN(ImpUp2)-LN(ImpLow2))/3.29)</f>
        <v>0</v>
      </c>
    </row>
    <row r="217" spans="1:13">
      <c r="A217">
        <v>0.30155586185937555</v>
      </c>
      <c r="C217">
        <f>_xlfn.BETA.INV(Table1[[#This Row],[RV Beta]],C$9,C$10,ProbLow1,ProbUp1)</f>
        <v>0.44536711624576075</v>
      </c>
      <c r="D217">
        <f>_xlfn.BETA.INV(Table1[[#This Row],[RV Beta]],D$9,D$10,ProbLow2,ProbUp2)</f>
        <v>0.15861013487372833</v>
      </c>
      <c r="G217">
        <v>5.9566729729793377E-2</v>
      </c>
      <c r="H217">
        <v>0.88426411658724036</v>
      </c>
      <c r="I217">
        <v>0.70896150344468722</v>
      </c>
      <c r="J217">
        <f>_xlfn.BINOM.INV(BinomTrials,_xlfn.GAMMA.INV(Table3[[#This Row],[RV gamma]],GammaShape1,GammaRate1)/BinomTrials,Table3[[#This Row],[RV binom]])</f>
        <v>1</v>
      </c>
      <c r="K217" s="1">
        <f>Table3[[#This Row],[Risk 1 Simulated occurences]]*_xlfn.LOGNORM.INV(Table3[[#This Row],[RV lognorm]],(LN(ImpLow1)+LN(ImpUp1))/2,(LN(ImpUp1)-LN(ImpLow1))/3.29)</f>
        <v>46481.557690292757</v>
      </c>
      <c r="L217">
        <f>_xlfn.BINOM.INV(BinomTrials,_xlfn.GAMMA.INV(Table3[[#This Row],[RV gamma]],GammaShape2,GammaRate2)/BinomTrials,Table3[[#This Row],[RV binom]])</f>
        <v>1</v>
      </c>
      <c r="M217" s="1">
        <f>Table3[[#This Row],[Risk 2 simulated occurences]]*_xlfn.LOGNORM.INV(Table3[[#This Row],[RV lognorm]],(LN(ImpLow2)+LN(ImpUp2))/2,(LN(ImpUp2)-LN(ImpLow2))/3.29)</f>
        <v>4648155.7690292858</v>
      </c>
    </row>
    <row r="218" spans="1:13">
      <c r="A218">
        <v>0.24937027052481206</v>
      </c>
      <c r="C218">
        <f>_xlfn.BETA.INV(Table1[[#This Row],[RV Beta]],C$9,C$10,ProbLow1,ProbUp1)</f>
        <v>0.42952000054298201</v>
      </c>
      <c r="D218">
        <f>_xlfn.BETA.INV(Table1[[#This Row],[RV Beta]],D$9,D$10,ProbLow2,ProbUp2)</f>
        <v>0.15385600016289466</v>
      </c>
      <c r="G218">
        <v>0.13802656863724189</v>
      </c>
      <c r="H218">
        <v>0.82700748174777605</v>
      </c>
      <c r="I218">
        <v>0.51598839485831016</v>
      </c>
      <c r="J218">
        <f>_xlfn.BINOM.INV(BinomTrials,_xlfn.GAMMA.INV(Table3[[#This Row],[RV gamma]],GammaShape1,GammaRate1)/BinomTrials,Table3[[#This Row],[RV binom]])</f>
        <v>1</v>
      </c>
      <c r="K218" s="1">
        <f>Table3[[#This Row],[Risk 1 Simulated occurences]]*_xlfn.LOGNORM.INV(Table3[[#This Row],[RV lognorm]],(LN(ImpLow1)+LN(ImpUp1))/2,(LN(ImpUp1)-LN(ImpLow1))/3.29)</f>
        <v>32522.559008279986</v>
      </c>
      <c r="L218">
        <f>_xlfn.BINOM.INV(BinomTrials,_xlfn.GAMMA.INV(Table3[[#This Row],[RV gamma]],GammaShape2,GammaRate2)/BinomTrials,Table3[[#This Row],[RV binom]])</f>
        <v>0</v>
      </c>
      <c r="M218" s="1">
        <f>Table3[[#This Row],[Risk 2 simulated occurences]]*_xlfn.LOGNORM.INV(Table3[[#This Row],[RV lognorm]],(LN(ImpLow2)+LN(ImpUp2))/2,(LN(ImpUp2)-LN(ImpLow2))/3.29)</f>
        <v>0</v>
      </c>
    </row>
    <row r="219" spans="1:13">
      <c r="A219">
        <v>0.16613671051624077</v>
      </c>
      <c r="C219">
        <f>_xlfn.BETA.INV(Table1[[#This Row],[RV Beta]],C$9,C$10,ProbLow1,ProbUp1)</f>
        <v>0.40115019164415733</v>
      </c>
      <c r="D219">
        <f>_xlfn.BETA.INV(Table1[[#This Row],[RV Beta]],D$9,D$10,ProbLow2,ProbUp2)</f>
        <v>0.14534505749324728</v>
      </c>
      <c r="G219">
        <v>0.81253908612417947</v>
      </c>
      <c r="H219">
        <v>0.51474573487171238</v>
      </c>
      <c r="I219">
        <v>0.21695238361924532</v>
      </c>
      <c r="J219">
        <f>_xlfn.BINOM.INV(BinomTrials,_xlfn.GAMMA.INV(Table3[[#This Row],[RV gamma]],GammaShape1,GammaRate1)/BinomTrials,Table3[[#This Row],[RV binom]])</f>
        <v>0</v>
      </c>
      <c r="K219" s="1">
        <f>Table3[[#This Row],[Risk 1 Simulated occurences]]*_xlfn.LOGNORM.INV(Table3[[#This Row],[RV lognorm]],(LN(ImpLow1)+LN(ImpUp1))/2,(LN(ImpUp1)-LN(ImpLow1))/3.29)</f>
        <v>0</v>
      </c>
      <c r="L219">
        <f>_xlfn.BINOM.INV(BinomTrials,_xlfn.GAMMA.INV(Table3[[#This Row],[RV gamma]],GammaShape2,GammaRate2)/BinomTrials,Table3[[#This Row],[RV binom]])</f>
        <v>0</v>
      </c>
      <c r="M219" s="1">
        <f>Table3[[#This Row],[Risk 2 simulated occurences]]*_xlfn.LOGNORM.INV(Table3[[#This Row],[RV lognorm]],(LN(ImpLow2)+LN(ImpUp2))/2,(LN(ImpUp2)-LN(ImpLow2))/3.29)</f>
        <v>0</v>
      </c>
    </row>
    <row r="220" spans="1:13">
      <c r="A220">
        <v>0.25969364645876625</v>
      </c>
      <c r="C220">
        <f>_xlfn.BETA.INV(Table1[[#This Row],[RV Beta]],C$9,C$10,ProbLow1,ProbUp1)</f>
        <v>0.43274366256349972</v>
      </c>
      <c r="D220">
        <f>_xlfn.BETA.INV(Table1[[#This Row],[RV Beta]],D$9,D$10,ProbLow2,ProbUp2)</f>
        <v>0.15482309876904998</v>
      </c>
      <c r="G220">
        <v>0.34442048908417133</v>
      </c>
      <c r="H220">
        <v>0.3315659888701355</v>
      </c>
      <c r="I220">
        <v>0.31871148865609966</v>
      </c>
      <c r="J220">
        <f>_xlfn.BINOM.INV(BinomTrials,_xlfn.GAMMA.INV(Table3[[#This Row],[RV gamma]],GammaShape1,GammaRate1)/BinomTrials,Table3[[#This Row],[RV binom]])</f>
        <v>0</v>
      </c>
      <c r="K220" s="1">
        <f>Table3[[#This Row],[Risk 1 Simulated occurences]]*_xlfn.LOGNORM.INV(Table3[[#This Row],[RV lognorm]],(LN(ImpLow1)+LN(ImpUp1))/2,(LN(ImpUp1)-LN(ImpLow1))/3.29)</f>
        <v>0</v>
      </c>
      <c r="L220">
        <f>_xlfn.BINOM.INV(BinomTrials,_xlfn.GAMMA.INV(Table3[[#This Row],[RV gamma]],GammaShape2,GammaRate2)/BinomTrials,Table3[[#This Row],[RV binom]])</f>
        <v>0</v>
      </c>
      <c r="M220" s="1">
        <f>Table3[[#This Row],[Risk 2 simulated occurences]]*_xlfn.LOGNORM.INV(Table3[[#This Row],[RV lognorm]],(LN(ImpLow2)+LN(ImpUp2))/2,(LN(ImpUp2)-LN(ImpLow2))/3.29)</f>
        <v>0</v>
      </c>
    </row>
    <row r="221" spans="1:13">
      <c r="A221">
        <v>0.67111603248450724</v>
      </c>
      <c r="C221">
        <f>_xlfn.BETA.INV(Table1[[#This Row],[RV Beta]],C$9,C$10,ProbLow1,ProbUp1)</f>
        <v>0.54670638116328107</v>
      </c>
      <c r="D221">
        <f>_xlfn.BETA.INV(Table1[[#This Row],[RV Beta]],D$9,D$10,ProbLow2,ProbUp2)</f>
        <v>0.18901191434898429</v>
      </c>
      <c r="G221">
        <v>0.67516003766803068</v>
      </c>
      <c r="H221">
        <v>0.62957494036740391</v>
      </c>
      <c r="I221">
        <v>0.58398984306677704</v>
      </c>
      <c r="J221">
        <f>_xlfn.BINOM.INV(BinomTrials,_xlfn.GAMMA.INV(Table3[[#This Row],[RV gamma]],GammaShape1,GammaRate1)/BinomTrials,Table3[[#This Row],[RV binom]])</f>
        <v>1</v>
      </c>
      <c r="K221" s="1">
        <f>Table3[[#This Row],[Risk 1 Simulated occurences]]*_xlfn.LOGNORM.INV(Table3[[#This Row],[RV lognorm]],(LN(ImpLow1)+LN(ImpUp1))/2,(LN(ImpUp1)-LN(ImpLow1))/3.29)</f>
        <v>36683.560113258987</v>
      </c>
      <c r="L221">
        <f>_xlfn.BINOM.INV(BinomTrials,_xlfn.GAMMA.INV(Table3[[#This Row],[RV gamma]],GammaShape2,GammaRate2)/BinomTrials,Table3[[#This Row],[RV binom]])</f>
        <v>0</v>
      </c>
      <c r="M221" s="1">
        <f>Table3[[#This Row],[Risk 2 simulated occurences]]*_xlfn.LOGNORM.INV(Table3[[#This Row],[RV lognorm]],(LN(ImpLow2)+LN(ImpUp2))/2,(LN(ImpUp2)-LN(ImpLow2))/3.29)</f>
        <v>0</v>
      </c>
    </row>
    <row r="222" spans="1:13">
      <c r="A222">
        <v>0.44715796711256633</v>
      </c>
      <c r="C222">
        <f>_xlfn.BETA.INV(Table1[[#This Row],[RV Beta]],C$9,C$10,ProbLow1,ProbUp1)</f>
        <v>0.48587878377641269</v>
      </c>
      <c r="D222">
        <f>_xlfn.BETA.INV(Table1[[#This Row],[RV Beta]],D$9,D$10,ProbLow2,ProbUp2)</f>
        <v>0.17076363513292392</v>
      </c>
      <c r="G222">
        <v>0.41475308659242144</v>
      </c>
      <c r="H222">
        <v>0.26602275495697875</v>
      </c>
      <c r="I222">
        <v>0.11729242332153601</v>
      </c>
      <c r="J222">
        <f>_xlfn.BINOM.INV(BinomTrials,_xlfn.GAMMA.INV(Table3[[#This Row],[RV gamma]],GammaShape1,GammaRate1)/BinomTrials,Table3[[#This Row],[RV binom]])</f>
        <v>0</v>
      </c>
      <c r="K222" s="1">
        <f>Table3[[#This Row],[Risk 1 Simulated occurences]]*_xlfn.LOGNORM.INV(Table3[[#This Row],[RV lognorm]],(LN(ImpLow1)+LN(ImpUp1))/2,(LN(ImpUp1)-LN(ImpLow1))/3.29)</f>
        <v>0</v>
      </c>
      <c r="L222">
        <f>_xlfn.BINOM.INV(BinomTrials,_xlfn.GAMMA.INV(Table3[[#This Row],[RV gamma]],GammaShape2,GammaRate2)/BinomTrials,Table3[[#This Row],[RV binom]])</f>
        <v>0</v>
      </c>
      <c r="M222" s="1">
        <f>Table3[[#This Row],[Risk 2 simulated occurences]]*_xlfn.LOGNORM.INV(Table3[[#This Row],[RV lognorm]],(LN(ImpLow2)+LN(ImpUp2))/2,(LN(ImpUp2)-LN(ImpLow2))/3.29)</f>
        <v>0</v>
      </c>
    </row>
    <row r="223" spans="1:13">
      <c r="A223">
        <v>0.38395326090229359</v>
      </c>
      <c r="C223">
        <f>_xlfn.BETA.INV(Table1[[#This Row],[RV Beta]],C$9,C$10,ProbLow1,ProbUp1)</f>
        <v>0.46872957422331157</v>
      </c>
      <c r="D223">
        <f>_xlfn.BETA.INV(Table1[[#This Row],[RV Beta]],D$9,D$10,ProbLow2,ProbUp2)</f>
        <v>0.16561887226699357</v>
      </c>
      <c r="G223">
        <v>0.75512635882716928</v>
      </c>
      <c r="H223">
        <v>4.4442561941427441E-2</v>
      </c>
      <c r="I223">
        <v>0.33375876505568564</v>
      </c>
      <c r="J223">
        <f>_xlfn.BINOM.INV(BinomTrials,_xlfn.GAMMA.INV(Table3[[#This Row],[RV gamma]],GammaShape1,GammaRate1)/BinomTrials,Table3[[#This Row],[RV binom]])</f>
        <v>0</v>
      </c>
      <c r="K223" s="1">
        <f>Table3[[#This Row],[Risk 1 Simulated occurences]]*_xlfn.LOGNORM.INV(Table3[[#This Row],[RV lognorm]],(LN(ImpLow1)+LN(ImpUp1))/2,(LN(ImpUp1)-LN(ImpLow1))/3.29)</f>
        <v>0</v>
      </c>
      <c r="L223">
        <f>_xlfn.BINOM.INV(BinomTrials,_xlfn.GAMMA.INV(Table3[[#This Row],[RV gamma]],GammaShape2,GammaRate2)/BinomTrials,Table3[[#This Row],[RV binom]])</f>
        <v>0</v>
      </c>
      <c r="M223" s="1">
        <f>Table3[[#This Row],[Risk 2 simulated occurences]]*_xlfn.LOGNORM.INV(Table3[[#This Row],[RV lognorm]],(LN(ImpLow2)+LN(ImpUp2))/2,(LN(ImpUp2)-LN(ImpLow2))/3.29)</f>
        <v>0</v>
      </c>
    </row>
    <row r="224" spans="1:13">
      <c r="A224">
        <v>0.10245598484876378</v>
      </c>
      <c r="C224">
        <f>_xlfn.BETA.INV(Table1[[#This Row],[RV Beta]],C$9,C$10,ProbLow1,ProbUp1)</f>
        <v>0.37449629832558784</v>
      </c>
      <c r="D224">
        <f>_xlfn.BETA.INV(Table1[[#This Row],[RV Beta]],D$9,D$10,ProbLow2,ProbUp2)</f>
        <v>0.1373488894976764</v>
      </c>
      <c r="G224">
        <v>0.40871280823308642</v>
      </c>
      <c r="H224">
        <v>0.94613854957099008</v>
      </c>
      <c r="I224">
        <v>0.48356429090889369</v>
      </c>
      <c r="J224">
        <f>_xlfn.BINOM.INV(BinomTrials,_xlfn.GAMMA.INV(Table3[[#This Row],[RV gamma]],GammaShape1,GammaRate1)/BinomTrials,Table3[[#This Row],[RV binom]])</f>
        <v>2</v>
      </c>
      <c r="K224" s="1">
        <f>Table3[[#This Row],[Risk 1 Simulated occurences]]*_xlfn.LOGNORM.INV(Table3[[#This Row],[RV lognorm]],(LN(ImpLow1)+LN(ImpUp1))/2,(LN(ImpUp1)-LN(ImpLow1))/3.29)</f>
        <v>61447.497135856647</v>
      </c>
      <c r="L224">
        <f>_xlfn.BINOM.INV(BinomTrials,_xlfn.GAMMA.INV(Table3[[#This Row],[RV gamma]],GammaShape2,GammaRate2)/BinomTrials,Table3[[#This Row],[RV binom]])</f>
        <v>1</v>
      </c>
      <c r="M224" s="1">
        <f>Table3[[#This Row],[Risk 2 simulated occurences]]*_xlfn.LOGNORM.INV(Table3[[#This Row],[RV lognorm]],(LN(ImpLow2)+LN(ImpUp2))/2,(LN(ImpUp2)-LN(ImpLow2))/3.29)</f>
        <v>3072374.8567928337</v>
      </c>
    </row>
    <row r="225" spans="1:13">
      <c r="A225">
        <v>0.97773735317296229</v>
      </c>
      <c r="C225">
        <f>_xlfn.BETA.INV(Table1[[#This Row],[RV Beta]],C$9,C$10,ProbLow1,ProbUp1)</f>
        <v>0.67969944668292137</v>
      </c>
      <c r="D225">
        <f>_xlfn.BETA.INV(Table1[[#This Row],[RV Beta]],D$9,D$10,ProbLow2,ProbUp2)</f>
        <v>0.22890983400487641</v>
      </c>
      <c r="G225">
        <v>0.23616797348305954</v>
      </c>
      <c r="H225">
        <v>0.75060263962978624</v>
      </c>
      <c r="I225">
        <v>0.26503730577651285</v>
      </c>
      <c r="J225">
        <f>_xlfn.BINOM.INV(BinomTrials,_xlfn.GAMMA.INV(Table3[[#This Row],[RV gamma]],GammaShape1,GammaRate1)/BinomTrials,Table3[[#This Row],[RV binom]])</f>
        <v>1</v>
      </c>
      <c r="K225" s="1">
        <f>Table3[[#This Row],[Risk 1 Simulated occurences]]*_xlfn.LOGNORM.INV(Table3[[#This Row],[RV lognorm]],(LN(ImpLow1)+LN(ImpUp1))/2,(LN(ImpUp1)-LN(ImpLow1))/3.29)</f>
        <v>20377.520111327754</v>
      </c>
      <c r="L225">
        <f>_xlfn.BINOM.INV(BinomTrials,_xlfn.GAMMA.INV(Table3[[#This Row],[RV gamma]],GammaShape2,GammaRate2)/BinomTrials,Table3[[#This Row],[RV binom]])</f>
        <v>0</v>
      </c>
      <c r="M225" s="1">
        <f>Table3[[#This Row],[Risk 2 simulated occurences]]*_xlfn.LOGNORM.INV(Table3[[#This Row],[RV lognorm]],(LN(ImpLow2)+LN(ImpUp2))/2,(LN(ImpUp2)-LN(ImpLow2))/3.29)</f>
        <v>0</v>
      </c>
    </row>
    <row r="226" spans="1:13">
      <c r="A226">
        <v>0.83169477797657942</v>
      </c>
      <c r="C226">
        <f>_xlfn.BETA.INV(Table1[[#This Row],[RV Beta]],C$9,C$10,ProbLow1,ProbUp1)</f>
        <v>0.59803981502029724</v>
      </c>
      <c r="D226">
        <f>_xlfn.BETA.INV(Table1[[#This Row],[RV Beta]],D$9,D$10,ProbLow2,ProbUp2)</f>
        <v>0.20441194450608918</v>
      </c>
      <c r="G226">
        <v>0.27513032978173824</v>
      </c>
      <c r="H226">
        <v>0.3785642578166743</v>
      </c>
      <c r="I226">
        <v>0.48199818585161036</v>
      </c>
      <c r="J226">
        <f>_xlfn.BINOM.INV(BinomTrials,_xlfn.GAMMA.INV(Table3[[#This Row],[RV gamma]],GammaShape1,GammaRate1)/BinomTrials,Table3[[#This Row],[RV binom]])</f>
        <v>0</v>
      </c>
      <c r="K226" s="1">
        <f>Table3[[#This Row],[Risk 1 Simulated occurences]]*_xlfn.LOGNORM.INV(Table3[[#This Row],[RV lognorm]],(LN(ImpLow1)+LN(ImpUp1))/2,(LN(ImpUp1)-LN(ImpLow1))/3.29)</f>
        <v>0</v>
      </c>
      <c r="L226">
        <f>_xlfn.BINOM.INV(BinomTrials,_xlfn.GAMMA.INV(Table3[[#This Row],[RV gamma]],GammaShape2,GammaRate2)/BinomTrials,Table3[[#This Row],[RV binom]])</f>
        <v>0</v>
      </c>
      <c r="M226" s="1">
        <f>Table3[[#This Row],[Risk 2 simulated occurences]]*_xlfn.LOGNORM.INV(Table3[[#This Row],[RV lognorm]],(LN(ImpLow2)+LN(ImpUp2))/2,(LN(ImpUp2)-LN(ImpLow2))/3.29)</f>
        <v>0</v>
      </c>
    </row>
    <row r="227" spans="1:13">
      <c r="A227">
        <v>0.29413345236989363</v>
      </c>
      <c r="C227">
        <f>_xlfn.BETA.INV(Table1[[#This Row],[RV Beta]],C$9,C$10,ProbLow1,ProbUp1)</f>
        <v>0.4431753749217277</v>
      </c>
      <c r="D227">
        <f>_xlfn.BETA.INV(Table1[[#This Row],[RV Beta]],D$9,D$10,ProbLow2,ProbUp2)</f>
        <v>0.15795261247651837</v>
      </c>
      <c r="G227">
        <v>0.11545264167499386</v>
      </c>
      <c r="H227">
        <v>0.5294811248450918</v>
      </c>
      <c r="I227">
        <v>0.94350960801518968</v>
      </c>
      <c r="J227">
        <f>_xlfn.BINOM.INV(BinomTrials,_xlfn.GAMMA.INV(Table3[[#This Row],[RV gamma]],GammaShape1,GammaRate1)/BinomTrials,Table3[[#This Row],[RV binom]])</f>
        <v>0</v>
      </c>
      <c r="K227" s="1">
        <f>Table3[[#This Row],[Risk 1 Simulated occurences]]*_xlfn.LOGNORM.INV(Table3[[#This Row],[RV lognorm]],(LN(ImpLow1)+LN(ImpUp1))/2,(LN(ImpUp1)-LN(ImpLow1))/3.29)</f>
        <v>0</v>
      </c>
      <c r="L227">
        <f>_xlfn.BINOM.INV(BinomTrials,_xlfn.GAMMA.INV(Table3[[#This Row],[RV gamma]],GammaShape2,GammaRate2)/BinomTrials,Table3[[#This Row],[RV binom]])</f>
        <v>0</v>
      </c>
      <c r="M227" s="1">
        <f>Table3[[#This Row],[Risk 2 simulated occurences]]*_xlfn.LOGNORM.INV(Table3[[#This Row],[RV lognorm]],(LN(ImpLow2)+LN(ImpUp2))/2,(LN(ImpUp2)-LN(ImpLow2))/3.29)</f>
        <v>0</v>
      </c>
    </row>
    <row r="228" spans="1:13">
      <c r="A228">
        <v>0.50093398080250895</v>
      </c>
      <c r="C228">
        <f>_xlfn.BETA.INV(Table1[[#This Row],[RV Beta]],C$9,C$10,ProbLow1,ProbUp1)</f>
        <v>0.50024906171213279</v>
      </c>
      <c r="D228">
        <f>_xlfn.BETA.INV(Table1[[#This Row],[RV Beta]],D$9,D$10,ProbLow2,ProbUp2)</f>
        <v>0.17507471851363982</v>
      </c>
      <c r="G228">
        <v>0.41254863162178018</v>
      </c>
      <c r="H228">
        <v>0.98926527145750132</v>
      </c>
      <c r="I228">
        <v>0.56598191129322251</v>
      </c>
      <c r="J228">
        <f>_xlfn.BINOM.INV(BinomTrials,_xlfn.GAMMA.INV(Table3[[#This Row],[RV gamma]],GammaShape1,GammaRate1)/BinomTrials,Table3[[#This Row],[RV binom]])</f>
        <v>3</v>
      </c>
      <c r="K228" s="1">
        <f>Table3[[#This Row],[Risk 1 Simulated occurences]]*_xlfn.LOGNORM.INV(Table3[[#This Row],[RV lognorm]],(LN(ImpLow1)+LN(ImpUp1))/2,(LN(ImpUp1)-LN(ImpLow1))/3.29)</f>
        <v>106567.26712597234</v>
      </c>
      <c r="L228">
        <f>_xlfn.BINOM.INV(BinomTrials,_xlfn.GAMMA.INV(Table3[[#This Row],[RV gamma]],GammaShape2,GammaRate2)/BinomTrials,Table3[[#This Row],[RV binom]])</f>
        <v>2</v>
      </c>
      <c r="M228" s="1">
        <f>Table3[[#This Row],[Risk 2 simulated occurences]]*_xlfn.LOGNORM.INV(Table3[[#This Row],[RV lognorm]],(LN(ImpLow2)+LN(ImpUp2))/2,(LN(ImpUp2)-LN(ImpLow2))/3.29)</f>
        <v>7104484.4750648262</v>
      </c>
    </row>
    <row r="229" spans="1:13">
      <c r="A229">
        <v>0.19741534776865288</v>
      </c>
      <c r="C229">
        <f>_xlfn.BETA.INV(Table1[[#This Row],[RV Beta]],C$9,C$10,ProbLow1,ProbUp1)</f>
        <v>0.41240586266992108</v>
      </c>
      <c r="D229">
        <f>_xlfn.BETA.INV(Table1[[#This Row],[RV Beta]],D$9,D$10,ProbLow2,ProbUp2)</f>
        <v>0.14872175880097641</v>
      </c>
      <c r="G229">
        <v>0.70485166725928505</v>
      </c>
      <c r="H229">
        <v>0.58141738622515338</v>
      </c>
      <c r="I229">
        <v>0.45798310519102176</v>
      </c>
      <c r="J229">
        <f>_xlfn.BINOM.INV(BinomTrials,_xlfn.GAMMA.INV(Table3[[#This Row],[RV gamma]],GammaShape1,GammaRate1)/BinomTrials,Table3[[#This Row],[RV binom]])</f>
        <v>1</v>
      </c>
      <c r="K229" s="1">
        <f>Table3[[#This Row],[Risk 1 Simulated occurences]]*_xlfn.LOGNORM.INV(Table3[[#This Row],[RV lognorm]],(LN(ImpLow1)+LN(ImpUp1))/2,(LN(ImpUp1)-LN(ImpLow1))/3.29)</f>
        <v>29371.640540433444</v>
      </c>
      <c r="L229">
        <f>_xlfn.BINOM.INV(BinomTrials,_xlfn.GAMMA.INV(Table3[[#This Row],[RV gamma]],GammaShape2,GammaRate2)/BinomTrials,Table3[[#This Row],[RV binom]])</f>
        <v>0</v>
      </c>
      <c r="M229" s="1">
        <f>Table3[[#This Row],[Risk 2 simulated occurences]]*_xlfn.LOGNORM.INV(Table3[[#This Row],[RV lognorm]],(LN(ImpLow2)+LN(ImpUp2))/2,(LN(ImpUp2)-LN(ImpLow2))/3.29)</f>
        <v>0</v>
      </c>
    </row>
    <row r="230" spans="1:13">
      <c r="A230">
        <v>0.95974994774896183</v>
      </c>
      <c r="C230">
        <f>_xlfn.BETA.INV(Table1[[#This Row],[RV Beta]],C$9,C$10,ProbLow1,ProbUp1)</f>
        <v>0.66270838184614689</v>
      </c>
      <c r="D230">
        <f>_xlfn.BETA.INV(Table1[[#This Row],[RV Beta]],D$9,D$10,ProbLow2,ProbUp2)</f>
        <v>0.22381251455384404</v>
      </c>
      <c r="G230">
        <v>0.44197162680419705</v>
      </c>
      <c r="H230">
        <v>0.88201028615329891</v>
      </c>
      <c r="I230">
        <v>0.32204894550240082</v>
      </c>
      <c r="J230">
        <f>_xlfn.BINOM.INV(BinomTrials,_xlfn.GAMMA.INV(Table3[[#This Row],[RV gamma]],GammaShape1,GammaRate1)/BinomTrials,Table3[[#This Row],[RV binom]])</f>
        <v>1</v>
      </c>
      <c r="K230" s="1">
        <f>Table3[[#This Row],[Risk 1 Simulated occurences]]*_xlfn.LOGNORM.INV(Table3[[#This Row],[RV lognorm]],(LN(ImpLow1)+LN(ImpUp1))/2,(LN(ImpUp1)-LN(ImpLow1))/3.29)</f>
        <v>22886.611181432254</v>
      </c>
      <c r="L230">
        <f>_xlfn.BINOM.INV(BinomTrials,_xlfn.GAMMA.INV(Table3[[#This Row],[RV gamma]],GammaShape2,GammaRate2)/BinomTrials,Table3[[#This Row],[RV binom]])</f>
        <v>1</v>
      </c>
      <c r="M230" s="1">
        <f>Table3[[#This Row],[Risk 2 simulated occurences]]*_xlfn.LOGNORM.INV(Table3[[#This Row],[RV lognorm]],(LN(ImpLow2)+LN(ImpUp2))/2,(LN(ImpUp2)-LN(ImpLow2))/3.29)</f>
        <v>2288661.1181432265</v>
      </c>
    </row>
    <row r="231" spans="1:13">
      <c r="A231">
        <v>0.51737181680154609</v>
      </c>
      <c r="C231">
        <f>_xlfn.BETA.INV(Table1[[#This Row],[RV Beta]],C$9,C$10,ProbLow1,ProbUp1)</f>
        <v>0.5046335455021016</v>
      </c>
      <c r="D231">
        <f>_xlfn.BETA.INV(Table1[[#This Row],[RV Beta]],D$9,D$10,ProbLow2,ProbUp2)</f>
        <v>0.17639006365063048</v>
      </c>
      <c r="G231">
        <v>0.21713169813953884</v>
      </c>
      <c r="H231">
        <v>0.94687937849521608</v>
      </c>
      <c r="I231">
        <v>0.67662705885089336</v>
      </c>
      <c r="J231">
        <f>_xlfn.BINOM.INV(BinomTrials,_xlfn.GAMMA.INV(Table3[[#This Row],[RV gamma]],GammaShape1,GammaRate1)/BinomTrials,Table3[[#This Row],[RV binom]])</f>
        <v>2</v>
      </c>
      <c r="K231" s="1">
        <f>Table3[[#This Row],[Risk 1 Simulated occurences]]*_xlfn.LOGNORM.INV(Table3[[#This Row],[RV lognorm]],(LN(ImpLow1)+LN(ImpUp1))/2,(LN(ImpUp1)-LN(ImpLow1))/3.29)</f>
        <v>87161.985981495673</v>
      </c>
      <c r="L231">
        <f>_xlfn.BINOM.INV(BinomTrials,_xlfn.GAMMA.INV(Table3[[#This Row],[RV gamma]],GammaShape2,GammaRate2)/BinomTrials,Table3[[#This Row],[RV binom]])</f>
        <v>1</v>
      </c>
      <c r="M231" s="1">
        <f>Table3[[#This Row],[Risk 2 simulated occurences]]*_xlfn.LOGNORM.INV(Table3[[#This Row],[RV lognorm]],(LN(ImpLow2)+LN(ImpUp2))/2,(LN(ImpUp2)-LN(ImpLow2))/3.29)</f>
        <v>4358099.2990747858</v>
      </c>
    </row>
    <row r="232" spans="1:13">
      <c r="A232">
        <v>0.4681249835845665</v>
      </c>
      <c r="C232">
        <f>_xlfn.BETA.INV(Table1[[#This Row],[RV Beta]],C$9,C$10,ProbLow1,ProbUp1)</f>
        <v>0.49149343203958507</v>
      </c>
      <c r="D232">
        <f>_xlfn.BETA.INV(Table1[[#This Row],[RV Beta]],D$9,D$10,ProbLow2,ProbUp2)</f>
        <v>0.17244802961187566</v>
      </c>
      <c r="G232">
        <v>0.33245063122941676</v>
      </c>
      <c r="H232">
        <v>0.20171436909666024</v>
      </c>
      <c r="I232">
        <v>7.0978106963903692E-2</v>
      </c>
      <c r="J232">
        <f>_xlfn.BINOM.INV(BinomTrials,_xlfn.GAMMA.INV(Table3[[#This Row],[RV gamma]],GammaShape1,GammaRate1)/BinomTrials,Table3[[#This Row],[RV binom]])</f>
        <v>0</v>
      </c>
      <c r="K232" s="1">
        <f>Table3[[#This Row],[Risk 1 Simulated occurences]]*_xlfn.LOGNORM.INV(Table3[[#This Row],[RV lognorm]],(LN(ImpLow1)+LN(ImpUp1))/2,(LN(ImpUp1)-LN(ImpLow1))/3.29)</f>
        <v>0</v>
      </c>
      <c r="L232">
        <f>_xlfn.BINOM.INV(BinomTrials,_xlfn.GAMMA.INV(Table3[[#This Row],[RV gamma]],GammaShape2,GammaRate2)/BinomTrials,Table3[[#This Row],[RV binom]])</f>
        <v>0</v>
      </c>
      <c r="M232" s="1">
        <f>Table3[[#This Row],[Risk 2 simulated occurences]]*_xlfn.LOGNORM.INV(Table3[[#This Row],[RV lognorm]],(LN(ImpLow2)+LN(ImpUp2))/2,(LN(ImpUp2)-LN(ImpLow2))/3.29)</f>
        <v>0</v>
      </c>
    </row>
    <row r="233" spans="1:13">
      <c r="A233">
        <v>0.77659910580916292</v>
      </c>
      <c r="C233">
        <f>_xlfn.BETA.INV(Table1[[#This Row],[RV Beta]],C$9,C$10,ProbLow1,ProbUp1)</f>
        <v>0.57882890106159113</v>
      </c>
      <c r="D233">
        <f>_xlfn.BETA.INV(Table1[[#This Row],[RV Beta]],D$9,D$10,ProbLow2,ProbUp2)</f>
        <v>0.19864867031847733</v>
      </c>
      <c r="G233">
        <v>0.49775907280750531</v>
      </c>
      <c r="H233">
        <v>0.21340140756843679</v>
      </c>
      <c r="I233">
        <v>0.92904374232936826</v>
      </c>
      <c r="J233">
        <f>_xlfn.BINOM.INV(BinomTrials,_xlfn.GAMMA.INV(Table3[[#This Row],[RV gamma]],GammaShape1,GammaRate1)/BinomTrials,Table3[[#This Row],[RV binom]])</f>
        <v>0</v>
      </c>
      <c r="K233" s="1">
        <f>Table3[[#This Row],[Risk 1 Simulated occurences]]*_xlfn.LOGNORM.INV(Table3[[#This Row],[RV lognorm]],(LN(ImpLow1)+LN(ImpUp1))/2,(LN(ImpUp1)-LN(ImpLow1))/3.29)</f>
        <v>0</v>
      </c>
      <c r="L233">
        <f>_xlfn.BINOM.INV(BinomTrials,_xlfn.GAMMA.INV(Table3[[#This Row],[RV gamma]],GammaShape2,GammaRate2)/BinomTrials,Table3[[#This Row],[RV binom]])</f>
        <v>0</v>
      </c>
      <c r="M233" s="1">
        <f>Table3[[#This Row],[Risk 2 simulated occurences]]*_xlfn.LOGNORM.INV(Table3[[#This Row],[RV lognorm]],(LN(ImpLow2)+LN(ImpUp2))/2,(LN(ImpUp2)-LN(ImpLow2))/3.29)</f>
        <v>0</v>
      </c>
    </row>
    <row r="234" spans="1:13">
      <c r="A234">
        <v>0.30117133460062151</v>
      </c>
      <c r="C234">
        <f>_xlfn.BETA.INV(Table1[[#This Row],[RV Beta]],C$9,C$10,ProbLow1,ProbUp1)</f>
        <v>0.44525400920165575</v>
      </c>
      <c r="D234">
        <f>_xlfn.BETA.INV(Table1[[#This Row],[RV Beta]],D$9,D$10,ProbLow2,ProbUp2)</f>
        <v>0.1585762027604968</v>
      </c>
      <c r="G234">
        <v>0.83673667574149402</v>
      </c>
      <c r="H234">
        <v>0.63745700271681738</v>
      </c>
      <c r="I234">
        <v>0.43817732969214085</v>
      </c>
      <c r="J234">
        <f>_xlfn.BINOM.INV(BinomTrials,_xlfn.GAMMA.INV(Table3[[#This Row],[RV gamma]],GammaShape1,GammaRate1)/BinomTrials,Table3[[#This Row],[RV binom]])</f>
        <v>1</v>
      </c>
      <c r="K234" s="1">
        <f>Table3[[#This Row],[Risk 1 Simulated occurences]]*_xlfn.LOGNORM.INV(Table3[[#This Row],[RV lognorm]],(LN(ImpLow1)+LN(ImpUp1))/2,(LN(ImpUp1)-LN(ImpLow1))/3.29)</f>
        <v>28360.090320613417</v>
      </c>
      <c r="L234">
        <f>_xlfn.BINOM.INV(BinomTrials,_xlfn.GAMMA.INV(Table3[[#This Row],[RV gamma]],GammaShape2,GammaRate2)/BinomTrials,Table3[[#This Row],[RV binom]])</f>
        <v>0</v>
      </c>
      <c r="M234" s="1">
        <f>Table3[[#This Row],[Risk 2 simulated occurences]]*_xlfn.LOGNORM.INV(Table3[[#This Row],[RV lognorm]],(LN(ImpLow2)+LN(ImpUp2))/2,(LN(ImpUp2)-LN(ImpLow2))/3.29)</f>
        <v>0</v>
      </c>
    </row>
    <row r="235" spans="1:13">
      <c r="A235">
        <v>0.78662063264596305</v>
      </c>
      <c r="C235">
        <f>_xlfn.BETA.INV(Table1[[#This Row],[RV Beta]],C$9,C$10,ProbLow1,ProbUp1)</f>
        <v>0.58215527885561391</v>
      </c>
      <c r="D235">
        <f>_xlfn.BETA.INV(Table1[[#This Row],[RV Beta]],D$9,D$10,ProbLow2,ProbUp2)</f>
        <v>0.1996465836566842</v>
      </c>
      <c r="G235">
        <v>3.3309187289937023E-2</v>
      </c>
      <c r="H235">
        <v>0.73984466155052397</v>
      </c>
      <c r="I235">
        <v>0.44638013581111102</v>
      </c>
      <c r="J235">
        <f>_xlfn.BINOM.INV(BinomTrials,_xlfn.GAMMA.INV(Table3[[#This Row],[RV gamma]],GammaShape1,GammaRate1)/BinomTrials,Table3[[#This Row],[RV binom]])</f>
        <v>1</v>
      </c>
      <c r="K235" s="1">
        <f>Table3[[#This Row],[Risk 1 Simulated occurences]]*_xlfn.LOGNORM.INV(Table3[[#This Row],[RV lognorm]],(LN(ImpLow1)+LN(ImpUp1))/2,(LN(ImpUp1)-LN(ImpLow1))/3.29)</f>
        <v>28775.548695582533</v>
      </c>
      <c r="L235">
        <f>_xlfn.BINOM.INV(BinomTrials,_xlfn.GAMMA.INV(Table3[[#This Row],[RV gamma]],GammaShape2,GammaRate2)/BinomTrials,Table3[[#This Row],[RV binom]])</f>
        <v>0</v>
      </c>
      <c r="M235" s="1">
        <f>Table3[[#This Row],[Risk 2 simulated occurences]]*_xlfn.LOGNORM.INV(Table3[[#This Row],[RV lognorm]],(LN(ImpLow2)+LN(ImpUp2))/2,(LN(ImpUp2)-LN(ImpLow2))/3.29)</f>
        <v>0</v>
      </c>
    </row>
    <row r="236" spans="1:13">
      <c r="A236">
        <v>0.73297288070105615</v>
      </c>
      <c r="C236">
        <f>_xlfn.BETA.INV(Table1[[#This Row],[RV Beta]],C$9,C$10,ProbLow1,ProbUp1)</f>
        <v>0.56499543118925266</v>
      </c>
      <c r="D236">
        <f>_xlfn.BETA.INV(Table1[[#This Row],[RV Beta]],D$9,D$10,ProbLow2,ProbUp2)</f>
        <v>0.19449862935677575</v>
      </c>
      <c r="G236">
        <v>0.82751078197150996</v>
      </c>
      <c r="H236">
        <v>0.56922667965722584</v>
      </c>
      <c r="I236">
        <v>0.31094257734294167</v>
      </c>
      <c r="J236">
        <f>_xlfn.BINOM.INV(BinomTrials,_xlfn.GAMMA.INV(Table3[[#This Row],[RV gamma]],GammaShape1,GammaRate1)/BinomTrials,Table3[[#This Row],[RV binom]])</f>
        <v>1</v>
      </c>
      <c r="K236" s="1">
        <f>Table3[[#This Row],[Risk 1 Simulated occurences]]*_xlfn.LOGNORM.INV(Table3[[#This Row],[RV lognorm]],(LN(ImpLow1)+LN(ImpUp1))/2,(LN(ImpUp1)-LN(ImpLow1))/3.29)</f>
        <v>22392.220155645049</v>
      </c>
      <c r="L236">
        <f>_xlfn.BINOM.INV(BinomTrials,_xlfn.GAMMA.INV(Table3[[#This Row],[RV gamma]],GammaShape2,GammaRate2)/BinomTrials,Table3[[#This Row],[RV binom]])</f>
        <v>0</v>
      </c>
      <c r="M236" s="1">
        <f>Table3[[#This Row],[Risk 2 simulated occurences]]*_xlfn.LOGNORM.INV(Table3[[#This Row],[RV lognorm]],(LN(ImpLow2)+LN(ImpUp2))/2,(LN(ImpUp2)-LN(ImpLow2))/3.29)</f>
        <v>0</v>
      </c>
    </row>
    <row r="237" spans="1:13">
      <c r="A237">
        <v>7.5205942650887161E-2</v>
      </c>
      <c r="C237">
        <f>_xlfn.BETA.INV(Table1[[#This Row],[RV Beta]],C$9,C$10,ProbLow1,ProbUp1)</f>
        <v>0.3604358027665111</v>
      </c>
      <c r="D237">
        <f>_xlfn.BETA.INV(Table1[[#This Row],[RV Beta]],D$9,D$10,ProbLow2,ProbUp2)</f>
        <v>0.13313074082995333</v>
      </c>
      <c r="G237">
        <v>0.97371259516743602</v>
      </c>
      <c r="H237">
        <v>0.99280499899424846</v>
      </c>
      <c r="I237">
        <v>1.1897402821060924E-2</v>
      </c>
      <c r="J237">
        <f>_xlfn.BINOM.INV(BinomTrials,_xlfn.GAMMA.INV(Table3[[#This Row],[RV gamma]],GammaShape1,GammaRate1)/BinomTrials,Table3[[#This Row],[RV binom]])</f>
        <v>3</v>
      </c>
      <c r="K237" s="1">
        <f>Table3[[#This Row],[Risk 1 Simulated occurences]]*_xlfn.LOGNORM.INV(Table3[[#This Row],[RV lognorm]],(LN(ImpLow1)+LN(ImpUp1))/2,(LN(ImpUp1)-LN(ImpLow1))/3.29)</f>
        <v>19501.211323013293</v>
      </c>
      <c r="L237">
        <f>_xlfn.BINOM.INV(BinomTrials,_xlfn.GAMMA.INV(Table3[[#This Row],[RV gamma]],GammaShape2,GammaRate2)/BinomTrials,Table3[[#This Row],[RV binom]])</f>
        <v>2</v>
      </c>
      <c r="M237" s="1">
        <f>Table3[[#This Row],[Risk 2 simulated occurences]]*_xlfn.LOGNORM.INV(Table3[[#This Row],[RV lognorm]],(LN(ImpLow2)+LN(ImpUp2))/2,(LN(ImpUp2)-LN(ImpLow2))/3.29)</f>
        <v>1300080.7548675509</v>
      </c>
    </row>
    <row r="238" spans="1:13">
      <c r="A238">
        <v>0.98627813346045001</v>
      </c>
      <c r="C238">
        <f>_xlfn.BETA.INV(Table1[[#This Row],[RV Beta]],C$9,C$10,ProbLow1,ProbUp1)</f>
        <v>0.69090404832587915</v>
      </c>
      <c r="D238">
        <f>_xlfn.BETA.INV(Table1[[#This Row],[RV Beta]],D$9,D$10,ProbLow2,ProbUp2)</f>
        <v>0.23227121449776375</v>
      </c>
      <c r="G238">
        <v>0.18758697909656305</v>
      </c>
      <c r="H238">
        <v>7.3618096333750563E-2</v>
      </c>
      <c r="I238">
        <v>0.95964921357093813</v>
      </c>
      <c r="J238">
        <f>_xlfn.BINOM.INV(BinomTrials,_xlfn.GAMMA.INV(Table3[[#This Row],[RV gamma]],GammaShape1,GammaRate1)/BinomTrials,Table3[[#This Row],[RV binom]])</f>
        <v>0</v>
      </c>
      <c r="K238" s="1">
        <f>Table3[[#This Row],[Risk 1 Simulated occurences]]*_xlfn.LOGNORM.INV(Table3[[#This Row],[RV lognorm]],(LN(ImpLow1)+LN(ImpUp1))/2,(LN(ImpUp1)-LN(ImpLow1))/3.29)</f>
        <v>0</v>
      </c>
      <c r="L238">
        <f>_xlfn.BINOM.INV(BinomTrials,_xlfn.GAMMA.INV(Table3[[#This Row],[RV gamma]],GammaShape2,GammaRate2)/BinomTrials,Table3[[#This Row],[RV binom]])</f>
        <v>0</v>
      </c>
      <c r="M238" s="1">
        <f>Table3[[#This Row],[Risk 2 simulated occurences]]*_xlfn.LOGNORM.INV(Table3[[#This Row],[RV lognorm]],(LN(ImpLow2)+LN(ImpUp2))/2,(LN(ImpUp2)-LN(ImpLow2))/3.29)</f>
        <v>0</v>
      </c>
    </row>
    <row r="239" spans="1:13">
      <c r="A239">
        <v>0.37658906978396189</v>
      </c>
      <c r="C239">
        <f>_xlfn.BETA.INV(Table1[[#This Row],[RV Beta]],C$9,C$10,ProbLow1,ProbUp1)</f>
        <v>0.46669858769042905</v>
      </c>
      <c r="D239">
        <f>_xlfn.BETA.INV(Table1[[#This Row],[RV Beta]],D$9,D$10,ProbLow2,ProbUp2)</f>
        <v>0.16500957630712881</v>
      </c>
      <c r="G239">
        <v>0.77435767593530824</v>
      </c>
      <c r="H239">
        <v>0.29934508134580456</v>
      </c>
      <c r="I239">
        <v>0.82433248675630078</v>
      </c>
      <c r="J239">
        <f>_xlfn.BINOM.INV(BinomTrials,_xlfn.GAMMA.INV(Table3[[#This Row],[RV gamma]],GammaShape1,GammaRate1)/BinomTrials,Table3[[#This Row],[RV binom]])</f>
        <v>0</v>
      </c>
      <c r="K239" s="1">
        <f>Table3[[#This Row],[Risk 1 Simulated occurences]]*_xlfn.LOGNORM.INV(Table3[[#This Row],[RV lognorm]],(LN(ImpLow1)+LN(ImpUp1))/2,(LN(ImpUp1)-LN(ImpLow1))/3.29)</f>
        <v>0</v>
      </c>
      <c r="L239">
        <f>_xlfn.BINOM.INV(BinomTrials,_xlfn.GAMMA.INV(Table3[[#This Row],[RV gamma]],GammaShape2,GammaRate2)/BinomTrials,Table3[[#This Row],[RV binom]])</f>
        <v>0</v>
      </c>
      <c r="M239" s="1">
        <f>Table3[[#This Row],[Risk 2 simulated occurences]]*_xlfn.LOGNORM.INV(Table3[[#This Row],[RV lognorm]],(LN(ImpLow2)+LN(ImpUp2))/2,(LN(ImpUp2)-LN(ImpLow2))/3.29)</f>
        <v>0</v>
      </c>
    </row>
    <row r="240" spans="1:13">
      <c r="A240">
        <v>0.33249585904762885</v>
      </c>
      <c r="C240">
        <f>_xlfn.BETA.INV(Table1[[#This Row],[RV Beta]],C$9,C$10,ProbLow1,ProbUp1)</f>
        <v>0.45432607850172979</v>
      </c>
      <c r="D240">
        <f>_xlfn.BETA.INV(Table1[[#This Row],[RV Beta]],D$9,D$10,ProbLow2,ProbUp2)</f>
        <v>0.16129782355051903</v>
      </c>
      <c r="G240">
        <v>0.62945944472656556</v>
      </c>
      <c r="H240">
        <v>9.2782178936890405E-2</v>
      </c>
      <c r="I240">
        <v>0.55610491314721522</v>
      </c>
      <c r="J240">
        <f>_xlfn.BINOM.INV(BinomTrials,_xlfn.GAMMA.INV(Table3[[#This Row],[RV gamma]],GammaShape1,GammaRate1)/BinomTrials,Table3[[#This Row],[RV binom]])</f>
        <v>0</v>
      </c>
      <c r="K240" s="1">
        <f>Table3[[#This Row],[Risk 1 Simulated occurences]]*_xlfn.LOGNORM.INV(Table3[[#This Row],[RV lognorm]],(LN(ImpLow1)+LN(ImpUp1))/2,(LN(ImpUp1)-LN(ImpLow1))/3.29)</f>
        <v>0</v>
      </c>
      <c r="L240">
        <f>_xlfn.BINOM.INV(BinomTrials,_xlfn.GAMMA.INV(Table3[[#This Row],[RV gamma]],GammaShape2,GammaRate2)/BinomTrials,Table3[[#This Row],[RV binom]])</f>
        <v>0</v>
      </c>
      <c r="M240" s="1">
        <f>Table3[[#This Row],[Risk 2 simulated occurences]]*_xlfn.LOGNORM.INV(Table3[[#This Row],[RV lognorm]],(LN(ImpLow2)+LN(ImpUp2))/2,(LN(ImpUp2)-LN(ImpLow2))/3.29)</f>
        <v>0</v>
      </c>
    </row>
    <row r="241" spans="1:13">
      <c r="A241">
        <v>0.25790301349847716</v>
      </c>
      <c r="C241">
        <f>_xlfn.BETA.INV(Table1[[#This Row],[RV Beta]],C$9,C$10,ProbLow1,ProbUp1)</f>
        <v>0.432188024983853</v>
      </c>
      <c r="D241">
        <f>_xlfn.BETA.INV(Table1[[#This Row],[RV Beta]],D$9,D$10,ProbLow2,ProbUp2)</f>
        <v>0.154656407495156</v>
      </c>
      <c r="G241">
        <v>0.32488751938794158</v>
      </c>
      <c r="H241">
        <v>0.39008139231711692</v>
      </c>
      <c r="I241">
        <v>0.45527526524629225</v>
      </c>
      <c r="J241">
        <f>_xlfn.BINOM.INV(BinomTrials,_xlfn.GAMMA.INV(Table3[[#This Row],[RV gamma]],GammaShape1,GammaRate1)/BinomTrials,Table3[[#This Row],[RV binom]])</f>
        <v>0</v>
      </c>
      <c r="K241" s="1">
        <f>Table3[[#This Row],[Risk 1 Simulated occurences]]*_xlfn.LOGNORM.INV(Table3[[#This Row],[RV lognorm]],(LN(ImpLow1)+LN(ImpUp1))/2,(LN(ImpUp1)-LN(ImpLow1))/3.29)</f>
        <v>0</v>
      </c>
      <c r="L241">
        <f>_xlfn.BINOM.INV(BinomTrials,_xlfn.GAMMA.INV(Table3[[#This Row],[RV gamma]],GammaShape2,GammaRate2)/BinomTrials,Table3[[#This Row],[RV binom]])</f>
        <v>0</v>
      </c>
      <c r="M241" s="1">
        <f>Table3[[#This Row],[Risk 2 simulated occurences]]*_xlfn.LOGNORM.INV(Table3[[#This Row],[RV lognorm]],(LN(ImpLow2)+LN(ImpUp2))/2,(LN(ImpUp2)-LN(ImpLow2))/3.29)</f>
        <v>0</v>
      </c>
    </row>
    <row r="242" spans="1:13">
      <c r="A242">
        <v>0.57594786890593719</v>
      </c>
      <c r="C242">
        <f>_xlfn.BETA.INV(Table1[[#This Row],[RV Beta]],C$9,C$10,ProbLow1,ProbUp1)</f>
        <v>0.52034237791052429</v>
      </c>
      <c r="D242">
        <f>_xlfn.BETA.INV(Table1[[#This Row],[RV Beta]],D$9,D$10,ProbLow2,ProbUp2)</f>
        <v>0.18110271337315725</v>
      </c>
      <c r="G242">
        <v>0.38453835313419737</v>
      </c>
      <c r="H242">
        <v>9.7960673783887495E-2</v>
      </c>
      <c r="I242">
        <v>0.81138299443357764</v>
      </c>
      <c r="J242">
        <f>_xlfn.BINOM.INV(BinomTrials,_xlfn.GAMMA.INV(Table3[[#This Row],[RV gamma]],GammaShape1,GammaRate1)/BinomTrials,Table3[[#This Row],[RV binom]])</f>
        <v>0</v>
      </c>
      <c r="K242" s="1">
        <f>Table3[[#This Row],[Risk 1 Simulated occurences]]*_xlfn.LOGNORM.INV(Table3[[#This Row],[RV lognorm]],(LN(ImpLow1)+LN(ImpUp1))/2,(LN(ImpUp1)-LN(ImpLow1))/3.29)</f>
        <v>0</v>
      </c>
      <c r="L242">
        <f>_xlfn.BINOM.INV(BinomTrials,_xlfn.GAMMA.INV(Table3[[#This Row],[RV gamma]],GammaShape2,GammaRate2)/BinomTrials,Table3[[#This Row],[RV binom]])</f>
        <v>0</v>
      </c>
      <c r="M242" s="1">
        <f>Table3[[#This Row],[Risk 2 simulated occurences]]*_xlfn.LOGNORM.INV(Table3[[#This Row],[RV lognorm]],(LN(ImpLow2)+LN(ImpUp2))/2,(LN(ImpUp2)-LN(ImpLow2))/3.29)</f>
        <v>0</v>
      </c>
    </row>
    <row r="243" spans="1:13">
      <c r="A243">
        <v>0.95583270208716054</v>
      </c>
      <c r="C243">
        <f>_xlfn.BETA.INV(Table1[[#This Row],[RV Beta]],C$9,C$10,ProbLow1,ProbUp1)</f>
        <v>0.65964918854266985</v>
      </c>
      <c r="D243">
        <f>_xlfn.BETA.INV(Table1[[#This Row],[RV Beta]],D$9,D$10,ProbLow2,ProbUp2)</f>
        <v>0.22289475656280094</v>
      </c>
      <c r="G243">
        <v>0.93610112645481769</v>
      </c>
      <c r="H243">
        <v>0.42504428579706899</v>
      </c>
      <c r="I243">
        <v>0.91398744513932029</v>
      </c>
      <c r="J243">
        <f>_xlfn.BINOM.INV(BinomTrials,_xlfn.GAMMA.INV(Table3[[#This Row],[RV gamma]],GammaShape1,GammaRate1)/BinomTrials,Table3[[#This Row],[RV binom]])</f>
        <v>0</v>
      </c>
      <c r="K243" s="1">
        <f>Table3[[#This Row],[Risk 1 Simulated occurences]]*_xlfn.LOGNORM.INV(Table3[[#This Row],[RV lognorm]],(LN(ImpLow1)+LN(ImpUp1))/2,(LN(ImpUp1)-LN(ImpLow1))/3.29)</f>
        <v>0</v>
      </c>
      <c r="L243">
        <f>_xlfn.BINOM.INV(BinomTrials,_xlfn.GAMMA.INV(Table3[[#This Row],[RV gamma]],GammaShape2,GammaRate2)/BinomTrials,Table3[[#This Row],[RV binom]])</f>
        <v>0</v>
      </c>
      <c r="M243" s="1">
        <f>Table3[[#This Row],[Risk 2 simulated occurences]]*_xlfn.LOGNORM.INV(Table3[[#This Row],[RV lognorm]],(LN(ImpLow2)+LN(ImpUp2))/2,(LN(ImpUp2)-LN(ImpLow2))/3.29)</f>
        <v>0</v>
      </c>
    </row>
    <row r="244" spans="1:13">
      <c r="A244">
        <v>0.68022397890697417</v>
      </c>
      <c r="C244">
        <f>_xlfn.BETA.INV(Table1[[#This Row],[RV Beta]],C$9,C$10,ProbLow1,ProbUp1)</f>
        <v>0.54932482460272036</v>
      </c>
      <c r="D244">
        <f>_xlfn.BETA.INV(Table1[[#This Row],[RV Beta]],D$9,D$10,ProbLow2,ProbUp2)</f>
        <v>0.18979744738081608</v>
      </c>
      <c r="G244">
        <v>5.1632326120339488E-2</v>
      </c>
      <c r="H244">
        <v>0.7193113913383854</v>
      </c>
      <c r="I244">
        <v>0.38699045655643122</v>
      </c>
      <c r="J244">
        <f>_xlfn.BINOM.INV(BinomTrials,_xlfn.GAMMA.INV(Table3[[#This Row],[RV gamma]],GammaShape1,GammaRate1)/BinomTrials,Table3[[#This Row],[RV binom]])</f>
        <v>1</v>
      </c>
      <c r="K244" s="1">
        <f>Table3[[#This Row],[Risk 1 Simulated occurences]]*_xlfn.LOGNORM.INV(Table3[[#This Row],[RV lognorm]],(LN(ImpLow1)+LN(ImpUp1))/2,(LN(ImpUp1)-LN(ImpLow1))/3.29)</f>
        <v>25865.077996691856</v>
      </c>
      <c r="L244">
        <f>_xlfn.BINOM.INV(BinomTrials,_xlfn.GAMMA.INV(Table3[[#This Row],[RV gamma]],GammaShape2,GammaRate2)/BinomTrials,Table3[[#This Row],[RV binom]])</f>
        <v>0</v>
      </c>
      <c r="M244" s="1">
        <f>Table3[[#This Row],[Risk 2 simulated occurences]]*_xlfn.LOGNORM.INV(Table3[[#This Row],[RV lognorm]],(LN(ImpLow2)+LN(ImpUp2))/2,(LN(ImpUp2)-LN(ImpLow2))/3.29)</f>
        <v>0</v>
      </c>
    </row>
    <row r="245" spans="1:13">
      <c r="A245">
        <v>0.52441348951515443</v>
      </c>
      <c r="C245">
        <f>_xlfn.BETA.INV(Table1[[#This Row],[RV Beta]],C$9,C$10,ProbLow1,ProbUp1)</f>
        <v>0.5065132105008322</v>
      </c>
      <c r="D245">
        <f>_xlfn.BETA.INV(Table1[[#This Row],[RV Beta]],D$9,D$10,ProbLow2,ProbUp2)</f>
        <v>0.17695396315024967</v>
      </c>
      <c r="G245">
        <v>0.78450510454573907</v>
      </c>
      <c r="H245">
        <v>0.46655422424271431</v>
      </c>
      <c r="I245">
        <v>0.1486033439396896</v>
      </c>
      <c r="J245">
        <f>_xlfn.BINOM.INV(BinomTrials,_xlfn.GAMMA.INV(Table3[[#This Row],[RV gamma]],GammaShape1,GammaRate1)/BinomTrials,Table3[[#This Row],[RV binom]])</f>
        <v>0</v>
      </c>
      <c r="K245" s="1">
        <f>Table3[[#This Row],[Risk 1 Simulated occurences]]*_xlfn.LOGNORM.INV(Table3[[#This Row],[RV lognorm]],(LN(ImpLow1)+LN(ImpUp1))/2,(LN(ImpUp1)-LN(ImpLow1))/3.29)</f>
        <v>0</v>
      </c>
      <c r="L245">
        <f>_xlfn.BINOM.INV(BinomTrials,_xlfn.GAMMA.INV(Table3[[#This Row],[RV gamma]],GammaShape2,GammaRate2)/BinomTrials,Table3[[#This Row],[RV binom]])</f>
        <v>0</v>
      </c>
      <c r="M245" s="1">
        <f>Table3[[#This Row],[Risk 2 simulated occurences]]*_xlfn.LOGNORM.INV(Table3[[#This Row],[RV lognorm]],(LN(ImpLow2)+LN(ImpUp2))/2,(LN(ImpUp2)-LN(ImpLow2))/3.29)</f>
        <v>0</v>
      </c>
    </row>
    <row r="246" spans="1:13">
      <c r="A246">
        <v>0.81751828119974501</v>
      </c>
      <c r="C246">
        <f>_xlfn.BETA.INV(Table1[[#This Row],[RV Beta]],C$9,C$10,ProbLow1,ProbUp1)</f>
        <v>0.59285884396486366</v>
      </c>
      <c r="D246">
        <f>_xlfn.BETA.INV(Table1[[#This Row],[RV Beta]],D$9,D$10,ProbLow2,ProbUp2)</f>
        <v>0.20285765318945909</v>
      </c>
      <c r="G246">
        <v>0.1772921002364215</v>
      </c>
      <c r="H246">
        <v>0.37684684729988072</v>
      </c>
      <c r="I246">
        <v>0.57640159436334004</v>
      </c>
      <c r="J246">
        <f>_xlfn.BINOM.INV(BinomTrials,_xlfn.GAMMA.INV(Table3[[#This Row],[RV gamma]],GammaShape1,GammaRate1)/BinomTrials,Table3[[#This Row],[RV binom]])</f>
        <v>0</v>
      </c>
      <c r="K246" s="1">
        <f>Table3[[#This Row],[Risk 1 Simulated occurences]]*_xlfn.LOGNORM.INV(Table3[[#This Row],[RV lognorm]],(LN(ImpLow1)+LN(ImpUp1))/2,(LN(ImpUp1)-LN(ImpLow1))/3.29)</f>
        <v>0</v>
      </c>
      <c r="L246">
        <f>_xlfn.BINOM.INV(BinomTrials,_xlfn.GAMMA.INV(Table3[[#This Row],[RV gamma]],GammaShape2,GammaRate2)/BinomTrials,Table3[[#This Row],[RV binom]])</f>
        <v>0</v>
      </c>
      <c r="M246" s="1">
        <f>Table3[[#This Row],[Risk 2 simulated occurences]]*_xlfn.LOGNORM.INV(Table3[[#This Row],[RV lognorm]],(LN(ImpLow2)+LN(ImpUp2))/2,(LN(ImpUp2)-LN(ImpLow2))/3.29)</f>
        <v>0</v>
      </c>
    </row>
    <row r="247" spans="1:13">
      <c r="A247">
        <v>2.9752124114777952E-2</v>
      </c>
      <c r="C247">
        <f>_xlfn.BETA.INV(Table1[[#This Row],[RV Beta]],C$9,C$10,ProbLow1,ProbUp1)</f>
        <v>0.32811258485406719</v>
      </c>
      <c r="D247">
        <f>_xlfn.BETA.INV(Table1[[#This Row],[RV Beta]],D$9,D$10,ProbLow2,ProbUp2)</f>
        <v>0.12343377545622015</v>
      </c>
      <c r="G247">
        <v>0.74832867353611099</v>
      </c>
      <c r="H247">
        <v>0.66496256909564255</v>
      </c>
      <c r="I247">
        <v>0.58159646465517412</v>
      </c>
      <c r="J247">
        <f>_xlfn.BINOM.INV(BinomTrials,_xlfn.GAMMA.INV(Table3[[#This Row],[RV gamma]],GammaShape1,GammaRate1)/BinomTrials,Table3[[#This Row],[RV binom]])</f>
        <v>1</v>
      </c>
      <c r="K247" s="1">
        <f>Table3[[#This Row],[Risk 1 Simulated occurences]]*_xlfn.LOGNORM.INV(Table3[[#This Row],[RV lognorm]],(LN(ImpLow1)+LN(ImpUp1))/2,(LN(ImpUp1)-LN(ImpLow1))/3.29)</f>
        <v>36526.469231033414</v>
      </c>
      <c r="L247">
        <f>_xlfn.BINOM.INV(BinomTrials,_xlfn.GAMMA.INV(Table3[[#This Row],[RV gamma]],GammaShape2,GammaRate2)/BinomTrials,Table3[[#This Row],[RV binom]])</f>
        <v>0</v>
      </c>
      <c r="M247" s="1">
        <f>Table3[[#This Row],[Risk 2 simulated occurences]]*_xlfn.LOGNORM.INV(Table3[[#This Row],[RV lognorm]],(LN(ImpLow2)+LN(ImpUp2))/2,(LN(ImpUp2)-LN(ImpLow2))/3.29)</f>
        <v>0</v>
      </c>
    </row>
    <row r="248" spans="1:13">
      <c r="A248">
        <v>4.3949997073016125E-2</v>
      </c>
      <c r="C248">
        <f>_xlfn.BETA.INV(Table1[[#This Row],[RV Beta]],C$9,C$10,ProbLow1,ProbUp1)</f>
        <v>0.3401853403495938</v>
      </c>
      <c r="D248">
        <f>_xlfn.BETA.INV(Table1[[#This Row],[RV Beta]],D$9,D$10,ProbLow2,ProbUp2)</f>
        <v>0.12705560210487812</v>
      </c>
      <c r="G248">
        <v>0.16001612141729152</v>
      </c>
      <c r="H248">
        <v>2.5898790464689393E-2</v>
      </c>
      <c r="I248">
        <v>0.89178145951208732</v>
      </c>
      <c r="J248">
        <f>_xlfn.BINOM.INV(BinomTrials,_xlfn.GAMMA.INV(Table3[[#This Row],[RV gamma]],GammaShape1,GammaRate1)/BinomTrials,Table3[[#This Row],[RV binom]])</f>
        <v>0</v>
      </c>
      <c r="K248" s="1">
        <f>Table3[[#This Row],[Risk 1 Simulated occurences]]*_xlfn.LOGNORM.INV(Table3[[#This Row],[RV lognorm]],(LN(ImpLow1)+LN(ImpUp1))/2,(LN(ImpUp1)-LN(ImpLow1))/3.29)</f>
        <v>0</v>
      </c>
      <c r="L248">
        <f>_xlfn.BINOM.INV(BinomTrials,_xlfn.GAMMA.INV(Table3[[#This Row],[RV gamma]],GammaShape2,GammaRate2)/BinomTrials,Table3[[#This Row],[RV binom]])</f>
        <v>0</v>
      </c>
      <c r="M248" s="1">
        <f>Table3[[#This Row],[Risk 2 simulated occurences]]*_xlfn.LOGNORM.INV(Table3[[#This Row],[RV lognorm]],(LN(ImpLow2)+LN(ImpUp2))/2,(LN(ImpUp2)-LN(ImpLow2))/3.29)</f>
        <v>0</v>
      </c>
    </row>
    <row r="249" spans="1:13">
      <c r="A249">
        <v>0.66760080618206452</v>
      </c>
      <c r="C249">
        <f>_xlfn.BETA.INV(Table1[[#This Row],[RV Beta]],C$9,C$10,ProbLow1,ProbUp1)</f>
        <v>0.54570151097937702</v>
      </c>
      <c r="D249">
        <f>_xlfn.BETA.INV(Table1[[#This Row],[RV Beta]],D$9,D$10,ProbLow2,ProbUp2)</f>
        <v>0.18871045329381309</v>
      </c>
      <c r="G249">
        <v>0.39095266041855919</v>
      </c>
      <c r="H249">
        <v>0.28097134003460933</v>
      </c>
      <c r="I249">
        <v>0.17099001965065952</v>
      </c>
      <c r="J249">
        <f>_xlfn.BINOM.INV(BinomTrials,_xlfn.GAMMA.INV(Table3[[#This Row],[RV gamma]],GammaShape1,GammaRate1)/BinomTrials,Table3[[#This Row],[RV binom]])</f>
        <v>0</v>
      </c>
      <c r="K249" s="1">
        <f>Table3[[#This Row],[Risk 1 Simulated occurences]]*_xlfn.LOGNORM.INV(Table3[[#This Row],[RV lognorm]],(LN(ImpLow1)+LN(ImpUp1))/2,(LN(ImpUp1)-LN(ImpLow1))/3.29)</f>
        <v>0</v>
      </c>
      <c r="L249">
        <f>_xlfn.BINOM.INV(BinomTrials,_xlfn.GAMMA.INV(Table3[[#This Row],[RV gamma]],GammaShape2,GammaRate2)/BinomTrials,Table3[[#This Row],[RV binom]])</f>
        <v>0</v>
      </c>
      <c r="M249" s="1">
        <f>Table3[[#This Row],[Risk 2 simulated occurences]]*_xlfn.LOGNORM.INV(Table3[[#This Row],[RV lognorm]],(LN(ImpLow2)+LN(ImpUp2))/2,(LN(ImpUp2)-LN(ImpLow2))/3.29)</f>
        <v>0</v>
      </c>
    </row>
    <row r="250" spans="1:13">
      <c r="A250">
        <v>0.36674950195790712</v>
      </c>
      <c r="C250">
        <f>_xlfn.BETA.INV(Table1[[#This Row],[RV Beta]],C$9,C$10,ProbLow1,ProbUp1)</f>
        <v>0.46397076489135103</v>
      </c>
      <c r="D250">
        <f>_xlfn.BETA.INV(Table1[[#This Row],[RV Beta]],D$9,D$10,ProbLow2,ProbUp2)</f>
        <v>0.16419122946740539</v>
      </c>
      <c r="G250">
        <v>0.74136365472402599</v>
      </c>
      <c r="H250">
        <v>0.28531196167939898</v>
      </c>
      <c r="I250">
        <v>0.82926026863477209</v>
      </c>
      <c r="J250">
        <f>_xlfn.BINOM.INV(BinomTrials,_xlfn.GAMMA.INV(Table3[[#This Row],[RV gamma]],GammaShape1,GammaRate1)/BinomTrials,Table3[[#This Row],[RV binom]])</f>
        <v>0</v>
      </c>
      <c r="K250" s="1">
        <f>Table3[[#This Row],[Risk 1 Simulated occurences]]*_xlfn.LOGNORM.INV(Table3[[#This Row],[RV lognorm]],(LN(ImpLow1)+LN(ImpUp1))/2,(LN(ImpUp1)-LN(ImpLow1))/3.29)</f>
        <v>0</v>
      </c>
      <c r="L250">
        <f>_xlfn.BINOM.INV(BinomTrials,_xlfn.GAMMA.INV(Table3[[#This Row],[RV gamma]],GammaShape2,GammaRate2)/BinomTrials,Table3[[#This Row],[RV binom]])</f>
        <v>0</v>
      </c>
      <c r="M250" s="1">
        <f>Table3[[#This Row],[Risk 2 simulated occurences]]*_xlfn.LOGNORM.INV(Table3[[#This Row],[RV lognorm]],(LN(ImpLow2)+LN(ImpUp2))/2,(LN(ImpUp2)-LN(ImpLow2))/3.29)</f>
        <v>0</v>
      </c>
    </row>
    <row r="251" spans="1:13">
      <c r="A251">
        <v>0.95887940654478943</v>
      </c>
      <c r="C251">
        <f>_xlfn.BETA.INV(Table1[[#This Row],[RV Beta]],C$9,C$10,ProbLow1,ProbUp1)</f>
        <v>0.66201404640803341</v>
      </c>
      <c r="D251">
        <f>_xlfn.BETA.INV(Table1[[#This Row],[RV Beta]],D$9,D$10,ProbLow2,ProbUp2)</f>
        <v>0.22360421392241003</v>
      </c>
      <c r="G251">
        <v>9.8944946703941064E-2</v>
      </c>
      <c r="H251">
        <v>0.2381399456589203</v>
      </c>
      <c r="I251">
        <v>0.37733494461389955</v>
      </c>
      <c r="J251">
        <f>_xlfn.BINOM.INV(BinomTrials,_xlfn.GAMMA.INV(Table3[[#This Row],[RV gamma]],GammaShape1,GammaRate1)/BinomTrials,Table3[[#This Row],[RV binom]])</f>
        <v>0</v>
      </c>
      <c r="K251" s="1">
        <f>Table3[[#This Row],[Risk 1 Simulated occurences]]*_xlfn.LOGNORM.INV(Table3[[#This Row],[RV lognorm]],(LN(ImpLow1)+LN(ImpUp1))/2,(LN(ImpUp1)-LN(ImpLow1))/3.29)</f>
        <v>0</v>
      </c>
      <c r="L251">
        <f>_xlfn.BINOM.INV(BinomTrials,_xlfn.GAMMA.INV(Table3[[#This Row],[RV gamma]],GammaShape2,GammaRate2)/BinomTrials,Table3[[#This Row],[RV binom]])</f>
        <v>0</v>
      </c>
      <c r="M251" s="1">
        <f>Table3[[#This Row],[Risk 2 simulated occurences]]*_xlfn.LOGNORM.INV(Table3[[#This Row],[RV lognorm]],(LN(ImpLow2)+LN(ImpUp2))/2,(LN(ImpUp2)-LN(ImpLow2))/3.29)</f>
        <v>0</v>
      </c>
    </row>
    <row r="252" spans="1:13">
      <c r="A252">
        <v>0.88618579827537103</v>
      </c>
      <c r="C252">
        <f>_xlfn.BETA.INV(Table1[[#This Row],[RV Beta]],C$9,C$10,ProbLow1,ProbUp1)</f>
        <v>0.6202381074882678</v>
      </c>
      <c r="D252">
        <f>_xlfn.BETA.INV(Table1[[#This Row],[RV Beta]],D$9,D$10,ProbLow2,ProbUp2)</f>
        <v>0.21107143224648031</v>
      </c>
      <c r="G252">
        <v>0.96771925313757701</v>
      </c>
      <c r="H252">
        <v>0.41806668947360792</v>
      </c>
      <c r="I252">
        <v>0.86841412580963884</v>
      </c>
      <c r="J252">
        <f>_xlfn.BINOM.INV(BinomTrials,_xlfn.GAMMA.INV(Table3[[#This Row],[RV gamma]],GammaShape1,GammaRate1)/BinomTrials,Table3[[#This Row],[RV binom]])</f>
        <v>0</v>
      </c>
      <c r="K252" s="1">
        <f>Table3[[#This Row],[Risk 1 Simulated occurences]]*_xlfn.LOGNORM.INV(Table3[[#This Row],[RV lognorm]],(LN(ImpLow1)+LN(ImpUp1))/2,(LN(ImpUp1)-LN(ImpLow1))/3.29)</f>
        <v>0</v>
      </c>
      <c r="L252">
        <f>_xlfn.BINOM.INV(BinomTrials,_xlfn.GAMMA.INV(Table3[[#This Row],[RV gamma]],GammaShape2,GammaRate2)/BinomTrials,Table3[[#This Row],[RV binom]])</f>
        <v>0</v>
      </c>
      <c r="M252" s="1">
        <f>Table3[[#This Row],[Risk 2 simulated occurences]]*_xlfn.LOGNORM.INV(Table3[[#This Row],[RV lognorm]],(LN(ImpLow2)+LN(ImpUp2))/2,(LN(ImpUp2)-LN(ImpLow2))/3.29)</f>
        <v>0</v>
      </c>
    </row>
    <row r="253" spans="1:13">
      <c r="A253">
        <v>0.12471161416019853</v>
      </c>
      <c r="C253">
        <f>_xlfn.BETA.INV(Table1[[#This Row],[RV Beta]],C$9,C$10,ProbLow1,ProbUp1)</f>
        <v>0.38456513074250498</v>
      </c>
      <c r="D253">
        <f>_xlfn.BETA.INV(Table1[[#This Row],[RV Beta]],D$9,D$10,ProbLow2,ProbUp2)</f>
        <v>0.14036953922275155</v>
      </c>
      <c r="G253">
        <v>0.45748748325625782</v>
      </c>
      <c r="H253">
        <v>0.44684998292794914</v>
      </c>
      <c r="I253">
        <v>0.43621248259964052</v>
      </c>
      <c r="J253">
        <f>_xlfn.BINOM.INV(BinomTrials,_xlfn.GAMMA.INV(Table3[[#This Row],[RV gamma]],GammaShape1,GammaRate1)/BinomTrials,Table3[[#This Row],[RV binom]])</f>
        <v>0</v>
      </c>
      <c r="K253" s="1">
        <f>Table3[[#This Row],[Risk 1 Simulated occurences]]*_xlfn.LOGNORM.INV(Table3[[#This Row],[RV lognorm]],(LN(ImpLow1)+LN(ImpUp1))/2,(LN(ImpUp1)-LN(ImpLow1))/3.29)</f>
        <v>0</v>
      </c>
      <c r="L253">
        <f>_xlfn.BINOM.INV(BinomTrials,_xlfn.GAMMA.INV(Table3[[#This Row],[RV gamma]],GammaShape2,GammaRate2)/BinomTrials,Table3[[#This Row],[RV binom]])</f>
        <v>0</v>
      </c>
      <c r="M253" s="1">
        <f>Table3[[#This Row],[Risk 2 simulated occurences]]*_xlfn.LOGNORM.INV(Table3[[#This Row],[RV lognorm]],(LN(ImpLow2)+LN(ImpUp2))/2,(LN(ImpUp2)-LN(ImpLow2))/3.29)</f>
        <v>0</v>
      </c>
    </row>
    <row r="254" spans="1:13">
      <c r="A254">
        <v>2.8099190456838903E-2</v>
      </c>
      <c r="C254">
        <f>_xlfn.BETA.INV(Table1[[#This Row],[RV Beta]],C$9,C$10,ProbLow1,ProbUp1)</f>
        <v>0.32650009215269765</v>
      </c>
      <c r="D254">
        <f>_xlfn.BETA.INV(Table1[[#This Row],[RV Beta]],D$9,D$10,ProbLow2,ProbUp2)</f>
        <v>0.12295002764580928</v>
      </c>
      <c r="G254">
        <v>0.9921310879253461</v>
      </c>
      <c r="H254">
        <v>0.2076630700415294</v>
      </c>
      <c r="I254">
        <v>0.42319505215771264</v>
      </c>
      <c r="J254">
        <f>_xlfn.BINOM.INV(BinomTrials,_xlfn.GAMMA.INV(Table3[[#This Row],[RV gamma]],GammaShape1,GammaRate1)/BinomTrials,Table3[[#This Row],[RV binom]])</f>
        <v>0</v>
      </c>
      <c r="K254" s="1">
        <f>Table3[[#This Row],[Risk 1 Simulated occurences]]*_xlfn.LOGNORM.INV(Table3[[#This Row],[RV lognorm]],(LN(ImpLow1)+LN(ImpUp1))/2,(LN(ImpUp1)-LN(ImpLow1))/3.29)</f>
        <v>0</v>
      </c>
      <c r="L254">
        <f>_xlfn.BINOM.INV(BinomTrials,_xlfn.GAMMA.INV(Table3[[#This Row],[RV gamma]],GammaShape2,GammaRate2)/BinomTrials,Table3[[#This Row],[RV binom]])</f>
        <v>0</v>
      </c>
      <c r="M254" s="1">
        <f>Table3[[#This Row],[Risk 2 simulated occurences]]*_xlfn.LOGNORM.INV(Table3[[#This Row],[RV lognorm]],(LN(ImpLow2)+LN(ImpUp2))/2,(LN(ImpUp2)-LN(ImpLow2))/3.29)</f>
        <v>0</v>
      </c>
    </row>
    <row r="255" spans="1:13">
      <c r="A255">
        <v>0.26309400809141531</v>
      </c>
      <c r="C255">
        <f>_xlfn.BETA.INV(Table1[[#This Row],[RV Beta]],C$9,C$10,ProbLow1,ProbUp1)</f>
        <v>0.43379488671016031</v>
      </c>
      <c r="D255">
        <f>_xlfn.BETA.INV(Table1[[#This Row],[RV Beta]],D$9,D$10,ProbLow2,ProbUp2)</f>
        <v>0.1551384660130482</v>
      </c>
      <c r="G255">
        <v>0.74719476129263396</v>
      </c>
      <c r="H255">
        <v>0.19321818798464638</v>
      </c>
      <c r="I255">
        <v>0.63924161467665885</v>
      </c>
      <c r="J255">
        <f>_xlfn.BINOM.INV(BinomTrials,_xlfn.GAMMA.INV(Table3[[#This Row],[RV gamma]],GammaShape1,GammaRate1)/BinomTrials,Table3[[#This Row],[RV binom]])</f>
        <v>0</v>
      </c>
      <c r="K255" s="1">
        <f>Table3[[#This Row],[Risk 1 Simulated occurences]]*_xlfn.LOGNORM.INV(Table3[[#This Row],[RV lognorm]],(LN(ImpLow1)+LN(ImpUp1))/2,(LN(ImpUp1)-LN(ImpLow1))/3.29)</f>
        <v>0</v>
      </c>
      <c r="L255">
        <f>_xlfn.BINOM.INV(BinomTrials,_xlfn.GAMMA.INV(Table3[[#This Row],[RV gamma]],GammaShape2,GammaRate2)/BinomTrials,Table3[[#This Row],[RV binom]])</f>
        <v>0</v>
      </c>
      <c r="M255" s="1">
        <f>Table3[[#This Row],[Risk 2 simulated occurences]]*_xlfn.LOGNORM.INV(Table3[[#This Row],[RV lognorm]],(LN(ImpLow2)+LN(ImpUp2))/2,(LN(ImpUp2)-LN(ImpLow2))/3.29)</f>
        <v>0</v>
      </c>
    </row>
    <row r="256" spans="1:13">
      <c r="A256">
        <v>0.82099399241665094</v>
      </c>
      <c r="C256">
        <f>_xlfn.BETA.INV(Table1[[#This Row],[RV Beta]],C$9,C$10,ProbLow1,ProbUp1)</f>
        <v>0.59411154368498598</v>
      </c>
      <c r="D256">
        <f>_xlfn.BETA.INV(Table1[[#This Row],[RV Beta]],D$9,D$10,ProbLow2,ProbUp2)</f>
        <v>0.20323346310549578</v>
      </c>
      <c r="G256">
        <v>0.10235304529888231</v>
      </c>
      <c r="H256">
        <v>0.41808545795180158</v>
      </c>
      <c r="I256">
        <v>0.73381787060472081</v>
      </c>
      <c r="J256">
        <f>_xlfn.BINOM.INV(BinomTrials,_xlfn.GAMMA.INV(Table3[[#This Row],[RV gamma]],GammaShape1,GammaRate1)/BinomTrials,Table3[[#This Row],[RV binom]])</f>
        <v>0</v>
      </c>
      <c r="K256" s="1">
        <f>Table3[[#This Row],[Risk 1 Simulated occurences]]*_xlfn.LOGNORM.INV(Table3[[#This Row],[RV lognorm]],(LN(ImpLow1)+LN(ImpUp1))/2,(LN(ImpUp1)-LN(ImpLow1))/3.29)</f>
        <v>0</v>
      </c>
      <c r="L256">
        <f>_xlfn.BINOM.INV(BinomTrials,_xlfn.GAMMA.INV(Table3[[#This Row],[RV gamma]],GammaShape2,GammaRate2)/BinomTrials,Table3[[#This Row],[RV binom]])</f>
        <v>0</v>
      </c>
      <c r="M256" s="1">
        <f>Table3[[#This Row],[Risk 2 simulated occurences]]*_xlfn.LOGNORM.INV(Table3[[#This Row],[RV lognorm]],(LN(ImpLow2)+LN(ImpUp2))/2,(LN(ImpUp2)-LN(ImpLow2))/3.29)</f>
        <v>0</v>
      </c>
    </row>
    <row r="257" spans="1:13">
      <c r="A257">
        <v>0.44603054665309866</v>
      </c>
      <c r="C257">
        <f>_xlfn.BETA.INV(Table1[[#This Row],[RV Beta]],C$9,C$10,ProbLow1,ProbUp1)</f>
        <v>0.48557616884912003</v>
      </c>
      <c r="D257">
        <f>_xlfn.BETA.INV(Table1[[#This Row],[RV Beta]],D$9,D$10,ProbLow2,ProbUp2)</f>
        <v>0.17067285065473614</v>
      </c>
      <c r="G257">
        <v>0.24763233831507728</v>
      </c>
      <c r="H257">
        <v>0.76229179592909846</v>
      </c>
      <c r="I257">
        <v>0.27695125354311956</v>
      </c>
      <c r="J257">
        <f>_xlfn.BINOM.INV(BinomTrials,_xlfn.GAMMA.INV(Table3[[#This Row],[RV gamma]],GammaShape1,GammaRate1)/BinomTrials,Table3[[#This Row],[RV binom]])</f>
        <v>1</v>
      </c>
      <c r="K257" s="1">
        <f>Table3[[#This Row],[Risk 1 Simulated occurences]]*_xlfn.LOGNORM.INV(Table3[[#This Row],[RV lognorm]],(LN(ImpLow1)+LN(ImpUp1))/2,(LN(ImpUp1)-LN(ImpLow1))/3.29)</f>
        <v>20897.019884170433</v>
      </c>
      <c r="L257">
        <f>_xlfn.BINOM.INV(BinomTrials,_xlfn.GAMMA.INV(Table3[[#This Row],[RV gamma]],GammaShape2,GammaRate2)/BinomTrials,Table3[[#This Row],[RV binom]])</f>
        <v>0</v>
      </c>
      <c r="M257" s="1">
        <f>Table3[[#This Row],[Risk 2 simulated occurences]]*_xlfn.LOGNORM.INV(Table3[[#This Row],[RV lognorm]],(LN(ImpLow2)+LN(ImpUp2))/2,(LN(ImpUp2)-LN(ImpLow2))/3.29)</f>
        <v>0</v>
      </c>
    </row>
    <row r="258" spans="1:13">
      <c r="A258">
        <v>0.43539759862953686</v>
      </c>
      <c r="C258">
        <f>_xlfn.BETA.INV(Table1[[#This Row],[RV Beta]],C$9,C$10,ProbLow1,ProbUp1)</f>
        <v>0.48271771238557803</v>
      </c>
      <c r="D258">
        <f>_xlfn.BETA.INV(Table1[[#This Row],[RV Beta]],D$9,D$10,ProbLow2,ProbUp2)</f>
        <v>0.16981531371567352</v>
      </c>
      <c r="G258">
        <v>0.95671006150390492</v>
      </c>
      <c r="H258">
        <v>0.83821418035692263</v>
      </c>
      <c r="I258">
        <v>0.71971829920994035</v>
      </c>
      <c r="J258">
        <f>_xlfn.BINOM.INV(BinomTrials,_xlfn.GAMMA.INV(Table3[[#This Row],[RV gamma]],GammaShape1,GammaRate1)/BinomTrials,Table3[[#This Row],[RV binom]])</f>
        <v>1</v>
      </c>
      <c r="K258" s="1">
        <f>Table3[[#This Row],[Risk 1 Simulated occurences]]*_xlfn.LOGNORM.INV(Table3[[#This Row],[RV lognorm]],(LN(ImpLow1)+LN(ImpUp1))/2,(LN(ImpUp1)-LN(ImpLow1))/3.29)</f>
        <v>47522.707521554963</v>
      </c>
      <c r="L258">
        <f>_xlfn.BINOM.INV(BinomTrials,_xlfn.GAMMA.INV(Table3[[#This Row],[RV gamma]],GammaShape2,GammaRate2)/BinomTrials,Table3[[#This Row],[RV binom]])</f>
        <v>1</v>
      </c>
      <c r="M258" s="1">
        <f>Table3[[#This Row],[Risk 2 simulated occurences]]*_xlfn.LOGNORM.INV(Table3[[#This Row],[RV lognorm]],(LN(ImpLow2)+LN(ImpUp2))/2,(LN(ImpUp2)-LN(ImpLow2))/3.29)</f>
        <v>4752270.7521554986</v>
      </c>
    </row>
    <row r="259" spans="1:13">
      <c r="A259">
        <v>0.72744016662586486</v>
      </c>
      <c r="C259">
        <f>_xlfn.BETA.INV(Table1[[#This Row],[RV Beta]],C$9,C$10,ProbLow1,ProbUp1)</f>
        <v>0.56330471419524697</v>
      </c>
      <c r="D259">
        <f>_xlfn.BETA.INV(Table1[[#This Row],[RV Beta]],D$9,D$10,ProbLow2,ProbUp2)</f>
        <v>0.19399141425857408</v>
      </c>
      <c r="G259">
        <v>0.42600369612965905</v>
      </c>
      <c r="H259">
        <v>0.86572925879886808</v>
      </c>
      <c r="I259">
        <v>0.30545482146807706</v>
      </c>
      <c r="J259">
        <f>_xlfn.BINOM.INV(BinomTrials,_xlfn.GAMMA.INV(Table3[[#This Row],[RV gamma]],GammaShape1,GammaRate1)/BinomTrials,Table3[[#This Row],[RV binom]])</f>
        <v>1</v>
      </c>
      <c r="K259" s="1">
        <f>Table3[[#This Row],[Risk 1 Simulated occurences]]*_xlfn.LOGNORM.INV(Table3[[#This Row],[RV lognorm]],(LN(ImpLow1)+LN(ImpUp1))/2,(LN(ImpUp1)-LN(ImpLow1))/3.29)</f>
        <v>22149.147330262378</v>
      </c>
      <c r="L259">
        <f>_xlfn.BINOM.INV(BinomTrials,_xlfn.GAMMA.INV(Table3[[#This Row],[RV gamma]],GammaShape2,GammaRate2)/BinomTrials,Table3[[#This Row],[RV binom]])</f>
        <v>1</v>
      </c>
      <c r="M259" s="1">
        <f>Table3[[#This Row],[Risk 2 simulated occurences]]*_xlfn.LOGNORM.INV(Table3[[#This Row],[RV lognorm]],(LN(ImpLow2)+LN(ImpUp2))/2,(LN(ImpUp2)-LN(ImpLow2))/3.29)</f>
        <v>2214914.7330262386</v>
      </c>
    </row>
    <row r="260" spans="1:13">
      <c r="A260">
        <v>8.6880480911061389E-2</v>
      </c>
      <c r="C260">
        <f>_xlfn.BETA.INV(Table1[[#This Row],[RV Beta]],C$9,C$10,ProbLow1,ProbUp1)</f>
        <v>0.36674815012792905</v>
      </c>
      <c r="D260">
        <f>_xlfn.BETA.INV(Table1[[#This Row],[RV Beta]],D$9,D$10,ProbLow2,ProbUp2)</f>
        <v>0.13502444503837877</v>
      </c>
      <c r="G260">
        <v>0.84412085117964109</v>
      </c>
      <c r="H260">
        <v>0.31165263257532039</v>
      </c>
      <c r="I260">
        <v>0.77918441397099958</v>
      </c>
      <c r="J260">
        <f>_xlfn.BINOM.INV(BinomTrials,_xlfn.GAMMA.INV(Table3[[#This Row],[RV gamma]],GammaShape1,GammaRate1)/BinomTrials,Table3[[#This Row],[RV binom]])</f>
        <v>0</v>
      </c>
      <c r="K260" s="1">
        <f>Table3[[#This Row],[Risk 1 Simulated occurences]]*_xlfn.LOGNORM.INV(Table3[[#This Row],[RV lognorm]],(LN(ImpLow1)+LN(ImpUp1))/2,(LN(ImpUp1)-LN(ImpLow1))/3.29)</f>
        <v>0</v>
      </c>
      <c r="L260">
        <f>_xlfn.BINOM.INV(BinomTrials,_xlfn.GAMMA.INV(Table3[[#This Row],[RV gamma]],GammaShape2,GammaRate2)/BinomTrials,Table3[[#This Row],[RV binom]])</f>
        <v>0</v>
      </c>
      <c r="M260" s="1">
        <f>Table3[[#This Row],[Risk 2 simulated occurences]]*_xlfn.LOGNORM.INV(Table3[[#This Row],[RV lognorm]],(LN(ImpLow2)+LN(ImpUp2))/2,(LN(ImpUp2)-LN(ImpLow2))/3.29)</f>
        <v>0</v>
      </c>
    </row>
    <row r="261" spans="1:13">
      <c r="A261">
        <v>0.20024267220880962</v>
      </c>
      <c r="C261">
        <f>_xlfn.BETA.INV(Table1[[#This Row],[RV Beta]],C$9,C$10,ProbLow1,ProbUp1)</f>
        <v>0.4133825635889089</v>
      </c>
      <c r="D261">
        <f>_xlfn.BETA.INV(Table1[[#This Row],[RV Beta]],D$9,D$10,ProbLow2,ProbUp2)</f>
        <v>0.14901476907667274</v>
      </c>
      <c r="G261">
        <v>0.13914577622858146</v>
      </c>
      <c r="H261">
        <v>0.94579569340953407</v>
      </c>
      <c r="I261">
        <v>0.75244561059048665</v>
      </c>
      <c r="J261">
        <f>_xlfn.BINOM.INV(BinomTrials,_xlfn.GAMMA.INV(Table3[[#This Row],[RV gamma]],GammaShape1,GammaRate1)/BinomTrials,Table3[[#This Row],[RV binom]])</f>
        <v>2</v>
      </c>
      <c r="K261" s="1">
        <f>Table3[[#This Row],[Risk 1 Simulated occurences]]*_xlfn.LOGNORM.INV(Table3[[#This Row],[RV lognorm]],(LN(ImpLow1)+LN(ImpUp1))/2,(LN(ImpUp1)-LN(ImpLow1))/3.29)</f>
        <v>101950.04109865708</v>
      </c>
      <c r="L261">
        <f>_xlfn.BINOM.INV(BinomTrials,_xlfn.GAMMA.INV(Table3[[#This Row],[RV gamma]],GammaShape2,GammaRate2)/BinomTrials,Table3[[#This Row],[RV binom]])</f>
        <v>1</v>
      </c>
      <c r="M261" s="1">
        <f>Table3[[#This Row],[Risk 2 simulated occurences]]*_xlfn.LOGNORM.INV(Table3[[#This Row],[RV lognorm]],(LN(ImpLow2)+LN(ImpUp2))/2,(LN(ImpUp2)-LN(ImpLow2))/3.29)</f>
        <v>5097502.054932856</v>
      </c>
    </row>
    <row r="262" spans="1:13">
      <c r="A262">
        <v>0.47859181346306195</v>
      </c>
      <c r="C262">
        <f>_xlfn.BETA.INV(Table1[[#This Row],[RV Beta]],C$9,C$10,ProbLow1,ProbUp1)</f>
        <v>0.49428916388830246</v>
      </c>
      <c r="D262">
        <f>_xlfn.BETA.INV(Table1[[#This Row],[RV Beta]],D$9,D$10,ProbLow2,ProbUp2)</f>
        <v>0.17328674916649084</v>
      </c>
      <c r="G262">
        <v>0.62306107376844677</v>
      </c>
      <c r="H262">
        <v>0.98821913403841621</v>
      </c>
      <c r="I262">
        <v>0.35337719430838582</v>
      </c>
      <c r="J262">
        <f>_xlfn.BINOM.INV(BinomTrials,_xlfn.GAMMA.INV(Table3[[#This Row],[RV gamma]],GammaShape1,GammaRate1)/BinomTrials,Table3[[#This Row],[RV binom]])</f>
        <v>3</v>
      </c>
      <c r="K262" s="1">
        <f>Table3[[#This Row],[Risk 1 Simulated occurences]]*_xlfn.LOGNORM.INV(Table3[[#This Row],[RV lognorm]],(LN(ImpLow1)+LN(ImpUp1))/2,(LN(ImpUp1)-LN(ImpLow1))/3.29)</f>
        <v>72906.977927527027</v>
      </c>
      <c r="L262">
        <f>_xlfn.BINOM.INV(BinomTrials,_xlfn.GAMMA.INV(Table3[[#This Row],[RV gamma]],GammaShape2,GammaRate2)/BinomTrials,Table3[[#This Row],[RV binom]])</f>
        <v>2</v>
      </c>
      <c r="M262" s="1">
        <f>Table3[[#This Row],[Risk 2 simulated occurences]]*_xlfn.LOGNORM.INV(Table3[[#This Row],[RV lognorm]],(LN(ImpLow2)+LN(ImpUp2))/2,(LN(ImpUp2)-LN(ImpLow2))/3.29)</f>
        <v>4860465.19516847</v>
      </c>
    </row>
    <row r="263" spans="1:13">
      <c r="A263">
        <v>0.69260887368238011</v>
      </c>
      <c r="C263">
        <f>_xlfn.BETA.INV(Table1[[#This Row],[RV Beta]],C$9,C$10,ProbLow1,ProbUp1)</f>
        <v>0.55292214487629465</v>
      </c>
      <c r="D263">
        <f>_xlfn.BETA.INV(Table1[[#This Row],[RV Beta]],D$9,D$10,ProbLow2,ProbUp2)</f>
        <v>0.19087664346288841</v>
      </c>
      <c r="G263">
        <v>0.78746682628405595</v>
      </c>
      <c r="H263">
        <v>0.99898578366217472</v>
      </c>
      <c r="I263">
        <v>0.21050474104029349</v>
      </c>
      <c r="J263">
        <f>_xlfn.BINOM.INV(BinomTrials,_xlfn.GAMMA.INV(Table3[[#This Row],[RV gamma]],GammaShape1,GammaRate1)/BinomTrials,Table3[[#This Row],[RV binom]])</f>
        <v>4</v>
      </c>
      <c r="K263" s="1">
        <f>Table3[[#This Row],[Risk 1 Simulated occurences]]*_xlfn.LOGNORM.INV(Table3[[#This Row],[RV lognorm]],(LN(ImpLow1)+LN(ImpUp1))/2,(LN(ImpUp1)-LN(ImpLow1))/3.29)</f>
        <v>72024.308931255087</v>
      </c>
      <c r="L263">
        <f>_xlfn.BINOM.INV(BinomTrials,_xlfn.GAMMA.INV(Table3[[#This Row],[RV gamma]],GammaShape2,GammaRate2)/BinomTrials,Table3[[#This Row],[RV binom]])</f>
        <v>3</v>
      </c>
      <c r="M263" s="1">
        <f>Table3[[#This Row],[Risk 2 simulated occurences]]*_xlfn.LOGNORM.INV(Table3[[#This Row],[RV lognorm]],(LN(ImpLow2)+LN(ImpUp2))/2,(LN(ImpUp2)-LN(ImpLow2))/3.29)</f>
        <v>5401823.1698441245</v>
      </c>
    </row>
    <row r="264" spans="1:13">
      <c r="A264">
        <v>0.67733997976283544</v>
      </c>
      <c r="C264">
        <f>_xlfn.BETA.INV(Table1[[#This Row],[RV Beta]],C$9,C$10,ProbLow1,ProbUp1)</f>
        <v>0.54849332601481304</v>
      </c>
      <c r="D264">
        <f>_xlfn.BETA.INV(Table1[[#This Row],[RV Beta]],D$9,D$10,ProbLow2,ProbUp2)</f>
        <v>0.18954799780444392</v>
      </c>
      <c r="G264">
        <v>0.95494935612890375</v>
      </c>
      <c r="H264">
        <v>0.95406601017064696</v>
      </c>
      <c r="I264">
        <v>0.95318266421239017</v>
      </c>
      <c r="J264">
        <f>_xlfn.BINOM.INV(BinomTrials,_xlfn.GAMMA.INV(Table3[[#This Row],[RV gamma]],GammaShape1,GammaRate1)/BinomTrials,Table3[[#This Row],[RV binom]])</f>
        <v>2</v>
      </c>
      <c r="K264" s="1">
        <f>Table3[[#This Row],[Risk 1 Simulated occurences]]*_xlfn.LOGNORM.INV(Table3[[#This Row],[RV lognorm]],(LN(ImpLow1)+LN(ImpUp1))/2,(LN(ImpUp1)-LN(ImpLow1))/3.29)</f>
        <v>204462.27999821448</v>
      </c>
      <c r="L264">
        <f>_xlfn.BINOM.INV(BinomTrials,_xlfn.GAMMA.INV(Table3[[#This Row],[RV gamma]],GammaShape2,GammaRate2)/BinomTrials,Table3[[#This Row],[RV binom]])</f>
        <v>1</v>
      </c>
      <c r="M264" s="1">
        <f>Table3[[#This Row],[Risk 2 simulated occurences]]*_xlfn.LOGNORM.INV(Table3[[#This Row],[RV lognorm]],(LN(ImpLow2)+LN(ImpUp2))/2,(LN(ImpUp2)-LN(ImpLow2))/3.29)</f>
        <v>10223113.999910746</v>
      </c>
    </row>
    <row r="265" spans="1:13">
      <c r="A265">
        <v>5.303987397488201E-2</v>
      </c>
      <c r="C265">
        <f>_xlfn.BETA.INV(Table1[[#This Row],[RV Beta]],C$9,C$10,ProbLow1,ProbUp1)</f>
        <v>0.34674337512298836</v>
      </c>
      <c r="D265">
        <f>_xlfn.BETA.INV(Table1[[#This Row],[RV Beta]],D$9,D$10,ProbLow2,ProbUp2)</f>
        <v>0.12902301253689649</v>
      </c>
      <c r="G265">
        <v>0.83382845848511367</v>
      </c>
      <c r="H265">
        <v>0.98743293806325316</v>
      </c>
      <c r="I265">
        <v>0.14103741764139263</v>
      </c>
      <c r="J265">
        <f>_xlfn.BINOM.INV(BinomTrials,_xlfn.GAMMA.INV(Table3[[#This Row],[RV gamma]],GammaShape1,GammaRate1)/BinomTrials,Table3[[#This Row],[RV binom]])</f>
        <v>3</v>
      </c>
      <c r="K265" s="1">
        <f>Table3[[#This Row],[Risk 1 Simulated occurences]]*_xlfn.LOGNORM.INV(Table3[[#This Row],[RV lognorm]],(LN(ImpLow1)+LN(ImpUp1))/2,(LN(ImpUp1)-LN(ImpLow1))/3.29)</f>
        <v>44685.833610685797</v>
      </c>
      <c r="L265">
        <f>_xlfn.BINOM.INV(BinomTrials,_xlfn.GAMMA.INV(Table3[[#This Row],[RV gamma]],GammaShape2,GammaRate2)/BinomTrials,Table3[[#This Row],[RV binom]])</f>
        <v>2</v>
      </c>
      <c r="M265" s="1">
        <f>Table3[[#This Row],[Risk 2 simulated occurences]]*_xlfn.LOGNORM.INV(Table3[[#This Row],[RV lognorm]],(LN(ImpLow2)+LN(ImpUp2))/2,(LN(ImpUp2)-LN(ImpLow2))/3.29)</f>
        <v>2979055.574045721</v>
      </c>
    </row>
    <row r="266" spans="1:13">
      <c r="A266">
        <v>0.44116189584190113</v>
      </c>
      <c r="C266">
        <f>_xlfn.BETA.INV(Table1[[#This Row],[RV Beta]],C$9,C$10,ProbLow1,ProbUp1)</f>
        <v>0.48426835929069662</v>
      </c>
      <c r="D266">
        <f>_xlfn.BETA.INV(Table1[[#This Row],[RV Beta]],D$9,D$10,ProbLow2,ProbUp2)</f>
        <v>0.17028050778720907</v>
      </c>
      <c r="G266">
        <v>0.15490175930545746</v>
      </c>
      <c r="H266">
        <v>0.78539002909576061</v>
      </c>
      <c r="I266">
        <v>0.41587829888606365</v>
      </c>
      <c r="J266">
        <f>_xlfn.BINOM.INV(BinomTrials,_xlfn.GAMMA.INV(Table3[[#This Row],[RV gamma]],GammaShape1,GammaRate1)/BinomTrials,Table3[[#This Row],[RV binom]])</f>
        <v>1</v>
      </c>
      <c r="K266" s="1">
        <f>Table3[[#This Row],[Risk 1 Simulated occurences]]*_xlfn.LOGNORM.INV(Table3[[#This Row],[RV lognorm]],(LN(ImpLow1)+LN(ImpUp1))/2,(LN(ImpUp1)-LN(ImpLow1))/3.29)</f>
        <v>27253.7188875028</v>
      </c>
      <c r="L266">
        <f>_xlfn.BINOM.INV(BinomTrials,_xlfn.GAMMA.INV(Table3[[#This Row],[RV gamma]],GammaShape2,GammaRate2)/BinomTrials,Table3[[#This Row],[RV binom]])</f>
        <v>0</v>
      </c>
      <c r="M266" s="1">
        <f>Table3[[#This Row],[Risk 2 simulated occurences]]*_xlfn.LOGNORM.INV(Table3[[#This Row],[RV lognorm]],(LN(ImpLow2)+LN(ImpUp2))/2,(LN(ImpUp2)-LN(ImpLow2))/3.29)</f>
        <v>0</v>
      </c>
    </row>
    <row r="267" spans="1:13">
      <c r="A267">
        <v>0.60798341483249485</v>
      </c>
      <c r="C267">
        <f>_xlfn.BETA.INV(Table1[[#This Row],[RV Beta]],C$9,C$10,ProbLow1,ProbUp1)</f>
        <v>0.52905618111646668</v>
      </c>
      <c r="D267">
        <f>_xlfn.BETA.INV(Table1[[#This Row],[RV Beta]],D$9,D$10,ProbLow2,ProbUp2)</f>
        <v>0.18371685433493998</v>
      </c>
      <c r="G267">
        <v>0.43386864682373993</v>
      </c>
      <c r="H267">
        <v>5.0219012447734836E-2</v>
      </c>
      <c r="I267">
        <v>0.66656937807172978</v>
      </c>
      <c r="J267">
        <f>_xlfn.BINOM.INV(BinomTrials,_xlfn.GAMMA.INV(Table3[[#This Row],[RV gamma]],GammaShape1,GammaRate1)/BinomTrials,Table3[[#This Row],[RV binom]])</f>
        <v>0</v>
      </c>
      <c r="K267" s="1">
        <f>Table3[[#This Row],[Risk 1 Simulated occurences]]*_xlfn.LOGNORM.INV(Table3[[#This Row],[RV lognorm]],(LN(ImpLow1)+LN(ImpUp1))/2,(LN(ImpUp1)-LN(ImpLow1))/3.29)</f>
        <v>0</v>
      </c>
      <c r="L267">
        <f>_xlfn.BINOM.INV(BinomTrials,_xlfn.GAMMA.INV(Table3[[#This Row],[RV gamma]],GammaShape2,GammaRate2)/BinomTrials,Table3[[#This Row],[RV binom]])</f>
        <v>0</v>
      </c>
      <c r="M267" s="1">
        <f>Table3[[#This Row],[Risk 2 simulated occurences]]*_xlfn.LOGNORM.INV(Table3[[#This Row],[RV lognorm]],(LN(ImpLow2)+LN(ImpUp2))/2,(LN(ImpUp2)-LN(ImpLow2))/3.29)</f>
        <v>0</v>
      </c>
    </row>
    <row r="268" spans="1:13">
      <c r="A268">
        <v>0.37725308974145588</v>
      </c>
      <c r="C268">
        <f>_xlfn.BETA.INV(Table1[[#This Row],[RV Beta]],C$9,C$10,ProbLow1,ProbUp1)</f>
        <v>0.46688207835182083</v>
      </c>
      <c r="D268">
        <f>_xlfn.BETA.INV(Table1[[#This Row],[RV Beta]],D$9,D$10,ProbLow2,ProbUp2)</f>
        <v>0.16506462350554635</v>
      </c>
      <c r="G268">
        <v>3.034716659707351E-2</v>
      </c>
      <c r="H268">
        <v>3.0942209079369069E-2</v>
      </c>
      <c r="I268">
        <v>3.1537251561664627E-2</v>
      </c>
      <c r="J268">
        <f>_xlfn.BINOM.INV(BinomTrials,_xlfn.GAMMA.INV(Table3[[#This Row],[RV gamma]],GammaShape1,GammaRate1)/BinomTrials,Table3[[#This Row],[RV binom]])</f>
        <v>0</v>
      </c>
      <c r="K268" s="1">
        <f>Table3[[#This Row],[Risk 1 Simulated occurences]]*_xlfn.LOGNORM.INV(Table3[[#This Row],[RV lognorm]],(LN(ImpLow1)+LN(ImpUp1))/2,(LN(ImpUp1)-LN(ImpLow1))/3.29)</f>
        <v>0</v>
      </c>
      <c r="L268">
        <f>_xlfn.BINOM.INV(BinomTrials,_xlfn.GAMMA.INV(Table3[[#This Row],[RV gamma]],GammaShape2,GammaRate2)/BinomTrials,Table3[[#This Row],[RV binom]])</f>
        <v>0</v>
      </c>
      <c r="M268" s="1">
        <f>Table3[[#This Row],[Risk 2 simulated occurences]]*_xlfn.LOGNORM.INV(Table3[[#This Row],[RV lognorm]],(LN(ImpLow2)+LN(ImpUp2))/2,(LN(ImpUp2)-LN(ImpLow2))/3.29)</f>
        <v>0</v>
      </c>
    </row>
    <row r="269" spans="1:13">
      <c r="A269">
        <v>0.49267928464928606</v>
      </c>
      <c r="C269">
        <f>_xlfn.BETA.INV(Table1[[#This Row],[RV Beta]],C$9,C$10,ProbLow1,ProbUp1)</f>
        <v>0.49804772987271084</v>
      </c>
      <c r="D269">
        <f>_xlfn.BETA.INV(Table1[[#This Row],[RV Beta]],D$9,D$10,ProbLow2,ProbUp2)</f>
        <v>0.17441431896181336</v>
      </c>
      <c r="G269">
        <v>4.482899701447645E-2</v>
      </c>
      <c r="H269">
        <v>4.5707996955936775E-2</v>
      </c>
      <c r="I269">
        <v>4.6586996897397093E-2</v>
      </c>
      <c r="J269">
        <f>_xlfn.BINOM.INV(BinomTrials,_xlfn.GAMMA.INV(Table3[[#This Row],[RV gamma]],GammaShape1,GammaRate1)/BinomTrials,Table3[[#This Row],[RV binom]])</f>
        <v>0</v>
      </c>
      <c r="K269" s="1">
        <f>Table3[[#This Row],[Risk 1 Simulated occurences]]*_xlfn.LOGNORM.INV(Table3[[#This Row],[RV lognorm]],(LN(ImpLow1)+LN(ImpUp1))/2,(LN(ImpUp1)-LN(ImpLow1))/3.29)</f>
        <v>0</v>
      </c>
      <c r="L269">
        <f>_xlfn.BINOM.INV(BinomTrials,_xlfn.GAMMA.INV(Table3[[#This Row],[RV gamma]],GammaShape2,GammaRate2)/BinomTrials,Table3[[#This Row],[RV binom]])</f>
        <v>0</v>
      </c>
      <c r="M269" s="1">
        <f>Table3[[#This Row],[Risk 2 simulated occurences]]*_xlfn.LOGNORM.INV(Table3[[#This Row],[RV lognorm]],(LN(ImpLow2)+LN(ImpUp2))/2,(LN(ImpUp2)-LN(ImpLow2))/3.29)</f>
        <v>0</v>
      </c>
    </row>
    <row r="270" spans="1:13">
      <c r="A270">
        <v>0.46073710055124811</v>
      </c>
      <c r="C270">
        <f>_xlfn.BETA.INV(Table1[[#This Row],[RV Beta]],C$9,C$10,ProbLow1,ProbUp1)</f>
        <v>0.48951761399826782</v>
      </c>
      <c r="D270">
        <f>_xlfn.BETA.INV(Table1[[#This Row],[RV Beta]],D$9,D$10,ProbLow2,ProbUp2)</f>
        <v>0.17185528419948048</v>
      </c>
      <c r="G270">
        <v>0.44095282230570576</v>
      </c>
      <c r="H270">
        <v>0.21430483842934708</v>
      </c>
      <c r="I270">
        <v>0.98765685455298835</v>
      </c>
      <c r="J270">
        <f>_xlfn.BINOM.INV(BinomTrials,_xlfn.GAMMA.INV(Table3[[#This Row],[RV gamma]],GammaShape1,GammaRate1)/BinomTrials,Table3[[#This Row],[RV binom]])</f>
        <v>0</v>
      </c>
      <c r="K270" s="1">
        <f>Table3[[#This Row],[Risk 1 Simulated occurences]]*_xlfn.LOGNORM.INV(Table3[[#This Row],[RV lognorm]],(LN(ImpLow1)+LN(ImpUp1))/2,(LN(ImpUp1)-LN(ImpLow1))/3.29)</f>
        <v>0</v>
      </c>
      <c r="L270">
        <f>_xlfn.BINOM.INV(BinomTrials,_xlfn.GAMMA.INV(Table3[[#This Row],[RV gamma]],GammaShape2,GammaRate2)/BinomTrials,Table3[[#This Row],[RV binom]])</f>
        <v>0</v>
      </c>
      <c r="M270" s="1">
        <f>Table3[[#This Row],[Risk 2 simulated occurences]]*_xlfn.LOGNORM.INV(Table3[[#This Row],[RV lognorm]],(LN(ImpLow2)+LN(ImpUp2))/2,(LN(ImpUp2)-LN(ImpLow2))/3.29)</f>
        <v>0</v>
      </c>
    </row>
    <row r="271" spans="1:13">
      <c r="A271">
        <v>0.60844896482697175</v>
      </c>
      <c r="C271">
        <f>_xlfn.BETA.INV(Table1[[#This Row],[RV Beta]],C$9,C$10,ProbLow1,ProbUp1)</f>
        <v>0.52918376634317987</v>
      </c>
      <c r="D271">
        <f>_xlfn.BETA.INV(Table1[[#This Row],[RV Beta]],D$9,D$10,ProbLow2,ProbUp2)</f>
        <v>0.18375512990295395</v>
      </c>
      <c r="G271">
        <v>9.4084491997065256E-2</v>
      </c>
      <c r="H271">
        <v>0.82141948203622339</v>
      </c>
      <c r="I271">
        <v>0.54875447207538153</v>
      </c>
      <c r="J271">
        <f>_xlfn.BINOM.INV(BinomTrials,_xlfn.GAMMA.INV(Table3[[#This Row],[RV gamma]],GammaShape1,GammaRate1)/BinomTrials,Table3[[#This Row],[RV binom]])</f>
        <v>1</v>
      </c>
      <c r="K271" s="1">
        <f>Table3[[#This Row],[Risk 1 Simulated occurences]]*_xlfn.LOGNORM.INV(Table3[[#This Row],[RV lognorm]],(LN(ImpLow1)+LN(ImpUp1))/2,(LN(ImpUp1)-LN(ImpLow1))/3.29)</f>
        <v>34453.92028446943</v>
      </c>
      <c r="L271">
        <f>_xlfn.BINOM.INV(BinomTrials,_xlfn.GAMMA.INV(Table3[[#This Row],[RV gamma]],GammaShape2,GammaRate2)/BinomTrials,Table3[[#This Row],[RV binom]])</f>
        <v>0</v>
      </c>
      <c r="M271" s="1">
        <f>Table3[[#This Row],[Risk 2 simulated occurences]]*_xlfn.LOGNORM.INV(Table3[[#This Row],[RV lognorm]],(LN(ImpLow2)+LN(ImpUp2))/2,(LN(ImpUp2)-LN(ImpLow2))/3.29)</f>
        <v>0</v>
      </c>
    </row>
    <row r="272" spans="1:13">
      <c r="A272">
        <v>0.20175184691406406</v>
      </c>
      <c r="C272">
        <f>_xlfn.BETA.INV(Table1[[#This Row],[RV Beta]],C$9,C$10,ProbLow1,ProbUp1)</f>
        <v>0.4139014537531801</v>
      </c>
      <c r="D272">
        <f>_xlfn.BETA.INV(Table1[[#This Row],[RV Beta]],D$9,D$10,ProbLow2,ProbUp2)</f>
        <v>0.1491704361259541</v>
      </c>
      <c r="G272">
        <v>0.27805699467568518</v>
      </c>
      <c r="H272">
        <v>0.59723458280658093</v>
      </c>
      <c r="I272">
        <v>0.91641217093747673</v>
      </c>
      <c r="J272">
        <f>_xlfn.BINOM.INV(BinomTrials,_xlfn.GAMMA.INV(Table3[[#This Row],[RV gamma]],GammaShape1,GammaRate1)/BinomTrials,Table3[[#This Row],[RV binom]])</f>
        <v>0</v>
      </c>
      <c r="K272" s="1">
        <f>Table3[[#This Row],[Risk 1 Simulated occurences]]*_xlfn.LOGNORM.INV(Table3[[#This Row],[RV lognorm]],(LN(ImpLow1)+LN(ImpUp1))/2,(LN(ImpUp1)-LN(ImpLow1))/3.29)</f>
        <v>0</v>
      </c>
      <c r="L272">
        <f>_xlfn.BINOM.INV(BinomTrials,_xlfn.GAMMA.INV(Table3[[#This Row],[RV gamma]],GammaShape2,GammaRate2)/BinomTrials,Table3[[#This Row],[RV binom]])</f>
        <v>0</v>
      </c>
      <c r="M272" s="1">
        <f>Table3[[#This Row],[Risk 2 simulated occurences]]*_xlfn.LOGNORM.INV(Table3[[#This Row],[RV lognorm]],(LN(ImpLow2)+LN(ImpUp2))/2,(LN(ImpUp2)-LN(ImpLow2))/3.29)</f>
        <v>0</v>
      </c>
    </row>
    <row r="273" spans="1:13">
      <c r="A273">
        <v>0.84329108467478819</v>
      </c>
      <c r="C273">
        <f>_xlfn.BETA.INV(Table1[[#This Row],[RV Beta]],C$9,C$10,ProbLow1,ProbUp1)</f>
        <v>0.60243043177290867</v>
      </c>
      <c r="D273">
        <f>_xlfn.BETA.INV(Table1[[#This Row],[RV Beta]],D$9,D$10,ProbLow2,ProbUp2)</f>
        <v>0.20572912953187258</v>
      </c>
      <c r="G273">
        <v>0.30390951424087842</v>
      </c>
      <c r="H273">
        <v>0.72163323020638581</v>
      </c>
      <c r="I273">
        <v>0.13935694617189326</v>
      </c>
      <c r="J273">
        <f>_xlfn.BINOM.INV(BinomTrials,_xlfn.GAMMA.INV(Table3[[#This Row],[RV gamma]],GammaShape1,GammaRate1)/BinomTrials,Table3[[#This Row],[RV binom]])</f>
        <v>1</v>
      </c>
      <c r="K273" s="1">
        <f>Table3[[#This Row],[Risk 1 Simulated occurences]]*_xlfn.LOGNORM.INV(Table3[[#This Row],[RV lognorm]],(LN(ImpLow1)+LN(ImpUp1))/2,(LN(ImpUp1)-LN(ImpLow1))/3.29)</f>
        <v>14816.851495508929</v>
      </c>
      <c r="L273">
        <f>_xlfn.BINOM.INV(BinomTrials,_xlfn.GAMMA.INV(Table3[[#This Row],[RV gamma]],GammaShape2,GammaRate2)/BinomTrials,Table3[[#This Row],[RV binom]])</f>
        <v>0</v>
      </c>
      <c r="M273" s="1">
        <f>Table3[[#This Row],[Risk 2 simulated occurences]]*_xlfn.LOGNORM.INV(Table3[[#This Row],[RV lognorm]],(LN(ImpLow2)+LN(ImpUp2))/2,(LN(ImpUp2)-LN(ImpLow2))/3.29)</f>
        <v>0</v>
      </c>
    </row>
    <row r="274" spans="1:13">
      <c r="A274">
        <v>0.19326012916549115</v>
      </c>
      <c r="C274">
        <f>_xlfn.BETA.INV(Table1[[#This Row],[RV Beta]],C$9,C$10,ProbLow1,ProbUp1)</f>
        <v>0.4109592592262189</v>
      </c>
      <c r="D274">
        <f>_xlfn.BETA.INV(Table1[[#This Row],[RV Beta]],D$9,D$10,ProbLow2,ProbUp2)</f>
        <v>0.14828777776786572</v>
      </c>
      <c r="G274">
        <v>0.80720584644340254</v>
      </c>
      <c r="H274">
        <v>0.48970007872660648</v>
      </c>
      <c r="I274">
        <v>0.17219431100981045</v>
      </c>
      <c r="J274">
        <f>_xlfn.BINOM.INV(BinomTrials,_xlfn.GAMMA.INV(Table3[[#This Row],[RV gamma]],GammaShape1,GammaRate1)/BinomTrials,Table3[[#This Row],[RV binom]])</f>
        <v>0</v>
      </c>
      <c r="K274" s="1">
        <f>Table3[[#This Row],[Risk 1 Simulated occurences]]*_xlfn.LOGNORM.INV(Table3[[#This Row],[RV lognorm]],(LN(ImpLow1)+LN(ImpUp1))/2,(LN(ImpUp1)-LN(ImpLow1))/3.29)</f>
        <v>0</v>
      </c>
      <c r="L274">
        <f>_xlfn.BINOM.INV(BinomTrials,_xlfn.GAMMA.INV(Table3[[#This Row],[RV gamma]],GammaShape2,GammaRate2)/BinomTrials,Table3[[#This Row],[RV binom]])</f>
        <v>0</v>
      </c>
      <c r="M274" s="1">
        <f>Table3[[#This Row],[Risk 2 simulated occurences]]*_xlfn.LOGNORM.INV(Table3[[#This Row],[RV lognorm]],(LN(ImpLow2)+LN(ImpUp2))/2,(LN(ImpUp2)-LN(ImpLow2))/3.29)</f>
        <v>0</v>
      </c>
    </row>
    <row r="275" spans="1:13">
      <c r="A275">
        <v>0.12299088440974749</v>
      </c>
      <c r="C275">
        <f>_xlfn.BETA.INV(Table1[[#This Row],[RV Beta]],C$9,C$10,ProbLow1,ProbUp1)</f>
        <v>0.38382129475694537</v>
      </c>
      <c r="D275">
        <f>_xlfn.BETA.INV(Table1[[#This Row],[RV Beta]],D$9,D$10,ProbLow2,ProbUp2)</f>
        <v>0.14014638842708366</v>
      </c>
      <c r="G275">
        <v>0.70866117426597564</v>
      </c>
      <c r="H275">
        <v>0.38922315807511243</v>
      </c>
      <c r="I275">
        <v>6.9785141884249238E-2</v>
      </c>
      <c r="J275">
        <f>_xlfn.BINOM.INV(BinomTrials,_xlfn.GAMMA.INV(Table3[[#This Row],[RV gamma]],GammaShape1,GammaRate1)/BinomTrials,Table3[[#This Row],[RV binom]])</f>
        <v>0</v>
      </c>
      <c r="K275" s="1">
        <f>Table3[[#This Row],[Risk 1 Simulated occurences]]*_xlfn.LOGNORM.INV(Table3[[#This Row],[RV lognorm]],(LN(ImpLow1)+LN(ImpUp1))/2,(LN(ImpUp1)-LN(ImpLow1))/3.29)</f>
        <v>0</v>
      </c>
      <c r="L275">
        <f>_xlfn.BINOM.INV(BinomTrials,_xlfn.GAMMA.INV(Table3[[#This Row],[RV gamma]],GammaShape2,GammaRate2)/BinomTrials,Table3[[#This Row],[RV binom]])</f>
        <v>0</v>
      </c>
      <c r="M275" s="1">
        <f>Table3[[#This Row],[Risk 2 simulated occurences]]*_xlfn.LOGNORM.INV(Table3[[#This Row],[RV lognorm]],(LN(ImpLow2)+LN(ImpUp2))/2,(LN(ImpUp2)-LN(ImpLow2))/3.29)</f>
        <v>0</v>
      </c>
    </row>
    <row r="276" spans="1:13">
      <c r="A276">
        <v>0.10779427462620395</v>
      </c>
      <c r="C276">
        <f>_xlfn.BETA.INV(Table1[[#This Row],[RV Beta]],C$9,C$10,ProbLow1,ProbUp1)</f>
        <v>0.37700695415614571</v>
      </c>
      <c r="D276">
        <f>_xlfn.BETA.INV(Table1[[#This Row],[RV Beta]],D$9,D$10,ProbLow2,ProbUp2)</f>
        <v>0.13810208624684375</v>
      </c>
      <c r="G276">
        <v>0.46835588825324359</v>
      </c>
      <c r="H276">
        <v>0.67361776841507193</v>
      </c>
      <c r="I276">
        <v>0.87887964857690015</v>
      </c>
      <c r="J276">
        <f>_xlfn.BINOM.INV(BinomTrials,_xlfn.GAMMA.INV(Table3[[#This Row],[RV gamma]],GammaShape1,GammaRate1)/BinomTrials,Table3[[#This Row],[RV binom]])</f>
        <v>1</v>
      </c>
      <c r="K276" s="1">
        <f>Table3[[#This Row],[Risk 1 Simulated occurences]]*_xlfn.LOGNORM.INV(Table3[[#This Row],[RV lognorm]],(LN(ImpLow1)+LN(ImpUp1))/2,(LN(ImpUp1)-LN(ImpLow1))/3.29)</f>
        <v>71687.278498452622</v>
      </c>
      <c r="L276">
        <f>_xlfn.BINOM.INV(BinomTrials,_xlfn.GAMMA.INV(Table3[[#This Row],[RV gamma]],GammaShape2,GammaRate2)/BinomTrials,Table3[[#This Row],[RV binom]])</f>
        <v>0</v>
      </c>
      <c r="M276" s="1">
        <f>Table3[[#This Row],[Risk 2 simulated occurences]]*_xlfn.LOGNORM.INV(Table3[[#This Row],[RV lognorm]],(LN(ImpLow2)+LN(ImpUp2))/2,(LN(ImpUp2)-LN(ImpLow2))/3.29)</f>
        <v>0</v>
      </c>
    </row>
    <row r="277" spans="1:13">
      <c r="A277">
        <v>0.69837364260962864</v>
      </c>
      <c r="C277">
        <f>_xlfn.BETA.INV(Table1[[#This Row],[RV Beta]],C$9,C$10,ProbLow1,ProbUp1)</f>
        <v>0.55461215289368337</v>
      </c>
      <c r="D277">
        <f>_xlfn.BETA.INV(Table1[[#This Row],[RV Beta]],D$9,D$10,ProbLow2,ProbUp2)</f>
        <v>0.19138364586810502</v>
      </c>
      <c r="G277">
        <v>0.65741387226498404</v>
      </c>
      <c r="H277">
        <v>0.49383375211331704</v>
      </c>
      <c r="I277">
        <v>0.33025363196165003</v>
      </c>
      <c r="J277">
        <f>_xlfn.BINOM.INV(BinomTrials,_xlfn.GAMMA.INV(Table3[[#This Row],[RV gamma]],GammaShape1,GammaRate1)/BinomTrials,Table3[[#This Row],[RV binom]])</f>
        <v>0</v>
      </c>
      <c r="K277" s="1">
        <f>Table3[[#This Row],[Risk 1 Simulated occurences]]*_xlfn.LOGNORM.INV(Table3[[#This Row],[RV lognorm]],(LN(ImpLow1)+LN(ImpUp1))/2,(LN(ImpUp1)-LN(ImpLow1))/3.29)</f>
        <v>0</v>
      </c>
      <c r="L277">
        <f>_xlfn.BINOM.INV(BinomTrials,_xlfn.GAMMA.INV(Table3[[#This Row],[RV gamma]],GammaShape2,GammaRate2)/BinomTrials,Table3[[#This Row],[RV binom]])</f>
        <v>0</v>
      </c>
      <c r="M277" s="1">
        <f>Table3[[#This Row],[Risk 2 simulated occurences]]*_xlfn.LOGNORM.INV(Table3[[#This Row],[RV lognorm]],(LN(ImpLow2)+LN(ImpUp2))/2,(LN(ImpUp2)-LN(ImpLow2))/3.29)</f>
        <v>0</v>
      </c>
    </row>
    <row r="278" spans="1:13">
      <c r="A278">
        <v>0.56581134002926359</v>
      </c>
      <c r="C278">
        <f>_xlfn.BETA.INV(Table1[[#This Row],[RV Beta]],C$9,C$10,ProbLow1,ProbUp1)</f>
        <v>0.51760783398312182</v>
      </c>
      <c r="D278">
        <f>_xlfn.BETA.INV(Table1[[#This Row],[RV Beta]],D$9,D$10,ProbLow2,ProbUp2)</f>
        <v>0.18028235019493652</v>
      </c>
      <c r="G278">
        <v>0.15495115758616065</v>
      </c>
      <c r="H278">
        <v>0.86387176851922265</v>
      </c>
      <c r="I278">
        <v>0.57279237945228456</v>
      </c>
      <c r="J278">
        <f>_xlfn.BINOM.INV(BinomTrials,_xlfn.GAMMA.INV(Table3[[#This Row],[RV gamma]],GammaShape1,GammaRate1)/BinomTrials,Table3[[#This Row],[RV binom]])</f>
        <v>1</v>
      </c>
      <c r="K278" s="1">
        <f>Table3[[#This Row],[Risk 1 Simulated occurences]]*_xlfn.LOGNORM.INV(Table3[[#This Row],[RV lognorm]],(LN(ImpLow1)+LN(ImpUp1))/2,(LN(ImpUp1)-LN(ImpLow1))/3.29)</f>
        <v>35956.001254370909</v>
      </c>
      <c r="L278">
        <f>_xlfn.BINOM.INV(BinomTrials,_xlfn.GAMMA.INV(Table3[[#This Row],[RV gamma]],GammaShape2,GammaRate2)/BinomTrials,Table3[[#This Row],[RV binom]])</f>
        <v>1</v>
      </c>
      <c r="M278" s="1">
        <f>Table3[[#This Row],[Risk 2 simulated occurences]]*_xlfn.LOGNORM.INV(Table3[[#This Row],[RV lognorm]],(LN(ImpLow2)+LN(ImpUp2))/2,(LN(ImpUp2)-LN(ImpLow2))/3.29)</f>
        <v>3595600.1254370925</v>
      </c>
    </row>
    <row r="279" spans="1:13">
      <c r="A279">
        <v>0.59119187183267985</v>
      </c>
      <c r="C279">
        <f>_xlfn.BETA.INV(Table1[[#This Row],[RV Beta]],C$9,C$10,ProbLow1,ProbUp1)</f>
        <v>0.52447374450285711</v>
      </c>
      <c r="D279">
        <f>_xlfn.BETA.INV(Table1[[#This Row],[RV Beta]],D$9,D$10,ProbLow2,ProbUp2)</f>
        <v>0.18234212335085714</v>
      </c>
      <c r="G279">
        <v>0.26410555060212759</v>
      </c>
      <c r="H279">
        <v>9.2813502574718321E-2</v>
      </c>
      <c r="I279">
        <v>0.92152145454730905</v>
      </c>
      <c r="J279">
        <f>_xlfn.BINOM.INV(BinomTrials,_xlfn.GAMMA.INV(Table3[[#This Row],[RV gamma]],GammaShape1,GammaRate1)/BinomTrials,Table3[[#This Row],[RV binom]])</f>
        <v>0</v>
      </c>
      <c r="K279" s="1">
        <f>Table3[[#This Row],[Risk 1 Simulated occurences]]*_xlfn.LOGNORM.INV(Table3[[#This Row],[RV lognorm]],(LN(ImpLow1)+LN(ImpUp1))/2,(LN(ImpUp1)-LN(ImpLow1))/3.29)</f>
        <v>0</v>
      </c>
      <c r="L279">
        <f>_xlfn.BINOM.INV(BinomTrials,_xlfn.GAMMA.INV(Table3[[#This Row],[RV gamma]],GammaShape2,GammaRate2)/BinomTrials,Table3[[#This Row],[RV binom]])</f>
        <v>0</v>
      </c>
      <c r="M279" s="1">
        <f>Table3[[#This Row],[Risk 2 simulated occurences]]*_xlfn.LOGNORM.INV(Table3[[#This Row],[RV lognorm]],(LN(ImpLow2)+LN(ImpUp2))/2,(LN(ImpUp2)-LN(ImpLow2))/3.29)</f>
        <v>0</v>
      </c>
    </row>
    <row r="280" spans="1:13">
      <c r="A280">
        <v>0.16178989185103676</v>
      </c>
      <c r="C280">
        <f>_xlfn.BETA.INV(Table1[[#This Row],[RV Beta]],C$9,C$10,ProbLow1,ProbUp1)</f>
        <v>0.39951152087096764</v>
      </c>
      <c r="D280">
        <f>_xlfn.BETA.INV(Table1[[#This Row],[RV Beta]],D$9,D$10,ProbLow2,ProbUp2)</f>
        <v>0.14485345626129037</v>
      </c>
      <c r="G280">
        <v>0.82198896995838222</v>
      </c>
      <c r="H280">
        <v>0.91653777329089947</v>
      </c>
      <c r="I280">
        <v>1.1086576623416774E-2</v>
      </c>
      <c r="J280">
        <f>_xlfn.BINOM.INV(BinomTrials,_xlfn.GAMMA.INV(Table3[[#This Row],[RV gamma]],GammaShape1,GammaRate1)/BinomTrials,Table3[[#This Row],[RV binom]])</f>
        <v>2</v>
      </c>
      <c r="K280" s="1">
        <f>Table3[[#This Row],[Risk 1 Simulated occurences]]*_xlfn.LOGNORM.INV(Table3[[#This Row],[RV lognorm]],(LN(ImpLow1)+LN(ImpUp1))/2,(LN(ImpUp1)-LN(ImpLow1))/3.29)</f>
        <v>12757.780131690521</v>
      </c>
      <c r="L280">
        <f>_xlfn.BINOM.INV(BinomTrials,_xlfn.GAMMA.INV(Table3[[#This Row],[RV gamma]],GammaShape2,GammaRate2)/BinomTrials,Table3[[#This Row],[RV binom]])</f>
        <v>1</v>
      </c>
      <c r="M280" s="1">
        <f>Table3[[#This Row],[Risk 2 simulated occurences]]*_xlfn.LOGNORM.INV(Table3[[#This Row],[RV lognorm]],(LN(ImpLow2)+LN(ImpUp2))/2,(LN(ImpUp2)-LN(ImpLow2))/3.29)</f>
        <v>637889.00658452511</v>
      </c>
    </row>
    <row r="281" spans="1:13">
      <c r="A281">
        <v>0.20271234037480892</v>
      </c>
      <c r="C281">
        <f>_xlfn.BETA.INV(Table1[[#This Row],[RV Beta]],C$9,C$10,ProbLow1,ProbUp1)</f>
        <v>0.41423081903007819</v>
      </c>
      <c r="D281">
        <f>_xlfn.BETA.INV(Table1[[#This Row],[RV Beta]],D$9,D$10,ProbLow2,ProbUp2)</f>
        <v>0.14926924570902353</v>
      </c>
      <c r="G281">
        <v>0.16861809052928262</v>
      </c>
      <c r="H281">
        <v>0.25035570014750386</v>
      </c>
      <c r="I281">
        <v>0.3320933097657251</v>
      </c>
      <c r="J281">
        <f>_xlfn.BINOM.INV(BinomTrials,_xlfn.GAMMA.INV(Table3[[#This Row],[RV gamma]],GammaShape1,GammaRate1)/BinomTrials,Table3[[#This Row],[RV binom]])</f>
        <v>0</v>
      </c>
      <c r="K281" s="1">
        <f>Table3[[#This Row],[Risk 1 Simulated occurences]]*_xlfn.LOGNORM.INV(Table3[[#This Row],[RV lognorm]],(LN(ImpLow1)+LN(ImpUp1))/2,(LN(ImpUp1)-LN(ImpLow1))/3.29)</f>
        <v>0</v>
      </c>
      <c r="L281">
        <f>_xlfn.BINOM.INV(BinomTrials,_xlfn.GAMMA.INV(Table3[[#This Row],[RV gamma]],GammaShape2,GammaRate2)/BinomTrials,Table3[[#This Row],[RV binom]])</f>
        <v>0</v>
      </c>
      <c r="M281" s="1">
        <f>Table3[[#This Row],[Risk 2 simulated occurences]]*_xlfn.LOGNORM.INV(Table3[[#This Row],[RV lognorm]],(LN(ImpLow2)+LN(ImpUp2))/2,(LN(ImpUp2)-LN(ImpLow2))/3.29)</f>
        <v>0</v>
      </c>
    </row>
    <row r="282" spans="1:13">
      <c r="A282">
        <v>0.986304679413468</v>
      </c>
      <c r="C282">
        <f>_xlfn.BETA.INV(Table1[[#This Row],[RV Beta]],C$9,C$10,ProbLow1,ProbUp1)</f>
        <v>0.69094480351027565</v>
      </c>
      <c r="D282">
        <f>_xlfn.BETA.INV(Table1[[#This Row],[RV Beta]],D$9,D$10,ProbLow2,ProbUp2)</f>
        <v>0.23228344105308266</v>
      </c>
      <c r="G282">
        <v>0.96424752565298577</v>
      </c>
      <c r="H282">
        <v>0.72825237909716201</v>
      </c>
      <c r="I282">
        <v>0.49225723254133819</v>
      </c>
      <c r="J282">
        <f>_xlfn.BINOM.INV(BinomTrials,_xlfn.GAMMA.INV(Table3[[#This Row],[RV gamma]],GammaShape1,GammaRate1)/BinomTrials,Table3[[#This Row],[RV binom]])</f>
        <v>1</v>
      </c>
      <c r="K282" s="1">
        <f>Table3[[#This Row],[Risk 1 Simulated occurences]]*_xlfn.LOGNORM.INV(Table3[[#This Row],[RV lognorm]],(LN(ImpLow1)+LN(ImpUp1))/2,(LN(ImpUp1)-LN(ImpLow1))/3.29)</f>
        <v>31196.111833750121</v>
      </c>
      <c r="L282">
        <f>_xlfn.BINOM.INV(BinomTrials,_xlfn.GAMMA.INV(Table3[[#This Row],[RV gamma]],GammaShape2,GammaRate2)/BinomTrials,Table3[[#This Row],[RV binom]])</f>
        <v>0</v>
      </c>
      <c r="M282" s="1">
        <f>Table3[[#This Row],[Risk 2 simulated occurences]]*_xlfn.LOGNORM.INV(Table3[[#This Row],[RV lognorm]],(LN(ImpLow2)+LN(ImpUp2))/2,(LN(ImpUp2)-LN(ImpLow2))/3.29)</f>
        <v>0</v>
      </c>
    </row>
    <row r="283" spans="1:13">
      <c r="A283">
        <v>0.82274690215603774</v>
      </c>
      <c r="C283">
        <f>_xlfn.BETA.INV(Table1[[#This Row],[RV Beta]],C$9,C$10,ProbLow1,ProbUp1)</f>
        <v>0.59474750923250674</v>
      </c>
      <c r="D283">
        <f>_xlfn.BETA.INV(Table1[[#This Row],[RV Beta]],D$9,D$10,ProbLow2,ProbUp2)</f>
        <v>0.20342425276975201</v>
      </c>
      <c r="G283">
        <v>0.1081636497323232</v>
      </c>
      <c r="H283">
        <v>0.73773548600158445</v>
      </c>
      <c r="I283">
        <v>0.36730732227084567</v>
      </c>
      <c r="J283">
        <f>_xlfn.BINOM.INV(BinomTrials,_xlfn.GAMMA.INV(Table3[[#This Row],[RV gamma]],GammaShape1,GammaRate1)/BinomTrials,Table3[[#This Row],[RV binom]])</f>
        <v>1</v>
      </c>
      <c r="K283" s="1">
        <f>Table3[[#This Row],[Risk 1 Simulated occurences]]*_xlfn.LOGNORM.INV(Table3[[#This Row],[RV lognorm]],(LN(ImpLow1)+LN(ImpUp1))/2,(LN(ImpUp1)-LN(ImpLow1))/3.29)</f>
        <v>24943.791584817958</v>
      </c>
      <c r="L283">
        <f>_xlfn.BINOM.INV(BinomTrials,_xlfn.GAMMA.INV(Table3[[#This Row],[RV gamma]],GammaShape2,GammaRate2)/BinomTrials,Table3[[#This Row],[RV binom]])</f>
        <v>0</v>
      </c>
      <c r="M283" s="1">
        <f>Table3[[#This Row],[Risk 2 simulated occurences]]*_xlfn.LOGNORM.INV(Table3[[#This Row],[RV lognorm]],(LN(ImpLow2)+LN(ImpUp2))/2,(LN(ImpUp2)-LN(ImpLow2))/3.29)</f>
        <v>0</v>
      </c>
    </row>
    <row r="284" spans="1:13">
      <c r="A284">
        <v>0.90718453652559994</v>
      </c>
      <c r="C284">
        <f>_xlfn.BETA.INV(Table1[[#This Row],[RV Beta]],C$9,C$10,ProbLow1,ProbUp1)</f>
        <v>0.63021854411454259</v>
      </c>
      <c r="D284">
        <f>_xlfn.BETA.INV(Table1[[#This Row],[RV Beta]],D$9,D$10,ProbLow2,ProbUp2)</f>
        <v>0.21406556323436277</v>
      </c>
      <c r="G284">
        <v>0.90646105115602771</v>
      </c>
      <c r="H284">
        <v>0.12031322862967533</v>
      </c>
      <c r="I284">
        <v>0.33416540610332296</v>
      </c>
      <c r="J284">
        <f>_xlfn.BINOM.INV(BinomTrials,_xlfn.GAMMA.INV(Table3[[#This Row],[RV gamma]],GammaShape1,GammaRate1)/BinomTrials,Table3[[#This Row],[RV binom]])</f>
        <v>0</v>
      </c>
      <c r="K284" s="1">
        <f>Table3[[#This Row],[Risk 1 Simulated occurences]]*_xlfn.LOGNORM.INV(Table3[[#This Row],[RV lognorm]],(LN(ImpLow1)+LN(ImpUp1))/2,(LN(ImpUp1)-LN(ImpLow1))/3.29)</f>
        <v>0</v>
      </c>
      <c r="L284">
        <f>_xlfn.BINOM.INV(BinomTrials,_xlfn.GAMMA.INV(Table3[[#This Row],[RV gamma]],GammaShape2,GammaRate2)/BinomTrials,Table3[[#This Row],[RV binom]])</f>
        <v>0</v>
      </c>
      <c r="M284" s="1">
        <f>Table3[[#This Row],[Risk 2 simulated occurences]]*_xlfn.LOGNORM.INV(Table3[[#This Row],[RV lognorm]],(LN(ImpLow2)+LN(ImpUp2))/2,(LN(ImpUp2)-LN(ImpLow2))/3.29)</f>
        <v>0</v>
      </c>
    </row>
    <row r="285" spans="1:13">
      <c r="A285">
        <v>5.0505385757659275E-2</v>
      </c>
      <c r="C285">
        <f>_xlfn.BETA.INV(Table1[[#This Row],[RV Beta]],C$9,C$10,ProbLow1,ProbUp1)</f>
        <v>0.34498443021471703</v>
      </c>
      <c r="D285">
        <f>_xlfn.BETA.INV(Table1[[#This Row],[RV Beta]],D$9,D$10,ProbLow2,ProbUp2)</f>
        <v>0.1284953290644151</v>
      </c>
      <c r="G285">
        <v>0.89088677935809213</v>
      </c>
      <c r="H285">
        <v>0.10443357895334883</v>
      </c>
      <c r="I285">
        <v>0.31798037854860556</v>
      </c>
      <c r="J285">
        <f>_xlfn.BINOM.INV(BinomTrials,_xlfn.GAMMA.INV(Table3[[#This Row],[RV gamma]],GammaShape1,GammaRate1)/BinomTrials,Table3[[#This Row],[RV binom]])</f>
        <v>0</v>
      </c>
      <c r="K285" s="1">
        <f>Table3[[#This Row],[Risk 1 Simulated occurences]]*_xlfn.LOGNORM.INV(Table3[[#This Row],[RV lognorm]],(LN(ImpLow1)+LN(ImpUp1))/2,(LN(ImpUp1)-LN(ImpLow1))/3.29)</f>
        <v>0</v>
      </c>
      <c r="L285">
        <f>_xlfn.BINOM.INV(BinomTrials,_xlfn.GAMMA.INV(Table3[[#This Row],[RV gamma]],GammaShape2,GammaRate2)/BinomTrials,Table3[[#This Row],[RV binom]])</f>
        <v>0</v>
      </c>
      <c r="M285" s="1">
        <f>Table3[[#This Row],[Risk 2 simulated occurences]]*_xlfn.LOGNORM.INV(Table3[[#This Row],[RV lognorm]],(LN(ImpLow2)+LN(ImpUp2))/2,(LN(ImpUp2)-LN(ImpLow2))/3.29)</f>
        <v>0</v>
      </c>
    </row>
    <row r="286" spans="1:13">
      <c r="A286">
        <v>0.84401842897945012</v>
      </c>
      <c r="C286">
        <f>_xlfn.BETA.INV(Table1[[#This Row],[RV Beta]],C$9,C$10,ProbLow1,ProbUp1)</f>
        <v>0.60271085154491999</v>
      </c>
      <c r="D286">
        <f>_xlfn.BETA.INV(Table1[[#This Row],[RV Beta]],D$9,D$10,ProbLow2,ProbUp2)</f>
        <v>0.20581325546347595</v>
      </c>
      <c r="G286">
        <v>0.13410067145437965</v>
      </c>
      <c r="H286">
        <v>0.21516146893387728</v>
      </c>
      <c r="I286">
        <v>0.2962222664133749</v>
      </c>
      <c r="J286">
        <f>_xlfn.BINOM.INV(BinomTrials,_xlfn.GAMMA.INV(Table3[[#This Row],[RV gamma]],GammaShape1,GammaRate1)/BinomTrials,Table3[[#This Row],[RV binom]])</f>
        <v>0</v>
      </c>
      <c r="K286" s="1">
        <f>Table3[[#This Row],[Risk 1 Simulated occurences]]*_xlfn.LOGNORM.INV(Table3[[#This Row],[RV lognorm]],(LN(ImpLow1)+LN(ImpUp1))/2,(LN(ImpUp1)-LN(ImpLow1))/3.29)</f>
        <v>0</v>
      </c>
      <c r="L286">
        <f>_xlfn.BINOM.INV(BinomTrials,_xlfn.GAMMA.INV(Table3[[#This Row],[RV gamma]],GammaShape2,GammaRate2)/BinomTrials,Table3[[#This Row],[RV binom]])</f>
        <v>0</v>
      </c>
      <c r="M286" s="1">
        <f>Table3[[#This Row],[Risk 2 simulated occurences]]*_xlfn.LOGNORM.INV(Table3[[#This Row],[RV lognorm]],(LN(ImpLow2)+LN(ImpUp2))/2,(LN(ImpUp2)-LN(ImpLow2))/3.29)</f>
        <v>0</v>
      </c>
    </row>
    <row r="287" spans="1:13">
      <c r="A287">
        <v>0.41773585761791832</v>
      </c>
      <c r="C287">
        <f>_xlfn.BETA.INV(Table1[[#This Row],[RV Beta]],C$9,C$10,ProbLow1,ProbUp1)</f>
        <v>0.47794878864023721</v>
      </c>
      <c r="D287">
        <f>_xlfn.BETA.INV(Table1[[#This Row],[RV Beta]],D$9,D$10,ProbLow2,ProbUp2)</f>
        <v>0.16838463659207126</v>
      </c>
      <c r="G287">
        <v>0.82998513375873917</v>
      </c>
      <c r="H287">
        <v>0.21880837167557718</v>
      </c>
      <c r="I287">
        <v>0.60763160959241524</v>
      </c>
      <c r="J287">
        <f>_xlfn.BINOM.INV(BinomTrials,_xlfn.GAMMA.INV(Table3[[#This Row],[RV gamma]],GammaShape1,GammaRate1)/BinomTrials,Table3[[#This Row],[RV binom]])</f>
        <v>0</v>
      </c>
      <c r="K287" s="1">
        <f>Table3[[#This Row],[Risk 1 Simulated occurences]]*_xlfn.LOGNORM.INV(Table3[[#This Row],[RV lognorm]],(LN(ImpLow1)+LN(ImpUp1))/2,(LN(ImpUp1)-LN(ImpLow1))/3.29)</f>
        <v>0</v>
      </c>
      <c r="L287">
        <f>_xlfn.BINOM.INV(BinomTrials,_xlfn.GAMMA.INV(Table3[[#This Row],[RV gamma]],GammaShape2,GammaRate2)/BinomTrials,Table3[[#This Row],[RV binom]])</f>
        <v>0</v>
      </c>
      <c r="M287" s="1">
        <f>Table3[[#This Row],[Risk 2 simulated occurences]]*_xlfn.LOGNORM.INV(Table3[[#This Row],[RV lognorm]],(LN(ImpLow2)+LN(ImpUp2))/2,(LN(ImpUp2)-LN(ImpLow2))/3.29)</f>
        <v>0</v>
      </c>
    </row>
    <row r="288" spans="1:13">
      <c r="A288">
        <v>0.88655898435346736</v>
      </c>
      <c r="C288">
        <f>_xlfn.BETA.INV(Table1[[#This Row],[RV Beta]],C$9,C$10,ProbLow1,ProbUp1)</f>
        <v>0.62040667127473359</v>
      </c>
      <c r="D288">
        <f>_xlfn.BETA.INV(Table1[[#This Row],[RV Beta]],D$9,D$10,ProbLow2,ProbUp2)</f>
        <v>0.21112200138242004</v>
      </c>
      <c r="G288">
        <v>0.56014308312914474</v>
      </c>
      <c r="H288">
        <v>0.51230275142579462</v>
      </c>
      <c r="I288">
        <v>0.46446241972244456</v>
      </c>
      <c r="J288">
        <f>_xlfn.BINOM.INV(BinomTrials,_xlfn.GAMMA.INV(Table3[[#This Row],[RV gamma]],GammaShape1,GammaRate1)/BinomTrials,Table3[[#This Row],[RV binom]])</f>
        <v>0</v>
      </c>
      <c r="K288" s="1">
        <f>Table3[[#This Row],[Risk 1 Simulated occurences]]*_xlfn.LOGNORM.INV(Table3[[#This Row],[RV lognorm]],(LN(ImpLow1)+LN(ImpUp1))/2,(LN(ImpUp1)-LN(ImpLow1))/3.29)</f>
        <v>0</v>
      </c>
      <c r="L288">
        <f>_xlfn.BINOM.INV(BinomTrials,_xlfn.GAMMA.INV(Table3[[#This Row],[RV gamma]],GammaShape2,GammaRate2)/BinomTrials,Table3[[#This Row],[RV binom]])</f>
        <v>0</v>
      </c>
      <c r="M288" s="1">
        <f>Table3[[#This Row],[Risk 2 simulated occurences]]*_xlfn.LOGNORM.INV(Table3[[#This Row],[RV lognorm]],(LN(ImpLow2)+LN(ImpUp2))/2,(LN(ImpUp2)-LN(ImpLow2))/3.29)</f>
        <v>0</v>
      </c>
    </row>
    <row r="289" spans="1:13">
      <c r="A289">
        <v>0.39685002872573677</v>
      </c>
      <c r="C289">
        <f>_xlfn.BETA.INV(Table1[[#This Row],[RV Beta]],C$9,C$10,ProbLow1,ProbUp1)</f>
        <v>0.47226665260494666</v>
      </c>
      <c r="D289">
        <f>_xlfn.BETA.INV(Table1[[#This Row],[RV Beta]],D$9,D$10,ProbLow2,ProbUp2)</f>
        <v>0.16667999578148412</v>
      </c>
      <c r="G289">
        <v>0.324798151536285</v>
      </c>
      <c r="H289">
        <v>0.27234321333111411</v>
      </c>
      <c r="I289">
        <v>0.21988827512594325</v>
      </c>
      <c r="J289">
        <f>_xlfn.BINOM.INV(BinomTrials,_xlfn.GAMMA.INV(Table3[[#This Row],[RV gamma]],GammaShape1,GammaRate1)/BinomTrials,Table3[[#This Row],[RV binom]])</f>
        <v>0</v>
      </c>
      <c r="K289" s="1">
        <f>Table3[[#This Row],[Risk 1 Simulated occurences]]*_xlfn.LOGNORM.INV(Table3[[#This Row],[RV lognorm]],(LN(ImpLow1)+LN(ImpUp1))/2,(LN(ImpUp1)-LN(ImpLow1))/3.29)</f>
        <v>0</v>
      </c>
      <c r="L289">
        <f>_xlfn.BINOM.INV(BinomTrials,_xlfn.GAMMA.INV(Table3[[#This Row],[RV gamma]],GammaShape2,GammaRate2)/BinomTrials,Table3[[#This Row],[RV binom]])</f>
        <v>0</v>
      </c>
      <c r="M289" s="1">
        <f>Table3[[#This Row],[Risk 2 simulated occurences]]*_xlfn.LOGNORM.INV(Table3[[#This Row],[RV lognorm]],(LN(ImpLow2)+LN(ImpUp2))/2,(LN(ImpUp2)-LN(ImpLow2))/3.29)</f>
        <v>0</v>
      </c>
    </row>
    <row r="290" spans="1:13">
      <c r="A290">
        <v>0.8584327934581939</v>
      </c>
      <c r="C290">
        <f>_xlfn.BETA.INV(Table1[[#This Row],[RV Beta]],C$9,C$10,ProbLow1,ProbUp1)</f>
        <v>0.60840383446971635</v>
      </c>
      <c r="D290">
        <f>_xlfn.BETA.INV(Table1[[#This Row],[RV Beta]],D$9,D$10,ProbLow2,ProbUp2)</f>
        <v>0.20752115034091489</v>
      </c>
      <c r="G290">
        <v>0.88253287034227179</v>
      </c>
      <c r="H290">
        <v>0.27238645603525752</v>
      </c>
      <c r="I290">
        <v>0.66224004172824324</v>
      </c>
      <c r="J290">
        <f>_xlfn.BINOM.INV(BinomTrials,_xlfn.GAMMA.INV(Table3[[#This Row],[RV gamma]],GammaShape1,GammaRate1)/BinomTrials,Table3[[#This Row],[RV binom]])</f>
        <v>0</v>
      </c>
      <c r="K290" s="1">
        <f>Table3[[#This Row],[Risk 1 Simulated occurences]]*_xlfn.LOGNORM.INV(Table3[[#This Row],[RV lognorm]],(LN(ImpLow1)+LN(ImpUp1))/2,(LN(ImpUp1)-LN(ImpLow1))/3.29)</f>
        <v>0</v>
      </c>
      <c r="L290">
        <f>_xlfn.BINOM.INV(BinomTrials,_xlfn.GAMMA.INV(Table3[[#This Row],[RV gamma]],GammaShape2,GammaRate2)/BinomTrials,Table3[[#This Row],[RV binom]])</f>
        <v>0</v>
      </c>
      <c r="M290" s="1">
        <f>Table3[[#This Row],[Risk 2 simulated occurences]]*_xlfn.LOGNORM.INV(Table3[[#This Row],[RV lognorm]],(LN(ImpLow2)+LN(ImpUp2))/2,(LN(ImpUp2)-LN(ImpLow2))/3.29)</f>
        <v>0</v>
      </c>
    </row>
    <row r="291" spans="1:13">
      <c r="A291">
        <v>0.67995965186504626</v>
      </c>
      <c r="C291">
        <f>_xlfn.BETA.INV(Table1[[#This Row],[RV Beta]],C$9,C$10,ProbLow1,ProbUp1)</f>
        <v>0.54924852132526669</v>
      </c>
      <c r="D291">
        <f>_xlfn.BETA.INV(Table1[[#This Row],[RV Beta]],D$9,D$10,ProbLow2,ProbUp2)</f>
        <v>0.18977455639758001</v>
      </c>
      <c r="G291">
        <v>0.72995184256227308</v>
      </c>
      <c r="H291">
        <v>0.99916658457329799</v>
      </c>
      <c r="I291">
        <v>0.26838132658432301</v>
      </c>
      <c r="J291">
        <f>_xlfn.BINOM.INV(BinomTrials,_xlfn.GAMMA.INV(Table3[[#This Row],[RV gamma]],GammaShape1,GammaRate1)/BinomTrials,Table3[[#This Row],[RV binom]])</f>
        <v>4</v>
      </c>
      <c r="K291" s="1">
        <f>Table3[[#This Row],[Risk 1 Simulated occurences]]*_xlfn.LOGNORM.INV(Table3[[#This Row],[RV lognorm]],(LN(ImpLow1)+LN(ImpUp1))/2,(LN(ImpUp1)-LN(ImpLow1))/3.29)</f>
        <v>82092.675432991557</v>
      </c>
      <c r="L291">
        <f>_xlfn.BINOM.INV(BinomTrials,_xlfn.GAMMA.INV(Table3[[#This Row],[RV gamma]],GammaShape2,GammaRate2)/BinomTrials,Table3[[#This Row],[RV binom]])</f>
        <v>3</v>
      </c>
      <c r="M291" s="1">
        <f>Table3[[#This Row],[Risk 2 simulated occurences]]*_xlfn.LOGNORM.INV(Table3[[#This Row],[RV lognorm]],(LN(ImpLow2)+LN(ImpUp2))/2,(LN(ImpUp2)-LN(ImpLow2))/3.29)</f>
        <v>6156950.6574743697</v>
      </c>
    </row>
    <row r="292" spans="1:13">
      <c r="A292">
        <v>8.1868895833319466E-2</v>
      </c>
      <c r="C292">
        <f>_xlfn.BETA.INV(Table1[[#This Row],[RV Beta]],C$9,C$10,ProbLow1,ProbUp1)</f>
        <v>0.36409872069564719</v>
      </c>
      <c r="D292">
        <f>_xlfn.BETA.INV(Table1[[#This Row],[RV Beta]],D$9,D$10,ProbLow2,ProbUp2)</f>
        <v>0.13422961620869414</v>
      </c>
      <c r="G292">
        <v>0.30061794412351117</v>
      </c>
      <c r="H292">
        <v>0.99278692342005059</v>
      </c>
      <c r="I292">
        <v>0.68495590271659001</v>
      </c>
      <c r="J292">
        <f>_xlfn.BINOM.INV(BinomTrials,_xlfn.GAMMA.INV(Table3[[#This Row],[RV gamma]],GammaShape1,GammaRate1)/BinomTrials,Table3[[#This Row],[RV binom]])</f>
        <v>3</v>
      </c>
      <c r="K292" s="1">
        <f>Table3[[#This Row],[Risk 1 Simulated occurences]]*_xlfn.LOGNORM.INV(Table3[[#This Row],[RV lognorm]],(LN(ImpLow1)+LN(ImpUp1))/2,(LN(ImpUp1)-LN(ImpLow1))/3.29)</f>
        <v>132893.90399102346</v>
      </c>
      <c r="L292">
        <f>_xlfn.BINOM.INV(BinomTrials,_xlfn.GAMMA.INV(Table3[[#This Row],[RV gamma]],GammaShape2,GammaRate2)/BinomTrials,Table3[[#This Row],[RV binom]])</f>
        <v>2</v>
      </c>
      <c r="M292" s="1">
        <f>Table3[[#This Row],[Risk 2 simulated occurences]]*_xlfn.LOGNORM.INV(Table3[[#This Row],[RV lognorm]],(LN(ImpLow2)+LN(ImpUp2))/2,(LN(ImpUp2)-LN(ImpLow2))/3.29)</f>
        <v>8859593.599401569</v>
      </c>
    </row>
    <row r="293" spans="1:13">
      <c r="A293">
        <v>0.97053227060033576</v>
      </c>
      <c r="C293">
        <f>_xlfn.BETA.INV(Table1[[#This Row],[RV Beta]],C$9,C$10,ProbLow1,ProbUp1)</f>
        <v>0.67216097712266354</v>
      </c>
      <c r="D293">
        <f>_xlfn.BETA.INV(Table1[[#This Row],[RV Beta]],D$9,D$10,ProbLow2,ProbUp2)</f>
        <v>0.22664829313679904</v>
      </c>
      <c r="G293">
        <v>0.48578688385234536</v>
      </c>
      <c r="H293">
        <v>0.76982192079062661</v>
      </c>
      <c r="I293">
        <v>5.385695772890791E-2</v>
      </c>
      <c r="J293">
        <f>_xlfn.BINOM.INV(BinomTrials,_xlfn.GAMMA.INV(Table3[[#This Row],[RV gamma]],GammaShape1,GammaRate1)/BinomTrials,Table3[[#This Row],[RV binom]])</f>
        <v>1</v>
      </c>
      <c r="K293" s="1">
        <f>Table3[[#This Row],[Risk 1 Simulated occurences]]*_xlfn.LOGNORM.INV(Table3[[#This Row],[RV lognorm]],(LN(ImpLow1)+LN(ImpUp1))/2,(LN(ImpUp1)-LN(ImpLow1))/3.29)</f>
        <v>10258.35758752282</v>
      </c>
      <c r="L293">
        <f>_xlfn.BINOM.INV(BinomTrials,_xlfn.GAMMA.INV(Table3[[#This Row],[RV gamma]],GammaShape2,GammaRate2)/BinomTrials,Table3[[#This Row],[RV binom]])</f>
        <v>0</v>
      </c>
      <c r="M293" s="1">
        <f>Table3[[#This Row],[Risk 2 simulated occurences]]*_xlfn.LOGNORM.INV(Table3[[#This Row],[RV lognorm]],(LN(ImpLow2)+LN(ImpUp2))/2,(LN(ImpUp2)-LN(ImpLow2))/3.29)</f>
        <v>0</v>
      </c>
    </row>
    <row r="294" spans="1:13">
      <c r="A294">
        <v>0.73587197984376551</v>
      </c>
      <c r="C294">
        <f>_xlfn.BETA.INV(Table1[[#This Row],[RV Beta]],C$9,C$10,ProbLow1,ProbUp1)</f>
        <v>0.5658864478396648</v>
      </c>
      <c r="D294">
        <f>_xlfn.BETA.INV(Table1[[#This Row],[RV Beta]],D$9,D$10,ProbLow2,ProbUp2)</f>
        <v>0.19476593435189943</v>
      </c>
      <c r="G294">
        <v>0.62015690636828402</v>
      </c>
      <c r="H294">
        <v>0.39702272806177974</v>
      </c>
      <c r="I294">
        <v>0.17388854975527551</v>
      </c>
      <c r="J294">
        <f>_xlfn.BINOM.INV(BinomTrials,_xlfn.GAMMA.INV(Table3[[#This Row],[RV gamma]],GammaShape1,GammaRate1)/BinomTrials,Table3[[#This Row],[RV binom]])</f>
        <v>0</v>
      </c>
      <c r="K294" s="1">
        <f>Table3[[#This Row],[Risk 1 Simulated occurences]]*_xlfn.LOGNORM.INV(Table3[[#This Row],[RV lognorm]],(LN(ImpLow1)+LN(ImpUp1))/2,(LN(ImpUp1)-LN(ImpLow1))/3.29)</f>
        <v>0</v>
      </c>
      <c r="L294">
        <f>_xlfn.BINOM.INV(BinomTrials,_xlfn.GAMMA.INV(Table3[[#This Row],[RV gamma]],GammaShape2,GammaRate2)/BinomTrials,Table3[[#This Row],[RV binom]])</f>
        <v>0</v>
      </c>
      <c r="M294" s="1">
        <f>Table3[[#This Row],[Risk 2 simulated occurences]]*_xlfn.LOGNORM.INV(Table3[[#This Row],[RV lognorm]],(LN(ImpLow2)+LN(ImpUp2))/2,(LN(ImpUp2)-LN(ImpLow2))/3.29)</f>
        <v>0</v>
      </c>
    </row>
    <row r="295" spans="1:13">
      <c r="A295">
        <v>0.80036523416655381</v>
      </c>
      <c r="C295">
        <f>_xlfn.BETA.INV(Table1[[#This Row],[RV Beta]],C$9,C$10,ProbLow1,ProbUp1)</f>
        <v>0.58682692852460849</v>
      </c>
      <c r="D295">
        <f>_xlfn.BETA.INV(Table1[[#This Row],[RV Beta]],D$9,D$10,ProbLow2,ProbUp2)</f>
        <v>0.20104807855738255</v>
      </c>
      <c r="G295">
        <v>0.97712533174880101</v>
      </c>
      <c r="H295">
        <v>0.76099053433211084</v>
      </c>
      <c r="I295">
        <v>0.54485573691542066</v>
      </c>
      <c r="J295">
        <f>_xlfn.BINOM.INV(BinomTrials,_xlfn.GAMMA.INV(Table3[[#This Row],[RV gamma]],GammaShape1,GammaRate1)/BinomTrials,Table3[[#This Row],[RV binom]])</f>
        <v>1</v>
      </c>
      <c r="K295" s="1">
        <f>Table3[[#This Row],[Risk 1 Simulated occurences]]*_xlfn.LOGNORM.INV(Table3[[#This Row],[RV lognorm]],(LN(ImpLow1)+LN(ImpUp1))/2,(LN(ImpUp1)-LN(ImpLow1))/3.29)</f>
        <v>34217.447043915272</v>
      </c>
      <c r="L295">
        <f>_xlfn.BINOM.INV(BinomTrials,_xlfn.GAMMA.INV(Table3[[#This Row],[RV gamma]],GammaShape2,GammaRate2)/BinomTrials,Table3[[#This Row],[RV binom]])</f>
        <v>0</v>
      </c>
      <c r="M295" s="1">
        <f>Table3[[#This Row],[Risk 2 simulated occurences]]*_xlfn.LOGNORM.INV(Table3[[#This Row],[RV lognorm]],(LN(ImpLow2)+LN(ImpUp2))/2,(LN(ImpUp2)-LN(ImpLow2))/3.29)</f>
        <v>0</v>
      </c>
    </row>
    <row r="296" spans="1:13">
      <c r="A296">
        <v>0.73849063727003084</v>
      </c>
      <c r="C296">
        <f>_xlfn.BETA.INV(Table1[[#This Row],[RV Beta]],C$9,C$10,ProbLow1,ProbUp1)</f>
        <v>0.56669437543808687</v>
      </c>
      <c r="D296">
        <f>_xlfn.BETA.INV(Table1[[#This Row],[RV Beta]],D$9,D$10,ProbLow2,ProbUp2)</f>
        <v>0.19500831263142607</v>
      </c>
      <c r="G296">
        <v>0.54545070209794244</v>
      </c>
      <c r="H296">
        <v>0.9679105197861374</v>
      </c>
      <c r="I296">
        <v>0.39037033747433236</v>
      </c>
      <c r="J296">
        <f>_xlfn.BINOM.INV(BinomTrials,_xlfn.GAMMA.INV(Table3[[#This Row],[RV gamma]],GammaShape1,GammaRate1)/BinomTrials,Table3[[#This Row],[RV binom]])</f>
        <v>2</v>
      </c>
      <c r="K296" s="1">
        <f>Table3[[#This Row],[Risk 1 Simulated occurences]]*_xlfn.LOGNORM.INV(Table3[[#This Row],[RV lognorm]],(LN(ImpLow1)+LN(ImpUp1))/2,(LN(ImpUp1)-LN(ImpLow1))/3.29)</f>
        <v>52050.383719563615</v>
      </c>
      <c r="L296">
        <f>_xlfn.BINOM.INV(BinomTrials,_xlfn.GAMMA.INV(Table3[[#This Row],[RV gamma]],GammaShape2,GammaRate2)/BinomTrials,Table3[[#This Row],[RV binom]])</f>
        <v>1</v>
      </c>
      <c r="M296" s="1">
        <f>Table3[[#This Row],[Risk 2 simulated occurences]]*_xlfn.LOGNORM.INV(Table3[[#This Row],[RV lognorm]],(LN(ImpLow2)+LN(ImpUp2))/2,(LN(ImpUp2)-LN(ImpLow2))/3.29)</f>
        <v>2602519.1859781817</v>
      </c>
    </row>
    <row r="297" spans="1:13">
      <c r="A297">
        <v>0.81214059740870292</v>
      </c>
      <c r="C297">
        <f>_xlfn.BETA.INV(Table1[[#This Row],[RV Beta]],C$9,C$10,ProbLow1,ProbUp1)</f>
        <v>0.59094164935242777</v>
      </c>
      <c r="D297">
        <f>_xlfn.BETA.INV(Table1[[#This Row],[RV Beta]],D$9,D$10,ProbLow2,ProbUp2)</f>
        <v>0.2022824948057283</v>
      </c>
      <c r="G297">
        <v>0.38995016011872802</v>
      </c>
      <c r="H297">
        <v>0.67210604561125209</v>
      </c>
      <c r="I297">
        <v>0.95426193110377622</v>
      </c>
      <c r="J297">
        <f>_xlfn.BINOM.INV(BinomTrials,_xlfn.GAMMA.INV(Table3[[#This Row],[RV gamma]],GammaShape1,GammaRate1)/BinomTrials,Table3[[#This Row],[RV binom]])</f>
        <v>1</v>
      </c>
      <c r="K297" s="1">
        <f>Table3[[#This Row],[Risk 1 Simulated occurences]]*_xlfn.LOGNORM.INV(Table3[[#This Row],[RV lognorm]],(LN(ImpLow1)+LN(ImpUp1))/2,(LN(ImpUp1)-LN(ImpLow1))/3.29)</f>
        <v>103030.82119162232</v>
      </c>
      <c r="L297">
        <f>_xlfn.BINOM.INV(BinomTrials,_xlfn.GAMMA.INV(Table3[[#This Row],[RV gamma]],GammaShape2,GammaRate2)/BinomTrials,Table3[[#This Row],[RV binom]])</f>
        <v>0</v>
      </c>
      <c r="M297" s="1">
        <f>Table3[[#This Row],[Risk 2 simulated occurences]]*_xlfn.LOGNORM.INV(Table3[[#This Row],[RV lognorm]],(LN(ImpLow2)+LN(ImpUp2))/2,(LN(ImpUp2)-LN(ImpLow2))/3.29)</f>
        <v>0</v>
      </c>
    </row>
    <row r="298" spans="1:13">
      <c r="A298">
        <v>0.64702064806922366</v>
      </c>
      <c r="C298">
        <f>_xlfn.BETA.INV(Table1[[#This Row],[RV Beta]],C$9,C$10,ProbLow1,ProbUp1)</f>
        <v>0.53987671761221123</v>
      </c>
      <c r="D298">
        <f>_xlfn.BETA.INV(Table1[[#This Row],[RV Beta]],D$9,D$10,ProbLow2,ProbUp2)</f>
        <v>0.18696301528366333</v>
      </c>
      <c r="G298">
        <v>0.89234111546182127</v>
      </c>
      <c r="H298">
        <v>8.6308588314013834E-2</v>
      </c>
      <c r="I298">
        <v>0.2802760611662064</v>
      </c>
      <c r="J298">
        <f>_xlfn.BINOM.INV(BinomTrials,_xlfn.GAMMA.INV(Table3[[#This Row],[RV gamma]],GammaShape1,GammaRate1)/BinomTrials,Table3[[#This Row],[RV binom]])</f>
        <v>0</v>
      </c>
      <c r="K298" s="1">
        <f>Table3[[#This Row],[Risk 1 Simulated occurences]]*_xlfn.LOGNORM.INV(Table3[[#This Row],[RV lognorm]],(LN(ImpLow1)+LN(ImpUp1))/2,(LN(ImpUp1)-LN(ImpLow1))/3.29)</f>
        <v>0</v>
      </c>
      <c r="L298">
        <f>_xlfn.BINOM.INV(BinomTrials,_xlfn.GAMMA.INV(Table3[[#This Row],[RV gamma]],GammaShape2,GammaRate2)/BinomTrials,Table3[[#This Row],[RV binom]])</f>
        <v>0</v>
      </c>
      <c r="M298" s="1">
        <f>Table3[[#This Row],[Risk 2 simulated occurences]]*_xlfn.LOGNORM.INV(Table3[[#This Row],[RV lognorm]],(LN(ImpLow2)+LN(ImpUp2))/2,(LN(ImpUp2)-LN(ImpLow2))/3.29)</f>
        <v>0</v>
      </c>
    </row>
    <row r="299" spans="1:13">
      <c r="A299">
        <v>0.47603209944257147</v>
      </c>
      <c r="C299">
        <f>_xlfn.BETA.INV(Table1[[#This Row],[RV Beta]],C$9,C$10,ProbLow1,ProbUp1)</f>
        <v>0.49360577175430037</v>
      </c>
      <c r="D299">
        <f>_xlfn.BETA.INV(Table1[[#This Row],[RV Beta]],D$9,D$10,ProbLow2,ProbUp2)</f>
        <v>0.17308173152629025</v>
      </c>
      <c r="G299">
        <v>0.57712756682984878</v>
      </c>
      <c r="H299">
        <v>0.58844379363043409</v>
      </c>
      <c r="I299">
        <v>0.59976002043101939</v>
      </c>
      <c r="J299">
        <f>_xlfn.BINOM.INV(BinomTrials,_xlfn.GAMMA.INV(Table3[[#This Row],[RV gamma]],GammaShape1,GammaRate1)/BinomTrials,Table3[[#This Row],[RV binom]])</f>
        <v>0</v>
      </c>
      <c r="K299" s="1">
        <f>Table3[[#This Row],[Risk 1 Simulated occurences]]*_xlfn.LOGNORM.INV(Table3[[#This Row],[RV lognorm]],(LN(ImpLow1)+LN(ImpUp1))/2,(LN(ImpUp1)-LN(ImpLow1))/3.29)</f>
        <v>0</v>
      </c>
      <c r="L299">
        <f>_xlfn.BINOM.INV(BinomTrials,_xlfn.GAMMA.INV(Table3[[#This Row],[RV gamma]],GammaShape2,GammaRate2)/BinomTrials,Table3[[#This Row],[RV binom]])</f>
        <v>0</v>
      </c>
      <c r="M299" s="1">
        <f>Table3[[#This Row],[Risk 2 simulated occurences]]*_xlfn.LOGNORM.INV(Table3[[#This Row],[RV lognorm]],(LN(ImpLow2)+LN(ImpUp2))/2,(LN(ImpUp2)-LN(ImpLow2))/3.29)</f>
        <v>0</v>
      </c>
    </row>
    <row r="300" spans="1:13">
      <c r="A300">
        <v>0.67149533129832495</v>
      </c>
      <c r="C300">
        <f>_xlfn.BETA.INV(Table1[[#This Row],[RV Beta]],C$9,C$10,ProbLow1,ProbUp1)</f>
        <v>0.54681499423431268</v>
      </c>
      <c r="D300">
        <f>_xlfn.BETA.INV(Table1[[#This Row],[RV Beta]],D$9,D$10,ProbLow2,ProbUp2)</f>
        <v>0.18904449827029379</v>
      </c>
      <c r="G300">
        <v>0.7830157092693335</v>
      </c>
      <c r="H300">
        <v>0.97483954670598705</v>
      </c>
      <c r="I300">
        <v>0.1666633841426407</v>
      </c>
      <c r="J300">
        <f>_xlfn.BINOM.INV(BinomTrials,_xlfn.GAMMA.INV(Table3[[#This Row],[RV gamma]],GammaShape1,GammaRate1)/BinomTrials,Table3[[#This Row],[RV binom]])</f>
        <v>2</v>
      </c>
      <c r="K300" s="1">
        <f>Table3[[#This Row],[Risk 1 Simulated occurences]]*_xlfn.LOGNORM.INV(Table3[[#This Row],[RV lognorm]],(LN(ImpLow1)+LN(ImpUp1))/2,(LN(ImpUp1)-LN(ImpLow1))/3.29)</f>
        <v>32134.895659093247</v>
      </c>
      <c r="L300">
        <f>_xlfn.BINOM.INV(BinomTrials,_xlfn.GAMMA.INV(Table3[[#This Row],[RV gamma]],GammaShape2,GammaRate2)/BinomTrials,Table3[[#This Row],[RV binom]])</f>
        <v>1</v>
      </c>
      <c r="M300" s="1">
        <f>Table3[[#This Row],[Risk 2 simulated occurences]]*_xlfn.LOGNORM.INV(Table3[[#This Row],[RV lognorm]],(LN(ImpLow2)+LN(ImpUp2))/2,(LN(ImpUp2)-LN(ImpLow2))/3.29)</f>
        <v>1606744.782954663</v>
      </c>
    </row>
    <row r="301" spans="1:13">
      <c r="A301">
        <v>0.82203313094658459</v>
      </c>
      <c r="C301">
        <f>_xlfn.BETA.INV(Table1[[#This Row],[RV Beta]],C$9,C$10,ProbLow1,ProbUp1)</f>
        <v>0.59448820471371422</v>
      </c>
      <c r="D301">
        <f>_xlfn.BETA.INV(Table1[[#This Row],[RV Beta]],D$9,D$10,ProbLow2,ProbUp2)</f>
        <v>0.20334646141411425</v>
      </c>
      <c r="G301">
        <v>0.14502568968805749</v>
      </c>
      <c r="H301">
        <v>0.12826148752507824</v>
      </c>
      <c r="I301">
        <v>0.11149728536209896</v>
      </c>
      <c r="J301">
        <f>_xlfn.BINOM.INV(BinomTrials,_xlfn.GAMMA.INV(Table3[[#This Row],[RV gamma]],GammaShape1,GammaRate1)/BinomTrials,Table3[[#This Row],[RV binom]])</f>
        <v>0</v>
      </c>
      <c r="K301" s="1">
        <f>Table3[[#This Row],[Risk 1 Simulated occurences]]*_xlfn.LOGNORM.INV(Table3[[#This Row],[RV lognorm]],(LN(ImpLow1)+LN(ImpUp1))/2,(LN(ImpUp1)-LN(ImpLow1))/3.29)</f>
        <v>0</v>
      </c>
      <c r="L301">
        <f>_xlfn.BINOM.INV(BinomTrials,_xlfn.GAMMA.INV(Table3[[#This Row],[RV gamma]],GammaShape2,GammaRate2)/BinomTrials,Table3[[#This Row],[RV binom]])</f>
        <v>0</v>
      </c>
      <c r="M301" s="1">
        <f>Table3[[#This Row],[Risk 2 simulated occurences]]*_xlfn.LOGNORM.INV(Table3[[#This Row],[RV lognorm]],(LN(ImpLow2)+LN(ImpUp2))/2,(LN(ImpUp2)-LN(ImpLow2))/3.29)</f>
        <v>0</v>
      </c>
    </row>
    <row r="302" spans="1:13">
      <c r="A302">
        <v>0.91083181924691048</v>
      </c>
      <c r="C302">
        <f>_xlfn.BETA.INV(Table1[[#This Row],[RV Beta]],C$9,C$10,ProbLow1,ProbUp1)</f>
        <v>0.63206985830697415</v>
      </c>
      <c r="D302">
        <f>_xlfn.BETA.INV(Table1[[#This Row],[RV Beta]],D$9,D$10,ProbLow2,ProbUp2)</f>
        <v>0.21462095749209223</v>
      </c>
      <c r="G302">
        <v>0.44676658718230511</v>
      </c>
      <c r="H302">
        <v>0.69082083398980132</v>
      </c>
      <c r="I302">
        <v>0.93487508079729742</v>
      </c>
      <c r="J302">
        <f>_xlfn.BINOM.INV(BinomTrials,_xlfn.GAMMA.INV(Table3[[#This Row],[RV gamma]],GammaShape1,GammaRate1)/BinomTrials,Table3[[#This Row],[RV binom]])</f>
        <v>1</v>
      </c>
      <c r="K302" s="1">
        <f>Table3[[#This Row],[Risk 1 Simulated occurences]]*_xlfn.LOGNORM.INV(Table3[[#This Row],[RV lognorm]],(LN(ImpLow1)+LN(ImpUp1))/2,(LN(ImpUp1)-LN(ImpLow1))/3.29)</f>
        <v>91183.048112019576</v>
      </c>
      <c r="L302">
        <f>_xlfn.BINOM.INV(BinomTrials,_xlfn.GAMMA.INV(Table3[[#This Row],[RV gamma]],GammaShape2,GammaRate2)/BinomTrials,Table3[[#This Row],[RV binom]])</f>
        <v>0</v>
      </c>
      <c r="M302" s="1">
        <f>Table3[[#This Row],[Risk 2 simulated occurences]]*_xlfn.LOGNORM.INV(Table3[[#This Row],[RV lognorm]],(LN(ImpLow2)+LN(ImpUp2))/2,(LN(ImpUp2)-LN(ImpLow2))/3.29)</f>
        <v>0</v>
      </c>
    </row>
    <row r="303" spans="1:13">
      <c r="A303">
        <v>0.35038608282356803</v>
      </c>
      <c r="C303">
        <f>_xlfn.BETA.INV(Table1[[#This Row],[RV Beta]],C$9,C$10,ProbLow1,ProbUp1)</f>
        <v>0.45939446560493757</v>
      </c>
      <c r="D303">
        <f>_xlfn.BETA.INV(Table1[[#This Row],[RV Beta]],D$9,D$10,ProbLow2,ProbUp2)</f>
        <v>0.16281833968148135</v>
      </c>
      <c r="G303">
        <v>0.80603077300173731</v>
      </c>
      <c r="H303">
        <v>0.62575686659000673</v>
      </c>
      <c r="I303">
        <v>0.44548296017827604</v>
      </c>
      <c r="J303">
        <f>_xlfn.BINOM.INV(BinomTrials,_xlfn.GAMMA.INV(Table3[[#This Row],[RV gamma]],GammaShape1,GammaRate1)/BinomTrials,Table3[[#This Row],[RV binom]])</f>
        <v>1</v>
      </c>
      <c r="K303" s="1">
        <f>Table3[[#This Row],[Risk 1 Simulated occurences]]*_xlfn.LOGNORM.INV(Table3[[#This Row],[RV lognorm]],(LN(ImpLow1)+LN(ImpUp1))/2,(LN(ImpUp1)-LN(ImpLow1))/3.29)</f>
        <v>28729.873624343003</v>
      </c>
      <c r="L303">
        <f>_xlfn.BINOM.INV(BinomTrials,_xlfn.GAMMA.INV(Table3[[#This Row],[RV gamma]],GammaShape2,GammaRate2)/BinomTrials,Table3[[#This Row],[RV binom]])</f>
        <v>0</v>
      </c>
      <c r="M303" s="1">
        <f>Table3[[#This Row],[Risk 2 simulated occurences]]*_xlfn.LOGNORM.INV(Table3[[#This Row],[RV lognorm]],(LN(ImpLow2)+LN(ImpUp2))/2,(LN(ImpUp2)-LN(ImpLow2))/3.29)</f>
        <v>0</v>
      </c>
    </row>
    <row r="304" spans="1:13">
      <c r="A304">
        <v>0.93889401570842324</v>
      </c>
      <c r="C304">
        <f>_xlfn.BETA.INV(Table1[[#This Row],[RV Beta]],C$9,C$10,ProbLow1,ProbUp1)</f>
        <v>0.64795710816345342</v>
      </c>
      <c r="D304">
        <f>_xlfn.BETA.INV(Table1[[#This Row],[RV Beta]],D$9,D$10,ProbLow2,ProbUp2)</f>
        <v>0.21938713244903602</v>
      </c>
      <c r="G304">
        <v>0.95920184019915844</v>
      </c>
      <c r="H304">
        <v>9.5656778242279208E-2</v>
      </c>
      <c r="I304">
        <v>0.23211171628539995</v>
      </c>
      <c r="J304">
        <f>_xlfn.BINOM.INV(BinomTrials,_xlfn.GAMMA.INV(Table3[[#This Row],[RV gamma]],GammaShape1,GammaRate1)/BinomTrials,Table3[[#This Row],[RV binom]])</f>
        <v>0</v>
      </c>
      <c r="K304" s="1">
        <f>Table3[[#This Row],[Risk 1 Simulated occurences]]*_xlfn.LOGNORM.INV(Table3[[#This Row],[RV lognorm]],(LN(ImpLow1)+LN(ImpUp1))/2,(LN(ImpUp1)-LN(ImpLow1))/3.29)</f>
        <v>0</v>
      </c>
      <c r="L304">
        <f>_xlfn.BINOM.INV(BinomTrials,_xlfn.GAMMA.INV(Table3[[#This Row],[RV gamma]],GammaShape2,GammaRate2)/BinomTrials,Table3[[#This Row],[RV binom]])</f>
        <v>0</v>
      </c>
      <c r="M304" s="1">
        <f>Table3[[#This Row],[Risk 2 simulated occurences]]*_xlfn.LOGNORM.INV(Table3[[#This Row],[RV lognorm]],(LN(ImpLow2)+LN(ImpUp2))/2,(LN(ImpUp2)-LN(ImpLow2))/3.29)</f>
        <v>0</v>
      </c>
    </row>
    <row r="305" spans="1:13">
      <c r="A305">
        <v>0.99172201146917516</v>
      </c>
      <c r="C305">
        <f>_xlfn.BETA.INV(Table1[[#This Row],[RV Beta]],C$9,C$10,ProbLow1,ProbUp1)</f>
        <v>0.70058636768112503</v>
      </c>
      <c r="D305">
        <f>_xlfn.BETA.INV(Table1[[#This Row],[RV Beta]],D$9,D$10,ProbLow2,ProbUp2)</f>
        <v>0.23517591030433752</v>
      </c>
      <c r="G305">
        <v>0.30532822725611192</v>
      </c>
      <c r="H305">
        <v>0.7034719179866239</v>
      </c>
      <c r="I305">
        <v>0.1016156087171359</v>
      </c>
      <c r="J305">
        <f>_xlfn.BINOM.INV(BinomTrials,_xlfn.GAMMA.INV(Table3[[#This Row],[RV gamma]],GammaShape1,GammaRate1)/BinomTrials,Table3[[#This Row],[RV binom]])</f>
        <v>1</v>
      </c>
      <c r="K305" s="1">
        <f>Table3[[#This Row],[Risk 1 Simulated occurences]]*_xlfn.LOGNORM.INV(Table3[[#This Row],[RV lognorm]],(LN(ImpLow1)+LN(ImpUp1))/2,(LN(ImpUp1)-LN(ImpLow1))/3.29)</f>
        <v>12979.334842674645</v>
      </c>
      <c r="L305">
        <f>_xlfn.BINOM.INV(BinomTrials,_xlfn.GAMMA.INV(Table3[[#This Row],[RV gamma]],GammaShape2,GammaRate2)/BinomTrials,Table3[[#This Row],[RV binom]])</f>
        <v>0</v>
      </c>
      <c r="M305" s="1">
        <f>Table3[[#This Row],[Risk 2 simulated occurences]]*_xlfn.LOGNORM.INV(Table3[[#This Row],[RV lognorm]],(LN(ImpLow2)+LN(ImpUp2))/2,(LN(ImpUp2)-LN(ImpLow2))/3.29)</f>
        <v>0</v>
      </c>
    </row>
    <row r="306" spans="1:13">
      <c r="A306">
        <v>0.87184676242612613</v>
      </c>
      <c r="C306">
        <f>_xlfn.BETA.INV(Table1[[#This Row],[RV Beta]],C$9,C$10,ProbLow1,ProbUp1)</f>
        <v>0.61396248509455353</v>
      </c>
      <c r="D306">
        <f>_xlfn.BETA.INV(Table1[[#This Row],[RV Beta]],D$9,D$10,ProbLow2,ProbUp2)</f>
        <v>0.20918874552836608</v>
      </c>
      <c r="G306">
        <v>0.65151549347281246</v>
      </c>
      <c r="H306">
        <v>0.25252560118796563</v>
      </c>
      <c r="I306">
        <v>0.85353570890311881</v>
      </c>
      <c r="J306">
        <f>_xlfn.BINOM.INV(BinomTrials,_xlfn.GAMMA.INV(Table3[[#This Row],[RV gamma]],GammaShape1,GammaRate1)/BinomTrials,Table3[[#This Row],[RV binom]])</f>
        <v>0</v>
      </c>
      <c r="K306" s="1">
        <f>Table3[[#This Row],[Risk 1 Simulated occurences]]*_xlfn.LOGNORM.INV(Table3[[#This Row],[RV lognorm]],(LN(ImpLow1)+LN(ImpUp1))/2,(LN(ImpUp1)-LN(ImpLow1))/3.29)</f>
        <v>0</v>
      </c>
      <c r="L306">
        <f>_xlfn.BINOM.INV(BinomTrials,_xlfn.GAMMA.INV(Table3[[#This Row],[RV gamma]],GammaShape2,GammaRate2)/BinomTrials,Table3[[#This Row],[RV binom]])</f>
        <v>0</v>
      </c>
      <c r="M306" s="1">
        <f>Table3[[#This Row],[Risk 2 simulated occurences]]*_xlfn.LOGNORM.INV(Table3[[#This Row],[RV lognorm]],(LN(ImpLow2)+LN(ImpUp2))/2,(LN(ImpUp2)-LN(ImpLow2))/3.29)</f>
        <v>0</v>
      </c>
    </row>
    <row r="307" spans="1:13">
      <c r="A307">
        <v>0.12853609590257337</v>
      </c>
      <c r="C307">
        <f>_xlfn.BETA.INV(Table1[[#This Row],[RV Beta]],C$9,C$10,ProbLow1,ProbUp1)</f>
        <v>0.38620007406546492</v>
      </c>
      <c r="D307">
        <f>_xlfn.BETA.INV(Table1[[#This Row],[RV Beta]],D$9,D$10,ProbLow2,ProbUp2)</f>
        <v>0.14086002221963953</v>
      </c>
      <c r="G307">
        <v>2.0898797559039107E-2</v>
      </c>
      <c r="H307">
        <v>0.19777916613862812</v>
      </c>
      <c r="I307">
        <v>0.37465953471821711</v>
      </c>
      <c r="J307">
        <f>_xlfn.BINOM.INV(BinomTrials,_xlfn.GAMMA.INV(Table3[[#This Row],[RV gamma]],GammaShape1,GammaRate1)/BinomTrials,Table3[[#This Row],[RV binom]])</f>
        <v>0</v>
      </c>
      <c r="K307" s="1">
        <f>Table3[[#This Row],[Risk 1 Simulated occurences]]*_xlfn.LOGNORM.INV(Table3[[#This Row],[RV lognorm]],(LN(ImpLow1)+LN(ImpUp1))/2,(LN(ImpUp1)-LN(ImpLow1))/3.29)</f>
        <v>0</v>
      </c>
      <c r="L307">
        <f>_xlfn.BINOM.INV(BinomTrials,_xlfn.GAMMA.INV(Table3[[#This Row],[RV gamma]],GammaShape2,GammaRate2)/BinomTrials,Table3[[#This Row],[RV binom]])</f>
        <v>0</v>
      </c>
      <c r="M307" s="1">
        <f>Table3[[#This Row],[Risk 2 simulated occurences]]*_xlfn.LOGNORM.INV(Table3[[#This Row],[RV lognorm]],(LN(ImpLow2)+LN(ImpUp2))/2,(LN(ImpUp2)-LN(ImpLow2))/3.29)</f>
        <v>0</v>
      </c>
    </row>
    <row r="308" spans="1:13">
      <c r="A308">
        <v>0.30616383455049423</v>
      </c>
      <c r="C308">
        <f>_xlfn.BETA.INV(Table1[[#This Row],[RV Beta]],C$9,C$10,ProbLow1,ProbUp1)</f>
        <v>0.44671892003456842</v>
      </c>
      <c r="D308">
        <f>_xlfn.BETA.INV(Table1[[#This Row],[RV Beta]],D$9,D$10,ProbLow2,ProbUp2)</f>
        <v>0.15901567601037062</v>
      </c>
      <c r="G308">
        <v>0.24609057477027671</v>
      </c>
      <c r="H308">
        <v>7.4445291922635062E-2</v>
      </c>
      <c r="I308">
        <v>0.90280000907499347</v>
      </c>
      <c r="J308">
        <f>_xlfn.BINOM.INV(BinomTrials,_xlfn.GAMMA.INV(Table3[[#This Row],[RV gamma]],GammaShape1,GammaRate1)/BinomTrials,Table3[[#This Row],[RV binom]])</f>
        <v>0</v>
      </c>
      <c r="K308" s="1">
        <f>Table3[[#This Row],[Risk 1 Simulated occurences]]*_xlfn.LOGNORM.INV(Table3[[#This Row],[RV lognorm]],(LN(ImpLow1)+LN(ImpUp1))/2,(LN(ImpUp1)-LN(ImpLow1))/3.29)</f>
        <v>0</v>
      </c>
      <c r="L308">
        <f>_xlfn.BINOM.INV(BinomTrials,_xlfn.GAMMA.INV(Table3[[#This Row],[RV gamma]],GammaShape2,GammaRate2)/BinomTrials,Table3[[#This Row],[RV binom]])</f>
        <v>0</v>
      </c>
      <c r="M308" s="1">
        <f>Table3[[#This Row],[Risk 2 simulated occurences]]*_xlfn.LOGNORM.INV(Table3[[#This Row],[RV lognorm]],(LN(ImpLow2)+LN(ImpUp2))/2,(LN(ImpUp2)-LN(ImpLow2))/3.29)</f>
        <v>0</v>
      </c>
    </row>
    <row r="309" spans="1:13">
      <c r="A309">
        <v>0.69556729015687824</v>
      </c>
      <c r="C309">
        <f>_xlfn.BETA.INV(Table1[[#This Row],[RV Beta]],C$9,C$10,ProbLow1,ProbUp1)</f>
        <v>0.55378815107509638</v>
      </c>
      <c r="D309">
        <f>_xlfn.BETA.INV(Table1[[#This Row],[RV Beta]],D$9,D$10,ProbLow2,ProbUp2)</f>
        <v>0.19113644532252888</v>
      </c>
      <c r="G309">
        <v>4.4290164040536699E-2</v>
      </c>
      <c r="H309">
        <v>0.20202134372760605</v>
      </c>
      <c r="I309">
        <v>0.3597525234146754</v>
      </c>
      <c r="J309">
        <f>_xlfn.BINOM.INV(BinomTrials,_xlfn.GAMMA.INV(Table3[[#This Row],[RV gamma]],GammaShape1,GammaRate1)/BinomTrials,Table3[[#This Row],[RV binom]])</f>
        <v>0</v>
      </c>
      <c r="K309" s="1">
        <f>Table3[[#This Row],[Risk 1 Simulated occurences]]*_xlfn.LOGNORM.INV(Table3[[#This Row],[RV lognorm]],(LN(ImpLow1)+LN(ImpUp1))/2,(LN(ImpUp1)-LN(ImpLow1))/3.29)</f>
        <v>0</v>
      </c>
      <c r="L309">
        <f>_xlfn.BINOM.INV(BinomTrials,_xlfn.GAMMA.INV(Table3[[#This Row],[RV gamma]],GammaShape2,GammaRate2)/BinomTrials,Table3[[#This Row],[RV binom]])</f>
        <v>0</v>
      </c>
      <c r="M309" s="1">
        <f>Table3[[#This Row],[Risk 2 simulated occurences]]*_xlfn.LOGNORM.INV(Table3[[#This Row],[RV lognorm]],(LN(ImpLow2)+LN(ImpUp2))/2,(LN(ImpUp2)-LN(ImpLow2))/3.29)</f>
        <v>0</v>
      </c>
    </row>
    <row r="310" spans="1:13">
      <c r="A310">
        <v>0.39944566665191467</v>
      </c>
      <c r="C310">
        <f>_xlfn.BETA.INV(Table1[[#This Row],[RV Beta]],C$9,C$10,ProbLow1,ProbUp1)</f>
        <v>0.47297573040892765</v>
      </c>
      <c r="D310">
        <f>_xlfn.BETA.INV(Table1[[#This Row],[RV Beta]],D$9,D$10,ProbLow2,ProbUp2)</f>
        <v>0.16689271912267839</v>
      </c>
      <c r="G310">
        <v>0.38478702930025155</v>
      </c>
      <c r="H310">
        <v>0.37272402987476627</v>
      </c>
      <c r="I310">
        <v>0.36066103044928099</v>
      </c>
      <c r="J310">
        <f>_xlfn.BINOM.INV(BinomTrials,_xlfn.GAMMA.INV(Table3[[#This Row],[RV gamma]],GammaShape1,GammaRate1)/BinomTrials,Table3[[#This Row],[RV binom]])</f>
        <v>0</v>
      </c>
      <c r="K310" s="1">
        <f>Table3[[#This Row],[Risk 1 Simulated occurences]]*_xlfn.LOGNORM.INV(Table3[[#This Row],[RV lognorm]],(LN(ImpLow1)+LN(ImpUp1))/2,(LN(ImpUp1)-LN(ImpLow1))/3.29)</f>
        <v>0</v>
      </c>
      <c r="L310">
        <f>_xlfn.BINOM.INV(BinomTrials,_xlfn.GAMMA.INV(Table3[[#This Row],[RV gamma]],GammaShape2,GammaRate2)/BinomTrials,Table3[[#This Row],[RV binom]])</f>
        <v>0</v>
      </c>
      <c r="M310" s="1">
        <f>Table3[[#This Row],[Risk 2 simulated occurences]]*_xlfn.LOGNORM.INV(Table3[[#This Row],[RV lognorm]],(LN(ImpLow2)+LN(ImpUp2))/2,(LN(ImpUp2)-LN(ImpLow2))/3.29)</f>
        <v>0</v>
      </c>
    </row>
    <row r="311" spans="1:13">
      <c r="A311">
        <v>0.48331941872989731</v>
      </c>
      <c r="C311">
        <f>_xlfn.BETA.INV(Table1[[#This Row],[RV Beta]],C$9,C$10,ProbLow1,ProbUp1)</f>
        <v>0.49555090569903326</v>
      </c>
      <c r="D311">
        <f>_xlfn.BETA.INV(Table1[[#This Row],[RV Beta]],D$9,D$10,ProbLow2,ProbUp2)</f>
        <v>0.17366527170971008</v>
      </c>
      <c r="G311">
        <v>0.11560144932735779</v>
      </c>
      <c r="H311">
        <v>0.37277010519652165</v>
      </c>
      <c r="I311">
        <v>0.62993876106568558</v>
      </c>
      <c r="J311">
        <f>_xlfn.BINOM.INV(BinomTrials,_xlfn.GAMMA.INV(Table3[[#This Row],[RV gamma]],GammaShape1,GammaRate1)/BinomTrials,Table3[[#This Row],[RV binom]])</f>
        <v>0</v>
      </c>
      <c r="K311" s="1">
        <f>Table3[[#This Row],[Risk 1 Simulated occurences]]*_xlfn.LOGNORM.INV(Table3[[#This Row],[RV lognorm]],(LN(ImpLow1)+LN(ImpUp1))/2,(LN(ImpUp1)-LN(ImpLow1))/3.29)</f>
        <v>0</v>
      </c>
      <c r="L311">
        <f>_xlfn.BINOM.INV(BinomTrials,_xlfn.GAMMA.INV(Table3[[#This Row],[RV gamma]],GammaShape2,GammaRate2)/BinomTrials,Table3[[#This Row],[RV binom]])</f>
        <v>0</v>
      </c>
      <c r="M311" s="1">
        <f>Table3[[#This Row],[Risk 2 simulated occurences]]*_xlfn.LOGNORM.INV(Table3[[#This Row],[RV lognorm]],(LN(ImpLow2)+LN(ImpUp2))/2,(LN(ImpUp2)-LN(ImpLow2))/3.29)</f>
        <v>0</v>
      </c>
    </row>
    <row r="312" spans="1:13">
      <c r="A312">
        <v>0.14947059338422053</v>
      </c>
      <c r="C312">
        <f>_xlfn.BETA.INV(Table1[[#This Row],[RV Beta]],C$9,C$10,ProbLow1,ProbUp1)</f>
        <v>0.39475052284987533</v>
      </c>
      <c r="D312">
        <f>_xlfn.BETA.INV(Table1[[#This Row],[RV Beta]],D$9,D$10,ProbLow2,ProbUp2)</f>
        <v>0.14342515685496263</v>
      </c>
      <c r="G312">
        <v>0.91355884490234729</v>
      </c>
      <c r="H312">
        <v>0.14715803793964816</v>
      </c>
      <c r="I312">
        <v>0.38075723097694908</v>
      </c>
      <c r="J312">
        <f>_xlfn.BINOM.INV(BinomTrials,_xlfn.GAMMA.INV(Table3[[#This Row],[RV gamma]],GammaShape1,GammaRate1)/BinomTrials,Table3[[#This Row],[RV binom]])</f>
        <v>0</v>
      </c>
      <c r="K312" s="1">
        <f>Table3[[#This Row],[Risk 1 Simulated occurences]]*_xlfn.LOGNORM.INV(Table3[[#This Row],[RV lognorm]],(LN(ImpLow1)+LN(ImpUp1))/2,(LN(ImpUp1)-LN(ImpLow1))/3.29)</f>
        <v>0</v>
      </c>
      <c r="L312">
        <f>_xlfn.BINOM.INV(BinomTrials,_xlfn.GAMMA.INV(Table3[[#This Row],[RV gamma]],GammaShape2,GammaRate2)/BinomTrials,Table3[[#This Row],[RV binom]])</f>
        <v>0</v>
      </c>
      <c r="M312" s="1">
        <f>Table3[[#This Row],[Risk 2 simulated occurences]]*_xlfn.LOGNORM.INV(Table3[[#This Row],[RV lognorm]],(LN(ImpLow2)+LN(ImpUp2))/2,(LN(ImpUp2)-LN(ImpLow2))/3.29)</f>
        <v>0</v>
      </c>
    </row>
    <row r="313" spans="1:13">
      <c r="A313">
        <v>0.1522630085946354</v>
      </c>
      <c r="C313">
        <f>_xlfn.BETA.INV(Table1[[#This Row],[RV Beta]],C$9,C$10,ProbLow1,ProbUp1)</f>
        <v>0.39584564581120918</v>
      </c>
      <c r="D313">
        <f>_xlfn.BETA.INV(Table1[[#This Row],[RV Beta]],D$9,D$10,ProbLow2,ProbUp2)</f>
        <v>0.14375369374336283</v>
      </c>
      <c r="G313">
        <v>0.18350627374998585</v>
      </c>
      <c r="H313">
        <v>0.28514365166665223</v>
      </c>
      <c r="I313">
        <v>0.38678102958331861</v>
      </c>
      <c r="J313">
        <f>_xlfn.BINOM.INV(BinomTrials,_xlfn.GAMMA.INV(Table3[[#This Row],[RV gamma]],GammaShape1,GammaRate1)/BinomTrials,Table3[[#This Row],[RV binom]])</f>
        <v>0</v>
      </c>
      <c r="K313" s="1">
        <f>Table3[[#This Row],[Risk 1 Simulated occurences]]*_xlfn.LOGNORM.INV(Table3[[#This Row],[RV lognorm]],(LN(ImpLow1)+LN(ImpUp1))/2,(LN(ImpUp1)-LN(ImpLow1))/3.29)</f>
        <v>0</v>
      </c>
      <c r="L313">
        <f>_xlfn.BINOM.INV(BinomTrials,_xlfn.GAMMA.INV(Table3[[#This Row],[RV gamma]],GammaShape2,GammaRate2)/BinomTrials,Table3[[#This Row],[RV binom]])</f>
        <v>0</v>
      </c>
      <c r="M313" s="1">
        <f>Table3[[#This Row],[Risk 2 simulated occurences]]*_xlfn.LOGNORM.INV(Table3[[#This Row],[RV lognorm]],(LN(ImpLow2)+LN(ImpUp2))/2,(LN(ImpUp2)-LN(ImpLow2))/3.29)</f>
        <v>0</v>
      </c>
    </row>
    <row r="314" spans="1:13">
      <c r="A314">
        <v>8.438545003737577E-2</v>
      </c>
      <c r="C314">
        <f>_xlfn.BETA.INV(Table1[[#This Row],[RV Beta]],C$9,C$10,ProbLow1,ProbUp1)</f>
        <v>0.36543976345971546</v>
      </c>
      <c r="D314">
        <f>_xlfn.BETA.INV(Table1[[#This Row],[RV Beta]],D$9,D$10,ProbLow2,ProbUp2)</f>
        <v>0.13463192903791463</v>
      </c>
      <c r="G314">
        <v>0.18994291601234251</v>
      </c>
      <c r="H314">
        <v>0.40935356142434925</v>
      </c>
      <c r="I314">
        <v>0.62876420683635592</v>
      </c>
      <c r="J314">
        <f>_xlfn.BINOM.INV(BinomTrials,_xlfn.GAMMA.INV(Table3[[#This Row],[RV gamma]],GammaShape1,GammaRate1)/BinomTrials,Table3[[#This Row],[RV binom]])</f>
        <v>0</v>
      </c>
      <c r="K314" s="1">
        <f>Table3[[#This Row],[Risk 1 Simulated occurences]]*_xlfn.LOGNORM.INV(Table3[[#This Row],[RV lognorm]],(LN(ImpLow1)+LN(ImpUp1))/2,(LN(ImpUp1)-LN(ImpLow1))/3.29)</f>
        <v>0</v>
      </c>
      <c r="L314">
        <f>_xlfn.BINOM.INV(BinomTrials,_xlfn.GAMMA.INV(Table3[[#This Row],[RV gamma]],GammaShape2,GammaRate2)/BinomTrials,Table3[[#This Row],[RV binom]])</f>
        <v>0</v>
      </c>
      <c r="M314" s="1">
        <f>Table3[[#This Row],[Risk 2 simulated occurences]]*_xlfn.LOGNORM.INV(Table3[[#This Row],[RV lognorm]],(LN(ImpLow2)+LN(ImpUp2))/2,(LN(ImpUp2)-LN(ImpLow2))/3.29)</f>
        <v>0</v>
      </c>
    </row>
    <row r="315" spans="1:13">
      <c r="A315">
        <v>0.26625877817452831</v>
      </c>
      <c r="C315">
        <f>_xlfn.BETA.INV(Table1[[#This Row],[RV Beta]],C$9,C$10,ProbLow1,ProbUp1)</f>
        <v>0.43476877187722596</v>
      </c>
      <c r="D315">
        <f>_xlfn.BETA.INV(Table1[[#This Row],[RV Beta]],D$9,D$10,ProbLow2,ProbUp2)</f>
        <v>0.15543063156316786</v>
      </c>
      <c r="G315">
        <v>0.37058941944064078</v>
      </c>
      <c r="H315">
        <v>5.3068590375161071E-3</v>
      </c>
      <c r="I315">
        <v>0.64002429863439136</v>
      </c>
      <c r="J315">
        <f>_xlfn.BINOM.INV(BinomTrials,_xlfn.GAMMA.INV(Table3[[#This Row],[RV gamma]],GammaShape1,GammaRate1)/BinomTrials,Table3[[#This Row],[RV binom]])</f>
        <v>0</v>
      </c>
      <c r="K315" s="1">
        <f>Table3[[#This Row],[Risk 1 Simulated occurences]]*_xlfn.LOGNORM.INV(Table3[[#This Row],[RV lognorm]],(LN(ImpLow1)+LN(ImpUp1))/2,(LN(ImpUp1)-LN(ImpLow1))/3.29)</f>
        <v>0</v>
      </c>
      <c r="L315">
        <f>_xlfn.BINOM.INV(BinomTrials,_xlfn.GAMMA.INV(Table3[[#This Row],[RV gamma]],GammaShape2,GammaRate2)/BinomTrials,Table3[[#This Row],[RV binom]])</f>
        <v>0</v>
      </c>
      <c r="M315" s="1">
        <f>Table3[[#This Row],[Risk 2 simulated occurences]]*_xlfn.LOGNORM.INV(Table3[[#This Row],[RV lognorm]],(LN(ImpLow2)+LN(ImpUp2))/2,(LN(ImpUp2)-LN(ImpLow2))/3.29)</f>
        <v>0</v>
      </c>
    </row>
    <row r="316" spans="1:13">
      <c r="A316">
        <v>1.1284779296854874E-2</v>
      </c>
      <c r="C316">
        <f>_xlfn.BETA.INV(Table1[[#This Row],[RV Beta]],C$9,C$10,ProbLow1,ProbUp1)</f>
        <v>0.30512893558324355</v>
      </c>
      <c r="D316">
        <f>_xlfn.BETA.INV(Table1[[#This Row],[RV Beta]],D$9,D$10,ProbLow2,ProbUp2)</f>
        <v>0.11653868067497307</v>
      </c>
      <c r="G316">
        <v>0.49637253884988491</v>
      </c>
      <c r="H316">
        <v>0.19237984353321597</v>
      </c>
      <c r="I316">
        <v>0.88838714821654707</v>
      </c>
      <c r="J316">
        <f>_xlfn.BINOM.INV(BinomTrials,_xlfn.GAMMA.INV(Table3[[#This Row],[RV gamma]],GammaShape1,GammaRate1)/BinomTrials,Table3[[#This Row],[RV binom]])</f>
        <v>0</v>
      </c>
      <c r="K316" s="1">
        <f>Table3[[#This Row],[Risk 1 Simulated occurences]]*_xlfn.LOGNORM.INV(Table3[[#This Row],[RV lognorm]],(LN(ImpLow1)+LN(ImpUp1))/2,(LN(ImpUp1)-LN(ImpLow1))/3.29)</f>
        <v>0</v>
      </c>
      <c r="L316">
        <f>_xlfn.BINOM.INV(BinomTrials,_xlfn.GAMMA.INV(Table3[[#This Row],[RV gamma]],GammaShape2,GammaRate2)/BinomTrials,Table3[[#This Row],[RV binom]])</f>
        <v>0</v>
      </c>
      <c r="M316" s="1">
        <f>Table3[[#This Row],[Risk 2 simulated occurences]]*_xlfn.LOGNORM.INV(Table3[[#This Row],[RV lognorm]],(LN(ImpLow2)+LN(ImpUp2))/2,(LN(ImpUp2)-LN(ImpLow2))/3.29)</f>
        <v>0</v>
      </c>
    </row>
    <row r="317" spans="1:13">
      <c r="A317">
        <v>0.66328564223986386</v>
      </c>
      <c r="C317">
        <f>_xlfn.BETA.INV(Table1[[#This Row],[RV Beta]],C$9,C$10,ProbLow1,ProbUp1)</f>
        <v>0.54447212475837148</v>
      </c>
      <c r="D317">
        <f>_xlfn.BETA.INV(Table1[[#This Row],[RV Beta]],D$9,D$10,ProbLow2,ProbUp2)</f>
        <v>0.18834163742751145</v>
      </c>
      <c r="G317">
        <v>0.53326045001543143</v>
      </c>
      <c r="H317">
        <v>0.32803026276083208</v>
      </c>
      <c r="I317">
        <v>0.12280007550623272</v>
      </c>
      <c r="J317">
        <f>_xlfn.BINOM.INV(BinomTrials,_xlfn.GAMMA.INV(Table3[[#This Row],[RV gamma]],GammaShape1,GammaRate1)/BinomTrials,Table3[[#This Row],[RV binom]])</f>
        <v>0</v>
      </c>
      <c r="K317" s="1">
        <f>Table3[[#This Row],[Risk 1 Simulated occurences]]*_xlfn.LOGNORM.INV(Table3[[#This Row],[RV lognorm]],(LN(ImpLow1)+LN(ImpUp1))/2,(LN(ImpUp1)-LN(ImpLow1))/3.29)</f>
        <v>0</v>
      </c>
      <c r="L317">
        <f>_xlfn.BINOM.INV(BinomTrials,_xlfn.GAMMA.INV(Table3[[#This Row],[RV gamma]],GammaShape2,GammaRate2)/BinomTrials,Table3[[#This Row],[RV binom]])</f>
        <v>0</v>
      </c>
      <c r="M317" s="1">
        <f>Table3[[#This Row],[Risk 2 simulated occurences]]*_xlfn.LOGNORM.INV(Table3[[#This Row],[RV lognorm]],(LN(ImpLow2)+LN(ImpUp2))/2,(LN(ImpUp2)-LN(ImpLow2))/3.29)</f>
        <v>0</v>
      </c>
    </row>
    <row r="318" spans="1:13">
      <c r="A318">
        <v>0.84178912539118389</v>
      </c>
      <c r="C318">
        <f>_xlfn.BETA.INV(Table1[[#This Row],[RV Beta]],C$9,C$10,ProbLow1,ProbUp1)</f>
        <v>0.60185331795904706</v>
      </c>
      <c r="D318">
        <f>_xlfn.BETA.INV(Table1[[#This Row],[RV Beta]],D$9,D$10,ProbLow2,ProbUp2)</f>
        <v>0.20555599538771407</v>
      </c>
      <c r="G318">
        <v>0.50838340935687698</v>
      </c>
      <c r="H318">
        <v>0.20462622130505098</v>
      </c>
      <c r="I318">
        <v>0.90086903325322509</v>
      </c>
      <c r="J318">
        <f>_xlfn.BINOM.INV(BinomTrials,_xlfn.GAMMA.INV(Table3[[#This Row],[RV gamma]],GammaShape1,GammaRate1)/BinomTrials,Table3[[#This Row],[RV binom]])</f>
        <v>0</v>
      </c>
      <c r="K318" s="1">
        <f>Table3[[#This Row],[Risk 1 Simulated occurences]]*_xlfn.LOGNORM.INV(Table3[[#This Row],[RV lognorm]],(LN(ImpLow1)+LN(ImpUp1))/2,(LN(ImpUp1)-LN(ImpLow1))/3.29)</f>
        <v>0</v>
      </c>
      <c r="L318">
        <f>_xlfn.BINOM.INV(BinomTrials,_xlfn.GAMMA.INV(Table3[[#This Row],[RV gamma]],GammaShape2,GammaRate2)/BinomTrials,Table3[[#This Row],[RV binom]])</f>
        <v>0</v>
      </c>
      <c r="M318" s="1">
        <f>Table3[[#This Row],[Risk 2 simulated occurences]]*_xlfn.LOGNORM.INV(Table3[[#This Row],[RV lognorm]],(LN(ImpLow2)+LN(ImpUp2))/2,(LN(ImpUp2)-LN(ImpLow2))/3.29)</f>
        <v>0</v>
      </c>
    </row>
    <row r="319" spans="1:13">
      <c r="A319">
        <v>0.94983044962856478</v>
      </c>
      <c r="C319">
        <f>_xlfn.BETA.INV(Table1[[#This Row],[RV Beta]],C$9,C$10,ProbLow1,ProbUp1)</f>
        <v>0.65525239968228799</v>
      </c>
      <c r="D319">
        <f>_xlfn.BETA.INV(Table1[[#This Row],[RV Beta]],D$9,D$10,ProbLow2,ProbUp2)</f>
        <v>0.22157571990468639</v>
      </c>
      <c r="G319">
        <v>0.39996106103060819</v>
      </c>
      <c r="H319">
        <v>0.15290147399199264</v>
      </c>
      <c r="I319">
        <v>0.90584188695337708</v>
      </c>
      <c r="J319">
        <f>_xlfn.BINOM.INV(BinomTrials,_xlfn.GAMMA.INV(Table3[[#This Row],[RV gamma]],GammaShape1,GammaRate1)/BinomTrials,Table3[[#This Row],[RV binom]])</f>
        <v>0</v>
      </c>
      <c r="K319" s="1">
        <f>Table3[[#This Row],[Risk 1 Simulated occurences]]*_xlfn.LOGNORM.INV(Table3[[#This Row],[RV lognorm]],(LN(ImpLow1)+LN(ImpUp1))/2,(LN(ImpUp1)-LN(ImpLow1))/3.29)</f>
        <v>0</v>
      </c>
      <c r="L319">
        <f>_xlfn.BINOM.INV(BinomTrials,_xlfn.GAMMA.INV(Table3[[#This Row],[RV gamma]],GammaShape2,GammaRate2)/BinomTrials,Table3[[#This Row],[RV binom]])</f>
        <v>0</v>
      </c>
      <c r="M319" s="1">
        <f>Table3[[#This Row],[Risk 2 simulated occurences]]*_xlfn.LOGNORM.INV(Table3[[#This Row],[RV lognorm]],(LN(ImpLow2)+LN(ImpUp2))/2,(LN(ImpUp2)-LN(ImpLow2))/3.29)</f>
        <v>0</v>
      </c>
    </row>
    <row r="320" spans="1:13">
      <c r="A320">
        <v>0.80036690728755988</v>
      </c>
      <c r="C320">
        <f>_xlfn.BETA.INV(Table1[[#This Row],[RV Beta]],C$9,C$10,ProbLow1,ProbUp1)</f>
        <v>0.58682750548542995</v>
      </c>
      <c r="D320">
        <f>_xlfn.BETA.INV(Table1[[#This Row],[RV Beta]],D$9,D$10,ProbLow2,ProbUp2)</f>
        <v>0.20104825164562895</v>
      </c>
      <c r="G320">
        <v>0.14555274143142288</v>
      </c>
      <c r="H320">
        <v>0.81507338342027436</v>
      </c>
      <c r="I320">
        <v>0.48459402540912572</v>
      </c>
      <c r="J320">
        <f>_xlfn.BINOM.INV(BinomTrials,_xlfn.GAMMA.INV(Table3[[#This Row],[RV gamma]],GammaShape1,GammaRate1)/BinomTrials,Table3[[#This Row],[RV binom]])</f>
        <v>1</v>
      </c>
      <c r="K320" s="1">
        <f>Table3[[#This Row],[Risk 1 Simulated occurences]]*_xlfn.LOGNORM.INV(Table3[[#This Row],[RV lognorm]],(LN(ImpLow1)+LN(ImpUp1))/2,(LN(ImpUp1)-LN(ImpLow1))/3.29)</f>
        <v>30779.345134784311</v>
      </c>
      <c r="L320">
        <f>_xlfn.BINOM.INV(BinomTrials,_xlfn.GAMMA.INV(Table3[[#This Row],[RV gamma]],GammaShape2,GammaRate2)/BinomTrials,Table3[[#This Row],[RV binom]])</f>
        <v>0</v>
      </c>
      <c r="M320" s="1">
        <f>Table3[[#This Row],[Risk 2 simulated occurences]]*_xlfn.LOGNORM.INV(Table3[[#This Row],[RV lognorm]],(LN(ImpLow2)+LN(ImpUp2))/2,(LN(ImpUp2)-LN(ImpLow2))/3.29)</f>
        <v>0</v>
      </c>
    </row>
    <row r="321" spans="1:13">
      <c r="A321">
        <v>0.76661078201914712</v>
      </c>
      <c r="C321">
        <f>_xlfn.BETA.INV(Table1[[#This Row],[RV Beta]],C$9,C$10,ProbLow1,ProbUp1)</f>
        <v>0.57557412134978958</v>
      </c>
      <c r="D321">
        <f>_xlfn.BETA.INV(Table1[[#This Row],[RV Beta]],D$9,D$10,ProbLow2,ProbUp2)</f>
        <v>0.19767223640493686</v>
      </c>
      <c r="G321">
        <v>0.30492523792429138</v>
      </c>
      <c r="H321">
        <v>0.93835514455025792</v>
      </c>
      <c r="I321">
        <v>0.57178505117622436</v>
      </c>
      <c r="J321">
        <f>_xlfn.BINOM.INV(BinomTrials,_xlfn.GAMMA.INV(Table3[[#This Row],[RV gamma]],GammaShape1,GammaRate1)/BinomTrials,Table3[[#This Row],[RV binom]])</f>
        <v>2</v>
      </c>
      <c r="K321" s="1">
        <f>Table3[[#This Row],[Risk 1 Simulated occurences]]*_xlfn.LOGNORM.INV(Table3[[#This Row],[RV lognorm]],(LN(ImpLow1)+LN(ImpUp1))/2,(LN(ImpUp1)-LN(ImpLow1))/3.29)</f>
        <v>71782.909987749532</v>
      </c>
      <c r="L321">
        <f>_xlfn.BINOM.INV(BinomTrials,_xlfn.GAMMA.INV(Table3[[#This Row],[RV gamma]],GammaShape2,GammaRate2)/BinomTrials,Table3[[#This Row],[RV binom]])</f>
        <v>1</v>
      </c>
      <c r="M321" s="1">
        <f>Table3[[#This Row],[Risk 2 simulated occurences]]*_xlfn.LOGNORM.INV(Table3[[#This Row],[RV lognorm]],(LN(ImpLow2)+LN(ImpUp2))/2,(LN(ImpUp2)-LN(ImpLow2))/3.29)</f>
        <v>3589145.499387478</v>
      </c>
    </row>
    <row r="322" spans="1:13">
      <c r="A322">
        <v>0.4274133958050112</v>
      </c>
      <c r="C322">
        <f>_xlfn.BETA.INV(Table1[[#This Row],[RV Beta]],C$9,C$10,ProbLow1,ProbUp1)</f>
        <v>0.4805654154765146</v>
      </c>
      <c r="D322">
        <f>_xlfn.BETA.INV(Table1[[#This Row],[RV Beta]],D$9,D$10,ProbLow2,ProbUp2)</f>
        <v>0.16916962464295449</v>
      </c>
      <c r="G322">
        <v>0.87847379356551625</v>
      </c>
      <c r="H322">
        <v>0.93491445618444791</v>
      </c>
      <c r="I322">
        <v>0.99135511880337968</v>
      </c>
      <c r="J322">
        <f>_xlfn.BINOM.INV(BinomTrials,_xlfn.GAMMA.INV(Table3[[#This Row],[RV gamma]],GammaShape1,GammaRate1)/BinomTrials,Table3[[#This Row],[RV binom]])</f>
        <v>2</v>
      </c>
      <c r="K322" s="1">
        <f>Table3[[#This Row],[Risk 1 Simulated occurences]]*_xlfn.LOGNORM.INV(Table3[[#This Row],[RV lognorm]],(LN(ImpLow1)+LN(ImpUp1))/2,(LN(ImpUp1)-LN(ImpLow1))/3.29)</f>
        <v>334643.45205125515</v>
      </c>
      <c r="L322">
        <f>_xlfn.BINOM.INV(BinomTrials,_xlfn.GAMMA.INV(Table3[[#This Row],[RV gamma]],GammaShape2,GammaRate2)/BinomTrials,Table3[[#This Row],[RV binom]])</f>
        <v>1</v>
      </c>
      <c r="M322" s="1">
        <f>Table3[[#This Row],[Risk 2 simulated occurences]]*_xlfn.LOGNORM.INV(Table3[[#This Row],[RV lognorm]],(LN(ImpLow2)+LN(ImpUp2))/2,(LN(ImpUp2)-LN(ImpLow2))/3.29)</f>
        <v>16732172.602562794</v>
      </c>
    </row>
    <row r="323" spans="1:13">
      <c r="A323">
        <v>0.53694329482360892</v>
      </c>
      <c r="C323">
        <f>_xlfn.BETA.INV(Table1[[#This Row],[RV Beta]],C$9,C$10,ProbLow1,ProbUp1)</f>
        <v>0.50986177093031282</v>
      </c>
      <c r="D323">
        <f>_xlfn.BETA.INV(Table1[[#This Row],[RV Beta]],D$9,D$10,ProbLow2,ProbUp2)</f>
        <v>0.17795853127909383</v>
      </c>
      <c r="G323">
        <v>0.50904845563184864</v>
      </c>
      <c r="H323">
        <v>0.10726509201678684</v>
      </c>
      <c r="I323">
        <v>0.70548172840172507</v>
      </c>
      <c r="J323">
        <f>_xlfn.BINOM.INV(BinomTrials,_xlfn.GAMMA.INV(Table3[[#This Row],[RV gamma]],GammaShape1,GammaRate1)/BinomTrials,Table3[[#This Row],[RV binom]])</f>
        <v>0</v>
      </c>
      <c r="K323" s="1">
        <f>Table3[[#This Row],[Risk 1 Simulated occurences]]*_xlfn.LOGNORM.INV(Table3[[#This Row],[RV lognorm]],(LN(ImpLow1)+LN(ImpUp1))/2,(LN(ImpUp1)-LN(ImpLow1))/3.29)</f>
        <v>0</v>
      </c>
      <c r="L323">
        <f>_xlfn.BINOM.INV(BinomTrials,_xlfn.GAMMA.INV(Table3[[#This Row],[RV gamma]],GammaShape2,GammaRate2)/BinomTrials,Table3[[#This Row],[RV binom]])</f>
        <v>0</v>
      </c>
      <c r="M323" s="1">
        <f>Table3[[#This Row],[Risk 2 simulated occurences]]*_xlfn.LOGNORM.INV(Table3[[#This Row],[RV lognorm]],(LN(ImpLow2)+LN(ImpUp2))/2,(LN(ImpUp2)-LN(ImpLow2))/3.29)</f>
        <v>0</v>
      </c>
    </row>
    <row r="324" spans="1:13">
      <c r="A324">
        <v>0.40595610039586022</v>
      </c>
      <c r="C324">
        <f>_xlfn.BETA.INV(Table1[[#This Row],[RV Beta]],C$9,C$10,ProbLow1,ProbUp1)</f>
        <v>0.47475044446549697</v>
      </c>
      <c r="D324">
        <f>_xlfn.BETA.INV(Table1[[#This Row],[RV Beta]],D$9,D$10,ProbLow2,ProbUp2)</f>
        <v>0.16742513333964917</v>
      </c>
      <c r="G324">
        <v>0.57739380448003941</v>
      </c>
      <c r="H324">
        <v>0.80440152613651084</v>
      </c>
      <c r="I324">
        <v>3.1409247792982146E-2</v>
      </c>
      <c r="J324">
        <f>_xlfn.BINOM.INV(BinomTrials,_xlfn.GAMMA.INV(Table3[[#This Row],[RV gamma]],GammaShape1,GammaRate1)/BinomTrials,Table3[[#This Row],[RV binom]])</f>
        <v>1</v>
      </c>
      <c r="K324" s="1">
        <f>Table3[[#This Row],[Risk 1 Simulated occurences]]*_xlfn.LOGNORM.INV(Table3[[#This Row],[RV lognorm]],(LN(ImpLow1)+LN(ImpUp1))/2,(LN(ImpUp1)-LN(ImpLow1))/3.29)</f>
        <v>8600.1571510103622</v>
      </c>
      <c r="L324">
        <f>_xlfn.BINOM.INV(BinomTrials,_xlfn.GAMMA.INV(Table3[[#This Row],[RV gamma]],GammaShape2,GammaRate2)/BinomTrials,Table3[[#This Row],[RV binom]])</f>
        <v>0</v>
      </c>
      <c r="M324" s="1">
        <f>Table3[[#This Row],[Risk 2 simulated occurences]]*_xlfn.LOGNORM.INV(Table3[[#This Row],[RV lognorm]],(LN(ImpLow2)+LN(ImpUp2))/2,(LN(ImpUp2)-LN(ImpLow2))/3.29)</f>
        <v>0</v>
      </c>
    </row>
    <row r="325" spans="1:13">
      <c r="A325">
        <v>0.90417935322233445</v>
      </c>
      <c r="C325">
        <f>_xlfn.BETA.INV(Table1[[#This Row],[RV Beta]],C$9,C$10,ProbLow1,ProbUp1)</f>
        <v>0.62872211177441573</v>
      </c>
      <c r="D325">
        <f>_xlfn.BETA.INV(Table1[[#This Row],[RV Beta]],D$9,D$10,ProbLow2,ProbUp2)</f>
        <v>0.21361663353232471</v>
      </c>
      <c r="G325">
        <v>0.25767189602259172</v>
      </c>
      <c r="H325">
        <v>0.5764497763367602</v>
      </c>
      <c r="I325">
        <v>0.89522765665092863</v>
      </c>
      <c r="J325">
        <f>_xlfn.BINOM.INV(BinomTrials,_xlfn.GAMMA.INV(Table3[[#This Row],[RV gamma]],GammaShape1,GammaRate1)/BinomTrials,Table3[[#This Row],[RV binom]])</f>
        <v>0</v>
      </c>
      <c r="K325" s="1">
        <f>Table3[[#This Row],[Risk 1 Simulated occurences]]*_xlfn.LOGNORM.INV(Table3[[#This Row],[RV lognorm]],(LN(ImpLow1)+LN(ImpUp1))/2,(LN(ImpUp1)-LN(ImpLow1))/3.29)</f>
        <v>0</v>
      </c>
      <c r="L325">
        <f>_xlfn.BINOM.INV(BinomTrials,_xlfn.GAMMA.INV(Table3[[#This Row],[RV gamma]],GammaShape2,GammaRate2)/BinomTrials,Table3[[#This Row],[RV binom]])</f>
        <v>0</v>
      </c>
      <c r="M325" s="1">
        <f>Table3[[#This Row],[Risk 2 simulated occurences]]*_xlfn.LOGNORM.INV(Table3[[#This Row],[RV lognorm]],(LN(ImpLow2)+LN(ImpUp2))/2,(LN(ImpUp2)-LN(ImpLow2))/3.29)</f>
        <v>0</v>
      </c>
    </row>
    <row r="326" spans="1:13">
      <c r="A326">
        <v>0.54238960777520651</v>
      </c>
      <c r="C326">
        <f>_xlfn.BETA.INV(Table1[[#This Row],[RV Beta]],C$9,C$10,ProbLow1,ProbUp1)</f>
        <v>0.51131935601951439</v>
      </c>
      <c r="D326">
        <f>_xlfn.BETA.INV(Table1[[#This Row],[RV Beta]],D$9,D$10,ProbLow2,ProbUp2)</f>
        <v>0.17839580680585432</v>
      </c>
      <c r="G326">
        <v>0.69155645169855862</v>
      </c>
      <c r="H326">
        <v>0.39139089192794213</v>
      </c>
      <c r="I326">
        <v>9.1225332157325617E-2</v>
      </c>
      <c r="J326">
        <f>_xlfn.BINOM.INV(BinomTrials,_xlfn.GAMMA.INV(Table3[[#This Row],[RV gamma]],GammaShape1,GammaRate1)/BinomTrials,Table3[[#This Row],[RV binom]])</f>
        <v>0</v>
      </c>
      <c r="K326" s="1">
        <f>Table3[[#This Row],[Risk 1 Simulated occurences]]*_xlfn.LOGNORM.INV(Table3[[#This Row],[RV lognorm]],(LN(ImpLow1)+LN(ImpUp1))/2,(LN(ImpUp1)-LN(ImpLow1))/3.29)</f>
        <v>0</v>
      </c>
      <c r="L326">
        <f>_xlfn.BINOM.INV(BinomTrials,_xlfn.GAMMA.INV(Table3[[#This Row],[RV gamma]],GammaShape2,GammaRate2)/BinomTrials,Table3[[#This Row],[RV binom]])</f>
        <v>0</v>
      </c>
      <c r="M326" s="1">
        <f>Table3[[#This Row],[Risk 2 simulated occurences]]*_xlfn.LOGNORM.INV(Table3[[#This Row],[RV lognorm]],(LN(ImpLow2)+LN(ImpUp2))/2,(LN(ImpUp2)-LN(ImpLow2))/3.29)</f>
        <v>0</v>
      </c>
    </row>
    <row r="327" spans="1:13">
      <c r="A327">
        <v>0.94213787789556103</v>
      </c>
      <c r="C327">
        <f>_xlfn.BETA.INV(Table1[[#This Row],[RV Beta]],C$9,C$10,ProbLow1,ProbUp1)</f>
        <v>0.65003769157638946</v>
      </c>
      <c r="D327">
        <f>_xlfn.BETA.INV(Table1[[#This Row],[RV Beta]],D$9,D$10,ProbLow2,ProbUp2)</f>
        <v>0.22001130747291681</v>
      </c>
      <c r="G327">
        <v>0.98928369767464874</v>
      </c>
      <c r="H327">
        <v>0.10672063292317122</v>
      </c>
      <c r="I327">
        <v>0.22415756817169374</v>
      </c>
      <c r="J327">
        <f>_xlfn.BINOM.INV(BinomTrials,_xlfn.GAMMA.INV(Table3[[#This Row],[RV gamma]],GammaShape1,GammaRate1)/BinomTrials,Table3[[#This Row],[RV binom]])</f>
        <v>0</v>
      </c>
      <c r="K327" s="1">
        <f>Table3[[#This Row],[Risk 1 Simulated occurences]]*_xlfn.LOGNORM.INV(Table3[[#This Row],[RV lognorm]],(LN(ImpLow1)+LN(ImpUp1))/2,(LN(ImpUp1)-LN(ImpLow1))/3.29)</f>
        <v>0</v>
      </c>
      <c r="L327">
        <f>_xlfn.BINOM.INV(BinomTrials,_xlfn.GAMMA.INV(Table3[[#This Row],[RV gamma]],GammaShape2,GammaRate2)/BinomTrials,Table3[[#This Row],[RV binom]])</f>
        <v>0</v>
      </c>
      <c r="M327" s="1">
        <f>Table3[[#This Row],[Risk 2 simulated occurences]]*_xlfn.LOGNORM.INV(Table3[[#This Row],[RV lognorm]],(LN(ImpLow2)+LN(ImpUp2))/2,(LN(ImpUp2)-LN(ImpLow2))/3.29)</f>
        <v>0</v>
      </c>
    </row>
    <row r="328" spans="1:13">
      <c r="A328">
        <v>0.51131379069355953</v>
      </c>
      <c r="C328">
        <f>_xlfn.BETA.INV(Table1[[#This Row],[RV Beta]],C$9,C$10,ProbLow1,ProbUp1)</f>
        <v>0.50301730385112031</v>
      </c>
      <c r="D328">
        <f>_xlfn.BETA.INV(Table1[[#This Row],[RV Beta]],D$9,D$10,ProbLow2,ProbUp2)</f>
        <v>0.17590519115533609</v>
      </c>
      <c r="G328">
        <v>0.89110681782062484</v>
      </c>
      <c r="H328">
        <v>0.65367753973867626</v>
      </c>
      <c r="I328">
        <v>0.41624826165672774</v>
      </c>
      <c r="J328">
        <f>_xlfn.BINOM.INV(BinomTrials,_xlfn.GAMMA.INV(Table3[[#This Row],[RV gamma]],GammaShape1,GammaRate1)/BinomTrials,Table3[[#This Row],[RV binom]])</f>
        <v>1</v>
      </c>
      <c r="K328" s="1">
        <f>Table3[[#This Row],[Risk 1 Simulated occurences]]*_xlfn.LOGNORM.INV(Table3[[#This Row],[RV lognorm]],(LN(ImpLow1)+LN(ImpUp1))/2,(LN(ImpUp1)-LN(ImpLow1))/3.29)</f>
        <v>27271.815398266768</v>
      </c>
      <c r="L328">
        <f>_xlfn.BINOM.INV(BinomTrials,_xlfn.GAMMA.INV(Table3[[#This Row],[RV gamma]],GammaShape2,GammaRate2)/BinomTrials,Table3[[#This Row],[RV binom]])</f>
        <v>0</v>
      </c>
      <c r="M328" s="1">
        <f>Table3[[#This Row],[Risk 2 simulated occurences]]*_xlfn.LOGNORM.INV(Table3[[#This Row],[RV lognorm]],(LN(ImpLow2)+LN(ImpUp2))/2,(LN(ImpUp2)-LN(ImpLow2))/3.29)</f>
        <v>0</v>
      </c>
    </row>
    <row r="329" spans="1:13">
      <c r="A329">
        <v>0.65088018665596847</v>
      </c>
      <c r="C329">
        <f>_xlfn.BETA.INV(Table1[[#This Row],[RV Beta]],C$9,C$10,ProbLow1,ProbUp1)</f>
        <v>0.54096192309995939</v>
      </c>
      <c r="D329">
        <f>_xlfn.BETA.INV(Table1[[#This Row],[RV Beta]],D$9,D$10,ProbLow2,ProbUp2)</f>
        <v>0.18728857692998782</v>
      </c>
      <c r="G329">
        <v>0.83228711124150412</v>
      </c>
      <c r="H329">
        <v>0.35841038793251401</v>
      </c>
      <c r="I329">
        <v>0.8845336646235239</v>
      </c>
      <c r="J329">
        <f>_xlfn.BINOM.INV(BinomTrials,_xlfn.GAMMA.INV(Table3[[#This Row],[RV gamma]],GammaShape1,GammaRate1)/BinomTrials,Table3[[#This Row],[RV binom]])</f>
        <v>0</v>
      </c>
      <c r="K329" s="1">
        <f>Table3[[#This Row],[Risk 1 Simulated occurences]]*_xlfn.LOGNORM.INV(Table3[[#This Row],[RV lognorm]],(LN(ImpLow1)+LN(ImpUp1))/2,(LN(ImpUp1)-LN(ImpLow1))/3.29)</f>
        <v>0</v>
      </c>
      <c r="L329">
        <f>_xlfn.BINOM.INV(BinomTrials,_xlfn.GAMMA.INV(Table3[[#This Row],[RV gamma]],GammaShape2,GammaRate2)/BinomTrials,Table3[[#This Row],[RV binom]])</f>
        <v>0</v>
      </c>
      <c r="M329" s="1">
        <f>Table3[[#This Row],[Risk 2 simulated occurences]]*_xlfn.LOGNORM.INV(Table3[[#This Row],[RV lognorm]],(LN(ImpLow2)+LN(ImpUp2))/2,(LN(ImpUp2)-LN(ImpLow2))/3.29)</f>
        <v>0</v>
      </c>
    </row>
    <row r="330" spans="1:13">
      <c r="A330">
        <v>0.34329712686282449</v>
      </c>
      <c r="C330">
        <f>_xlfn.BETA.INV(Table1[[#This Row],[RV Beta]],C$9,C$10,ProbLow1,ProbUp1)</f>
        <v>0.45739482735767656</v>
      </c>
      <c r="D330">
        <f>_xlfn.BETA.INV(Table1[[#This Row],[RV Beta]],D$9,D$10,ProbLow2,ProbUp2)</f>
        <v>0.16221844820730308</v>
      </c>
      <c r="G330">
        <v>0.24947863596001577</v>
      </c>
      <c r="H330">
        <v>0.80338998176315335</v>
      </c>
      <c r="I330">
        <v>0.3573013275662909</v>
      </c>
      <c r="J330">
        <f>_xlfn.BINOM.INV(BinomTrials,_xlfn.GAMMA.INV(Table3[[#This Row],[RV gamma]],GammaShape1,GammaRate1)/BinomTrials,Table3[[#This Row],[RV binom]])</f>
        <v>1</v>
      </c>
      <c r="K330" s="1">
        <f>Table3[[#This Row],[Risk 1 Simulated occurences]]*_xlfn.LOGNORM.INV(Table3[[#This Row],[RV lognorm]],(LN(ImpLow1)+LN(ImpUp1))/2,(LN(ImpUp1)-LN(ImpLow1))/3.29)</f>
        <v>24482.207152644649</v>
      </c>
      <c r="L330">
        <f>_xlfn.BINOM.INV(BinomTrials,_xlfn.GAMMA.INV(Table3[[#This Row],[RV gamma]],GammaShape2,GammaRate2)/BinomTrials,Table3[[#This Row],[RV binom]])</f>
        <v>0</v>
      </c>
      <c r="M330" s="1">
        <f>Table3[[#This Row],[Risk 2 simulated occurences]]*_xlfn.LOGNORM.INV(Table3[[#This Row],[RV lognorm]],(LN(ImpLow2)+LN(ImpUp2))/2,(LN(ImpUp2)-LN(ImpLow2))/3.29)</f>
        <v>0</v>
      </c>
    </row>
    <row r="331" spans="1:13">
      <c r="A331">
        <v>0.79481118349116819</v>
      </c>
      <c r="C331">
        <f>_xlfn.BETA.INV(Table1[[#This Row],[RV Beta]],C$9,C$10,ProbLow1,ProbUp1)</f>
        <v>0.58492305876101081</v>
      </c>
      <c r="D331">
        <f>_xlfn.BETA.INV(Table1[[#This Row],[RV Beta]],D$9,D$10,ProbLow2,ProbUp2)</f>
        <v>0.20047691762830325</v>
      </c>
      <c r="G331">
        <v>0.98743457998495299</v>
      </c>
      <c r="H331">
        <v>0.57542349331799125</v>
      </c>
      <c r="I331">
        <v>0.16341240665102955</v>
      </c>
      <c r="J331">
        <f>_xlfn.BINOM.INV(BinomTrials,_xlfn.GAMMA.INV(Table3[[#This Row],[RV gamma]],GammaShape1,GammaRate1)/BinomTrials,Table3[[#This Row],[RV binom]])</f>
        <v>1</v>
      </c>
      <c r="K331" s="1">
        <f>Table3[[#This Row],[Risk 1 Simulated occurences]]*_xlfn.LOGNORM.INV(Table3[[#This Row],[RV lognorm]],(LN(ImpLow1)+LN(ImpUp1))/2,(LN(ImpUp1)-LN(ImpLow1))/3.29)</f>
        <v>15920.867065844943</v>
      </c>
      <c r="L331">
        <f>_xlfn.BINOM.INV(BinomTrials,_xlfn.GAMMA.INV(Table3[[#This Row],[RV gamma]],GammaShape2,GammaRate2)/BinomTrials,Table3[[#This Row],[RV binom]])</f>
        <v>0</v>
      </c>
      <c r="M331" s="1">
        <f>Table3[[#This Row],[Risk 2 simulated occurences]]*_xlfn.LOGNORM.INV(Table3[[#This Row],[RV lognorm]],(LN(ImpLow2)+LN(ImpUp2))/2,(LN(ImpUp2)-LN(ImpLow2))/3.29)</f>
        <v>0</v>
      </c>
    </row>
    <row r="332" spans="1:13">
      <c r="A332">
        <v>0.39156093606332359</v>
      </c>
      <c r="C332">
        <f>_xlfn.BETA.INV(Table1[[#This Row],[RV Beta]],C$9,C$10,ProbLow1,ProbUp1)</f>
        <v>0.47081894734273061</v>
      </c>
      <c r="D332">
        <f>_xlfn.BETA.INV(Table1[[#This Row],[RV Beta]],D$9,D$10,ProbLow2,ProbUp2)</f>
        <v>0.16624568420281927</v>
      </c>
      <c r="G332">
        <v>0.81298580710449531</v>
      </c>
      <c r="H332">
        <v>0.14265219547909322</v>
      </c>
      <c r="I332">
        <v>0.47231858385369113</v>
      </c>
      <c r="J332">
        <f>_xlfn.BINOM.INV(BinomTrials,_xlfn.GAMMA.INV(Table3[[#This Row],[RV gamma]],GammaShape1,GammaRate1)/BinomTrials,Table3[[#This Row],[RV binom]])</f>
        <v>0</v>
      </c>
      <c r="K332" s="1">
        <f>Table3[[#This Row],[Risk 1 Simulated occurences]]*_xlfn.LOGNORM.INV(Table3[[#This Row],[RV lognorm]],(LN(ImpLow1)+LN(ImpUp1))/2,(LN(ImpUp1)-LN(ImpLow1))/3.29)</f>
        <v>0</v>
      </c>
      <c r="L332">
        <f>_xlfn.BINOM.INV(BinomTrials,_xlfn.GAMMA.INV(Table3[[#This Row],[RV gamma]],GammaShape2,GammaRate2)/BinomTrials,Table3[[#This Row],[RV binom]])</f>
        <v>0</v>
      </c>
      <c r="M332" s="1">
        <f>Table3[[#This Row],[Risk 2 simulated occurences]]*_xlfn.LOGNORM.INV(Table3[[#This Row],[RV lognorm]],(LN(ImpLow2)+LN(ImpUp2))/2,(LN(ImpUp2)-LN(ImpLow2))/3.29)</f>
        <v>0</v>
      </c>
    </row>
    <row r="333" spans="1:13">
      <c r="A333">
        <v>0.96465241627984322</v>
      </c>
      <c r="C333">
        <f>_xlfn.BETA.INV(Table1[[#This Row],[RV Beta]],C$9,C$10,ProbLow1,ProbUp1)</f>
        <v>0.66679317461666787</v>
      </c>
      <c r="D333">
        <f>_xlfn.BETA.INV(Table1[[#This Row],[RV Beta]],D$9,D$10,ProbLow2,ProbUp2)</f>
        <v>0.22503795238500035</v>
      </c>
      <c r="G333">
        <v>0.85246000525190491</v>
      </c>
      <c r="H333">
        <v>0.55544941711958939</v>
      </c>
      <c r="I333">
        <v>0.25843882898727377</v>
      </c>
      <c r="J333">
        <f>_xlfn.BINOM.INV(BinomTrials,_xlfn.GAMMA.INV(Table3[[#This Row],[RV gamma]],GammaShape1,GammaRate1)/BinomTrials,Table3[[#This Row],[RV binom]])</f>
        <v>1</v>
      </c>
      <c r="K333" s="1">
        <f>Table3[[#This Row],[Risk 1 Simulated occurences]]*_xlfn.LOGNORM.INV(Table3[[#This Row],[RV lognorm]],(LN(ImpLow1)+LN(ImpUp1))/2,(LN(ImpUp1)-LN(ImpLow1))/3.29)</f>
        <v>20090.423411026601</v>
      </c>
      <c r="L333">
        <f>_xlfn.BINOM.INV(BinomTrials,_xlfn.GAMMA.INV(Table3[[#This Row],[RV gamma]],GammaShape2,GammaRate2)/BinomTrials,Table3[[#This Row],[RV binom]])</f>
        <v>0</v>
      </c>
      <c r="M333" s="1">
        <f>Table3[[#This Row],[Risk 2 simulated occurences]]*_xlfn.LOGNORM.INV(Table3[[#This Row],[RV lognorm]],(LN(ImpLow2)+LN(ImpUp2))/2,(LN(ImpUp2)-LN(ImpLow2))/3.29)</f>
        <v>0</v>
      </c>
    </row>
    <row r="334" spans="1:13">
      <c r="A334">
        <v>0.91316041532585412</v>
      </c>
      <c r="C334">
        <f>_xlfn.BETA.INV(Table1[[#This Row],[RV Beta]],C$9,C$10,ProbLow1,ProbUp1)</f>
        <v>0.63327313119554796</v>
      </c>
      <c r="D334">
        <f>_xlfn.BETA.INV(Table1[[#This Row],[RV Beta]],D$9,D$10,ProbLow2,ProbUp2)</f>
        <v>0.21498193935866439</v>
      </c>
      <c r="G334">
        <v>0.2953082687665281</v>
      </c>
      <c r="H334">
        <v>0.43835352893842083</v>
      </c>
      <c r="I334">
        <v>0.58139878911031351</v>
      </c>
      <c r="J334">
        <f>_xlfn.BINOM.INV(BinomTrials,_xlfn.GAMMA.INV(Table3[[#This Row],[RV gamma]],GammaShape1,GammaRate1)/BinomTrials,Table3[[#This Row],[RV binom]])</f>
        <v>0</v>
      </c>
      <c r="K334" s="1">
        <f>Table3[[#This Row],[Risk 1 Simulated occurences]]*_xlfn.LOGNORM.INV(Table3[[#This Row],[RV lognorm]],(LN(ImpLow1)+LN(ImpUp1))/2,(LN(ImpUp1)-LN(ImpLow1))/3.29)</f>
        <v>0</v>
      </c>
      <c r="L334">
        <f>_xlfn.BINOM.INV(BinomTrials,_xlfn.GAMMA.INV(Table3[[#This Row],[RV gamma]],GammaShape2,GammaRate2)/BinomTrials,Table3[[#This Row],[RV binom]])</f>
        <v>0</v>
      </c>
      <c r="M334" s="1">
        <f>Table3[[#This Row],[Risk 2 simulated occurences]]*_xlfn.LOGNORM.INV(Table3[[#This Row],[RV lognorm]],(LN(ImpLow2)+LN(ImpUp2))/2,(LN(ImpUp2)-LN(ImpLow2))/3.29)</f>
        <v>0</v>
      </c>
    </row>
    <row r="335" spans="1:13">
      <c r="A335">
        <v>0.48710038163098524</v>
      </c>
      <c r="C335">
        <f>_xlfn.BETA.INV(Table1[[#This Row],[RV Beta]],C$9,C$10,ProbLow1,ProbUp1)</f>
        <v>0.49655966745276969</v>
      </c>
      <c r="D335">
        <f>_xlfn.BETA.INV(Table1[[#This Row],[RV Beta]],D$9,D$10,ProbLow2,ProbUp2)</f>
        <v>0.17396790023583103</v>
      </c>
      <c r="G335">
        <v>0.2460731590381233</v>
      </c>
      <c r="H335">
        <v>0.40776086803887079</v>
      </c>
      <c r="I335">
        <v>0.56944857703961826</v>
      </c>
      <c r="J335">
        <f>_xlfn.BINOM.INV(BinomTrials,_xlfn.GAMMA.INV(Table3[[#This Row],[RV gamma]],GammaShape1,GammaRate1)/BinomTrials,Table3[[#This Row],[RV binom]])</f>
        <v>0</v>
      </c>
      <c r="K335" s="1">
        <f>Table3[[#This Row],[Risk 1 Simulated occurences]]*_xlfn.LOGNORM.INV(Table3[[#This Row],[RV lognorm]],(LN(ImpLow1)+LN(ImpUp1))/2,(LN(ImpUp1)-LN(ImpLow1))/3.29)</f>
        <v>0</v>
      </c>
      <c r="L335">
        <f>_xlfn.BINOM.INV(BinomTrials,_xlfn.GAMMA.INV(Table3[[#This Row],[RV gamma]],GammaShape2,GammaRate2)/BinomTrials,Table3[[#This Row],[RV binom]])</f>
        <v>0</v>
      </c>
      <c r="M335" s="1">
        <f>Table3[[#This Row],[Risk 2 simulated occurences]]*_xlfn.LOGNORM.INV(Table3[[#This Row],[RV lognorm]],(LN(ImpLow2)+LN(ImpUp2))/2,(LN(ImpUp2)-LN(ImpLow2))/3.29)</f>
        <v>0</v>
      </c>
    </row>
    <row r="336" spans="1:13">
      <c r="A336">
        <v>0.696114071968996</v>
      </c>
      <c r="C336">
        <f>_xlfn.BETA.INV(Table1[[#This Row],[RV Beta]],C$9,C$10,ProbLow1,ProbUp1)</f>
        <v>0.55394850386505379</v>
      </c>
      <c r="D336">
        <f>_xlfn.BETA.INV(Table1[[#This Row],[RV Beta]],D$9,D$10,ProbLow2,ProbUp2)</f>
        <v>0.1911845511595161</v>
      </c>
      <c r="G336">
        <v>0.7515839537380189</v>
      </c>
      <c r="H336">
        <v>0.23690912930150942</v>
      </c>
      <c r="I336">
        <v>0.72223430486499995</v>
      </c>
      <c r="J336">
        <f>_xlfn.BINOM.INV(BinomTrials,_xlfn.GAMMA.INV(Table3[[#This Row],[RV gamma]],GammaShape1,GammaRate1)/BinomTrials,Table3[[#This Row],[RV binom]])</f>
        <v>0</v>
      </c>
      <c r="K336" s="1">
        <f>Table3[[#This Row],[Risk 1 Simulated occurences]]*_xlfn.LOGNORM.INV(Table3[[#This Row],[RV lognorm]],(LN(ImpLow1)+LN(ImpUp1))/2,(LN(ImpUp1)-LN(ImpLow1))/3.29)</f>
        <v>0</v>
      </c>
      <c r="L336">
        <f>_xlfn.BINOM.INV(BinomTrials,_xlfn.GAMMA.INV(Table3[[#This Row],[RV gamma]],GammaShape2,GammaRate2)/BinomTrials,Table3[[#This Row],[RV binom]])</f>
        <v>0</v>
      </c>
      <c r="M336" s="1">
        <f>Table3[[#This Row],[Risk 2 simulated occurences]]*_xlfn.LOGNORM.INV(Table3[[#This Row],[RV lognorm]],(LN(ImpLow2)+LN(ImpUp2))/2,(LN(ImpUp2)-LN(ImpLow2))/3.29)</f>
        <v>0</v>
      </c>
    </row>
    <row r="337" spans="1:13">
      <c r="A337">
        <v>0.58920758291576414</v>
      </c>
      <c r="C337">
        <f>_xlfn.BETA.INV(Table1[[#This Row],[RV Beta]],C$9,C$10,ProbLow1,ProbUp1)</f>
        <v>0.52393453933785916</v>
      </c>
      <c r="D337">
        <f>_xlfn.BETA.INV(Table1[[#This Row],[RV Beta]],D$9,D$10,ProbLow2,ProbUp2)</f>
        <v>0.18218036180135772</v>
      </c>
      <c r="G337">
        <v>0.87151047488279199</v>
      </c>
      <c r="H337">
        <v>0.73173617046872907</v>
      </c>
      <c r="I337">
        <v>0.59196186605466616</v>
      </c>
      <c r="J337">
        <f>_xlfn.BINOM.INV(BinomTrials,_xlfn.GAMMA.INV(Table3[[#This Row],[RV gamma]],GammaShape1,GammaRate1)/BinomTrials,Table3[[#This Row],[RV binom]])</f>
        <v>1</v>
      </c>
      <c r="K337" s="1">
        <f>Table3[[#This Row],[Risk 1 Simulated occurences]]*_xlfn.LOGNORM.INV(Table3[[#This Row],[RV lognorm]],(LN(ImpLow1)+LN(ImpUp1))/2,(LN(ImpUp1)-LN(ImpLow1))/3.29)</f>
        <v>37213.235249407342</v>
      </c>
      <c r="L337">
        <f>_xlfn.BINOM.INV(BinomTrials,_xlfn.GAMMA.INV(Table3[[#This Row],[RV gamma]],GammaShape2,GammaRate2)/BinomTrials,Table3[[#This Row],[RV binom]])</f>
        <v>0</v>
      </c>
      <c r="M337" s="1">
        <f>Table3[[#This Row],[Risk 2 simulated occurences]]*_xlfn.LOGNORM.INV(Table3[[#This Row],[RV lognorm]],(LN(ImpLow2)+LN(ImpUp2))/2,(LN(ImpUp2)-LN(ImpLow2))/3.29)</f>
        <v>0</v>
      </c>
    </row>
    <row r="338" spans="1:13">
      <c r="A338">
        <v>0.81184606524735969</v>
      </c>
      <c r="C338">
        <f>_xlfn.BETA.INV(Table1[[#This Row],[RV Beta]],C$9,C$10,ProbLow1,ProbUp1)</f>
        <v>0.59083736081269822</v>
      </c>
      <c r="D338">
        <f>_xlfn.BETA.INV(Table1[[#This Row],[RV Beta]],D$9,D$10,ProbLow2,ProbUp2)</f>
        <v>0.20225120824380949</v>
      </c>
      <c r="G338">
        <v>0.47655135508466112</v>
      </c>
      <c r="H338">
        <v>0.28981706792945838</v>
      </c>
      <c r="I338">
        <v>0.10308278077425564</v>
      </c>
      <c r="J338">
        <f>_xlfn.BINOM.INV(BinomTrials,_xlfn.GAMMA.INV(Table3[[#This Row],[RV gamma]],GammaShape1,GammaRate1)/BinomTrials,Table3[[#This Row],[RV binom]])</f>
        <v>0</v>
      </c>
      <c r="K338" s="1">
        <f>Table3[[#This Row],[Risk 1 Simulated occurences]]*_xlfn.LOGNORM.INV(Table3[[#This Row],[RV lognorm]],(LN(ImpLow1)+LN(ImpUp1))/2,(LN(ImpUp1)-LN(ImpLow1))/3.29)</f>
        <v>0</v>
      </c>
      <c r="L338">
        <f>_xlfn.BINOM.INV(BinomTrials,_xlfn.GAMMA.INV(Table3[[#This Row],[RV gamma]],GammaShape2,GammaRate2)/BinomTrials,Table3[[#This Row],[RV binom]])</f>
        <v>0</v>
      </c>
      <c r="M338" s="1">
        <f>Table3[[#This Row],[Risk 2 simulated occurences]]*_xlfn.LOGNORM.INV(Table3[[#This Row],[RV lognorm]],(LN(ImpLow2)+LN(ImpUp2))/2,(LN(ImpUp2)-LN(ImpLow2))/3.29)</f>
        <v>0</v>
      </c>
    </row>
    <row r="339" spans="1:13">
      <c r="A339">
        <v>0.69681861237474652</v>
      </c>
      <c r="C339">
        <f>_xlfn.BETA.INV(Table1[[#This Row],[RV Beta]],C$9,C$10,ProbLow1,ProbUp1)</f>
        <v>0.5541552593945972</v>
      </c>
      <c r="D339">
        <f>_xlfn.BETA.INV(Table1[[#This Row],[RV Beta]],D$9,D$10,ProbLow2,ProbUp2)</f>
        <v>0.19124657781837912</v>
      </c>
      <c r="G339">
        <v>0.39862490789900762</v>
      </c>
      <c r="H339">
        <v>0.95546069040683135</v>
      </c>
      <c r="I339">
        <v>0.51229647291465497</v>
      </c>
      <c r="J339">
        <f>_xlfn.BINOM.INV(BinomTrials,_xlfn.GAMMA.INV(Table3[[#This Row],[RV gamma]],GammaShape1,GammaRate1)/BinomTrials,Table3[[#This Row],[RV binom]])</f>
        <v>2</v>
      </c>
      <c r="K339" s="1">
        <f>Table3[[#This Row],[Risk 1 Simulated occurences]]*_xlfn.LOGNORM.INV(Table3[[#This Row],[RV lognorm]],(LN(ImpLow1)+LN(ImpUp1))/2,(LN(ImpUp1)-LN(ImpLow1))/3.29)</f>
        <v>64624.928760308714</v>
      </c>
      <c r="L339">
        <f>_xlfn.BINOM.INV(BinomTrials,_xlfn.GAMMA.INV(Table3[[#This Row],[RV gamma]],GammaShape2,GammaRate2)/BinomTrials,Table3[[#This Row],[RV binom]])</f>
        <v>1</v>
      </c>
      <c r="M339" s="1">
        <f>Table3[[#This Row],[Risk 2 simulated occurences]]*_xlfn.LOGNORM.INV(Table3[[#This Row],[RV lognorm]],(LN(ImpLow2)+LN(ImpUp2))/2,(LN(ImpUp2)-LN(ImpLow2))/3.29)</f>
        <v>3231246.4380154368</v>
      </c>
    </row>
    <row r="340" spans="1:13">
      <c r="A340">
        <v>0.43041818236485968</v>
      </c>
      <c r="C340">
        <f>_xlfn.BETA.INV(Table1[[#This Row],[RV Beta]],C$9,C$10,ProbLow1,ProbUp1)</f>
        <v>0.48137605950383083</v>
      </c>
      <c r="D340">
        <f>_xlfn.BETA.INV(Table1[[#This Row],[RV Beta]],D$9,D$10,ProbLow2,ProbUp2)</f>
        <v>0.16941281785114937</v>
      </c>
      <c r="G340">
        <v>0.68882705862113602</v>
      </c>
      <c r="H340">
        <v>0.42782366761370733</v>
      </c>
      <c r="I340">
        <v>0.16682027660627863</v>
      </c>
      <c r="J340">
        <f>_xlfn.BINOM.INV(BinomTrials,_xlfn.GAMMA.INV(Table3[[#This Row],[RV gamma]],GammaShape1,GammaRate1)/BinomTrials,Table3[[#This Row],[RV binom]])</f>
        <v>0</v>
      </c>
      <c r="K340" s="1">
        <f>Table3[[#This Row],[Risk 1 Simulated occurences]]*_xlfn.LOGNORM.INV(Table3[[#This Row],[RV lognorm]],(LN(ImpLow1)+LN(ImpUp1))/2,(LN(ImpUp1)-LN(ImpLow1))/3.29)</f>
        <v>0</v>
      </c>
      <c r="L340">
        <f>_xlfn.BINOM.INV(BinomTrials,_xlfn.GAMMA.INV(Table3[[#This Row],[RV gamma]],GammaShape2,GammaRate2)/BinomTrials,Table3[[#This Row],[RV binom]])</f>
        <v>0</v>
      </c>
      <c r="M340" s="1">
        <f>Table3[[#This Row],[Risk 2 simulated occurences]]*_xlfn.LOGNORM.INV(Table3[[#This Row],[RV lognorm]],(LN(ImpLow2)+LN(ImpUp2))/2,(LN(ImpUp2)-LN(ImpLow2))/3.29)</f>
        <v>0</v>
      </c>
    </row>
    <row r="341" spans="1:13">
      <c r="A341">
        <v>3.8391006197031126E-2</v>
      </c>
      <c r="C341">
        <f>_xlfn.BETA.INV(Table1[[#This Row],[RV Beta]],C$9,C$10,ProbLow1,ProbUp1)</f>
        <v>0.33577891605303789</v>
      </c>
      <c r="D341">
        <f>_xlfn.BETA.INV(Table1[[#This Row],[RV Beta]],D$9,D$10,ProbLow2,ProbUp2)</f>
        <v>0.12573367481591138</v>
      </c>
      <c r="G341">
        <v>0.1163742454333111</v>
      </c>
      <c r="H341">
        <v>0.43238158357906231</v>
      </c>
      <c r="I341">
        <v>0.74838892172481353</v>
      </c>
      <c r="J341">
        <f>_xlfn.BINOM.INV(BinomTrials,_xlfn.GAMMA.INV(Table3[[#This Row],[RV gamma]],GammaShape1,GammaRate1)/BinomTrials,Table3[[#This Row],[RV binom]])</f>
        <v>0</v>
      </c>
      <c r="K341" s="1">
        <f>Table3[[#This Row],[Risk 1 Simulated occurences]]*_xlfn.LOGNORM.INV(Table3[[#This Row],[RV lognorm]],(LN(ImpLow1)+LN(ImpUp1))/2,(LN(ImpUp1)-LN(ImpLow1))/3.29)</f>
        <v>0</v>
      </c>
      <c r="L341">
        <f>_xlfn.BINOM.INV(BinomTrials,_xlfn.GAMMA.INV(Table3[[#This Row],[RV gamma]],GammaShape2,GammaRate2)/BinomTrials,Table3[[#This Row],[RV binom]])</f>
        <v>0</v>
      </c>
      <c r="M341" s="1">
        <f>Table3[[#This Row],[Risk 2 simulated occurences]]*_xlfn.LOGNORM.INV(Table3[[#This Row],[RV lognorm]],(LN(ImpLow2)+LN(ImpUp2))/2,(LN(ImpUp2)-LN(ImpLow2))/3.29)</f>
        <v>0</v>
      </c>
    </row>
    <row r="342" spans="1:13">
      <c r="A342">
        <v>0.23764115350211093</v>
      </c>
      <c r="C342">
        <f>_xlfn.BETA.INV(Table1[[#This Row],[RV Beta]],C$9,C$10,ProbLow1,ProbUp1)</f>
        <v>0.42579430853919276</v>
      </c>
      <c r="D342">
        <f>_xlfn.BETA.INV(Table1[[#This Row],[RV Beta]],D$9,D$10,ProbLow2,ProbUp2)</f>
        <v>0.15273829256175789</v>
      </c>
      <c r="G342">
        <v>0.90194299765953001</v>
      </c>
      <c r="H342">
        <v>3.7275213299912964E-2</v>
      </c>
      <c r="I342">
        <v>0.1726074289402959</v>
      </c>
      <c r="J342">
        <f>_xlfn.BINOM.INV(BinomTrials,_xlfn.GAMMA.INV(Table3[[#This Row],[RV gamma]],GammaShape1,GammaRate1)/BinomTrials,Table3[[#This Row],[RV binom]])</f>
        <v>0</v>
      </c>
      <c r="K342" s="1">
        <f>Table3[[#This Row],[Risk 1 Simulated occurences]]*_xlfn.LOGNORM.INV(Table3[[#This Row],[RV lognorm]],(LN(ImpLow1)+LN(ImpUp1))/2,(LN(ImpUp1)-LN(ImpLow1))/3.29)</f>
        <v>0</v>
      </c>
      <c r="L342">
        <f>_xlfn.BINOM.INV(BinomTrials,_xlfn.GAMMA.INV(Table3[[#This Row],[RV gamma]],GammaShape2,GammaRate2)/BinomTrials,Table3[[#This Row],[RV binom]])</f>
        <v>0</v>
      </c>
      <c r="M342" s="1">
        <f>Table3[[#This Row],[Risk 2 simulated occurences]]*_xlfn.LOGNORM.INV(Table3[[#This Row],[RV lognorm]],(LN(ImpLow2)+LN(ImpUp2))/2,(LN(ImpUp2)-LN(ImpLow2))/3.29)</f>
        <v>0</v>
      </c>
    </row>
    <row r="343" spans="1:13">
      <c r="A343">
        <v>3.4866909978383646E-2</v>
      </c>
      <c r="C343">
        <f>_xlfn.BETA.INV(Table1[[#This Row],[RV Beta]],C$9,C$10,ProbLow1,ProbUp1)</f>
        <v>0.33278883254119013</v>
      </c>
      <c r="D343">
        <f>_xlfn.BETA.INV(Table1[[#This Row],[RV Beta]],D$9,D$10,ProbLow2,ProbUp2)</f>
        <v>0.12483664976235703</v>
      </c>
      <c r="G343">
        <v>0.95596166372111147</v>
      </c>
      <c r="H343">
        <v>0.48450993163721168</v>
      </c>
      <c r="I343">
        <v>1.3058199553311896E-2</v>
      </c>
      <c r="J343">
        <f>_xlfn.BINOM.INV(BinomTrials,_xlfn.GAMMA.INV(Table3[[#This Row],[RV gamma]],GammaShape1,GammaRate1)/BinomTrials,Table3[[#This Row],[RV binom]])</f>
        <v>0</v>
      </c>
      <c r="K343" s="1">
        <f>Table3[[#This Row],[Risk 1 Simulated occurences]]*_xlfn.LOGNORM.INV(Table3[[#This Row],[RV lognorm]],(LN(ImpLow1)+LN(ImpUp1))/2,(LN(ImpUp1)-LN(ImpLow1))/3.29)</f>
        <v>0</v>
      </c>
      <c r="L343">
        <f>_xlfn.BINOM.INV(BinomTrials,_xlfn.GAMMA.INV(Table3[[#This Row],[RV gamma]],GammaShape2,GammaRate2)/BinomTrials,Table3[[#This Row],[RV binom]])</f>
        <v>0</v>
      </c>
      <c r="M343" s="1">
        <f>Table3[[#This Row],[Risk 2 simulated occurences]]*_xlfn.LOGNORM.INV(Table3[[#This Row],[RV lognorm]],(LN(ImpLow2)+LN(ImpUp2))/2,(LN(ImpUp2)-LN(ImpLow2))/3.29)</f>
        <v>0</v>
      </c>
    </row>
    <row r="344" spans="1:13">
      <c r="A344">
        <v>8.1560066939126725E-3</v>
      </c>
      <c r="C344">
        <f>_xlfn.BETA.INV(Table1[[#This Row],[RV Beta]],C$9,C$10,ProbLow1,ProbUp1)</f>
        <v>0.29915612371894129</v>
      </c>
      <c r="D344">
        <f>_xlfn.BETA.INV(Table1[[#This Row],[RV Beta]],D$9,D$10,ProbLow2,ProbUp2)</f>
        <v>0.11474683711568238</v>
      </c>
      <c r="G344">
        <v>0.84768216072008118</v>
      </c>
      <c r="H344">
        <v>0.15842102661655333</v>
      </c>
      <c r="I344">
        <v>0.46915989251302548</v>
      </c>
      <c r="J344">
        <f>_xlfn.BINOM.INV(BinomTrials,_xlfn.GAMMA.INV(Table3[[#This Row],[RV gamma]],GammaShape1,GammaRate1)/BinomTrials,Table3[[#This Row],[RV binom]])</f>
        <v>0</v>
      </c>
      <c r="K344" s="1">
        <f>Table3[[#This Row],[Risk 1 Simulated occurences]]*_xlfn.LOGNORM.INV(Table3[[#This Row],[RV lognorm]],(LN(ImpLow1)+LN(ImpUp1))/2,(LN(ImpUp1)-LN(ImpLow1))/3.29)</f>
        <v>0</v>
      </c>
      <c r="L344">
        <f>_xlfn.BINOM.INV(BinomTrials,_xlfn.GAMMA.INV(Table3[[#This Row],[RV gamma]],GammaShape2,GammaRate2)/BinomTrials,Table3[[#This Row],[RV binom]])</f>
        <v>0</v>
      </c>
      <c r="M344" s="1">
        <f>Table3[[#This Row],[Risk 2 simulated occurences]]*_xlfn.LOGNORM.INV(Table3[[#This Row],[RV lognorm]],(LN(ImpLow2)+LN(ImpUp2))/2,(LN(ImpUp2)-LN(ImpLow2))/3.29)</f>
        <v>0</v>
      </c>
    </row>
    <row r="345" spans="1:13">
      <c r="A345">
        <v>7.8004504590297355E-2</v>
      </c>
      <c r="C345">
        <f>_xlfn.BETA.INV(Table1[[#This Row],[RV Beta]],C$9,C$10,ProbLow1,ProbUp1)</f>
        <v>0.36199505369984131</v>
      </c>
      <c r="D345">
        <f>_xlfn.BETA.INV(Table1[[#This Row],[RV Beta]],D$9,D$10,ProbLow2,ProbUp2)</f>
        <v>0.13359851610995238</v>
      </c>
      <c r="G345">
        <v>0.99407522240377744</v>
      </c>
      <c r="H345">
        <v>0.5821943444116946</v>
      </c>
      <c r="I345">
        <v>0.17031346641961181</v>
      </c>
      <c r="J345">
        <f>_xlfn.BINOM.INV(BinomTrials,_xlfn.GAMMA.INV(Table3[[#This Row],[RV gamma]],GammaShape1,GammaRate1)/BinomTrials,Table3[[#This Row],[RV binom]])</f>
        <v>1</v>
      </c>
      <c r="K345" s="1">
        <f>Table3[[#This Row],[Risk 1 Simulated occurences]]*_xlfn.LOGNORM.INV(Table3[[#This Row],[RV lognorm]],(LN(ImpLow1)+LN(ImpUp1))/2,(LN(ImpUp1)-LN(ImpLow1))/3.29)</f>
        <v>16231.417898090165</v>
      </c>
      <c r="L345">
        <f>_xlfn.BINOM.INV(BinomTrials,_xlfn.GAMMA.INV(Table3[[#This Row],[RV gamma]],GammaShape2,GammaRate2)/BinomTrials,Table3[[#This Row],[RV binom]])</f>
        <v>0</v>
      </c>
      <c r="M345" s="1">
        <f>Table3[[#This Row],[Risk 2 simulated occurences]]*_xlfn.LOGNORM.INV(Table3[[#This Row],[RV lognorm]],(LN(ImpLow2)+LN(ImpUp2))/2,(LN(ImpUp2)-LN(ImpLow2))/3.29)</f>
        <v>0</v>
      </c>
    </row>
    <row r="346" spans="1:13">
      <c r="A346">
        <v>2.1708649127608469E-2</v>
      </c>
      <c r="C346">
        <f>_xlfn.BETA.INV(Table1[[#This Row],[RV Beta]],C$9,C$10,ProbLow1,ProbUp1)</f>
        <v>0.31966333210112818</v>
      </c>
      <c r="D346">
        <f>_xlfn.BETA.INV(Table1[[#This Row],[RV Beta]],D$9,D$10,ProbLow2,ProbUp2)</f>
        <v>0.12089899963033846</v>
      </c>
      <c r="G346">
        <v>0.42226294028678113</v>
      </c>
      <c r="H346">
        <v>0.94034652735122781</v>
      </c>
      <c r="I346">
        <v>0.45843011441567455</v>
      </c>
      <c r="J346">
        <f>_xlfn.BINOM.INV(BinomTrials,_xlfn.GAMMA.INV(Table3[[#This Row],[RV gamma]],GammaShape1,GammaRate1)/BinomTrials,Table3[[#This Row],[RV binom]])</f>
        <v>2</v>
      </c>
      <c r="K346" s="1">
        <f>Table3[[#This Row],[Risk 1 Simulated occurences]]*_xlfn.LOGNORM.INV(Table3[[#This Row],[RV lognorm]],(LN(ImpLow1)+LN(ImpUp1))/2,(LN(ImpUp1)-LN(ImpLow1))/3.29)</f>
        <v>58789.620178376259</v>
      </c>
      <c r="L346">
        <f>_xlfn.BINOM.INV(BinomTrials,_xlfn.GAMMA.INV(Table3[[#This Row],[RV gamma]],GammaShape2,GammaRate2)/BinomTrials,Table3[[#This Row],[RV binom]])</f>
        <v>1</v>
      </c>
      <c r="M346" s="1">
        <f>Table3[[#This Row],[Risk 2 simulated occurences]]*_xlfn.LOGNORM.INV(Table3[[#This Row],[RV lognorm]],(LN(ImpLow2)+LN(ImpUp2))/2,(LN(ImpUp2)-LN(ImpLow2))/3.29)</f>
        <v>2939481.0089188144</v>
      </c>
    </row>
    <row r="347" spans="1:13">
      <c r="A347">
        <v>0.85726588771551193</v>
      </c>
      <c r="C347">
        <f>_xlfn.BETA.INV(Table1[[#This Row],[RV Beta]],C$9,C$10,ProbLow1,ProbUp1)</f>
        <v>0.60793280954588069</v>
      </c>
      <c r="D347">
        <f>_xlfn.BETA.INV(Table1[[#This Row],[RV Beta]],D$9,D$10,ProbLow2,ProbUp2)</f>
        <v>0.20737984286376418</v>
      </c>
      <c r="G347">
        <v>0.97323739993071068</v>
      </c>
      <c r="H347">
        <v>0.40408519208621474</v>
      </c>
      <c r="I347">
        <v>0.83493298424171891</v>
      </c>
      <c r="J347">
        <f>_xlfn.BINOM.INV(BinomTrials,_xlfn.GAMMA.INV(Table3[[#This Row],[RV gamma]],GammaShape1,GammaRate1)/BinomTrials,Table3[[#This Row],[RV binom]])</f>
        <v>0</v>
      </c>
      <c r="K347" s="1">
        <f>Table3[[#This Row],[Risk 1 Simulated occurences]]*_xlfn.LOGNORM.INV(Table3[[#This Row],[RV lognorm]],(LN(ImpLow1)+LN(ImpUp1))/2,(LN(ImpUp1)-LN(ImpLow1))/3.29)</f>
        <v>0</v>
      </c>
      <c r="L347">
        <f>_xlfn.BINOM.INV(BinomTrials,_xlfn.GAMMA.INV(Table3[[#This Row],[RV gamma]],GammaShape2,GammaRate2)/BinomTrials,Table3[[#This Row],[RV binom]])</f>
        <v>0</v>
      </c>
      <c r="M347" s="1">
        <f>Table3[[#This Row],[Risk 2 simulated occurences]]*_xlfn.LOGNORM.INV(Table3[[#This Row],[RV lognorm]],(LN(ImpLow2)+LN(ImpUp2))/2,(LN(ImpUp2)-LN(ImpLow2))/3.29)</f>
        <v>0</v>
      </c>
    </row>
    <row r="348" spans="1:13">
      <c r="A348">
        <v>6.7774834608554296E-2</v>
      </c>
      <c r="C348">
        <f>_xlfn.BETA.INV(Table1[[#This Row],[RV Beta]],C$9,C$10,ProbLow1,ProbUp1)</f>
        <v>0.356133417745229</v>
      </c>
      <c r="D348">
        <f>_xlfn.BETA.INV(Table1[[#This Row],[RV Beta]],D$9,D$10,ProbLow2,ProbUp2)</f>
        <v>0.1318400253235687</v>
      </c>
      <c r="G348">
        <v>0.20098063545347222</v>
      </c>
      <c r="H348">
        <v>0.45982339301138342</v>
      </c>
      <c r="I348">
        <v>0.71866615056929462</v>
      </c>
      <c r="J348">
        <f>_xlfn.BINOM.INV(BinomTrials,_xlfn.GAMMA.INV(Table3[[#This Row],[RV gamma]],GammaShape1,GammaRate1)/BinomTrials,Table3[[#This Row],[RV binom]])</f>
        <v>0</v>
      </c>
      <c r="K348" s="1">
        <f>Table3[[#This Row],[Risk 1 Simulated occurences]]*_xlfn.LOGNORM.INV(Table3[[#This Row],[RV lognorm]],(LN(ImpLow1)+LN(ImpUp1))/2,(LN(ImpUp1)-LN(ImpLow1))/3.29)</f>
        <v>0</v>
      </c>
      <c r="L348">
        <f>_xlfn.BINOM.INV(BinomTrials,_xlfn.GAMMA.INV(Table3[[#This Row],[RV gamma]],GammaShape2,GammaRate2)/BinomTrials,Table3[[#This Row],[RV binom]])</f>
        <v>0</v>
      </c>
      <c r="M348" s="1">
        <f>Table3[[#This Row],[Risk 2 simulated occurences]]*_xlfn.LOGNORM.INV(Table3[[#This Row],[RV lognorm]],(LN(ImpLow2)+LN(ImpUp2))/2,(LN(ImpUp2)-LN(ImpLow2))/3.29)</f>
        <v>0</v>
      </c>
    </row>
    <row r="349" spans="1:13">
      <c r="A349">
        <v>9.1645265972076576E-2</v>
      </c>
      <c r="C349">
        <f>_xlfn.BETA.INV(Table1[[#This Row],[RV Beta]],C$9,C$10,ProbLow1,ProbUp1)</f>
        <v>0.36919178504386957</v>
      </c>
      <c r="D349">
        <f>_xlfn.BETA.INV(Table1[[#This Row],[RV Beta]],D$9,D$10,ProbLow2,ProbUp2)</f>
        <v>0.13575753551316092</v>
      </c>
      <c r="G349">
        <v>0.88154006650743078</v>
      </c>
      <c r="H349">
        <v>0.25176634232130196</v>
      </c>
      <c r="I349">
        <v>0.62199261813517315</v>
      </c>
      <c r="J349">
        <f>_xlfn.BINOM.INV(BinomTrials,_xlfn.GAMMA.INV(Table3[[#This Row],[RV gamma]],GammaShape1,GammaRate1)/BinomTrials,Table3[[#This Row],[RV binom]])</f>
        <v>0</v>
      </c>
      <c r="K349" s="1">
        <f>Table3[[#This Row],[Risk 1 Simulated occurences]]*_xlfn.LOGNORM.INV(Table3[[#This Row],[RV lognorm]],(LN(ImpLow1)+LN(ImpUp1))/2,(LN(ImpUp1)-LN(ImpLow1))/3.29)</f>
        <v>0</v>
      </c>
      <c r="L349">
        <f>_xlfn.BINOM.INV(BinomTrials,_xlfn.GAMMA.INV(Table3[[#This Row],[RV gamma]],GammaShape2,GammaRate2)/BinomTrials,Table3[[#This Row],[RV binom]])</f>
        <v>0</v>
      </c>
      <c r="M349" s="1">
        <f>Table3[[#This Row],[Risk 2 simulated occurences]]*_xlfn.LOGNORM.INV(Table3[[#This Row],[RV lognorm]],(LN(ImpLow2)+LN(ImpUp2))/2,(LN(ImpUp2)-LN(ImpLow2))/3.29)</f>
        <v>0</v>
      </c>
    </row>
    <row r="350" spans="1:13">
      <c r="A350">
        <v>0.28198519269096906</v>
      </c>
      <c r="C350">
        <f>_xlfn.BETA.INV(Table1[[#This Row],[RV Beta]],C$9,C$10,ProbLow1,ProbUp1)</f>
        <v>0.4395475373985317</v>
      </c>
      <c r="D350">
        <f>_xlfn.BETA.INV(Table1[[#This Row],[RV Beta]],D$9,D$10,ProbLow2,ProbUp2)</f>
        <v>0.15686426121955957</v>
      </c>
      <c r="G350">
        <v>4.3897790389087886E-2</v>
      </c>
      <c r="H350">
        <v>0.43691539412220726</v>
      </c>
      <c r="I350">
        <v>0.82993299785532659</v>
      </c>
      <c r="J350">
        <f>_xlfn.BINOM.INV(BinomTrials,_xlfn.GAMMA.INV(Table3[[#This Row],[RV gamma]],GammaShape1,GammaRate1)/BinomTrials,Table3[[#This Row],[RV binom]])</f>
        <v>0</v>
      </c>
      <c r="K350" s="1">
        <f>Table3[[#This Row],[Risk 1 Simulated occurences]]*_xlfn.LOGNORM.INV(Table3[[#This Row],[RV lognorm]],(LN(ImpLow1)+LN(ImpUp1))/2,(LN(ImpUp1)-LN(ImpLow1))/3.29)</f>
        <v>0</v>
      </c>
      <c r="L350">
        <f>_xlfn.BINOM.INV(BinomTrials,_xlfn.GAMMA.INV(Table3[[#This Row],[RV gamma]],GammaShape2,GammaRate2)/BinomTrials,Table3[[#This Row],[RV binom]])</f>
        <v>0</v>
      </c>
      <c r="M350" s="1">
        <f>Table3[[#This Row],[Risk 2 simulated occurences]]*_xlfn.LOGNORM.INV(Table3[[#This Row],[RV lognorm]],(LN(ImpLow2)+LN(ImpUp2))/2,(LN(ImpUp2)-LN(ImpLow2))/3.29)</f>
        <v>0</v>
      </c>
    </row>
    <row r="351" spans="1:13">
      <c r="A351">
        <v>0.32513355711714065</v>
      </c>
      <c r="C351">
        <f>_xlfn.BETA.INV(Table1[[#This Row],[RV Beta]],C$9,C$10,ProbLow1,ProbUp1)</f>
        <v>0.4522180568496163</v>
      </c>
      <c r="D351">
        <f>_xlfn.BETA.INV(Table1[[#This Row],[RV Beta]],D$9,D$10,ProbLow2,ProbUp2)</f>
        <v>0.16066541705488496</v>
      </c>
      <c r="G351">
        <v>0.79016306940008096</v>
      </c>
      <c r="H351">
        <v>0.23702901193733747</v>
      </c>
      <c r="I351">
        <v>0.68389495447459392</v>
      </c>
      <c r="J351">
        <f>_xlfn.BINOM.INV(BinomTrials,_xlfn.GAMMA.INV(Table3[[#This Row],[RV gamma]],GammaShape1,GammaRate1)/BinomTrials,Table3[[#This Row],[RV binom]])</f>
        <v>0</v>
      </c>
      <c r="K351" s="1">
        <f>Table3[[#This Row],[Risk 1 Simulated occurences]]*_xlfn.LOGNORM.INV(Table3[[#This Row],[RV lognorm]],(LN(ImpLow1)+LN(ImpUp1))/2,(LN(ImpUp1)-LN(ImpLow1))/3.29)</f>
        <v>0</v>
      </c>
      <c r="L351">
        <f>_xlfn.BINOM.INV(BinomTrials,_xlfn.GAMMA.INV(Table3[[#This Row],[RV gamma]],GammaShape2,GammaRate2)/BinomTrials,Table3[[#This Row],[RV binom]])</f>
        <v>0</v>
      </c>
      <c r="M351" s="1">
        <f>Table3[[#This Row],[Risk 2 simulated occurences]]*_xlfn.LOGNORM.INV(Table3[[#This Row],[RV lognorm]],(LN(ImpLow2)+LN(ImpUp2))/2,(LN(ImpUp2)-LN(ImpLow2))/3.29)</f>
        <v>0</v>
      </c>
    </row>
    <row r="352" spans="1:13">
      <c r="A352">
        <v>0.51969446778283201</v>
      </c>
      <c r="C352">
        <f>_xlfn.BETA.INV(Table1[[#This Row],[RV Beta]],C$9,C$10,ProbLow1,ProbUp1)</f>
        <v>0.50525340437516031</v>
      </c>
      <c r="D352">
        <f>_xlfn.BETA.INV(Table1[[#This Row],[RV Beta]],D$9,D$10,ProbLow2,ProbUp2)</f>
        <v>0.17657602131254807</v>
      </c>
      <c r="G352">
        <v>0.27070740716099151</v>
      </c>
      <c r="H352">
        <v>0.74660363083081493</v>
      </c>
      <c r="I352">
        <v>0.22249985450063825</v>
      </c>
      <c r="J352">
        <f>_xlfn.BINOM.INV(BinomTrials,_xlfn.GAMMA.INV(Table3[[#This Row],[RV gamma]],GammaShape1,GammaRate1)/BinomTrials,Table3[[#This Row],[RV binom]])</f>
        <v>1</v>
      </c>
      <c r="K352" s="1">
        <f>Table3[[#This Row],[Risk 1 Simulated occurences]]*_xlfn.LOGNORM.INV(Table3[[#This Row],[RV lognorm]],(LN(ImpLow1)+LN(ImpUp1))/2,(LN(ImpUp1)-LN(ImpLow1))/3.29)</f>
        <v>18528.860587026029</v>
      </c>
      <c r="L352">
        <f>_xlfn.BINOM.INV(BinomTrials,_xlfn.GAMMA.INV(Table3[[#This Row],[RV gamma]],GammaShape2,GammaRate2)/BinomTrials,Table3[[#This Row],[RV binom]])</f>
        <v>0</v>
      </c>
      <c r="M352" s="1">
        <f>Table3[[#This Row],[Risk 2 simulated occurences]]*_xlfn.LOGNORM.INV(Table3[[#This Row],[RV lognorm]],(LN(ImpLow2)+LN(ImpUp2))/2,(LN(ImpUp2)-LN(ImpLow2))/3.29)</f>
        <v>0</v>
      </c>
    </row>
    <row r="353" spans="1:13">
      <c r="A353">
        <v>0.5049200260568969</v>
      </c>
      <c r="C353">
        <f>_xlfn.BETA.INV(Table1[[#This Row],[RV Beta]],C$9,C$10,ProbLow1,ProbUp1)</f>
        <v>0.50131203103965205</v>
      </c>
      <c r="D353">
        <f>_xlfn.BETA.INV(Table1[[#This Row],[RV Beta]],D$9,D$10,ProbLow2,ProbUp2)</f>
        <v>0.17539360931189563</v>
      </c>
      <c r="G353">
        <v>0.77939215478459012</v>
      </c>
      <c r="H353">
        <v>0.16722337350585656</v>
      </c>
      <c r="I353">
        <v>0.55505459222712306</v>
      </c>
      <c r="J353">
        <f>_xlfn.BINOM.INV(BinomTrials,_xlfn.GAMMA.INV(Table3[[#This Row],[RV gamma]],GammaShape1,GammaRate1)/BinomTrials,Table3[[#This Row],[RV binom]])</f>
        <v>0</v>
      </c>
      <c r="K353" s="1">
        <f>Table3[[#This Row],[Risk 1 Simulated occurences]]*_xlfn.LOGNORM.INV(Table3[[#This Row],[RV lognorm]],(LN(ImpLow1)+LN(ImpUp1))/2,(LN(ImpUp1)-LN(ImpLow1))/3.29)</f>
        <v>0</v>
      </c>
      <c r="L353">
        <f>_xlfn.BINOM.INV(BinomTrials,_xlfn.GAMMA.INV(Table3[[#This Row],[RV gamma]],GammaShape2,GammaRate2)/BinomTrials,Table3[[#This Row],[RV binom]])</f>
        <v>0</v>
      </c>
      <c r="M353" s="1">
        <f>Table3[[#This Row],[Risk 2 simulated occurences]]*_xlfn.LOGNORM.INV(Table3[[#This Row],[RV lognorm]],(LN(ImpLow2)+LN(ImpUp2))/2,(LN(ImpUp2)-LN(ImpLow2))/3.29)</f>
        <v>0</v>
      </c>
    </row>
    <row r="354" spans="1:13">
      <c r="A354">
        <v>0.19087793826632105</v>
      </c>
      <c r="C354">
        <f>_xlfn.BETA.INV(Table1[[#This Row],[RV Beta]],C$9,C$10,ProbLow1,ProbUp1)</f>
        <v>0.410123737052976</v>
      </c>
      <c r="D354">
        <f>_xlfn.BETA.INV(Table1[[#This Row],[RV Beta]],D$9,D$10,ProbLow2,ProbUp2)</f>
        <v>0.14803712111589284</v>
      </c>
      <c r="G354">
        <v>0.24394546460544014</v>
      </c>
      <c r="H354">
        <v>0.52323851293103696</v>
      </c>
      <c r="I354">
        <v>0.80253156125663383</v>
      </c>
      <c r="J354">
        <f>_xlfn.BINOM.INV(BinomTrials,_xlfn.GAMMA.INV(Table3[[#This Row],[RV gamma]],GammaShape1,GammaRate1)/BinomTrials,Table3[[#This Row],[RV binom]])</f>
        <v>0</v>
      </c>
      <c r="K354" s="1">
        <f>Table3[[#This Row],[Risk 1 Simulated occurences]]*_xlfn.LOGNORM.INV(Table3[[#This Row],[RV lognorm]],(LN(ImpLow1)+LN(ImpUp1))/2,(LN(ImpUp1)-LN(ImpLow1))/3.29)</f>
        <v>0</v>
      </c>
      <c r="L354">
        <f>_xlfn.BINOM.INV(BinomTrials,_xlfn.GAMMA.INV(Table3[[#This Row],[RV gamma]],GammaShape2,GammaRate2)/BinomTrials,Table3[[#This Row],[RV binom]])</f>
        <v>0</v>
      </c>
      <c r="M354" s="1">
        <f>Table3[[#This Row],[Risk 2 simulated occurences]]*_xlfn.LOGNORM.INV(Table3[[#This Row],[RV lognorm]],(LN(ImpLow2)+LN(ImpUp2))/2,(LN(ImpUp2)-LN(ImpLow2))/3.29)</f>
        <v>0</v>
      </c>
    </row>
    <row r="355" spans="1:13">
      <c r="A355">
        <v>8.5508442057999054E-2</v>
      </c>
      <c r="C355">
        <f>_xlfn.BETA.INV(Table1[[#This Row],[RV Beta]],C$9,C$10,ProbLow1,ProbUp1)</f>
        <v>0.36603120512284271</v>
      </c>
      <c r="D355">
        <f>_xlfn.BETA.INV(Table1[[#This Row],[RV Beta]],D$9,D$10,ProbLow2,ProbUp2)</f>
        <v>0.1348093615368528</v>
      </c>
      <c r="G355">
        <v>0.99142362363237124</v>
      </c>
      <c r="H355">
        <v>6.9686831938888333E-2</v>
      </c>
      <c r="I355">
        <v>0.14795004024540542</v>
      </c>
      <c r="J355">
        <f>_xlfn.BINOM.INV(BinomTrials,_xlfn.GAMMA.INV(Table3[[#This Row],[RV gamma]],GammaShape1,GammaRate1)/BinomTrials,Table3[[#This Row],[RV binom]])</f>
        <v>0</v>
      </c>
      <c r="K355" s="1">
        <f>Table3[[#This Row],[Risk 1 Simulated occurences]]*_xlfn.LOGNORM.INV(Table3[[#This Row],[RV lognorm]],(LN(ImpLow1)+LN(ImpUp1))/2,(LN(ImpUp1)-LN(ImpLow1))/3.29)</f>
        <v>0</v>
      </c>
      <c r="L355">
        <f>_xlfn.BINOM.INV(BinomTrials,_xlfn.GAMMA.INV(Table3[[#This Row],[RV gamma]],GammaShape2,GammaRate2)/BinomTrials,Table3[[#This Row],[RV binom]])</f>
        <v>0</v>
      </c>
      <c r="M355" s="1">
        <f>Table3[[#This Row],[Risk 2 simulated occurences]]*_xlfn.LOGNORM.INV(Table3[[#This Row],[RV lognorm]],(LN(ImpLow2)+LN(ImpUp2))/2,(LN(ImpUp2)-LN(ImpLow2))/3.29)</f>
        <v>0</v>
      </c>
    </row>
    <row r="356" spans="1:13">
      <c r="A356">
        <v>0.14038566879014749</v>
      </c>
      <c r="C356">
        <f>_xlfn.BETA.INV(Table1[[#This Row],[RV Beta]],C$9,C$10,ProbLow1,ProbUp1)</f>
        <v>0.39111729491099945</v>
      </c>
      <c r="D356">
        <f>_xlfn.BETA.INV(Table1[[#This Row],[RV Beta]],D$9,D$10,ProbLow2,ProbUp2)</f>
        <v>0.1423351884732999</v>
      </c>
      <c r="G356">
        <v>0.8568423892636049</v>
      </c>
      <c r="H356">
        <v>0.22658439689622464</v>
      </c>
      <c r="I356">
        <v>0.59632640452884433</v>
      </c>
      <c r="J356">
        <f>_xlfn.BINOM.INV(BinomTrials,_xlfn.GAMMA.INV(Table3[[#This Row],[RV gamma]],GammaShape1,GammaRate1)/BinomTrials,Table3[[#This Row],[RV binom]])</f>
        <v>0</v>
      </c>
      <c r="K356" s="1">
        <f>Table3[[#This Row],[Risk 1 Simulated occurences]]*_xlfn.LOGNORM.INV(Table3[[#This Row],[RV lognorm]],(LN(ImpLow1)+LN(ImpUp1))/2,(LN(ImpUp1)-LN(ImpLow1))/3.29)</f>
        <v>0</v>
      </c>
      <c r="L356">
        <f>_xlfn.BINOM.INV(BinomTrials,_xlfn.GAMMA.INV(Table3[[#This Row],[RV gamma]],GammaShape2,GammaRate2)/BinomTrials,Table3[[#This Row],[RV binom]])</f>
        <v>0</v>
      </c>
      <c r="M356" s="1">
        <f>Table3[[#This Row],[Risk 2 simulated occurences]]*_xlfn.LOGNORM.INV(Table3[[#This Row],[RV lognorm]],(LN(ImpLow2)+LN(ImpUp2))/2,(LN(ImpUp2)-LN(ImpLow2))/3.29)</f>
        <v>0</v>
      </c>
    </row>
    <row r="357" spans="1:13">
      <c r="A357">
        <v>0.46193535600879015</v>
      </c>
      <c r="C357">
        <f>_xlfn.BETA.INV(Table1[[#This Row],[RV Beta]],C$9,C$10,ProbLow1,ProbUp1)</f>
        <v>0.48983824110334451</v>
      </c>
      <c r="D357">
        <f>_xlfn.BETA.INV(Table1[[#This Row],[RV Beta]],D$9,D$10,ProbLow2,ProbUp2)</f>
        <v>0.17195147233100347</v>
      </c>
      <c r="G357">
        <v>0.95003635340837589</v>
      </c>
      <c r="H357">
        <v>0.20395863484775584</v>
      </c>
      <c r="I357">
        <v>0.45788091628713579</v>
      </c>
      <c r="J357">
        <f>_xlfn.BINOM.INV(BinomTrials,_xlfn.GAMMA.INV(Table3[[#This Row],[RV gamma]],GammaShape1,GammaRate1)/BinomTrials,Table3[[#This Row],[RV binom]])</f>
        <v>0</v>
      </c>
      <c r="K357" s="1">
        <f>Table3[[#This Row],[Risk 1 Simulated occurences]]*_xlfn.LOGNORM.INV(Table3[[#This Row],[RV lognorm]],(LN(ImpLow1)+LN(ImpUp1))/2,(LN(ImpUp1)-LN(ImpLow1))/3.29)</f>
        <v>0</v>
      </c>
      <c r="L357">
        <f>_xlfn.BINOM.INV(BinomTrials,_xlfn.GAMMA.INV(Table3[[#This Row],[RV gamma]],GammaShape2,GammaRate2)/BinomTrials,Table3[[#This Row],[RV binom]])</f>
        <v>0</v>
      </c>
      <c r="M357" s="1">
        <f>Table3[[#This Row],[Risk 2 simulated occurences]]*_xlfn.LOGNORM.INV(Table3[[#This Row],[RV lognorm]],(LN(ImpLow2)+LN(ImpUp2))/2,(LN(ImpUp2)-LN(ImpLow2))/3.29)</f>
        <v>0</v>
      </c>
    </row>
    <row r="358" spans="1:13">
      <c r="A358">
        <v>0.74752843973577421</v>
      </c>
      <c r="C358">
        <f>_xlfn.BETA.INV(Table1[[#This Row],[RV Beta]],C$9,C$10,ProbLow1,ProbUp1)</f>
        <v>0.56950632741724094</v>
      </c>
      <c r="D358">
        <f>_xlfn.BETA.INV(Table1[[#This Row],[RV Beta]],D$9,D$10,ProbLow2,ProbUp2)</f>
        <v>0.19585189822517227</v>
      </c>
      <c r="G358">
        <v>0.26099173457407937</v>
      </c>
      <c r="H358">
        <v>0.93277588623239471</v>
      </c>
      <c r="I358">
        <v>0.60456003789071</v>
      </c>
      <c r="J358">
        <f>_xlfn.BINOM.INV(BinomTrials,_xlfn.GAMMA.INV(Table3[[#This Row],[RV gamma]],GammaShape1,GammaRate1)/BinomTrials,Table3[[#This Row],[RV binom]])</f>
        <v>2</v>
      </c>
      <c r="K358" s="1">
        <f>Table3[[#This Row],[Risk 1 Simulated occurences]]*_xlfn.LOGNORM.INV(Table3[[#This Row],[RV lognorm]],(LN(ImpLow1)+LN(ImpUp1))/2,(LN(ImpUp1)-LN(ImpLow1))/3.29)</f>
        <v>76142.690693380137</v>
      </c>
      <c r="L358">
        <f>_xlfn.BINOM.INV(BinomTrials,_xlfn.GAMMA.INV(Table3[[#This Row],[RV gamma]],GammaShape2,GammaRate2)/BinomTrials,Table3[[#This Row],[RV binom]])</f>
        <v>1</v>
      </c>
      <c r="M358" s="1">
        <f>Table3[[#This Row],[Risk 2 simulated occurences]]*_xlfn.LOGNORM.INV(Table3[[#This Row],[RV lognorm]],(LN(ImpLow2)+LN(ImpUp2))/2,(LN(ImpUp2)-LN(ImpLow2))/3.29)</f>
        <v>3807134.5346690081</v>
      </c>
    </row>
    <row r="359" spans="1:13">
      <c r="A359">
        <v>0.71048663915623289</v>
      </c>
      <c r="C359">
        <f>_xlfn.BETA.INV(Table1[[#This Row],[RV Beta]],C$9,C$10,ProbLow1,ProbUp1)</f>
        <v>0.55819818920182485</v>
      </c>
      <c r="D359">
        <f>_xlfn.BETA.INV(Table1[[#This Row],[RV Beta]],D$9,D$10,ProbLow2,ProbUp2)</f>
        <v>0.19245945676054746</v>
      </c>
      <c r="G359">
        <v>0.48808298655230692</v>
      </c>
      <c r="H359">
        <v>0.16431990785725412</v>
      </c>
      <c r="I359">
        <v>0.84055682916220131</v>
      </c>
      <c r="J359">
        <f>_xlfn.BINOM.INV(BinomTrials,_xlfn.GAMMA.INV(Table3[[#This Row],[RV gamma]],GammaShape1,GammaRate1)/BinomTrials,Table3[[#This Row],[RV binom]])</f>
        <v>0</v>
      </c>
      <c r="K359" s="1">
        <f>Table3[[#This Row],[Risk 1 Simulated occurences]]*_xlfn.LOGNORM.INV(Table3[[#This Row],[RV lognorm]],(LN(ImpLow1)+LN(ImpUp1))/2,(LN(ImpUp1)-LN(ImpLow1))/3.29)</f>
        <v>0</v>
      </c>
      <c r="L359">
        <f>_xlfn.BINOM.INV(BinomTrials,_xlfn.GAMMA.INV(Table3[[#This Row],[RV gamma]],GammaShape2,GammaRate2)/BinomTrials,Table3[[#This Row],[RV binom]])</f>
        <v>0</v>
      </c>
      <c r="M359" s="1">
        <f>Table3[[#This Row],[Risk 2 simulated occurences]]*_xlfn.LOGNORM.INV(Table3[[#This Row],[RV lognorm]],(LN(ImpLow2)+LN(ImpUp2))/2,(LN(ImpUp2)-LN(ImpLow2))/3.29)</f>
        <v>0</v>
      </c>
    </row>
    <row r="360" spans="1:13">
      <c r="A360">
        <v>0.14894429880610868</v>
      </c>
      <c r="C360">
        <f>_xlfn.BETA.INV(Table1[[#This Row],[RV Beta]],C$9,C$10,ProbLow1,ProbUp1)</f>
        <v>0.39454302209858039</v>
      </c>
      <c r="D360">
        <f>_xlfn.BETA.INV(Table1[[#This Row],[RV Beta]],D$9,D$10,ProbLow2,ProbUp2)</f>
        <v>0.14336290662957418</v>
      </c>
      <c r="G360">
        <v>0.21075498462224146</v>
      </c>
      <c r="H360">
        <v>0.7246913568697364</v>
      </c>
      <c r="I360">
        <v>0.23862772911723132</v>
      </c>
      <c r="J360">
        <f>_xlfn.BINOM.INV(BinomTrials,_xlfn.GAMMA.INV(Table3[[#This Row],[RV gamma]],GammaShape1,GammaRate1)/BinomTrials,Table3[[#This Row],[RV binom]])</f>
        <v>1</v>
      </c>
      <c r="K360" s="1">
        <f>Table3[[#This Row],[Risk 1 Simulated occurences]]*_xlfn.LOGNORM.INV(Table3[[#This Row],[RV lognorm]],(LN(ImpLow1)+LN(ImpUp1))/2,(LN(ImpUp1)-LN(ImpLow1))/3.29)</f>
        <v>19229.790524932814</v>
      </c>
      <c r="L360">
        <f>_xlfn.BINOM.INV(BinomTrials,_xlfn.GAMMA.INV(Table3[[#This Row],[RV gamma]],GammaShape2,GammaRate2)/BinomTrials,Table3[[#This Row],[RV binom]])</f>
        <v>0</v>
      </c>
      <c r="M360" s="1">
        <f>Table3[[#This Row],[Risk 2 simulated occurences]]*_xlfn.LOGNORM.INV(Table3[[#This Row],[RV lognorm]],(LN(ImpLow2)+LN(ImpUp2))/2,(LN(ImpUp2)-LN(ImpLow2))/3.29)</f>
        <v>0</v>
      </c>
    </row>
    <row r="361" spans="1:13">
      <c r="A361">
        <v>0.30683003426847516</v>
      </c>
      <c r="C361">
        <f>_xlfn.BETA.INV(Table1[[#This Row],[RV Beta]],C$9,C$10,ProbLow1,ProbUp1)</f>
        <v>0.44691381441882239</v>
      </c>
      <c r="D361">
        <f>_xlfn.BETA.INV(Table1[[#This Row],[RV Beta]],D$9,D$10,ProbLow2,ProbUp2)</f>
        <v>0.15907414432564682</v>
      </c>
      <c r="G361">
        <v>0.15902654601215691</v>
      </c>
      <c r="H361">
        <v>0.88763490965945413</v>
      </c>
      <c r="I361">
        <v>0.61624327330675133</v>
      </c>
      <c r="J361">
        <f>_xlfn.BINOM.INV(BinomTrials,_xlfn.GAMMA.INV(Table3[[#This Row],[RV gamma]],GammaShape1,GammaRate1)/BinomTrials,Table3[[#This Row],[RV binom]])</f>
        <v>1</v>
      </c>
      <c r="K361" s="1">
        <f>Table3[[#This Row],[Risk 1 Simulated occurences]]*_xlfn.LOGNORM.INV(Table3[[#This Row],[RV lognorm]],(LN(ImpLow1)+LN(ImpUp1))/2,(LN(ImpUp1)-LN(ImpLow1))/3.29)</f>
        <v>38891.69106633636</v>
      </c>
      <c r="L361">
        <f>_xlfn.BINOM.INV(BinomTrials,_xlfn.GAMMA.INV(Table3[[#This Row],[RV gamma]],GammaShape2,GammaRate2)/BinomTrials,Table3[[#This Row],[RV binom]])</f>
        <v>1</v>
      </c>
      <c r="M361" s="1">
        <f>Table3[[#This Row],[Risk 2 simulated occurences]]*_xlfn.LOGNORM.INV(Table3[[#This Row],[RV lognorm]],(LN(ImpLow2)+LN(ImpUp2))/2,(LN(ImpUp2)-LN(ImpLow2))/3.29)</f>
        <v>3889169.1066336376</v>
      </c>
    </row>
    <row r="362" spans="1:13">
      <c r="A362">
        <v>0.8923859502619067</v>
      </c>
      <c r="C362">
        <f>_xlfn.BETA.INV(Table1[[#This Row],[RV Beta]],C$9,C$10,ProbLow1,ProbUp1)</f>
        <v>0.62307673628305427</v>
      </c>
      <c r="D362">
        <f>_xlfn.BETA.INV(Table1[[#This Row],[RV Beta]],D$9,D$10,ProbLow2,ProbUp2)</f>
        <v>0.21192302088491627</v>
      </c>
      <c r="G362">
        <v>0.75915882632097176</v>
      </c>
      <c r="H362">
        <v>0.4799266464449124</v>
      </c>
      <c r="I362">
        <v>0.20069446656885298</v>
      </c>
      <c r="J362">
        <f>_xlfn.BINOM.INV(BinomTrials,_xlfn.GAMMA.INV(Table3[[#This Row],[RV gamma]],GammaShape1,GammaRate1)/BinomTrials,Table3[[#This Row],[RV binom]])</f>
        <v>0</v>
      </c>
      <c r="K362" s="1">
        <f>Table3[[#This Row],[Risk 1 Simulated occurences]]*_xlfn.LOGNORM.INV(Table3[[#This Row],[RV lognorm]],(LN(ImpLow1)+LN(ImpUp1))/2,(LN(ImpUp1)-LN(ImpLow1))/3.29)</f>
        <v>0</v>
      </c>
      <c r="L362">
        <f>_xlfn.BINOM.INV(BinomTrials,_xlfn.GAMMA.INV(Table3[[#This Row],[RV gamma]],GammaShape2,GammaRate2)/BinomTrials,Table3[[#This Row],[RV binom]])</f>
        <v>0</v>
      </c>
      <c r="M362" s="1">
        <f>Table3[[#This Row],[Risk 2 simulated occurences]]*_xlfn.LOGNORM.INV(Table3[[#This Row],[RV lognorm]],(LN(ImpLow2)+LN(ImpUp2))/2,(LN(ImpUp2)-LN(ImpLow2))/3.29)</f>
        <v>0</v>
      </c>
    </row>
    <row r="363" spans="1:13">
      <c r="A363">
        <v>0.33066605186586551</v>
      </c>
      <c r="C363">
        <f>_xlfn.BETA.INV(Table1[[#This Row],[RV Beta]],C$9,C$10,ProbLow1,ProbUp1)</f>
        <v>0.45380343565645354</v>
      </c>
      <c r="D363">
        <f>_xlfn.BETA.INV(Table1[[#This Row],[RV Beta]],D$9,D$10,ProbLow2,ProbUp2)</f>
        <v>0.16114103069693614</v>
      </c>
      <c r="G363">
        <v>0.18239397657215314</v>
      </c>
      <c r="H363">
        <v>0.12714679964219536</v>
      </c>
      <c r="I363">
        <v>7.1899622712237585E-2</v>
      </c>
      <c r="J363">
        <f>_xlfn.BINOM.INV(BinomTrials,_xlfn.GAMMA.INV(Table3[[#This Row],[RV gamma]],GammaShape1,GammaRate1)/BinomTrials,Table3[[#This Row],[RV binom]])</f>
        <v>0</v>
      </c>
      <c r="K363" s="1">
        <f>Table3[[#This Row],[Risk 1 Simulated occurences]]*_xlfn.LOGNORM.INV(Table3[[#This Row],[RV lognorm]],(LN(ImpLow1)+LN(ImpUp1))/2,(LN(ImpUp1)-LN(ImpLow1))/3.29)</f>
        <v>0</v>
      </c>
      <c r="L363">
        <f>_xlfn.BINOM.INV(BinomTrials,_xlfn.GAMMA.INV(Table3[[#This Row],[RV gamma]],GammaShape2,GammaRate2)/BinomTrials,Table3[[#This Row],[RV binom]])</f>
        <v>0</v>
      </c>
      <c r="M363" s="1">
        <f>Table3[[#This Row],[Risk 2 simulated occurences]]*_xlfn.LOGNORM.INV(Table3[[#This Row],[RV lognorm]],(LN(ImpLow2)+LN(ImpUp2))/2,(LN(ImpUp2)-LN(ImpLow2))/3.29)</f>
        <v>0</v>
      </c>
    </row>
    <row r="364" spans="1:13">
      <c r="A364">
        <v>0.50433370960146828</v>
      </c>
      <c r="C364">
        <f>_xlfn.BETA.INV(Table1[[#This Row],[RV Beta]],C$9,C$10,ProbLow1,ProbUp1)</f>
        <v>0.50115567235752623</v>
      </c>
      <c r="D364">
        <f>_xlfn.BETA.INV(Table1[[#This Row],[RV Beta]],D$9,D$10,ProbLow2,ProbUp2)</f>
        <v>0.17534670170725786</v>
      </c>
      <c r="G364">
        <v>0.49556424817795131</v>
      </c>
      <c r="H364">
        <v>0.95626158637751901</v>
      </c>
      <c r="I364">
        <v>0.41695892457708666</v>
      </c>
      <c r="J364">
        <f>_xlfn.BINOM.INV(BinomTrials,_xlfn.GAMMA.INV(Table3[[#This Row],[RV gamma]],GammaShape1,GammaRate1)/BinomTrials,Table3[[#This Row],[RV binom]])</f>
        <v>2</v>
      </c>
      <c r="K364" s="1">
        <f>Table3[[#This Row],[Risk 1 Simulated occurences]]*_xlfn.LOGNORM.INV(Table3[[#This Row],[RV lognorm]],(LN(ImpLow1)+LN(ImpUp1))/2,(LN(ImpUp1)-LN(ImpLow1))/3.29)</f>
        <v>54613.201179868556</v>
      </c>
      <c r="L364">
        <f>_xlfn.BINOM.INV(BinomTrials,_xlfn.GAMMA.INV(Table3[[#This Row],[RV gamma]],GammaShape2,GammaRate2)/BinomTrials,Table3[[#This Row],[RV binom]])</f>
        <v>1</v>
      </c>
      <c r="M364" s="1">
        <f>Table3[[#This Row],[Risk 2 simulated occurences]]*_xlfn.LOGNORM.INV(Table3[[#This Row],[RV lognorm]],(LN(ImpLow2)+LN(ImpUp2))/2,(LN(ImpUp2)-LN(ImpLow2))/3.29)</f>
        <v>2730660.0589934289</v>
      </c>
    </row>
    <row r="365" spans="1:13">
      <c r="A365">
        <v>0.33665727187723726</v>
      </c>
      <c r="C365">
        <f>_xlfn.BETA.INV(Table1[[#This Row],[RV Beta]],C$9,C$10,ProbLow1,ProbUp1)</f>
        <v>0.45551164077565948</v>
      </c>
      <c r="D365">
        <f>_xlfn.BETA.INV(Table1[[#This Row],[RV Beta]],D$9,D$10,ProbLow2,ProbUp2)</f>
        <v>0.16165349223269793</v>
      </c>
      <c r="G365">
        <v>0.94831912682779096</v>
      </c>
      <c r="H365">
        <v>0.88848224696166922</v>
      </c>
      <c r="I365">
        <v>0.82864536709554748</v>
      </c>
      <c r="J365">
        <f>_xlfn.BINOM.INV(BinomTrials,_xlfn.GAMMA.INV(Table3[[#This Row],[RV gamma]],GammaShape1,GammaRate1)/BinomTrials,Table3[[#This Row],[RV binom]])</f>
        <v>2</v>
      </c>
      <c r="K365" s="1">
        <f>Table3[[#This Row],[Risk 1 Simulated occurences]]*_xlfn.LOGNORM.INV(Table3[[#This Row],[RV lognorm]],(LN(ImpLow1)+LN(ImpUp1))/2,(LN(ImpUp1)-LN(ImpLow1))/3.29)</f>
        <v>122864.62701634486</v>
      </c>
      <c r="L365">
        <f>_xlfn.BINOM.INV(BinomTrials,_xlfn.GAMMA.INV(Table3[[#This Row],[RV gamma]],GammaShape2,GammaRate2)/BinomTrials,Table3[[#This Row],[RV binom]])</f>
        <v>1</v>
      </c>
      <c r="M365" s="1">
        <f>Table3[[#This Row],[Risk 2 simulated occurences]]*_xlfn.LOGNORM.INV(Table3[[#This Row],[RV lognorm]],(LN(ImpLow2)+LN(ImpUp2))/2,(LN(ImpUp2)-LN(ImpLow2))/3.29)</f>
        <v>6143231.3508172464</v>
      </c>
    </row>
    <row r="366" spans="1:13">
      <c r="A366">
        <v>0.19876844072657099</v>
      </c>
      <c r="C366">
        <f>_xlfn.BETA.INV(Table1[[#This Row],[RV Beta]],C$9,C$10,ProbLow1,ProbUp1)</f>
        <v>0.41287404479672796</v>
      </c>
      <c r="D366">
        <f>_xlfn.BETA.INV(Table1[[#This Row],[RV Beta]],D$9,D$10,ProbLow2,ProbUp2)</f>
        <v>0.14886221343901845</v>
      </c>
      <c r="G366">
        <v>0.39956459468210331</v>
      </c>
      <c r="H366">
        <v>0.72112468477390923</v>
      </c>
      <c r="I366">
        <v>4.2684774865715196E-2</v>
      </c>
      <c r="J366">
        <f>_xlfn.BINOM.INV(BinomTrials,_xlfn.GAMMA.INV(Table3[[#This Row],[RV gamma]],GammaShape1,GammaRate1)/BinomTrials,Table3[[#This Row],[RV binom]])</f>
        <v>1</v>
      </c>
      <c r="K366" s="1">
        <f>Table3[[#This Row],[Risk 1 Simulated occurences]]*_xlfn.LOGNORM.INV(Table3[[#This Row],[RV lognorm]],(LN(ImpLow1)+LN(ImpUp1))/2,(LN(ImpUp1)-LN(ImpLow1))/3.29)</f>
        <v>9486.3348893852271</v>
      </c>
      <c r="L366">
        <f>_xlfn.BINOM.INV(BinomTrials,_xlfn.GAMMA.INV(Table3[[#This Row],[RV gamma]],GammaShape2,GammaRate2)/BinomTrials,Table3[[#This Row],[RV binom]])</f>
        <v>0</v>
      </c>
      <c r="M366" s="1">
        <f>Table3[[#This Row],[Risk 2 simulated occurences]]*_xlfn.LOGNORM.INV(Table3[[#This Row],[RV lognorm]],(LN(ImpLow2)+LN(ImpUp2))/2,(LN(ImpUp2)-LN(ImpLow2))/3.29)</f>
        <v>0</v>
      </c>
    </row>
    <row r="367" spans="1:13">
      <c r="A367">
        <v>0.70118329147863356</v>
      </c>
      <c r="C367">
        <f>_xlfn.BETA.INV(Table1[[#This Row],[RV Beta]],C$9,C$10,ProbLow1,ProbUp1)</f>
        <v>0.55543962671721292</v>
      </c>
      <c r="D367">
        <f>_xlfn.BETA.INV(Table1[[#This Row],[RV Beta]],D$9,D$10,ProbLow2,ProbUp2)</f>
        <v>0.19163188801516384</v>
      </c>
      <c r="G367">
        <v>0.48214282211016063</v>
      </c>
      <c r="H367">
        <v>0.94257699509271275</v>
      </c>
      <c r="I367">
        <v>0.40301116807526499</v>
      </c>
      <c r="J367">
        <f>_xlfn.BINOM.INV(BinomTrials,_xlfn.GAMMA.INV(Table3[[#This Row],[RV gamma]],GammaShape1,GammaRate1)/BinomTrials,Table3[[#This Row],[RV binom]])</f>
        <v>2</v>
      </c>
      <c r="K367" s="1">
        <f>Table3[[#This Row],[Risk 1 Simulated occurences]]*_xlfn.LOGNORM.INV(Table3[[#This Row],[RV lognorm]],(LN(ImpLow1)+LN(ImpUp1))/2,(LN(ImpUp1)-LN(ImpLow1))/3.29)</f>
        <v>53258.814293441988</v>
      </c>
      <c r="L367">
        <f>_xlfn.BINOM.INV(BinomTrials,_xlfn.GAMMA.INV(Table3[[#This Row],[RV gamma]],GammaShape2,GammaRate2)/BinomTrials,Table3[[#This Row],[RV binom]])</f>
        <v>1</v>
      </c>
      <c r="M367" s="1">
        <f>Table3[[#This Row],[Risk 2 simulated occurences]]*_xlfn.LOGNORM.INV(Table3[[#This Row],[RV lognorm]],(LN(ImpLow2)+LN(ImpUp2))/2,(LN(ImpUp2)-LN(ImpLow2))/3.29)</f>
        <v>2662940.7146721003</v>
      </c>
    </row>
    <row r="368" spans="1:13">
      <c r="A368">
        <v>0.7875798813940863</v>
      </c>
      <c r="C368">
        <f>_xlfn.BETA.INV(Table1[[#This Row],[RV Beta]],C$9,C$10,ProbLow1,ProbUp1)</f>
        <v>0.58247707053045028</v>
      </c>
      <c r="D368">
        <f>_xlfn.BETA.INV(Table1[[#This Row],[RV Beta]],D$9,D$10,ProbLow2,ProbUp2)</f>
        <v>0.19974312115913506</v>
      </c>
      <c r="G368">
        <v>0.37441120546982215</v>
      </c>
      <c r="H368">
        <v>0.89155652322413237</v>
      </c>
      <c r="I368">
        <v>0.40870184097844264</v>
      </c>
      <c r="J368">
        <f>_xlfn.BINOM.INV(BinomTrials,_xlfn.GAMMA.INV(Table3[[#This Row],[RV gamma]],GammaShape1,GammaRate1)/BinomTrials,Table3[[#This Row],[RV binom]])</f>
        <v>1</v>
      </c>
      <c r="K368" s="1">
        <f>Table3[[#This Row],[Risk 1 Simulated occurences]]*_xlfn.LOGNORM.INV(Table3[[#This Row],[RV lognorm]],(LN(ImpLow1)+LN(ImpUp1))/2,(LN(ImpUp1)-LN(ImpLow1))/3.29)</f>
        <v>26904.319242298145</v>
      </c>
      <c r="L368">
        <f>_xlfn.BINOM.INV(BinomTrials,_xlfn.GAMMA.INV(Table3[[#This Row],[RV gamma]],GammaShape2,GammaRate2)/BinomTrials,Table3[[#This Row],[RV binom]])</f>
        <v>1</v>
      </c>
      <c r="M368" s="1">
        <f>Table3[[#This Row],[Risk 2 simulated occurences]]*_xlfn.LOGNORM.INV(Table3[[#This Row],[RV lognorm]],(LN(ImpLow2)+LN(ImpUp2))/2,(LN(ImpUp2)-LN(ImpLow2))/3.29)</f>
        <v>2690431.9242298156</v>
      </c>
    </row>
    <row r="369" spans="1:13">
      <c r="A369">
        <v>0.85506659040929123</v>
      </c>
      <c r="C369">
        <f>_xlfn.BETA.INV(Table1[[#This Row],[RV Beta]],C$9,C$10,ProbLow1,ProbUp1)</f>
        <v>0.6070501357458199</v>
      </c>
      <c r="D369">
        <f>_xlfn.BETA.INV(Table1[[#This Row],[RV Beta]],D$9,D$10,ProbLow2,ProbUp2)</f>
        <v>0.20711504072374595</v>
      </c>
      <c r="G369">
        <v>0.72913033130072535</v>
      </c>
      <c r="H369">
        <v>0.39048582799289649</v>
      </c>
      <c r="I369">
        <v>5.1841324685067552E-2</v>
      </c>
      <c r="J369">
        <f>_xlfn.BINOM.INV(BinomTrials,_xlfn.GAMMA.INV(Table3[[#This Row],[RV gamma]],GammaShape1,GammaRate1)/BinomTrials,Table3[[#This Row],[RV binom]])</f>
        <v>0</v>
      </c>
      <c r="K369" s="1">
        <f>Table3[[#This Row],[Risk 1 Simulated occurences]]*_xlfn.LOGNORM.INV(Table3[[#This Row],[RV lognorm]],(LN(ImpLow1)+LN(ImpUp1))/2,(LN(ImpUp1)-LN(ImpLow1))/3.29)</f>
        <v>0</v>
      </c>
      <c r="L369">
        <f>_xlfn.BINOM.INV(BinomTrials,_xlfn.GAMMA.INV(Table3[[#This Row],[RV gamma]],GammaShape2,GammaRate2)/BinomTrials,Table3[[#This Row],[RV binom]])</f>
        <v>0</v>
      </c>
      <c r="M369" s="1">
        <f>Table3[[#This Row],[Risk 2 simulated occurences]]*_xlfn.LOGNORM.INV(Table3[[#This Row],[RV lognorm]],(LN(ImpLow2)+LN(ImpUp2))/2,(LN(ImpUp2)-LN(ImpLow2))/3.29)</f>
        <v>0</v>
      </c>
    </row>
    <row r="370" spans="1:13">
      <c r="A370">
        <v>0.10418500895806822</v>
      </c>
      <c r="C370">
        <f>_xlfn.BETA.INV(Table1[[#This Row],[RV Beta]],C$9,C$10,ProbLow1,ProbUp1)</f>
        <v>0.3753168024578426</v>
      </c>
      <c r="D370">
        <f>_xlfn.BETA.INV(Table1[[#This Row],[RV Beta]],D$9,D$10,ProbLow2,ProbUp2)</f>
        <v>0.13759504073735282</v>
      </c>
      <c r="G370">
        <v>0.49347817129151811</v>
      </c>
      <c r="H370">
        <v>0.89531107661095966</v>
      </c>
      <c r="I370">
        <v>0.29714398193040115</v>
      </c>
      <c r="J370">
        <f>_xlfn.BINOM.INV(BinomTrials,_xlfn.GAMMA.INV(Table3[[#This Row],[RV gamma]],GammaShape1,GammaRate1)/BinomTrials,Table3[[#This Row],[RV binom]])</f>
        <v>1</v>
      </c>
      <c r="K370" s="1">
        <f>Table3[[#This Row],[Risk 1 Simulated occurences]]*_xlfn.LOGNORM.INV(Table3[[#This Row],[RV lognorm]],(LN(ImpLow1)+LN(ImpUp1))/2,(LN(ImpUp1)-LN(ImpLow1))/3.29)</f>
        <v>21782.393895749465</v>
      </c>
      <c r="L370">
        <f>_xlfn.BINOM.INV(BinomTrials,_xlfn.GAMMA.INV(Table3[[#This Row],[RV gamma]],GammaShape2,GammaRate2)/BinomTrials,Table3[[#This Row],[RV binom]])</f>
        <v>1</v>
      </c>
      <c r="M370" s="1">
        <f>Table3[[#This Row],[Risk 2 simulated occurences]]*_xlfn.LOGNORM.INV(Table3[[#This Row],[RV lognorm]],(LN(ImpLow2)+LN(ImpUp2))/2,(LN(ImpUp2)-LN(ImpLow2))/3.29)</f>
        <v>2178239.3895749473</v>
      </c>
    </row>
    <row r="371" spans="1:13">
      <c r="A371">
        <v>3.7445558252486195E-2</v>
      </c>
      <c r="C371">
        <f>_xlfn.BETA.INV(Table1[[#This Row],[RV Beta]],C$9,C$10,ProbLow1,ProbUp1)</f>
        <v>0.33499313008491394</v>
      </c>
      <c r="D371">
        <f>_xlfn.BETA.INV(Table1[[#This Row],[RV Beta]],D$9,D$10,ProbLow2,ProbUp2)</f>
        <v>0.12549793902547418</v>
      </c>
      <c r="G371">
        <v>0.88762489654478849</v>
      </c>
      <c r="H371">
        <v>0.49326460039860781</v>
      </c>
      <c r="I371">
        <v>9.8904304252427216E-2</v>
      </c>
      <c r="J371">
        <f>_xlfn.BINOM.INV(BinomTrials,_xlfn.GAMMA.INV(Table3[[#This Row],[RV gamma]],GammaShape1,GammaRate1)/BinomTrials,Table3[[#This Row],[RV binom]])</f>
        <v>0</v>
      </c>
      <c r="K371" s="1">
        <f>Table3[[#This Row],[Risk 1 Simulated occurences]]*_xlfn.LOGNORM.INV(Table3[[#This Row],[RV lognorm]],(LN(ImpLow1)+LN(ImpUp1))/2,(LN(ImpUp1)-LN(ImpLow1))/3.29)</f>
        <v>0</v>
      </c>
      <c r="L371">
        <f>_xlfn.BINOM.INV(BinomTrials,_xlfn.GAMMA.INV(Table3[[#This Row],[RV gamma]],GammaShape2,GammaRate2)/BinomTrials,Table3[[#This Row],[RV binom]])</f>
        <v>0</v>
      </c>
      <c r="M371" s="1">
        <f>Table3[[#This Row],[Risk 2 simulated occurences]]*_xlfn.LOGNORM.INV(Table3[[#This Row],[RV lognorm]],(LN(ImpLow2)+LN(ImpUp2))/2,(LN(ImpUp2)-LN(ImpLow2))/3.29)</f>
        <v>0</v>
      </c>
    </row>
    <row r="372" spans="1:13">
      <c r="A372">
        <v>0.34749754953547268</v>
      </c>
      <c r="C372">
        <f>_xlfn.BETA.INV(Table1[[#This Row],[RV Beta]],C$9,C$10,ProbLow1,ProbUp1)</f>
        <v>0.4585809934163283</v>
      </c>
      <c r="D372">
        <f>_xlfn.BETA.INV(Table1[[#This Row],[RV Beta]],D$9,D$10,ProbLow2,ProbUp2)</f>
        <v>0.16257429802489856</v>
      </c>
      <c r="G372">
        <v>0.31163622825948345</v>
      </c>
      <c r="H372">
        <v>0.29813889940182625</v>
      </c>
      <c r="I372">
        <v>0.28464157054416911</v>
      </c>
      <c r="J372">
        <f>_xlfn.BINOM.INV(BinomTrials,_xlfn.GAMMA.INV(Table3[[#This Row],[RV gamma]],GammaShape1,GammaRate1)/BinomTrials,Table3[[#This Row],[RV binom]])</f>
        <v>0</v>
      </c>
      <c r="K372" s="1">
        <f>Table3[[#This Row],[Risk 1 Simulated occurences]]*_xlfn.LOGNORM.INV(Table3[[#This Row],[RV lognorm]],(LN(ImpLow1)+LN(ImpUp1))/2,(LN(ImpUp1)-LN(ImpLow1))/3.29)</f>
        <v>0</v>
      </c>
      <c r="L372">
        <f>_xlfn.BINOM.INV(BinomTrials,_xlfn.GAMMA.INV(Table3[[#This Row],[RV gamma]],GammaShape2,GammaRate2)/BinomTrials,Table3[[#This Row],[RV binom]])</f>
        <v>0</v>
      </c>
      <c r="M372" s="1">
        <f>Table3[[#This Row],[Risk 2 simulated occurences]]*_xlfn.LOGNORM.INV(Table3[[#This Row],[RV lognorm]],(LN(ImpLow2)+LN(ImpUp2))/2,(LN(ImpUp2)-LN(ImpLow2))/3.29)</f>
        <v>0</v>
      </c>
    </row>
    <row r="373" spans="1:13">
      <c r="A373">
        <v>0.39131504268912365</v>
      </c>
      <c r="C373">
        <f>_xlfn.BETA.INV(Table1[[#This Row],[RV Beta]],C$9,C$10,ProbLow1,ProbUp1)</f>
        <v>0.4707515475168354</v>
      </c>
      <c r="D373">
        <f>_xlfn.BETA.INV(Table1[[#This Row],[RV Beta]],D$9,D$10,ProbLow2,ProbUp2)</f>
        <v>0.16622546425505072</v>
      </c>
      <c r="G373">
        <v>0.67008835713848858</v>
      </c>
      <c r="H373">
        <v>0.82048224649414525</v>
      </c>
      <c r="I373">
        <v>0.97087613584980192</v>
      </c>
      <c r="J373">
        <f>_xlfn.BINOM.INV(BinomTrials,_xlfn.GAMMA.INV(Table3[[#This Row],[RV gamma]],GammaShape1,GammaRate1)/BinomTrials,Table3[[#This Row],[RV binom]])</f>
        <v>1</v>
      </c>
      <c r="K373" s="1">
        <f>Table3[[#This Row],[Risk 1 Simulated occurences]]*_xlfn.LOGNORM.INV(Table3[[#This Row],[RV lognorm]],(LN(ImpLow1)+LN(ImpUp1))/2,(LN(ImpUp1)-LN(ImpLow1))/3.29)</f>
        <v>119023.26935044023</v>
      </c>
      <c r="L373">
        <f>_xlfn.BINOM.INV(BinomTrials,_xlfn.GAMMA.INV(Table3[[#This Row],[RV gamma]],GammaShape2,GammaRate2)/BinomTrials,Table3[[#This Row],[RV binom]])</f>
        <v>0</v>
      </c>
      <c r="M373" s="1">
        <f>Table3[[#This Row],[Risk 2 simulated occurences]]*_xlfn.LOGNORM.INV(Table3[[#This Row],[RV lognorm]],(LN(ImpLow2)+LN(ImpUp2))/2,(LN(ImpUp2)-LN(ImpLow2))/3.29)</f>
        <v>0</v>
      </c>
    </row>
    <row r="374" spans="1:13">
      <c r="A374">
        <v>0.83192247610163061</v>
      </c>
      <c r="C374">
        <f>_xlfn.BETA.INV(Table1[[#This Row],[RV Beta]],C$9,C$10,ProbLow1,ProbUp1)</f>
        <v>0.59812463679517947</v>
      </c>
      <c r="D374">
        <f>_xlfn.BETA.INV(Table1[[#This Row],[RV Beta]],D$9,D$10,ProbLow2,ProbUp2)</f>
        <v>0.2044373910385538</v>
      </c>
      <c r="G374">
        <v>0.17501842657803485</v>
      </c>
      <c r="H374">
        <v>0.8451168270991728</v>
      </c>
      <c r="I374">
        <v>0.51521522762031069</v>
      </c>
      <c r="J374">
        <f>_xlfn.BINOM.INV(BinomTrials,_xlfn.GAMMA.INV(Table3[[#This Row],[RV gamma]],GammaShape1,GammaRate1)/BinomTrials,Table3[[#This Row],[RV binom]])</f>
        <v>1</v>
      </c>
      <c r="K374" s="1">
        <f>Table3[[#This Row],[Risk 1 Simulated occurences]]*_xlfn.LOGNORM.INV(Table3[[#This Row],[RV lognorm]],(LN(ImpLow1)+LN(ImpUp1))/2,(LN(ImpUp1)-LN(ImpLow1))/3.29)</f>
        <v>32478.442056235246</v>
      </c>
      <c r="L374">
        <f>_xlfn.BINOM.INV(BinomTrials,_xlfn.GAMMA.INV(Table3[[#This Row],[RV gamma]],GammaShape2,GammaRate2)/BinomTrials,Table3[[#This Row],[RV binom]])</f>
        <v>0</v>
      </c>
      <c r="M374" s="1">
        <f>Table3[[#This Row],[Risk 2 simulated occurences]]*_xlfn.LOGNORM.INV(Table3[[#This Row],[RV lognorm]],(LN(ImpLow2)+LN(ImpUp2))/2,(LN(ImpUp2)-LN(ImpLow2))/3.29)</f>
        <v>0</v>
      </c>
    </row>
    <row r="375" spans="1:13">
      <c r="A375">
        <v>0.12105584010531001</v>
      </c>
      <c r="C375">
        <f>_xlfn.BETA.INV(Table1[[#This Row],[RV Beta]],C$9,C$10,ProbLow1,ProbUp1)</f>
        <v>0.38297849577931881</v>
      </c>
      <c r="D375">
        <f>_xlfn.BETA.INV(Table1[[#This Row],[RV Beta]],D$9,D$10,ProbLow2,ProbUp2)</f>
        <v>0.1398935487337957</v>
      </c>
      <c r="G375">
        <v>0.53469549703164743</v>
      </c>
      <c r="H375">
        <v>0.87851305579697392</v>
      </c>
      <c r="I375">
        <v>0.22233061456230033</v>
      </c>
      <c r="J375">
        <f>_xlfn.BINOM.INV(BinomTrials,_xlfn.GAMMA.INV(Table3[[#This Row],[RV gamma]],GammaShape1,GammaRate1)/BinomTrials,Table3[[#This Row],[RV binom]])</f>
        <v>1</v>
      </c>
      <c r="K375" s="1">
        <f>Table3[[#This Row],[Risk 1 Simulated occurences]]*_xlfn.LOGNORM.INV(Table3[[#This Row],[RV lognorm]],(LN(ImpLow1)+LN(ImpUp1))/2,(LN(ImpUp1)-LN(ImpLow1))/3.29)</f>
        <v>18521.496084085848</v>
      </c>
      <c r="L375">
        <f>_xlfn.BINOM.INV(BinomTrials,_xlfn.GAMMA.INV(Table3[[#This Row],[RV gamma]],GammaShape2,GammaRate2)/BinomTrials,Table3[[#This Row],[RV binom]])</f>
        <v>1</v>
      </c>
      <c r="M375" s="1">
        <f>Table3[[#This Row],[Risk 2 simulated occurences]]*_xlfn.LOGNORM.INV(Table3[[#This Row],[RV lognorm]],(LN(ImpLow2)+LN(ImpUp2))/2,(LN(ImpUp2)-LN(ImpLow2))/3.29)</f>
        <v>1852149.6084085854</v>
      </c>
    </row>
    <row r="376" spans="1:13">
      <c r="A376">
        <v>0.58550464994530405</v>
      </c>
      <c r="C376">
        <f>_xlfn.BETA.INV(Table1[[#This Row],[RV Beta]],C$9,C$10,ProbLow1,ProbUp1)</f>
        <v>0.52292950714780706</v>
      </c>
      <c r="D376">
        <f>_xlfn.BETA.INV(Table1[[#This Row],[RV Beta]],D$9,D$10,ProbLow2,ProbUp2)</f>
        <v>0.18187885214434213</v>
      </c>
      <c r="G376">
        <v>0.62721861089915909</v>
      </c>
      <c r="H376">
        <v>0.16892877974031903</v>
      </c>
      <c r="I376">
        <v>0.71063894858147902</v>
      </c>
      <c r="J376">
        <f>_xlfn.BINOM.INV(BinomTrials,_xlfn.GAMMA.INV(Table3[[#This Row],[RV gamma]],GammaShape1,GammaRate1)/BinomTrials,Table3[[#This Row],[RV binom]])</f>
        <v>0</v>
      </c>
      <c r="K376" s="1">
        <f>Table3[[#This Row],[Risk 1 Simulated occurences]]*_xlfn.LOGNORM.INV(Table3[[#This Row],[RV lognorm]],(LN(ImpLow1)+LN(ImpUp1))/2,(LN(ImpUp1)-LN(ImpLow1))/3.29)</f>
        <v>0</v>
      </c>
      <c r="L376">
        <f>_xlfn.BINOM.INV(BinomTrials,_xlfn.GAMMA.INV(Table3[[#This Row],[RV gamma]],GammaShape2,GammaRate2)/BinomTrials,Table3[[#This Row],[RV binom]])</f>
        <v>0</v>
      </c>
      <c r="M376" s="1">
        <f>Table3[[#This Row],[Risk 2 simulated occurences]]*_xlfn.LOGNORM.INV(Table3[[#This Row],[RV lognorm]],(LN(ImpLow2)+LN(ImpUp2))/2,(LN(ImpUp2)-LN(ImpLow2))/3.29)</f>
        <v>0</v>
      </c>
    </row>
    <row r="377" spans="1:13">
      <c r="A377">
        <v>0.576651630726015</v>
      </c>
      <c r="C377">
        <f>_xlfn.BETA.INV(Table1[[#This Row],[RV Beta]],C$9,C$10,ProbLow1,ProbUp1)</f>
        <v>0.52053258153244197</v>
      </c>
      <c r="D377">
        <f>_xlfn.BETA.INV(Table1[[#This Row],[RV Beta]],D$9,D$10,ProbLow2,ProbUp2)</f>
        <v>0.18115977445973258</v>
      </c>
      <c r="G377">
        <v>0.66319338216595047</v>
      </c>
      <c r="H377">
        <v>0.1860010955417534</v>
      </c>
      <c r="I377">
        <v>0.70880880891755638</v>
      </c>
      <c r="J377">
        <f>_xlfn.BINOM.INV(BinomTrials,_xlfn.GAMMA.INV(Table3[[#This Row],[RV gamma]],GammaShape1,GammaRate1)/BinomTrials,Table3[[#This Row],[RV binom]])</f>
        <v>0</v>
      </c>
      <c r="K377" s="1">
        <f>Table3[[#This Row],[Risk 1 Simulated occurences]]*_xlfn.LOGNORM.INV(Table3[[#This Row],[RV lognorm]],(LN(ImpLow1)+LN(ImpUp1))/2,(LN(ImpUp1)-LN(ImpLow1))/3.29)</f>
        <v>0</v>
      </c>
      <c r="L377">
        <f>_xlfn.BINOM.INV(BinomTrials,_xlfn.GAMMA.INV(Table3[[#This Row],[RV gamma]],GammaShape2,GammaRate2)/BinomTrials,Table3[[#This Row],[RV binom]])</f>
        <v>0</v>
      </c>
      <c r="M377" s="1">
        <f>Table3[[#This Row],[Risk 2 simulated occurences]]*_xlfn.LOGNORM.INV(Table3[[#This Row],[RV lognorm]],(LN(ImpLow2)+LN(ImpUp2))/2,(LN(ImpUp2)-LN(ImpLow2))/3.29)</f>
        <v>0</v>
      </c>
    </row>
    <row r="378" spans="1:13">
      <c r="A378">
        <v>0.78395761213449655</v>
      </c>
      <c r="C378">
        <f>_xlfn.BETA.INV(Table1[[#This Row],[RV Beta]],C$9,C$10,ProbLow1,ProbUp1)</f>
        <v>0.58126511325146424</v>
      </c>
      <c r="D378">
        <f>_xlfn.BETA.INV(Table1[[#This Row],[RV Beta]],D$9,D$10,ProbLow2,ProbUp2)</f>
        <v>0.19937953397543928</v>
      </c>
      <c r="G378">
        <v>0.29117406312896593</v>
      </c>
      <c r="H378">
        <v>0.12041277024914174</v>
      </c>
      <c r="I378">
        <v>0.94965147736931754</v>
      </c>
      <c r="J378">
        <f>_xlfn.BINOM.INV(BinomTrials,_xlfn.GAMMA.INV(Table3[[#This Row],[RV gamma]],GammaShape1,GammaRate1)/BinomTrials,Table3[[#This Row],[RV binom]])</f>
        <v>0</v>
      </c>
      <c r="K378" s="1">
        <f>Table3[[#This Row],[Risk 1 Simulated occurences]]*_xlfn.LOGNORM.INV(Table3[[#This Row],[RV lognorm]],(LN(ImpLow1)+LN(ImpUp1))/2,(LN(ImpUp1)-LN(ImpLow1))/3.29)</f>
        <v>0</v>
      </c>
      <c r="L378">
        <f>_xlfn.BINOM.INV(BinomTrials,_xlfn.GAMMA.INV(Table3[[#This Row],[RV gamma]],GammaShape2,GammaRate2)/BinomTrials,Table3[[#This Row],[RV binom]])</f>
        <v>0</v>
      </c>
      <c r="M378" s="1">
        <f>Table3[[#This Row],[Risk 2 simulated occurences]]*_xlfn.LOGNORM.INV(Table3[[#This Row],[RV lognorm]],(LN(ImpLow2)+LN(ImpUp2))/2,(LN(ImpUp2)-LN(ImpLow2))/3.29)</f>
        <v>0</v>
      </c>
    </row>
    <row r="379" spans="1:13">
      <c r="A379">
        <v>0.97558714448268857</v>
      </c>
      <c r="C379">
        <f>_xlfn.BETA.INV(Table1[[#This Row],[RV Beta]],C$9,C$10,ProbLow1,ProbUp1)</f>
        <v>0.67731304082994315</v>
      </c>
      <c r="D379">
        <f>_xlfn.BETA.INV(Table1[[#This Row],[RV Beta]],D$9,D$10,ProbLow2,ProbUp2)</f>
        <v>0.22819391224898294</v>
      </c>
      <c r="G379">
        <v>0.76247900853048967</v>
      </c>
      <c r="H379">
        <v>0.77742957732520512</v>
      </c>
      <c r="I379">
        <v>0.79238014611992058</v>
      </c>
      <c r="J379">
        <f>_xlfn.BINOM.INV(BinomTrials,_xlfn.GAMMA.INV(Table3[[#This Row],[RV gamma]],GammaShape1,GammaRate1)/BinomTrials,Table3[[#This Row],[RV binom]])</f>
        <v>1</v>
      </c>
      <c r="K379" s="1">
        <f>Table3[[#This Row],[Risk 1 Simulated occurences]]*_xlfn.LOGNORM.INV(Table3[[#This Row],[RV lognorm]],(LN(ImpLow1)+LN(ImpUp1))/2,(LN(ImpUp1)-LN(ImpLow1))/3.29)</f>
        <v>55928.282953318332</v>
      </c>
      <c r="L379">
        <f>_xlfn.BINOM.INV(BinomTrials,_xlfn.GAMMA.INV(Table3[[#This Row],[RV gamma]],GammaShape2,GammaRate2)/BinomTrials,Table3[[#This Row],[RV binom]])</f>
        <v>0</v>
      </c>
      <c r="M379" s="1">
        <f>Table3[[#This Row],[Risk 2 simulated occurences]]*_xlfn.LOGNORM.INV(Table3[[#This Row],[RV lognorm]],(LN(ImpLow2)+LN(ImpUp2))/2,(LN(ImpUp2)-LN(ImpLow2))/3.29)</f>
        <v>0</v>
      </c>
    </row>
    <row r="380" spans="1:13">
      <c r="A380">
        <v>0.69313732054696298</v>
      </c>
      <c r="C380">
        <f>_xlfn.BETA.INV(Table1[[#This Row],[RV Beta]],C$9,C$10,ProbLow1,ProbUp1)</f>
        <v>0.55307663882423186</v>
      </c>
      <c r="D380">
        <f>_xlfn.BETA.INV(Table1[[#This Row],[RV Beta]],D$9,D$10,ProbLow2,ProbUp2)</f>
        <v>0.19092299164726953</v>
      </c>
      <c r="G380">
        <v>0.98469637193935755</v>
      </c>
      <c r="H380">
        <v>0.25890610472248221</v>
      </c>
      <c r="I380">
        <v>0.53311583750560687</v>
      </c>
      <c r="J380">
        <f>_xlfn.BINOM.INV(BinomTrials,_xlfn.GAMMA.INV(Table3[[#This Row],[RV gamma]],GammaShape1,GammaRate1)/BinomTrials,Table3[[#This Row],[RV binom]])</f>
        <v>0</v>
      </c>
      <c r="K380" s="1">
        <f>Table3[[#This Row],[Risk 1 Simulated occurences]]*_xlfn.LOGNORM.INV(Table3[[#This Row],[RV lognorm]],(LN(ImpLow1)+LN(ImpUp1))/2,(LN(ImpUp1)-LN(ImpLow1))/3.29)</f>
        <v>0</v>
      </c>
      <c r="L380">
        <f>_xlfn.BINOM.INV(BinomTrials,_xlfn.GAMMA.INV(Table3[[#This Row],[RV gamma]],GammaShape2,GammaRate2)/BinomTrials,Table3[[#This Row],[RV binom]])</f>
        <v>0</v>
      </c>
      <c r="M380" s="1">
        <f>Table3[[#This Row],[Risk 2 simulated occurences]]*_xlfn.LOGNORM.INV(Table3[[#This Row],[RV lognorm]],(LN(ImpLow2)+LN(ImpUp2))/2,(LN(ImpUp2)-LN(ImpLow2))/3.29)</f>
        <v>0</v>
      </c>
    </row>
    <row r="381" spans="1:13">
      <c r="A381">
        <v>0.55894643280606082</v>
      </c>
      <c r="C381">
        <f>_xlfn.BETA.INV(Table1[[#This Row],[RV Beta]],C$9,C$10,ProbLow1,ProbUp1)</f>
        <v>0.51576075891939477</v>
      </c>
      <c r="D381">
        <f>_xlfn.BETA.INV(Table1[[#This Row],[RV Beta]],D$9,D$10,ProbLow2,ProbUp2)</f>
        <v>0.17972822767581842</v>
      </c>
      <c r="G381">
        <v>0.79192318478223089</v>
      </c>
      <c r="H381">
        <v>0.43490207075835302</v>
      </c>
      <c r="I381">
        <v>7.788095673447519E-2</v>
      </c>
      <c r="J381">
        <f>_xlfn.BINOM.INV(BinomTrials,_xlfn.GAMMA.INV(Table3[[#This Row],[RV gamma]],GammaShape1,GammaRate1)/BinomTrials,Table3[[#This Row],[RV binom]])</f>
        <v>0</v>
      </c>
      <c r="K381" s="1">
        <f>Table3[[#This Row],[Risk 1 Simulated occurences]]*_xlfn.LOGNORM.INV(Table3[[#This Row],[RV lognorm]],(LN(ImpLow1)+LN(ImpUp1))/2,(LN(ImpUp1)-LN(ImpLow1))/3.29)</f>
        <v>0</v>
      </c>
      <c r="L381">
        <f>_xlfn.BINOM.INV(BinomTrials,_xlfn.GAMMA.INV(Table3[[#This Row],[RV gamma]],GammaShape2,GammaRate2)/BinomTrials,Table3[[#This Row],[RV binom]])</f>
        <v>0</v>
      </c>
      <c r="M381" s="1">
        <f>Table3[[#This Row],[Risk 2 simulated occurences]]*_xlfn.LOGNORM.INV(Table3[[#This Row],[RV lognorm]],(LN(ImpLow2)+LN(ImpUp2))/2,(LN(ImpUp2)-LN(ImpLow2))/3.29)</f>
        <v>0</v>
      </c>
    </row>
    <row r="382" spans="1:13">
      <c r="A382">
        <v>0.21269617146472269</v>
      </c>
      <c r="C382">
        <f>_xlfn.BETA.INV(Table1[[#This Row],[RV Beta]],C$9,C$10,ProbLow1,ProbUp1)</f>
        <v>0.41761559750566024</v>
      </c>
      <c r="D382">
        <f>_xlfn.BETA.INV(Table1[[#This Row],[RV Beta]],D$9,D$10,ProbLow2,ProbUp2)</f>
        <v>0.15028467925169814</v>
      </c>
      <c r="G382">
        <v>0.85296663495384462</v>
      </c>
      <c r="H382">
        <v>0.39910323563921418</v>
      </c>
      <c r="I382">
        <v>0.94523983632458364</v>
      </c>
      <c r="J382">
        <f>_xlfn.BINOM.INV(BinomTrials,_xlfn.GAMMA.INV(Table3[[#This Row],[RV gamma]],GammaShape1,GammaRate1)/BinomTrials,Table3[[#This Row],[RV binom]])</f>
        <v>0</v>
      </c>
      <c r="K382" s="1">
        <f>Table3[[#This Row],[Risk 1 Simulated occurences]]*_xlfn.LOGNORM.INV(Table3[[#This Row],[RV lognorm]],(LN(ImpLow1)+LN(ImpUp1))/2,(LN(ImpUp1)-LN(ImpLow1))/3.29)</f>
        <v>0</v>
      </c>
      <c r="L382">
        <f>_xlfn.BINOM.INV(BinomTrials,_xlfn.GAMMA.INV(Table3[[#This Row],[RV gamma]],GammaShape2,GammaRate2)/BinomTrials,Table3[[#This Row],[RV binom]])</f>
        <v>0</v>
      </c>
      <c r="M382" s="1">
        <f>Table3[[#This Row],[Risk 2 simulated occurences]]*_xlfn.LOGNORM.INV(Table3[[#This Row],[RV lognorm]],(LN(ImpLow2)+LN(ImpUp2))/2,(LN(ImpUp2)-LN(ImpLow2))/3.29)</f>
        <v>0</v>
      </c>
    </row>
    <row r="383" spans="1:13">
      <c r="A383">
        <v>0.78455380759413995</v>
      </c>
      <c r="C383">
        <f>_xlfn.BETA.INV(Table1[[#This Row],[RV Beta]],C$9,C$10,ProbLow1,ProbUp1)</f>
        <v>0.5814640008237415</v>
      </c>
      <c r="D383">
        <f>_xlfn.BETA.INV(Table1[[#This Row],[RV Beta]],D$9,D$10,ProbLow2,ProbUp2)</f>
        <v>0.19943920024712247</v>
      </c>
      <c r="G383">
        <v>0.8102336692671448</v>
      </c>
      <c r="H383">
        <v>0.728081388272383</v>
      </c>
      <c r="I383">
        <v>0.6459291072776211</v>
      </c>
      <c r="J383">
        <f>_xlfn.BINOM.INV(BinomTrials,_xlfn.GAMMA.INV(Table3[[#This Row],[RV gamma]],GammaShape1,GammaRate1)/BinomTrials,Table3[[#This Row],[RV binom]])</f>
        <v>1</v>
      </c>
      <c r="K383" s="1">
        <f>Table3[[#This Row],[Risk 1 Simulated occurences]]*_xlfn.LOGNORM.INV(Table3[[#This Row],[RV lognorm]],(LN(ImpLow1)+LN(ImpUp1))/2,(LN(ImpUp1)-LN(ImpLow1))/3.29)</f>
        <v>41094.629917741564</v>
      </c>
      <c r="L383">
        <f>_xlfn.BINOM.INV(BinomTrials,_xlfn.GAMMA.INV(Table3[[#This Row],[RV gamma]],GammaShape2,GammaRate2)/BinomTrials,Table3[[#This Row],[RV binom]])</f>
        <v>0</v>
      </c>
      <c r="M383" s="1">
        <f>Table3[[#This Row],[Risk 2 simulated occurences]]*_xlfn.LOGNORM.INV(Table3[[#This Row],[RV lognorm]],(LN(ImpLow2)+LN(ImpUp2))/2,(LN(ImpUp2)-LN(ImpLow2))/3.29)</f>
        <v>0</v>
      </c>
    </row>
    <row r="384" spans="1:13">
      <c r="A384">
        <v>0.99584423471048666</v>
      </c>
      <c r="C384">
        <f>_xlfn.BETA.INV(Table1[[#This Row],[RV Beta]],C$9,C$10,ProbLow1,ProbUp1)</f>
        <v>0.71116775448072378</v>
      </c>
      <c r="D384">
        <f>_xlfn.BETA.INV(Table1[[#This Row],[RV Beta]],D$9,D$10,ProbLow2,ProbUp2)</f>
        <v>0.23835032634421713</v>
      </c>
      <c r="G384">
        <v>0.59727937290318278</v>
      </c>
      <c r="H384">
        <v>0.86389269394050017</v>
      </c>
      <c r="I384">
        <v>0.13050601497781744</v>
      </c>
      <c r="J384">
        <f>_xlfn.BINOM.INV(BinomTrials,_xlfn.GAMMA.INV(Table3[[#This Row],[RV gamma]],GammaShape1,GammaRate1)/BinomTrials,Table3[[#This Row],[RV binom]])</f>
        <v>1</v>
      </c>
      <c r="K384" s="1">
        <f>Table3[[#This Row],[Risk 1 Simulated occurences]]*_xlfn.LOGNORM.INV(Table3[[#This Row],[RV lognorm]],(LN(ImpLow1)+LN(ImpUp1))/2,(LN(ImpUp1)-LN(ImpLow1))/3.29)</f>
        <v>14399.849364647547</v>
      </c>
      <c r="L384">
        <f>_xlfn.BINOM.INV(BinomTrials,_xlfn.GAMMA.INV(Table3[[#This Row],[RV gamma]],GammaShape2,GammaRate2)/BinomTrials,Table3[[#This Row],[RV binom]])</f>
        <v>1</v>
      </c>
      <c r="M384" s="1">
        <f>Table3[[#This Row],[Risk 2 simulated occurences]]*_xlfn.LOGNORM.INV(Table3[[#This Row],[RV lognorm]],(LN(ImpLow2)+LN(ImpUp2))/2,(LN(ImpUp2)-LN(ImpLow2))/3.29)</f>
        <v>1439984.9364647528</v>
      </c>
    </row>
    <row r="385" spans="1:13">
      <c r="A385">
        <v>0.15405277915022</v>
      </c>
      <c r="C385">
        <f>_xlfn.BETA.INV(Table1[[#This Row],[RV Beta]],C$9,C$10,ProbLow1,ProbUp1)</f>
        <v>0.39654249178865014</v>
      </c>
      <c r="D385">
        <f>_xlfn.BETA.INV(Table1[[#This Row],[RV Beta]],D$9,D$10,ProbLow2,ProbUp2)</f>
        <v>0.1439627475365951</v>
      </c>
      <c r="G385">
        <v>0.47442038379349766</v>
      </c>
      <c r="H385">
        <v>0.44450705798552698</v>
      </c>
      <c r="I385">
        <v>0.41459373217755635</v>
      </c>
      <c r="J385">
        <f>_xlfn.BINOM.INV(BinomTrials,_xlfn.GAMMA.INV(Table3[[#This Row],[RV gamma]],GammaShape1,GammaRate1)/BinomTrials,Table3[[#This Row],[RV binom]])</f>
        <v>0</v>
      </c>
      <c r="K385" s="1">
        <f>Table3[[#This Row],[Risk 1 Simulated occurences]]*_xlfn.LOGNORM.INV(Table3[[#This Row],[RV lognorm]],(LN(ImpLow1)+LN(ImpUp1))/2,(LN(ImpUp1)-LN(ImpLow1))/3.29)</f>
        <v>0</v>
      </c>
      <c r="L385">
        <f>_xlfn.BINOM.INV(BinomTrials,_xlfn.GAMMA.INV(Table3[[#This Row],[RV gamma]],GammaShape2,GammaRate2)/BinomTrials,Table3[[#This Row],[RV binom]])</f>
        <v>0</v>
      </c>
      <c r="M385" s="1">
        <f>Table3[[#This Row],[Risk 2 simulated occurences]]*_xlfn.LOGNORM.INV(Table3[[#This Row],[RV lognorm]],(LN(ImpLow2)+LN(ImpUp2))/2,(LN(ImpUp2)-LN(ImpLow2))/3.29)</f>
        <v>0</v>
      </c>
    </row>
    <row r="386" spans="1:13">
      <c r="A386">
        <v>0.16505917774748949</v>
      </c>
      <c r="C386">
        <f>_xlfn.BETA.INV(Table1[[#This Row],[RV Beta]],C$9,C$10,ProbLow1,ProbUp1)</f>
        <v>0.4007458725034394</v>
      </c>
      <c r="D386">
        <f>_xlfn.BETA.INV(Table1[[#This Row],[RV Beta]],D$9,D$10,ProbLow2,ProbUp2)</f>
        <v>0.14522376175103185</v>
      </c>
      <c r="G386">
        <v>0.58339041731478203</v>
      </c>
      <c r="H386">
        <v>0.83012356275232679</v>
      </c>
      <c r="I386">
        <v>7.6856708189871489E-2</v>
      </c>
      <c r="J386">
        <f>_xlfn.BINOM.INV(BinomTrials,_xlfn.GAMMA.INV(Table3[[#This Row],[RV gamma]],GammaShape1,GammaRate1)/BinomTrials,Table3[[#This Row],[RV binom]])</f>
        <v>1</v>
      </c>
      <c r="K386" s="1">
        <f>Table3[[#This Row],[Risk 1 Simulated occurences]]*_xlfn.LOGNORM.INV(Table3[[#This Row],[RV lognorm]],(LN(ImpLow1)+LN(ImpUp1))/2,(LN(ImpUp1)-LN(ImpLow1))/3.29)</f>
        <v>11652.044929609732</v>
      </c>
      <c r="L386">
        <f>_xlfn.BINOM.INV(BinomTrials,_xlfn.GAMMA.INV(Table3[[#This Row],[RV gamma]],GammaShape2,GammaRate2)/BinomTrials,Table3[[#This Row],[RV binom]])</f>
        <v>0</v>
      </c>
      <c r="M386" s="1">
        <f>Table3[[#This Row],[Risk 2 simulated occurences]]*_xlfn.LOGNORM.INV(Table3[[#This Row],[RV lognorm]],(LN(ImpLow2)+LN(ImpUp2))/2,(LN(ImpUp2)-LN(ImpLow2))/3.29)</f>
        <v>0</v>
      </c>
    </row>
    <row r="387" spans="1:13">
      <c r="A387">
        <v>0.14960040205605346</v>
      </c>
      <c r="C387">
        <f>_xlfn.BETA.INV(Table1[[#This Row],[RV Beta]],C$9,C$10,ProbLow1,ProbUp1)</f>
        <v>0.3948016479797628</v>
      </c>
      <c r="D387">
        <f>_xlfn.BETA.INV(Table1[[#This Row],[RV Beta]],D$9,D$10,ProbLow2,ProbUp2)</f>
        <v>0.14344049439392889</v>
      </c>
      <c r="G387">
        <v>4.2743809541102414E-2</v>
      </c>
      <c r="H387">
        <v>0.88671917835563385</v>
      </c>
      <c r="I387">
        <v>0.73069454717016524</v>
      </c>
      <c r="J387">
        <f>_xlfn.BINOM.INV(BinomTrials,_xlfn.GAMMA.INV(Table3[[#This Row],[RV gamma]],GammaShape1,GammaRate1)/BinomTrials,Table3[[#This Row],[RV binom]])</f>
        <v>1</v>
      </c>
      <c r="K387" s="1">
        <f>Table3[[#This Row],[Risk 1 Simulated occurences]]*_xlfn.LOGNORM.INV(Table3[[#This Row],[RV lognorm]],(LN(ImpLow1)+LN(ImpUp1))/2,(LN(ImpUp1)-LN(ImpLow1))/3.29)</f>
        <v>48629.995856329821</v>
      </c>
      <c r="L387">
        <f>_xlfn.BINOM.INV(BinomTrials,_xlfn.GAMMA.INV(Table3[[#This Row],[RV gamma]],GammaShape2,GammaRate2)/BinomTrials,Table3[[#This Row],[RV binom]])</f>
        <v>1</v>
      </c>
      <c r="M387" s="1">
        <f>Table3[[#This Row],[Risk 2 simulated occurences]]*_xlfn.LOGNORM.INV(Table3[[#This Row],[RV lognorm]],(LN(ImpLow2)+LN(ImpUp2))/2,(LN(ImpUp2)-LN(ImpLow2))/3.29)</f>
        <v>4862999.5856329845</v>
      </c>
    </row>
    <row r="388" spans="1:13">
      <c r="A388">
        <v>0.33395735609063754</v>
      </c>
      <c r="C388">
        <f>_xlfn.BETA.INV(Table1[[#This Row],[RV Beta]],C$9,C$10,ProbLow1,ProbUp1)</f>
        <v>0.45474292887476764</v>
      </c>
      <c r="D388">
        <f>_xlfn.BETA.INV(Table1[[#This Row],[RV Beta]],D$9,D$10,ProbLow2,ProbUp2)</f>
        <v>0.16142287866243038</v>
      </c>
      <c r="G388">
        <v>0.39520695730820621</v>
      </c>
      <c r="H388">
        <v>8.9230623137778894E-2</v>
      </c>
      <c r="I388">
        <v>0.78325428896735161</v>
      </c>
      <c r="J388">
        <f>_xlfn.BINOM.INV(BinomTrials,_xlfn.GAMMA.INV(Table3[[#This Row],[RV gamma]],GammaShape1,GammaRate1)/BinomTrials,Table3[[#This Row],[RV binom]])</f>
        <v>0</v>
      </c>
      <c r="K388" s="1">
        <f>Table3[[#This Row],[Risk 1 Simulated occurences]]*_xlfn.LOGNORM.INV(Table3[[#This Row],[RV lognorm]],(LN(ImpLow1)+LN(ImpUp1))/2,(LN(ImpUp1)-LN(ImpLow1))/3.29)</f>
        <v>0</v>
      </c>
      <c r="L388">
        <f>_xlfn.BINOM.INV(BinomTrials,_xlfn.GAMMA.INV(Table3[[#This Row],[RV gamma]],GammaShape2,GammaRate2)/BinomTrials,Table3[[#This Row],[RV binom]])</f>
        <v>0</v>
      </c>
      <c r="M388" s="1">
        <f>Table3[[#This Row],[Risk 2 simulated occurences]]*_xlfn.LOGNORM.INV(Table3[[#This Row],[RV lognorm]],(LN(ImpLow2)+LN(ImpUp2))/2,(LN(ImpUp2)-LN(ImpLow2))/3.29)</f>
        <v>0</v>
      </c>
    </row>
    <row r="389" spans="1:13">
      <c r="A389">
        <v>0.82128381534539341</v>
      </c>
      <c r="C389">
        <f>_xlfn.BETA.INV(Table1[[#This Row],[RV Beta]],C$9,C$10,ProbLow1,ProbUp1)</f>
        <v>0.59421649674702071</v>
      </c>
      <c r="D389">
        <f>_xlfn.BETA.INV(Table1[[#This Row],[RV Beta]],D$9,D$10,ProbLow2,ProbUp2)</f>
        <v>0.20326494902410619</v>
      </c>
      <c r="G389">
        <v>0.24333147902196808</v>
      </c>
      <c r="H389">
        <v>0.69908307664984981</v>
      </c>
      <c r="I389">
        <v>0.15483467427773154</v>
      </c>
      <c r="J389">
        <f>_xlfn.BINOM.INV(BinomTrials,_xlfn.GAMMA.INV(Table3[[#This Row],[RV gamma]],GammaShape1,GammaRate1)/BinomTrials,Table3[[#This Row],[RV binom]])</f>
        <v>1</v>
      </c>
      <c r="K389" s="1">
        <f>Table3[[#This Row],[Risk 1 Simulated occurences]]*_xlfn.LOGNORM.INV(Table3[[#This Row],[RV lognorm]],(LN(ImpLow1)+LN(ImpUp1))/2,(LN(ImpUp1)-LN(ImpLow1))/3.29)</f>
        <v>15531.411145884598</v>
      </c>
      <c r="L389">
        <f>_xlfn.BINOM.INV(BinomTrials,_xlfn.GAMMA.INV(Table3[[#This Row],[RV gamma]],GammaShape2,GammaRate2)/BinomTrials,Table3[[#This Row],[RV binom]])</f>
        <v>0</v>
      </c>
      <c r="M389" s="1">
        <f>Table3[[#This Row],[Risk 2 simulated occurences]]*_xlfn.LOGNORM.INV(Table3[[#This Row],[RV lognorm]],(LN(ImpLow2)+LN(ImpUp2))/2,(LN(ImpUp2)-LN(ImpLow2))/3.29)</f>
        <v>0</v>
      </c>
    </row>
    <row r="390" spans="1:13">
      <c r="A390">
        <v>0.31708451002700466</v>
      </c>
      <c r="C390">
        <f>_xlfn.BETA.INV(Table1[[#This Row],[RV Beta]],C$9,C$10,ProbLow1,ProbUp1)</f>
        <v>0.449897120666648</v>
      </c>
      <c r="D390">
        <f>_xlfn.BETA.INV(Table1[[#This Row],[RV Beta]],D$9,D$10,ProbLow2,ProbUp2)</f>
        <v>0.15996913619999448</v>
      </c>
      <c r="G390">
        <v>0.67216792221747712</v>
      </c>
      <c r="H390">
        <v>0.4892692540256629</v>
      </c>
      <c r="I390">
        <v>0.30637058583384874</v>
      </c>
      <c r="J390">
        <f>_xlfn.BINOM.INV(BinomTrials,_xlfn.GAMMA.INV(Table3[[#This Row],[RV gamma]],GammaShape1,GammaRate1)/BinomTrials,Table3[[#This Row],[RV binom]])</f>
        <v>0</v>
      </c>
      <c r="K390" s="1">
        <f>Table3[[#This Row],[Risk 1 Simulated occurences]]*_xlfn.LOGNORM.INV(Table3[[#This Row],[RV lognorm]],(LN(ImpLow1)+LN(ImpUp1))/2,(LN(ImpUp1)-LN(ImpLow1))/3.29)</f>
        <v>0</v>
      </c>
      <c r="L390">
        <f>_xlfn.BINOM.INV(BinomTrials,_xlfn.GAMMA.INV(Table3[[#This Row],[RV gamma]],GammaShape2,GammaRate2)/BinomTrials,Table3[[#This Row],[RV binom]])</f>
        <v>0</v>
      </c>
      <c r="M390" s="1">
        <f>Table3[[#This Row],[Risk 2 simulated occurences]]*_xlfn.LOGNORM.INV(Table3[[#This Row],[RV lognorm]],(LN(ImpLow2)+LN(ImpUp2))/2,(LN(ImpUp2)-LN(ImpLow2))/3.29)</f>
        <v>0</v>
      </c>
    </row>
    <row r="391" spans="1:13">
      <c r="A391">
        <v>0.23936002386704089</v>
      </c>
      <c r="C391">
        <f>_xlfn.BETA.INV(Table1[[#This Row],[RV Beta]],C$9,C$10,ProbLow1,ProbUp1)</f>
        <v>0.42634473614464696</v>
      </c>
      <c r="D391">
        <f>_xlfn.BETA.INV(Table1[[#This Row],[RV Beta]],D$9,D$10,ProbLow2,ProbUp2)</f>
        <v>0.15290342084339414</v>
      </c>
      <c r="G391">
        <v>0.12626870913722957</v>
      </c>
      <c r="H391">
        <v>0.14835240931639093</v>
      </c>
      <c r="I391">
        <v>0.1704361094955523</v>
      </c>
      <c r="J391">
        <f>_xlfn.BINOM.INV(BinomTrials,_xlfn.GAMMA.INV(Table3[[#This Row],[RV gamma]],GammaShape1,GammaRate1)/BinomTrials,Table3[[#This Row],[RV binom]])</f>
        <v>0</v>
      </c>
      <c r="K391" s="1">
        <f>Table3[[#This Row],[Risk 1 Simulated occurences]]*_xlfn.LOGNORM.INV(Table3[[#This Row],[RV lognorm]],(LN(ImpLow1)+LN(ImpUp1))/2,(LN(ImpUp1)-LN(ImpLow1))/3.29)</f>
        <v>0</v>
      </c>
      <c r="L391">
        <f>_xlfn.BINOM.INV(BinomTrials,_xlfn.GAMMA.INV(Table3[[#This Row],[RV gamma]],GammaShape2,GammaRate2)/BinomTrials,Table3[[#This Row],[RV binom]])</f>
        <v>0</v>
      </c>
      <c r="M391" s="1">
        <f>Table3[[#This Row],[Risk 2 simulated occurences]]*_xlfn.LOGNORM.INV(Table3[[#This Row],[RV lognorm]],(LN(ImpLow2)+LN(ImpUp2))/2,(LN(ImpUp2)-LN(ImpLow2))/3.29)</f>
        <v>0</v>
      </c>
    </row>
    <row r="392" spans="1:13">
      <c r="A392">
        <v>0.92392113335613213</v>
      </c>
      <c r="C392">
        <f>_xlfn.BETA.INV(Table1[[#This Row],[RV Beta]],C$9,C$10,ProbLow1,ProbUp1)</f>
        <v>0.63907447504859749</v>
      </c>
      <c r="D392">
        <f>_xlfn.BETA.INV(Table1[[#This Row],[RV Beta]],D$9,D$10,ProbLow2,ProbUp2)</f>
        <v>0.21672234251457922</v>
      </c>
      <c r="G392">
        <v>0.19819446941753591</v>
      </c>
      <c r="H392">
        <v>0.35894338058258562</v>
      </c>
      <c r="I392">
        <v>0.51969229174763532</v>
      </c>
      <c r="J392">
        <f>_xlfn.BINOM.INV(BinomTrials,_xlfn.GAMMA.INV(Table3[[#This Row],[RV gamma]],GammaShape1,GammaRate1)/BinomTrials,Table3[[#This Row],[RV binom]])</f>
        <v>0</v>
      </c>
      <c r="K392" s="1">
        <f>Table3[[#This Row],[Risk 1 Simulated occurences]]*_xlfn.LOGNORM.INV(Table3[[#This Row],[RV lognorm]],(LN(ImpLow1)+LN(ImpUp1))/2,(LN(ImpUp1)-LN(ImpLow1))/3.29)</f>
        <v>0</v>
      </c>
      <c r="L392">
        <f>_xlfn.BINOM.INV(BinomTrials,_xlfn.GAMMA.INV(Table3[[#This Row],[RV gamma]],GammaShape2,GammaRate2)/BinomTrials,Table3[[#This Row],[RV binom]])</f>
        <v>0</v>
      </c>
      <c r="M392" s="1">
        <f>Table3[[#This Row],[Risk 2 simulated occurences]]*_xlfn.LOGNORM.INV(Table3[[#This Row],[RV lognorm]],(LN(ImpLow2)+LN(ImpUp2))/2,(LN(ImpUp2)-LN(ImpLow2))/3.29)</f>
        <v>0</v>
      </c>
    </row>
    <row r="393" spans="1:13">
      <c r="A393">
        <v>0.34248831651289402</v>
      </c>
      <c r="C393">
        <f>_xlfn.BETA.INV(Table1[[#This Row],[RV Beta]],C$9,C$10,ProbLow1,ProbUp1)</f>
        <v>0.45716597497302014</v>
      </c>
      <c r="D393">
        <f>_xlfn.BETA.INV(Table1[[#This Row],[RV Beta]],D$9,D$10,ProbLow2,ProbUp2)</f>
        <v>0.16214979249190614</v>
      </c>
      <c r="G393">
        <v>5.4447500526182122E-2</v>
      </c>
      <c r="H393">
        <v>0.76139745151689153</v>
      </c>
      <c r="I393">
        <v>0.46834740250760104</v>
      </c>
      <c r="J393">
        <f>_xlfn.BINOM.INV(BinomTrials,_xlfn.GAMMA.INV(Table3[[#This Row],[RV gamma]],GammaShape1,GammaRate1)/BinomTrials,Table3[[#This Row],[RV binom]])</f>
        <v>1</v>
      </c>
      <c r="K393" s="1">
        <f>Table3[[#This Row],[Risk 1 Simulated occurences]]*_xlfn.LOGNORM.INV(Table3[[#This Row],[RV lognorm]],(LN(ImpLow1)+LN(ImpUp1))/2,(LN(ImpUp1)-LN(ImpLow1))/3.29)</f>
        <v>29912.915692645071</v>
      </c>
      <c r="L393">
        <f>_xlfn.BINOM.INV(BinomTrials,_xlfn.GAMMA.INV(Table3[[#This Row],[RV gamma]],GammaShape2,GammaRate2)/BinomTrials,Table3[[#This Row],[RV binom]])</f>
        <v>0</v>
      </c>
      <c r="M393" s="1">
        <f>Table3[[#This Row],[Risk 2 simulated occurences]]*_xlfn.LOGNORM.INV(Table3[[#This Row],[RV lognorm]],(LN(ImpLow2)+LN(ImpUp2))/2,(LN(ImpUp2)-LN(ImpLow2))/3.29)</f>
        <v>0</v>
      </c>
    </row>
    <row r="394" spans="1:13">
      <c r="A394">
        <v>0.20113563221000863</v>
      </c>
      <c r="C394">
        <f>_xlfn.BETA.INV(Table1[[#This Row],[RV Beta]],C$9,C$10,ProbLow1,ProbUp1)</f>
        <v>0.41368978850434607</v>
      </c>
      <c r="D394">
        <f>_xlfn.BETA.INV(Table1[[#This Row],[RV Beta]],D$9,D$10,ProbLow2,ProbUp2)</f>
        <v>0.14910693655130386</v>
      </c>
      <c r="G394">
        <v>9.9141343542906143E-2</v>
      </c>
      <c r="H394">
        <v>0.80696764439668867</v>
      </c>
      <c r="I394">
        <v>0.51479394525047106</v>
      </c>
      <c r="J394">
        <f>_xlfn.BINOM.INV(BinomTrials,_xlfn.GAMMA.INV(Table3[[#This Row],[RV gamma]],GammaShape1,GammaRate1)/BinomTrials,Table3[[#This Row],[RV binom]])</f>
        <v>1</v>
      </c>
      <c r="K394" s="1">
        <f>Table3[[#This Row],[Risk 1 Simulated occurences]]*_xlfn.LOGNORM.INV(Table3[[#This Row],[RV lognorm]],(LN(ImpLow1)+LN(ImpUp1))/2,(LN(ImpUp1)-LN(ImpLow1))/3.29)</f>
        <v>32454.430243583796</v>
      </c>
      <c r="L394">
        <f>_xlfn.BINOM.INV(BinomTrials,_xlfn.GAMMA.INV(Table3[[#This Row],[RV gamma]],GammaShape2,GammaRate2)/BinomTrials,Table3[[#This Row],[RV binom]])</f>
        <v>0</v>
      </c>
      <c r="M394" s="1">
        <f>Table3[[#This Row],[Risk 2 simulated occurences]]*_xlfn.LOGNORM.INV(Table3[[#This Row],[RV lognorm]],(LN(ImpLow2)+LN(ImpUp2))/2,(LN(ImpUp2)-LN(ImpLow2))/3.29)</f>
        <v>0</v>
      </c>
    </row>
    <row r="395" spans="1:13">
      <c r="A395">
        <v>0.48657055361502366</v>
      </c>
      <c r="C395">
        <f>_xlfn.BETA.INV(Table1[[#This Row],[RV Beta]],C$9,C$10,ProbLow1,ProbUp1)</f>
        <v>0.49641832422432475</v>
      </c>
      <c r="D395">
        <f>_xlfn.BETA.INV(Table1[[#This Row],[RV Beta]],D$9,D$10,ProbLow2,ProbUp2)</f>
        <v>0.17392549726729756</v>
      </c>
      <c r="G395">
        <v>0.26856092562366318</v>
      </c>
      <c r="H395">
        <v>0.70519937514569586</v>
      </c>
      <c r="I395">
        <v>0.14183782466772843</v>
      </c>
      <c r="J395">
        <f>_xlfn.BINOM.INV(BinomTrials,_xlfn.GAMMA.INV(Table3[[#This Row],[RV gamma]],GammaShape1,GammaRate1)/BinomTrials,Table3[[#This Row],[RV binom]])</f>
        <v>1</v>
      </c>
      <c r="K395" s="1">
        <f>Table3[[#This Row],[Risk 1 Simulated occurences]]*_xlfn.LOGNORM.INV(Table3[[#This Row],[RV lognorm]],(LN(ImpLow1)+LN(ImpUp1))/2,(LN(ImpUp1)-LN(ImpLow1))/3.29)</f>
        <v>14932.554126145458</v>
      </c>
      <c r="L395">
        <f>_xlfn.BINOM.INV(BinomTrials,_xlfn.GAMMA.INV(Table3[[#This Row],[RV gamma]],GammaShape2,GammaRate2)/BinomTrials,Table3[[#This Row],[RV binom]])</f>
        <v>0</v>
      </c>
      <c r="M395" s="1">
        <f>Table3[[#This Row],[Risk 2 simulated occurences]]*_xlfn.LOGNORM.INV(Table3[[#This Row],[RV lognorm]],(LN(ImpLow2)+LN(ImpUp2))/2,(LN(ImpUp2)-LN(ImpLow2))/3.29)</f>
        <v>0</v>
      </c>
    </row>
    <row r="396" spans="1:13">
      <c r="A396">
        <v>0.79129460770231419</v>
      </c>
      <c r="C396">
        <f>_xlfn.BETA.INV(Table1[[#This Row],[RV Beta]],C$9,C$10,ProbLow1,ProbUp1)</f>
        <v>0.58372906713903572</v>
      </c>
      <c r="D396">
        <f>_xlfn.BETA.INV(Table1[[#This Row],[RV Beta]],D$9,D$10,ProbLow2,ProbUp2)</f>
        <v>0.20011872014171067</v>
      </c>
      <c r="G396">
        <v>0.70347695690741618</v>
      </c>
      <c r="H396">
        <v>0.28589807370952242</v>
      </c>
      <c r="I396">
        <v>0.86831919051162865</v>
      </c>
      <c r="J396">
        <f>_xlfn.BINOM.INV(BinomTrials,_xlfn.GAMMA.INV(Table3[[#This Row],[RV gamma]],GammaShape1,GammaRate1)/BinomTrials,Table3[[#This Row],[RV binom]])</f>
        <v>0</v>
      </c>
      <c r="K396" s="1">
        <f>Table3[[#This Row],[Risk 1 Simulated occurences]]*_xlfn.LOGNORM.INV(Table3[[#This Row],[RV lognorm]],(LN(ImpLow1)+LN(ImpUp1))/2,(LN(ImpUp1)-LN(ImpLow1))/3.29)</f>
        <v>0</v>
      </c>
      <c r="L396">
        <f>_xlfn.BINOM.INV(BinomTrials,_xlfn.GAMMA.INV(Table3[[#This Row],[RV gamma]],GammaShape2,GammaRate2)/BinomTrials,Table3[[#This Row],[RV binom]])</f>
        <v>0</v>
      </c>
      <c r="M396" s="1">
        <f>Table3[[#This Row],[Risk 2 simulated occurences]]*_xlfn.LOGNORM.INV(Table3[[#This Row],[RV lognorm]],(LN(ImpLow2)+LN(ImpUp2))/2,(LN(ImpUp2)-LN(ImpLow2))/3.29)</f>
        <v>0</v>
      </c>
    </row>
    <row r="397" spans="1:13">
      <c r="A397">
        <v>0.28847165279484899</v>
      </c>
      <c r="C397">
        <f>_xlfn.BETA.INV(Table1[[#This Row],[RV Beta]],C$9,C$10,ProbLow1,ProbUp1)</f>
        <v>0.44149108634631384</v>
      </c>
      <c r="D397">
        <f>_xlfn.BETA.INV(Table1[[#This Row],[RV Beta]],D$9,D$10,ProbLow2,ProbUp2)</f>
        <v>0.15744732590389424</v>
      </c>
      <c r="G397">
        <v>0.33721474294421017</v>
      </c>
      <c r="H397">
        <v>8.8924835943116259E-2</v>
      </c>
      <c r="I397">
        <v>0.8406349289420223</v>
      </c>
      <c r="J397">
        <f>_xlfn.BINOM.INV(BinomTrials,_xlfn.GAMMA.INV(Table3[[#This Row],[RV gamma]],GammaShape1,GammaRate1)/BinomTrials,Table3[[#This Row],[RV binom]])</f>
        <v>0</v>
      </c>
      <c r="K397" s="1">
        <f>Table3[[#This Row],[Risk 1 Simulated occurences]]*_xlfn.LOGNORM.INV(Table3[[#This Row],[RV lognorm]],(LN(ImpLow1)+LN(ImpUp1))/2,(LN(ImpUp1)-LN(ImpLow1))/3.29)</f>
        <v>0</v>
      </c>
      <c r="L397">
        <f>_xlfn.BINOM.INV(BinomTrials,_xlfn.GAMMA.INV(Table3[[#This Row],[RV gamma]],GammaShape2,GammaRate2)/BinomTrials,Table3[[#This Row],[RV binom]])</f>
        <v>0</v>
      </c>
      <c r="M397" s="1">
        <f>Table3[[#This Row],[Risk 2 simulated occurences]]*_xlfn.LOGNORM.INV(Table3[[#This Row],[RV lognorm]],(LN(ImpLow2)+LN(ImpUp2))/2,(LN(ImpUp2)-LN(ImpLow2))/3.29)</f>
        <v>0</v>
      </c>
    </row>
    <row r="398" spans="1:13">
      <c r="A398">
        <v>0.34306852302656904</v>
      </c>
      <c r="C398">
        <f>_xlfn.BETA.INV(Table1[[#This Row],[RV Beta]],C$9,C$10,ProbLow1,ProbUp1)</f>
        <v>0.45733015899015173</v>
      </c>
      <c r="D398">
        <f>_xlfn.BETA.INV(Table1[[#This Row],[RV Beta]],D$9,D$10,ProbLow2,ProbUp2)</f>
        <v>0.1621990476970456</v>
      </c>
      <c r="G398">
        <v>0.5681846633405353</v>
      </c>
      <c r="H398">
        <v>0.55971769595505561</v>
      </c>
      <c r="I398">
        <v>0.55125072856957591</v>
      </c>
      <c r="J398">
        <f>_xlfn.BINOM.INV(BinomTrials,_xlfn.GAMMA.INV(Table3[[#This Row],[RV gamma]],GammaShape1,GammaRate1)/BinomTrials,Table3[[#This Row],[RV binom]])</f>
        <v>0</v>
      </c>
      <c r="K398" s="1">
        <f>Table3[[#This Row],[Risk 1 Simulated occurences]]*_xlfn.LOGNORM.INV(Table3[[#This Row],[RV lognorm]],(LN(ImpLow1)+LN(ImpUp1))/2,(LN(ImpUp1)-LN(ImpLow1))/3.29)</f>
        <v>0</v>
      </c>
      <c r="L398">
        <f>_xlfn.BINOM.INV(BinomTrials,_xlfn.GAMMA.INV(Table3[[#This Row],[RV gamma]],GammaShape2,GammaRate2)/BinomTrials,Table3[[#This Row],[RV binom]])</f>
        <v>0</v>
      </c>
      <c r="M398" s="1">
        <f>Table3[[#This Row],[Risk 2 simulated occurences]]*_xlfn.LOGNORM.INV(Table3[[#This Row],[RV lognorm]],(LN(ImpLow2)+LN(ImpUp2))/2,(LN(ImpUp2)-LN(ImpLow2))/3.29)</f>
        <v>0</v>
      </c>
    </row>
    <row r="399" spans="1:13">
      <c r="A399">
        <v>0.95266650754616899</v>
      </c>
      <c r="C399">
        <f>_xlfn.BETA.INV(Table1[[#This Row],[RV Beta]],C$9,C$10,ProbLow1,ProbUp1)</f>
        <v>0.65728973493205023</v>
      </c>
      <c r="D399">
        <f>_xlfn.BETA.INV(Table1[[#This Row],[RV Beta]],D$9,D$10,ProbLow2,ProbUp2)</f>
        <v>0.22218692047961508</v>
      </c>
      <c r="G399">
        <v>0.47963676437718644</v>
      </c>
      <c r="H399">
        <v>0.17531591661987636</v>
      </c>
      <c r="I399">
        <v>0.87099506886256628</v>
      </c>
      <c r="J399">
        <f>_xlfn.BINOM.INV(BinomTrials,_xlfn.GAMMA.INV(Table3[[#This Row],[RV gamma]],GammaShape1,GammaRate1)/BinomTrials,Table3[[#This Row],[RV binom]])</f>
        <v>0</v>
      </c>
      <c r="K399" s="1">
        <f>Table3[[#This Row],[Risk 1 Simulated occurences]]*_xlfn.LOGNORM.INV(Table3[[#This Row],[RV lognorm]],(LN(ImpLow1)+LN(ImpUp1))/2,(LN(ImpUp1)-LN(ImpLow1))/3.29)</f>
        <v>0</v>
      </c>
      <c r="L399">
        <f>_xlfn.BINOM.INV(BinomTrials,_xlfn.GAMMA.INV(Table3[[#This Row],[RV gamma]],GammaShape2,GammaRate2)/BinomTrials,Table3[[#This Row],[RV binom]])</f>
        <v>0</v>
      </c>
      <c r="M399" s="1">
        <f>Table3[[#This Row],[Risk 2 simulated occurences]]*_xlfn.LOGNORM.INV(Table3[[#This Row],[RV lognorm]],(LN(ImpLow2)+LN(ImpUp2))/2,(LN(ImpUp2)-LN(ImpLow2))/3.29)</f>
        <v>0</v>
      </c>
    </row>
    <row r="400" spans="1:13">
      <c r="A400">
        <v>0.46599232846218736</v>
      </c>
      <c r="C400">
        <f>_xlfn.BETA.INV(Table1[[#This Row],[RV Beta]],C$9,C$10,ProbLow1,ProbUp1)</f>
        <v>0.49092331427639424</v>
      </c>
      <c r="D400">
        <f>_xlfn.BETA.INV(Table1[[#This Row],[RV Beta]],D$9,D$10,ProbLow2,ProbUp2)</f>
        <v>0.17227699428291837</v>
      </c>
      <c r="G400">
        <v>0.25509888737234238</v>
      </c>
      <c r="H400">
        <v>0.53461063026199618</v>
      </c>
      <c r="I400">
        <v>0.81412237315164993</v>
      </c>
      <c r="J400">
        <f>_xlfn.BINOM.INV(BinomTrials,_xlfn.GAMMA.INV(Table3[[#This Row],[RV gamma]],GammaShape1,GammaRate1)/BinomTrials,Table3[[#This Row],[RV binom]])</f>
        <v>0</v>
      </c>
      <c r="K400" s="1">
        <f>Table3[[#This Row],[Risk 1 Simulated occurences]]*_xlfn.LOGNORM.INV(Table3[[#This Row],[RV lognorm]],(LN(ImpLow1)+LN(ImpUp1))/2,(LN(ImpUp1)-LN(ImpLow1))/3.29)</f>
        <v>0</v>
      </c>
      <c r="L400">
        <f>_xlfn.BINOM.INV(BinomTrials,_xlfn.GAMMA.INV(Table3[[#This Row],[RV gamma]],GammaShape2,GammaRate2)/BinomTrials,Table3[[#This Row],[RV binom]])</f>
        <v>0</v>
      </c>
      <c r="M400" s="1">
        <f>Table3[[#This Row],[Risk 2 simulated occurences]]*_xlfn.LOGNORM.INV(Table3[[#This Row],[RV lognorm]],(LN(ImpLow2)+LN(ImpUp2))/2,(LN(ImpUp2)-LN(ImpLow2))/3.29)</f>
        <v>0</v>
      </c>
    </row>
    <row r="401" spans="1:13">
      <c r="A401">
        <v>0.93306446398285425</v>
      </c>
      <c r="C401">
        <f>_xlfn.BETA.INV(Table1[[#This Row],[RV Beta]],C$9,C$10,ProbLow1,ProbUp1)</f>
        <v>0.64436863123728427</v>
      </c>
      <c r="D401">
        <f>_xlfn.BETA.INV(Table1[[#This Row],[RV Beta]],D$9,D$10,ProbLow2,ProbUp2)</f>
        <v>0.21831058937118525</v>
      </c>
      <c r="G401">
        <v>0.44700006695790218</v>
      </c>
      <c r="H401">
        <v>0.20086281336884146</v>
      </c>
      <c r="I401">
        <v>0.95472555977978069</v>
      </c>
      <c r="J401">
        <f>_xlfn.BINOM.INV(BinomTrials,_xlfn.GAMMA.INV(Table3[[#This Row],[RV gamma]],GammaShape1,GammaRate1)/BinomTrials,Table3[[#This Row],[RV binom]])</f>
        <v>0</v>
      </c>
      <c r="K401" s="1">
        <f>Table3[[#This Row],[Risk 1 Simulated occurences]]*_xlfn.LOGNORM.INV(Table3[[#This Row],[RV lognorm]],(LN(ImpLow1)+LN(ImpUp1))/2,(LN(ImpUp1)-LN(ImpLow1))/3.29)</f>
        <v>0</v>
      </c>
      <c r="L401">
        <f>_xlfn.BINOM.INV(BinomTrials,_xlfn.GAMMA.INV(Table3[[#This Row],[RV gamma]],GammaShape2,GammaRate2)/BinomTrials,Table3[[#This Row],[RV binom]])</f>
        <v>0</v>
      </c>
      <c r="M401" s="1">
        <f>Table3[[#This Row],[Risk 2 simulated occurences]]*_xlfn.LOGNORM.INV(Table3[[#This Row],[RV lognorm]],(LN(ImpLow2)+LN(ImpUp2))/2,(LN(ImpUp2)-LN(ImpLow2))/3.29)</f>
        <v>0</v>
      </c>
    </row>
    <row r="402" spans="1:13">
      <c r="A402">
        <v>1.4446159831455984E-2</v>
      </c>
      <c r="C402">
        <f>_xlfn.BETA.INV(Table1[[#This Row],[RV Beta]],C$9,C$10,ProbLow1,ProbUp1)</f>
        <v>0.31018968376800982</v>
      </c>
      <c r="D402">
        <f>_xlfn.BETA.INV(Table1[[#This Row],[RV Beta]],D$9,D$10,ProbLow2,ProbUp2)</f>
        <v>0.11805690513040294</v>
      </c>
      <c r="G402">
        <v>0.7301253614621821</v>
      </c>
      <c r="H402">
        <v>0.90130429011830326</v>
      </c>
      <c r="I402">
        <v>7.2483218774424499E-2</v>
      </c>
      <c r="J402">
        <f>_xlfn.BINOM.INV(BinomTrials,_xlfn.GAMMA.INV(Table3[[#This Row],[RV gamma]],GammaShape1,GammaRate1)/BinomTrials,Table3[[#This Row],[RV binom]])</f>
        <v>2</v>
      </c>
      <c r="K402" s="1">
        <f>Table3[[#This Row],[Risk 1 Simulated occurences]]*_xlfn.LOGNORM.INV(Table3[[#This Row],[RV lognorm]],(LN(ImpLow1)+LN(ImpUp1))/2,(LN(ImpUp1)-LN(ImpLow1))/3.29)</f>
        <v>22803.824106287899</v>
      </c>
      <c r="L402">
        <f>_xlfn.BINOM.INV(BinomTrials,_xlfn.GAMMA.INV(Table3[[#This Row],[RV gamma]],GammaShape2,GammaRate2)/BinomTrials,Table3[[#This Row],[RV binom]])</f>
        <v>1</v>
      </c>
      <c r="M402" s="1">
        <f>Table3[[#This Row],[Risk 2 simulated occurences]]*_xlfn.LOGNORM.INV(Table3[[#This Row],[RV lognorm]],(LN(ImpLow2)+LN(ImpUp2))/2,(LN(ImpUp2)-LN(ImpLow2))/3.29)</f>
        <v>1140191.2053143955</v>
      </c>
    </row>
    <row r="403" spans="1:13">
      <c r="A403">
        <v>0.79660828728070865</v>
      </c>
      <c r="C403">
        <f>_xlfn.BETA.INV(Table1[[#This Row],[RV Beta]],C$9,C$10,ProbLow1,ProbUp1)</f>
        <v>0.58553662269884066</v>
      </c>
      <c r="D403">
        <f>_xlfn.BETA.INV(Table1[[#This Row],[RV Beta]],D$9,D$10,ProbLow2,ProbUp2)</f>
        <v>0.20066098680965216</v>
      </c>
      <c r="G403">
        <v>0.21695009489401715</v>
      </c>
      <c r="H403">
        <v>0.2212040183233116</v>
      </c>
      <c r="I403">
        <v>0.22545794175260606</v>
      </c>
      <c r="J403">
        <f>_xlfn.BINOM.INV(BinomTrials,_xlfn.GAMMA.INV(Table3[[#This Row],[RV gamma]],GammaShape1,GammaRate1)/BinomTrials,Table3[[#This Row],[RV binom]])</f>
        <v>0</v>
      </c>
      <c r="K403" s="1">
        <f>Table3[[#This Row],[Risk 1 Simulated occurences]]*_xlfn.LOGNORM.INV(Table3[[#This Row],[RV lognorm]],(LN(ImpLow1)+LN(ImpUp1))/2,(LN(ImpUp1)-LN(ImpLow1))/3.29)</f>
        <v>0</v>
      </c>
      <c r="L403">
        <f>_xlfn.BINOM.INV(BinomTrials,_xlfn.GAMMA.INV(Table3[[#This Row],[RV gamma]],GammaShape2,GammaRate2)/BinomTrials,Table3[[#This Row],[RV binom]])</f>
        <v>0</v>
      </c>
      <c r="M403" s="1">
        <f>Table3[[#This Row],[Risk 2 simulated occurences]]*_xlfn.LOGNORM.INV(Table3[[#This Row],[RV lognorm]],(LN(ImpLow2)+LN(ImpUp2))/2,(LN(ImpUp2)-LN(ImpLow2))/3.29)</f>
        <v>0</v>
      </c>
    </row>
    <row r="404" spans="1:13">
      <c r="A404">
        <v>0.59548432687087183</v>
      </c>
      <c r="C404">
        <f>_xlfn.BETA.INV(Table1[[#This Row],[RV Beta]],C$9,C$10,ProbLow1,ProbUp1)</f>
        <v>0.52564175364679877</v>
      </c>
      <c r="D404">
        <f>_xlfn.BETA.INV(Table1[[#This Row],[RV Beta]],D$9,D$10,ProbLow2,ProbUp2)</f>
        <v>0.18269252609403963</v>
      </c>
      <c r="G404">
        <v>0.28024488374602274</v>
      </c>
      <c r="H404">
        <v>0.77593595989790554</v>
      </c>
      <c r="I404">
        <v>0.27162703604978838</v>
      </c>
      <c r="J404">
        <f>_xlfn.BINOM.INV(BinomTrials,_xlfn.GAMMA.INV(Table3[[#This Row],[RV gamma]],GammaShape1,GammaRate1)/BinomTrials,Table3[[#This Row],[RV binom]])</f>
        <v>1</v>
      </c>
      <c r="K404" s="1">
        <f>Table3[[#This Row],[Risk 1 Simulated occurences]]*_xlfn.LOGNORM.INV(Table3[[#This Row],[RV lognorm]],(LN(ImpLow1)+LN(ImpUp1))/2,(LN(ImpUp1)-LN(ImpLow1))/3.29)</f>
        <v>20664.651638467803</v>
      </c>
      <c r="L404">
        <f>_xlfn.BINOM.INV(BinomTrials,_xlfn.GAMMA.INV(Table3[[#This Row],[RV gamma]],GammaShape2,GammaRate2)/BinomTrials,Table3[[#This Row],[RV binom]])</f>
        <v>0</v>
      </c>
      <c r="M404" s="1">
        <f>Table3[[#This Row],[Risk 2 simulated occurences]]*_xlfn.LOGNORM.INV(Table3[[#This Row],[RV lognorm]],(LN(ImpLow2)+LN(ImpUp2))/2,(LN(ImpUp2)-LN(ImpLow2))/3.29)</f>
        <v>0</v>
      </c>
    </row>
    <row r="405" spans="1:13">
      <c r="A405">
        <v>0.30508171874335116</v>
      </c>
      <c r="C405">
        <f>_xlfn.BETA.INV(Table1[[#This Row],[RV Beta]],C$9,C$10,ProbLow1,ProbUp1)</f>
        <v>0.44640206113593439</v>
      </c>
      <c r="D405">
        <f>_xlfn.BETA.INV(Table1[[#This Row],[RV Beta]],D$9,D$10,ProbLow2,ProbUp2)</f>
        <v>0.15892061834078039</v>
      </c>
      <c r="G405">
        <v>7.5761119404696445E-2</v>
      </c>
      <c r="H405">
        <v>0.1556780040989062</v>
      </c>
      <c r="I405">
        <v>0.23559488879311591</v>
      </c>
      <c r="J405">
        <f>_xlfn.BINOM.INV(BinomTrials,_xlfn.GAMMA.INV(Table3[[#This Row],[RV gamma]],GammaShape1,GammaRate1)/BinomTrials,Table3[[#This Row],[RV binom]])</f>
        <v>0</v>
      </c>
      <c r="K405" s="1">
        <f>Table3[[#This Row],[Risk 1 Simulated occurences]]*_xlfn.LOGNORM.INV(Table3[[#This Row],[RV lognorm]],(LN(ImpLow1)+LN(ImpUp1))/2,(LN(ImpUp1)-LN(ImpLow1))/3.29)</f>
        <v>0</v>
      </c>
      <c r="L405">
        <f>_xlfn.BINOM.INV(BinomTrials,_xlfn.GAMMA.INV(Table3[[#This Row],[RV gamma]],GammaShape2,GammaRate2)/BinomTrials,Table3[[#This Row],[RV binom]])</f>
        <v>0</v>
      </c>
      <c r="M405" s="1">
        <f>Table3[[#This Row],[Risk 2 simulated occurences]]*_xlfn.LOGNORM.INV(Table3[[#This Row],[RV lognorm]],(LN(ImpLow2)+LN(ImpUp2))/2,(LN(ImpUp2)-LN(ImpLow2))/3.29)</f>
        <v>0</v>
      </c>
    </row>
    <row r="406" spans="1:13">
      <c r="A406">
        <v>0.50844691950289855</v>
      </c>
      <c r="C406">
        <f>_xlfn.BETA.INV(Table1[[#This Row],[RV Beta]],C$9,C$10,ProbLow1,ProbUp1)</f>
        <v>0.50225263379164375</v>
      </c>
      <c r="D406">
        <f>_xlfn.BETA.INV(Table1[[#This Row],[RV Beta]],D$9,D$10,ProbLow2,ProbUp2)</f>
        <v>0.17567579013749313</v>
      </c>
      <c r="G406">
        <v>0.31713383473322437</v>
      </c>
      <c r="H406">
        <v>0.48021489031622877</v>
      </c>
      <c r="I406">
        <v>0.64329594589923322</v>
      </c>
      <c r="J406">
        <f>_xlfn.BINOM.INV(BinomTrials,_xlfn.GAMMA.INV(Table3[[#This Row],[RV gamma]],GammaShape1,GammaRate1)/BinomTrials,Table3[[#This Row],[RV binom]])</f>
        <v>0</v>
      </c>
      <c r="K406" s="1">
        <f>Table3[[#This Row],[Risk 1 Simulated occurences]]*_xlfn.LOGNORM.INV(Table3[[#This Row],[RV lognorm]],(LN(ImpLow1)+LN(ImpUp1))/2,(LN(ImpUp1)-LN(ImpLow1))/3.29)</f>
        <v>0</v>
      </c>
      <c r="L406">
        <f>_xlfn.BINOM.INV(BinomTrials,_xlfn.GAMMA.INV(Table3[[#This Row],[RV gamma]],GammaShape2,GammaRate2)/BinomTrials,Table3[[#This Row],[RV binom]])</f>
        <v>0</v>
      </c>
      <c r="M406" s="1">
        <f>Table3[[#This Row],[Risk 2 simulated occurences]]*_xlfn.LOGNORM.INV(Table3[[#This Row],[RV lognorm]],(LN(ImpLow2)+LN(ImpUp2))/2,(LN(ImpUp2)-LN(ImpLow2))/3.29)</f>
        <v>0</v>
      </c>
    </row>
    <row r="407" spans="1:13">
      <c r="A407">
        <v>0.46737608521588897</v>
      </c>
      <c r="C407">
        <f>_xlfn.BETA.INV(Table1[[#This Row],[RV Beta]],C$9,C$10,ProbLow1,ProbUp1)</f>
        <v>0.4912932515627948</v>
      </c>
      <c r="D407">
        <f>_xlfn.BETA.INV(Table1[[#This Row],[RV Beta]],D$9,D$10,ProbLow2,ProbUp2)</f>
        <v>0.17238797546883858</v>
      </c>
      <c r="G407">
        <v>6.836036130243929E-2</v>
      </c>
      <c r="H407">
        <v>0.97166154485738909</v>
      </c>
      <c r="I407">
        <v>0.87496272841233891</v>
      </c>
      <c r="J407">
        <f>_xlfn.BINOM.INV(BinomTrials,_xlfn.GAMMA.INV(Table3[[#This Row],[RV gamma]],GammaShape1,GammaRate1)/BinomTrials,Table3[[#This Row],[RV binom]])</f>
        <v>2</v>
      </c>
      <c r="K407" s="1">
        <f>Table3[[#This Row],[Risk 1 Simulated occurences]]*_xlfn.LOGNORM.INV(Table3[[#This Row],[RV lognorm]],(LN(ImpLow1)+LN(ImpUp1))/2,(LN(ImpUp1)-LN(ImpLow1))/3.29)</f>
        <v>141457.25814232681</v>
      </c>
      <c r="L407">
        <f>_xlfn.BINOM.INV(BinomTrials,_xlfn.GAMMA.INV(Table3[[#This Row],[RV gamma]],GammaShape2,GammaRate2)/BinomTrials,Table3[[#This Row],[RV binom]])</f>
        <v>1</v>
      </c>
      <c r="M407" s="1">
        <f>Table3[[#This Row],[Risk 2 simulated occurences]]*_xlfn.LOGNORM.INV(Table3[[#This Row],[RV lognorm]],(LN(ImpLow2)+LN(ImpUp2))/2,(LN(ImpUp2)-LN(ImpLow2))/3.29)</f>
        <v>7072862.9071163442</v>
      </c>
    </row>
    <row r="408" spans="1:13">
      <c r="A408">
        <v>0.18986422344570245</v>
      </c>
      <c r="C408">
        <f>_xlfn.BETA.INV(Table1[[#This Row],[RV Beta]],C$9,C$10,ProbLow1,ProbUp1)</f>
        <v>0.40976678962396629</v>
      </c>
      <c r="D408">
        <f>_xlfn.BETA.INV(Table1[[#This Row],[RV Beta]],D$9,D$10,ProbLow2,ProbUp2)</f>
        <v>0.14793003688718995</v>
      </c>
      <c r="G408">
        <v>0.93259241009717453</v>
      </c>
      <c r="H408">
        <v>0.71558441813829565</v>
      </c>
      <c r="I408">
        <v>0.49857642617941667</v>
      </c>
      <c r="J408">
        <f>_xlfn.BINOM.INV(BinomTrials,_xlfn.GAMMA.INV(Table3[[#This Row],[RV gamma]],GammaShape1,GammaRate1)/BinomTrials,Table3[[#This Row],[RV binom]])</f>
        <v>1</v>
      </c>
      <c r="K408" s="1">
        <f>Table3[[#This Row],[Risk 1 Simulated occurences]]*_xlfn.LOGNORM.INV(Table3[[#This Row],[RV lognorm]],(LN(ImpLow1)+LN(ImpUp1))/2,(LN(ImpUp1)-LN(ImpLow1))/3.29)</f>
        <v>31543.899953808581</v>
      </c>
      <c r="L408">
        <f>_xlfn.BINOM.INV(BinomTrials,_xlfn.GAMMA.INV(Table3[[#This Row],[RV gamma]],GammaShape2,GammaRate2)/BinomTrials,Table3[[#This Row],[RV binom]])</f>
        <v>0</v>
      </c>
      <c r="M408" s="1">
        <f>Table3[[#This Row],[Risk 2 simulated occurences]]*_xlfn.LOGNORM.INV(Table3[[#This Row],[RV lognorm]],(LN(ImpLow2)+LN(ImpUp2))/2,(LN(ImpUp2)-LN(ImpLow2))/3.29)</f>
        <v>0</v>
      </c>
    </row>
    <row r="409" spans="1:13">
      <c r="A409">
        <v>4.8003451921047387E-2</v>
      </c>
      <c r="C409">
        <f>_xlfn.BETA.INV(Table1[[#This Row],[RV Beta]],C$9,C$10,ProbLow1,ProbUp1)</f>
        <v>0.34319774190373625</v>
      </c>
      <c r="D409">
        <f>_xlfn.BETA.INV(Table1[[#This Row],[RV Beta]],D$9,D$10,ProbLow2,ProbUp2)</f>
        <v>0.12795932257112086</v>
      </c>
      <c r="G409">
        <v>8.0636503212450306E-2</v>
      </c>
      <c r="H409">
        <v>0.82731565033426302</v>
      </c>
      <c r="I409">
        <v>0.57399479745607584</v>
      </c>
      <c r="J409">
        <f>_xlfn.BINOM.INV(BinomTrials,_xlfn.GAMMA.INV(Table3[[#This Row],[RV gamma]],GammaShape1,GammaRate1)/BinomTrials,Table3[[#This Row],[RV binom]])</f>
        <v>1</v>
      </c>
      <c r="K409" s="1">
        <f>Table3[[#This Row],[Risk 1 Simulated occurences]]*_xlfn.LOGNORM.INV(Table3[[#This Row],[RV lognorm]],(LN(ImpLow1)+LN(ImpUp1))/2,(LN(ImpUp1)-LN(ImpLow1))/3.29)</f>
        <v>36033.240200105254</v>
      </c>
      <c r="L409">
        <f>_xlfn.BINOM.INV(BinomTrials,_xlfn.GAMMA.INV(Table3[[#This Row],[RV gamma]],GammaShape2,GammaRate2)/BinomTrials,Table3[[#This Row],[RV binom]])</f>
        <v>0</v>
      </c>
      <c r="M409" s="1">
        <f>Table3[[#This Row],[Risk 2 simulated occurences]]*_xlfn.LOGNORM.INV(Table3[[#This Row],[RV lognorm]],(LN(ImpLow2)+LN(ImpUp2))/2,(LN(ImpUp2)-LN(ImpLow2))/3.29)</f>
        <v>0</v>
      </c>
    </row>
    <row r="410" spans="1:13">
      <c r="A410">
        <v>0.79401643704344349</v>
      </c>
      <c r="C410">
        <f>_xlfn.BETA.INV(Table1[[#This Row],[RV Beta]],C$9,C$10,ProbLow1,ProbUp1)</f>
        <v>0.58465245499107898</v>
      </c>
      <c r="D410">
        <f>_xlfn.BETA.INV(Table1[[#This Row],[RV Beta]],D$9,D$10,ProbLow2,ProbUp2)</f>
        <v>0.20039573649732367</v>
      </c>
      <c r="G410">
        <v>0.25770949165230128</v>
      </c>
      <c r="H410">
        <v>0.69413516795920915</v>
      </c>
      <c r="I410">
        <v>0.130560844266117</v>
      </c>
      <c r="J410">
        <f>_xlfn.BINOM.INV(BinomTrials,_xlfn.GAMMA.INV(Table3[[#This Row],[RV gamma]],GammaShape1,GammaRate1)/BinomTrials,Table3[[#This Row],[RV binom]])</f>
        <v>1</v>
      </c>
      <c r="K410" s="1">
        <f>Table3[[#This Row],[Risk 1 Simulated occurences]]*_xlfn.LOGNORM.INV(Table3[[#This Row],[RV lognorm]],(LN(ImpLow1)+LN(ImpUp1))/2,(LN(ImpUp1)-LN(ImpLow1))/3.29)</f>
        <v>14402.454295756519</v>
      </c>
      <c r="L410">
        <f>_xlfn.BINOM.INV(BinomTrials,_xlfn.GAMMA.INV(Table3[[#This Row],[RV gamma]],GammaShape2,GammaRate2)/BinomTrials,Table3[[#This Row],[RV binom]])</f>
        <v>0</v>
      </c>
      <c r="M410" s="1">
        <f>Table3[[#This Row],[Risk 2 simulated occurences]]*_xlfn.LOGNORM.INV(Table3[[#This Row],[RV lognorm]],(LN(ImpLow2)+LN(ImpUp2))/2,(LN(ImpUp2)-LN(ImpLow2))/3.29)</f>
        <v>0</v>
      </c>
    </row>
    <row r="411" spans="1:13">
      <c r="A411">
        <v>3.4257389155336368E-2</v>
      </c>
      <c r="C411">
        <f>_xlfn.BETA.INV(Table1[[#This Row],[RV Beta]],C$9,C$10,ProbLow1,ProbUp1)</f>
        <v>0.3322538794562343</v>
      </c>
      <c r="D411">
        <f>_xlfn.BETA.INV(Table1[[#This Row],[RV Beta]],D$9,D$10,ProbLow2,ProbUp2)</f>
        <v>0.12467616383687027</v>
      </c>
      <c r="G411">
        <v>0.32342620022754476</v>
      </c>
      <c r="H411">
        <v>0.32976789042808485</v>
      </c>
      <c r="I411">
        <v>0.33610958062862495</v>
      </c>
      <c r="J411">
        <f>_xlfn.BINOM.INV(BinomTrials,_xlfn.GAMMA.INV(Table3[[#This Row],[RV gamma]],GammaShape1,GammaRate1)/BinomTrials,Table3[[#This Row],[RV binom]])</f>
        <v>0</v>
      </c>
      <c r="K411" s="1">
        <f>Table3[[#This Row],[Risk 1 Simulated occurences]]*_xlfn.LOGNORM.INV(Table3[[#This Row],[RV lognorm]],(LN(ImpLow1)+LN(ImpUp1))/2,(LN(ImpUp1)-LN(ImpLow1))/3.29)</f>
        <v>0</v>
      </c>
      <c r="L411">
        <f>_xlfn.BINOM.INV(BinomTrials,_xlfn.GAMMA.INV(Table3[[#This Row],[RV gamma]],GammaShape2,GammaRate2)/BinomTrials,Table3[[#This Row],[RV binom]])</f>
        <v>0</v>
      </c>
      <c r="M411" s="1">
        <f>Table3[[#This Row],[Risk 2 simulated occurences]]*_xlfn.LOGNORM.INV(Table3[[#This Row],[RV lognorm]],(LN(ImpLow2)+LN(ImpUp2))/2,(LN(ImpUp2)-LN(ImpLow2))/3.29)</f>
        <v>0</v>
      </c>
    </row>
    <row r="412" spans="1:13">
      <c r="A412">
        <v>0.7639395337383913</v>
      </c>
      <c r="C412">
        <f>_xlfn.BETA.INV(Table1[[#This Row],[RV Beta]],C$9,C$10,ProbLow1,ProbUp1)</f>
        <v>0.57471326535596035</v>
      </c>
      <c r="D412">
        <f>_xlfn.BETA.INV(Table1[[#This Row],[RV Beta]],D$9,D$10,ProbLow2,ProbUp2)</f>
        <v>0.19741397960678808</v>
      </c>
      <c r="G412">
        <v>0.8241472243443817</v>
      </c>
      <c r="H412">
        <v>0.40893442482172254</v>
      </c>
      <c r="I412">
        <v>0.99372162529906338</v>
      </c>
      <c r="J412">
        <f>_xlfn.BINOM.INV(BinomTrials,_xlfn.GAMMA.INV(Table3[[#This Row],[RV gamma]],GammaShape1,GammaRate1)/BinomTrials,Table3[[#This Row],[RV binom]])</f>
        <v>0</v>
      </c>
      <c r="K412" s="1">
        <f>Table3[[#This Row],[Risk 1 Simulated occurences]]*_xlfn.LOGNORM.INV(Table3[[#This Row],[RV lognorm]],(LN(ImpLow1)+LN(ImpUp1))/2,(LN(ImpUp1)-LN(ImpLow1))/3.29)</f>
        <v>0</v>
      </c>
      <c r="L412">
        <f>_xlfn.BINOM.INV(BinomTrials,_xlfn.GAMMA.INV(Table3[[#This Row],[RV gamma]],GammaShape2,GammaRate2)/BinomTrials,Table3[[#This Row],[RV binom]])</f>
        <v>0</v>
      </c>
      <c r="M412" s="1">
        <f>Table3[[#This Row],[Risk 2 simulated occurences]]*_xlfn.LOGNORM.INV(Table3[[#This Row],[RV lognorm]],(LN(ImpLow2)+LN(ImpUp2))/2,(LN(ImpUp2)-LN(ImpLow2))/3.29)</f>
        <v>0</v>
      </c>
    </row>
    <row r="413" spans="1:13">
      <c r="A413">
        <v>0.53174354114185252</v>
      </c>
      <c r="C413">
        <f>_xlfn.BETA.INV(Table1[[#This Row],[RV Beta]],C$9,C$10,ProbLow1,ProbUp1)</f>
        <v>0.50847142689812341</v>
      </c>
      <c r="D413">
        <f>_xlfn.BETA.INV(Table1[[#This Row],[RV Beta]],D$9,D$10,ProbLow2,ProbUp2)</f>
        <v>0.17754142806943701</v>
      </c>
      <c r="G413">
        <v>0.44239955602325476</v>
      </c>
      <c r="H413">
        <v>0.96087797869037739</v>
      </c>
      <c r="I413">
        <v>0.47935640135750007</v>
      </c>
      <c r="J413">
        <f>_xlfn.BINOM.INV(BinomTrials,_xlfn.GAMMA.INV(Table3[[#This Row],[RV gamma]],GammaShape1,GammaRate1)/BinomTrials,Table3[[#This Row],[RV binom]])</f>
        <v>2</v>
      </c>
      <c r="K413" s="1">
        <f>Table3[[#This Row],[Risk 1 Simulated occurences]]*_xlfn.LOGNORM.INV(Table3[[#This Row],[RV lognorm]],(LN(ImpLow1)+LN(ImpUp1))/2,(LN(ImpUp1)-LN(ImpLow1))/3.29)</f>
        <v>60995.072914673154</v>
      </c>
      <c r="L413">
        <f>_xlfn.BINOM.INV(BinomTrials,_xlfn.GAMMA.INV(Table3[[#This Row],[RV gamma]],GammaShape2,GammaRate2)/BinomTrials,Table3[[#This Row],[RV binom]])</f>
        <v>1</v>
      </c>
      <c r="M413" s="1">
        <f>Table3[[#This Row],[Risk 2 simulated occurences]]*_xlfn.LOGNORM.INV(Table3[[#This Row],[RV lognorm]],(LN(ImpLow2)+LN(ImpUp2))/2,(LN(ImpUp2)-LN(ImpLow2))/3.29)</f>
        <v>3049753.6457336587</v>
      </c>
    </row>
    <row r="414" spans="1:13">
      <c r="A414">
        <v>1.3695971115350709E-2</v>
      </c>
      <c r="C414">
        <f>_xlfn.BETA.INV(Table1[[#This Row],[RV Beta]],C$9,C$10,ProbLow1,ProbUp1)</f>
        <v>0.3090561958089611</v>
      </c>
      <c r="D414">
        <f>_xlfn.BETA.INV(Table1[[#This Row],[RV Beta]],D$9,D$10,ProbLow2,ProbUp2)</f>
        <v>0.11771685874268834</v>
      </c>
      <c r="G414">
        <v>0.40933808284315193</v>
      </c>
      <c r="H414">
        <v>0.47618784917340978</v>
      </c>
      <c r="I414">
        <v>0.54303761550366769</v>
      </c>
      <c r="J414">
        <f>_xlfn.BINOM.INV(BinomTrials,_xlfn.GAMMA.INV(Table3[[#This Row],[RV gamma]],GammaShape1,GammaRate1)/BinomTrials,Table3[[#This Row],[RV binom]])</f>
        <v>0</v>
      </c>
      <c r="K414" s="1">
        <f>Table3[[#This Row],[Risk 1 Simulated occurences]]*_xlfn.LOGNORM.INV(Table3[[#This Row],[RV lognorm]],(LN(ImpLow1)+LN(ImpUp1))/2,(LN(ImpUp1)-LN(ImpLow1))/3.29)</f>
        <v>0</v>
      </c>
      <c r="L414">
        <f>_xlfn.BINOM.INV(BinomTrials,_xlfn.GAMMA.INV(Table3[[#This Row],[RV gamma]],GammaShape2,GammaRate2)/BinomTrials,Table3[[#This Row],[RV binom]])</f>
        <v>0</v>
      </c>
      <c r="M414" s="1">
        <f>Table3[[#This Row],[Risk 2 simulated occurences]]*_xlfn.LOGNORM.INV(Table3[[#This Row],[RV lognorm]],(LN(ImpLow2)+LN(ImpUp2))/2,(LN(ImpUp2)-LN(ImpLow2))/3.29)</f>
        <v>0</v>
      </c>
    </row>
    <row r="415" spans="1:13">
      <c r="A415">
        <v>0.18818653569937988</v>
      </c>
      <c r="C415">
        <f>_xlfn.BETA.INV(Table1[[#This Row],[RV Beta]],C$9,C$10,ProbLow1,ProbUp1)</f>
        <v>0.40917417811750045</v>
      </c>
      <c r="D415">
        <f>_xlfn.BETA.INV(Table1[[#This Row],[RV Beta]],D$9,D$10,ProbLow2,ProbUp2)</f>
        <v>0.14775225343525017</v>
      </c>
      <c r="G415">
        <v>0.74515834485420884</v>
      </c>
      <c r="H415">
        <v>0.289181057498409</v>
      </c>
      <c r="I415">
        <v>0.83320377014260916</v>
      </c>
      <c r="J415">
        <f>_xlfn.BINOM.INV(BinomTrials,_xlfn.GAMMA.INV(Table3[[#This Row],[RV gamma]],GammaShape1,GammaRate1)/BinomTrials,Table3[[#This Row],[RV binom]])</f>
        <v>0</v>
      </c>
      <c r="K415" s="1">
        <f>Table3[[#This Row],[Risk 1 Simulated occurences]]*_xlfn.LOGNORM.INV(Table3[[#This Row],[RV lognorm]],(LN(ImpLow1)+LN(ImpUp1))/2,(LN(ImpUp1)-LN(ImpLow1))/3.29)</f>
        <v>0</v>
      </c>
      <c r="L415">
        <f>_xlfn.BINOM.INV(BinomTrials,_xlfn.GAMMA.INV(Table3[[#This Row],[RV gamma]],GammaShape2,GammaRate2)/BinomTrials,Table3[[#This Row],[RV binom]])</f>
        <v>0</v>
      </c>
      <c r="M415" s="1">
        <f>Table3[[#This Row],[Risk 2 simulated occurences]]*_xlfn.LOGNORM.INV(Table3[[#This Row],[RV lognorm]],(LN(ImpLow2)+LN(ImpUp2))/2,(LN(ImpUp2)-LN(ImpLow2))/3.29)</f>
        <v>0</v>
      </c>
    </row>
    <row r="416" spans="1:13">
      <c r="A416">
        <v>0.85110549947764047</v>
      </c>
      <c r="C416">
        <f>_xlfn.BETA.INV(Table1[[#This Row],[RV Beta]],C$9,C$10,ProbLow1,ProbUp1)</f>
        <v>0.6054766300406067</v>
      </c>
      <c r="D416">
        <f>_xlfn.BETA.INV(Table1[[#This Row],[RV Beta]],D$9,D$10,ProbLow2,ProbUp2)</f>
        <v>0.20664298901218203</v>
      </c>
      <c r="G416">
        <v>0.87630196468732413</v>
      </c>
      <c r="H416">
        <v>0.2660333757596246</v>
      </c>
      <c r="I416">
        <v>0.65576478683192507</v>
      </c>
      <c r="J416">
        <f>_xlfn.BINOM.INV(BinomTrials,_xlfn.GAMMA.INV(Table3[[#This Row],[RV gamma]],GammaShape1,GammaRate1)/BinomTrials,Table3[[#This Row],[RV binom]])</f>
        <v>0</v>
      </c>
      <c r="K416" s="1">
        <f>Table3[[#This Row],[Risk 1 Simulated occurences]]*_xlfn.LOGNORM.INV(Table3[[#This Row],[RV lognorm]],(LN(ImpLow1)+LN(ImpUp1))/2,(LN(ImpUp1)-LN(ImpLow1))/3.29)</f>
        <v>0</v>
      </c>
      <c r="L416">
        <f>_xlfn.BINOM.INV(BinomTrials,_xlfn.GAMMA.INV(Table3[[#This Row],[RV gamma]],GammaShape2,GammaRate2)/BinomTrials,Table3[[#This Row],[RV binom]])</f>
        <v>0</v>
      </c>
      <c r="M416" s="1">
        <f>Table3[[#This Row],[Risk 2 simulated occurences]]*_xlfn.LOGNORM.INV(Table3[[#This Row],[RV lognorm]],(LN(ImpLow2)+LN(ImpUp2))/2,(LN(ImpUp2)-LN(ImpLow2))/3.29)</f>
        <v>0</v>
      </c>
    </row>
    <row r="417" spans="1:13">
      <c r="A417">
        <v>0.53012972070375908</v>
      </c>
      <c r="C417">
        <f>_xlfn.BETA.INV(Table1[[#This Row],[RV Beta]],C$9,C$10,ProbLow1,ProbUp1)</f>
        <v>0.50804013440908924</v>
      </c>
      <c r="D417">
        <f>_xlfn.BETA.INV(Table1[[#This Row],[RV Beta]],D$9,D$10,ProbLow2,ProbUp2)</f>
        <v>0.17741204032272673</v>
      </c>
      <c r="G417">
        <v>7.1204998563604892E-3</v>
      </c>
      <c r="H417">
        <v>0.22294639201040678</v>
      </c>
      <c r="I417">
        <v>0.43877228416445307</v>
      </c>
      <c r="J417">
        <f>_xlfn.BINOM.INV(BinomTrials,_xlfn.GAMMA.INV(Table3[[#This Row],[RV gamma]],GammaShape1,GammaRate1)/BinomTrials,Table3[[#This Row],[RV binom]])</f>
        <v>0</v>
      </c>
      <c r="K417" s="1">
        <f>Table3[[#This Row],[Risk 1 Simulated occurences]]*_xlfn.LOGNORM.INV(Table3[[#This Row],[RV lognorm]],(LN(ImpLow1)+LN(ImpUp1))/2,(LN(ImpUp1)-LN(ImpLow1))/3.29)</f>
        <v>0</v>
      </c>
      <c r="L417">
        <f>_xlfn.BINOM.INV(BinomTrials,_xlfn.GAMMA.INV(Table3[[#This Row],[RV gamma]],GammaShape2,GammaRate2)/BinomTrials,Table3[[#This Row],[RV binom]])</f>
        <v>0</v>
      </c>
      <c r="M417" s="1">
        <f>Table3[[#This Row],[Risk 2 simulated occurences]]*_xlfn.LOGNORM.INV(Table3[[#This Row],[RV lognorm]],(LN(ImpLow2)+LN(ImpUp2))/2,(LN(ImpUp2)-LN(ImpLow2))/3.29)</f>
        <v>0</v>
      </c>
    </row>
    <row r="418" spans="1:13">
      <c r="A418">
        <v>0.89021586807920405</v>
      </c>
      <c r="C418">
        <f>_xlfn.BETA.INV(Table1[[#This Row],[RV Beta]],C$9,C$10,ProbLow1,ProbUp1)</f>
        <v>0.62207380765969378</v>
      </c>
      <c r="D418">
        <f>_xlfn.BETA.INV(Table1[[#This Row],[RV Beta]],D$9,D$10,ProbLow2,ProbUp2)</f>
        <v>0.2116221422979081</v>
      </c>
      <c r="G418">
        <v>0.67424108585074594</v>
      </c>
      <c r="H418">
        <v>6.0010518906642926E-2</v>
      </c>
      <c r="I418">
        <v>0.44577995196253989</v>
      </c>
      <c r="J418">
        <f>_xlfn.BINOM.INV(BinomTrials,_xlfn.GAMMA.INV(Table3[[#This Row],[RV gamma]],GammaShape1,GammaRate1)/BinomTrials,Table3[[#This Row],[RV binom]])</f>
        <v>0</v>
      </c>
      <c r="K418" s="1">
        <f>Table3[[#This Row],[Risk 1 Simulated occurences]]*_xlfn.LOGNORM.INV(Table3[[#This Row],[RV lognorm]],(LN(ImpLow1)+LN(ImpUp1))/2,(LN(ImpUp1)-LN(ImpLow1))/3.29)</f>
        <v>0</v>
      </c>
      <c r="L418">
        <f>_xlfn.BINOM.INV(BinomTrials,_xlfn.GAMMA.INV(Table3[[#This Row],[RV gamma]],GammaShape2,GammaRate2)/BinomTrials,Table3[[#This Row],[RV binom]])</f>
        <v>0</v>
      </c>
      <c r="M418" s="1">
        <f>Table3[[#This Row],[Risk 2 simulated occurences]]*_xlfn.LOGNORM.INV(Table3[[#This Row],[RV lognorm]],(LN(ImpLow2)+LN(ImpUp2))/2,(LN(ImpUp2)-LN(ImpLow2))/3.29)</f>
        <v>0</v>
      </c>
    </row>
    <row r="419" spans="1:13">
      <c r="A419">
        <v>0.85809480718248277</v>
      </c>
      <c r="C419">
        <f>_xlfn.BETA.INV(Table1[[#This Row],[RV Beta]],C$9,C$10,ProbLow1,ProbUp1)</f>
        <v>0.60826721072225531</v>
      </c>
      <c r="D419">
        <f>_xlfn.BETA.INV(Table1[[#This Row],[RV Beta]],D$9,D$10,ProbLow2,ProbUp2)</f>
        <v>0.20748016321667662</v>
      </c>
      <c r="G419">
        <v>0.96992989348710046</v>
      </c>
      <c r="H419">
        <v>0.59679126394763182</v>
      </c>
      <c r="I419">
        <v>0.22365263440816321</v>
      </c>
      <c r="J419">
        <f>_xlfn.BINOM.INV(BinomTrials,_xlfn.GAMMA.INV(Table3[[#This Row],[RV gamma]],GammaShape1,GammaRate1)/BinomTrials,Table3[[#This Row],[RV binom]])</f>
        <v>1</v>
      </c>
      <c r="K419" s="1">
        <f>Table3[[#This Row],[Risk 1 Simulated occurences]]*_xlfn.LOGNORM.INV(Table3[[#This Row],[RV lognorm]],(LN(ImpLow1)+LN(ImpUp1))/2,(LN(ImpUp1)-LN(ImpLow1))/3.29)</f>
        <v>18579.017007188624</v>
      </c>
      <c r="L419">
        <f>_xlfn.BINOM.INV(BinomTrials,_xlfn.GAMMA.INV(Table3[[#This Row],[RV gamma]],GammaShape2,GammaRate2)/BinomTrials,Table3[[#This Row],[RV binom]])</f>
        <v>0</v>
      </c>
      <c r="M419" s="1">
        <f>Table3[[#This Row],[Risk 2 simulated occurences]]*_xlfn.LOGNORM.INV(Table3[[#This Row],[RV lognorm]],(LN(ImpLow2)+LN(ImpUp2))/2,(LN(ImpUp2)-LN(ImpLow2))/3.29)</f>
        <v>0</v>
      </c>
    </row>
    <row r="420" spans="1:13">
      <c r="A420">
        <v>0.99942431598874937</v>
      </c>
      <c r="C420">
        <f>_xlfn.BETA.INV(Table1[[#This Row],[RV Beta]],C$9,C$10,ProbLow1,ProbUp1)</f>
        <v>0.73030428479659171</v>
      </c>
      <c r="D420">
        <f>_xlfn.BETA.INV(Table1[[#This Row],[RV Beta]],D$9,D$10,ProbLow2,ProbUp2)</f>
        <v>0.24409128543897751</v>
      </c>
      <c r="G420">
        <v>0.61171983769709237</v>
      </c>
      <c r="H420">
        <v>0.27077316784801575</v>
      </c>
      <c r="I420">
        <v>0.92982649799893913</v>
      </c>
      <c r="J420">
        <f>_xlfn.BINOM.INV(BinomTrials,_xlfn.GAMMA.INV(Table3[[#This Row],[RV gamma]],GammaShape1,GammaRate1)/BinomTrials,Table3[[#This Row],[RV binom]])</f>
        <v>0</v>
      </c>
      <c r="K420" s="1">
        <f>Table3[[#This Row],[Risk 1 Simulated occurences]]*_xlfn.LOGNORM.INV(Table3[[#This Row],[RV lognorm]],(LN(ImpLow1)+LN(ImpUp1))/2,(LN(ImpUp1)-LN(ImpLow1))/3.29)</f>
        <v>0</v>
      </c>
      <c r="L420">
        <f>_xlfn.BINOM.INV(BinomTrials,_xlfn.GAMMA.INV(Table3[[#This Row],[RV gamma]],GammaShape2,GammaRate2)/BinomTrials,Table3[[#This Row],[RV binom]])</f>
        <v>0</v>
      </c>
      <c r="M420" s="1">
        <f>Table3[[#This Row],[Risk 2 simulated occurences]]*_xlfn.LOGNORM.INV(Table3[[#This Row],[RV lognorm]],(LN(ImpLow2)+LN(ImpUp2))/2,(LN(ImpUp2)-LN(ImpLow2))/3.29)</f>
        <v>0</v>
      </c>
    </row>
    <row r="421" spans="1:13">
      <c r="A421">
        <v>0.32447882291138119</v>
      </c>
      <c r="C421">
        <f>_xlfn.BETA.INV(Table1[[#This Row],[RV Beta]],C$9,C$10,ProbLow1,ProbUp1)</f>
        <v>0.45202991428413175</v>
      </c>
      <c r="D421">
        <f>_xlfn.BETA.INV(Table1[[#This Row],[RV Beta]],D$9,D$10,ProbLow2,ProbUp2)</f>
        <v>0.1606089742852396</v>
      </c>
      <c r="G421">
        <v>0.17531217503143109</v>
      </c>
      <c r="H421">
        <v>0.88463202160067489</v>
      </c>
      <c r="I421">
        <v>0.59395186816991863</v>
      </c>
      <c r="J421">
        <f>_xlfn.BINOM.INV(BinomTrials,_xlfn.GAMMA.INV(Table3[[#This Row],[RV gamma]],GammaShape1,GammaRate1)/BinomTrials,Table3[[#This Row],[RV binom]])</f>
        <v>1</v>
      </c>
      <c r="K421" s="1">
        <f>Table3[[#This Row],[Risk 1 Simulated occurences]]*_xlfn.LOGNORM.INV(Table3[[#This Row],[RV lognorm]],(LN(ImpLow1)+LN(ImpUp1))/2,(LN(ImpUp1)-LN(ImpLow1))/3.29)</f>
        <v>37347.033013909109</v>
      </c>
      <c r="L421">
        <f>_xlfn.BINOM.INV(BinomTrials,_xlfn.GAMMA.INV(Table3[[#This Row],[RV gamma]],GammaShape2,GammaRate2)/BinomTrials,Table3[[#This Row],[RV binom]])</f>
        <v>1</v>
      </c>
      <c r="M421" s="1">
        <f>Table3[[#This Row],[Risk 2 simulated occurences]]*_xlfn.LOGNORM.INV(Table3[[#This Row],[RV lognorm]],(LN(ImpLow2)+LN(ImpUp2))/2,(LN(ImpUp2)-LN(ImpLow2))/3.29)</f>
        <v>3734703.3013909194</v>
      </c>
    </row>
    <row r="422" spans="1:13">
      <c r="A422">
        <v>0.51557667158338083</v>
      </c>
      <c r="C422">
        <f>_xlfn.BETA.INV(Table1[[#This Row],[RV Beta]],C$9,C$10,ProbLow1,ProbUp1)</f>
        <v>0.50415454391518322</v>
      </c>
      <c r="D422">
        <f>_xlfn.BETA.INV(Table1[[#This Row],[RV Beta]],D$9,D$10,ProbLow2,ProbUp2)</f>
        <v>0.17624636317455497</v>
      </c>
      <c r="G422">
        <v>0.47172575326251132</v>
      </c>
      <c r="H422">
        <v>1.0387042542168426E-2</v>
      </c>
      <c r="I422">
        <v>0.54904833182182555</v>
      </c>
      <c r="J422">
        <f>_xlfn.BINOM.INV(BinomTrials,_xlfn.GAMMA.INV(Table3[[#This Row],[RV gamma]],GammaShape1,GammaRate1)/BinomTrials,Table3[[#This Row],[RV binom]])</f>
        <v>0</v>
      </c>
      <c r="K422" s="1">
        <f>Table3[[#This Row],[Risk 1 Simulated occurences]]*_xlfn.LOGNORM.INV(Table3[[#This Row],[RV lognorm]],(LN(ImpLow1)+LN(ImpUp1))/2,(LN(ImpUp1)-LN(ImpLow1))/3.29)</f>
        <v>0</v>
      </c>
      <c r="L422">
        <f>_xlfn.BINOM.INV(BinomTrials,_xlfn.GAMMA.INV(Table3[[#This Row],[RV gamma]],GammaShape2,GammaRate2)/BinomTrials,Table3[[#This Row],[RV binom]])</f>
        <v>0</v>
      </c>
      <c r="M422" s="1">
        <f>Table3[[#This Row],[Risk 2 simulated occurences]]*_xlfn.LOGNORM.INV(Table3[[#This Row],[RV lognorm]],(LN(ImpLow2)+LN(ImpUp2))/2,(LN(ImpUp2)-LN(ImpLow2))/3.29)</f>
        <v>0</v>
      </c>
    </row>
    <row r="423" spans="1:13">
      <c r="A423">
        <v>0.29711930188216235</v>
      </c>
      <c r="C423">
        <f>_xlfn.BETA.INV(Table1[[#This Row],[RV Beta]],C$9,C$10,ProbLow1,ProbUp1)</f>
        <v>0.44405922933045761</v>
      </c>
      <c r="D423">
        <f>_xlfn.BETA.INV(Table1[[#This Row],[RV Beta]],D$9,D$10,ProbLow2,ProbUp2)</f>
        <v>0.15821776879913738</v>
      </c>
      <c r="G423">
        <v>0.2947350830280851</v>
      </c>
      <c r="H423">
        <v>0.57502400622471417</v>
      </c>
      <c r="I423">
        <v>0.85531292942134329</v>
      </c>
      <c r="J423">
        <f>_xlfn.BINOM.INV(BinomTrials,_xlfn.GAMMA.INV(Table3[[#This Row],[RV gamma]],GammaShape1,GammaRate1)/BinomTrials,Table3[[#This Row],[RV binom]])</f>
        <v>0</v>
      </c>
      <c r="K423" s="1">
        <f>Table3[[#This Row],[Risk 1 Simulated occurences]]*_xlfn.LOGNORM.INV(Table3[[#This Row],[RV lognorm]],(LN(ImpLow1)+LN(ImpUp1))/2,(LN(ImpUp1)-LN(ImpLow1))/3.29)</f>
        <v>0</v>
      </c>
      <c r="L423">
        <f>_xlfn.BINOM.INV(BinomTrials,_xlfn.GAMMA.INV(Table3[[#This Row],[RV gamma]],GammaShape2,GammaRate2)/BinomTrials,Table3[[#This Row],[RV binom]])</f>
        <v>0</v>
      </c>
      <c r="M423" s="1">
        <f>Table3[[#This Row],[Risk 2 simulated occurences]]*_xlfn.LOGNORM.INV(Table3[[#This Row],[RV lognorm]],(LN(ImpLow2)+LN(ImpUp2))/2,(LN(ImpUp2)-LN(ImpLow2))/3.29)</f>
        <v>0</v>
      </c>
    </row>
    <row r="424" spans="1:13">
      <c r="A424">
        <v>0.68410673350286988</v>
      </c>
      <c r="C424">
        <f>_xlfn.BETA.INV(Table1[[#This Row],[RV Beta]],C$9,C$10,ProbLow1,ProbUp1)</f>
        <v>0.55044788545355194</v>
      </c>
      <c r="D424">
        <f>_xlfn.BETA.INV(Table1[[#This Row],[RV Beta]],D$9,D$10,ProbLow2,ProbUp2)</f>
        <v>0.19013436563606556</v>
      </c>
      <c r="G424">
        <v>0.61254045302632287</v>
      </c>
      <c r="H424">
        <v>0.42847261877193704</v>
      </c>
      <c r="I424">
        <v>0.24440478451755121</v>
      </c>
      <c r="J424">
        <f>_xlfn.BINOM.INV(BinomTrials,_xlfn.GAMMA.INV(Table3[[#This Row],[RV gamma]],GammaShape1,GammaRate1)/BinomTrials,Table3[[#This Row],[RV binom]])</f>
        <v>0</v>
      </c>
      <c r="K424" s="1">
        <f>Table3[[#This Row],[Risk 1 Simulated occurences]]*_xlfn.LOGNORM.INV(Table3[[#This Row],[RV lognorm]],(LN(ImpLow1)+LN(ImpUp1))/2,(LN(ImpUp1)-LN(ImpLow1))/3.29)</f>
        <v>0</v>
      </c>
      <c r="L424">
        <f>_xlfn.BINOM.INV(BinomTrials,_xlfn.GAMMA.INV(Table3[[#This Row],[RV gamma]],GammaShape2,GammaRate2)/BinomTrials,Table3[[#This Row],[RV binom]])</f>
        <v>0</v>
      </c>
      <c r="M424" s="1">
        <f>Table3[[#This Row],[Risk 2 simulated occurences]]*_xlfn.LOGNORM.INV(Table3[[#This Row],[RV lognorm]],(LN(ImpLow2)+LN(ImpUp2))/2,(LN(ImpUp2)-LN(ImpLow2))/3.29)</f>
        <v>0</v>
      </c>
    </row>
    <row r="425" spans="1:13">
      <c r="A425">
        <v>0.78186998273333064</v>
      </c>
      <c r="C425">
        <f>_xlfn.BETA.INV(Table1[[#This Row],[RV Beta]],C$9,C$10,ProbLow1,ProbUp1)</f>
        <v>0.58057049430910912</v>
      </c>
      <c r="D425">
        <f>_xlfn.BETA.INV(Table1[[#This Row],[RV Beta]],D$9,D$10,ProbLow2,ProbUp2)</f>
        <v>0.19917114829273272</v>
      </c>
      <c r="G425">
        <v>0.96739401340828934</v>
      </c>
      <c r="H425">
        <v>0.33930369994570675</v>
      </c>
      <c r="I425">
        <v>0.71121338648312415</v>
      </c>
      <c r="J425">
        <f>_xlfn.BINOM.INV(BinomTrials,_xlfn.GAMMA.INV(Table3[[#This Row],[RV gamma]],GammaShape1,GammaRate1)/BinomTrials,Table3[[#This Row],[RV binom]])</f>
        <v>0</v>
      </c>
      <c r="K425" s="1">
        <f>Table3[[#This Row],[Risk 1 Simulated occurences]]*_xlfn.LOGNORM.INV(Table3[[#This Row],[RV lognorm]],(LN(ImpLow1)+LN(ImpUp1))/2,(LN(ImpUp1)-LN(ImpLow1))/3.29)</f>
        <v>0</v>
      </c>
      <c r="L425">
        <f>_xlfn.BINOM.INV(BinomTrials,_xlfn.GAMMA.INV(Table3[[#This Row],[RV gamma]],GammaShape2,GammaRate2)/BinomTrials,Table3[[#This Row],[RV binom]])</f>
        <v>0</v>
      </c>
      <c r="M425" s="1">
        <f>Table3[[#This Row],[Risk 2 simulated occurences]]*_xlfn.LOGNORM.INV(Table3[[#This Row],[RV lognorm]],(LN(ImpLow2)+LN(ImpUp2))/2,(LN(ImpUp2)-LN(ImpLow2))/3.29)</f>
        <v>0</v>
      </c>
    </row>
    <row r="426" spans="1:13">
      <c r="A426">
        <v>0.88879979908876117</v>
      </c>
      <c r="C426">
        <f>_xlfn.BETA.INV(Table1[[#This Row],[RV Beta]],C$9,C$10,ProbLow1,ProbUp1)</f>
        <v>0.62142488368934978</v>
      </c>
      <c r="D426">
        <f>_xlfn.BETA.INV(Table1[[#This Row],[RV Beta]],D$9,D$10,ProbLow2,ProbUp2)</f>
        <v>0.21142746510680493</v>
      </c>
      <c r="G426">
        <v>0.99118335311821815</v>
      </c>
      <c r="H426">
        <v>0.67728498749308519</v>
      </c>
      <c r="I426">
        <v>0.36338662186795223</v>
      </c>
      <c r="J426">
        <f>_xlfn.BINOM.INV(BinomTrials,_xlfn.GAMMA.INV(Table3[[#This Row],[RV gamma]],GammaShape1,GammaRate1)/BinomTrials,Table3[[#This Row],[RV binom]])</f>
        <v>1</v>
      </c>
      <c r="K426" s="1">
        <f>Table3[[#This Row],[Risk 1 Simulated occurences]]*_xlfn.LOGNORM.INV(Table3[[#This Row],[RV lognorm]],(LN(ImpLow1)+LN(ImpUp1))/2,(LN(ImpUp1)-LN(ImpLow1))/3.29)</f>
        <v>24762.415040593776</v>
      </c>
      <c r="L426">
        <f>_xlfn.BINOM.INV(BinomTrials,_xlfn.GAMMA.INV(Table3[[#This Row],[RV gamma]],GammaShape2,GammaRate2)/BinomTrials,Table3[[#This Row],[RV binom]])</f>
        <v>0</v>
      </c>
      <c r="M426" s="1">
        <f>Table3[[#This Row],[Risk 2 simulated occurences]]*_xlfn.LOGNORM.INV(Table3[[#This Row],[RV lognorm]],(LN(ImpLow2)+LN(ImpUp2))/2,(LN(ImpUp2)-LN(ImpLow2))/3.29)</f>
        <v>0</v>
      </c>
    </row>
    <row r="427" spans="1:13">
      <c r="A427">
        <v>5.822328480809149E-2</v>
      </c>
      <c r="C427">
        <f>_xlfn.BETA.INV(Table1[[#This Row],[RV Beta]],C$9,C$10,ProbLow1,ProbUp1)</f>
        <v>0.3501971594921196</v>
      </c>
      <c r="D427">
        <f>_xlfn.BETA.INV(Table1[[#This Row],[RV Beta]],D$9,D$10,ProbLow2,ProbUp2)</f>
        <v>0.13005914784763586</v>
      </c>
      <c r="G427">
        <v>0.81861585789295654</v>
      </c>
      <c r="H427">
        <v>0.12878479628301448</v>
      </c>
      <c r="I427">
        <v>0.43895373467307247</v>
      </c>
      <c r="J427">
        <f>_xlfn.BINOM.INV(BinomTrials,_xlfn.GAMMA.INV(Table3[[#This Row],[RV gamma]],GammaShape1,GammaRate1)/BinomTrials,Table3[[#This Row],[RV binom]])</f>
        <v>0</v>
      </c>
      <c r="K427" s="1">
        <f>Table3[[#This Row],[Risk 1 Simulated occurences]]*_xlfn.LOGNORM.INV(Table3[[#This Row],[RV lognorm]],(LN(ImpLow1)+LN(ImpUp1))/2,(LN(ImpUp1)-LN(ImpLow1))/3.29)</f>
        <v>0</v>
      </c>
      <c r="L427">
        <f>_xlfn.BINOM.INV(BinomTrials,_xlfn.GAMMA.INV(Table3[[#This Row],[RV gamma]],GammaShape2,GammaRate2)/BinomTrials,Table3[[#This Row],[RV binom]])</f>
        <v>0</v>
      </c>
      <c r="M427" s="1">
        <f>Table3[[#This Row],[Risk 2 simulated occurences]]*_xlfn.LOGNORM.INV(Table3[[#This Row],[RV lognorm]],(LN(ImpLow2)+LN(ImpUp2))/2,(LN(ImpUp2)-LN(ImpLow2))/3.29)</f>
        <v>0</v>
      </c>
    </row>
    <row r="428" spans="1:13">
      <c r="A428">
        <v>0.55874776959360939</v>
      </c>
      <c r="C428">
        <f>_xlfn.BETA.INV(Table1[[#This Row],[RV Beta]],C$9,C$10,ProbLow1,ProbUp1)</f>
        <v>0.51570735987611549</v>
      </c>
      <c r="D428">
        <f>_xlfn.BETA.INV(Table1[[#This Row],[RV Beta]],D$9,D$10,ProbLow2,ProbUp2)</f>
        <v>0.17971220796283463</v>
      </c>
      <c r="G428">
        <v>0.47672360692020671</v>
      </c>
      <c r="H428">
        <v>0.48607112862452451</v>
      </c>
      <c r="I428">
        <v>0.4954186503288423</v>
      </c>
      <c r="J428">
        <f>_xlfn.BINOM.INV(BinomTrials,_xlfn.GAMMA.INV(Table3[[#This Row],[RV gamma]],GammaShape1,GammaRate1)/BinomTrials,Table3[[#This Row],[RV binom]])</f>
        <v>0</v>
      </c>
      <c r="K428" s="1">
        <f>Table3[[#This Row],[Risk 1 Simulated occurences]]*_xlfn.LOGNORM.INV(Table3[[#This Row],[RV lognorm]],(LN(ImpLow1)+LN(ImpUp1))/2,(LN(ImpUp1)-LN(ImpLow1))/3.29)</f>
        <v>0</v>
      </c>
      <c r="L428">
        <f>_xlfn.BINOM.INV(BinomTrials,_xlfn.GAMMA.INV(Table3[[#This Row],[RV gamma]],GammaShape2,GammaRate2)/BinomTrials,Table3[[#This Row],[RV binom]])</f>
        <v>0</v>
      </c>
      <c r="M428" s="1">
        <f>Table3[[#This Row],[Risk 2 simulated occurences]]*_xlfn.LOGNORM.INV(Table3[[#This Row],[RV lognorm]],(LN(ImpLow2)+LN(ImpUp2))/2,(LN(ImpUp2)-LN(ImpLow2))/3.29)</f>
        <v>0</v>
      </c>
    </row>
    <row r="429" spans="1:13">
      <c r="A429">
        <v>0.87376355979301201</v>
      </c>
      <c r="C429">
        <f>_xlfn.BETA.INV(Table1[[#This Row],[RV Beta]],C$9,C$10,ProbLow1,ProbUp1)</f>
        <v>0.61478003401023273</v>
      </c>
      <c r="D429">
        <f>_xlfn.BETA.INV(Table1[[#This Row],[RV Beta]],D$9,D$10,ProbLow2,ProbUp2)</f>
        <v>0.20943401020306979</v>
      </c>
      <c r="G429">
        <v>0.29366150791461648</v>
      </c>
      <c r="H429">
        <v>0.39745879238353055</v>
      </c>
      <c r="I429">
        <v>0.50125607685244455</v>
      </c>
      <c r="J429">
        <f>_xlfn.BINOM.INV(BinomTrials,_xlfn.GAMMA.INV(Table3[[#This Row],[RV gamma]],GammaShape1,GammaRate1)/BinomTrials,Table3[[#This Row],[RV binom]])</f>
        <v>0</v>
      </c>
      <c r="K429" s="1">
        <f>Table3[[#This Row],[Risk 1 Simulated occurences]]*_xlfn.LOGNORM.INV(Table3[[#This Row],[RV lognorm]],(LN(ImpLow1)+LN(ImpUp1))/2,(LN(ImpUp1)-LN(ImpLow1))/3.29)</f>
        <v>0</v>
      </c>
      <c r="L429">
        <f>_xlfn.BINOM.INV(BinomTrials,_xlfn.GAMMA.INV(Table3[[#This Row],[RV gamma]],GammaShape2,GammaRate2)/BinomTrials,Table3[[#This Row],[RV binom]])</f>
        <v>0</v>
      </c>
      <c r="M429" s="1">
        <f>Table3[[#This Row],[Risk 2 simulated occurences]]*_xlfn.LOGNORM.INV(Table3[[#This Row],[RV lognorm]],(LN(ImpLow2)+LN(ImpUp2))/2,(LN(ImpUp2)-LN(ImpLow2))/3.29)</f>
        <v>0</v>
      </c>
    </row>
    <row r="430" spans="1:13">
      <c r="A430">
        <v>0.34414944115288065</v>
      </c>
      <c r="C430">
        <f>_xlfn.BETA.INV(Table1[[#This Row],[RV Beta]],C$9,C$10,ProbLow1,ProbUp1)</f>
        <v>0.45763583011771186</v>
      </c>
      <c r="D430">
        <f>_xlfn.BETA.INV(Table1[[#This Row],[RV Beta]],D$9,D$10,ProbLow2,ProbUp2)</f>
        <v>0.16229074903531365</v>
      </c>
      <c r="G430">
        <v>0.56896352095946834</v>
      </c>
      <c r="H430">
        <v>8.9923589997889283E-2</v>
      </c>
      <c r="I430">
        <v>0.61088365903631026</v>
      </c>
      <c r="J430">
        <f>_xlfn.BINOM.INV(BinomTrials,_xlfn.GAMMA.INV(Table3[[#This Row],[RV gamma]],GammaShape1,GammaRate1)/BinomTrials,Table3[[#This Row],[RV binom]])</f>
        <v>0</v>
      </c>
      <c r="K430" s="1">
        <f>Table3[[#This Row],[Risk 1 Simulated occurences]]*_xlfn.LOGNORM.INV(Table3[[#This Row],[RV lognorm]],(LN(ImpLow1)+LN(ImpUp1))/2,(LN(ImpUp1)-LN(ImpLow1))/3.29)</f>
        <v>0</v>
      </c>
      <c r="L430">
        <f>_xlfn.BINOM.INV(BinomTrials,_xlfn.GAMMA.INV(Table3[[#This Row],[RV gamma]],GammaShape2,GammaRate2)/BinomTrials,Table3[[#This Row],[RV binom]])</f>
        <v>0</v>
      </c>
      <c r="M430" s="1">
        <f>Table3[[#This Row],[Risk 2 simulated occurences]]*_xlfn.LOGNORM.INV(Table3[[#This Row],[RV lognorm]],(LN(ImpLow2)+LN(ImpUp2))/2,(LN(ImpUp2)-LN(ImpLow2))/3.29)</f>
        <v>0</v>
      </c>
    </row>
    <row r="431" spans="1:13">
      <c r="A431">
        <v>0.11965745646490597</v>
      </c>
      <c r="C431">
        <f>_xlfn.BETA.INV(Table1[[#This Row],[RV Beta]],C$9,C$10,ProbLow1,ProbUp1)</f>
        <v>0.38236517254450197</v>
      </c>
      <c r="D431">
        <f>_xlfn.BETA.INV(Table1[[#This Row],[RV Beta]],D$9,D$10,ProbLow2,ProbUp2)</f>
        <v>0.13970955176335062</v>
      </c>
      <c r="G431">
        <v>0.56989676578431236</v>
      </c>
      <c r="H431">
        <v>0.34577709452518129</v>
      </c>
      <c r="I431">
        <v>0.12165742326605014</v>
      </c>
      <c r="J431">
        <f>_xlfn.BINOM.INV(BinomTrials,_xlfn.GAMMA.INV(Table3[[#This Row],[RV gamma]],GammaShape1,GammaRate1)/BinomTrials,Table3[[#This Row],[RV binom]])</f>
        <v>0</v>
      </c>
      <c r="K431" s="1">
        <f>Table3[[#This Row],[Risk 1 Simulated occurences]]*_xlfn.LOGNORM.INV(Table3[[#This Row],[RV lognorm]],(LN(ImpLow1)+LN(ImpUp1))/2,(LN(ImpUp1)-LN(ImpLow1))/3.29)</f>
        <v>0</v>
      </c>
      <c r="L431">
        <f>_xlfn.BINOM.INV(BinomTrials,_xlfn.GAMMA.INV(Table3[[#This Row],[RV gamma]],GammaShape2,GammaRate2)/BinomTrials,Table3[[#This Row],[RV binom]])</f>
        <v>0</v>
      </c>
      <c r="M431" s="1">
        <f>Table3[[#This Row],[Risk 2 simulated occurences]]*_xlfn.LOGNORM.INV(Table3[[#This Row],[RV lognorm]],(LN(ImpLow2)+LN(ImpUp2))/2,(LN(ImpUp2)-LN(ImpLow2))/3.29)</f>
        <v>0</v>
      </c>
    </row>
    <row r="432" spans="1:13">
      <c r="A432">
        <v>8.2870805674638046E-2</v>
      </c>
      <c r="C432">
        <f>_xlfn.BETA.INV(Table1[[#This Row],[RV Beta]],C$9,C$10,ProbLow1,ProbUp1)</f>
        <v>0.36463526758197268</v>
      </c>
      <c r="D432">
        <f>_xlfn.BETA.INV(Table1[[#This Row],[RV Beta]],D$9,D$10,ProbLow2,ProbUp2)</f>
        <v>0.1343905802745918</v>
      </c>
      <c r="G432">
        <v>0.2549425369384431</v>
      </c>
      <c r="H432">
        <v>0.47562768472154981</v>
      </c>
      <c r="I432">
        <v>0.69631283250465659</v>
      </c>
      <c r="J432">
        <f>_xlfn.BINOM.INV(BinomTrials,_xlfn.GAMMA.INV(Table3[[#This Row],[RV gamma]],GammaShape1,GammaRate1)/BinomTrials,Table3[[#This Row],[RV binom]])</f>
        <v>0</v>
      </c>
      <c r="K432" s="1">
        <f>Table3[[#This Row],[Risk 1 Simulated occurences]]*_xlfn.LOGNORM.INV(Table3[[#This Row],[RV lognorm]],(LN(ImpLow1)+LN(ImpUp1))/2,(LN(ImpUp1)-LN(ImpLow1))/3.29)</f>
        <v>0</v>
      </c>
      <c r="L432">
        <f>_xlfn.BINOM.INV(BinomTrials,_xlfn.GAMMA.INV(Table3[[#This Row],[RV gamma]],GammaShape2,GammaRate2)/BinomTrials,Table3[[#This Row],[RV binom]])</f>
        <v>0</v>
      </c>
      <c r="M432" s="1">
        <f>Table3[[#This Row],[Risk 2 simulated occurences]]*_xlfn.LOGNORM.INV(Table3[[#This Row],[RV lognorm]],(LN(ImpLow2)+LN(ImpUp2))/2,(LN(ImpUp2)-LN(ImpLow2))/3.29)</f>
        <v>0</v>
      </c>
    </row>
    <row r="433" spans="1:13">
      <c r="A433">
        <v>0.80963097364158876</v>
      </c>
      <c r="C433">
        <f>_xlfn.BETA.INV(Table1[[#This Row],[RV Beta]],C$9,C$10,ProbLow1,ProbUp1)</f>
        <v>0.59005535460988046</v>
      </c>
      <c r="D433">
        <f>_xlfn.BETA.INV(Table1[[#This Row],[RV Beta]],D$9,D$10,ProbLow2,ProbUp2)</f>
        <v>0.20201660638296409</v>
      </c>
      <c r="G433">
        <v>0.81921832441315912</v>
      </c>
      <c r="H433">
        <v>0.87449711508792694</v>
      </c>
      <c r="I433">
        <v>0.92977590576269475</v>
      </c>
      <c r="J433">
        <f>_xlfn.BINOM.INV(BinomTrials,_xlfn.GAMMA.INV(Table3[[#This Row],[RV gamma]],GammaShape1,GammaRate1)/BinomTrials,Table3[[#This Row],[RV binom]])</f>
        <v>1</v>
      </c>
      <c r="K433" s="1">
        <f>Table3[[#This Row],[Risk 1 Simulated occurences]]*_xlfn.LOGNORM.INV(Table3[[#This Row],[RV lognorm]],(LN(ImpLow1)+LN(ImpUp1))/2,(LN(ImpUp1)-LN(ImpLow1))/3.29)</f>
        <v>88728.272847948028</v>
      </c>
      <c r="L433">
        <f>_xlfn.BINOM.INV(BinomTrials,_xlfn.GAMMA.INV(Table3[[#This Row],[RV gamma]],GammaShape2,GammaRate2)/BinomTrials,Table3[[#This Row],[RV binom]])</f>
        <v>1</v>
      </c>
      <c r="M433" s="1">
        <f>Table3[[#This Row],[Risk 2 simulated occurences]]*_xlfn.LOGNORM.INV(Table3[[#This Row],[RV lognorm]],(LN(ImpLow2)+LN(ImpUp2))/2,(LN(ImpUp2)-LN(ImpLow2))/3.29)</f>
        <v>8872827.2847948223</v>
      </c>
    </row>
    <row r="434" spans="1:13">
      <c r="A434">
        <v>0.46777399418306259</v>
      </c>
      <c r="C434">
        <f>_xlfn.BETA.INV(Table1[[#This Row],[RV Beta]],C$9,C$10,ProbLow1,ProbUp1)</f>
        <v>0.49139961535020932</v>
      </c>
      <c r="D434">
        <f>_xlfn.BETA.INV(Table1[[#This Row],[RV Beta]],D$9,D$10,ProbLow2,ProbUp2)</f>
        <v>0.17241988460506291</v>
      </c>
      <c r="G434">
        <v>0.60237841196468955</v>
      </c>
      <c r="H434">
        <v>0.67301328278752659</v>
      </c>
      <c r="I434">
        <v>0.74364815361036363</v>
      </c>
      <c r="J434">
        <f>_xlfn.BINOM.INV(BinomTrials,_xlfn.GAMMA.INV(Table3[[#This Row],[RV gamma]],GammaShape1,GammaRate1)/BinomTrials,Table3[[#This Row],[RV binom]])</f>
        <v>1</v>
      </c>
      <c r="K434" s="1">
        <f>Table3[[#This Row],[Risk 1 Simulated occurences]]*_xlfn.LOGNORM.INV(Table3[[#This Row],[RV lognorm]],(LN(ImpLow1)+LN(ImpUp1))/2,(LN(ImpUp1)-LN(ImpLow1))/3.29)</f>
        <v>50000.779477105913</v>
      </c>
      <c r="L434">
        <f>_xlfn.BINOM.INV(BinomTrials,_xlfn.GAMMA.INV(Table3[[#This Row],[RV gamma]],GammaShape2,GammaRate2)/BinomTrials,Table3[[#This Row],[RV binom]])</f>
        <v>0</v>
      </c>
      <c r="M434" s="1">
        <f>Table3[[#This Row],[Risk 2 simulated occurences]]*_xlfn.LOGNORM.INV(Table3[[#This Row],[RV lognorm]],(LN(ImpLow2)+LN(ImpUp2))/2,(LN(ImpUp2)-LN(ImpLow2))/3.29)</f>
        <v>0</v>
      </c>
    </row>
    <row r="435" spans="1:13">
      <c r="A435">
        <v>0.87752023473266527</v>
      </c>
      <c r="C435">
        <f>_xlfn.BETA.INV(Table1[[#This Row],[RV Beta]],C$9,C$10,ProbLow1,ProbUp1)</f>
        <v>0.6164006637232653</v>
      </c>
      <c r="D435">
        <f>_xlfn.BETA.INV(Table1[[#This Row],[RV Beta]],D$9,D$10,ProbLow2,ProbUp2)</f>
        <v>0.20992019911697957</v>
      </c>
      <c r="G435">
        <v>0.17396989053765771</v>
      </c>
      <c r="H435">
        <v>0.33424380995996472</v>
      </c>
      <c r="I435">
        <v>0.49451772938227173</v>
      </c>
      <c r="J435">
        <f>_xlfn.BINOM.INV(BinomTrials,_xlfn.GAMMA.INV(Table3[[#This Row],[RV gamma]],GammaShape1,GammaRate1)/BinomTrials,Table3[[#This Row],[RV binom]])</f>
        <v>0</v>
      </c>
      <c r="K435" s="1">
        <f>Table3[[#This Row],[Risk 1 Simulated occurences]]*_xlfn.LOGNORM.INV(Table3[[#This Row],[RV lognorm]],(LN(ImpLow1)+LN(ImpUp1))/2,(LN(ImpUp1)-LN(ImpLow1))/3.29)</f>
        <v>0</v>
      </c>
      <c r="L435">
        <f>_xlfn.BINOM.INV(BinomTrials,_xlfn.GAMMA.INV(Table3[[#This Row],[RV gamma]],GammaShape2,GammaRate2)/BinomTrials,Table3[[#This Row],[RV binom]])</f>
        <v>0</v>
      </c>
      <c r="M435" s="1">
        <f>Table3[[#This Row],[Risk 2 simulated occurences]]*_xlfn.LOGNORM.INV(Table3[[#This Row],[RV lognorm]],(LN(ImpLow2)+LN(ImpUp2))/2,(LN(ImpUp2)-LN(ImpLow2))/3.29)</f>
        <v>0</v>
      </c>
    </row>
    <row r="436" spans="1:13">
      <c r="A436">
        <v>0.4825851519045351</v>
      </c>
      <c r="C436">
        <f>_xlfn.BETA.INV(Table1[[#This Row],[RV Beta]],C$9,C$10,ProbLow1,ProbUp1)</f>
        <v>0.49535497157885072</v>
      </c>
      <c r="D436">
        <f>_xlfn.BETA.INV(Table1[[#This Row],[RV Beta]],D$9,D$10,ProbLow2,ProbUp2)</f>
        <v>0.17360649147365534</v>
      </c>
      <c r="G436">
        <v>0.91195026641336752</v>
      </c>
      <c r="H436">
        <v>0.6357139971273551</v>
      </c>
      <c r="I436">
        <v>0.35947772784134269</v>
      </c>
      <c r="J436">
        <f>_xlfn.BINOM.INV(BinomTrials,_xlfn.GAMMA.INV(Table3[[#This Row],[RV gamma]],GammaShape1,GammaRate1)/BinomTrials,Table3[[#This Row],[RV binom]])</f>
        <v>1</v>
      </c>
      <c r="K436" s="1">
        <f>Table3[[#This Row],[Risk 1 Simulated occurences]]*_xlfn.LOGNORM.INV(Table3[[#This Row],[RV lognorm]],(LN(ImpLow1)+LN(ImpUp1))/2,(LN(ImpUp1)-LN(ImpLow1))/3.29)</f>
        <v>24582.244497460222</v>
      </c>
      <c r="L436">
        <f>_xlfn.BINOM.INV(BinomTrials,_xlfn.GAMMA.INV(Table3[[#This Row],[RV gamma]],GammaShape2,GammaRate2)/BinomTrials,Table3[[#This Row],[RV binom]])</f>
        <v>0</v>
      </c>
      <c r="M436" s="1">
        <f>Table3[[#This Row],[Risk 2 simulated occurences]]*_xlfn.LOGNORM.INV(Table3[[#This Row],[RV lognorm]],(LN(ImpLow2)+LN(ImpUp2))/2,(LN(ImpUp2)-LN(ImpLow2))/3.29)</f>
        <v>0</v>
      </c>
    </row>
    <row r="437" spans="1:13">
      <c r="A437">
        <v>0.80864805952117225</v>
      </c>
      <c r="C437">
        <f>_xlfn.BETA.INV(Table1[[#This Row],[RV Beta]],C$9,C$10,ProbLow1,ProbUp1)</f>
        <v>0.58970964675644577</v>
      </c>
      <c r="D437">
        <f>_xlfn.BETA.INV(Table1[[#This Row],[RV Beta]],D$9,D$10,ProbLow2,ProbUp2)</f>
        <v>0.20191289402693374</v>
      </c>
      <c r="G437">
        <v>0.14812760946719331</v>
      </c>
      <c r="H437">
        <v>0.44514971945674608</v>
      </c>
      <c r="I437">
        <v>0.74217182944629889</v>
      </c>
      <c r="J437">
        <f>_xlfn.BINOM.INV(BinomTrials,_xlfn.GAMMA.INV(Table3[[#This Row],[RV gamma]],GammaShape1,GammaRate1)/BinomTrials,Table3[[#This Row],[RV binom]])</f>
        <v>0</v>
      </c>
      <c r="K437" s="1">
        <f>Table3[[#This Row],[Risk 1 Simulated occurences]]*_xlfn.LOGNORM.INV(Table3[[#This Row],[RV lognorm]],(LN(ImpLow1)+LN(ImpUp1))/2,(LN(ImpUp1)-LN(ImpLow1))/3.29)</f>
        <v>0</v>
      </c>
      <c r="L437">
        <f>_xlfn.BINOM.INV(BinomTrials,_xlfn.GAMMA.INV(Table3[[#This Row],[RV gamma]],GammaShape2,GammaRate2)/BinomTrials,Table3[[#This Row],[RV binom]])</f>
        <v>0</v>
      </c>
      <c r="M437" s="1">
        <f>Table3[[#This Row],[Risk 2 simulated occurences]]*_xlfn.LOGNORM.INV(Table3[[#This Row],[RV lognorm]],(LN(ImpLow2)+LN(ImpUp2))/2,(LN(ImpUp2)-LN(ImpLow2))/3.29)</f>
        <v>0</v>
      </c>
    </row>
    <row r="438" spans="1:13">
      <c r="A438">
        <v>0.94793637234155848</v>
      </c>
      <c r="C438">
        <f>_xlfn.BETA.INV(Table1[[#This Row],[RV Beta]],C$9,C$10,ProbLow1,ProbUp1)</f>
        <v>0.65392833212258861</v>
      </c>
      <c r="D438">
        <f>_xlfn.BETA.INV(Table1[[#This Row],[RV Beta]],D$9,D$10,ProbLow2,ProbUp2)</f>
        <v>0.22117849963677658</v>
      </c>
      <c r="G438">
        <v>0.5807323151178343</v>
      </c>
      <c r="H438">
        <v>0.63133490953190952</v>
      </c>
      <c r="I438">
        <v>0.68193750394598462</v>
      </c>
      <c r="J438">
        <f>_xlfn.BINOM.INV(BinomTrials,_xlfn.GAMMA.INV(Table3[[#This Row],[RV gamma]],GammaShape1,GammaRate1)/BinomTrials,Table3[[#This Row],[RV binom]])</f>
        <v>1</v>
      </c>
      <c r="K438" s="1">
        <f>Table3[[#This Row],[Risk 1 Simulated occurences]]*_xlfn.LOGNORM.INV(Table3[[#This Row],[RV lognorm]],(LN(ImpLow1)+LN(ImpUp1))/2,(LN(ImpUp1)-LN(ImpLow1))/3.29)</f>
        <v>44035.868779143661</v>
      </c>
      <c r="L438">
        <f>_xlfn.BINOM.INV(BinomTrials,_xlfn.GAMMA.INV(Table3[[#This Row],[RV gamma]],GammaShape2,GammaRate2)/BinomTrials,Table3[[#This Row],[RV binom]])</f>
        <v>0</v>
      </c>
      <c r="M438" s="1">
        <f>Table3[[#This Row],[Risk 2 simulated occurences]]*_xlfn.LOGNORM.INV(Table3[[#This Row],[RV lognorm]],(LN(ImpLow2)+LN(ImpUp2))/2,(LN(ImpUp2)-LN(ImpLow2))/3.29)</f>
        <v>0</v>
      </c>
    </row>
    <row r="439" spans="1:13">
      <c r="A439">
        <v>0.9666099445738876</v>
      </c>
      <c r="C439">
        <f>_xlfn.BETA.INV(Table1[[#This Row],[RV Beta]],C$9,C$10,ProbLow1,ProbUp1)</f>
        <v>0.66851712303872057</v>
      </c>
      <c r="D439">
        <f>_xlfn.BETA.INV(Table1[[#This Row],[RV Beta]],D$9,D$10,ProbLow2,ProbUp2)</f>
        <v>0.22555513691161616</v>
      </c>
      <c r="G439">
        <v>0.36802018544078813</v>
      </c>
      <c r="H439">
        <v>0.8458245028023722</v>
      </c>
      <c r="I439">
        <v>0.32362882016395628</v>
      </c>
      <c r="J439">
        <f>_xlfn.BINOM.INV(BinomTrials,_xlfn.GAMMA.INV(Table3[[#This Row],[RV gamma]],GammaShape1,GammaRate1)/BinomTrials,Table3[[#This Row],[RV binom]])</f>
        <v>1</v>
      </c>
      <c r="K439" s="1">
        <f>Table3[[#This Row],[Risk 1 Simulated occurences]]*_xlfn.LOGNORM.INV(Table3[[#This Row],[RV lognorm]],(LN(ImpLow1)+LN(ImpUp1))/2,(LN(ImpUp1)-LN(ImpLow1))/3.29)</f>
        <v>22957.224540885214</v>
      </c>
      <c r="L439">
        <f>_xlfn.BINOM.INV(BinomTrials,_xlfn.GAMMA.INV(Table3[[#This Row],[RV gamma]],GammaShape2,GammaRate2)/BinomTrials,Table3[[#This Row],[RV binom]])</f>
        <v>0</v>
      </c>
      <c r="M439" s="1">
        <f>Table3[[#This Row],[Risk 2 simulated occurences]]*_xlfn.LOGNORM.INV(Table3[[#This Row],[RV lognorm]],(LN(ImpLow2)+LN(ImpUp2))/2,(LN(ImpUp2)-LN(ImpLow2))/3.29)</f>
        <v>0</v>
      </c>
    </row>
    <row r="440" spans="1:13">
      <c r="A440">
        <v>0.81333845332886023</v>
      </c>
      <c r="C440">
        <f>_xlfn.BETA.INV(Table1[[#This Row],[RV Beta]],C$9,C$10,ProbLow1,ProbUp1)</f>
        <v>0.59136654305791336</v>
      </c>
      <c r="D440">
        <f>_xlfn.BETA.INV(Table1[[#This Row],[RV Beta]],D$9,D$10,ProbLow2,ProbUp2)</f>
        <v>0.20240996291737401</v>
      </c>
      <c r="G440">
        <v>0.31525670332613248</v>
      </c>
      <c r="H440">
        <v>0.77241859946978209</v>
      </c>
      <c r="I440">
        <v>0.2295804956134318</v>
      </c>
      <c r="J440">
        <f>_xlfn.BINOM.INV(BinomTrials,_xlfn.GAMMA.INV(Table3[[#This Row],[RV gamma]],GammaShape1,GammaRate1)/BinomTrials,Table3[[#This Row],[RV binom]])</f>
        <v>1</v>
      </c>
      <c r="K440" s="1">
        <f>Table3[[#This Row],[Risk 1 Simulated occurences]]*_xlfn.LOGNORM.INV(Table3[[#This Row],[RV lognorm]],(LN(ImpLow1)+LN(ImpUp1))/2,(LN(ImpUp1)-LN(ImpLow1))/3.29)</f>
        <v>18836.766383466118</v>
      </c>
      <c r="L440">
        <f>_xlfn.BINOM.INV(BinomTrials,_xlfn.GAMMA.INV(Table3[[#This Row],[RV gamma]],GammaShape2,GammaRate2)/BinomTrials,Table3[[#This Row],[RV binom]])</f>
        <v>0</v>
      </c>
      <c r="M440" s="1">
        <f>Table3[[#This Row],[Risk 2 simulated occurences]]*_xlfn.LOGNORM.INV(Table3[[#This Row],[RV lognorm]],(LN(ImpLow2)+LN(ImpUp2))/2,(LN(ImpUp2)-LN(ImpLow2))/3.29)</f>
        <v>0</v>
      </c>
    </row>
    <row r="441" spans="1:13">
      <c r="A441">
        <v>0.77938509815343893</v>
      </c>
      <c r="C441">
        <f>_xlfn.BETA.INV(Table1[[#This Row],[RV Beta]],C$9,C$10,ProbLow1,ProbUp1)</f>
        <v>0.57974729680400783</v>
      </c>
      <c r="D441">
        <f>_xlfn.BETA.INV(Table1[[#This Row],[RV Beta]],D$9,D$10,ProbLow2,ProbUp2)</f>
        <v>0.19892418904120235</v>
      </c>
      <c r="G441">
        <v>0.51941280230852438</v>
      </c>
      <c r="H441">
        <v>3.9401288628299391E-2</v>
      </c>
      <c r="I441">
        <v>0.5593897749480744</v>
      </c>
      <c r="J441">
        <f>_xlfn.BINOM.INV(BinomTrials,_xlfn.GAMMA.INV(Table3[[#This Row],[RV gamma]],GammaShape1,GammaRate1)/BinomTrials,Table3[[#This Row],[RV binom]])</f>
        <v>0</v>
      </c>
      <c r="K441" s="1">
        <f>Table3[[#This Row],[Risk 1 Simulated occurences]]*_xlfn.LOGNORM.INV(Table3[[#This Row],[RV lognorm]],(LN(ImpLow1)+LN(ImpUp1))/2,(LN(ImpUp1)-LN(ImpLow1))/3.29)</f>
        <v>0</v>
      </c>
      <c r="L441">
        <f>_xlfn.BINOM.INV(BinomTrials,_xlfn.GAMMA.INV(Table3[[#This Row],[RV gamma]],GammaShape2,GammaRate2)/BinomTrials,Table3[[#This Row],[RV binom]])</f>
        <v>0</v>
      </c>
      <c r="M441" s="1">
        <f>Table3[[#This Row],[Risk 2 simulated occurences]]*_xlfn.LOGNORM.INV(Table3[[#This Row],[RV lognorm]],(LN(ImpLow2)+LN(ImpUp2))/2,(LN(ImpUp2)-LN(ImpLow2))/3.29)</f>
        <v>0</v>
      </c>
    </row>
    <row r="442" spans="1:13">
      <c r="A442">
        <v>0.12534466484810444</v>
      </c>
      <c r="C442">
        <f>_xlfn.BETA.INV(Table1[[#This Row],[RV Beta]],C$9,C$10,ProbLow1,ProbUp1)</f>
        <v>0.38483748078735147</v>
      </c>
      <c r="D442">
        <f>_xlfn.BETA.INV(Table1[[#This Row],[RV Beta]],D$9,D$10,ProbLow2,ProbUp2)</f>
        <v>0.14045124423620547</v>
      </c>
      <c r="G442">
        <v>0.77096839936960881</v>
      </c>
      <c r="H442">
        <v>0.21745797582783641</v>
      </c>
      <c r="I442">
        <v>0.66394755228606406</v>
      </c>
      <c r="J442">
        <f>_xlfn.BINOM.INV(BinomTrials,_xlfn.GAMMA.INV(Table3[[#This Row],[RV gamma]],GammaShape1,GammaRate1)/BinomTrials,Table3[[#This Row],[RV binom]])</f>
        <v>0</v>
      </c>
      <c r="K442" s="1">
        <f>Table3[[#This Row],[Risk 1 Simulated occurences]]*_xlfn.LOGNORM.INV(Table3[[#This Row],[RV lognorm]],(LN(ImpLow1)+LN(ImpUp1))/2,(LN(ImpUp1)-LN(ImpLow1))/3.29)</f>
        <v>0</v>
      </c>
      <c r="L442">
        <f>_xlfn.BINOM.INV(BinomTrials,_xlfn.GAMMA.INV(Table3[[#This Row],[RV gamma]],GammaShape2,GammaRate2)/BinomTrials,Table3[[#This Row],[RV binom]])</f>
        <v>0</v>
      </c>
      <c r="M442" s="1">
        <f>Table3[[#This Row],[Risk 2 simulated occurences]]*_xlfn.LOGNORM.INV(Table3[[#This Row],[RV lognorm]],(LN(ImpLow2)+LN(ImpUp2))/2,(LN(ImpUp2)-LN(ImpLow2))/3.29)</f>
        <v>0</v>
      </c>
    </row>
    <row r="443" spans="1:13">
      <c r="A443">
        <v>0.66778210209113642</v>
      </c>
      <c r="C443">
        <f>_xlfn.BETA.INV(Table1[[#This Row],[RV Beta]],C$9,C$10,ProbLow1,ProbUp1)</f>
        <v>0.54575326134145374</v>
      </c>
      <c r="D443">
        <f>_xlfn.BETA.INV(Table1[[#This Row],[RV Beta]],D$9,D$10,ProbLow2,ProbUp2)</f>
        <v>0.1887259784024361</v>
      </c>
      <c r="G443">
        <v>0.66588820501504853</v>
      </c>
      <c r="H443">
        <v>0.81619973844671612</v>
      </c>
      <c r="I443">
        <v>0.9665112718783837</v>
      </c>
      <c r="J443">
        <f>_xlfn.BINOM.INV(BinomTrials,_xlfn.GAMMA.INV(Table3[[#This Row],[RV gamma]],GammaShape1,GammaRate1)/BinomTrials,Table3[[#This Row],[RV binom]])</f>
        <v>1</v>
      </c>
      <c r="K443" s="1">
        <f>Table3[[#This Row],[Risk 1 Simulated occurences]]*_xlfn.LOGNORM.INV(Table3[[#This Row],[RV lognorm]],(LN(ImpLow1)+LN(ImpUp1))/2,(LN(ImpUp1)-LN(ImpLow1))/3.29)</f>
        <v>113968.75343412327</v>
      </c>
      <c r="L443">
        <f>_xlfn.BINOM.INV(BinomTrials,_xlfn.GAMMA.INV(Table3[[#This Row],[RV gamma]],GammaShape2,GammaRate2)/BinomTrials,Table3[[#This Row],[RV binom]])</f>
        <v>0</v>
      </c>
      <c r="M443" s="1">
        <f>Table3[[#This Row],[Risk 2 simulated occurences]]*_xlfn.LOGNORM.INV(Table3[[#This Row],[RV lognorm]],(LN(ImpLow2)+LN(ImpUp2))/2,(LN(ImpUp2)-LN(ImpLow2))/3.29)</f>
        <v>0</v>
      </c>
    </row>
    <row r="444" spans="1:13">
      <c r="A444">
        <v>0.41378984573008021</v>
      </c>
      <c r="C444">
        <f>_xlfn.BETA.INV(Table1[[#This Row],[RV Beta]],C$9,C$10,ProbLow1,ProbUp1)</f>
        <v>0.47687912555137707</v>
      </c>
      <c r="D444">
        <f>_xlfn.BETA.INV(Table1[[#This Row],[RV Beta]],D$9,D$10,ProbLow2,ProbUp2)</f>
        <v>0.16806373766541322</v>
      </c>
      <c r="G444">
        <v>0.58306168791980562</v>
      </c>
      <c r="H444">
        <v>0.86900407395744883</v>
      </c>
      <c r="I444">
        <v>0.1549464599950921</v>
      </c>
      <c r="J444">
        <f>_xlfn.BINOM.INV(BinomTrials,_xlfn.GAMMA.INV(Table3[[#This Row],[RV gamma]],GammaShape1,GammaRate1)/BinomTrials,Table3[[#This Row],[RV binom]])</f>
        <v>1</v>
      </c>
      <c r="K444" s="1">
        <f>Table3[[#This Row],[Risk 1 Simulated occurences]]*_xlfn.LOGNORM.INV(Table3[[#This Row],[RV lognorm]],(LN(ImpLow1)+LN(ImpUp1))/2,(LN(ImpUp1)-LN(ImpLow1))/3.29)</f>
        <v>15536.513719517368</v>
      </c>
      <c r="L444">
        <f>_xlfn.BINOM.INV(BinomTrials,_xlfn.GAMMA.INV(Table3[[#This Row],[RV gamma]],GammaShape2,GammaRate2)/BinomTrials,Table3[[#This Row],[RV binom]])</f>
        <v>1</v>
      </c>
      <c r="M444" s="1">
        <f>Table3[[#This Row],[Risk 2 simulated occurences]]*_xlfn.LOGNORM.INV(Table3[[#This Row],[RV lognorm]],(LN(ImpLow2)+LN(ImpUp2))/2,(LN(ImpUp2)-LN(ImpLow2))/3.29)</f>
        <v>1553651.3719517377</v>
      </c>
    </row>
    <row r="445" spans="1:13">
      <c r="A445">
        <v>0.56593718545787841</v>
      </c>
      <c r="C445">
        <f>_xlfn.BETA.INV(Table1[[#This Row],[RV Beta]],C$9,C$10,ProbLow1,ProbUp1)</f>
        <v>0.51764172885048354</v>
      </c>
      <c r="D445">
        <f>_xlfn.BETA.INV(Table1[[#This Row],[RV Beta]],D$9,D$10,ProbLow2,ProbUp2)</f>
        <v>0.18029251865514503</v>
      </c>
      <c r="G445">
        <v>0.51778886817292724</v>
      </c>
      <c r="H445">
        <v>0.3514710028429846</v>
      </c>
      <c r="I445">
        <v>0.18515313751304202</v>
      </c>
      <c r="J445">
        <f>_xlfn.BINOM.INV(BinomTrials,_xlfn.GAMMA.INV(Table3[[#This Row],[RV gamma]],GammaShape1,GammaRate1)/BinomTrials,Table3[[#This Row],[RV binom]])</f>
        <v>0</v>
      </c>
      <c r="K445" s="1">
        <f>Table3[[#This Row],[Risk 1 Simulated occurences]]*_xlfn.LOGNORM.INV(Table3[[#This Row],[RV lognorm]],(LN(ImpLow1)+LN(ImpUp1))/2,(LN(ImpUp1)-LN(ImpLow1))/3.29)</f>
        <v>0</v>
      </c>
      <c r="L445">
        <f>_xlfn.BINOM.INV(BinomTrials,_xlfn.GAMMA.INV(Table3[[#This Row],[RV gamma]],GammaShape2,GammaRate2)/BinomTrials,Table3[[#This Row],[RV binom]])</f>
        <v>0</v>
      </c>
      <c r="M445" s="1">
        <f>Table3[[#This Row],[Risk 2 simulated occurences]]*_xlfn.LOGNORM.INV(Table3[[#This Row],[RV lognorm]],(LN(ImpLow2)+LN(ImpUp2))/2,(LN(ImpUp2)-LN(ImpLow2))/3.29)</f>
        <v>0</v>
      </c>
    </row>
    <row r="446" spans="1:13">
      <c r="A446">
        <v>0.70627599056171064</v>
      </c>
      <c r="C446">
        <f>_xlfn.BETA.INV(Table1[[#This Row],[RV Beta]],C$9,C$10,ProbLow1,ProbUp1)</f>
        <v>0.5569460588240519</v>
      </c>
      <c r="D446">
        <f>_xlfn.BETA.INV(Table1[[#This Row],[RV Beta]],D$9,D$10,ProbLow2,ProbUp2)</f>
        <v>0.19208381764721558</v>
      </c>
      <c r="G446">
        <v>0.47750738238799728</v>
      </c>
      <c r="H446">
        <v>0.1731447820426639</v>
      </c>
      <c r="I446">
        <v>0.86878218169733057</v>
      </c>
      <c r="J446">
        <f>_xlfn.BINOM.INV(BinomTrials,_xlfn.GAMMA.INV(Table3[[#This Row],[RV gamma]],GammaShape1,GammaRate1)/BinomTrials,Table3[[#This Row],[RV binom]])</f>
        <v>0</v>
      </c>
      <c r="K446" s="1">
        <f>Table3[[#This Row],[Risk 1 Simulated occurences]]*_xlfn.LOGNORM.INV(Table3[[#This Row],[RV lognorm]],(LN(ImpLow1)+LN(ImpUp1))/2,(LN(ImpUp1)-LN(ImpLow1))/3.29)</f>
        <v>0</v>
      </c>
      <c r="L446">
        <f>_xlfn.BINOM.INV(BinomTrials,_xlfn.GAMMA.INV(Table3[[#This Row],[RV gamma]],GammaShape2,GammaRate2)/BinomTrials,Table3[[#This Row],[RV binom]])</f>
        <v>0</v>
      </c>
      <c r="M446" s="1">
        <f>Table3[[#This Row],[Risk 2 simulated occurences]]*_xlfn.LOGNORM.INV(Table3[[#This Row],[RV lognorm]],(LN(ImpLow2)+LN(ImpUp2))/2,(LN(ImpUp2)-LN(ImpLow2))/3.29)</f>
        <v>0</v>
      </c>
    </row>
    <row r="447" spans="1:13">
      <c r="A447">
        <v>0.38057337067116676</v>
      </c>
      <c r="C447">
        <f>_xlfn.BETA.INV(Table1[[#This Row],[RV Beta]],C$9,C$10,ProbLow1,ProbUp1)</f>
        <v>0.46779850192173578</v>
      </c>
      <c r="D447">
        <f>_xlfn.BETA.INV(Table1[[#This Row],[RV Beta]],D$9,D$10,ProbLow2,ProbUp2)</f>
        <v>0.16533955057652083</v>
      </c>
      <c r="G447">
        <v>0.46657579507053631</v>
      </c>
      <c r="H447">
        <v>4.4351791052311559E-2</v>
      </c>
      <c r="I447">
        <v>0.62212778703408678</v>
      </c>
      <c r="J447">
        <f>_xlfn.BINOM.INV(BinomTrials,_xlfn.GAMMA.INV(Table3[[#This Row],[RV gamma]],GammaShape1,GammaRate1)/BinomTrials,Table3[[#This Row],[RV binom]])</f>
        <v>0</v>
      </c>
      <c r="K447" s="1">
        <f>Table3[[#This Row],[Risk 1 Simulated occurences]]*_xlfn.LOGNORM.INV(Table3[[#This Row],[RV lognorm]],(LN(ImpLow1)+LN(ImpUp1))/2,(LN(ImpUp1)-LN(ImpLow1))/3.29)</f>
        <v>0</v>
      </c>
      <c r="L447">
        <f>_xlfn.BINOM.INV(BinomTrials,_xlfn.GAMMA.INV(Table3[[#This Row],[RV gamma]],GammaShape2,GammaRate2)/BinomTrials,Table3[[#This Row],[RV binom]])</f>
        <v>0</v>
      </c>
      <c r="M447" s="1">
        <f>Table3[[#This Row],[Risk 2 simulated occurences]]*_xlfn.LOGNORM.INV(Table3[[#This Row],[RV lognorm]],(LN(ImpLow2)+LN(ImpUp2))/2,(LN(ImpUp2)-LN(ImpLow2))/3.29)</f>
        <v>0</v>
      </c>
    </row>
    <row r="448" spans="1:13">
      <c r="A448">
        <v>0.29664087029948871</v>
      </c>
      <c r="C448">
        <f>_xlfn.BETA.INV(Table1[[#This Row],[RV Beta]],C$9,C$10,ProbLow1,ProbUp1)</f>
        <v>0.44391780597553487</v>
      </c>
      <c r="D448">
        <f>_xlfn.BETA.INV(Table1[[#This Row],[RV Beta]],D$9,D$10,ProbLow2,ProbUp2)</f>
        <v>0.15817534179266055</v>
      </c>
      <c r="G448">
        <v>0.73938775050425332</v>
      </c>
      <c r="H448">
        <v>0.42055221620041516</v>
      </c>
      <c r="I448">
        <v>0.10171668189657697</v>
      </c>
      <c r="J448">
        <f>_xlfn.BINOM.INV(BinomTrials,_xlfn.GAMMA.INV(Table3[[#This Row],[RV gamma]],GammaShape1,GammaRate1)/BinomTrials,Table3[[#This Row],[RV binom]])</f>
        <v>0</v>
      </c>
      <c r="K448" s="1">
        <f>Table3[[#This Row],[Risk 1 Simulated occurences]]*_xlfn.LOGNORM.INV(Table3[[#This Row],[RV lognorm]],(LN(ImpLow1)+LN(ImpUp1))/2,(LN(ImpUp1)-LN(ImpLow1))/3.29)</f>
        <v>0</v>
      </c>
      <c r="L448">
        <f>_xlfn.BINOM.INV(BinomTrials,_xlfn.GAMMA.INV(Table3[[#This Row],[RV gamma]],GammaShape2,GammaRate2)/BinomTrials,Table3[[#This Row],[RV binom]])</f>
        <v>0</v>
      </c>
      <c r="M448" s="1">
        <f>Table3[[#This Row],[Risk 2 simulated occurences]]*_xlfn.LOGNORM.INV(Table3[[#This Row],[RV lognorm]],(LN(ImpLow2)+LN(ImpUp2))/2,(LN(ImpUp2)-LN(ImpLow2))/3.29)</f>
        <v>0</v>
      </c>
    </row>
    <row r="449" spans="1:13">
      <c r="A449">
        <v>0.64310712350677102</v>
      </c>
      <c r="C449">
        <f>_xlfn.BETA.INV(Table1[[#This Row],[RV Beta]],C$9,C$10,ProbLow1,ProbUp1)</f>
        <v>0.53877947231505696</v>
      </c>
      <c r="D449">
        <f>_xlfn.BETA.INV(Table1[[#This Row],[RV Beta]],D$9,D$10,ProbLow2,ProbUp2)</f>
        <v>0.18663384169451708</v>
      </c>
      <c r="G449">
        <v>0.88992272498548153</v>
      </c>
      <c r="H449">
        <v>0.22109768037735378</v>
      </c>
      <c r="I449">
        <v>0.55227263576922592</v>
      </c>
      <c r="J449">
        <f>_xlfn.BINOM.INV(BinomTrials,_xlfn.GAMMA.INV(Table3[[#This Row],[RV gamma]],GammaShape1,GammaRate1)/BinomTrials,Table3[[#This Row],[RV binom]])</f>
        <v>0</v>
      </c>
      <c r="K449" s="1">
        <f>Table3[[#This Row],[Risk 1 Simulated occurences]]*_xlfn.LOGNORM.INV(Table3[[#This Row],[RV lognorm]],(LN(ImpLow1)+LN(ImpUp1))/2,(LN(ImpUp1)-LN(ImpLow1))/3.29)</f>
        <v>0</v>
      </c>
      <c r="L449">
        <f>_xlfn.BINOM.INV(BinomTrials,_xlfn.GAMMA.INV(Table3[[#This Row],[RV gamma]],GammaShape2,GammaRate2)/BinomTrials,Table3[[#This Row],[RV binom]])</f>
        <v>0</v>
      </c>
      <c r="M449" s="1">
        <f>Table3[[#This Row],[Risk 2 simulated occurences]]*_xlfn.LOGNORM.INV(Table3[[#This Row],[RV lognorm]],(LN(ImpLow2)+LN(ImpUp2))/2,(LN(ImpUp2)-LN(ImpLow2))/3.29)</f>
        <v>0</v>
      </c>
    </row>
    <row r="450" spans="1:13">
      <c r="A450">
        <v>0.70142477830006966</v>
      </c>
      <c r="C450">
        <f>_xlfn.BETA.INV(Table1[[#This Row],[RV Beta]],C$9,C$10,ProbLow1,ProbUp1)</f>
        <v>0.55551086614334966</v>
      </c>
      <c r="D450">
        <f>_xlfn.BETA.INV(Table1[[#This Row],[RV Beta]],D$9,D$10,ProbLow2,ProbUp2)</f>
        <v>0.19165325984300485</v>
      </c>
      <c r="G450">
        <v>0.93123883098887228</v>
      </c>
      <c r="H450">
        <v>0.98871410218473255</v>
      </c>
      <c r="I450">
        <v>4.618937338059273E-2</v>
      </c>
      <c r="J450">
        <f>_xlfn.BINOM.INV(BinomTrials,_xlfn.GAMMA.INV(Table3[[#This Row],[RV gamma]],GammaShape1,GammaRate1)/BinomTrials,Table3[[#This Row],[RV binom]])</f>
        <v>3</v>
      </c>
      <c r="K450" s="1">
        <f>Table3[[#This Row],[Risk 1 Simulated occurences]]*_xlfn.LOGNORM.INV(Table3[[#This Row],[RV lognorm]],(LN(ImpLow1)+LN(ImpUp1))/2,(LN(ImpUp1)-LN(ImpLow1))/3.29)</f>
        <v>29213.045958860497</v>
      </c>
      <c r="L450">
        <f>_xlfn.BINOM.INV(BinomTrials,_xlfn.GAMMA.INV(Table3[[#This Row],[RV gamma]],GammaShape2,GammaRate2)/BinomTrials,Table3[[#This Row],[RV binom]])</f>
        <v>2</v>
      </c>
      <c r="M450" s="1">
        <f>Table3[[#This Row],[Risk 2 simulated occurences]]*_xlfn.LOGNORM.INV(Table3[[#This Row],[RV lognorm]],(LN(ImpLow2)+LN(ImpUp2))/2,(LN(ImpUp2)-LN(ImpLow2))/3.29)</f>
        <v>1947536.3972573637</v>
      </c>
    </row>
    <row r="451" spans="1:13">
      <c r="A451">
        <v>0.84624888927035447</v>
      </c>
      <c r="C451">
        <f>_xlfn.BETA.INV(Table1[[#This Row],[RV Beta]],C$9,C$10,ProbLow1,ProbUp1)</f>
        <v>0.60357469008603393</v>
      </c>
      <c r="D451">
        <f>_xlfn.BETA.INV(Table1[[#This Row],[RV Beta]],D$9,D$10,ProbLow2,ProbUp2)</f>
        <v>0.20607240702581014</v>
      </c>
      <c r="G451">
        <v>0.33103242997593824</v>
      </c>
      <c r="H451">
        <v>0.31791541879899587</v>
      </c>
      <c r="I451">
        <v>0.30479840762205346</v>
      </c>
      <c r="J451">
        <f>_xlfn.BINOM.INV(BinomTrials,_xlfn.GAMMA.INV(Table3[[#This Row],[RV gamma]],GammaShape1,GammaRate1)/BinomTrials,Table3[[#This Row],[RV binom]])</f>
        <v>0</v>
      </c>
      <c r="K451" s="1">
        <f>Table3[[#This Row],[Risk 1 Simulated occurences]]*_xlfn.LOGNORM.INV(Table3[[#This Row],[RV lognorm]],(LN(ImpLow1)+LN(ImpUp1))/2,(LN(ImpUp1)-LN(ImpLow1))/3.29)</f>
        <v>0</v>
      </c>
      <c r="L451">
        <f>_xlfn.BINOM.INV(BinomTrials,_xlfn.GAMMA.INV(Table3[[#This Row],[RV gamma]],GammaShape2,GammaRate2)/BinomTrials,Table3[[#This Row],[RV binom]])</f>
        <v>0</v>
      </c>
      <c r="M451" s="1">
        <f>Table3[[#This Row],[Risk 2 simulated occurences]]*_xlfn.LOGNORM.INV(Table3[[#This Row],[RV lognorm]],(LN(ImpLow2)+LN(ImpUp2))/2,(LN(ImpUp2)-LN(ImpLow2))/3.29)</f>
        <v>0</v>
      </c>
    </row>
    <row r="452" spans="1:13">
      <c r="A452">
        <v>0.90508196684768516</v>
      </c>
      <c r="C452">
        <f>_xlfn.BETA.INV(Table1[[#This Row],[RV Beta]],C$9,C$10,ProbLow1,ProbUp1)</f>
        <v>0.62916891409187992</v>
      </c>
      <c r="D452">
        <f>_xlfn.BETA.INV(Table1[[#This Row],[RV Beta]],D$9,D$10,ProbLow2,ProbUp2)</f>
        <v>0.21375067422756394</v>
      </c>
      <c r="G452">
        <v>0.66205060559420414</v>
      </c>
      <c r="H452">
        <v>0.20444375472350221</v>
      </c>
      <c r="I452">
        <v>0.74683690385280033</v>
      </c>
      <c r="J452">
        <f>_xlfn.BINOM.INV(BinomTrials,_xlfn.GAMMA.INV(Table3[[#This Row],[RV gamma]],GammaShape1,GammaRate1)/BinomTrials,Table3[[#This Row],[RV binom]])</f>
        <v>0</v>
      </c>
      <c r="K452" s="1">
        <f>Table3[[#This Row],[Risk 1 Simulated occurences]]*_xlfn.LOGNORM.INV(Table3[[#This Row],[RV lognorm]],(LN(ImpLow1)+LN(ImpUp1))/2,(LN(ImpUp1)-LN(ImpLow1))/3.29)</f>
        <v>0</v>
      </c>
      <c r="L452">
        <f>_xlfn.BINOM.INV(BinomTrials,_xlfn.GAMMA.INV(Table3[[#This Row],[RV gamma]],GammaShape2,GammaRate2)/BinomTrials,Table3[[#This Row],[RV binom]])</f>
        <v>0</v>
      </c>
      <c r="M452" s="1">
        <f>Table3[[#This Row],[Risk 2 simulated occurences]]*_xlfn.LOGNORM.INV(Table3[[#This Row],[RV lognorm]],(LN(ImpLow2)+LN(ImpUp2))/2,(LN(ImpUp2)-LN(ImpLow2))/3.29)</f>
        <v>0</v>
      </c>
    </row>
    <row r="453" spans="1:13">
      <c r="A453">
        <v>0.71261680904432056</v>
      </c>
      <c r="C453">
        <f>_xlfn.BETA.INV(Table1[[#This Row],[RV Beta]],C$9,C$10,ProbLow1,ProbUp1)</f>
        <v>0.55883399317405558</v>
      </c>
      <c r="D453">
        <f>_xlfn.BETA.INV(Table1[[#This Row],[RV Beta]],D$9,D$10,ProbLow2,ProbUp2)</f>
        <v>0.19265019795221666</v>
      </c>
      <c r="G453">
        <v>8.4528221788130797E-2</v>
      </c>
      <c r="H453">
        <v>8.6185637901623563E-2</v>
      </c>
      <c r="I453">
        <v>8.7843054015116329E-2</v>
      </c>
      <c r="J453">
        <f>_xlfn.BINOM.INV(BinomTrials,_xlfn.GAMMA.INV(Table3[[#This Row],[RV gamma]],GammaShape1,GammaRate1)/BinomTrials,Table3[[#This Row],[RV binom]])</f>
        <v>0</v>
      </c>
      <c r="K453" s="1">
        <f>Table3[[#This Row],[Risk 1 Simulated occurences]]*_xlfn.LOGNORM.INV(Table3[[#This Row],[RV lognorm]],(LN(ImpLow1)+LN(ImpUp1))/2,(LN(ImpUp1)-LN(ImpLow1))/3.29)</f>
        <v>0</v>
      </c>
      <c r="L453">
        <f>_xlfn.BINOM.INV(BinomTrials,_xlfn.GAMMA.INV(Table3[[#This Row],[RV gamma]],GammaShape2,GammaRate2)/BinomTrials,Table3[[#This Row],[RV binom]])</f>
        <v>0</v>
      </c>
      <c r="M453" s="1">
        <f>Table3[[#This Row],[Risk 2 simulated occurences]]*_xlfn.LOGNORM.INV(Table3[[#This Row],[RV lognorm]],(LN(ImpLow2)+LN(ImpUp2))/2,(LN(ImpUp2)-LN(ImpLow2))/3.29)</f>
        <v>0</v>
      </c>
    </row>
    <row r="454" spans="1:13">
      <c r="A454">
        <v>0.95070960789486281</v>
      </c>
      <c r="C454">
        <f>_xlfn.BETA.INV(Table1[[#This Row],[RV Beta]],C$9,C$10,ProbLow1,ProbUp1)</f>
        <v>0.65587671733503239</v>
      </c>
      <c r="D454">
        <f>_xlfn.BETA.INV(Table1[[#This Row],[RV Beta]],D$9,D$10,ProbLow2,ProbUp2)</f>
        <v>0.2217630152005097</v>
      </c>
      <c r="G454">
        <v>0.66582359311442063</v>
      </c>
      <c r="H454">
        <v>0.52201621258725239</v>
      </c>
      <c r="I454">
        <v>0.37820883206008415</v>
      </c>
      <c r="J454">
        <f>_xlfn.BINOM.INV(BinomTrials,_xlfn.GAMMA.INV(Table3[[#This Row],[RV gamma]],GammaShape1,GammaRate1)/BinomTrials,Table3[[#This Row],[RV binom]])</f>
        <v>0</v>
      </c>
      <c r="K454" s="1">
        <f>Table3[[#This Row],[Risk 1 Simulated occurences]]*_xlfn.LOGNORM.INV(Table3[[#This Row],[RV lognorm]],(LN(ImpLow1)+LN(ImpUp1))/2,(LN(ImpUp1)-LN(ImpLow1))/3.29)</f>
        <v>0</v>
      </c>
      <c r="L454">
        <f>_xlfn.BINOM.INV(BinomTrials,_xlfn.GAMMA.INV(Table3[[#This Row],[RV gamma]],GammaShape2,GammaRate2)/BinomTrials,Table3[[#This Row],[RV binom]])</f>
        <v>0</v>
      </c>
      <c r="M454" s="1">
        <f>Table3[[#This Row],[Risk 2 simulated occurences]]*_xlfn.LOGNORM.INV(Table3[[#This Row],[RV lognorm]],(LN(ImpLow2)+LN(ImpUp2))/2,(LN(ImpUp2)-LN(ImpLow2))/3.29)</f>
        <v>0</v>
      </c>
    </row>
    <row r="455" spans="1:13">
      <c r="A455">
        <v>0.57637988895940584</v>
      </c>
      <c r="C455">
        <f>_xlfn.BETA.INV(Table1[[#This Row],[RV Beta]],C$9,C$10,ProbLow1,ProbUp1)</f>
        <v>0.52045913304226732</v>
      </c>
      <c r="D455">
        <f>_xlfn.BETA.INV(Table1[[#This Row],[RV Beta]],D$9,D$10,ProbLow2,ProbUp2)</f>
        <v>0.1811377399126802</v>
      </c>
      <c r="G455">
        <v>0.49712947406672381</v>
      </c>
      <c r="H455">
        <v>0.52648495395038508</v>
      </c>
      <c r="I455">
        <v>0.55584043383404635</v>
      </c>
      <c r="J455">
        <f>_xlfn.BINOM.INV(BinomTrials,_xlfn.GAMMA.INV(Table3[[#This Row],[RV gamma]],GammaShape1,GammaRate1)/BinomTrials,Table3[[#This Row],[RV binom]])</f>
        <v>0</v>
      </c>
      <c r="K455" s="1">
        <f>Table3[[#This Row],[Risk 1 Simulated occurences]]*_xlfn.LOGNORM.INV(Table3[[#This Row],[RV lognorm]],(LN(ImpLow1)+LN(ImpUp1))/2,(LN(ImpUp1)-LN(ImpLow1))/3.29)</f>
        <v>0</v>
      </c>
      <c r="L455">
        <f>_xlfn.BINOM.INV(BinomTrials,_xlfn.GAMMA.INV(Table3[[#This Row],[RV gamma]],GammaShape2,GammaRate2)/BinomTrials,Table3[[#This Row],[RV binom]])</f>
        <v>0</v>
      </c>
      <c r="M455" s="1">
        <f>Table3[[#This Row],[Risk 2 simulated occurences]]*_xlfn.LOGNORM.INV(Table3[[#This Row],[RV lognorm]],(LN(ImpLow2)+LN(ImpUp2))/2,(LN(ImpUp2)-LN(ImpLow2))/3.29)</f>
        <v>0</v>
      </c>
    </row>
    <row r="456" spans="1:13">
      <c r="A456">
        <v>0.21679374073482757</v>
      </c>
      <c r="C456">
        <f>_xlfn.BETA.INV(Table1[[#This Row],[RV Beta]],C$9,C$10,ProbLow1,ProbUp1)</f>
        <v>0.41898520689338103</v>
      </c>
      <c r="D456">
        <f>_xlfn.BETA.INV(Table1[[#This Row],[RV Beta]],D$9,D$10,ProbLow2,ProbUp2)</f>
        <v>0.15069556206801438</v>
      </c>
      <c r="G456">
        <v>0.25507063942731856</v>
      </c>
      <c r="H456">
        <v>0.63262104412197184</v>
      </c>
      <c r="I456">
        <v>1.0171448816625146E-2</v>
      </c>
      <c r="J456">
        <f>_xlfn.BINOM.INV(BinomTrials,_xlfn.GAMMA.INV(Table3[[#This Row],[RV gamma]],GammaShape1,GammaRate1)/BinomTrials,Table3[[#This Row],[RV binom]])</f>
        <v>0</v>
      </c>
      <c r="K456" s="1">
        <f>Table3[[#This Row],[Risk 1 Simulated occurences]]*_xlfn.LOGNORM.INV(Table3[[#This Row],[RV lognorm]],(LN(ImpLow1)+LN(ImpUp1))/2,(LN(ImpUp1)-LN(ImpLow1))/3.29)</f>
        <v>0</v>
      </c>
      <c r="L456">
        <f>_xlfn.BINOM.INV(BinomTrials,_xlfn.GAMMA.INV(Table3[[#This Row],[RV gamma]],GammaShape2,GammaRate2)/BinomTrials,Table3[[#This Row],[RV binom]])</f>
        <v>0</v>
      </c>
      <c r="M456" s="1">
        <f>Table3[[#This Row],[Risk 2 simulated occurences]]*_xlfn.LOGNORM.INV(Table3[[#This Row],[RV lognorm]],(LN(ImpLow2)+LN(ImpUp2))/2,(LN(ImpUp2)-LN(ImpLow2))/3.29)</f>
        <v>0</v>
      </c>
    </row>
    <row r="457" spans="1:13">
      <c r="A457">
        <v>0.65240053024720424</v>
      </c>
      <c r="C457">
        <f>_xlfn.BETA.INV(Table1[[#This Row],[RV Beta]],C$9,C$10,ProbLow1,ProbUp1)</f>
        <v>0.5413902731918</v>
      </c>
      <c r="D457">
        <f>_xlfn.BETA.INV(Table1[[#This Row],[RV Beta]],D$9,D$10,ProbLow2,ProbUp2)</f>
        <v>0.18741708195753998</v>
      </c>
      <c r="G457">
        <v>0.97223685494262579</v>
      </c>
      <c r="H457">
        <v>0.46188855798071649</v>
      </c>
      <c r="I457">
        <v>0.95154026101880718</v>
      </c>
      <c r="J457">
        <f>_xlfn.BINOM.INV(BinomTrials,_xlfn.GAMMA.INV(Table3[[#This Row],[RV gamma]],GammaShape1,GammaRate1)/BinomTrials,Table3[[#This Row],[RV binom]])</f>
        <v>0</v>
      </c>
      <c r="K457" s="1">
        <f>Table3[[#This Row],[Risk 1 Simulated occurences]]*_xlfn.LOGNORM.INV(Table3[[#This Row],[RV lognorm]],(LN(ImpLow1)+LN(ImpUp1))/2,(LN(ImpUp1)-LN(ImpLow1))/3.29)</f>
        <v>0</v>
      </c>
      <c r="L457">
        <f>_xlfn.BINOM.INV(BinomTrials,_xlfn.GAMMA.INV(Table3[[#This Row],[RV gamma]],GammaShape2,GammaRate2)/BinomTrials,Table3[[#This Row],[RV binom]])</f>
        <v>0</v>
      </c>
      <c r="M457" s="1">
        <f>Table3[[#This Row],[Risk 2 simulated occurences]]*_xlfn.LOGNORM.INV(Table3[[#This Row],[RV lognorm]],(LN(ImpLow2)+LN(ImpUp2))/2,(LN(ImpUp2)-LN(ImpLow2))/3.29)</f>
        <v>0</v>
      </c>
    </row>
    <row r="458" spans="1:13">
      <c r="A458">
        <v>0.89571186476187403</v>
      </c>
      <c r="C458">
        <f>_xlfn.BETA.INV(Table1[[#This Row],[RV Beta]],C$9,C$10,ProbLow1,ProbUp1)</f>
        <v>0.62463448523054321</v>
      </c>
      <c r="D458">
        <f>_xlfn.BETA.INV(Table1[[#This Row],[RV Beta]],D$9,D$10,ProbLow2,ProbUp2)</f>
        <v>0.21239034556916297</v>
      </c>
      <c r="G458">
        <v>0.38482102071159568</v>
      </c>
      <c r="H458">
        <v>0.96099398190201912</v>
      </c>
      <c r="I458">
        <v>0.53716694309244251</v>
      </c>
      <c r="J458">
        <f>_xlfn.BINOM.INV(BinomTrials,_xlfn.GAMMA.INV(Table3[[#This Row],[RV gamma]],GammaShape1,GammaRate1)/BinomTrials,Table3[[#This Row],[RV binom]])</f>
        <v>2</v>
      </c>
      <c r="K458" s="1">
        <f>Table3[[#This Row],[Risk 1 Simulated occurences]]*_xlfn.LOGNORM.INV(Table3[[#This Row],[RV lognorm]],(LN(ImpLow1)+LN(ImpUp1))/2,(LN(ImpUp1)-LN(ImpLow1))/3.29)</f>
        <v>67513.14212321298</v>
      </c>
      <c r="L458">
        <f>_xlfn.BINOM.INV(BinomTrials,_xlfn.GAMMA.INV(Table3[[#This Row],[RV gamma]],GammaShape2,GammaRate2)/BinomTrials,Table3[[#This Row],[RV binom]])</f>
        <v>1</v>
      </c>
      <c r="M458" s="1">
        <f>Table3[[#This Row],[Risk 2 simulated occurences]]*_xlfn.LOGNORM.INV(Table3[[#This Row],[RV lognorm]],(LN(ImpLow2)+LN(ImpUp2))/2,(LN(ImpUp2)-LN(ImpLow2))/3.29)</f>
        <v>3375657.1061606505</v>
      </c>
    </row>
    <row r="459" spans="1:13">
      <c r="A459">
        <v>0.22931105281659916</v>
      </c>
      <c r="C459">
        <f>_xlfn.BETA.INV(Table1[[#This Row],[RV Beta]],C$9,C$10,ProbLow1,ProbUp1)</f>
        <v>0.42310394443346311</v>
      </c>
      <c r="D459">
        <f>_xlfn.BETA.INV(Table1[[#This Row],[RV Beta]],D$9,D$10,ProbLow2,ProbUp2)</f>
        <v>0.15193118333003899</v>
      </c>
      <c r="G459">
        <v>0.6868950997883897</v>
      </c>
      <c r="H459">
        <v>0.42585382723522086</v>
      </c>
      <c r="I459">
        <v>0.16481255468205203</v>
      </c>
      <c r="J459">
        <f>_xlfn.BINOM.INV(BinomTrials,_xlfn.GAMMA.INV(Table3[[#This Row],[RV gamma]],GammaShape1,GammaRate1)/BinomTrials,Table3[[#This Row],[RV binom]])</f>
        <v>0</v>
      </c>
      <c r="K459" s="1">
        <f>Table3[[#This Row],[Risk 1 Simulated occurences]]*_xlfn.LOGNORM.INV(Table3[[#This Row],[RV lognorm]],(LN(ImpLow1)+LN(ImpUp1))/2,(LN(ImpUp1)-LN(ImpLow1))/3.29)</f>
        <v>0</v>
      </c>
      <c r="L459">
        <f>_xlfn.BINOM.INV(BinomTrials,_xlfn.GAMMA.INV(Table3[[#This Row],[RV gamma]],GammaShape2,GammaRate2)/BinomTrials,Table3[[#This Row],[RV binom]])</f>
        <v>0</v>
      </c>
      <c r="M459" s="1">
        <f>Table3[[#This Row],[Risk 2 simulated occurences]]*_xlfn.LOGNORM.INV(Table3[[#This Row],[RV lognorm]],(LN(ImpLow2)+LN(ImpUp2))/2,(LN(ImpUp2)-LN(ImpLow2))/3.29)</f>
        <v>0</v>
      </c>
    </row>
    <row r="460" spans="1:13">
      <c r="A460">
        <v>3.08646885821897E-2</v>
      </c>
      <c r="C460">
        <f>_xlfn.BETA.INV(Table1[[#This Row],[RV Beta]],C$9,C$10,ProbLow1,ProbUp1)</f>
        <v>0.32916807813859472</v>
      </c>
      <c r="D460">
        <f>_xlfn.BETA.INV(Table1[[#This Row],[RV Beta]],D$9,D$10,ProbLow2,ProbUp2)</f>
        <v>0.12375042344157841</v>
      </c>
      <c r="G460">
        <v>0.64594214346536538</v>
      </c>
      <c r="H460">
        <v>0.3252743423568431</v>
      </c>
      <c r="I460">
        <v>4.6065412483208539E-3</v>
      </c>
      <c r="J460">
        <f>_xlfn.BINOM.INV(BinomTrials,_xlfn.GAMMA.INV(Table3[[#This Row],[RV gamma]],GammaShape1,GammaRate1)/BinomTrials,Table3[[#This Row],[RV binom]])</f>
        <v>0</v>
      </c>
      <c r="K460" s="1">
        <f>Table3[[#This Row],[Risk 1 Simulated occurences]]*_xlfn.LOGNORM.INV(Table3[[#This Row],[RV lognorm]],(LN(ImpLow1)+LN(ImpUp1))/2,(LN(ImpUp1)-LN(ImpLow1))/3.29)</f>
        <v>0</v>
      </c>
      <c r="L460">
        <f>_xlfn.BINOM.INV(BinomTrials,_xlfn.GAMMA.INV(Table3[[#This Row],[RV gamma]],GammaShape2,GammaRate2)/BinomTrials,Table3[[#This Row],[RV binom]])</f>
        <v>0</v>
      </c>
      <c r="M460" s="1">
        <f>Table3[[#This Row],[Risk 2 simulated occurences]]*_xlfn.LOGNORM.INV(Table3[[#This Row],[RV lognorm]],(LN(ImpLow2)+LN(ImpUp2))/2,(LN(ImpUp2)-LN(ImpLow2))/3.29)</f>
        <v>0</v>
      </c>
    </row>
    <row r="461" spans="1:13">
      <c r="A461">
        <v>0.74282100086231762</v>
      </c>
      <c r="C461">
        <f>_xlfn.BETA.INV(Table1[[#This Row],[RV Beta]],C$9,C$10,ProbLow1,ProbUp1)</f>
        <v>0.56803704884998463</v>
      </c>
      <c r="D461">
        <f>_xlfn.BETA.INV(Table1[[#This Row],[RV Beta]],D$9,D$10,ProbLow2,ProbUp2)</f>
        <v>0.19541111465499539</v>
      </c>
      <c r="G461">
        <v>0.3496052223954374</v>
      </c>
      <c r="H461">
        <v>0.88587199146201456</v>
      </c>
      <c r="I461">
        <v>0.42213876052859184</v>
      </c>
      <c r="J461">
        <f>_xlfn.BINOM.INV(BinomTrials,_xlfn.GAMMA.INV(Table3[[#This Row],[RV gamma]],GammaShape1,GammaRate1)/BinomTrials,Table3[[#This Row],[RV binom]])</f>
        <v>1</v>
      </c>
      <c r="K461" s="1">
        <f>Table3[[#This Row],[Risk 1 Simulated occurences]]*_xlfn.LOGNORM.INV(Table3[[#This Row],[RV lognorm]],(LN(ImpLow1)+LN(ImpUp1))/2,(LN(ImpUp1)-LN(ImpLow1))/3.29)</f>
        <v>27561.087445788591</v>
      </c>
      <c r="L461">
        <f>_xlfn.BINOM.INV(BinomTrials,_xlfn.GAMMA.INV(Table3[[#This Row],[RV gamma]],GammaShape2,GammaRate2)/BinomTrials,Table3[[#This Row],[RV binom]])</f>
        <v>1</v>
      </c>
      <c r="M461" s="1">
        <f>Table3[[#This Row],[Risk 2 simulated occurences]]*_xlfn.LOGNORM.INV(Table3[[#This Row],[RV lognorm]],(LN(ImpLow2)+LN(ImpUp2))/2,(LN(ImpUp2)-LN(ImpLow2))/3.29)</f>
        <v>2756108.7445788602</v>
      </c>
    </row>
    <row r="462" spans="1:13">
      <c r="A462">
        <v>0.5925614929723374</v>
      </c>
      <c r="C462">
        <f>_xlfn.BETA.INV(Table1[[#This Row],[RV Beta]],C$9,C$10,ProbLow1,ProbUp1)</f>
        <v>0.52484618932614402</v>
      </c>
      <c r="D462">
        <f>_xlfn.BETA.INV(Table1[[#This Row],[RV Beta]],D$9,D$10,ProbLow2,ProbUp2)</f>
        <v>0.18245385679784318</v>
      </c>
      <c r="G462">
        <v>0.81497280011650775</v>
      </c>
      <c r="H462">
        <v>0.85056050207957645</v>
      </c>
      <c r="I462">
        <v>0.88614820404264527</v>
      </c>
      <c r="J462">
        <f>_xlfn.BINOM.INV(BinomTrials,_xlfn.GAMMA.INV(Table3[[#This Row],[RV gamma]],GammaShape1,GammaRate1)/BinomTrials,Table3[[#This Row],[RV binom]])</f>
        <v>1</v>
      </c>
      <c r="K462" s="1">
        <f>Table3[[#This Row],[Risk 1 Simulated occurences]]*_xlfn.LOGNORM.INV(Table3[[#This Row],[RV lognorm]],(LN(ImpLow1)+LN(ImpUp1))/2,(LN(ImpUp1)-LN(ImpLow1))/3.29)</f>
        <v>73562.274957774673</v>
      </c>
      <c r="L462">
        <f>_xlfn.BINOM.INV(BinomTrials,_xlfn.GAMMA.INV(Table3[[#This Row],[RV gamma]],GammaShape2,GammaRate2)/BinomTrials,Table3[[#This Row],[RV binom]])</f>
        <v>1</v>
      </c>
      <c r="M462" s="1">
        <f>Table3[[#This Row],[Risk 2 simulated occurences]]*_xlfn.LOGNORM.INV(Table3[[#This Row],[RV lognorm]],(LN(ImpLow2)+LN(ImpUp2))/2,(LN(ImpUp2)-LN(ImpLow2))/3.29)</f>
        <v>7356227.495777484</v>
      </c>
    </row>
    <row r="463" spans="1:13">
      <c r="A463">
        <v>0.18101238607476111</v>
      </c>
      <c r="C463">
        <f>_xlfn.BETA.INV(Table1[[#This Row],[RV Beta]],C$9,C$10,ProbLow1,ProbUp1)</f>
        <v>0.40661291656130483</v>
      </c>
      <c r="D463">
        <f>_xlfn.BETA.INV(Table1[[#This Row],[RV Beta]],D$9,D$10,ProbLow2,ProbUp2)</f>
        <v>0.14698387496839152</v>
      </c>
      <c r="G463">
        <v>0.24785155814506651</v>
      </c>
      <c r="H463">
        <v>0.37035845144202861</v>
      </c>
      <c r="I463">
        <v>0.49286534473899068</v>
      </c>
      <c r="J463">
        <f>_xlfn.BINOM.INV(BinomTrials,_xlfn.GAMMA.INV(Table3[[#This Row],[RV gamma]],GammaShape1,GammaRate1)/BinomTrials,Table3[[#This Row],[RV binom]])</f>
        <v>0</v>
      </c>
      <c r="K463" s="1">
        <f>Table3[[#This Row],[Risk 1 Simulated occurences]]*_xlfn.LOGNORM.INV(Table3[[#This Row],[RV lognorm]],(LN(ImpLow1)+LN(ImpUp1))/2,(LN(ImpUp1)-LN(ImpLow1))/3.29)</f>
        <v>0</v>
      </c>
      <c r="L463">
        <f>_xlfn.BINOM.INV(BinomTrials,_xlfn.GAMMA.INV(Table3[[#This Row],[RV gamma]],GammaShape2,GammaRate2)/BinomTrials,Table3[[#This Row],[RV binom]])</f>
        <v>0</v>
      </c>
      <c r="M463" s="1">
        <f>Table3[[#This Row],[Risk 2 simulated occurences]]*_xlfn.LOGNORM.INV(Table3[[#This Row],[RV lognorm]],(LN(ImpLow2)+LN(ImpUp2))/2,(LN(ImpUp2)-LN(ImpLow2))/3.29)</f>
        <v>0</v>
      </c>
    </row>
    <row r="464" spans="1:13">
      <c r="A464">
        <v>0.27517275850995104</v>
      </c>
      <c r="C464">
        <f>_xlfn.BETA.INV(Table1[[#This Row],[RV Beta]],C$9,C$10,ProbLow1,ProbUp1)</f>
        <v>0.43748945301132747</v>
      </c>
      <c r="D464">
        <f>_xlfn.BETA.INV(Table1[[#This Row],[RV Beta]],D$9,D$10,ProbLow2,ProbUp2)</f>
        <v>0.15624683590339833</v>
      </c>
      <c r="G464">
        <v>0.64113774413295921</v>
      </c>
      <c r="H464">
        <v>0.61449338617478189</v>
      </c>
      <c r="I464">
        <v>0.58784902821660467</v>
      </c>
      <c r="J464">
        <f>_xlfn.BINOM.INV(BinomTrials,_xlfn.GAMMA.INV(Table3[[#This Row],[RV gamma]],GammaShape1,GammaRate1)/BinomTrials,Table3[[#This Row],[RV binom]])</f>
        <v>1</v>
      </c>
      <c r="K464" s="1">
        <f>Table3[[#This Row],[Risk 1 Simulated occurences]]*_xlfn.LOGNORM.INV(Table3[[#This Row],[RV lognorm]],(LN(ImpLow1)+LN(ImpUp1))/2,(LN(ImpUp1)-LN(ImpLow1))/3.29)</f>
        <v>36938.721985430413</v>
      </c>
      <c r="L464">
        <f>_xlfn.BINOM.INV(BinomTrials,_xlfn.GAMMA.INV(Table3[[#This Row],[RV gamma]],GammaShape2,GammaRate2)/BinomTrials,Table3[[#This Row],[RV binom]])</f>
        <v>0</v>
      </c>
      <c r="M464" s="1">
        <f>Table3[[#This Row],[Risk 2 simulated occurences]]*_xlfn.LOGNORM.INV(Table3[[#This Row],[RV lognorm]],(LN(ImpLow2)+LN(ImpUp2))/2,(LN(ImpUp2)-LN(ImpLow2))/3.29)</f>
        <v>0</v>
      </c>
    </row>
    <row r="465" spans="1:13">
      <c r="A465">
        <v>0.82855227674755838</v>
      </c>
      <c r="C465">
        <f>_xlfn.BETA.INV(Table1[[#This Row],[RV Beta]],C$9,C$10,ProbLow1,ProbUp1)</f>
        <v>0.59687456445746834</v>
      </c>
      <c r="D465">
        <f>_xlfn.BETA.INV(Table1[[#This Row],[RV Beta]],D$9,D$10,ProbLow2,ProbUp2)</f>
        <v>0.20406236933724048</v>
      </c>
      <c r="G465">
        <v>0.60206564264468176</v>
      </c>
      <c r="H465">
        <v>0.79034143955928338</v>
      </c>
      <c r="I465">
        <v>0.97861723647388499</v>
      </c>
      <c r="J465">
        <f>_xlfn.BINOM.INV(BinomTrials,_xlfn.GAMMA.INV(Table3[[#This Row],[RV gamma]],GammaShape1,GammaRate1)/BinomTrials,Table3[[#This Row],[RV binom]])</f>
        <v>1</v>
      </c>
      <c r="K465" s="1">
        <f>Table3[[#This Row],[Risk 1 Simulated occurences]]*_xlfn.LOGNORM.INV(Table3[[#This Row],[RV lognorm]],(LN(ImpLow1)+LN(ImpUp1))/2,(LN(ImpUp1)-LN(ImpLow1))/3.29)</f>
        <v>130557.93402381107</v>
      </c>
      <c r="L465">
        <f>_xlfn.BINOM.INV(BinomTrials,_xlfn.GAMMA.INV(Table3[[#This Row],[RV gamma]],GammaShape2,GammaRate2)/BinomTrials,Table3[[#This Row],[RV binom]])</f>
        <v>0</v>
      </c>
      <c r="M465" s="1">
        <f>Table3[[#This Row],[Risk 2 simulated occurences]]*_xlfn.LOGNORM.INV(Table3[[#This Row],[RV lognorm]],(LN(ImpLow2)+LN(ImpUp2))/2,(LN(ImpUp2)-LN(ImpLow2))/3.29)</f>
        <v>0</v>
      </c>
    </row>
    <row r="466" spans="1:13">
      <c r="A466">
        <v>0.47811529621394133</v>
      </c>
      <c r="C466">
        <f>_xlfn.BETA.INV(Table1[[#This Row],[RV Beta]],C$9,C$10,ProbLow1,ProbUp1)</f>
        <v>0.4941619569211238</v>
      </c>
      <c r="D466">
        <f>_xlfn.BETA.INV(Table1[[#This Row],[RV Beta]],D$9,D$10,ProbLow2,ProbUp2)</f>
        <v>0.17324858707633728</v>
      </c>
      <c r="G466">
        <v>0.91725592916703591</v>
      </c>
      <c r="H466">
        <v>0.26857467287619352</v>
      </c>
      <c r="I466">
        <v>0.61989341658535102</v>
      </c>
      <c r="J466">
        <f>_xlfn.BINOM.INV(BinomTrials,_xlfn.GAMMA.INV(Table3[[#This Row],[RV gamma]],GammaShape1,GammaRate1)/BinomTrials,Table3[[#This Row],[RV binom]])</f>
        <v>0</v>
      </c>
      <c r="K466" s="1">
        <f>Table3[[#This Row],[Risk 1 Simulated occurences]]*_xlfn.LOGNORM.INV(Table3[[#This Row],[RV lognorm]],(LN(ImpLow1)+LN(ImpUp1))/2,(LN(ImpUp1)-LN(ImpLow1))/3.29)</f>
        <v>0</v>
      </c>
      <c r="L466">
        <f>_xlfn.BINOM.INV(BinomTrials,_xlfn.GAMMA.INV(Table3[[#This Row],[RV gamma]],GammaShape2,GammaRate2)/BinomTrials,Table3[[#This Row],[RV binom]])</f>
        <v>0</v>
      </c>
      <c r="M466" s="1">
        <f>Table3[[#This Row],[Risk 2 simulated occurences]]*_xlfn.LOGNORM.INV(Table3[[#This Row],[RV lognorm]],(LN(ImpLow2)+LN(ImpUp2))/2,(LN(ImpUp2)-LN(ImpLow2))/3.29)</f>
        <v>0</v>
      </c>
    </row>
    <row r="467" spans="1:13">
      <c r="A467">
        <v>0.68378346771178</v>
      </c>
      <c r="C467">
        <f>_xlfn.BETA.INV(Table1[[#This Row],[RV Beta]],C$9,C$10,ProbLow1,ProbUp1)</f>
        <v>0.55035422222285602</v>
      </c>
      <c r="D467">
        <f>_xlfn.BETA.INV(Table1[[#This Row],[RV Beta]],D$9,D$10,ProbLow2,ProbUp2)</f>
        <v>0.19010626666685682</v>
      </c>
      <c r="G467">
        <v>0.3204015103729449</v>
      </c>
      <c r="H467">
        <v>0.93452703018417904</v>
      </c>
      <c r="I467">
        <v>0.54865254999541335</v>
      </c>
      <c r="J467">
        <f>_xlfn.BINOM.INV(BinomTrials,_xlfn.GAMMA.INV(Table3[[#This Row],[RV gamma]],GammaShape1,GammaRate1)/BinomTrials,Table3[[#This Row],[RV binom]])</f>
        <v>2</v>
      </c>
      <c r="K467" s="1">
        <f>Table3[[#This Row],[Risk 1 Simulated occurences]]*_xlfn.LOGNORM.INV(Table3[[#This Row],[RV lognorm]],(LN(ImpLow1)+LN(ImpUp1))/2,(LN(ImpUp1)-LN(ImpLow1))/3.29)</f>
        <v>68895.428046312401</v>
      </c>
      <c r="L467">
        <f>_xlfn.BINOM.INV(BinomTrials,_xlfn.GAMMA.INV(Table3[[#This Row],[RV gamma]],GammaShape2,GammaRate2)/BinomTrials,Table3[[#This Row],[RV binom]])</f>
        <v>1</v>
      </c>
      <c r="M467" s="1">
        <f>Table3[[#This Row],[Risk 2 simulated occurences]]*_xlfn.LOGNORM.INV(Table3[[#This Row],[RV lognorm]],(LN(ImpLow2)+LN(ImpUp2))/2,(LN(ImpUp2)-LN(ImpLow2))/3.29)</f>
        <v>3444771.4023156217</v>
      </c>
    </row>
    <row r="468" spans="1:13">
      <c r="A468">
        <v>0.34874183188599622</v>
      </c>
      <c r="C468">
        <f>_xlfn.BETA.INV(Table1[[#This Row],[RV Beta]],C$9,C$10,ProbLow1,ProbUp1)</f>
        <v>0.45893162866436932</v>
      </c>
      <c r="D468">
        <f>_xlfn.BETA.INV(Table1[[#This Row],[RV Beta]],D$9,D$10,ProbLow2,ProbUp2)</f>
        <v>0.16267948859931089</v>
      </c>
      <c r="G468">
        <v>0.98818483808459012</v>
      </c>
      <c r="H468">
        <v>0.59579630549801343</v>
      </c>
      <c r="I468">
        <v>0.20340777291143675</v>
      </c>
      <c r="J468">
        <f>_xlfn.BINOM.INV(BinomTrials,_xlfn.GAMMA.INV(Table3[[#This Row],[RV gamma]],GammaShape1,GammaRate1)/BinomTrials,Table3[[#This Row],[RV binom]])</f>
        <v>1</v>
      </c>
      <c r="K468" s="1">
        <f>Table3[[#This Row],[Risk 1 Simulated occurences]]*_xlfn.LOGNORM.INV(Table3[[#This Row],[RV lognorm]],(LN(ImpLow1)+LN(ImpUp1))/2,(LN(ImpUp1)-LN(ImpLow1))/3.29)</f>
        <v>17695.755986725009</v>
      </c>
      <c r="L468">
        <f>_xlfn.BINOM.INV(BinomTrials,_xlfn.GAMMA.INV(Table3[[#This Row],[RV gamma]],GammaShape2,GammaRate2)/BinomTrials,Table3[[#This Row],[RV binom]])</f>
        <v>0</v>
      </c>
      <c r="M468" s="1">
        <f>Table3[[#This Row],[Risk 2 simulated occurences]]*_xlfn.LOGNORM.INV(Table3[[#This Row],[RV lognorm]],(LN(ImpLow2)+LN(ImpUp2))/2,(LN(ImpUp2)-LN(ImpLow2))/3.29)</f>
        <v>0</v>
      </c>
    </row>
    <row r="469" spans="1:13">
      <c r="A469">
        <v>0.30396850793807234</v>
      </c>
      <c r="C469">
        <f>_xlfn.BETA.INV(Table1[[#This Row],[RV Beta]],C$9,C$10,ProbLow1,ProbUp1)</f>
        <v>0.4460757200184482</v>
      </c>
      <c r="D469">
        <f>_xlfn.BETA.INV(Table1[[#This Row],[RV Beta]],D$9,D$10,ProbLow2,ProbUp2)</f>
        <v>0.15882271600553455</v>
      </c>
      <c r="G469">
        <v>0.42257368770547848</v>
      </c>
      <c r="H469">
        <v>0.54850650511146826</v>
      </c>
      <c r="I469">
        <v>0.67443932251745808</v>
      </c>
      <c r="J469">
        <f>_xlfn.BINOM.INV(BinomTrials,_xlfn.GAMMA.INV(Table3[[#This Row],[RV gamma]],GammaShape1,GammaRate1)/BinomTrials,Table3[[#This Row],[RV binom]])</f>
        <v>0</v>
      </c>
      <c r="K469" s="1">
        <f>Table3[[#This Row],[Risk 1 Simulated occurences]]*_xlfn.LOGNORM.INV(Table3[[#This Row],[RV lognorm]],(LN(ImpLow1)+LN(ImpUp1))/2,(LN(ImpUp1)-LN(ImpLow1))/3.29)</f>
        <v>0</v>
      </c>
      <c r="L469">
        <f>_xlfn.BINOM.INV(BinomTrials,_xlfn.GAMMA.INV(Table3[[#This Row],[RV gamma]],GammaShape2,GammaRate2)/BinomTrials,Table3[[#This Row],[RV binom]])</f>
        <v>0</v>
      </c>
      <c r="M469" s="1">
        <f>Table3[[#This Row],[Risk 2 simulated occurences]]*_xlfn.LOGNORM.INV(Table3[[#This Row],[RV lognorm]],(LN(ImpLow2)+LN(ImpUp2))/2,(LN(ImpUp2)-LN(ImpLow2))/3.29)</f>
        <v>0</v>
      </c>
    </row>
    <row r="470" spans="1:13">
      <c r="A470">
        <v>0.79871291518151433</v>
      </c>
      <c r="C470">
        <f>_xlfn.BETA.INV(Table1[[#This Row],[RV Beta]],C$9,C$10,ProbLow1,ProbUp1)</f>
        <v>0.5862581626170652</v>
      </c>
      <c r="D470">
        <f>_xlfn.BETA.INV(Table1[[#This Row],[RV Beta]],D$9,D$10,ProbLow2,ProbUp2)</f>
        <v>0.20087744878511954</v>
      </c>
      <c r="G470">
        <v>0.19596926597690642</v>
      </c>
      <c r="H470">
        <v>0.74883140844704188</v>
      </c>
      <c r="I470">
        <v>0.30169355091717726</v>
      </c>
      <c r="J470">
        <f>_xlfn.BINOM.INV(BinomTrials,_xlfn.GAMMA.INV(Table3[[#This Row],[RV gamma]],GammaShape1,GammaRate1)/BinomTrials,Table3[[#This Row],[RV binom]])</f>
        <v>1</v>
      </c>
      <c r="K470" s="1">
        <f>Table3[[#This Row],[Risk 1 Simulated occurences]]*_xlfn.LOGNORM.INV(Table3[[#This Row],[RV lognorm]],(LN(ImpLow1)+LN(ImpUp1))/2,(LN(ImpUp1)-LN(ImpLow1))/3.29)</f>
        <v>21982.969633245189</v>
      </c>
      <c r="L470">
        <f>_xlfn.BINOM.INV(BinomTrials,_xlfn.GAMMA.INV(Table3[[#This Row],[RV gamma]],GammaShape2,GammaRate2)/BinomTrials,Table3[[#This Row],[RV binom]])</f>
        <v>0</v>
      </c>
      <c r="M470" s="1">
        <f>Table3[[#This Row],[Risk 2 simulated occurences]]*_xlfn.LOGNORM.INV(Table3[[#This Row],[RV lognorm]],(LN(ImpLow2)+LN(ImpUp2))/2,(LN(ImpUp2)-LN(ImpLow2))/3.29)</f>
        <v>0</v>
      </c>
    </row>
    <row r="471" spans="1:13">
      <c r="A471">
        <v>0.96796545571087178</v>
      </c>
      <c r="C471">
        <f>_xlfn.BETA.INV(Table1[[#This Row],[RV Beta]],C$9,C$10,ProbLow1,ProbUp1)</f>
        <v>0.66974617874482911</v>
      </c>
      <c r="D471">
        <f>_xlfn.BETA.INV(Table1[[#This Row],[RV Beta]],D$9,D$10,ProbLow2,ProbUp2)</f>
        <v>0.22592385362344874</v>
      </c>
      <c r="G471">
        <v>0.655453273866071</v>
      </c>
      <c r="H471">
        <v>0.60948176943207244</v>
      </c>
      <c r="I471">
        <v>0.56351026499807377</v>
      </c>
      <c r="J471">
        <f>_xlfn.BINOM.INV(BinomTrials,_xlfn.GAMMA.INV(Table3[[#This Row],[RV gamma]],GammaShape1,GammaRate1)/BinomTrials,Table3[[#This Row],[RV binom]])</f>
        <v>1</v>
      </c>
      <c r="K471" s="1">
        <f>Table3[[#This Row],[Risk 1 Simulated occurences]]*_xlfn.LOGNORM.INV(Table3[[#This Row],[RV lognorm]],(LN(ImpLow1)+LN(ImpUp1))/2,(LN(ImpUp1)-LN(ImpLow1))/3.29)</f>
        <v>35366.676734807967</v>
      </c>
      <c r="L471">
        <f>_xlfn.BINOM.INV(BinomTrials,_xlfn.GAMMA.INV(Table3[[#This Row],[RV gamma]],GammaShape2,GammaRate2)/BinomTrials,Table3[[#This Row],[RV binom]])</f>
        <v>0</v>
      </c>
      <c r="M471" s="1">
        <f>Table3[[#This Row],[Risk 2 simulated occurences]]*_xlfn.LOGNORM.INV(Table3[[#This Row],[RV lognorm]],(LN(ImpLow2)+LN(ImpUp2))/2,(LN(ImpUp2)-LN(ImpLow2))/3.29)</f>
        <v>0</v>
      </c>
    </row>
    <row r="472" spans="1:13">
      <c r="A472">
        <v>0.59541413262272913</v>
      </c>
      <c r="C472">
        <f>_xlfn.BETA.INV(Table1[[#This Row],[RV Beta]],C$9,C$10,ProbLow1,ProbUp1)</f>
        <v>0.52562263534434495</v>
      </c>
      <c r="D472">
        <f>_xlfn.BETA.INV(Table1[[#This Row],[RV Beta]],D$9,D$10,ProbLow2,ProbUp2)</f>
        <v>0.18268679060330345</v>
      </c>
      <c r="G472">
        <v>0.20317386705576157</v>
      </c>
      <c r="H472">
        <v>0.56009884484116867</v>
      </c>
      <c r="I472">
        <v>0.91702382262657578</v>
      </c>
      <c r="J472">
        <f>_xlfn.BINOM.INV(BinomTrials,_xlfn.GAMMA.INV(Table3[[#This Row],[RV gamma]],GammaShape1,GammaRate1)/BinomTrials,Table3[[#This Row],[RV binom]])</f>
        <v>0</v>
      </c>
      <c r="K472" s="1">
        <f>Table3[[#This Row],[Risk 1 Simulated occurences]]*_xlfn.LOGNORM.INV(Table3[[#This Row],[RV lognorm]],(LN(ImpLow1)+LN(ImpUp1))/2,(LN(ImpUp1)-LN(ImpLow1))/3.29)</f>
        <v>0</v>
      </c>
      <c r="L472">
        <f>_xlfn.BINOM.INV(BinomTrials,_xlfn.GAMMA.INV(Table3[[#This Row],[RV gamma]],GammaShape2,GammaRate2)/BinomTrials,Table3[[#This Row],[RV binom]])</f>
        <v>0</v>
      </c>
      <c r="M472" s="1">
        <f>Table3[[#This Row],[Risk 2 simulated occurences]]*_xlfn.LOGNORM.INV(Table3[[#This Row],[RV lognorm]],(LN(ImpLow2)+LN(ImpUp2))/2,(LN(ImpUp2)-LN(ImpLow2))/3.29)</f>
        <v>0</v>
      </c>
    </row>
    <row r="473" spans="1:13">
      <c r="A473">
        <v>0.12532699020827515</v>
      </c>
      <c r="C473">
        <f>_xlfn.BETA.INV(Table1[[#This Row],[RV Beta]],C$9,C$10,ProbLow1,ProbUp1)</f>
        <v>0.38482988625354198</v>
      </c>
      <c r="D473">
        <f>_xlfn.BETA.INV(Table1[[#This Row],[RV Beta]],D$9,D$10,ProbLow2,ProbUp2)</f>
        <v>0.14044896587606265</v>
      </c>
      <c r="G473">
        <v>0.74318360618463886</v>
      </c>
      <c r="H473">
        <v>0.58128524552159255</v>
      </c>
      <c r="I473">
        <v>0.41938688485854625</v>
      </c>
      <c r="J473">
        <f>_xlfn.BINOM.INV(BinomTrials,_xlfn.GAMMA.INV(Table3[[#This Row],[RV gamma]],GammaShape1,GammaRate1)/BinomTrials,Table3[[#This Row],[RV binom]])</f>
        <v>1</v>
      </c>
      <c r="K473" s="1">
        <f>Table3[[#This Row],[Risk 1 Simulated occurences]]*_xlfn.LOGNORM.INV(Table3[[#This Row],[RV lognorm]],(LN(ImpLow1)+LN(ImpUp1))/2,(LN(ImpUp1)-LN(ImpLow1))/3.29)</f>
        <v>27425.678396236763</v>
      </c>
      <c r="L473">
        <f>_xlfn.BINOM.INV(BinomTrials,_xlfn.GAMMA.INV(Table3[[#This Row],[RV gamma]],GammaShape2,GammaRate2)/BinomTrials,Table3[[#This Row],[RV binom]])</f>
        <v>0</v>
      </c>
      <c r="M473" s="1">
        <f>Table3[[#This Row],[Risk 2 simulated occurences]]*_xlfn.LOGNORM.INV(Table3[[#This Row],[RV lognorm]],(LN(ImpLow2)+LN(ImpUp2))/2,(LN(ImpUp2)-LN(ImpLow2))/3.29)</f>
        <v>0</v>
      </c>
    </row>
    <row r="474" spans="1:13">
      <c r="A474">
        <v>0.37072443048037795</v>
      </c>
      <c r="C474">
        <f>_xlfn.BETA.INV(Table1[[#This Row],[RV Beta]],C$9,C$10,ProbLow1,ProbUp1)</f>
        <v>0.46507476657490632</v>
      </c>
      <c r="D474">
        <f>_xlfn.BETA.INV(Table1[[#This Row],[RV Beta]],D$9,D$10,ProbLow2,ProbUp2)</f>
        <v>0.16452242997247202</v>
      </c>
      <c r="G474">
        <v>0.68686914522520692</v>
      </c>
      <c r="H474">
        <v>0.66112148140609328</v>
      </c>
      <c r="I474">
        <v>0.63537381758697975</v>
      </c>
      <c r="J474">
        <f>_xlfn.BINOM.INV(BinomTrials,_xlfn.GAMMA.INV(Table3[[#This Row],[RV gamma]],GammaShape1,GammaRate1)/BinomTrials,Table3[[#This Row],[RV binom]])</f>
        <v>1</v>
      </c>
      <c r="K474" s="1">
        <f>Table3[[#This Row],[Risk 1 Simulated occurences]]*_xlfn.LOGNORM.INV(Table3[[#This Row],[RV lognorm]],(LN(ImpLow1)+LN(ImpUp1))/2,(LN(ImpUp1)-LN(ImpLow1))/3.29)</f>
        <v>40290.598215272257</v>
      </c>
      <c r="L474">
        <f>_xlfn.BINOM.INV(BinomTrials,_xlfn.GAMMA.INV(Table3[[#This Row],[RV gamma]],GammaShape2,GammaRate2)/BinomTrials,Table3[[#This Row],[RV binom]])</f>
        <v>0</v>
      </c>
      <c r="M474" s="1">
        <f>Table3[[#This Row],[Risk 2 simulated occurences]]*_xlfn.LOGNORM.INV(Table3[[#This Row],[RV lognorm]],(LN(ImpLow2)+LN(ImpUp2))/2,(LN(ImpUp2)-LN(ImpLow2))/3.29)</f>
        <v>0</v>
      </c>
    </row>
    <row r="475" spans="1:13">
      <c r="A475">
        <v>0.76550308371219</v>
      </c>
      <c r="C475">
        <f>_xlfn.BETA.INV(Table1[[#This Row],[RV Beta]],C$9,C$10,ProbLow1,ProbUp1)</f>
        <v>0.57521667061081105</v>
      </c>
      <c r="D475">
        <f>_xlfn.BETA.INV(Table1[[#This Row],[RV Beta]],D$9,D$10,ProbLow2,ProbUp2)</f>
        <v>0.19756500118324327</v>
      </c>
      <c r="G475">
        <v>0.20972380005276006</v>
      </c>
      <c r="H475">
        <v>0.46873799221065732</v>
      </c>
      <c r="I475">
        <v>0.7277521843685546</v>
      </c>
      <c r="J475">
        <f>_xlfn.BINOM.INV(BinomTrials,_xlfn.GAMMA.INV(Table3[[#This Row],[RV gamma]],GammaShape1,GammaRate1)/BinomTrials,Table3[[#This Row],[RV binom]])</f>
        <v>0</v>
      </c>
      <c r="K475" s="1">
        <f>Table3[[#This Row],[Risk 1 Simulated occurences]]*_xlfn.LOGNORM.INV(Table3[[#This Row],[RV lognorm]],(LN(ImpLow1)+LN(ImpUp1))/2,(LN(ImpUp1)-LN(ImpLow1))/3.29)</f>
        <v>0</v>
      </c>
      <c r="L475">
        <f>_xlfn.BINOM.INV(BinomTrials,_xlfn.GAMMA.INV(Table3[[#This Row],[RV gamma]],GammaShape2,GammaRate2)/BinomTrials,Table3[[#This Row],[RV binom]])</f>
        <v>0</v>
      </c>
      <c r="M475" s="1">
        <f>Table3[[#This Row],[Risk 2 simulated occurences]]*_xlfn.LOGNORM.INV(Table3[[#This Row],[RV lognorm]],(LN(ImpLow2)+LN(ImpUp2))/2,(LN(ImpUp2)-LN(ImpLow2))/3.29)</f>
        <v>0</v>
      </c>
    </row>
    <row r="476" spans="1:13">
      <c r="A476">
        <v>0.81032795077670738</v>
      </c>
      <c r="C476">
        <f>_xlfn.BETA.INV(Table1[[#This Row],[RV Beta]],C$9,C$10,ProbLow1,ProbUp1)</f>
        <v>0.59030097377915536</v>
      </c>
      <c r="D476">
        <f>_xlfn.BETA.INV(Table1[[#This Row],[RV Beta]],D$9,D$10,ProbLow2,ProbUp2)</f>
        <v>0.20209029213374657</v>
      </c>
      <c r="G476">
        <v>0.82790748673859405</v>
      </c>
      <c r="H476">
        <v>7.9435084517782126E-2</v>
      </c>
      <c r="I476">
        <v>0.33096268229697023</v>
      </c>
      <c r="J476">
        <f>_xlfn.BINOM.INV(BinomTrials,_xlfn.GAMMA.INV(Table3[[#This Row],[RV gamma]],GammaShape1,GammaRate1)/BinomTrials,Table3[[#This Row],[RV binom]])</f>
        <v>0</v>
      </c>
      <c r="K476" s="1">
        <f>Table3[[#This Row],[Risk 1 Simulated occurences]]*_xlfn.LOGNORM.INV(Table3[[#This Row],[RV lognorm]],(LN(ImpLow1)+LN(ImpUp1))/2,(LN(ImpUp1)-LN(ImpLow1))/3.29)</f>
        <v>0</v>
      </c>
      <c r="L476">
        <f>_xlfn.BINOM.INV(BinomTrials,_xlfn.GAMMA.INV(Table3[[#This Row],[RV gamma]],GammaShape2,GammaRate2)/BinomTrials,Table3[[#This Row],[RV binom]])</f>
        <v>0</v>
      </c>
      <c r="M476" s="1">
        <f>Table3[[#This Row],[Risk 2 simulated occurences]]*_xlfn.LOGNORM.INV(Table3[[#This Row],[RV lognorm]],(LN(ImpLow2)+LN(ImpUp2))/2,(LN(ImpUp2)-LN(ImpLow2))/3.29)</f>
        <v>0</v>
      </c>
    </row>
    <row r="477" spans="1:13">
      <c r="A477">
        <v>0.18186870412056741</v>
      </c>
      <c r="C477">
        <f>_xlfn.BETA.INV(Table1[[#This Row],[RV Beta]],C$9,C$10,ProbLow1,ProbUp1)</f>
        <v>0.40692100592052988</v>
      </c>
      <c r="D477">
        <f>_xlfn.BETA.INV(Table1[[#This Row],[RV Beta]],D$9,D$10,ProbLow2,ProbUp2)</f>
        <v>0.14707630177615902</v>
      </c>
      <c r="G477">
        <v>0.64112961554952419</v>
      </c>
      <c r="H477">
        <v>6.5465490364220683E-2</v>
      </c>
      <c r="I477">
        <v>0.48980136517891726</v>
      </c>
      <c r="J477">
        <f>_xlfn.BINOM.INV(BinomTrials,_xlfn.GAMMA.INV(Table3[[#This Row],[RV gamma]],GammaShape1,GammaRate1)/BinomTrials,Table3[[#This Row],[RV binom]])</f>
        <v>0</v>
      </c>
      <c r="K477" s="1">
        <f>Table3[[#This Row],[Risk 1 Simulated occurences]]*_xlfn.LOGNORM.INV(Table3[[#This Row],[RV lognorm]],(LN(ImpLow1)+LN(ImpUp1))/2,(LN(ImpUp1)-LN(ImpLow1))/3.29)</f>
        <v>0</v>
      </c>
      <c r="L477">
        <f>_xlfn.BINOM.INV(BinomTrials,_xlfn.GAMMA.INV(Table3[[#This Row],[RV gamma]],GammaShape2,GammaRate2)/BinomTrials,Table3[[#This Row],[RV binom]])</f>
        <v>0</v>
      </c>
      <c r="M477" s="1">
        <f>Table3[[#This Row],[Risk 2 simulated occurences]]*_xlfn.LOGNORM.INV(Table3[[#This Row],[RV lognorm]],(LN(ImpLow2)+LN(ImpUp2))/2,(LN(ImpUp2)-LN(ImpLow2))/3.29)</f>
        <v>0</v>
      </c>
    </row>
    <row r="478" spans="1:13">
      <c r="A478">
        <v>0.66731015437623031</v>
      </c>
      <c r="C478">
        <f>_xlfn.BETA.INV(Table1[[#This Row],[RV Beta]],C$9,C$10,ProbLow1,ProbUp1)</f>
        <v>0.54561856221423777</v>
      </c>
      <c r="D478">
        <f>_xlfn.BETA.INV(Table1[[#This Row],[RV Beta]],D$9,D$10,ProbLow2,ProbUp2)</f>
        <v>0.18868556866427133</v>
      </c>
      <c r="G478">
        <v>0.46544854085214832</v>
      </c>
      <c r="H478">
        <v>0.2784965514570924</v>
      </c>
      <c r="I478">
        <v>9.1544562062036511E-2</v>
      </c>
      <c r="J478">
        <f>_xlfn.BINOM.INV(BinomTrials,_xlfn.GAMMA.INV(Table3[[#This Row],[RV gamma]],GammaShape1,GammaRate1)/BinomTrials,Table3[[#This Row],[RV binom]])</f>
        <v>0</v>
      </c>
      <c r="K478" s="1">
        <f>Table3[[#This Row],[Risk 1 Simulated occurences]]*_xlfn.LOGNORM.INV(Table3[[#This Row],[RV lognorm]],(LN(ImpLow1)+LN(ImpUp1))/2,(LN(ImpUp1)-LN(ImpLow1))/3.29)</f>
        <v>0</v>
      </c>
      <c r="L478">
        <f>_xlfn.BINOM.INV(BinomTrials,_xlfn.GAMMA.INV(Table3[[#This Row],[RV gamma]],GammaShape2,GammaRate2)/BinomTrials,Table3[[#This Row],[RV binom]])</f>
        <v>0</v>
      </c>
      <c r="M478" s="1">
        <f>Table3[[#This Row],[Risk 2 simulated occurences]]*_xlfn.LOGNORM.INV(Table3[[#This Row],[RV lognorm]],(LN(ImpLow2)+LN(ImpUp2))/2,(LN(ImpUp2)-LN(ImpLow2))/3.29)</f>
        <v>0</v>
      </c>
    </row>
    <row r="479" spans="1:13">
      <c r="A479">
        <v>0.48176460130222354</v>
      </c>
      <c r="C479">
        <f>_xlfn.BETA.INV(Table1[[#This Row],[RV Beta]],C$9,C$10,ProbLow1,ProbUp1)</f>
        <v>0.49513599968721972</v>
      </c>
      <c r="D479">
        <f>_xlfn.BETA.INV(Table1[[#This Row],[RV Beta]],D$9,D$10,ProbLow2,ProbUp2)</f>
        <v>0.17354079990616605</v>
      </c>
      <c r="G479">
        <v>0.79362610205711148</v>
      </c>
      <c r="H479">
        <v>0.69154033935234893</v>
      </c>
      <c r="I479">
        <v>0.58945457664758649</v>
      </c>
      <c r="J479">
        <f>_xlfn.BINOM.INV(BinomTrials,_xlfn.GAMMA.INV(Table3[[#This Row],[RV gamma]],GammaShape1,GammaRate1)/BinomTrials,Table3[[#This Row],[RV binom]])</f>
        <v>1</v>
      </c>
      <c r="K479" s="1">
        <f>Table3[[#This Row],[Risk 1 Simulated occurences]]*_xlfn.LOGNORM.INV(Table3[[#This Row],[RV lognorm]],(LN(ImpLow1)+LN(ImpUp1))/2,(LN(ImpUp1)-LN(ImpLow1))/3.29)</f>
        <v>37045.564934168717</v>
      </c>
      <c r="L479">
        <f>_xlfn.BINOM.INV(BinomTrials,_xlfn.GAMMA.INV(Table3[[#This Row],[RV gamma]],GammaShape2,GammaRate2)/BinomTrials,Table3[[#This Row],[RV binom]])</f>
        <v>0</v>
      </c>
      <c r="M479" s="1">
        <f>Table3[[#This Row],[Risk 2 simulated occurences]]*_xlfn.LOGNORM.INV(Table3[[#This Row],[RV lognorm]],(LN(ImpLow2)+LN(ImpUp2))/2,(LN(ImpUp2)-LN(ImpLow2))/3.29)</f>
        <v>0</v>
      </c>
    </row>
    <row r="480" spans="1:13">
      <c r="A480">
        <v>1.7654086471374186E-2</v>
      </c>
      <c r="C480">
        <f>_xlfn.BETA.INV(Table1[[#This Row],[RV Beta]],C$9,C$10,ProbLow1,ProbUp1)</f>
        <v>0.31466690050348745</v>
      </c>
      <c r="D480">
        <f>_xlfn.BETA.INV(Table1[[#This Row],[RV Beta]],D$9,D$10,ProbLow2,ProbUp2)</f>
        <v>0.11940007015104624</v>
      </c>
      <c r="G480">
        <v>0.47389727387293112</v>
      </c>
      <c r="H480">
        <v>0.71848349492926311</v>
      </c>
      <c r="I480">
        <v>0.9630697159855951</v>
      </c>
      <c r="J480">
        <f>_xlfn.BINOM.INV(BinomTrials,_xlfn.GAMMA.INV(Table3[[#This Row],[RV gamma]],GammaShape1,GammaRate1)/BinomTrials,Table3[[#This Row],[RV binom]])</f>
        <v>1</v>
      </c>
      <c r="K480" s="1">
        <f>Table3[[#This Row],[Risk 1 Simulated occurences]]*_xlfn.LOGNORM.INV(Table3[[#This Row],[RV lognorm]],(LN(ImpLow1)+LN(ImpUp1))/2,(LN(ImpUp1)-LN(ImpLow1))/3.29)</f>
        <v>110485.63400919142</v>
      </c>
      <c r="L480">
        <f>_xlfn.BINOM.INV(BinomTrials,_xlfn.GAMMA.INV(Table3[[#This Row],[RV gamma]],GammaShape2,GammaRate2)/BinomTrials,Table3[[#This Row],[RV binom]])</f>
        <v>0</v>
      </c>
      <c r="M480" s="1">
        <f>Table3[[#This Row],[Risk 2 simulated occurences]]*_xlfn.LOGNORM.INV(Table3[[#This Row],[RV lognorm]],(LN(ImpLow2)+LN(ImpUp2))/2,(LN(ImpUp2)-LN(ImpLow2))/3.29)</f>
        <v>0</v>
      </c>
    </row>
    <row r="481" spans="1:13">
      <c r="A481">
        <v>0.71223132438595937</v>
      </c>
      <c r="C481">
        <f>_xlfn.BETA.INV(Table1[[#This Row],[RV Beta]],C$9,C$10,ProbLow1,ProbUp1)</f>
        <v>0.5587188164533613</v>
      </c>
      <c r="D481">
        <f>_xlfn.BETA.INV(Table1[[#This Row],[RV Beta]],D$9,D$10,ProbLow2,ProbUp2)</f>
        <v>0.19261564493600836</v>
      </c>
      <c r="G481">
        <v>0.79148198235383349</v>
      </c>
      <c r="H481">
        <v>0.55209927612547727</v>
      </c>
      <c r="I481">
        <v>0.3127165698971211</v>
      </c>
      <c r="J481">
        <f>_xlfn.BINOM.INV(BinomTrials,_xlfn.GAMMA.INV(Table3[[#This Row],[RV gamma]],GammaShape1,GammaRate1)/BinomTrials,Table3[[#This Row],[RV binom]])</f>
        <v>0</v>
      </c>
      <c r="K481" s="1">
        <f>Table3[[#This Row],[Risk 1 Simulated occurences]]*_xlfn.LOGNORM.INV(Table3[[#This Row],[RV lognorm]],(LN(ImpLow1)+LN(ImpUp1))/2,(LN(ImpUp1)-LN(ImpLow1))/3.29)</f>
        <v>0</v>
      </c>
      <c r="L481">
        <f>_xlfn.BINOM.INV(BinomTrials,_xlfn.GAMMA.INV(Table3[[#This Row],[RV gamma]],GammaShape2,GammaRate2)/BinomTrials,Table3[[#This Row],[RV binom]])</f>
        <v>0</v>
      </c>
      <c r="M481" s="1">
        <f>Table3[[#This Row],[Risk 2 simulated occurences]]*_xlfn.LOGNORM.INV(Table3[[#This Row],[RV lognorm]],(LN(ImpLow2)+LN(ImpUp2))/2,(LN(ImpUp2)-LN(ImpLow2))/3.29)</f>
        <v>0</v>
      </c>
    </row>
    <row r="482" spans="1:13">
      <c r="A482">
        <v>0.47186895481863478</v>
      </c>
      <c r="C482">
        <f>_xlfn.BETA.INV(Table1[[#This Row],[RV Beta]],C$9,C$10,ProbLow1,ProbUp1)</f>
        <v>0.49249387814326367</v>
      </c>
      <c r="D482">
        <f>_xlfn.BETA.INV(Table1[[#This Row],[RV Beta]],D$9,D$10,ProbLow2,ProbUp2)</f>
        <v>0.17274816344297922</v>
      </c>
      <c r="G482">
        <v>0.43767742087956396</v>
      </c>
      <c r="H482">
        <v>0.13253384089681033</v>
      </c>
      <c r="I482">
        <v>0.82739026091405665</v>
      </c>
      <c r="J482">
        <f>_xlfn.BINOM.INV(BinomTrials,_xlfn.GAMMA.INV(Table3[[#This Row],[RV gamma]],GammaShape1,GammaRate1)/BinomTrials,Table3[[#This Row],[RV binom]])</f>
        <v>0</v>
      </c>
      <c r="K482" s="1">
        <f>Table3[[#This Row],[Risk 1 Simulated occurences]]*_xlfn.LOGNORM.INV(Table3[[#This Row],[RV lognorm]],(LN(ImpLow1)+LN(ImpUp1))/2,(LN(ImpUp1)-LN(ImpLow1))/3.29)</f>
        <v>0</v>
      </c>
      <c r="L482">
        <f>_xlfn.BINOM.INV(BinomTrials,_xlfn.GAMMA.INV(Table3[[#This Row],[RV gamma]],GammaShape2,GammaRate2)/BinomTrials,Table3[[#This Row],[RV binom]])</f>
        <v>0</v>
      </c>
      <c r="M482" s="1">
        <f>Table3[[#This Row],[Risk 2 simulated occurences]]*_xlfn.LOGNORM.INV(Table3[[#This Row],[RV lognorm]],(LN(ImpLow2)+LN(ImpUp2))/2,(LN(ImpUp2)-LN(ImpLow2))/3.29)</f>
        <v>0</v>
      </c>
    </row>
    <row r="483" spans="1:13">
      <c r="A483">
        <v>0.7015236367944272</v>
      </c>
      <c r="C483">
        <f>_xlfn.BETA.INV(Table1[[#This Row],[RV Beta]],C$9,C$10,ProbLow1,ProbUp1)</f>
        <v>0.55554003520278472</v>
      </c>
      <c r="D483">
        <f>_xlfn.BETA.INV(Table1[[#This Row],[RV Beta]],D$9,D$10,ProbLow2,ProbUp2)</f>
        <v>0.19166201056083537</v>
      </c>
      <c r="G483">
        <v>4.441272283178415E-2</v>
      </c>
      <c r="H483">
        <v>0.49626395269123091</v>
      </c>
      <c r="I483">
        <v>0.94811518255067762</v>
      </c>
      <c r="J483">
        <f>_xlfn.BINOM.INV(BinomTrials,_xlfn.GAMMA.INV(Table3[[#This Row],[RV gamma]],GammaShape1,GammaRate1)/BinomTrials,Table3[[#This Row],[RV binom]])</f>
        <v>0</v>
      </c>
      <c r="K483" s="1">
        <f>Table3[[#This Row],[Risk 1 Simulated occurences]]*_xlfn.LOGNORM.INV(Table3[[#This Row],[RV lognorm]],(LN(ImpLow1)+LN(ImpUp1))/2,(LN(ImpUp1)-LN(ImpLow1))/3.29)</f>
        <v>0</v>
      </c>
      <c r="L483">
        <f>_xlfn.BINOM.INV(BinomTrials,_xlfn.GAMMA.INV(Table3[[#This Row],[RV gamma]],GammaShape2,GammaRate2)/BinomTrials,Table3[[#This Row],[RV binom]])</f>
        <v>0</v>
      </c>
      <c r="M483" s="1">
        <f>Table3[[#This Row],[Risk 2 simulated occurences]]*_xlfn.LOGNORM.INV(Table3[[#This Row],[RV lognorm]],(LN(ImpLow2)+LN(ImpUp2))/2,(LN(ImpUp2)-LN(ImpLow2))/3.29)</f>
        <v>0</v>
      </c>
    </row>
    <row r="484" spans="1:13">
      <c r="A484">
        <v>0.5077636039386334</v>
      </c>
      <c r="C484">
        <f>_xlfn.BETA.INV(Table1[[#This Row],[RV Beta]],C$9,C$10,ProbLow1,ProbUp1)</f>
        <v>0.50207038904563461</v>
      </c>
      <c r="D484">
        <f>_xlfn.BETA.INV(Table1[[#This Row],[RV Beta]],D$9,D$10,ProbLow2,ProbUp2)</f>
        <v>0.17562111671369035</v>
      </c>
      <c r="G484">
        <v>0.44463263379625634</v>
      </c>
      <c r="H484">
        <v>0.70825288151775156</v>
      </c>
      <c r="I484">
        <v>0.97187312923924674</v>
      </c>
      <c r="J484">
        <f>_xlfn.BINOM.INV(BinomTrials,_xlfn.GAMMA.INV(Table3[[#This Row],[RV gamma]],GammaShape1,GammaRate1)/BinomTrials,Table3[[#This Row],[RV binom]])</f>
        <v>1</v>
      </c>
      <c r="K484" s="1">
        <f>Table3[[#This Row],[Risk 1 Simulated occurences]]*_xlfn.LOGNORM.INV(Table3[[#This Row],[RV lognorm]],(LN(ImpLow1)+LN(ImpUp1))/2,(LN(ImpUp1)-LN(ImpLow1))/3.29)</f>
        <v>120299.22702182115</v>
      </c>
      <c r="L484">
        <f>_xlfn.BINOM.INV(BinomTrials,_xlfn.GAMMA.INV(Table3[[#This Row],[RV gamma]],GammaShape2,GammaRate2)/BinomTrials,Table3[[#This Row],[RV binom]])</f>
        <v>0</v>
      </c>
      <c r="M484" s="1">
        <f>Table3[[#This Row],[Risk 2 simulated occurences]]*_xlfn.LOGNORM.INV(Table3[[#This Row],[RV lognorm]],(LN(ImpLow2)+LN(ImpUp2))/2,(LN(ImpUp2)-LN(ImpLow2))/3.29)</f>
        <v>0</v>
      </c>
    </row>
    <row r="485" spans="1:13">
      <c r="A485">
        <v>0.98289139661141267</v>
      </c>
      <c r="C485">
        <f>_xlfn.BETA.INV(Table1[[#This Row],[RV Beta]],C$9,C$10,ProbLow1,ProbUp1)</f>
        <v>0.68605695814803447</v>
      </c>
      <c r="D485">
        <f>_xlfn.BETA.INV(Table1[[#This Row],[RV Beta]],D$9,D$10,ProbLow2,ProbUp2)</f>
        <v>0.23081708744441035</v>
      </c>
      <c r="G485">
        <v>0.94067621368015009</v>
      </c>
      <c r="H485">
        <v>0.60617966885034913</v>
      </c>
      <c r="I485">
        <v>0.27168312402054812</v>
      </c>
      <c r="J485">
        <f>_xlfn.BINOM.INV(BinomTrials,_xlfn.GAMMA.INV(Table3[[#This Row],[RV gamma]],GammaShape1,GammaRate1)/BinomTrials,Table3[[#This Row],[RV binom]])</f>
        <v>1</v>
      </c>
      <c r="K485" s="1">
        <f>Table3[[#This Row],[Risk 1 Simulated occurences]]*_xlfn.LOGNORM.INV(Table3[[#This Row],[RV lognorm]],(LN(ImpLow1)+LN(ImpUp1))/2,(LN(ImpUp1)-LN(ImpLow1))/3.29)</f>
        <v>20667.097635506987</v>
      </c>
      <c r="L485">
        <f>_xlfn.BINOM.INV(BinomTrials,_xlfn.GAMMA.INV(Table3[[#This Row],[RV gamma]],GammaShape2,GammaRate2)/BinomTrials,Table3[[#This Row],[RV binom]])</f>
        <v>0</v>
      </c>
      <c r="M485" s="1">
        <f>Table3[[#This Row],[Risk 2 simulated occurences]]*_xlfn.LOGNORM.INV(Table3[[#This Row],[RV lognorm]],(LN(ImpLow2)+LN(ImpUp2))/2,(LN(ImpUp2)-LN(ImpLow2))/3.29)</f>
        <v>0</v>
      </c>
    </row>
    <row r="486" spans="1:13">
      <c r="A486">
        <v>0.45570284801335209</v>
      </c>
      <c r="C486">
        <f>_xlfn.BETA.INV(Table1[[#This Row],[RV Beta]],C$9,C$10,ProbLow1,ProbUp1)</f>
        <v>0.48816977731852507</v>
      </c>
      <c r="D486">
        <f>_xlfn.BETA.INV(Table1[[#This Row],[RV Beta]],D$9,D$10,ProbLow2,ProbUp2)</f>
        <v>0.17145093319555763</v>
      </c>
      <c r="G486">
        <v>0.94512332228250961</v>
      </c>
      <c r="H486">
        <v>6.1694367817460731E-2</v>
      </c>
      <c r="I486">
        <v>0.17826541335241189</v>
      </c>
      <c r="J486">
        <f>_xlfn.BINOM.INV(BinomTrials,_xlfn.GAMMA.INV(Table3[[#This Row],[RV gamma]],GammaShape1,GammaRate1)/BinomTrials,Table3[[#This Row],[RV binom]])</f>
        <v>0</v>
      </c>
      <c r="K486" s="1">
        <f>Table3[[#This Row],[Risk 1 Simulated occurences]]*_xlfn.LOGNORM.INV(Table3[[#This Row],[RV lognorm]],(LN(ImpLow1)+LN(ImpUp1))/2,(LN(ImpUp1)-LN(ImpLow1))/3.29)</f>
        <v>0</v>
      </c>
      <c r="L486">
        <f>_xlfn.BINOM.INV(BinomTrials,_xlfn.GAMMA.INV(Table3[[#This Row],[RV gamma]],GammaShape2,GammaRate2)/BinomTrials,Table3[[#This Row],[RV binom]])</f>
        <v>0</v>
      </c>
      <c r="M486" s="1">
        <f>Table3[[#This Row],[Risk 2 simulated occurences]]*_xlfn.LOGNORM.INV(Table3[[#This Row],[RV lognorm]],(LN(ImpLow2)+LN(ImpUp2))/2,(LN(ImpUp2)-LN(ImpLow2))/3.29)</f>
        <v>0</v>
      </c>
    </row>
    <row r="487" spans="1:13">
      <c r="A487">
        <v>0.99776656040817802</v>
      </c>
      <c r="C487">
        <f>_xlfn.BETA.INV(Table1[[#This Row],[RV Beta]],C$9,C$10,ProbLow1,ProbUp1)</f>
        <v>0.71867640651825382</v>
      </c>
      <c r="D487">
        <f>_xlfn.BETA.INV(Table1[[#This Row],[RV Beta]],D$9,D$10,ProbLow2,ProbUp2)</f>
        <v>0.24060292195547614</v>
      </c>
      <c r="G487">
        <v>0.68767760213822016</v>
      </c>
      <c r="H487">
        <v>0.89723990806249898</v>
      </c>
      <c r="I487">
        <v>0.10680221398677781</v>
      </c>
      <c r="J487">
        <f>_xlfn.BINOM.INV(BinomTrials,_xlfn.GAMMA.INV(Table3[[#This Row],[RV gamma]],GammaShape1,GammaRate1)/BinomTrials,Table3[[#This Row],[RV binom]])</f>
        <v>2</v>
      </c>
      <c r="K487" s="1">
        <f>Table3[[#This Row],[Risk 1 Simulated occurences]]*_xlfn.LOGNORM.INV(Table3[[#This Row],[RV lognorm]],(LN(ImpLow1)+LN(ImpUp1))/2,(LN(ImpUp1)-LN(ImpLow1))/3.29)</f>
        <v>26485.067419725139</v>
      </c>
      <c r="L487">
        <f>_xlfn.BINOM.INV(BinomTrials,_xlfn.GAMMA.INV(Table3[[#This Row],[RV gamma]],GammaShape2,GammaRate2)/BinomTrials,Table3[[#This Row],[RV binom]])</f>
        <v>1</v>
      </c>
      <c r="M487" s="1">
        <f>Table3[[#This Row],[Risk 2 simulated occurences]]*_xlfn.LOGNORM.INV(Table3[[#This Row],[RV lognorm]],(LN(ImpLow2)+LN(ImpUp2))/2,(LN(ImpUp2)-LN(ImpLow2))/3.29)</f>
        <v>1324253.3709862577</v>
      </c>
    </row>
    <row r="488" spans="1:13">
      <c r="A488">
        <v>0.46258078024842814</v>
      </c>
      <c r="C488">
        <f>_xlfn.BETA.INV(Table1[[#This Row],[RV Beta]],C$9,C$10,ProbLow1,ProbUp1)</f>
        <v>0.49001091471401026</v>
      </c>
      <c r="D488">
        <f>_xlfn.BETA.INV(Table1[[#This Row],[RV Beta]],D$9,D$10,ProbLow2,ProbUp2)</f>
        <v>0.17200327441420318</v>
      </c>
      <c r="G488">
        <v>0.79745913706601557</v>
      </c>
      <c r="H488">
        <v>0.91113480642025113</v>
      </c>
      <c r="I488">
        <v>2.4810475774486772E-2</v>
      </c>
      <c r="J488">
        <f>_xlfn.BINOM.INV(BinomTrials,_xlfn.GAMMA.INV(Table3[[#This Row],[RV gamma]],GammaShape1,GammaRate1)/BinomTrials,Table3[[#This Row],[RV binom]])</f>
        <v>2</v>
      </c>
      <c r="K488" s="1">
        <f>Table3[[#This Row],[Risk 1 Simulated occurences]]*_xlfn.LOGNORM.INV(Table3[[#This Row],[RV lognorm]],(LN(ImpLow1)+LN(ImpUp1))/2,(LN(ImpUp1)-LN(ImpLow1))/3.29)</f>
        <v>16006.908723499237</v>
      </c>
      <c r="L488">
        <f>_xlfn.BINOM.INV(BinomTrials,_xlfn.GAMMA.INV(Table3[[#This Row],[RV gamma]],GammaShape2,GammaRate2)/BinomTrials,Table3[[#This Row],[RV binom]])</f>
        <v>1</v>
      </c>
      <c r="M488" s="1">
        <f>Table3[[#This Row],[Risk 2 simulated occurences]]*_xlfn.LOGNORM.INV(Table3[[#This Row],[RV lognorm]],(LN(ImpLow2)+LN(ImpUp2))/2,(LN(ImpUp2)-LN(ImpLow2))/3.29)</f>
        <v>800345.43617496069</v>
      </c>
    </row>
    <row r="489" spans="1:13">
      <c r="A489">
        <v>0.59517363533152901</v>
      </c>
      <c r="C489">
        <f>_xlfn.BETA.INV(Table1[[#This Row],[RV Beta]],C$9,C$10,ProbLow1,ProbUp1)</f>
        <v>0.52555713741683174</v>
      </c>
      <c r="D489">
        <f>_xlfn.BETA.INV(Table1[[#This Row],[RV Beta]],D$9,D$10,ProbLow2,ProbUp2)</f>
        <v>0.18266714122504951</v>
      </c>
      <c r="G489">
        <v>0.89571666852371612</v>
      </c>
      <c r="H489">
        <v>0.44269150516143607</v>
      </c>
      <c r="I489">
        <v>0.98966634179915591</v>
      </c>
      <c r="J489">
        <f>_xlfn.BINOM.INV(BinomTrials,_xlfn.GAMMA.INV(Table3[[#This Row],[RV gamma]],GammaShape1,GammaRate1)/BinomTrials,Table3[[#This Row],[RV binom]])</f>
        <v>0</v>
      </c>
      <c r="K489" s="1">
        <f>Table3[[#This Row],[Risk 1 Simulated occurences]]*_xlfn.LOGNORM.INV(Table3[[#This Row],[RV lognorm]],(LN(ImpLow1)+LN(ImpUp1))/2,(LN(ImpUp1)-LN(ImpLow1))/3.29)</f>
        <v>0</v>
      </c>
      <c r="L489">
        <f>_xlfn.BINOM.INV(BinomTrials,_xlfn.GAMMA.INV(Table3[[#This Row],[RV gamma]],GammaShape2,GammaRate2)/BinomTrials,Table3[[#This Row],[RV binom]])</f>
        <v>0</v>
      </c>
      <c r="M489" s="1">
        <f>Table3[[#This Row],[Risk 2 simulated occurences]]*_xlfn.LOGNORM.INV(Table3[[#This Row],[RV lognorm]],(LN(ImpLow2)+LN(ImpUp2))/2,(LN(ImpUp2)-LN(ImpLow2))/3.29)</f>
        <v>0</v>
      </c>
    </row>
    <row r="490" spans="1:13">
      <c r="A490">
        <v>8.3289017008286448E-2</v>
      </c>
      <c r="C490">
        <f>_xlfn.BETA.INV(Table1[[#This Row],[RV Beta]],C$9,C$10,ProbLow1,ProbUp1)</f>
        <v>0.36485818873743897</v>
      </c>
      <c r="D490">
        <f>_xlfn.BETA.INV(Table1[[#This Row],[RV Beta]],D$9,D$10,ProbLow2,ProbUp2)</f>
        <v>0.13445745662123168</v>
      </c>
      <c r="G490">
        <v>0.31004787809683376</v>
      </c>
      <c r="H490">
        <v>0.31612724825559524</v>
      </c>
      <c r="I490">
        <v>0.32220661841435666</v>
      </c>
      <c r="J490">
        <f>_xlfn.BINOM.INV(BinomTrials,_xlfn.GAMMA.INV(Table3[[#This Row],[RV gamma]],GammaShape1,GammaRate1)/BinomTrials,Table3[[#This Row],[RV binom]])</f>
        <v>0</v>
      </c>
      <c r="K490" s="1">
        <f>Table3[[#This Row],[Risk 1 Simulated occurences]]*_xlfn.LOGNORM.INV(Table3[[#This Row],[RV lognorm]],(LN(ImpLow1)+LN(ImpUp1))/2,(LN(ImpUp1)-LN(ImpLow1))/3.29)</f>
        <v>0</v>
      </c>
      <c r="L490">
        <f>_xlfn.BINOM.INV(BinomTrials,_xlfn.GAMMA.INV(Table3[[#This Row],[RV gamma]],GammaShape2,GammaRate2)/BinomTrials,Table3[[#This Row],[RV binom]])</f>
        <v>0</v>
      </c>
      <c r="M490" s="1">
        <f>Table3[[#This Row],[Risk 2 simulated occurences]]*_xlfn.LOGNORM.INV(Table3[[#This Row],[RV lognorm]],(LN(ImpLow2)+LN(ImpUp2))/2,(LN(ImpUp2)-LN(ImpLow2))/3.29)</f>
        <v>0</v>
      </c>
    </row>
    <row r="491" spans="1:13">
      <c r="A491">
        <v>0.83850885827024879</v>
      </c>
      <c r="C491">
        <f>_xlfn.BETA.INV(Table1[[#This Row],[RV Beta]],C$9,C$10,ProbLow1,ProbUp1)</f>
        <v>0.60060185717742676</v>
      </c>
      <c r="D491">
        <f>_xlfn.BETA.INV(Table1[[#This Row],[RV Beta]],D$9,D$10,ProbLow2,ProbUp2)</f>
        <v>0.20518055715322803</v>
      </c>
      <c r="G491">
        <v>0.97468717348514455</v>
      </c>
      <c r="H491">
        <v>0.15066143178877486</v>
      </c>
      <c r="I491">
        <v>0.32663569009240517</v>
      </c>
      <c r="J491">
        <f>_xlfn.BINOM.INV(BinomTrials,_xlfn.GAMMA.INV(Table3[[#This Row],[RV gamma]],GammaShape1,GammaRate1)/BinomTrials,Table3[[#This Row],[RV binom]])</f>
        <v>0</v>
      </c>
      <c r="K491" s="1">
        <f>Table3[[#This Row],[Risk 1 Simulated occurences]]*_xlfn.LOGNORM.INV(Table3[[#This Row],[RV lognorm]],(LN(ImpLow1)+LN(ImpUp1))/2,(LN(ImpUp1)-LN(ImpLow1))/3.29)</f>
        <v>0</v>
      </c>
      <c r="L491">
        <f>_xlfn.BINOM.INV(BinomTrials,_xlfn.GAMMA.INV(Table3[[#This Row],[RV gamma]],GammaShape2,GammaRate2)/BinomTrials,Table3[[#This Row],[RV binom]])</f>
        <v>0</v>
      </c>
      <c r="M491" s="1">
        <f>Table3[[#This Row],[Risk 2 simulated occurences]]*_xlfn.LOGNORM.INV(Table3[[#This Row],[RV lognorm]],(LN(ImpLow2)+LN(ImpUp2))/2,(LN(ImpUp2)-LN(ImpLow2))/3.29)</f>
        <v>0</v>
      </c>
    </row>
    <row r="492" spans="1:13">
      <c r="A492">
        <v>0.81838094807154538</v>
      </c>
      <c r="C492">
        <f>_xlfn.BETA.INV(Table1[[#This Row],[RV Beta]],C$9,C$10,ProbLow1,ProbUp1)</f>
        <v>0.59316874699444322</v>
      </c>
      <c r="D492">
        <f>_xlfn.BETA.INV(Table1[[#This Row],[RV Beta]],D$9,D$10,ProbLow2,ProbUp2)</f>
        <v>0.20295062409833298</v>
      </c>
      <c r="G492">
        <v>0.56732476482508931</v>
      </c>
      <c r="H492">
        <v>0.1666840739393067</v>
      </c>
      <c r="I492">
        <v>0.76604338305352415</v>
      </c>
      <c r="J492">
        <f>_xlfn.BINOM.INV(BinomTrials,_xlfn.GAMMA.INV(Table3[[#This Row],[RV gamma]],GammaShape1,GammaRate1)/BinomTrials,Table3[[#This Row],[RV binom]])</f>
        <v>0</v>
      </c>
      <c r="K492" s="1">
        <f>Table3[[#This Row],[Risk 1 Simulated occurences]]*_xlfn.LOGNORM.INV(Table3[[#This Row],[RV lognorm]],(LN(ImpLow1)+LN(ImpUp1))/2,(LN(ImpUp1)-LN(ImpLow1))/3.29)</f>
        <v>0</v>
      </c>
      <c r="L492">
        <f>_xlfn.BINOM.INV(BinomTrials,_xlfn.GAMMA.INV(Table3[[#This Row],[RV gamma]],GammaShape2,GammaRate2)/BinomTrials,Table3[[#This Row],[RV binom]])</f>
        <v>0</v>
      </c>
      <c r="M492" s="1">
        <f>Table3[[#This Row],[Risk 2 simulated occurences]]*_xlfn.LOGNORM.INV(Table3[[#This Row],[RV lognorm]],(LN(ImpLow2)+LN(ImpUp2))/2,(LN(ImpUp2)-LN(ImpLow2))/3.29)</f>
        <v>0</v>
      </c>
    </row>
    <row r="493" spans="1:13">
      <c r="A493">
        <v>0.52859423846406595</v>
      </c>
      <c r="C493">
        <f>_xlfn.BETA.INV(Table1[[#This Row],[RV Beta]],C$9,C$10,ProbLow1,ProbUp1)</f>
        <v>0.50762986676441457</v>
      </c>
      <c r="D493">
        <f>_xlfn.BETA.INV(Table1[[#This Row],[RV Beta]],D$9,D$10,ProbLow2,ProbUp2)</f>
        <v>0.17728896002932437</v>
      </c>
      <c r="G493">
        <v>2.7322415275183701E-2</v>
      </c>
      <c r="H493">
        <v>0.45923069792763827</v>
      </c>
      <c r="I493">
        <v>0.89113898058009289</v>
      </c>
      <c r="J493">
        <f>_xlfn.BINOM.INV(BinomTrials,_xlfn.GAMMA.INV(Table3[[#This Row],[RV gamma]],GammaShape1,GammaRate1)/BinomTrials,Table3[[#This Row],[RV binom]])</f>
        <v>0</v>
      </c>
      <c r="K493" s="1">
        <f>Table3[[#This Row],[Risk 1 Simulated occurences]]*_xlfn.LOGNORM.INV(Table3[[#This Row],[RV lognorm]],(LN(ImpLow1)+LN(ImpUp1))/2,(LN(ImpUp1)-LN(ImpLow1))/3.29)</f>
        <v>0</v>
      </c>
      <c r="L493">
        <f>_xlfn.BINOM.INV(BinomTrials,_xlfn.GAMMA.INV(Table3[[#This Row],[RV gamma]],GammaShape2,GammaRate2)/BinomTrials,Table3[[#This Row],[RV binom]])</f>
        <v>0</v>
      </c>
      <c r="M493" s="1">
        <f>Table3[[#This Row],[Risk 2 simulated occurences]]*_xlfn.LOGNORM.INV(Table3[[#This Row],[RV lognorm]],(LN(ImpLow2)+LN(ImpUp2))/2,(LN(ImpUp2)-LN(ImpLow2))/3.29)</f>
        <v>0</v>
      </c>
    </row>
    <row r="494" spans="1:13">
      <c r="A494">
        <v>8.3365865556227908E-2</v>
      </c>
      <c r="C494">
        <f>_xlfn.BETA.INV(Table1[[#This Row],[RV Beta]],C$9,C$10,ProbLow1,ProbUp1)</f>
        <v>0.36489908566328327</v>
      </c>
      <c r="D494">
        <f>_xlfn.BETA.INV(Table1[[#This Row],[RV Beta]],D$9,D$10,ProbLow2,ProbUp2)</f>
        <v>0.13446972569898497</v>
      </c>
      <c r="G494">
        <v>0.20783353001244065</v>
      </c>
      <c r="H494">
        <v>0.29034006981660615</v>
      </c>
      <c r="I494">
        <v>0.37284660962077165</v>
      </c>
      <c r="J494">
        <f>_xlfn.BINOM.INV(BinomTrials,_xlfn.GAMMA.INV(Table3[[#This Row],[RV gamma]],GammaShape1,GammaRate1)/BinomTrials,Table3[[#This Row],[RV binom]])</f>
        <v>0</v>
      </c>
      <c r="K494" s="1">
        <f>Table3[[#This Row],[Risk 1 Simulated occurences]]*_xlfn.LOGNORM.INV(Table3[[#This Row],[RV lognorm]],(LN(ImpLow1)+LN(ImpUp1))/2,(LN(ImpUp1)-LN(ImpLow1))/3.29)</f>
        <v>0</v>
      </c>
      <c r="L494">
        <f>_xlfn.BINOM.INV(BinomTrials,_xlfn.GAMMA.INV(Table3[[#This Row],[RV gamma]],GammaShape2,GammaRate2)/BinomTrials,Table3[[#This Row],[RV binom]])</f>
        <v>0</v>
      </c>
      <c r="M494" s="1">
        <f>Table3[[#This Row],[Risk 2 simulated occurences]]*_xlfn.LOGNORM.INV(Table3[[#This Row],[RV lognorm]],(LN(ImpLow2)+LN(ImpUp2))/2,(LN(ImpUp2)-LN(ImpLow2))/3.29)</f>
        <v>0</v>
      </c>
    </row>
    <row r="495" spans="1:13">
      <c r="A495">
        <v>0.13010240352251679</v>
      </c>
      <c r="C495">
        <f>_xlfn.BETA.INV(Table1[[#This Row],[RV Beta]],C$9,C$10,ProbLow1,ProbUp1)</f>
        <v>0.38686260702522435</v>
      </c>
      <c r="D495">
        <f>_xlfn.BETA.INV(Table1[[#This Row],[RV Beta]],D$9,D$10,ProbLow2,ProbUp2)</f>
        <v>0.14105878210756737</v>
      </c>
      <c r="G495">
        <v>5.8138919089985509E-2</v>
      </c>
      <c r="H495">
        <v>0.74555340769959311</v>
      </c>
      <c r="I495">
        <v>0.43296789630920063</v>
      </c>
      <c r="J495">
        <f>_xlfn.BINOM.INV(BinomTrials,_xlfn.GAMMA.INV(Table3[[#This Row],[RV gamma]],GammaShape1,GammaRate1)/BinomTrials,Table3[[#This Row],[RV binom]])</f>
        <v>1</v>
      </c>
      <c r="K495" s="1">
        <f>Table3[[#This Row],[Risk 1 Simulated occurences]]*_xlfn.LOGNORM.INV(Table3[[#This Row],[RV lognorm]],(LN(ImpLow1)+LN(ImpUp1))/2,(LN(ImpUp1)-LN(ImpLow1))/3.29)</f>
        <v>28098.684609355856</v>
      </c>
      <c r="L495">
        <f>_xlfn.BINOM.INV(BinomTrials,_xlfn.GAMMA.INV(Table3[[#This Row],[RV gamma]],GammaShape2,GammaRate2)/BinomTrials,Table3[[#This Row],[RV binom]])</f>
        <v>0</v>
      </c>
      <c r="M495" s="1">
        <f>Table3[[#This Row],[Risk 2 simulated occurences]]*_xlfn.LOGNORM.INV(Table3[[#This Row],[RV lognorm]],(LN(ImpLow2)+LN(ImpUp2))/2,(LN(ImpUp2)-LN(ImpLow2))/3.29)</f>
        <v>0</v>
      </c>
    </row>
    <row r="496" spans="1:13">
      <c r="A496">
        <v>0.6310960029396675</v>
      </c>
      <c r="C496">
        <f>_xlfn.BETA.INV(Table1[[#This Row],[RV Beta]],C$9,C$10,ProbLow1,ProbUp1)</f>
        <v>0.53543049255586572</v>
      </c>
      <c r="D496">
        <f>_xlfn.BETA.INV(Table1[[#This Row],[RV Beta]],D$9,D$10,ProbLow2,ProbUp2)</f>
        <v>0.18562914776675971</v>
      </c>
      <c r="G496">
        <v>0.14081314538643377</v>
      </c>
      <c r="H496">
        <v>0.5161232070606776</v>
      </c>
      <c r="I496">
        <v>0.89143326873492135</v>
      </c>
      <c r="J496">
        <f>_xlfn.BINOM.INV(BinomTrials,_xlfn.GAMMA.INV(Table3[[#This Row],[RV gamma]],GammaShape1,GammaRate1)/BinomTrials,Table3[[#This Row],[RV binom]])</f>
        <v>0</v>
      </c>
      <c r="K496" s="1">
        <f>Table3[[#This Row],[Risk 1 Simulated occurences]]*_xlfn.LOGNORM.INV(Table3[[#This Row],[RV lognorm]],(LN(ImpLow1)+LN(ImpUp1))/2,(LN(ImpUp1)-LN(ImpLow1))/3.29)</f>
        <v>0</v>
      </c>
      <c r="L496">
        <f>_xlfn.BINOM.INV(BinomTrials,_xlfn.GAMMA.INV(Table3[[#This Row],[RV gamma]],GammaShape2,GammaRate2)/BinomTrials,Table3[[#This Row],[RV binom]])</f>
        <v>0</v>
      </c>
      <c r="M496" s="1">
        <f>Table3[[#This Row],[Risk 2 simulated occurences]]*_xlfn.LOGNORM.INV(Table3[[#This Row],[RV lognorm]],(LN(ImpLow2)+LN(ImpUp2))/2,(LN(ImpUp2)-LN(ImpLow2))/3.29)</f>
        <v>0</v>
      </c>
    </row>
    <row r="497" spans="1:13">
      <c r="A497">
        <v>0.83052140699258137</v>
      </c>
      <c r="C497">
        <f>_xlfn.BETA.INV(Table1[[#This Row],[RV Beta]],C$9,C$10,ProbLow1,ProbUp1)</f>
        <v>0.59760355498903794</v>
      </c>
      <c r="D497">
        <f>_xlfn.BETA.INV(Table1[[#This Row],[RV Beta]],D$9,D$10,ProbLow2,ProbUp2)</f>
        <v>0.20428106649671135</v>
      </c>
      <c r="G497">
        <v>0.64653450979224147</v>
      </c>
      <c r="H497">
        <v>0.48274106880777568</v>
      </c>
      <c r="I497">
        <v>0.31894762782330982</v>
      </c>
      <c r="J497">
        <f>_xlfn.BINOM.INV(BinomTrials,_xlfn.GAMMA.INV(Table3[[#This Row],[RV gamma]],GammaShape1,GammaRate1)/BinomTrials,Table3[[#This Row],[RV binom]])</f>
        <v>0</v>
      </c>
      <c r="K497" s="1">
        <f>Table3[[#This Row],[Risk 1 Simulated occurences]]*_xlfn.LOGNORM.INV(Table3[[#This Row],[RV lognorm]],(LN(ImpLow1)+LN(ImpUp1))/2,(LN(ImpUp1)-LN(ImpLow1))/3.29)</f>
        <v>0</v>
      </c>
      <c r="L497">
        <f>_xlfn.BINOM.INV(BinomTrials,_xlfn.GAMMA.INV(Table3[[#This Row],[RV gamma]],GammaShape2,GammaRate2)/BinomTrials,Table3[[#This Row],[RV binom]])</f>
        <v>0</v>
      </c>
      <c r="M497" s="1">
        <f>Table3[[#This Row],[Risk 2 simulated occurences]]*_xlfn.LOGNORM.INV(Table3[[#This Row],[RV lognorm]],(LN(ImpLow2)+LN(ImpUp2))/2,(LN(ImpUp2)-LN(ImpLow2))/3.29)</f>
        <v>0</v>
      </c>
    </row>
    <row r="498" spans="1:13">
      <c r="A498">
        <v>0.57328732431553642</v>
      </c>
      <c r="C498">
        <f>_xlfn.BETA.INV(Table1[[#This Row],[RV Beta]],C$9,C$10,ProbLow1,ProbUp1)</f>
        <v>0.51962374478846884</v>
      </c>
      <c r="D498">
        <f>_xlfn.BETA.INV(Table1[[#This Row],[RV Beta]],D$9,D$10,ProbLow2,ProbUp2)</f>
        <v>0.18088712343654068</v>
      </c>
      <c r="G498">
        <v>0.30550607820297876</v>
      </c>
      <c r="H498">
        <v>0.42914345228539008</v>
      </c>
      <c r="I498">
        <v>0.55278082636780146</v>
      </c>
      <c r="J498">
        <f>_xlfn.BINOM.INV(BinomTrials,_xlfn.GAMMA.INV(Table3[[#This Row],[RV gamma]],GammaShape1,GammaRate1)/BinomTrials,Table3[[#This Row],[RV binom]])</f>
        <v>0</v>
      </c>
      <c r="K498" s="1">
        <f>Table3[[#This Row],[Risk 1 Simulated occurences]]*_xlfn.LOGNORM.INV(Table3[[#This Row],[RV lognorm]],(LN(ImpLow1)+LN(ImpUp1))/2,(LN(ImpUp1)-LN(ImpLow1))/3.29)</f>
        <v>0</v>
      </c>
      <c r="L498">
        <f>_xlfn.BINOM.INV(BinomTrials,_xlfn.GAMMA.INV(Table3[[#This Row],[RV gamma]],GammaShape2,GammaRate2)/BinomTrials,Table3[[#This Row],[RV binom]])</f>
        <v>0</v>
      </c>
      <c r="M498" s="1">
        <f>Table3[[#This Row],[Risk 2 simulated occurences]]*_xlfn.LOGNORM.INV(Table3[[#This Row],[RV lognorm]],(LN(ImpLow2)+LN(ImpUp2))/2,(LN(ImpUp2)-LN(ImpLow2))/3.29)</f>
        <v>0</v>
      </c>
    </row>
    <row r="499" spans="1:13">
      <c r="A499">
        <v>0.24005977122115893</v>
      </c>
      <c r="C499">
        <f>_xlfn.BETA.INV(Table1[[#This Row],[RV Beta]],C$9,C$10,ProbLow1,ProbUp1)</f>
        <v>0.42656836574581958</v>
      </c>
      <c r="D499">
        <f>_xlfn.BETA.INV(Table1[[#This Row],[RV Beta]],D$9,D$10,ProbLow2,ProbUp2)</f>
        <v>0.15297050972374593</v>
      </c>
      <c r="G499">
        <v>0.64065635746375493</v>
      </c>
      <c r="H499">
        <v>0.61400256055127944</v>
      </c>
      <c r="I499">
        <v>0.58734876363880406</v>
      </c>
      <c r="J499">
        <f>_xlfn.BINOM.INV(BinomTrials,_xlfn.GAMMA.INV(Table3[[#This Row],[RV gamma]],GammaShape1,GammaRate1)/BinomTrials,Table3[[#This Row],[RV binom]])</f>
        <v>1</v>
      </c>
      <c r="K499" s="1">
        <f>Table3[[#This Row],[Risk 1 Simulated occurences]]*_xlfn.LOGNORM.INV(Table3[[#This Row],[RV lognorm]],(LN(ImpLow1)+LN(ImpUp1))/2,(LN(ImpUp1)-LN(ImpLow1))/3.29)</f>
        <v>36905.514378157328</v>
      </c>
      <c r="L499">
        <f>_xlfn.BINOM.INV(BinomTrials,_xlfn.GAMMA.INV(Table3[[#This Row],[RV gamma]],GammaShape2,GammaRate2)/BinomTrials,Table3[[#This Row],[RV binom]])</f>
        <v>0</v>
      </c>
      <c r="M499" s="1">
        <f>Table3[[#This Row],[Risk 2 simulated occurences]]*_xlfn.LOGNORM.INV(Table3[[#This Row],[RV lognorm]],(LN(ImpLow2)+LN(ImpUp2))/2,(LN(ImpUp2)-LN(ImpLow2))/3.29)</f>
        <v>0</v>
      </c>
    </row>
    <row r="500" spans="1:13">
      <c r="A500">
        <v>0.68457491401795989</v>
      </c>
      <c r="C500">
        <f>_xlfn.BETA.INV(Table1[[#This Row],[RV Beta]],C$9,C$10,ProbLow1,ProbUp1)</f>
        <v>0.550583588751558</v>
      </c>
      <c r="D500">
        <f>_xlfn.BETA.INV(Table1[[#This Row],[RV Beta]],D$9,D$10,ProbLow2,ProbUp2)</f>
        <v>0.1901750766254674</v>
      </c>
      <c r="G500">
        <v>0.51139989332826807</v>
      </c>
      <c r="H500">
        <v>0.5410351853543125</v>
      </c>
      <c r="I500">
        <v>0.57067047738035692</v>
      </c>
      <c r="J500">
        <f>_xlfn.BINOM.INV(BinomTrials,_xlfn.GAMMA.INV(Table3[[#This Row],[RV gamma]],GammaShape1,GammaRate1)/BinomTrials,Table3[[#This Row],[RV binom]])</f>
        <v>0</v>
      </c>
      <c r="K500" s="1">
        <f>Table3[[#This Row],[Risk 1 Simulated occurences]]*_xlfn.LOGNORM.INV(Table3[[#This Row],[RV lognorm]],(LN(ImpLow1)+LN(ImpUp1))/2,(LN(ImpUp1)-LN(ImpLow1))/3.29)</f>
        <v>0</v>
      </c>
      <c r="L500">
        <f>_xlfn.BINOM.INV(BinomTrials,_xlfn.GAMMA.INV(Table3[[#This Row],[RV gamma]],GammaShape2,GammaRate2)/BinomTrials,Table3[[#This Row],[RV binom]])</f>
        <v>0</v>
      </c>
      <c r="M500" s="1">
        <f>Table3[[#This Row],[Risk 2 simulated occurences]]*_xlfn.LOGNORM.INV(Table3[[#This Row],[RV lognorm]],(LN(ImpLow2)+LN(ImpUp2))/2,(LN(ImpUp2)-LN(ImpLow2))/3.29)</f>
        <v>0</v>
      </c>
    </row>
    <row r="501" spans="1:13">
      <c r="A501">
        <v>0.65057989985243414</v>
      </c>
      <c r="C501">
        <f>_xlfn.BETA.INV(Table1[[#This Row],[RV Beta]],C$9,C$10,ProbLow1,ProbUp1)</f>
        <v>0.54087737721535545</v>
      </c>
      <c r="D501">
        <f>_xlfn.BETA.INV(Table1[[#This Row],[RV Beta]],D$9,D$10,ProbLow2,ProbUp2)</f>
        <v>0.18726321316460665</v>
      </c>
      <c r="G501">
        <v>9.8007168200801673E-2</v>
      </c>
      <c r="H501">
        <v>0.17836024993022914</v>
      </c>
      <c r="I501">
        <v>0.25871333165965665</v>
      </c>
      <c r="J501">
        <f>_xlfn.BINOM.INV(BinomTrials,_xlfn.GAMMA.INV(Table3[[#This Row],[RV gamma]],GammaShape1,GammaRate1)/BinomTrials,Table3[[#This Row],[RV binom]])</f>
        <v>0</v>
      </c>
      <c r="K501" s="1">
        <f>Table3[[#This Row],[Risk 1 Simulated occurences]]*_xlfn.LOGNORM.INV(Table3[[#This Row],[RV lognorm]],(LN(ImpLow1)+LN(ImpUp1))/2,(LN(ImpUp1)-LN(ImpLow1))/3.29)</f>
        <v>0</v>
      </c>
      <c r="L501">
        <f>_xlfn.BINOM.INV(BinomTrials,_xlfn.GAMMA.INV(Table3[[#This Row],[RV gamma]],GammaShape2,GammaRate2)/BinomTrials,Table3[[#This Row],[RV binom]])</f>
        <v>0</v>
      </c>
      <c r="M501" s="1">
        <f>Table3[[#This Row],[Risk 2 simulated occurences]]*_xlfn.LOGNORM.INV(Table3[[#This Row],[RV lognorm]],(LN(ImpLow2)+LN(ImpUp2))/2,(LN(ImpUp2)-LN(ImpLow2))/3.29)</f>
        <v>0</v>
      </c>
    </row>
    <row r="502" spans="1:13">
      <c r="A502">
        <v>0.29637681986036563</v>
      </c>
      <c r="C502">
        <f>_xlfn.BETA.INV(Table1[[#This Row],[RV Beta]],C$9,C$10,ProbLow1,ProbUp1)</f>
        <v>0.44383972085814744</v>
      </c>
      <c r="D502">
        <f>_xlfn.BETA.INV(Table1[[#This Row],[RV Beta]],D$9,D$10,ProbLow2,ProbUp2)</f>
        <v>0.15815191625744429</v>
      </c>
      <c r="G502">
        <v>0.20647595087367854</v>
      </c>
      <c r="H502">
        <v>0.7007205773613977</v>
      </c>
      <c r="I502">
        <v>0.19496520384911689</v>
      </c>
      <c r="J502">
        <f>_xlfn.BINOM.INV(BinomTrials,_xlfn.GAMMA.INV(Table3[[#This Row],[RV gamma]],GammaShape1,GammaRate1)/BinomTrials,Table3[[#This Row],[RV binom]])</f>
        <v>1</v>
      </c>
      <c r="K502" s="1">
        <f>Table3[[#This Row],[Risk 1 Simulated occurences]]*_xlfn.LOGNORM.INV(Table3[[#This Row],[RV lognorm]],(LN(ImpLow1)+LN(ImpUp1))/2,(LN(ImpUp1)-LN(ImpLow1))/3.29)</f>
        <v>17325.260119108996</v>
      </c>
      <c r="L502">
        <f>_xlfn.BINOM.INV(BinomTrials,_xlfn.GAMMA.INV(Table3[[#This Row],[RV gamma]],GammaShape2,GammaRate2)/BinomTrials,Table3[[#This Row],[RV binom]])</f>
        <v>0</v>
      </c>
      <c r="M502" s="1">
        <f>Table3[[#This Row],[Risk 2 simulated occurences]]*_xlfn.LOGNORM.INV(Table3[[#This Row],[RV lognorm]],(LN(ImpLow2)+LN(ImpUp2))/2,(LN(ImpUp2)-LN(ImpLow2))/3.29)</f>
        <v>0</v>
      </c>
    </row>
    <row r="503" spans="1:13">
      <c r="A503">
        <v>0.20521139316503489</v>
      </c>
      <c r="C503">
        <f>_xlfn.BETA.INV(Table1[[#This Row],[RV Beta]],C$9,C$10,ProbLow1,ProbUp1)</f>
        <v>0.41508463458382067</v>
      </c>
      <c r="D503">
        <f>_xlfn.BETA.INV(Table1[[#This Row],[RV Beta]],D$9,D$10,ProbLow2,ProbUp2)</f>
        <v>0.14952539037514626</v>
      </c>
      <c r="G503">
        <v>0.24130633391500744</v>
      </c>
      <c r="H503">
        <v>1.0743713011380152E-2</v>
      </c>
      <c r="I503">
        <v>0.78018109210775288</v>
      </c>
      <c r="J503">
        <f>_xlfn.BINOM.INV(BinomTrials,_xlfn.GAMMA.INV(Table3[[#This Row],[RV gamma]],GammaShape1,GammaRate1)/BinomTrials,Table3[[#This Row],[RV binom]])</f>
        <v>0</v>
      </c>
      <c r="K503" s="1">
        <f>Table3[[#This Row],[Risk 1 Simulated occurences]]*_xlfn.LOGNORM.INV(Table3[[#This Row],[RV lognorm]],(LN(ImpLow1)+LN(ImpUp1))/2,(LN(ImpUp1)-LN(ImpLow1))/3.29)</f>
        <v>0</v>
      </c>
      <c r="L503">
        <f>_xlfn.BINOM.INV(BinomTrials,_xlfn.GAMMA.INV(Table3[[#This Row],[RV gamma]],GammaShape2,GammaRate2)/BinomTrials,Table3[[#This Row],[RV binom]])</f>
        <v>0</v>
      </c>
      <c r="M503" s="1">
        <f>Table3[[#This Row],[Risk 2 simulated occurences]]*_xlfn.LOGNORM.INV(Table3[[#This Row],[RV lognorm]],(LN(ImpLow2)+LN(ImpUp2))/2,(LN(ImpUp2)-LN(ImpLow2))/3.29)</f>
        <v>0</v>
      </c>
    </row>
    <row r="504" spans="1:13">
      <c r="A504">
        <v>0.98788492474140832</v>
      </c>
      <c r="C504">
        <f>_xlfn.BETA.INV(Table1[[#This Row],[RV Beta]],C$9,C$10,ProbLow1,ProbUp1)</f>
        <v>0.69346473314971335</v>
      </c>
      <c r="D504">
        <f>_xlfn.BETA.INV(Table1[[#This Row],[RV Beta]],D$9,D$10,ProbLow2,ProbUp2)</f>
        <v>0.23303941994491401</v>
      </c>
      <c r="G504">
        <v>0.63555410953031577</v>
      </c>
      <c r="H504">
        <v>0.56958458226620434</v>
      </c>
      <c r="I504">
        <v>0.50361505500209292</v>
      </c>
      <c r="J504">
        <f>_xlfn.BINOM.INV(BinomTrials,_xlfn.GAMMA.INV(Table3[[#This Row],[RV gamma]],GammaShape1,GammaRate1)/BinomTrials,Table3[[#This Row],[RV binom]])</f>
        <v>0</v>
      </c>
      <c r="K504" s="1">
        <f>Table3[[#This Row],[Risk 1 Simulated occurences]]*_xlfn.LOGNORM.INV(Table3[[#This Row],[RV lognorm]],(LN(ImpLow1)+LN(ImpUp1))/2,(LN(ImpUp1)-LN(ImpLow1))/3.29)</f>
        <v>0</v>
      </c>
      <c r="L504">
        <f>_xlfn.BINOM.INV(BinomTrials,_xlfn.GAMMA.INV(Table3[[#This Row],[RV gamma]],GammaShape2,GammaRate2)/BinomTrials,Table3[[#This Row],[RV binom]])</f>
        <v>0</v>
      </c>
      <c r="M504" s="1">
        <f>Table3[[#This Row],[Risk 2 simulated occurences]]*_xlfn.LOGNORM.INV(Table3[[#This Row],[RV lognorm]],(LN(ImpLow2)+LN(ImpUp2))/2,(LN(ImpUp2)-LN(ImpLow2))/3.29)</f>
        <v>0</v>
      </c>
    </row>
    <row r="505" spans="1:13">
      <c r="A505">
        <v>0.38193012884907895</v>
      </c>
      <c r="C505">
        <f>_xlfn.BETA.INV(Table1[[#This Row],[RV Beta]],C$9,C$10,ProbLow1,ProbUp1)</f>
        <v>0.46817246893701625</v>
      </c>
      <c r="D505">
        <f>_xlfn.BETA.INV(Table1[[#This Row],[RV Beta]],D$9,D$10,ProbLow2,ProbUp2)</f>
        <v>0.16545174068110496</v>
      </c>
      <c r="G505">
        <v>0.75791887601740604</v>
      </c>
      <c r="H505">
        <v>8.0741480961787279E-3</v>
      </c>
      <c r="I505">
        <v>0.25822942017495137</v>
      </c>
      <c r="J505">
        <f>_xlfn.BINOM.INV(BinomTrials,_xlfn.GAMMA.INV(Table3[[#This Row],[RV gamma]],GammaShape1,GammaRate1)/BinomTrials,Table3[[#This Row],[RV binom]])</f>
        <v>0</v>
      </c>
      <c r="K505" s="1">
        <f>Table3[[#This Row],[Risk 1 Simulated occurences]]*_xlfn.LOGNORM.INV(Table3[[#This Row],[RV lognorm]],(LN(ImpLow1)+LN(ImpUp1))/2,(LN(ImpUp1)-LN(ImpLow1))/3.29)</f>
        <v>0</v>
      </c>
      <c r="L505">
        <f>_xlfn.BINOM.INV(BinomTrials,_xlfn.GAMMA.INV(Table3[[#This Row],[RV gamma]],GammaShape2,GammaRate2)/BinomTrials,Table3[[#This Row],[RV binom]])</f>
        <v>0</v>
      </c>
      <c r="M505" s="1">
        <f>Table3[[#This Row],[Risk 2 simulated occurences]]*_xlfn.LOGNORM.INV(Table3[[#This Row],[RV lognorm]],(LN(ImpLow2)+LN(ImpUp2))/2,(LN(ImpUp2)-LN(ImpLow2))/3.29)</f>
        <v>0</v>
      </c>
    </row>
    <row r="506" spans="1:13">
      <c r="A506">
        <v>9.9675566470099411E-2</v>
      </c>
      <c r="C506">
        <f>_xlfn.BETA.INV(Table1[[#This Row],[RV Beta]],C$9,C$10,ProbLow1,ProbUp1)</f>
        <v>0.37316147133071692</v>
      </c>
      <c r="D506">
        <f>_xlfn.BETA.INV(Table1[[#This Row],[RV Beta]],D$9,D$10,ProbLow2,ProbUp2)</f>
        <v>0.13694844139921514</v>
      </c>
      <c r="G506">
        <v>0.34254922454364095</v>
      </c>
      <c r="H506">
        <v>0.70220705247586923</v>
      </c>
      <c r="I506">
        <v>6.186488040809747E-2</v>
      </c>
      <c r="J506">
        <f>_xlfn.BINOM.INV(BinomTrials,_xlfn.GAMMA.INV(Table3[[#This Row],[RV gamma]],GammaShape1,GammaRate1)/BinomTrials,Table3[[#This Row],[RV binom]])</f>
        <v>1</v>
      </c>
      <c r="K506" s="1">
        <f>Table3[[#This Row],[Risk 1 Simulated occurences]]*_xlfn.LOGNORM.INV(Table3[[#This Row],[RV lognorm]],(LN(ImpLow1)+LN(ImpUp1))/2,(LN(ImpUp1)-LN(ImpLow1))/3.29)</f>
        <v>10767.776284362832</v>
      </c>
      <c r="L506">
        <f>_xlfn.BINOM.INV(BinomTrials,_xlfn.GAMMA.INV(Table3[[#This Row],[RV gamma]],GammaShape2,GammaRate2)/BinomTrials,Table3[[#This Row],[RV binom]])</f>
        <v>0</v>
      </c>
      <c r="M506" s="1">
        <f>Table3[[#This Row],[Risk 2 simulated occurences]]*_xlfn.LOGNORM.INV(Table3[[#This Row],[RV lognorm]],(LN(ImpLow2)+LN(ImpUp2))/2,(LN(ImpUp2)-LN(ImpLow2))/3.29)</f>
        <v>0</v>
      </c>
    </row>
    <row r="507" spans="1:13">
      <c r="A507">
        <v>0.24724566296080391</v>
      </c>
      <c r="C507">
        <f>_xlfn.BETA.INV(Table1[[#This Row],[RV Beta]],C$9,C$10,ProbLow1,ProbUp1)</f>
        <v>0.42885027783481078</v>
      </c>
      <c r="D507">
        <f>_xlfn.BETA.INV(Table1[[#This Row],[RV Beta]],D$9,D$10,ProbLow2,ProbUp2)</f>
        <v>0.15365508335044331</v>
      </c>
      <c r="G507">
        <v>0.22481690497361911</v>
      </c>
      <c r="H507">
        <v>0.99393096193388619</v>
      </c>
      <c r="I507">
        <v>0.76304501889415322</v>
      </c>
      <c r="J507">
        <f>_xlfn.BINOM.INV(BinomTrials,_xlfn.GAMMA.INV(Table3[[#This Row],[RV gamma]],GammaShape1,GammaRate1)/BinomTrials,Table3[[#This Row],[RV binom]])</f>
        <v>3</v>
      </c>
      <c r="K507" s="1">
        <f>Table3[[#This Row],[Risk 1 Simulated occurences]]*_xlfn.LOGNORM.INV(Table3[[#This Row],[RV lognorm]],(LN(ImpLow1)+LN(ImpUp1))/2,(LN(ImpUp1)-LN(ImpLow1))/3.29)</f>
        <v>156599.54596593807</v>
      </c>
      <c r="L507">
        <f>_xlfn.BINOM.INV(BinomTrials,_xlfn.GAMMA.INV(Table3[[#This Row],[RV gamma]],GammaShape2,GammaRate2)/BinomTrials,Table3[[#This Row],[RV binom]])</f>
        <v>2</v>
      </c>
      <c r="M507" s="1">
        <f>Table3[[#This Row],[Risk 2 simulated occurences]]*_xlfn.LOGNORM.INV(Table3[[#This Row],[RV lognorm]],(LN(ImpLow2)+LN(ImpUp2))/2,(LN(ImpUp2)-LN(ImpLow2))/3.29)</f>
        <v>10439969.731062559</v>
      </c>
    </row>
    <row r="508" spans="1:13">
      <c r="A508">
        <v>0.45785738223132555</v>
      </c>
      <c r="C508">
        <f>_xlfn.BETA.INV(Table1[[#This Row],[RV Beta]],C$9,C$10,ProbLow1,ProbUp1)</f>
        <v>0.48874677727888932</v>
      </c>
      <c r="D508">
        <f>_xlfn.BETA.INV(Table1[[#This Row],[RV Beta]],D$9,D$10,ProbLow2,ProbUp2)</f>
        <v>0.17162403318366692</v>
      </c>
      <c r="G508">
        <v>0.49772189161634162</v>
      </c>
      <c r="H508">
        <v>0.99767722282450522</v>
      </c>
      <c r="I508">
        <v>0.49763255403266871</v>
      </c>
      <c r="J508">
        <f>_xlfn.BINOM.INV(BinomTrials,_xlfn.GAMMA.INV(Table3[[#This Row],[RV gamma]],GammaShape1,GammaRate1)/BinomTrials,Table3[[#This Row],[RV binom]])</f>
        <v>3</v>
      </c>
      <c r="K508" s="1">
        <f>Table3[[#This Row],[Risk 1 Simulated occurences]]*_xlfn.LOGNORM.INV(Table3[[#This Row],[RV lognorm]],(LN(ImpLow1)+LN(ImpUp1))/2,(LN(ImpUp1)-LN(ImpLow1))/3.29)</f>
        <v>94475.131134303039</v>
      </c>
      <c r="L508">
        <f>_xlfn.BINOM.INV(BinomTrials,_xlfn.GAMMA.INV(Table3[[#This Row],[RV gamma]],GammaShape2,GammaRate2)/BinomTrials,Table3[[#This Row],[RV binom]])</f>
        <v>2</v>
      </c>
      <c r="M508" s="1">
        <f>Table3[[#This Row],[Risk 2 simulated occurences]]*_xlfn.LOGNORM.INV(Table3[[#This Row],[RV lognorm]],(LN(ImpLow2)+LN(ImpUp2))/2,(LN(ImpUp2)-LN(ImpLow2))/3.29)</f>
        <v>6298342.0756202051</v>
      </c>
    </row>
    <row r="509" spans="1:13">
      <c r="A509">
        <v>0.20902316188859901</v>
      </c>
      <c r="C509">
        <f>_xlfn.BETA.INV(Table1[[#This Row],[RV Beta]],C$9,C$10,ProbLow1,ProbUp1)</f>
        <v>0.41637840096398965</v>
      </c>
      <c r="D509">
        <f>_xlfn.BETA.INV(Table1[[#This Row],[RV Beta]],D$9,D$10,ProbLow2,ProbUp2)</f>
        <v>0.14991352028919694</v>
      </c>
      <c r="G509">
        <v>0.21183239585339669</v>
      </c>
      <c r="H509">
        <v>0.96108401145836531</v>
      </c>
      <c r="I509">
        <v>0.71033562706333386</v>
      </c>
      <c r="J509">
        <f>_xlfn.BINOM.INV(BinomTrials,_xlfn.GAMMA.INV(Table3[[#This Row],[RV gamma]],GammaShape1,GammaRate1)/BinomTrials,Table3[[#This Row],[RV binom]])</f>
        <v>2</v>
      </c>
      <c r="K509" s="1">
        <f>Table3[[#This Row],[Risk 1 Simulated occurences]]*_xlfn.LOGNORM.INV(Table3[[#This Row],[RV lognorm]],(LN(ImpLow1)+LN(ImpUp1))/2,(LN(ImpUp1)-LN(ImpLow1))/3.29)</f>
        <v>93224.516902336647</v>
      </c>
      <c r="L509">
        <f>_xlfn.BINOM.INV(BinomTrials,_xlfn.GAMMA.INV(Table3[[#This Row],[RV gamma]],GammaShape2,GammaRate2)/BinomTrials,Table3[[#This Row],[RV binom]])</f>
        <v>1</v>
      </c>
      <c r="M509" s="1">
        <f>Table3[[#This Row],[Risk 2 simulated occurences]]*_xlfn.LOGNORM.INV(Table3[[#This Row],[RV lognorm]],(LN(ImpLow2)+LN(ImpUp2))/2,(LN(ImpUp2)-LN(ImpLow2))/3.29)</f>
        <v>4661225.8451168351</v>
      </c>
    </row>
    <row r="510" spans="1:13">
      <c r="A510">
        <v>5.2281861683485031E-2</v>
      </c>
      <c r="C510">
        <f>_xlfn.BETA.INV(Table1[[#This Row],[RV Beta]],C$9,C$10,ProbLow1,ProbUp1)</f>
        <v>0.34622244405628816</v>
      </c>
      <c r="D510">
        <f>_xlfn.BETA.INV(Table1[[#This Row],[RV Beta]],D$9,D$10,ProbLow2,ProbUp2)</f>
        <v>0.12886673321688644</v>
      </c>
      <c r="G510">
        <v>0.26707710803815959</v>
      </c>
      <c r="H510">
        <v>0.93898058074479018</v>
      </c>
      <c r="I510">
        <v>0.61088405345142072</v>
      </c>
      <c r="J510">
        <f>_xlfn.BINOM.INV(BinomTrials,_xlfn.GAMMA.INV(Table3[[#This Row],[RV gamma]],GammaShape1,GammaRate1)/BinomTrials,Table3[[#This Row],[RV binom]])</f>
        <v>2</v>
      </c>
      <c r="K510" s="1">
        <f>Table3[[#This Row],[Risk 1 Simulated occurences]]*_xlfn.LOGNORM.INV(Table3[[#This Row],[RV lognorm]],(LN(ImpLow1)+LN(ImpUp1))/2,(LN(ImpUp1)-LN(ImpLow1))/3.29)</f>
        <v>77024.692432421667</v>
      </c>
      <c r="L510">
        <f>_xlfn.BINOM.INV(BinomTrials,_xlfn.GAMMA.INV(Table3[[#This Row],[RV gamma]],GammaShape2,GammaRate2)/BinomTrials,Table3[[#This Row],[RV binom]])</f>
        <v>1</v>
      </c>
      <c r="M510" s="1">
        <f>Table3[[#This Row],[Risk 2 simulated occurences]]*_xlfn.LOGNORM.INV(Table3[[#This Row],[RV lognorm]],(LN(ImpLow2)+LN(ImpUp2))/2,(LN(ImpUp2)-LN(ImpLow2))/3.29)</f>
        <v>3851234.6216210849</v>
      </c>
    </row>
    <row r="511" spans="1:13">
      <c r="A511">
        <v>0.70124931433296267</v>
      </c>
      <c r="C511">
        <f>_xlfn.BETA.INV(Table1[[#This Row],[RV Beta]],C$9,C$10,ProbLow1,ProbUp1)</f>
        <v>0.55545910179960345</v>
      </c>
      <c r="D511">
        <f>_xlfn.BETA.INV(Table1[[#This Row],[RV Beta]],D$9,D$10,ProbLow2,ProbUp2)</f>
        <v>0.19163773053988103</v>
      </c>
      <c r="G511">
        <v>0.76495479734845218</v>
      </c>
      <c r="H511">
        <v>0.4466205776886179</v>
      </c>
      <c r="I511">
        <v>0.12828635802878363</v>
      </c>
      <c r="J511">
        <f>_xlfn.BINOM.INV(BinomTrials,_xlfn.GAMMA.INV(Table3[[#This Row],[RV gamma]],GammaShape1,GammaRate1)/BinomTrials,Table3[[#This Row],[RV binom]])</f>
        <v>0</v>
      </c>
      <c r="K511" s="1">
        <f>Table3[[#This Row],[Risk 1 Simulated occurences]]*_xlfn.LOGNORM.INV(Table3[[#This Row],[RV lognorm]],(LN(ImpLow1)+LN(ImpUp1))/2,(LN(ImpUp1)-LN(ImpLow1))/3.29)</f>
        <v>0</v>
      </c>
      <c r="L511">
        <f>_xlfn.BINOM.INV(BinomTrials,_xlfn.GAMMA.INV(Table3[[#This Row],[RV gamma]],GammaShape2,GammaRate2)/BinomTrials,Table3[[#This Row],[RV binom]])</f>
        <v>0</v>
      </c>
      <c r="M511" s="1">
        <f>Table3[[#This Row],[Risk 2 simulated occurences]]*_xlfn.LOGNORM.INV(Table3[[#This Row],[RV lognorm]],(LN(ImpLow2)+LN(ImpUp2))/2,(LN(ImpUp2)-LN(ImpLow2))/3.29)</f>
        <v>0</v>
      </c>
    </row>
    <row r="512" spans="1:13">
      <c r="A512">
        <v>0.89722599410322779</v>
      </c>
      <c r="C512">
        <f>_xlfn.BETA.INV(Table1[[#This Row],[RV Beta]],C$9,C$10,ProbLow1,ProbUp1)</f>
        <v>0.62535224433504499</v>
      </c>
      <c r="D512">
        <f>_xlfn.BETA.INV(Table1[[#This Row],[RV Beta]],D$9,D$10,ProbLow2,ProbUp2)</f>
        <v>0.2126056733005135</v>
      </c>
      <c r="G512">
        <v>0.59527903543565375</v>
      </c>
      <c r="H512">
        <v>0.35204921260105876</v>
      </c>
      <c r="I512">
        <v>0.10881938976646373</v>
      </c>
      <c r="J512">
        <f>_xlfn.BINOM.INV(BinomTrials,_xlfn.GAMMA.INV(Table3[[#This Row],[RV gamma]],GammaShape1,GammaRate1)/BinomTrials,Table3[[#This Row],[RV binom]])</f>
        <v>0</v>
      </c>
      <c r="K512" s="1">
        <f>Table3[[#This Row],[Risk 1 Simulated occurences]]*_xlfn.LOGNORM.INV(Table3[[#This Row],[RV lognorm]],(LN(ImpLow1)+LN(ImpUp1))/2,(LN(ImpUp1)-LN(ImpLow1))/3.29)</f>
        <v>0</v>
      </c>
      <c r="L512">
        <f>_xlfn.BINOM.INV(BinomTrials,_xlfn.GAMMA.INV(Table3[[#This Row],[RV gamma]],GammaShape2,GammaRate2)/BinomTrials,Table3[[#This Row],[RV binom]])</f>
        <v>0</v>
      </c>
      <c r="M512" s="1">
        <f>Table3[[#This Row],[Risk 2 simulated occurences]]*_xlfn.LOGNORM.INV(Table3[[#This Row],[RV lognorm]],(LN(ImpLow2)+LN(ImpUp2))/2,(LN(ImpUp2)-LN(ImpLow2))/3.29)</f>
        <v>0</v>
      </c>
    </row>
    <row r="513" spans="1:13">
      <c r="A513">
        <v>0.67728289294861388</v>
      </c>
      <c r="C513">
        <f>_xlfn.BETA.INV(Table1[[#This Row],[RV Beta]],C$9,C$10,ProbLow1,ProbUp1)</f>
        <v>0.54847688968126884</v>
      </c>
      <c r="D513">
        <f>_xlfn.BETA.INV(Table1[[#This Row],[RV Beta]],D$9,D$10,ProbLow2,ProbUp2)</f>
        <v>0.18954306690438061</v>
      </c>
      <c r="G513">
        <v>0.8547485670329763</v>
      </c>
      <c r="H513">
        <v>0.89111618599440723</v>
      </c>
      <c r="I513">
        <v>0.92748380495583815</v>
      </c>
      <c r="J513">
        <f>_xlfn.BINOM.INV(BinomTrials,_xlfn.GAMMA.INV(Table3[[#This Row],[RV gamma]],GammaShape1,GammaRate1)/BinomTrials,Table3[[#This Row],[RV binom]])</f>
        <v>2</v>
      </c>
      <c r="K513" s="1">
        <f>Table3[[#This Row],[Risk 1 Simulated occurences]]*_xlfn.LOGNORM.INV(Table3[[#This Row],[RV lognorm]],(LN(ImpLow1)+LN(ImpUp1))/2,(LN(ImpUp1)-LN(ImpLow1))/3.29)</f>
        <v>175379.82899588931</v>
      </c>
      <c r="L513">
        <f>_xlfn.BINOM.INV(BinomTrials,_xlfn.GAMMA.INV(Table3[[#This Row],[RV gamma]],GammaShape2,GammaRate2)/BinomTrials,Table3[[#This Row],[RV binom]])</f>
        <v>1</v>
      </c>
      <c r="M513" s="1">
        <f>Table3[[#This Row],[Risk 2 simulated occurences]]*_xlfn.LOGNORM.INV(Table3[[#This Row],[RV lognorm]],(LN(ImpLow2)+LN(ImpUp2))/2,(LN(ImpUp2)-LN(ImpLow2))/3.29)</f>
        <v>8768991.4497944694</v>
      </c>
    </row>
    <row r="514" spans="1:13">
      <c r="A514">
        <v>9.3581787354118096E-2</v>
      </c>
      <c r="C514">
        <f>_xlfn.BETA.INV(Table1[[#This Row],[RV Beta]],C$9,C$10,ProbLow1,ProbUp1)</f>
        <v>0.37016546626038638</v>
      </c>
      <c r="D514">
        <f>_xlfn.BETA.INV(Table1[[#This Row],[RV Beta]],D$9,D$10,ProbLow2,ProbUp2)</f>
        <v>0.13604963987811597</v>
      </c>
      <c r="G514">
        <v>0.75916612323334731</v>
      </c>
      <c r="H514">
        <v>0.98973800800262857</v>
      </c>
      <c r="I514">
        <v>0.2203098927719099</v>
      </c>
      <c r="J514">
        <f>_xlfn.BINOM.INV(BinomTrials,_xlfn.GAMMA.INV(Table3[[#This Row],[RV gamma]],GammaShape1,GammaRate1)/BinomTrials,Table3[[#This Row],[RV binom]])</f>
        <v>3</v>
      </c>
      <c r="K514" s="1">
        <f>Table3[[#This Row],[Risk 1 Simulated occurences]]*_xlfn.LOGNORM.INV(Table3[[#This Row],[RV lognorm]],(LN(ImpLow1)+LN(ImpUp1))/2,(LN(ImpUp1)-LN(ImpLow1))/3.29)</f>
        <v>55300.627514565356</v>
      </c>
      <c r="L514">
        <f>_xlfn.BINOM.INV(BinomTrials,_xlfn.GAMMA.INV(Table3[[#This Row],[RV gamma]],GammaShape2,GammaRate2)/BinomTrials,Table3[[#This Row],[RV binom]])</f>
        <v>2</v>
      </c>
      <c r="M514" s="1">
        <f>Table3[[#This Row],[Risk 2 simulated occurences]]*_xlfn.LOGNORM.INV(Table3[[#This Row],[RV lognorm]],(LN(ImpLow2)+LN(ImpUp2))/2,(LN(ImpUp2)-LN(ImpLow2))/3.29)</f>
        <v>3686708.5009710188</v>
      </c>
    </row>
    <row r="515" spans="1:13">
      <c r="A515">
        <v>0.82910006066276698</v>
      </c>
      <c r="C515">
        <f>_xlfn.BETA.INV(Table1[[#This Row],[RV Beta]],C$9,C$10,ProbLow1,ProbUp1)</f>
        <v>0.59707696858545478</v>
      </c>
      <c r="D515">
        <f>_xlfn.BETA.INV(Table1[[#This Row],[RV Beta]],D$9,D$10,ProbLow2,ProbUp2)</f>
        <v>0.20412309057563643</v>
      </c>
      <c r="G515">
        <v>0.30503318286735248</v>
      </c>
      <c r="H515">
        <v>0.52670050017847703</v>
      </c>
      <c r="I515">
        <v>0.74836781748960157</v>
      </c>
      <c r="J515">
        <f>_xlfn.BINOM.INV(BinomTrials,_xlfn.GAMMA.INV(Table3[[#This Row],[RV gamma]],GammaShape1,GammaRate1)/BinomTrials,Table3[[#This Row],[RV binom]])</f>
        <v>0</v>
      </c>
      <c r="K515" s="1">
        <f>Table3[[#This Row],[Risk 1 Simulated occurences]]*_xlfn.LOGNORM.INV(Table3[[#This Row],[RV lognorm]],(LN(ImpLow1)+LN(ImpUp1))/2,(LN(ImpUp1)-LN(ImpLow1))/3.29)</f>
        <v>0</v>
      </c>
      <c r="L515">
        <f>_xlfn.BINOM.INV(BinomTrials,_xlfn.GAMMA.INV(Table3[[#This Row],[RV gamma]],GammaShape2,GammaRate2)/BinomTrials,Table3[[#This Row],[RV binom]])</f>
        <v>0</v>
      </c>
      <c r="M515" s="1">
        <f>Table3[[#This Row],[Risk 2 simulated occurences]]*_xlfn.LOGNORM.INV(Table3[[#This Row],[RV lognorm]],(LN(ImpLow2)+LN(ImpUp2))/2,(LN(ImpUp2)-LN(ImpLow2))/3.29)</f>
        <v>0</v>
      </c>
    </row>
    <row r="516" spans="1:13">
      <c r="A516">
        <v>0.68471955912407467</v>
      </c>
      <c r="C516">
        <f>_xlfn.BETA.INV(Table1[[#This Row],[RV Beta]],C$9,C$10,ProbLow1,ProbUp1)</f>
        <v>0.55062552706269341</v>
      </c>
      <c r="D516">
        <f>_xlfn.BETA.INV(Table1[[#This Row],[RV Beta]],D$9,D$10,ProbLow2,ProbUp2)</f>
        <v>0.19018765811880803</v>
      </c>
      <c r="G516">
        <v>0.69270445159296712</v>
      </c>
      <c r="H516">
        <v>0.25530649966341745</v>
      </c>
      <c r="I516">
        <v>0.81790854773386779</v>
      </c>
      <c r="J516">
        <f>_xlfn.BINOM.INV(BinomTrials,_xlfn.GAMMA.INV(Table3[[#This Row],[RV gamma]],GammaShape1,GammaRate1)/BinomTrials,Table3[[#This Row],[RV binom]])</f>
        <v>0</v>
      </c>
      <c r="K516" s="1">
        <f>Table3[[#This Row],[Risk 1 Simulated occurences]]*_xlfn.LOGNORM.INV(Table3[[#This Row],[RV lognorm]],(LN(ImpLow1)+LN(ImpUp1))/2,(LN(ImpUp1)-LN(ImpLow1))/3.29)</f>
        <v>0</v>
      </c>
      <c r="L516">
        <f>_xlfn.BINOM.INV(BinomTrials,_xlfn.GAMMA.INV(Table3[[#This Row],[RV gamma]],GammaShape2,GammaRate2)/BinomTrials,Table3[[#This Row],[RV binom]])</f>
        <v>0</v>
      </c>
      <c r="M516" s="1">
        <f>Table3[[#This Row],[Risk 2 simulated occurences]]*_xlfn.LOGNORM.INV(Table3[[#This Row],[RV lognorm]],(LN(ImpLow2)+LN(ImpUp2))/2,(LN(ImpUp2)-LN(ImpLow2))/3.29)</f>
        <v>0</v>
      </c>
    </row>
    <row r="517" spans="1:13">
      <c r="A517">
        <v>8.1630198322995659E-2</v>
      </c>
      <c r="C517">
        <f>_xlfn.BETA.INV(Table1[[#This Row],[RV Beta]],C$9,C$10,ProbLow1,ProbUp1)</f>
        <v>0.36397036742910321</v>
      </c>
      <c r="D517">
        <f>_xlfn.BETA.INV(Table1[[#This Row],[RV Beta]],D$9,D$10,ProbLow2,ProbUp2)</f>
        <v>0.13419111022873095</v>
      </c>
      <c r="G517">
        <v>0.28371792299846088</v>
      </c>
      <c r="H517">
        <v>0.93633984305725426</v>
      </c>
      <c r="I517">
        <v>0.58896176311604764</v>
      </c>
      <c r="J517">
        <f>_xlfn.BINOM.INV(BinomTrials,_xlfn.GAMMA.INV(Table3[[#This Row],[RV gamma]],GammaShape1,GammaRate1)/BinomTrials,Table3[[#This Row],[RV binom]])</f>
        <v>2</v>
      </c>
      <c r="K517" s="1">
        <f>Table3[[#This Row],[Risk 1 Simulated occurences]]*_xlfn.LOGNORM.INV(Table3[[#This Row],[RV lognorm]],(LN(ImpLow1)+LN(ImpUp1))/2,(LN(ImpUp1)-LN(ImpLow1))/3.29)</f>
        <v>74025.453538818605</v>
      </c>
      <c r="L517">
        <f>_xlfn.BINOM.INV(BinomTrials,_xlfn.GAMMA.INV(Table3[[#This Row],[RV gamma]],GammaShape2,GammaRate2)/BinomTrials,Table3[[#This Row],[RV binom]])</f>
        <v>1</v>
      </c>
      <c r="M517" s="1">
        <f>Table3[[#This Row],[Risk 2 simulated occurences]]*_xlfn.LOGNORM.INV(Table3[[#This Row],[RV lognorm]],(LN(ImpLow2)+LN(ImpUp2))/2,(LN(ImpUp2)-LN(ImpLow2))/3.29)</f>
        <v>3701272.6769409319</v>
      </c>
    </row>
    <row r="518" spans="1:13">
      <c r="A518">
        <v>0.95874321458802703</v>
      </c>
      <c r="C518">
        <f>_xlfn.BETA.INV(Table1[[#This Row],[RV Beta]],C$9,C$10,ProbLow1,ProbUp1)</f>
        <v>0.66190619868006428</v>
      </c>
      <c r="D518">
        <f>_xlfn.BETA.INV(Table1[[#This Row],[RV Beta]],D$9,D$10,ProbLow2,ProbUp2)</f>
        <v>0.22357185960401926</v>
      </c>
      <c r="G518">
        <v>0.44713183513243304</v>
      </c>
      <c r="H518">
        <v>6.3742263272284647E-2</v>
      </c>
      <c r="I518">
        <v>0.68035269141213628</v>
      </c>
      <c r="J518">
        <f>_xlfn.BINOM.INV(BinomTrials,_xlfn.GAMMA.INV(Table3[[#This Row],[RV gamma]],GammaShape1,GammaRate1)/BinomTrials,Table3[[#This Row],[RV binom]])</f>
        <v>0</v>
      </c>
      <c r="K518" s="1">
        <f>Table3[[#This Row],[Risk 1 Simulated occurences]]*_xlfn.LOGNORM.INV(Table3[[#This Row],[RV lognorm]],(LN(ImpLow1)+LN(ImpUp1))/2,(LN(ImpUp1)-LN(ImpLow1))/3.29)</f>
        <v>0</v>
      </c>
      <c r="L518">
        <f>_xlfn.BINOM.INV(BinomTrials,_xlfn.GAMMA.INV(Table3[[#This Row],[RV gamma]],GammaShape2,GammaRate2)/BinomTrials,Table3[[#This Row],[RV binom]])</f>
        <v>0</v>
      </c>
      <c r="M518" s="1">
        <f>Table3[[#This Row],[Risk 2 simulated occurences]]*_xlfn.LOGNORM.INV(Table3[[#This Row],[RV lognorm]],(LN(ImpLow2)+LN(ImpUp2))/2,(LN(ImpUp2)-LN(ImpLow2))/3.29)</f>
        <v>0</v>
      </c>
    </row>
    <row r="519" spans="1:13">
      <c r="A519">
        <v>0.59720758097116255</v>
      </c>
      <c r="C519">
        <f>_xlfn.BETA.INV(Table1[[#This Row],[RV Beta]],C$9,C$10,ProbLow1,ProbUp1)</f>
        <v>0.52611129532820577</v>
      </c>
      <c r="D519">
        <f>_xlfn.BETA.INV(Table1[[#This Row],[RV Beta]],D$9,D$10,ProbLow2,ProbUp2)</f>
        <v>0.18283338859846171</v>
      </c>
      <c r="G519">
        <v>0.94475307080184723</v>
      </c>
      <c r="H519">
        <v>0.31621881728815793</v>
      </c>
      <c r="I519">
        <v>0.68768456377446863</v>
      </c>
      <c r="J519">
        <f>_xlfn.BINOM.INV(BinomTrials,_xlfn.GAMMA.INV(Table3[[#This Row],[RV gamma]],GammaShape1,GammaRate1)/BinomTrials,Table3[[#This Row],[RV binom]])</f>
        <v>0</v>
      </c>
      <c r="K519" s="1">
        <f>Table3[[#This Row],[Risk 1 Simulated occurences]]*_xlfn.LOGNORM.INV(Table3[[#This Row],[RV lognorm]],(LN(ImpLow1)+LN(ImpUp1))/2,(LN(ImpUp1)-LN(ImpLow1))/3.29)</f>
        <v>0</v>
      </c>
      <c r="L519">
        <f>_xlfn.BINOM.INV(BinomTrials,_xlfn.GAMMA.INV(Table3[[#This Row],[RV gamma]],GammaShape2,GammaRate2)/BinomTrials,Table3[[#This Row],[RV binom]])</f>
        <v>0</v>
      </c>
      <c r="M519" s="1">
        <f>Table3[[#This Row],[Risk 2 simulated occurences]]*_xlfn.LOGNORM.INV(Table3[[#This Row],[RV lognorm]],(LN(ImpLow2)+LN(ImpUp2))/2,(LN(ImpUp2)-LN(ImpLow2))/3.29)</f>
        <v>0</v>
      </c>
    </row>
    <row r="520" spans="1:13">
      <c r="A520">
        <v>0.26781338232933233</v>
      </c>
      <c r="C520">
        <f>_xlfn.BETA.INV(Table1[[#This Row],[RV Beta]],C$9,C$10,ProbLow1,ProbUp1)</f>
        <v>0.43524560930451811</v>
      </c>
      <c r="D520">
        <f>_xlfn.BETA.INV(Table1[[#This Row],[RV Beta]],D$9,D$10,ProbLow2,ProbUp2)</f>
        <v>0.1555736827913555</v>
      </c>
      <c r="G520">
        <v>0.46486096664558207</v>
      </c>
      <c r="H520">
        <v>0.6896621620700053</v>
      </c>
      <c r="I520">
        <v>0.91446335749442842</v>
      </c>
      <c r="J520">
        <f>_xlfn.BINOM.INV(BinomTrials,_xlfn.GAMMA.INV(Table3[[#This Row],[RV gamma]],GammaShape1,GammaRate1)/BinomTrials,Table3[[#This Row],[RV binom]])</f>
        <v>1</v>
      </c>
      <c r="K520" s="1">
        <f>Table3[[#This Row],[Risk 1 Simulated occurences]]*_xlfn.LOGNORM.INV(Table3[[#This Row],[RV lognorm]],(LN(ImpLow1)+LN(ImpUp1))/2,(LN(ImpUp1)-LN(ImpLow1))/3.29)</f>
        <v>82420.922053005692</v>
      </c>
      <c r="L520">
        <f>_xlfn.BINOM.INV(BinomTrials,_xlfn.GAMMA.INV(Table3[[#This Row],[RV gamma]],GammaShape2,GammaRate2)/BinomTrials,Table3[[#This Row],[RV binom]])</f>
        <v>0</v>
      </c>
      <c r="M520" s="1">
        <f>Table3[[#This Row],[Risk 2 simulated occurences]]*_xlfn.LOGNORM.INV(Table3[[#This Row],[RV lognorm]],(LN(ImpLow2)+LN(ImpUp2))/2,(LN(ImpUp2)-LN(ImpLow2))/3.29)</f>
        <v>0</v>
      </c>
    </row>
    <row r="521" spans="1:13">
      <c r="A521">
        <v>0.13951680908888431</v>
      </c>
      <c r="C521">
        <f>_xlfn.BETA.INV(Table1[[#This Row],[RV Beta]],C$9,C$10,ProbLow1,ProbUp1)</f>
        <v>0.3907638890786328</v>
      </c>
      <c r="D521">
        <f>_xlfn.BETA.INV(Table1[[#This Row],[RV Beta]],D$9,D$10,ProbLow2,ProbUp2)</f>
        <v>0.1422291667235899</v>
      </c>
      <c r="G521">
        <v>0.91826641229831907</v>
      </c>
      <c r="H521">
        <v>0.15195791057867833</v>
      </c>
      <c r="I521">
        <v>0.38564940885903753</v>
      </c>
      <c r="J521">
        <f>_xlfn.BINOM.INV(BinomTrials,_xlfn.GAMMA.INV(Table3[[#This Row],[RV gamma]],GammaShape1,GammaRate1)/BinomTrials,Table3[[#This Row],[RV binom]])</f>
        <v>0</v>
      </c>
      <c r="K521" s="1">
        <f>Table3[[#This Row],[Risk 1 Simulated occurences]]*_xlfn.LOGNORM.INV(Table3[[#This Row],[RV lognorm]],(LN(ImpLow1)+LN(ImpUp1))/2,(LN(ImpUp1)-LN(ImpLow1))/3.29)</f>
        <v>0</v>
      </c>
      <c r="L521">
        <f>_xlfn.BINOM.INV(BinomTrials,_xlfn.GAMMA.INV(Table3[[#This Row],[RV gamma]],GammaShape2,GammaRate2)/BinomTrials,Table3[[#This Row],[RV binom]])</f>
        <v>0</v>
      </c>
      <c r="M521" s="1">
        <f>Table3[[#This Row],[Risk 2 simulated occurences]]*_xlfn.LOGNORM.INV(Table3[[#This Row],[RV lognorm]],(LN(ImpLow2)+LN(ImpUp2))/2,(LN(ImpUp2)-LN(ImpLow2))/3.29)</f>
        <v>0</v>
      </c>
    </row>
    <row r="522" spans="1:13">
      <c r="A522">
        <v>0.85901035687840099</v>
      </c>
      <c r="C522">
        <f>_xlfn.BETA.INV(Table1[[#This Row],[RV Beta]],C$9,C$10,ProbLow1,ProbUp1)</f>
        <v>0.60863767210482456</v>
      </c>
      <c r="D522">
        <f>_xlfn.BETA.INV(Table1[[#This Row],[RV Beta]],D$9,D$10,ProbLow2,ProbUp2)</f>
        <v>0.20759130163144737</v>
      </c>
      <c r="G522">
        <v>0.30359149784948281</v>
      </c>
      <c r="H522">
        <v>0.95660309584653147</v>
      </c>
      <c r="I522">
        <v>0.60961469384358014</v>
      </c>
      <c r="J522">
        <f>_xlfn.BINOM.INV(BinomTrials,_xlfn.GAMMA.INV(Table3[[#This Row],[RV gamma]],GammaShape1,GammaRate1)/BinomTrials,Table3[[#This Row],[RV binom]])</f>
        <v>2</v>
      </c>
      <c r="K522" s="1">
        <f>Table3[[#This Row],[Risk 1 Simulated occurences]]*_xlfn.LOGNORM.INV(Table3[[#This Row],[RV lognorm]],(LN(ImpLow1)+LN(ImpUp1))/2,(LN(ImpUp1)-LN(ImpLow1))/3.29)</f>
        <v>76846.519227309676</v>
      </c>
      <c r="L522">
        <f>_xlfn.BINOM.INV(BinomTrials,_xlfn.GAMMA.INV(Table3[[#This Row],[RV gamma]],GammaShape2,GammaRate2)/BinomTrials,Table3[[#This Row],[RV binom]])</f>
        <v>1</v>
      </c>
      <c r="M522" s="1">
        <f>Table3[[#This Row],[Risk 2 simulated occurences]]*_xlfn.LOGNORM.INV(Table3[[#This Row],[RV lognorm]],(LN(ImpLow2)+LN(ImpUp2))/2,(LN(ImpUp2)-LN(ImpLow2))/3.29)</f>
        <v>3842325.9613654856</v>
      </c>
    </row>
    <row r="523" spans="1:13">
      <c r="A523">
        <v>0.38706805528470689</v>
      </c>
      <c r="C523">
        <f>_xlfn.BETA.INV(Table1[[#This Row],[RV Beta]],C$9,C$10,ProbLow1,ProbUp1)</f>
        <v>0.46958606043040735</v>
      </c>
      <c r="D523">
        <f>_xlfn.BETA.INV(Table1[[#This Row],[RV Beta]],D$9,D$10,ProbLow2,ProbUp2)</f>
        <v>0.1658758181291223</v>
      </c>
      <c r="G523">
        <v>0.46230435625757293</v>
      </c>
      <c r="H523">
        <v>0.6282318926547803</v>
      </c>
      <c r="I523">
        <v>0.79415942905198755</v>
      </c>
      <c r="J523">
        <f>_xlfn.BINOM.INV(BinomTrials,_xlfn.GAMMA.INV(Table3[[#This Row],[RV gamma]],GammaShape1,GammaRate1)/BinomTrials,Table3[[#This Row],[RV binom]])</f>
        <v>1</v>
      </c>
      <c r="K523" s="1">
        <f>Table3[[#This Row],[Risk 1 Simulated occurences]]*_xlfn.LOGNORM.INV(Table3[[#This Row],[RV lognorm]],(LN(ImpLow1)+LN(ImpUp1))/2,(LN(ImpUp1)-LN(ImpLow1))/3.29)</f>
        <v>56172.72134215499</v>
      </c>
      <c r="L523">
        <f>_xlfn.BINOM.INV(BinomTrials,_xlfn.GAMMA.INV(Table3[[#This Row],[RV gamma]],GammaShape2,GammaRate2)/BinomTrials,Table3[[#This Row],[RV binom]])</f>
        <v>0</v>
      </c>
      <c r="M523" s="1">
        <f>Table3[[#This Row],[Risk 2 simulated occurences]]*_xlfn.LOGNORM.INV(Table3[[#This Row],[RV lognorm]],(LN(ImpLow2)+LN(ImpUp2))/2,(LN(ImpUp2)-LN(ImpLow2))/3.29)</f>
        <v>0</v>
      </c>
    </row>
    <row r="524" spans="1:13">
      <c r="A524">
        <v>0.45280517006889226</v>
      </c>
      <c r="C524">
        <f>_xlfn.BETA.INV(Table1[[#This Row],[RV Beta]],C$9,C$10,ProbLow1,ProbUp1)</f>
        <v>0.48739335721207544</v>
      </c>
      <c r="D524">
        <f>_xlfn.BETA.INV(Table1[[#This Row],[RV Beta]],D$9,D$10,ProbLow2,ProbUp2)</f>
        <v>0.17121800716362279</v>
      </c>
      <c r="G524">
        <v>0.94931562102833555</v>
      </c>
      <c r="H524">
        <v>0.69341984889163633</v>
      </c>
      <c r="I524">
        <v>0.43752407675493699</v>
      </c>
      <c r="J524">
        <f>_xlfn.BINOM.INV(BinomTrials,_xlfn.GAMMA.INV(Table3[[#This Row],[RV gamma]],GammaShape1,GammaRate1)/BinomTrials,Table3[[#This Row],[RV binom]])</f>
        <v>1</v>
      </c>
      <c r="K524" s="1">
        <f>Table3[[#This Row],[Risk 1 Simulated occurences]]*_xlfn.LOGNORM.INV(Table3[[#This Row],[RV lognorm]],(LN(ImpLow1)+LN(ImpUp1))/2,(LN(ImpUp1)-LN(ImpLow1))/3.29)</f>
        <v>28327.208193641283</v>
      </c>
      <c r="L524">
        <f>_xlfn.BINOM.INV(BinomTrials,_xlfn.GAMMA.INV(Table3[[#This Row],[RV gamma]],GammaShape2,GammaRate2)/BinomTrials,Table3[[#This Row],[RV binom]])</f>
        <v>0</v>
      </c>
      <c r="M524" s="1">
        <f>Table3[[#This Row],[Risk 2 simulated occurences]]*_xlfn.LOGNORM.INV(Table3[[#This Row],[RV lognorm]],(LN(ImpLow2)+LN(ImpUp2))/2,(LN(ImpUp2)-LN(ImpLow2))/3.29)</f>
        <v>0</v>
      </c>
    </row>
    <row r="525" spans="1:13">
      <c r="A525">
        <v>0.29649334787227832</v>
      </c>
      <c r="C525">
        <f>_xlfn.BETA.INV(Table1[[#This Row],[RV Beta]],C$9,C$10,ProbLow1,ProbUp1)</f>
        <v>0.44387418341863205</v>
      </c>
      <c r="D525">
        <f>_xlfn.BETA.INV(Table1[[#This Row],[RV Beta]],D$9,D$10,ProbLow2,ProbUp2)</f>
        <v>0.15816225502558973</v>
      </c>
      <c r="G525">
        <v>0.14764262323623645</v>
      </c>
      <c r="H525">
        <v>0.30740032173106463</v>
      </c>
      <c r="I525">
        <v>0.46715802022589281</v>
      </c>
      <c r="J525">
        <f>_xlfn.BINOM.INV(BinomTrials,_xlfn.GAMMA.INV(Table3[[#This Row],[RV gamma]],GammaShape1,GammaRate1)/BinomTrials,Table3[[#This Row],[RV binom]])</f>
        <v>0</v>
      </c>
      <c r="K525" s="1">
        <f>Table3[[#This Row],[Risk 1 Simulated occurences]]*_xlfn.LOGNORM.INV(Table3[[#This Row],[RV lognorm]],(LN(ImpLow1)+LN(ImpUp1))/2,(LN(ImpUp1)-LN(ImpLow1))/3.29)</f>
        <v>0</v>
      </c>
      <c r="L525">
        <f>_xlfn.BINOM.INV(BinomTrials,_xlfn.GAMMA.INV(Table3[[#This Row],[RV gamma]],GammaShape2,GammaRate2)/BinomTrials,Table3[[#This Row],[RV binom]])</f>
        <v>0</v>
      </c>
      <c r="M525" s="1">
        <f>Table3[[#This Row],[Risk 2 simulated occurences]]*_xlfn.LOGNORM.INV(Table3[[#This Row],[RV lognorm]],(LN(ImpLow2)+LN(ImpUp2))/2,(LN(ImpUp2)-LN(ImpLow2))/3.29)</f>
        <v>0</v>
      </c>
    </row>
    <row r="526" spans="1:13">
      <c r="A526">
        <v>0.1636976893822186</v>
      </c>
      <c r="C526">
        <f>_xlfn.BETA.INV(Table1[[#This Row],[RV Beta]],C$9,C$10,ProbLow1,ProbUp1)</f>
        <v>0.40023323556546159</v>
      </c>
      <c r="D526">
        <f>_xlfn.BETA.INV(Table1[[#This Row],[RV Beta]],D$9,D$10,ProbLow2,ProbUp2)</f>
        <v>0.14506997066963853</v>
      </c>
      <c r="G526">
        <v>0.42956873142606056</v>
      </c>
      <c r="H526">
        <v>0.47720733400304211</v>
      </c>
      <c r="I526">
        <v>0.52484593658002365</v>
      </c>
      <c r="J526">
        <f>_xlfn.BINOM.INV(BinomTrials,_xlfn.GAMMA.INV(Table3[[#This Row],[RV gamma]],GammaShape1,GammaRate1)/BinomTrials,Table3[[#This Row],[RV binom]])</f>
        <v>0</v>
      </c>
      <c r="K526" s="1">
        <f>Table3[[#This Row],[Risk 1 Simulated occurences]]*_xlfn.LOGNORM.INV(Table3[[#This Row],[RV lognorm]],(LN(ImpLow1)+LN(ImpUp1))/2,(LN(ImpUp1)-LN(ImpLow1))/3.29)</f>
        <v>0</v>
      </c>
      <c r="L526">
        <f>_xlfn.BINOM.INV(BinomTrials,_xlfn.GAMMA.INV(Table3[[#This Row],[RV gamma]],GammaShape2,GammaRate2)/BinomTrials,Table3[[#This Row],[RV binom]])</f>
        <v>0</v>
      </c>
      <c r="M526" s="1">
        <f>Table3[[#This Row],[Risk 2 simulated occurences]]*_xlfn.LOGNORM.INV(Table3[[#This Row],[RV lognorm]],(LN(ImpLow2)+LN(ImpUp2))/2,(LN(ImpUp2)-LN(ImpLow2))/3.29)</f>
        <v>0</v>
      </c>
    </row>
    <row r="527" spans="1:13">
      <c r="A527">
        <v>0.26706544694819739</v>
      </c>
      <c r="C527">
        <f>_xlfn.BETA.INV(Table1[[#This Row],[RV Beta]],C$9,C$10,ProbLow1,ProbUp1)</f>
        <v>0.43501632471786067</v>
      </c>
      <c r="D527">
        <f>_xlfn.BETA.INV(Table1[[#This Row],[RV Beta]],D$9,D$10,ProbLow2,ProbUp2)</f>
        <v>0.15550489741535828</v>
      </c>
      <c r="G527">
        <v>0.76166907779950144</v>
      </c>
      <c r="H527">
        <v>0.42366258912890337</v>
      </c>
      <c r="I527">
        <v>8.5656100458305379E-2</v>
      </c>
      <c r="J527">
        <f>_xlfn.BINOM.INV(BinomTrials,_xlfn.GAMMA.INV(Table3[[#This Row],[RV gamma]],GammaShape1,GammaRate1)/BinomTrials,Table3[[#This Row],[RV binom]])</f>
        <v>0</v>
      </c>
      <c r="K527" s="1">
        <f>Table3[[#This Row],[Risk 1 Simulated occurences]]*_xlfn.LOGNORM.INV(Table3[[#This Row],[RV lognorm]],(LN(ImpLow1)+LN(ImpUp1))/2,(LN(ImpUp1)-LN(ImpLow1))/3.29)</f>
        <v>0</v>
      </c>
      <c r="L527">
        <f>_xlfn.BINOM.INV(BinomTrials,_xlfn.GAMMA.INV(Table3[[#This Row],[RV gamma]],GammaShape2,GammaRate2)/BinomTrials,Table3[[#This Row],[RV binom]])</f>
        <v>0</v>
      </c>
      <c r="M527" s="1">
        <f>Table3[[#This Row],[Risk 2 simulated occurences]]*_xlfn.LOGNORM.INV(Table3[[#This Row],[RV lognorm]],(LN(ImpLow2)+LN(ImpUp2))/2,(LN(ImpUp2)-LN(ImpLow2))/3.29)</f>
        <v>0</v>
      </c>
    </row>
    <row r="528" spans="1:13">
      <c r="A528">
        <v>0.56896685835391603</v>
      </c>
      <c r="C528">
        <f>_xlfn.BETA.INV(Table1[[#This Row],[RV Beta]],C$9,C$10,ProbLow1,ProbUp1)</f>
        <v>0.51845813236308436</v>
      </c>
      <c r="D528">
        <f>_xlfn.BETA.INV(Table1[[#This Row],[RV Beta]],D$9,D$10,ProbLow2,ProbUp2)</f>
        <v>0.18053743970892527</v>
      </c>
      <c r="G528">
        <v>0.37219057622002</v>
      </c>
      <c r="H528">
        <v>0.49713548947923608</v>
      </c>
      <c r="I528">
        <v>0.62208040273845211</v>
      </c>
      <c r="J528">
        <f>_xlfn.BINOM.INV(BinomTrials,_xlfn.GAMMA.INV(Table3[[#This Row],[RV gamma]],GammaShape1,GammaRate1)/BinomTrials,Table3[[#This Row],[RV binom]])</f>
        <v>0</v>
      </c>
      <c r="K528" s="1">
        <f>Table3[[#This Row],[Risk 1 Simulated occurences]]*_xlfn.LOGNORM.INV(Table3[[#This Row],[RV lognorm]],(LN(ImpLow1)+LN(ImpUp1))/2,(LN(ImpUp1)-LN(ImpLow1))/3.29)</f>
        <v>0</v>
      </c>
      <c r="L528">
        <f>_xlfn.BINOM.INV(BinomTrials,_xlfn.GAMMA.INV(Table3[[#This Row],[RV gamma]],GammaShape2,GammaRate2)/BinomTrials,Table3[[#This Row],[RV binom]])</f>
        <v>0</v>
      </c>
      <c r="M528" s="1">
        <f>Table3[[#This Row],[Risk 2 simulated occurences]]*_xlfn.LOGNORM.INV(Table3[[#This Row],[RV lognorm]],(LN(ImpLow2)+LN(ImpUp2))/2,(LN(ImpUp2)-LN(ImpLow2))/3.29)</f>
        <v>0</v>
      </c>
    </row>
    <row r="529" spans="1:13">
      <c r="A529">
        <v>0.6259883542666157</v>
      </c>
      <c r="C529">
        <f>_xlfn.BETA.INV(Table1[[#This Row],[RV Beta]],C$9,C$10,ProbLow1,ProbUp1)</f>
        <v>0.53401433649463692</v>
      </c>
      <c r="D529">
        <f>_xlfn.BETA.INV(Table1[[#This Row],[RV Beta]],D$9,D$10,ProbLow2,ProbUp2)</f>
        <v>0.18520430094839108</v>
      </c>
      <c r="G529">
        <v>0.40701452987595205</v>
      </c>
      <c r="H529">
        <v>0.3561716775205786</v>
      </c>
      <c r="I529">
        <v>0.3053288251652051</v>
      </c>
      <c r="J529">
        <f>_xlfn.BINOM.INV(BinomTrials,_xlfn.GAMMA.INV(Table3[[#This Row],[RV gamma]],GammaShape1,GammaRate1)/BinomTrials,Table3[[#This Row],[RV binom]])</f>
        <v>0</v>
      </c>
      <c r="K529" s="1">
        <f>Table3[[#This Row],[Risk 1 Simulated occurences]]*_xlfn.LOGNORM.INV(Table3[[#This Row],[RV lognorm]],(LN(ImpLow1)+LN(ImpUp1))/2,(LN(ImpUp1)-LN(ImpLow1))/3.29)</f>
        <v>0</v>
      </c>
      <c r="L529">
        <f>_xlfn.BINOM.INV(BinomTrials,_xlfn.GAMMA.INV(Table3[[#This Row],[RV gamma]],GammaShape2,GammaRate2)/BinomTrials,Table3[[#This Row],[RV binom]])</f>
        <v>0</v>
      </c>
      <c r="M529" s="1">
        <f>Table3[[#This Row],[Risk 2 simulated occurences]]*_xlfn.LOGNORM.INV(Table3[[#This Row],[RV lognorm]],(LN(ImpLow2)+LN(ImpUp2))/2,(LN(ImpUp2)-LN(ImpLow2))/3.29)</f>
        <v>0</v>
      </c>
    </row>
    <row r="530" spans="1:13">
      <c r="A530">
        <v>0.9862701590109012</v>
      </c>
      <c r="C530">
        <f>_xlfn.BETA.INV(Table1[[#This Row],[RV Beta]],C$9,C$10,ProbLow1,ProbUp1)</f>
        <v>0.69089181490273233</v>
      </c>
      <c r="D530">
        <f>_xlfn.BETA.INV(Table1[[#This Row],[RV Beta]],D$9,D$10,ProbLow2,ProbUp2)</f>
        <v>0.23226754447081971</v>
      </c>
      <c r="G530">
        <v>0.69320362512637101</v>
      </c>
      <c r="H530">
        <v>0.17738408836414296</v>
      </c>
      <c r="I530">
        <v>0.66156455160191496</v>
      </c>
      <c r="J530">
        <f>_xlfn.BINOM.INV(BinomTrials,_xlfn.GAMMA.INV(Table3[[#This Row],[RV gamma]],GammaShape1,GammaRate1)/BinomTrials,Table3[[#This Row],[RV binom]])</f>
        <v>0</v>
      </c>
      <c r="K530" s="1">
        <f>Table3[[#This Row],[Risk 1 Simulated occurences]]*_xlfn.LOGNORM.INV(Table3[[#This Row],[RV lognorm]],(LN(ImpLow1)+LN(ImpUp1))/2,(LN(ImpUp1)-LN(ImpLow1))/3.29)</f>
        <v>0</v>
      </c>
      <c r="L530">
        <f>_xlfn.BINOM.INV(BinomTrials,_xlfn.GAMMA.INV(Table3[[#This Row],[RV gamma]],GammaShape2,GammaRate2)/BinomTrials,Table3[[#This Row],[RV binom]])</f>
        <v>0</v>
      </c>
      <c r="M530" s="1">
        <f>Table3[[#This Row],[Risk 2 simulated occurences]]*_xlfn.LOGNORM.INV(Table3[[#This Row],[RV lognorm]],(LN(ImpLow2)+LN(ImpUp2))/2,(LN(ImpUp2)-LN(ImpLow2))/3.29)</f>
        <v>0</v>
      </c>
    </row>
    <row r="531" spans="1:13">
      <c r="A531">
        <v>0.2425624962162983</v>
      </c>
      <c r="C531">
        <f>_xlfn.BETA.INV(Table1[[#This Row],[RV Beta]],C$9,C$10,ProbLow1,ProbUp1)</f>
        <v>0.42736610996683883</v>
      </c>
      <c r="D531">
        <f>_xlfn.BETA.INV(Table1[[#This Row],[RV Beta]],D$9,D$10,ProbLow2,ProbUp2)</f>
        <v>0.15320983299005173</v>
      </c>
      <c r="G531">
        <v>0.67332749891715471</v>
      </c>
      <c r="H531">
        <v>0.29437313615082444</v>
      </c>
      <c r="I531">
        <v>0.91541877338449418</v>
      </c>
      <c r="J531">
        <f>_xlfn.BINOM.INV(BinomTrials,_xlfn.GAMMA.INV(Table3[[#This Row],[RV gamma]],GammaShape1,GammaRate1)/BinomTrials,Table3[[#This Row],[RV binom]])</f>
        <v>0</v>
      </c>
      <c r="K531" s="1">
        <f>Table3[[#This Row],[Risk 1 Simulated occurences]]*_xlfn.LOGNORM.INV(Table3[[#This Row],[RV lognorm]],(LN(ImpLow1)+LN(ImpUp1))/2,(LN(ImpUp1)-LN(ImpLow1))/3.29)</f>
        <v>0</v>
      </c>
      <c r="L531">
        <f>_xlfn.BINOM.INV(BinomTrials,_xlfn.GAMMA.INV(Table3[[#This Row],[RV gamma]],GammaShape2,GammaRate2)/BinomTrials,Table3[[#This Row],[RV binom]])</f>
        <v>0</v>
      </c>
      <c r="M531" s="1">
        <f>Table3[[#This Row],[Risk 2 simulated occurences]]*_xlfn.LOGNORM.INV(Table3[[#This Row],[RV lognorm]],(LN(ImpLow2)+LN(ImpUp2))/2,(LN(ImpUp2)-LN(ImpLow2))/3.29)</f>
        <v>0</v>
      </c>
    </row>
    <row r="532" spans="1:13">
      <c r="A532">
        <v>0.74787390732573067</v>
      </c>
      <c r="C532">
        <f>_xlfn.BETA.INV(Table1[[#This Row],[RV Beta]],C$9,C$10,ProbLow1,ProbUp1)</f>
        <v>0.56961456212771333</v>
      </c>
      <c r="D532">
        <f>_xlfn.BETA.INV(Table1[[#This Row],[RV Beta]],D$9,D$10,ProbLow2,ProbUp2)</f>
        <v>0.19588436863831399</v>
      </c>
      <c r="G532">
        <v>0.61527430061962185</v>
      </c>
      <c r="H532">
        <v>0.52929928690628114</v>
      </c>
      <c r="I532">
        <v>0.44332427319294043</v>
      </c>
      <c r="J532">
        <f>_xlfn.BINOM.INV(BinomTrials,_xlfn.GAMMA.INV(Table3[[#This Row],[RV gamma]],GammaShape1,GammaRate1)/BinomTrials,Table3[[#This Row],[RV binom]])</f>
        <v>0</v>
      </c>
      <c r="K532" s="1">
        <f>Table3[[#This Row],[Risk 1 Simulated occurences]]*_xlfn.LOGNORM.INV(Table3[[#This Row],[RV lognorm]],(LN(ImpLow1)+LN(ImpUp1))/2,(LN(ImpUp1)-LN(ImpLow1))/3.29)</f>
        <v>0</v>
      </c>
      <c r="L532">
        <f>_xlfn.BINOM.INV(BinomTrials,_xlfn.GAMMA.INV(Table3[[#This Row],[RV gamma]],GammaShape2,GammaRate2)/BinomTrials,Table3[[#This Row],[RV binom]])</f>
        <v>0</v>
      </c>
      <c r="M532" s="1">
        <f>Table3[[#This Row],[Risk 2 simulated occurences]]*_xlfn.LOGNORM.INV(Table3[[#This Row],[RV lognorm]],(LN(ImpLow2)+LN(ImpUp2))/2,(LN(ImpUp2)-LN(ImpLow2))/3.29)</f>
        <v>0</v>
      </c>
    </row>
    <row r="533" spans="1:13">
      <c r="A533">
        <v>0.51676042355446161</v>
      </c>
      <c r="C533">
        <f>_xlfn.BETA.INV(Table1[[#This Row],[RV Beta]],C$9,C$10,ProbLow1,ProbUp1)</f>
        <v>0.50447039913431491</v>
      </c>
      <c r="D533">
        <f>_xlfn.BETA.INV(Table1[[#This Row],[RV Beta]],D$9,D$10,ProbLow2,ProbUp2)</f>
        <v>0.17634111974029448</v>
      </c>
      <c r="G533">
        <v>0.91517051398529226</v>
      </c>
      <c r="H533">
        <v>0.93311503386735684</v>
      </c>
      <c r="I533">
        <v>0.95105955374942142</v>
      </c>
      <c r="J533">
        <f>_xlfn.BINOM.INV(BinomTrials,_xlfn.GAMMA.INV(Table3[[#This Row],[RV gamma]],GammaShape1,GammaRate1)/BinomTrials,Table3[[#This Row],[RV binom]])</f>
        <v>2</v>
      </c>
      <c r="K533" s="1">
        <f>Table3[[#This Row],[Risk 1 Simulated occurences]]*_xlfn.LOGNORM.INV(Table3[[#This Row],[RV lognorm]],(LN(ImpLow1)+LN(ImpUp1))/2,(LN(ImpUp1)-LN(ImpLow1))/3.29)</f>
        <v>201434.96643342642</v>
      </c>
      <c r="L533">
        <f>_xlfn.BINOM.INV(BinomTrials,_xlfn.GAMMA.INV(Table3[[#This Row],[RV gamma]],GammaShape2,GammaRate2)/BinomTrials,Table3[[#This Row],[RV binom]])</f>
        <v>1</v>
      </c>
      <c r="M533" s="1">
        <f>Table3[[#This Row],[Risk 2 simulated occurences]]*_xlfn.LOGNORM.INV(Table3[[#This Row],[RV lognorm]],(LN(ImpLow2)+LN(ImpUp2))/2,(LN(ImpUp2)-LN(ImpLow2))/3.29)</f>
        <v>10071748.321671326</v>
      </c>
    </row>
    <row r="534" spans="1:13">
      <c r="A534">
        <v>0.19243867983689469</v>
      </c>
      <c r="C534">
        <f>_xlfn.BETA.INV(Table1[[#This Row],[RV Beta]],C$9,C$10,ProbLow1,ProbUp1)</f>
        <v>0.41067166383187992</v>
      </c>
      <c r="D534">
        <f>_xlfn.BETA.INV(Table1[[#This Row],[RV Beta]],D$9,D$10,ProbLow2,ProbUp2)</f>
        <v>0.14820149914956404</v>
      </c>
      <c r="G534">
        <v>0.27082855080758622</v>
      </c>
      <c r="H534">
        <v>0.86437420866655845</v>
      </c>
      <c r="I534">
        <v>0.45791986652553074</v>
      </c>
      <c r="J534">
        <f>_xlfn.BINOM.INV(BinomTrials,_xlfn.GAMMA.INV(Table3[[#This Row],[RV gamma]],GammaShape1,GammaRate1)/BinomTrials,Table3[[#This Row],[RV binom]])</f>
        <v>1</v>
      </c>
      <c r="K534" s="1">
        <f>Table3[[#This Row],[Risk 1 Simulated occurences]]*_xlfn.LOGNORM.INV(Table3[[#This Row],[RV lognorm]],(LN(ImpLow1)+LN(ImpUp1))/2,(LN(ImpUp1)-LN(ImpLow1))/3.29)</f>
        <v>29368.363983634299</v>
      </c>
      <c r="L534">
        <f>_xlfn.BINOM.INV(BinomTrials,_xlfn.GAMMA.INV(Table3[[#This Row],[RV gamma]],GammaShape2,GammaRate2)/BinomTrials,Table3[[#This Row],[RV binom]])</f>
        <v>1</v>
      </c>
      <c r="M534" s="1">
        <f>Table3[[#This Row],[Risk 2 simulated occurences]]*_xlfn.LOGNORM.INV(Table3[[#This Row],[RV lognorm]],(LN(ImpLow2)+LN(ImpUp2))/2,(LN(ImpUp2)-LN(ImpLow2))/3.29)</f>
        <v>2936836.3983634314</v>
      </c>
    </row>
    <row r="535" spans="1:13">
      <c r="A535">
        <v>0.31689201868925804</v>
      </c>
      <c r="C535">
        <f>_xlfn.BETA.INV(Table1[[#This Row],[RV Beta]],C$9,C$10,ProbLow1,ProbUp1)</f>
        <v>0.44984139862833955</v>
      </c>
      <c r="D535">
        <f>_xlfn.BETA.INV(Table1[[#This Row],[RV Beta]],D$9,D$10,ProbLow2,ProbUp2)</f>
        <v>0.15995241958850195</v>
      </c>
      <c r="G535">
        <v>0.8154534231012005</v>
      </c>
      <c r="H535">
        <v>0.53732505884828285</v>
      </c>
      <c r="I535">
        <v>0.25919669459536515</v>
      </c>
      <c r="J535">
        <f>_xlfn.BINOM.INV(BinomTrials,_xlfn.GAMMA.INV(Table3[[#This Row],[RV gamma]],GammaShape1,GammaRate1)/BinomTrials,Table3[[#This Row],[RV binom]])</f>
        <v>0</v>
      </c>
      <c r="K535" s="1">
        <f>Table3[[#This Row],[Risk 1 Simulated occurences]]*_xlfn.LOGNORM.INV(Table3[[#This Row],[RV lognorm]],(LN(ImpLow1)+LN(ImpUp1))/2,(LN(ImpUp1)-LN(ImpLow1))/3.29)</f>
        <v>0</v>
      </c>
      <c r="L535">
        <f>_xlfn.BINOM.INV(BinomTrials,_xlfn.GAMMA.INV(Table3[[#This Row],[RV gamma]],GammaShape2,GammaRate2)/BinomTrials,Table3[[#This Row],[RV binom]])</f>
        <v>0</v>
      </c>
      <c r="M535" s="1">
        <f>Table3[[#This Row],[Risk 2 simulated occurences]]*_xlfn.LOGNORM.INV(Table3[[#This Row],[RV lognorm]],(LN(ImpLow2)+LN(ImpUp2))/2,(LN(ImpUp2)-LN(ImpLow2))/3.29)</f>
        <v>0</v>
      </c>
    </row>
    <row r="536" spans="1:13">
      <c r="A536">
        <v>4.1581103597572592E-3</v>
      </c>
      <c r="C536">
        <f>_xlfn.BETA.INV(Table1[[#This Row],[RV Beta]],C$9,C$10,ProbLow1,ProbUp1)</f>
        <v>0.28883986111270193</v>
      </c>
      <c r="D536">
        <f>_xlfn.BETA.INV(Table1[[#This Row],[RV Beta]],D$9,D$10,ProbLow2,ProbUp2)</f>
        <v>0.11165195833381057</v>
      </c>
      <c r="G536">
        <v>0.32568206187602228</v>
      </c>
      <c r="H536">
        <v>0.82226406308927757</v>
      </c>
      <c r="I536">
        <v>0.31884606430253298</v>
      </c>
      <c r="J536">
        <f>_xlfn.BINOM.INV(BinomTrials,_xlfn.GAMMA.INV(Table3[[#This Row],[RV gamma]],GammaShape1,GammaRate1)/BinomTrials,Table3[[#This Row],[RV binom]])</f>
        <v>1</v>
      </c>
      <c r="K536" s="1">
        <f>Table3[[#This Row],[Risk 1 Simulated occurences]]*_xlfn.LOGNORM.INV(Table3[[#This Row],[RV lognorm]],(LN(ImpLow1)+LN(ImpUp1))/2,(LN(ImpUp1)-LN(ImpLow1))/3.29)</f>
        <v>22743.682306096402</v>
      </c>
      <c r="L536">
        <f>_xlfn.BINOM.INV(BinomTrials,_xlfn.GAMMA.INV(Table3[[#This Row],[RV gamma]],GammaShape2,GammaRate2)/BinomTrials,Table3[[#This Row],[RV binom]])</f>
        <v>0</v>
      </c>
      <c r="M536" s="1">
        <f>Table3[[#This Row],[Risk 2 simulated occurences]]*_xlfn.LOGNORM.INV(Table3[[#This Row],[RV lognorm]],(LN(ImpLow2)+LN(ImpUp2))/2,(LN(ImpUp2)-LN(ImpLow2))/3.29)</f>
        <v>0</v>
      </c>
    </row>
    <row r="537" spans="1:13">
      <c r="A537">
        <v>0.88536081644024733</v>
      </c>
      <c r="C537">
        <f>_xlfn.BETA.INV(Table1[[#This Row],[RV Beta]],C$9,C$10,ProbLow1,ProbUp1)</f>
        <v>0.61986647831807429</v>
      </c>
      <c r="D537">
        <f>_xlfn.BETA.INV(Table1[[#This Row],[RV Beta]],D$9,D$10,ProbLow2,ProbUp2)</f>
        <v>0.21095994349542227</v>
      </c>
      <c r="G537">
        <v>0.73841395030655621</v>
      </c>
      <c r="H537">
        <v>0.79210834148903764</v>
      </c>
      <c r="I537">
        <v>0.84580273267151918</v>
      </c>
      <c r="J537">
        <f>_xlfn.BINOM.INV(BinomTrials,_xlfn.GAMMA.INV(Table3[[#This Row],[RV gamma]],GammaShape1,GammaRate1)/BinomTrials,Table3[[#This Row],[RV binom]])</f>
        <v>1</v>
      </c>
      <c r="K537" s="1">
        <f>Table3[[#This Row],[Risk 1 Simulated occurences]]*_xlfn.LOGNORM.INV(Table3[[#This Row],[RV lognorm]],(LN(ImpLow1)+LN(ImpUp1))/2,(LN(ImpUp1)-LN(ImpLow1))/3.29)</f>
        <v>64506.550692159355</v>
      </c>
      <c r="L537">
        <f>_xlfn.BINOM.INV(BinomTrials,_xlfn.GAMMA.INV(Table3[[#This Row],[RV gamma]],GammaShape2,GammaRate2)/BinomTrials,Table3[[#This Row],[RV binom]])</f>
        <v>0</v>
      </c>
      <c r="M537" s="1">
        <f>Table3[[#This Row],[Risk 2 simulated occurences]]*_xlfn.LOGNORM.INV(Table3[[#This Row],[RV lognorm]],(LN(ImpLow2)+LN(ImpUp2))/2,(LN(ImpUp2)-LN(ImpLow2))/3.29)</f>
        <v>0</v>
      </c>
    </row>
    <row r="538" spans="1:13">
      <c r="A538">
        <v>0.2592419112377064</v>
      </c>
      <c r="C538">
        <f>_xlfn.BETA.INV(Table1[[#This Row],[RV Beta]],C$9,C$10,ProbLow1,ProbUp1)</f>
        <v>0.43260362367052735</v>
      </c>
      <c r="D538">
        <f>_xlfn.BETA.INV(Table1[[#This Row],[RV Beta]],D$9,D$10,ProbLow2,ProbUp2)</f>
        <v>0.15478108710115829</v>
      </c>
      <c r="G538">
        <v>0.52326280228945554</v>
      </c>
      <c r="H538">
        <v>0.96489540625591552</v>
      </c>
      <c r="I538">
        <v>0.40652801022237539</v>
      </c>
      <c r="J538">
        <f>_xlfn.BINOM.INV(BinomTrials,_xlfn.GAMMA.INV(Table3[[#This Row],[RV gamma]],GammaShape1,GammaRate1)/BinomTrials,Table3[[#This Row],[RV binom]])</f>
        <v>2</v>
      </c>
      <c r="K538" s="1">
        <f>Table3[[#This Row],[Risk 1 Simulated occurences]]*_xlfn.LOGNORM.INV(Table3[[#This Row],[RV lognorm]],(LN(ImpLow1)+LN(ImpUp1))/2,(LN(ImpUp1)-LN(ImpLow1))/3.29)</f>
        <v>53598.165960198217</v>
      </c>
      <c r="L538">
        <f>_xlfn.BINOM.INV(BinomTrials,_xlfn.GAMMA.INV(Table3[[#This Row],[RV gamma]],GammaShape2,GammaRate2)/BinomTrials,Table3[[#This Row],[RV binom]])</f>
        <v>1</v>
      </c>
      <c r="M538" s="1">
        <f>Table3[[#This Row],[Risk 2 simulated occurences]]*_xlfn.LOGNORM.INV(Table3[[#This Row],[RV lognorm]],(LN(ImpLow2)+LN(ImpUp2))/2,(LN(ImpUp2)-LN(ImpLow2))/3.29)</f>
        <v>2679908.298009912</v>
      </c>
    </row>
    <row r="539" spans="1:13">
      <c r="A539">
        <v>7.8802172131278631E-2</v>
      </c>
      <c r="C539">
        <f>_xlfn.BETA.INV(Table1[[#This Row],[RV Beta]],C$9,C$10,ProbLow1,ProbUp1)</f>
        <v>0.36243385699875064</v>
      </c>
      <c r="D539">
        <f>_xlfn.BETA.INV(Table1[[#This Row],[RV Beta]],D$9,D$10,ProbLow2,ProbUp2)</f>
        <v>0.13373015709962519</v>
      </c>
      <c r="G539">
        <v>0.4779180788797876</v>
      </c>
      <c r="H539">
        <v>0.99709294317154817</v>
      </c>
      <c r="I539">
        <v>0.51626780746330869</v>
      </c>
      <c r="J539">
        <f>_xlfn.BINOM.INV(BinomTrials,_xlfn.GAMMA.INV(Table3[[#This Row],[RV gamma]],GammaShape1,GammaRate1)/BinomTrials,Table3[[#This Row],[RV binom]])</f>
        <v>3</v>
      </c>
      <c r="K539" s="1">
        <f>Table3[[#This Row],[Risk 1 Simulated occurences]]*_xlfn.LOGNORM.INV(Table3[[#This Row],[RV lognorm]],(LN(ImpLow1)+LN(ImpUp1))/2,(LN(ImpUp1)-LN(ImpLow1))/3.29)</f>
        <v>97615.553626385896</v>
      </c>
      <c r="L539">
        <f>_xlfn.BINOM.INV(BinomTrials,_xlfn.GAMMA.INV(Table3[[#This Row],[RV gamma]],GammaShape2,GammaRate2)/BinomTrials,Table3[[#This Row],[RV binom]])</f>
        <v>2</v>
      </c>
      <c r="M539" s="1">
        <f>Table3[[#This Row],[Risk 2 simulated occurences]]*_xlfn.LOGNORM.INV(Table3[[#This Row],[RV lognorm]],(LN(ImpLow2)+LN(ImpUp2))/2,(LN(ImpUp2)-LN(ImpLow2))/3.29)</f>
        <v>6507703.5750923948</v>
      </c>
    </row>
    <row r="540" spans="1:13">
      <c r="A540">
        <v>0.42810701039997257</v>
      </c>
      <c r="C540">
        <f>_xlfn.BETA.INV(Table1[[#This Row],[RV Beta]],C$9,C$10,ProbLow1,ProbUp1)</f>
        <v>0.48075261350745008</v>
      </c>
      <c r="D540">
        <f>_xlfn.BETA.INV(Table1[[#This Row],[RV Beta]],D$9,D$10,ProbLow2,ProbUp2)</f>
        <v>0.16922578405223512</v>
      </c>
      <c r="G540">
        <v>0.36915173259058581</v>
      </c>
      <c r="H540">
        <v>0.14109588421000907</v>
      </c>
      <c r="I540">
        <v>0.91304003582943227</v>
      </c>
      <c r="J540">
        <f>_xlfn.BINOM.INV(BinomTrials,_xlfn.GAMMA.INV(Table3[[#This Row],[RV gamma]],GammaShape1,GammaRate1)/BinomTrials,Table3[[#This Row],[RV binom]])</f>
        <v>0</v>
      </c>
      <c r="K540" s="1">
        <f>Table3[[#This Row],[Risk 1 Simulated occurences]]*_xlfn.LOGNORM.INV(Table3[[#This Row],[RV lognorm]],(LN(ImpLow1)+LN(ImpUp1))/2,(LN(ImpUp1)-LN(ImpLow1))/3.29)</f>
        <v>0</v>
      </c>
      <c r="L540">
        <f>_xlfn.BINOM.INV(BinomTrials,_xlfn.GAMMA.INV(Table3[[#This Row],[RV gamma]],GammaShape2,GammaRate2)/BinomTrials,Table3[[#This Row],[RV binom]])</f>
        <v>0</v>
      </c>
      <c r="M540" s="1">
        <f>Table3[[#This Row],[Risk 2 simulated occurences]]*_xlfn.LOGNORM.INV(Table3[[#This Row],[RV lognorm]],(LN(ImpLow2)+LN(ImpUp2))/2,(LN(ImpUp2)-LN(ImpLow2))/3.29)</f>
        <v>0</v>
      </c>
    </row>
    <row r="541" spans="1:13">
      <c r="A541">
        <v>0.19452379233880146</v>
      </c>
      <c r="C541">
        <f>_xlfn.BETA.INV(Table1[[#This Row],[RV Beta]],C$9,C$10,ProbLow1,ProbUp1)</f>
        <v>0.41140062643278408</v>
      </c>
      <c r="D541">
        <f>_xlfn.BETA.INV(Table1[[#This Row],[RV Beta]],D$9,D$10,ProbLow2,ProbUp2)</f>
        <v>0.14842018792983527</v>
      </c>
      <c r="G541">
        <v>0.33316964997591902</v>
      </c>
      <c r="H541">
        <v>0.39852591762250567</v>
      </c>
      <c r="I541">
        <v>0.46388218526909231</v>
      </c>
      <c r="J541">
        <f>_xlfn.BINOM.INV(BinomTrials,_xlfn.GAMMA.INV(Table3[[#This Row],[RV gamma]],GammaShape1,GammaRate1)/BinomTrials,Table3[[#This Row],[RV binom]])</f>
        <v>0</v>
      </c>
      <c r="K541" s="1">
        <f>Table3[[#This Row],[Risk 1 Simulated occurences]]*_xlfn.LOGNORM.INV(Table3[[#This Row],[RV lognorm]],(LN(ImpLow1)+LN(ImpUp1))/2,(LN(ImpUp1)-LN(ImpLow1))/3.29)</f>
        <v>0</v>
      </c>
      <c r="L541">
        <f>_xlfn.BINOM.INV(BinomTrials,_xlfn.GAMMA.INV(Table3[[#This Row],[RV gamma]],GammaShape2,GammaRate2)/BinomTrials,Table3[[#This Row],[RV binom]])</f>
        <v>0</v>
      </c>
      <c r="M541" s="1">
        <f>Table3[[#This Row],[Risk 2 simulated occurences]]*_xlfn.LOGNORM.INV(Table3[[#This Row],[RV lognorm]],(LN(ImpLow2)+LN(ImpUp2))/2,(LN(ImpUp2)-LN(ImpLow2))/3.29)</f>
        <v>0</v>
      </c>
    </row>
    <row r="542" spans="1:13">
      <c r="A542">
        <v>0.36137783823599007</v>
      </c>
      <c r="C542">
        <f>_xlfn.BETA.INV(Table1[[#This Row],[RV Beta]],C$9,C$10,ProbLow1,ProbUp1)</f>
        <v>0.46247424013995297</v>
      </c>
      <c r="D542">
        <f>_xlfn.BETA.INV(Table1[[#This Row],[RV Beta]],D$9,D$10,ProbLow2,ProbUp2)</f>
        <v>0.16374227204198599</v>
      </c>
      <c r="G542">
        <v>0.58230714527066196</v>
      </c>
      <c r="H542">
        <v>2.509748145243967E-2</v>
      </c>
      <c r="I542">
        <v>0.46788781763421733</v>
      </c>
      <c r="J542">
        <f>_xlfn.BINOM.INV(BinomTrials,_xlfn.GAMMA.INV(Table3[[#This Row],[RV gamma]],GammaShape1,GammaRate1)/BinomTrials,Table3[[#This Row],[RV binom]])</f>
        <v>0</v>
      </c>
      <c r="K542" s="1">
        <f>Table3[[#This Row],[Risk 1 Simulated occurences]]*_xlfn.LOGNORM.INV(Table3[[#This Row],[RV lognorm]],(LN(ImpLow1)+LN(ImpUp1))/2,(LN(ImpUp1)-LN(ImpLow1))/3.29)</f>
        <v>0</v>
      </c>
      <c r="L542">
        <f>_xlfn.BINOM.INV(BinomTrials,_xlfn.GAMMA.INV(Table3[[#This Row],[RV gamma]],GammaShape2,GammaRate2)/BinomTrials,Table3[[#This Row],[RV binom]])</f>
        <v>0</v>
      </c>
      <c r="M542" s="1">
        <f>Table3[[#This Row],[Risk 2 simulated occurences]]*_xlfn.LOGNORM.INV(Table3[[#This Row],[RV lognorm]],(LN(ImpLow2)+LN(ImpUp2))/2,(LN(ImpUp2)-LN(ImpLow2))/3.29)</f>
        <v>0</v>
      </c>
    </row>
    <row r="543" spans="1:13">
      <c r="A543">
        <v>0.6773272322850894</v>
      </c>
      <c r="C543">
        <f>_xlfn.BETA.INV(Table1[[#This Row],[RV Beta]],C$9,C$10,ProbLow1,ProbUp1)</f>
        <v>0.54848965570825814</v>
      </c>
      <c r="D543">
        <f>_xlfn.BETA.INV(Table1[[#This Row],[RV Beta]],D$9,D$10,ProbLow2,ProbUp2)</f>
        <v>0.18954689671247743</v>
      </c>
      <c r="G543">
        <v>0.83619056401596892</v>
      </c>
      <c r="H543">
        <v>0.81337077115353695</v>
      </c>
      <c r="I543">
        <v>0.79055097829110499</v>
      </c>
      <c r="J543">
        <f>_xlfn.BINOM.INV(BinomTrials,_xlfn.GAMMA.INV(Table3[[#This Row],[RV gamma]],GammaShape1,GammaRate1)/BinomTrials,Table3[[#This Row],[RV binom]])</f>
        <v>1</v>
      </c>
      <c r="K543" s="1">
        <f>Table3[[#This Row],[Risk 1 Simulated occurences]]*_xlfn.LOGNORM.INV(Table3[[#This Row],[RV lognorm]],(LN(ImpLow1)+LN(ImpUp1))/2,(LN(ImpUp1)-LN(ImpLow1))/3.29)</f>
        <v>55679.378479805542</v>
      </c>
      <c r="L543">
        <f>_xlfn.BINOM.INV(BinomTrials,_xlfn.GAMMA.INV(Table3[[#This Row],[RV gamma]],GammaShape2,GammaRate2)/BinomTrials,Table3[[#This Row],[RV binom]])</f>
        <v>0</v>
      </c>
      <c r="M543" s="1">
        <f>Table3[[#This Row],[Risk 2 simulated occurences]]*_xlfn.LOGNORM.INV(Table3[[#This Row],[RV lognorm]],(LN(ImpLow2)+LN(ImpUp2))/2,(LN(ImpUp2)-LN(ImpLow2))/3.29)</f>
        <v>0</v>
      </c>
    </row>
    <row r="544" spans="1:13">
      <c r="A544">
        <v>0.83879301549810592</v>
      </c>
      <c r="C544">
        <f>_xlfn.BETA.INV(Table1[[#This Row],[RV Beta]],C$9,C$10,ProbLow1,ProbUp1)</f>
        <v>0.60070978881984671</v>
      </c>
      <c r="D544">
        <f>_xlfn.BETA.INV(Table1[[#This Row],[RV Beta]],D$9,D$10,ProbLow2,ProbUp2)</f>
        <v>0.205212936645954</v>
      </c>
      <c r="G544">
        <v>0.85480941639040109</v>
      </c>
      <c r="H544">
        <v>0.32255077749609518</v>
      </c>
      <c r="I544">
        <v>0.79029213860178926</v>
      </c>
      <c r="J544">
        <f>_xlfn.BINOM.INV(BinomTrials,_xlfn.GAMMA.INV(Table3[[#This Row],[RV gamma]],GammaShape1,GammaRate1)/BinomTrials,Table3[[#This Row],[RV binom]])</f>
        <v>0</v>
      </c>
      <c r="K544" s="1">
        <f>Table3[[#This Row],[Risk 1 Simulated occurences]]*_xlfn.LOGNORM.INV(Table3[[#This Row],[RV lognorm]],(LN(ImpLow1)+LN(ImpUp1))/2,(LN(ImpUp1)-LN(ImpLow1))/3.29)</f>
        <v>0</v>
      </c>
      <c r="L544">
        <f>_xlfn.BINOM.INV(BinomTrials,_xlfn.GAMMA.INV(Table3[[#This Row],[RV gamma]],GammaShape2,GammaRate2)/BinomTrials,Table3[[#This Row],[RV binom]])</f>
        <v>0</v>
      </c>
      <c r="M544" s="1">
        <f>Table3[[#This Row],[Risk 2 simulated occurences]]*_xlfn.LOGNORM.INV(Table3[[#This Row],[RV lognorm]],(LN(ImpLow2)+LN(ImpUp2))/2,(LN(ImpUp2)-LN(ImpLow2))/3.29)</f>
        <v>0</v>
      </c>
    </row>
    <row r="545" spans="1:13">
      <c r="A545">
        <v>0.59421147666602003</v>
      </c>
      <c r="C545">
        <f>_xlfn.BETA.INV(Table1[[#This Row],[RV Beta]],C$9,C$10,ProbLow1,ProbUp1)</f>
        <v>0.52529517026870709</v>
      </c>
      <c r="D545">
        <f>_xlfn.BETA.INV(Table1[[#This Row],[RV Beta]],D$9,D$10,ProbLow2,ProbUp2)</f>
        <v>0.18258855108061212</v>
      </c>
      <c r="G545">
        <v>0.78186127347027012</v>
      </c>
      <c r="H545">
        <v>0.11091737687164796</v>
      </c>
      <c r="I545">
        <v>0.4399734802730258</v>
      </c>
      <c r="J545">
        <f>_xlfn.BINOM.INV(BinomTrials,_xlfn.GAMMA.INV(Table3[[#This Row],[RV gamma]],GammaShape1,GammaRate1)/BinomTrials,Table3[[#This Row],[RV binom]])</f>
        <v>0</v>
      </c>
      <c r="K545" s="1">
        <f>Table3[[#This Row],[Risk 1 Simulated occurences]]*_xlfn.LOGNORM.INV(Table3[[#This Row],[RV lognorm]],(LN(ImpLow1)+LN(ImpUp1))/2,(LN(ImpUp1)-LN(ImpLow1))/3.29)</f>
        <v>0</v>
      </c>
      <c r="L545">
        <f>_xlfn.BINOM.INV(BinomTrials,_xlfn.GAMMA.INV(Table3[[#This Row],[RV gamma]],GammaShape2,GammaRate2)/BinomTrials,Table3[[#This Row],[RV binom]])</f>
        <v>0</v>
      </c>
      <c r="M545" s="1">
        <f>Table3[[#This Row],[Risk 2 simulated occurences]]*_xlfn.LOGNORM.INV(Table3[[#This Row],[RV lognorm]],(LN(ImpLow2)+LN(ImpUp2))/2,(LN(ImpUp2)-LN(ImpLow2))/3.29)</f>
        <v>0</v>
      </c>
    </row>
    <row r="546" spans="1:13">
      <c r="A546">
        <v>0.91228832579790076</v>
      </c>
      <c r="C546">
        <f>_xlfn.BETA.INV(Table1[[#This Row],[RV Beta]],C$9,C$10,ProbLow1,ProbUp1)</f>
        <v>0.63282048169487237</v>
      </c>
      <c r="D546">
        <f>_xlfn.BETA.INV(Table1[[#This Row],[RV Beta]],D$9,D$10,ProbLow2,ProbUp2)</f>
        <v>0.21484614450846168</v>
      </c>
      <c r="G546">
        <v>0.74242321482972395</v>
      </c>
      <c r="H546">
        <v>0.18835308178716947</v>
      </c>
      <c r="I546">
        <v>0.6342829487446151</v>
      </c>
      <c r="J546">
        <f>_xlfn.BINOM.INV(BinomTrials,_xlfn.GAMMA.INV(Table3[[#This Row],[RV gamma]],GammaShape1,GammaRate1)/BinomTrials,Table3[[#This Row],[RV binom]])</f>
        <v>0</v>
      </c>
      <c r="K546" s="1">
        <f>Table3[[#This Row],[Risk 1 Simulated occurences]]*_xlfn.LOGNORM.INV(Table3[[#This Row],[RV lognorm]],(LN(ImpLow1)+LN(ImpUp1))/2,(LN(ImpUp1)-LN(ImpLow1))/3.29)</f>
        <v>0</v>
      </c>
      <c r="L546">
        <f>_xlfn.BINOM.INV(BinomTrials,_xlfn.GAMMA.INV(Table3[[#This Row],[RV gamma]],GammaShape2,GammaRate2)/BinomTrials,Table3[[#This Row],[RV binom]])</f>
        <v>0</v>
      </c>
      <c r="M546" s="1">
        <f>Table3[[#This Row],[Risk 2 simulated occurences]]*_xlfn.LOGNORM.INV(Table3[[#This Row],[RV lognorm]],(LN(ImpLow2)+LN(ImpUp2))/2,(LN(ImpUp2)-LN(ImpLow2))/3.29)</f>
        <v>0</v>
      </c>
    </row>
    <row r="547" spans="1:13">
      <c r="A547">
        <v>0.82989168531722002</v>
      </c>
      <c r="C547">
        <f>_xlfn.BETA.INV(Table1[[#This Row],[RV Beta]],C$9,C$10,ProbLow1,ProbUp1)</f>
        <v>0.59737000174843846</v>
      </c>
      <c r="D547">
        <f>_xlfn.BETA.INV(Table1[[#This Row],[RV Beta]],D$9,D$10,ProbLow2,ProbUp2)</f>
        <v>0.20421100052453151</v>
      </c>
      <c r="G547">
        <v>0.90697164316986301</v>
      </c>
      <c r="H547">
        <v>0.65024559695750739</v>
      </c>
      <c r="I547">
        <v>0.39351955074515171</v>
      </c>
      <c r="J547">
        <f>_xlfn.BINOM.INV(BinomTrials,_xlfn.GAMMA.INV(Table3[[#This Row],[RV gamma]],GammaShape1,GammaRate1)/BinomTrials,Table3[[#This Row],[RV binom]])</f>
        <v>1</v>
      </c>
      <c r="K547" s="1">
        <f>Table3[[#This Row],[Risk 1 Simulated occurences]]*_xlfn.LOGNORM.INV(Table3[[#This Row],[RV lognorm]],(LN(ImpLow1)+LN(ImpUp1))/2,(LN(ImpUp1)-LN(ImpLow1))/3.29)</f>
        <v>26174.914028256964</v>
      </c>
      <c r="L547">
        <f>_xlfn.BINOM.INV(BinomTrials,_xlfn.GAMMA.INV(Table3[[#This Row],[RV gamma]],GammaShape2,GammaRate2)/BinomTrials,Table3[[#This Row],[RV binom]])</f>
        <v>0</v>
      </c>
      <c r="M547" s="1">
        <f>Table3[[#This Row],[Risk 2 simulated occurences]]*_xlfn.LOGNORM.INV(Table3[[#This Row],[RV lognorm]],(LN(ImpLow2)+LN(ImpUp2))/2,(LN(ImpUp2)-LN(ImpLow2))/3.29)</f>
        <v>0</v>
      </c>
    </row>
    <row r="548" spans="1:13">
      <c r="A548">
        <v>0.98955512651687261</v>
      </c>
      <c r="C548">
        <f>_xlfn.BETA.INV(Table1[[#This Row],[RV Beta]],C$9,C$10,ProbLow1,ProbUp1)</f>
        <v>0.69636069830074776</v>
      </c>
      <c r="D548">
        <f>_xlfn.BETA.INV(Table1[[#This Row],[RV Beta]],D$9,D$10,ProbLow2,ProbUp2)</f>
        <v>0.23390820949022434</v>
      </c>
      <c r="G548">
        <v>0.47240675588716136</v>
      </c>
      <c r="H548">
        <v>0.67774806482612526</v>
      </c>
      <c r="I548">
        <v>0.88308937376508923</v>
      </c>
      <c r="J548">
        <f>_xlfn.BINOM.INV(BinomTrials,_xlfn.GAMMA.INV(Table3[[#This Row],[RV gamma]],GammaShape1,GammaRate1)/BinomTrials,Table3[[#This Row],[RV binom]])</f>
        <v>1</v>
      </c>
      <c r="K548" s="1">
        <f>Table3[[#This Row],[Risk 1 Simulated occurences]]*_xlfn.LOGNORM.INV(Table3[[#This Row],[RV lognorm]],(LN(ImpLow1)+LN(ImpUp1))/2,(LN(ImpUp1)-LN(ImpLow1))/3.29)</f>
        <v>72757.253195571189</v>
      </c>
      <c r="L548">
        <f>_xlfn.BINOM.INV(BinomTrials,_xlfn.GAMMA.INV(Table3[[#This Row],[RV gamma]],GammaShape2,GammaRate2)/BinomTrials,Table3[[#This Row],[RV binom]])</f>
        <v>0</v>
      </c>
      <c r="M548" s="1">
        <f>Table3[[#This Row],[Risk 2 simulated occurences]]*_xlfn.LOGNORM.INV(Table3[[#This Row],[RV lognorm]],(LN(ImpLow2)+LN(ImpUp2))/2,(LN(ImpUp2)-LN(ImpLow2))/3.29)</f>
        <v>0</v>
      </c>
    </row>
    <row r="549" spans="1:13">
      <c r="A549">
        <v>0.45301136907795975</v>
      </c>
      <c r="C549">
        <f>_xlfn.BETA.INV(Table1[[#This Row],[RV Beta]],C$9,C$10,ProbLow1,ProbUp1)</f>
        <v>0.4874486230944029</v>
      </c>
      <c r="D549">
        <f>_xlfn.BETA.INV(Table1[[#This Row],[RV Beta]],D$9,D$10,ProbLow2,ProbUp2)</f>
        <v>0.171234586928321</v>
      </c>
      <c r="G549">
        <v>0.74034619552099434</v>
      </c>
      <c r="H549">
        <v>0.91172553268807266</v>
      </c>
      <c r="I549">
        <v>8.310486985515099E-2</v>
      </c>
      <c r="J549">
        <f>_xlfn.BINOM.INV(BinomTrials,_xlfn.GAMMA.INV(Table3[[#This Row],[RV gamma]],GammaShape1,GammaRate1)/BinomTrials,Table3[[#This Row],[RV binom]])</f>
        <v>2</v>
      </c>
      <c r="K549" s="1">
        <f>Table3[[#This Row],[Risk 1 Simulated occurences]]*_xlfn.LOGNORM.INV(Table3[[#This Row],[RV lognorm]],(LN(ImpLow1)+LN(ImpUp1))/2,(LN(ImpUp1)-LN(ImpLow1))/3.29)</f>
        <v>24000.131966596025</v>
      </c>
      <c r="L549">
        <f>_xlfn.BINOM.INV(BinomTrials,_xlfn.GAMMA.INV(Table3[[#This Row],[RV gamma]],GammaShape2,GammaRate2)/BinomTrials,Table3[[#This Row],[RV binom]])</f>
        <v>1</v>
      </c>
      <c r="M549" s="1">
        <f>Table3[[#This Row],[Risk 2 simulated occurences]]*_xlfn.LOGNORM.INV(Table3[[#This Row],[RV lognorm]],(LN(ImpLow2)+LN(ImpUp2))/2,(LN(ImpUp2)-LN(ImpLow2))/3.29)</f>
        <v>1200006.5983297997</v>
      </c>
    </row>
    <row r="550" spans="1:13">
      <c r="A550">
        <v>0.76208009326927373</v>
      </c>
      <c r="C550">
        <f>_xlfn.BETA.INV(Table1[[#This Row],[RV Beta]],C$9,C$10,ProbLow1,ProbUp1)</f>
        <v>0.57411632043198768</v>
      </c>
      <c r="D550">
        <f>_xlfn.BETA.INV(Table1[[#This Row],[RV Beta]],D$9,D$10,ProbLow2,ProbUp2)</f>
        <v>0.19723489612959627</v>
      </c>
      <c r="G550">
        <v>0.99850812135194811</v>
      </c>
      <c r="H550">
        <v>0.37102788843728041</v>
      </c>
      <c r="I550">
        <v>0.7435476555226127</v>
      </c>
      <c r="J550">
        <f>_xlfn.BINOM.INV(BinomTrials,_xlfn.GAMMA.INV(Table3[[#This Row],[RV gamma]],GammaShape1,GammaRate1)/BinomTrials,Table3[[#This Row],[RV binom]])</f>
        <v>0</v>
      </c>
      <c r="K550" s="1">
        <f>Table3[[#This Row],[Risk 1 Simulated occurences]]*_xlfn.LOGNORM.INV(Table3[[#This Row],[RV lognorm]],(LN(ImpLow1)+LN(ImpUp1))/2,(LN(ImpUp1)-LN(ImpLow1))/3.29)</f>
        <v>0</v>
      </c>
      <c r="L550">
        <f>_xlfn.BINOM.INV(BinomTrials,_xlfn.GAMMA.INV(Table3[[#This Row],[RV gamma]],GammaShape2,GammaRate2)/BinomTrials,Table3[[#This Row],[RV binom]])</f>
        <v>0</v>
      </c>
      <c r="M550" s="1">
        <f>Table3[[#This Row],[Risk 2 simulated occurences]]*_xlfn.LOGNORM.INV(Table3[[#This Row],[RV lognorm]],(LN(ImpLow2)+LN(ImpUp2))/2,(LN(ImpUp2)-LN(ImpLow2))/3.29)</f>
        <v>0</v>
      </c>
    </row>
    <row r="551" spans="1:13">
      <c r="A551">
        <v>0.28012757668277599</v>
      </c>
      <c r="C551">
        <f>_xlfn.BETA.INV(Table1[[#This Row],[RV Beta]],C$9,C$10,ProbLow1,ProbUp1)</f>
        <v>0.43898809028662111</v>
      </c>
      <c r="D551">
        <f>_xlfn.BETA.INV(Table1[[#This Row],[RV Beta]],D$9,D$10,ProbLow2,ProbUp2)</f>
        <v>0.15669642708598641</v>
      </c>
      <c r="G551">
        <v>0.92599556219111923</v>
      </c>
      <c r="H551">
        <v>0.86572096537133725</v>
      </c>
      <c r="I551">
        <v>0.80544636855155527</v>
      </c>
      <c r="J551">
        <f>_xlfn.BINOM.INV(BinomTrials,_xlfn.GAMMA.INV(Table3[[#This Row],[RV gamma]],GammaShape1,GammaRate1)/BinomTrials,Table3[[#This Row],[RV binom]])</f>
        <v>2</v>
      </c>
      <c r="K551" s="1">
        <f>Table3[[#This Row],[Risk 1 Simulated occurences]]*_xlfn.LOGNORM.INV(Table3[[#This Row],[RV lognorm]],(LN(ImpLow1)+LN(ImpUp1))/2,(LN(ImpUp1)-LN(ImpLow1))/3.29)</f>
        <v>115559.1409931331</v>
      </c>
      <c r="L551">
        <f>_xlfn.BINOM.INV(BinomTrials,_xlfn.GAMMA.INV(Table3[[#This Row],[RV gamma]],GammaShape2,GammaRate2)/BinomTrials,Table3[[#This Row],[RV binom]])</f>
        <v>1</v>
      </c>
      <c r="M551" s="1">
        <f>Table3[[#This Row],[Risk 2 simulated occurences]]*_xlfn.LOGNORM.INV(Table3[[#This Row],[RV lognorm]],(LN(ImpLow2)+LN(ImpUp2))/2,(LN(ImpUp2)-LN(ImpLow2))/3.29)</f>
        <v>5777957.0496566677</v>
      </c>
    </row>
    <row r="552" spans="1:13">
      <c r="A552">
        <v>0.10418130741649369</v>
      </c>
      <c r="C552">
        <f>_xlfn.BETA.INV(Table1[[#This Row],[RV Beta]],C$9,C$10,ProbLow1,ProbUp1)</f>
        <v>0.37531505354411487</v>
      </c>
      <c r="D552">
        <f>_xlfn.BETA.INV(Table1[[#This Row],[RV Beta]],D$9,D$10,ProbLow2,ProbUp2)</f>
        <v>0.13759451606323453</v>
      </c>
      <c r="G552">
        <v>0.20741374614062427</v>
      </c>
      <c r="H552">
        <v>0.17226499606495024</v>
      </c>
      <c r="I552">
        <v>0.13711624598927621</v>
      </c>
      <c r="J552">
        <f>_xlfn.BINOM.INV(BinomTrials,_xlfn.GAMMA.INV(Table3[[#This Row],[RV gamma]],GammaShape1,GammaRate1)/BinomTrials,Table3[[#This Row],[RV binom]])</f>
        <v>0</v>
      </c>
      <c r="K552" s="1">
        <f>Table3[[#This Row],[Risk 1 Simulated occurences]]*_xlfn.LOGNORM.INV(Table3[[#This Row],[RV lognorm]],(LN(ImpLow1)+LN(ImpUp1))/2,(LN(ImpUp1)-LN(ImpLow1))/3.29)</f>
        <v>0</v>
      </c>
      <c r="L552">
        <f>_xlfn.BINOM.INV(BinomTrials,_xlfn.GAMMA.INV(Table3[[#This Row],[RV gamma]],GammaShape2,GammaRate2)/BinomTrials,Table3[[#This Row],[RV binom]])</f>
        <v>0</v>
      </c>
      <c r="M552" s="1">
        <f>Table3[[#This Row],[Risk 2 simulated occurences]]*_xlfn.LOGNORM.INV(Table3[[#This Row],[RV lognorm]],(LN(ImpLow2)+LN(ImpUp2))/2,(LN(ImpUp2)-LN(ImpLow2))/3.29)</f>
        <v>0</v>
      </c>
    </row>
    <row r="553" spans="1:13">
      <c r="A553">
        <v>0.97523374900931203</v>
      </c>
      <c r="C553">
        <f>_xlfn.BETA.INV(Table1[[#This Row],[RV Beta]],C$9,C$10,ProbLow1,ProbUp1)</f>
        <v>0.67693311110792487</v>
      </c>
      <c r="D553">
        <f>_xlfn.BETA.INV(Table1[[#This Row],[RV Beta]],D$9,D$10,ProbLow2,ProbUp2)</f>
        <v>0.22807993333237747</v>
      </c>
      <c r="G553">
        <v>2.8313854722452282E-3</v>
      </c>
      <c r="H553">
        <v>0.25778886361875986</v>
      </c>
      <c r="I553">
        <v>0.51274634176527445</v>
      </c>
      <c r="J553">
        <f>_xlfn.BINOM.INV(BinomTrials,_xlfn.GAMMA.INV(Table3[[#This Row],[RV gamma]],GammaShape1,GammaRate1)/BinomTrials,Table3[[#This Row],[RV binom]])</f>
        <v>0</v>
      </c>
      <c r="K553" s="1">
        <f>Table3[[#This Row],[Risk 1 Simulated occurences]]*_xlfn.LOGNORM.INV(Table3[[#This Row],[RV lognorm]],(LN(ImpLow1)+LN(ImpUp1))/2,(LN(ImpUp1)-LN(ImpLow1))/3.29)</f>
        <v>0</v>
      </c>
      <c r="L553">
        <f>_xlfn.BINOM.INV(BinomTrials,_xlfn.GAMMA.INV(Table3[[#This Row],[RV gamma]],GammaShape2,GammaRate2)/BinomTrials,Table3[[#This Row],[RV binom]])</f>
        <v>0</v>
      </c>
      <c r="M553" s="1">
        <f>Table3[[#This Row],[Risk 2 simulated occurences]]*_xlfn.LOGNORM.INV(Table3[[#This Row],[RV lognorm]],(LN(ImpLow2)+LN(ImpUp2))/2,(LN(ImpUp2)-LN(ImpLow2))/3.29)</f>
        <v>0</v>
      </c>
    </row>
    <row r="554" spans="1:13">
      <c r="A554">
        <v>0.75361959950701318</v>
      </c>
      <c r="C554">
        <f>_xlfn.BETA.INV(Table1[[#This Row],[RV Beta]],C$9,C$10,ProbLow1,ProbUp1)</f>
        <v>0.5714231085312178</v>
      </c>
      <c r="D554">
        <f>_xlfn.BETA.INV(Table1[[#This Row],[RV Beta]],D$9,D$10,ProbLow2,ProbUp2)</f>
        <v>0.19642693255936533</v>
      </c>
      <c r="G554">
        <v>0.58709563202555093</v>
      </c>
      <c r="H554">
        <v>0.65743084049664013</v>
      </c>
      <c r="I554">
        <v>0.72776604896772934</v>
      </c>
      <c r="J554">
        <f>_xlfn.BINOM.INV(BinomTrials,_xlfn.GAMMA.INV(Table3[[#This Row],[RV gamma]],GammaShape1,GammaRate1)/BinomTrials,Table3[[#This Row],[RV binom]])</f>
        <v>1</v>
      </c>
      <c r="K554" s="1">
        <f>Table3[[#This Row],[Risk 1 Simulated occurences]]*_xlfn.LOGNORM.INV(Table3[[#This Row],[RV lognorm]],(LN(ImpLow1)+LN(ImpUp1))/2,(LN(ImpUp1)-LN(ImpLow1))/3.29)</f>
        <v>48329.908671586491</v>
      </c>
      <c r="L554">
        <f>_xlfn.BINOM.INV(BinomTrials,_xlfn.GAMMA.INV(Table3[[#This Row],[RV gamma]],GammaShape2,GammaRate2)/BinomTrials,Table3[[#This Row],[RV binom]])</f>
        <v>0</v>
      </c>
      <c r="M554" s="1">
        <f>Table3[[#This Row],[Risk 2 simulated occurences]]*_xlfn.LOGNORM.INV(Table3[[#This Row],[RV lognorm]],(LN(ImpLow2)+LN(ImpUp2))/2,(LN(ImpUp2)-LN(ImpLow2))/3.29)</f>
        <v>0</v>
      </c>
    </row>
    <row r="555" spans="1:13">
      <c r="A555">
        <v>8.4608914370000787E-2</v>
      </c>
      <c r="C555">
        <f>_xlfn.BETA.INV(Table1[[#This Row],[RV Beta]],C$9,C$10,ProbLow1,ProbUp1)</f>
        <v>0.36555779192502397</v>
      </c>
      <c r="D555">
        <f>_xlfn.BETA.INV(Table1[[#This Row],[RV Beta]],D$9,D$10,ProbLow2,ProbUp2)</f>
        <v>0.13466733757750718</v>
      </c>
      <c r="G555">
        <v>0.31628745343363257</v>
      </c>
      <c r="H555">
        <v>0.44013622703037047</v>
      </c>
      <c r="I555">
        <v>0.56398500062710843</v>
      </c>
      <c r="J555">
        <f>_xlfn.BINOM.INV(BinomTrials,_xlfn.GAMMA.INV(Table3[[#This Row],[RV gamma]],GammaShape1,GammaRate1)/BinomTrials,Table3[[#This Row],[RV binom]])</f>
        <v>0</v>
      </c>
      <c r="K555" s="1">
        <f>Table3[[#This Row],[Risk 1 Simulated occurences]]*_xlfn.LOGNORM.INV(Table3[[#This Row],[RV lognorm]],(LN(ImpLow1)+LN(ImpUp1))/2,(LN(ImpUp1)-LN(ImpLow1))/3.29)</f>
        <v>0</v>
      </c>
      <c r="L555">
        <f>_xlfn.BINOM.INV(BinomTrials,_xlfn.GAMMA.INV(Table3[[#This Row],[RV gamma]],GammaShape2,GammaRate2)/BinomTrials,Table3[[#This Row],[RV binom]])</f>
        <v>0</v>
      </c>
      <c r="M555" s="1">
        <f>Table3[[#This Row],[Risk 2 simulated occurences]]*_xlfn.LOGNORM.INV(Table3[[#This Row],[RV lognorm]],(LN(ImpLow2)+LN(ImpUp2))/2,(LN(ImpUp2)-LN(ImpLow2))/3.29)</f>
        <v>0</v>
      </c>
    </row>
    <row r="556" spans="1:13">
      <c r="A556">
        <v>2.2023816603246992E-2</v>
      </c>
      <c r="C556">
        <f>_xlfn.BETA.INV(Table1[[#This Row],[RV Beta]],C$9,C$10,ProbLow1,ProbUp1)</f>
        <v>0.32002703543492877</v>
      </c>
      <c r="D556">
        <f>_xlfn.BETA.INV(Table1[[#This Row],[RV Beta]],D$9,D$10,ProbLow2,ProbUp2)</f>
        <v>0.12100811063047863</v>
      </c>
      <c r="G556">
        <v>0.84322985906304315</v>
      </c>
      <c r="H556">
        <v>0.36956769943682838</v>
      </c>
      <c r="I556">
        <v>0.89590553981061349</v>
      </c>
      <c r="J556">
        <f>_xlfn.BINOM.INV(BinomTrials,_xlfn.GAMMA.INV(Table3[[#This Row],[RV gamma]],GammaShape1,GammaRate1)/BinomTrials,Table3[[#This Row],[RV binom]])</f>
        <v>0</v>
      </c>
      <c r="K556" s="1">
        <f>Table3[[#This Row],[Risk 1 Simulated occurences]]*_xlfn.LOGNORM.INV(Table3[[#This Row],[RV lognorm]],(LN(ImpLow1)+LN(ImpUp1))/2,(LN(ImpUp1)-LN(ImpLow1))/3.29)</f>
        <v>0</v>
      </c>
      <c r="L556">
        <f>_xlfn.BINOM.INV(BinomTrials,_xlfn.GAMMA.INV(Table3[[#This Row],[RV gamma]],GammaShape2,GammaRate2)/BinomTrials,Table3[[#This Row],[RV binom]])</f>
        <v>0</v>
      </c>
      <c r="M556" s="1">
        <f>Table3[[#This Row],[Risk 2 simulated occurences]]*_xlfn.LOGNORM.INV(Table3[[#This Row],[RV lognorm]],(LN(ImpLow2)+LN(ImpUp2))/2,(LN(ImpUp2)-LN(ImpLow2))/3.29)</f>
        <v>0</v>
      </c>
    </row>
    <row r="557" spans="1:13">
      <c r="A557">
        <v>0.1542856507721756</v>
      </c>
      <c r="C557">
        <f>_xlfn.BETA.INV(Table1[[#This Row],[RV Beta]],C$9,C$10,ProbLow1,ProbUp1)</f>
        <v>0.39663287484379267</v>
      </c>
      <c r="D557">
        <f>_xlfn.BETA.INV(Table1[[#This Row],[RV Beta]],D$9,D$10,ProbLow2,ProbUp2)</f>
        <v>0.14398986245313786</v>
      </c>
      <c r="G557">
        <v>0.1642412725669524</v>
      </c>
      <c r="H557">
        <v>0.32432443477414757</v>
      </c>
      <c r="I557">
        <v>0.48440759698134267</v>
      </c>
      <c r="J557">
        <f>_xlfn.BINOM.INV(BinomTrials,_xlfn.GAMMA.INV(Table3[[#This Row],[RV gamma]],GammaShape1,GammaRate1)/BinomTrials,Table3[[#This Row],[RV binom]])</f>
        <v>0</v>
      </c>
      <c r="K557" s="1">
        <f>Table3[[#This Row],[Risk 1 Simulated occurences]]*_xlfn.LOGNORM.INV(Table3[[#This Row],[RV lognorm]],(LN(ImpLow1)+LN(ImpUp1))/2,(LN(ImpUp1)-LN(ImpLow1))/3.29)</f>
        <v>0</v>
      </c>
      <c r="L557">
        <f>_xlfn.BINOM.INV(BinomTrials,_xlfn.GAMMA.INV(Table3[[#This Row],[RV gamma]],GammaShape2,GammaRate2)/BinomTrials,Table3[[#This Row],[RV binom]])</f>
        <v>0</v>
      </c>
      <c r="M557" s="1">
        <f>Table3[[#This Row],[Risk 2 simulated occurences]]*_xlfn.LOGNORM.INV(Table3[[#This Row],[RV lognorm]],(LN(ImpLow2)+LN(ImpUp2))/2,(LN(ImpUp2)-LN(ImpLow2))/3.29)</f>
        <v>0</v>
      </c>
    </row>
    <row r="558" spans="1:13">
      <c r="A558">
        <v>7.8932527955124399E-2</v>
      </c>
      <c r="C558">
        <f>_xlfn.BETA.INV(Table1[[#This Row],[RV Beta]],C$9,C$10,ProbLow1,ProbUp1)</f>
        <v>0.36250533581837702</v>
      </c>
      <c r="D558">
        <f>_xlfn.BETA.INV(Table1[[#This Row],[RV Beta]],D$9,D$10,ProbLow2,ProbUp2)</f>
        <v>0.13375160074551312</v>
      </c>
      <c r="G558">
        <v>0.40306803276905234</v>
      </c>
      <c r="H558">
        <v>0.92077524909785724</v>
      </c>
      <c r="I558">
        <v>0.43848246542666225</v>
      </c>
      <c r="J558">
        <f>_xlfn.BINOM.INV(BinomTrials,_xlfn.GAMMA.INV(Table3[[#This Row],[RV gamma]],GammaShape1,GammaRate1)/BinomTrials,Table3[[#This Row],[RV binom]])</f>
        <v>2</v>
      </c>
      <c r="K558" s="1">
        <f>Table3[[#This Row],[Risk 1 Simulated occurences]]*_xlfn.LOGNORM.INV(Table3[[#This Row],[RV lognorm]],(LN(ImpLow1)+LN(ImpUp1))/2,(LN(ImpUp1)-LN(ImpLow1))/3.29)</f>
        <v>56750.919577211607</v>
      </c>
      <c r="L558">
        <f>_xlfn.BINOM.INV(BinomTrials,_xlfn.GAMMA.INV(Table3[[#This Row],[RV gamma]],GammaShape2,GammaRate2)/BinomTrials,Table3[[#This Row],[RV binom]])</f>
        <v>1</v>
      </c>
      <c r="M558" s="1">
        <f>Table3[[#This Row],[Risk 2 simulated occurences]]*_xlfn.LOGNORM.INV(Table3[[#This Row],[RV lognorm]],(LN(ImpLow2)+LN(ImpUp2))/2,(LN(ImpUp2)-LN(ImpLow2))/3.29)</f>
        <v>2837545.9788605818</v>
      </c>
    </row>
    <row r="559" spans="1:13">
      <c r="A559">
        <v>0.61899734177579979</v>
      </c>
      <c r="C559">
        <f>_xlfn.BETA.INV(Table1[[#This Row],[RV Beta]],C$9,C$10,ProbLow1,ProbUp1)</f>
        <v>0.53208314082884756</v>
      </c>
      <c r="D559">
        <f>_xlfn.BETA.INV(Table1[[#This Row],[RV Beta]],D$9,D$10,ProbLow2,ProbUp2)</f>
        <v>0.18462494224865422</v>
      </c>
      <c r="G559">
        <v>0.36442674946246051</v>
      </c>
      <c r="H559">
        <v>0.46961158768721467</v>
      </c>
      <c r="I559">
        <v>0.57479642591196878</v>
      </c>
      <c r="J559">
        <f>_xlfn.BINOM.INV(BinomTrials,_xlfn.GAMMA.INV(Table3[[#This Row],[RV gamma]],GammaShape1,GammaRate1)/BinomTrials,Table3[[#This Row],[RV binom]])</f>
        <v>0</v>
      </c>
      <c r="K559" s="1">
        <f>Table3[[#This Row],[Risk 1 Simulated occurences]]*_xlfn.LOGNORM.INV(Table3[[#This Row],[RV lognorm]],(LN(ImpLow1)+LN(ImpUp1))/2,(LN(ImpUp1)-LN(ImpLow1))/3.29)</f>
        <v>0</v>
      </c>
      <c r="L559">
        <f>_xlfn.BINOM.INV(BinomTrials,_xlfn.GAMMA.INV(Table3[[#This Row],[RV gamma]],GammaShape2,GammaRate2)/BinomTrials,Table3[[#This Row],[RV binom]])</f>
        <v>0</v>
      </c>
      <c r="M559" s="1">
        <f>Table3[[#This Row],[Risk 2 simulated occurences]]*_xlfn.LOGNORM.INV(Table3[[#This Row],[RV lognorm]],(LN(ImpLow2)+LN(ImpUp2))/2,(LN(ImpUp2)-LN(ImpLow2))/3.29)</f>
        <v>0</v>
      </c>
    </row>
    <row r="560" spans="1:13">
      <c r="A560">
        <v>0.48832322586715371</v>
      </c>
      <c r="C560">
        <f>_xlfn.BETA.INV(Table1[[#This Row],[RV Beta]],C$9,C$10,ProbLow1,ProbUp1)</f>
        <v>0.49688587144425744</v>
      </c>
      <c r="D560">
        <f>_xlfn.BETA.INV(Table1[[#This Row],[RV Beta]],D$9,D$10,ProbLow2,ProbUp2)</f>
        <v>0.17406576143327734</v>
      </c>
      <c r="G560">
        <v>0.9203782155739042</v>
      </c>
      <c r="H560">
        <v>0.7619542590165298</v>
      </c>
      <c r="I560">
        <v>0.6035303024591554</v>
      </c>
      <c r="J560">
        <f>_xlfn.BINOM.INV(BinomTrials,_xlfn.GAMMA.INV(Table3[[#This Row],[RV gamma]],GammaShape1,GammaRate1)/BinomTrials,Table3[[#This Row],[RV binom]])</f>
        <v>1</v>
      </c>
      <c r="K560" s="1">
        <f>Table3[[#This Row],[Risk 1 Simulated occurences]]*_xlfn.LOGNORM.INV(Table3[[#This Row],[RV lognorm]],(LN(ImpLow1)+LN(ImpUp1))/2,(LN(ImpUp1)-LN(ImpLow1))/3.29)</f>
        <v>38000.200631553133</v>
      </c>
      <c r="L560">
        <f>_xlfn.BINOM.INV(BinomTrials,_xlfn.GAMMA.INV(Table3[[#This Row],[RV gamma]],GammaShape2,GammaRate2)/BinomTrials,Table3[[#This Row],[RV binom]])</f>
        <v>0</v>
      </c>
      <c r="M560" s="1">
        <f>Table3[[#This Row],[Risk 2 simulated occurences]]*_xlfn.LOGNORM.INV(Table3[[#This Row],[RV lognorm]],(LN(ImpLow2)+LN(ImpUp2))/2,(LN(ImpUp2)-LN(ImpLow2))/3.29)</f>
        <v>0</v>
      </c>
    </row>
    <row r="561" spans="1:13">
      <c r="A561">
        <v>0.24845714925250836</v>
      </c>
      <c r="C561">
        <f>_xlfn.BETA.INV(Table1[[#This Row],[RV Beta]],C$9,C$10,ProbLow1,ProbUp1)</f>
        <v>0.42923243547961754</v>
      </c>
      <c r="D561">
        <f>_xlfn.BETA.INV(Table1[[#This Row],[RV Beta]],D$9,D$10,ProbLow2,ProbUp2)</f>
        <v>0.15376973064388533</v>
      </c>
      <c r="G561">
        <v>0.79666915060797205</v>
      </c>
      <c r="H561">
        <v>0.16523129081597146</v>
      </c>
      <c r="I561">
        <v>0.53379343102397092</v>
      </c>
      <c r="J561">
        <f>_xlfn.BINOM.INV(BinomTrials,_xlfn.GAMMA.INV(Table3[[#This Row],[RV gamma]],GammaShape1,GammaRate1)/BinomTrials,Table3[[#This Row],[RV binom]])</f>
        <v>0</v>
      </c>
      <c r="K561" s="1">
        <f>Table3[[#This Row],[Risk 1 Simulated occurences]]*_xlfn.LOGNORM.INV(Table3[[#This Row],[RV lognorm]],(LN(ImpLow1)+LN(ImpUp1))/2,(LN(ImpUp1)-LN(ImpLow1))/3.29)</f>
        <v>0</v>
      </c>
      <c r="L561">
        <f>_xlfn.BINOM.INV(BinomTrials,_xlfn.GAMMA.INV(Table3[[#This Row],[RV gamma]],GammaShape2,GammaRate2)/BinomTrials,Table3[[#This Row],[RV binom]])</f>
        <v>0</v>
      </c>
      <c r="M561" s="1">
        <f>Table3[[#This Row],[Risk 2 simulated occurences]]*_xlfn.LOGNORM.INV(Table3[[#This Row],[RV lognorm]],(LN(ImpLow2)+LN(ImpUp2))/2,(LN(ImpUp2)-LN(ImpLow2))/3.29)</f>
        <v>0</v>
      </c>
    </row>
    <row r="562" spans="1:13">
      <c r="A562">
        <v>0.81930748690818789</v>
      </c>
      <c r="C562">
        <f>_xlfn.BETA.INV(Table1[[#This Row],[RV Beta]],C$9,C$10,ProbLow1,ProbUp1)</f>
        <v>0.59350233775115169</v>
      </c>
      <c r="D562">
        <f>_xlfn.BETA.INV(Table1[[#This Row],[RV Beta]],D$9,D$10,ProbLow2,ProbUp2)</f>
        <v>0.20305070132534553</v>
      </c>
      <c r="G562">
        <v>0.61841426818557743</v>
      </c>
      <c r="H562">
        <v>4.2304744032353507E-2</v>
      </c>
      <c r="I562">
        <v>0.46619521987912954</v>
      </c>
      <c r="J562">
        <f>_xlfn.BINOM.INV(BinomTrials,_xlfn.GAMMA.INV(Table3[[#This Row],[RV gamma]],GammaShape1,GammaRate1)/BinomTrials,Table3[[#This Row],[RV binom]])</f>
        <v>0</v>
      </c>
      <c r="K562" s="1">
        <f>Table3[[#This Row],[Risk 1 Simulated occurences]]*_xlfn.LOGNORM.INV(Table3[[#This Row],[RV lognorm]],(LN(ImpLow1)+LN(ImpUp1))/2,(LN(ImpUp1)-LN(ImpLow1))/3.29)</f>
        <v>0</v>
      </c>
      <c r="L562">
        <f>_xlfn.BINOM.INV(BinomTrials,_xlfn.GAMMA.INV(Table3[[#This Row],[RV gamma]],GammaShape2,GammaRate2)/BinomTrials,Table3[[#This Row],[RV binom]])</f>
        <v>0</v>
      </c>
      <c r="M562" s="1">
        <f>Table3[[#This Row],[Risk 2 simulated occurences]]*_xlfn.LOGNORM.INV(Table3[[#This Row],[RV lognorm]],(LN(ImpLow2)+LN(ImpUp2))/2,(LN(ImpUp2)-LN(ImpLow2))/3.29)</f>
        <v>0</v>
      </c>
    </row>
    <row r="563" spans="1:13">
      <c r="A563">
        <v>0.10093246591320842</v>
      </c>
      <c r="C563">
        <f>_xlfn.BETA.INV(Table1[[#This Row],[RV Beta]],C$9,C$10,ProbLow1,ProbUp1)</f>
        <v>0.37376727794591497</v>
      </c>
      <c r="D563">
        <f>_xlfn.BETA.INV(Table1[[#This Row],[RV Beta]],D$9,D$10,ProbLow2,ProbUp2)</f>
        <v>0.13713018338377453</v>
      </c>
      <c r="G563">
        <v>0.68860539500070983</v>
      </c>
      <c r="H563">
        <v>1.5832951765429672E-2</v>
      </c>
      <c r="I563">
        <v>0.34306050853014947</v>
      </c>
      <c r="J563">
        <f>_xlfn.BINOM.INV(BinomTrials,_xlfn.GAMMA.INV(Table3[[#This Row],[RV gamma]],GammaShape1,GammaRate1)/BinomTrials,Table3[[#This Row],[RV binom]])</f>
        <v>0</v>
      </c>
      <c r="K563" s="1">
        <f>Table3[[#This Row],[Risk 1 Simulated occurences]]*_xlfn.LOGNORM.INV(Table3[[#This Row],[RV lognorm]],(LN(ImpLow1)+LN(ImpUp1))/2,(LN(ImpUp1)-LN(ImpLow1))/3.29)</f>
        <v>0</v>
      </c>
      <c r="L563">
        <f>_xlfn.BINOM.INV(BinomTrials,_xlfn.GAMMA.INV(Table3[[#This Row],[RV gamma]],GammaShape2,GammaRate2)/BinomTrials,Table3[[#This Row],[RV binom]])</f>
        <v>0</v>
      </c>
      <c r="M563" s="1">
        <f>Table3[[#This Row],[Risk 2 simulated occurences]]*_xlfn.LOGNORM.INV(Table3[[#This Row],[RV lognorm]],(LN(ImpLow2)+LN(ImpUp2))/2,(LN(ImpUp2)-LN(ImpLow2))/3.29)</f>
        <v>0</v>
      </c>
    </row>
    <row r="564" spans="1:13">
      <c r="A564">
        <v>0.37195460329388946</v>
      </c>
      <c r="C564">
        <f>_xlfn.BETA.INV(Table1[[#This Row],[RV Beta]],C$9,C$10,ProbLow1,ProbUp1)</f>
        <v>0.46541586981884675</v>
      </c>
      <c r="D564">
        <f>_xlfn.BETA.INV(Table1[[#This Row],[RV Beta]],D$9,D$10,ProbLow2,ProbUp2)</f>
        <v>0.16462476094565412</v>
      </c>
      <c r="G564">
        <v>0.39087377693079123</v>
      </c>
      <c r="H564">
        <v>0.10442032157649302</v>
      </c>
      <c r="I564">
        <v>0.81796686622219483</v>
      </c>
      <c r="J564">
        <f>_xlfn.BINOM.INV(BinomTrials,_xlfn.GAMMA.INV(Table3[[#This Row],[RV gamma]],GammaShape1,GammaRate1)/BinomTrials,Table3[[#This Row],[RV binom]])</f>
        <v>0</v>
      </c>
      <c r="K564" s="1">
        <f>Table3[[#This Row],[Risk 1 Simulated occurences]]*_xlfn.LOGNORM.INV(Table3[[#This Row],[RV lognorm]],(LN(ImpLow1)+LN(ImpUp1))/2,(LN(ImpUp1)-LN(ImpLow1))/3.29)</f>
        <v>0</v>
      </c>
      <c r="L564">
        <f>_xlfn.BINOM.INV(BinomTrials,_xlfn.GAMMA.INV(Table3[[#This Row],[RV gamma]],GammaShape2,GammaRate2)/BinomTrials,Table3[[#This Row],[RV binom]])</f>
        <v>0</v>
      </c>
      <c r="M564" s="1">
        <f>Table3[[#This Row],[Risk 2 simulated occurences]]*_xlfn.LOGNORM.INV(Table3[[#This Row],[RV lognorm]],(LN(ImpLow2)+LN(ImpUp2))/2,(LN(ImpUp2)-LN(ImpLow2))/3.29)</f>
        <v>0</v>
      </c>
    </row>
    <row r="565" spans="1:13">
      <c r="A565">
        <v>0.44101756040054257</v>
      </c>
      <c r="C565">
        <f>_xlfn.BETA.INV(Table1[[#This Row],[RV Beta]],C$9,C$10,ProbLow1,ProbUp1)</f>
        <v>0.48422956244080689</v>
      </c>
      <c r="D565">
        <f>_xlfn.BETA.INV(Table1[[#This Row],[RV Beta]],D$9,D$10,ProbLow2,ProbUp2)</f>
        <v>0.17026886873224217</v>
      </c>
      <c r="G565">
        <v>0.41556887580806801</v>
      </c>
      <c r="H565">
        <v>0.99234473611803009</v>
      </c>
      <c r="I565">
        <v>0.56912059642799229</v>
      </c>
      <c r="J565">
        <f>_xlfn.BINOM.INV(BinomTrials,_xlfn.GAMMA.INV(Table3[[#This Row],[RV gamma]],GammaShape1,GammaRate1)/BinomTrials,Table3[[#This Row],[RV binom]])</f>
        <v>3</v>
      </c>
      <c r="K565" s="1">
        <f>Table3[[#This Row],[Risk 1 Simulated occurences]]*_xlfn.LOGNORM.INV(Table3[[#This Row],[RV lognorm]],(LN(ImpLow1)+LN(ImpUp1))/2,(LN(ImpUp1)-LN(ImpLow1))/3.29)</f>
        <v>107164.27812230142</v>
      </c>
      <c r="L565">
        <f>_xlfn.BINOM.INV(BinomTrials,_xlfn.GAMMA.INV(Table3[[#This Row],[RV gamma]],GammaShape2,GammaRate2)/BinomTrials,Table3[[#This Row],[RV binom]])</f>
        <v>2</v>
      </c>
      <c r="M565" s="1">
        <f>Table3[[#This Row],[Risk 2 simulated occurences]]*_xlfn.LOGNORM.INV(Table3[[#This Row],[RV lognorm]],(LN(ImpLow2)+LN(ImpUp2))/2,(LN(ImpUp2)-LN(ImpLow2))/3.29)</f>
        <v>7144285.2081534313</v>
      </c>
    </row>
    <row r="566" spans="1:13">
      <c r="A566">
        <v>0.18213765191945139</v>
      </c>
      <c r="C566">
        <f>_xlfn.BETA.INV(Table1[[#This Row],[RV Beta]],C$9,C$10,ProbLow1,ProbUp1)</f>
        <v>0.407017633541776</v>
      </c>
      <c r="D566">
        <f>_xlfn.BETA.INV(Table1[[#This Row],[RV Beta]],D$9,D$10,ProbLow2,ProbUp2)</f>
        <v>0.14710529006253287</v>
      </c>
      <c r="G566">
        <v>0.46609570619934038</v>
      </c>
      <c r="H566">
        <v>0.33797993573266077</v>
      </c>
      <c r="I566">
        <v>0.20986416526598117</v>
      </c>
      <c r="J566">
        <f>_xlfn.BINOM.INV(BinomTrials,_xlfn.GAMMA.INV(Table3[[#This Row],[RV gamma]],GammaShape1,GammaRate1)/BinomTrials,Table3[[#This Row],[RV binom]])</f>
        <v>0</v>
      </c>
      <c r="K566" s="1">
        <f>Table3[[#This Row],[Risk 1 Simulated occurences]]*_xlfn.LOGNORM.INV(Table3[[#This Row],[RV lognorm]],(LN(ImpLow1)+LN(ImpUp1))/2,(LN(ImpUp1)-LN(ImpLow1))/3.29)</f>
        <v>0</v>
      </c>
      <c r="L566">
        <f>_xlfn.BINOM.INV(BinomTrials,_xlfn.GAMMA.INV(Table3[[#This Row],[RV gamma]],GammaShape2,GammaRate2)/BinomTrials,Table3[[#This Row],[RV binom]])</f>
        <v>0</v>
      </c>
      <c r="M566" s="1">
        <f>Table3[[#This Row],[Risk 2 simulated occurences]]*_xlfn.LOGNORM.INV(Table3[[#This Row],[RV lognorm]],(LN(ImpLow2)+LN(ImpUp2))/2,(LN(ImpUp2)-LN(ImpLow2))/3.29)</f>
        <v>0</v>
      </c>
    </row>
    <row r="567" spans="1:13">
      <c r="A567">
        <v>0.18751581021934552</v>
      </c>
      <c r="C567">
        <f>_xlfn.BETA.INV(Table1[[#This Row],[RV Beta]],C$9,C$10,ProbLow1,ProbUp1)</f>
        <v>0.4089365984942287</v>
      </c>
      <c r="D567">
        <f>_xlfn.BETA.INV(Table1[[#This Row],[RV Beta]],D$9,D$10,ProbLow2,ProbUp2)</f>
        <v>0.14768097954826867</v>
      </c>
      <c r="G567">
        <v>0.67053409231385874</v>
      </c>
      <c r="H567">
        <v>0.42877985882981673</v>
      </c>
      <c r="I567">
        <v>0.18702562534577474</v>
      </c>
      <c r="J567">
        <f>_xlfn.BINOM.INV(BinomTrials,_xlfn.GAMMA.INV(Table3[[#This Row],[RV gamma]],GammaShape1,GammaRate1)/BinomTrials,Table3[[#This Row],[RV binom]])</f>
        <v>0</v>
      </c>
      <c r="K567" s="1">
        <f>Table3[[#This Row],[Risk 1 Simulated occurences]]*_xlfn.LOGNORM.INV(Table3[[#This Row],[RV lognorm]],(LN(ImpLow1)+LN(ImpUp1))/2,(LN(ImpUp1)-LN(ImpLow1))/3.29)</f>
        <v>0</v>
      </c>
      <c r="L567">
        <f>_xlfn.BINOM.INV(BinomTrials,_xlfn.GAMMA.INV(Table3[[#This Row],[RV gamma]],GammaShape2,GammaRate2)/BinomTrials,Table3[[#This Row],[RV binom]])</f>
        <v>0</v>
      </c>
      <c r="M567" s="1">
        <f>Table3[[#This Row],[Risk 2 simulated occurences]]*_xlfn.LOGNORM.INV(Table3[[#This Row],[RV lognorm]],(LN(ImpLow2)+LN(ImpUp2))/2,(LN(ImpUp2)-LN(ImpLow2))/3.29)</f>
        <v>0</v>
      </c>
    </row>
    <row r="568" spans="1:13">
      <c r="A568">
        <v>0.57822235654025445</v>
      </c>
      <c r="C568">
        <f>_xlfn.BETA.INV(Table1[[#This Row],[RV Beta]],C$9,C$10,ProbLow1,ProbUp1)</f>
        <v>0.52095727031498684</v>
      </c>
      <c r="D568">
        <f>_xlfn.BETA.INV(Table1[[#This Row],[RV Beta]],D$9,D$10,ProbLow2,ProbUp2)</f>
        <v>0.18128718109449604</v>
      </c>
      <c r="G568">
        <v>0.66648951902356446</v>
      </c>
      <c r="H568">
        <v>0.50308735272990879</v>
      </c>
      <c r="I568">
        <v>0.33968518643625323</v>
      </c>
      <c r="J568">
        <f>_xlfn.BINOM.INV(BinomTrials,_xlfn.GAMMA.INV(Table3[[#This Row],[RV gamma]],GammaShape1,GammaRate1)/BinomTrials,Table3[[#This Row],[RV binom]])</f>
        <v>0</v>
      </c>
      <c r="K568" s="1">
        <f>Table3[[#This Row],[Risk 1 Simulated occurences]]*_xlfn.LOGNORM.INV(Table3[[#This Row],[RV lognorm]],(LN(ImpLow1)+LN(ImpUp1))/2,(LN(ImpUp1)-LN(ImpLow1))/3.29)</f>
        <v>0</v>
      </c>
      <c r="L568">
        <f>_xlfn.BINOM.INV(BinomTrials,_xlfn.GAMMA.INV(Table3[[#This Row],[RV gamma]],GammaShape2,GammaRate2)/BinomTrials,Table3[[#This Row],[RV binom]])</f>
        <v>0</v>
      </c>
      <c r="M568" s="1">
        <f>Table3[[#This Row],[Risk 2 simulated occurences]]*_xlfn.LOGNORM.INV(Table3[[#This Row],[RV lognorm]],(LN(ImpLow2)+LN(ImpUp2))/2,(LN(ImpUp2)-LN(ImpLow2))/3.29)</f>
        <v>0</v>
      </c>
    </row>
    <row r="569" spans="1:13">
      <c r="A569">
        <v>0.18314637205709999</v>
      </c>
      <c r="C569">
        <f>_xlfn.BETA.INV(Table1[[#This Row],[RV Beta]],C$9,C$10,ProbLow1,ProbUp1)</f>
        <v>0.40737947405783792</v>
      </c>
      <c r="D569">
        <f>_xlfn.BETA.INV(Table1[[#This Row],[RV Beta]],D$9,D$10,ProbLow2,ProbUp2)</f>
        <v>0.14721384221735145</v>
      </c>
      <c r="G569">
        <v>0.6893462290472101</v>
      </c>
      <c r="H569">
        <v>0.38913733157754754</v>
      </c>
      <c r="I569">
        <v>8.8928434107884965E-2</v>
      </c>
      <c r="J569">
        <f>_xlfn.BINOM.INV(BinomTrials,_xlfn.GAMMA.INV(Table3[[#This Row],[RV gamma]],GammaShape1,GammaRate1)/BinomTrials,Table3[[#This Row],[RV binom]])</f>
        <v>0</v>
      </c>
      <c r="K569" s="1">
        <f>Table3[[#This Row],[Risk 1 Simulated occurences]]*_xlfn.LOGNORM.INV(Table3[[#This Row],[RV lognorm]],(LN(ImpLow1)+LN(ImpUp1))/2,(LN(ImpUp1)-LN(ImpLow1))/3.29)</f>
        <v>0</v>
      </c>
      <c r="L569">
        <f>_xlfn.BINOM.INV(BinomTrials,_xlfn.GAMMA.INV(Table3[[#This Row],[RV gamma]],GammaShape2,GammaRate2)/BinomTrials,Table3[[#This Row],[RV binom]])</f>
        <v>0</v>
      </c>
      <c r="M569" s="1">
        <f>Table3[[#This Row],[Risk 2 simulated occurences]]*_xlfn.LOGNORM.INV(Table3[[#This Row],[RV lognorm]],(LN(ImpLow2)+LN(ImpUp2))/2,(LN(ImpUp2)-LN(ImpLow2))/3.29)</f>
        <v>0</v>
      </c>
    </row>
    <row r="570" spans="1:13">
      <c r="A570">
        <v>0.14107516367969808</v>
      </c>
      <c r="C570">
        <f>_xlfn.BETA.INV(Table1[[#This Row],[RV Beta]],C$9,C$10,ProbLow1,ProbUp1)</f>
        <v>0.39139698207392393</v>
      </c>
      <c r="D570">
        <f>_xlfn.BETA.INV(Table1[[#This Row],[RV Beta]],D$9,D$10,ProbLow2,ProbUp2)</f>
        <v>0.14241909462217725</v>
      </c>
      <c r="G570">
        <v>0.8420715964595189</v>
      </c>
      <c r="H570">
        <v>0.23113182384107814</v>
      </c>
      <c r="I570">
        <v>0.62019205122263732</v>
      </c>
      <c r="J570">
        <f>_xlfn.BINOM.INV(BinomTrials,_xlfn.GAMMA.INV(Table3[[#This Row],[RV gamma]],GammaShape1,GammaRate1)/BinomTrials,Table3[[#This Row],[RV binom]])</f>
        <v>0</v>
      </c>
      <c r="K570" s="1">
        <f>Table3[[#This Row],[Risk 1 Simulated occurences]]*_xlfn.LOGNORM.INV(Table3[[#This Row],[RV lognorm]],(LN(ImpLow1)+LN(ImpUp1))/2,(LN(ImpUp1)-LN(ImpLow1))/3.29)</f>
        <v>0</v>
      </c>
      <c r="L570">
        <f>_xlfn.BINOM.INV(BinomTrials,_xlfn.GAMMA.INV(Table3[[#This Row],[RV gamma]],GammaShape2,GammaRate2)/BinomTrials,Table3[[#This Row],[RV binom]])</f>
        <v>0</v>
      </c>
      <c r="M570" s="1">
        <f>Table3[[#This Row],[Risk 2 simulated occurences]]*_xlfn.LOGNORM.INV(Table3[[#This Row],[RV lognorm]],(LN(ImpLow2)+LN(ImpUp2))/2,(LN(ImpUp2)-LN(ImpLow2))/3.29)</f>
        <v>0</v>
      </c>
    </row>
    <row r="571" spans="1:13">
      <c r="A571">
        <v>5.0275964685844242E-2</v>
      </c>
      <c r="C571">
        <f>_xlfn.BETA.INV(Table1[[#This Row],[RV Beta]],C$9,C$10,ProbLow1,ProbUp1)</f>
        <v>0.34482274138519009</v>
      </c>
      <c r="D571">
        <f>_xlfn.BETA.INV(Table1[[#This Row],[RV Beta]],D$9,D$10,ProbLow2,ProbUp2)</f>
        <v>0.12844682241555702</v>
      </c>
      <c r="G571">
        <v>0.69732169513465914</v>
      </c>
      <c r="H571">
        <v>0.63256329700004466</v>
      </c>
      <c r="I571">
        <v>0.56780489886543006</v>
      </c>
      <c r="J571">
        <f>_xlfn.BINOM.INV(BinomTrials,_xlfn.GAMMA.INV(Table3[[#This Row],[RV gamma]],GammaShape1,GammaRate1)/BinomTrials,Table3[[#This Row],[RV binom]])</f>
        <v>1</v>
      </c>
      <c r="K571" s="1">
        <f>Table3[[#This Row],[Risk 1 Simulated occurences]]*_xlfn.LOGNORM.INV(Table3[[#This Row],[RV lognorm]],(LN(ImpLow1)+LN(ImpUp1))/2,(LN(ImpUp1)-LN(ImpLow1))/3.29)</f>
        <v>35637.837873731311</v>
      </c>
      <c r="L571">
        <f>_xlfn.BINOM.INV(BinomTrials,_xlfn.GAMMA.INV(Table3[[#This Row],[RV gamma]],GammaShape2,GammaRate2)/BinomTrials,Table3[[#This Row],[RV binom]])</f>
        <v>0</v>
      </c>
      <c r="M571" s="1">
        <f>Table3[[#This Row],[Risk 2 simulated occurences]]*_xlfn.LOGNORM.INV(Table3[[#This Row],[RV lognorm]],(LN(ImpLow2)+LN(ImpUp2))/2,(LN(ImpUp2)-LN(ImpLow2))/3.29)</f>
        <v>0</v>
      </c>
    </row>
    <row r="572" spans="1:13">
      <c r="A572">
        <v>0.98813847498415897</v>
      </c>
      <c r="C572">
        <f>_xlfn.BETA.INV(Table1[[#This Row],[RV Beta]],C$9,C$10,ProbLow1,ProbUp1)</f>
        <v>0.69388767009242758</v>
      </c>
      <c r="D572">
        <f>_xlfn.BETA.INV(Table1[[#This Row],[RV Beta]],D$9,D$10,ProbLow2,ProbUp2)</f>
        <v>0.23316630102772828</v>
      </c>
      <c r="G572">
        <v>0.88573012821643149</v>
      </c>
      <c r="H572">
        <v>0.49133267975008704</v>
      </c>
      <c r="I572">
        <v>9.6935231283742582E-2</v>
      </c>
      <c r="J572">
        <f>_xlfn.BINOM.INV(BinomTrials,_xlfn.GAMMA.INV(Table3[[#This Row],[RV gamma]],GammaShape1,GammaRate1)/BinomTrials,Table3[[#This Row],[RV binom]])</f>
        <v>0</v>
      </c>
      <c r="K572" s="1">
        <f>Table3[[#This Row],[Risk 1 Simulated occurences]]*_xlfn.LOGNORM.INV(Table3[[#This Row],[RV lognorm]],(LN(ImpLow1)+LN(ImpUp1))/2,(LN(ImpUp1)-LN(ImpLow1))/3.29)</f>
        <v>0</v>
      </c>
      <c r="L572">
        <f>_xlfn.BINOM.INV(BinomTrials,_xlfn.GAMMA.INV(Table3[[#This Row],[RV gamma]],GammaShape2,GammaRate2)/BinomTrials,Table3[[#This Row],[RV binom]])</f>
        <v>0</v>
      </c>
      <c r="M572" s="1">
        <f>Table3[[#This Row],[Risk 2 simulated occurences]]*_xlfn.LOGNORM.INV(Table3[[#This Row],[RV lognorm]],(LN(ImpLow2)+LN(ImpUp2))/2,(LN(ImpUp2)-LN(ImpLow2))/3.29)</f>
        <v>0</v>
      </c>
    </row>
    <row r="573" spans="1:13">
      <c r="A573">
        <v>0.64334905876002701</v>
      </c>
      <c r="C573">
        <f>_xlfn.BETA.INV(Table1[[#This Row],[RV Beta]],C$9,C$10,ProbLow1,ProbUp1)</f>
        <v>0.53884721469810137</v>
      </c>
      <c r="D573">
        <f>_xlfn.BETA.INV(Table1[[#This Row],[RV Beta]],D$9,D$10,ProbLow2,ProbUp2)</f>
        <v>0.18665416440943033</v>
      </c>
      <c r="G573">
        <v>0.46626493356482357</v>
      </c>
      <c r="H573">
        <v>0.82834855971315347</v>
      </c>
      <c r="I573">
        <v>0.19043218586148331</v>
      </c>
      <c r="J573">
        <f>_xlfn.BINOM.INV(BinomTrials,_xlfn.GAMMA.INV(Table3[[#This Row],[RV gamma]],GammaShape1,GammaRate1)/BinomTrials,Table3[[#This Row],[RV binom]])</f>
        <v>1</v>
      </c>
      <c r="K573" s="1">
        <f>Table3[[#This Row],[Risk 1 Simulated occurences]]*_xlfn.LOGNORM.INV(Table3[[#This Row],[RV lognorm]],(LN(ImpLow1)+LN(ImpUp1))/2,(LN(ImpUp1)-LN(ImpLow1))/3.29)</f>
        <v>17125.606704187623</v>
      </c>
      <c r="L573">
        <f>_xlfn.BINOM.INV(BinomTrials,_xlfn.GAMMA.INV(Table3[[#This Row],[RV gamma]],GammaShape2,GammaRate2)/BinomTrials,Table3[[#This Row],[RV binom]])</f>
        <v>0</v>
      </c>
      <c r="M573" s="1">
        <f>Table3[[#This Row],[Risk 2 simulated occurences]]*_xlfn.LOGNORM.INV(Table3[[#This Row],[RV lognorm]],(LN(ImpLow2)+LN(ImpUp2))/2,(LN(ImpUp2)-LN(ImpLow2))/3.29)</f>
        <v>0</v>
      </c>
    </row>
    <row r="574" spans="1:13">
      <c r="A574">
        <v>0.76763057977316462</v>
      </c>
      <c r="C574">
        <f>_xlfn.BETA.INV(Table1[[#This Row],[RV Beta]],C$9,C$10,ProbLow1,ProbUp1)</f>
        <v>0.57590380918797912</v>
      </c>
      <c r="D574">
        <f>_xlfn.BETA.INV(Table1[[#This Row],[RV Beta]],D$9,D$10,ProbLow2,ProbUp2)</f>
        <v>0.19777114275639371</v>
      </c>
      <c r="G574">
        <v>0.51473842398949821</v>
      </c>
      <c r="H574">
        <v>5.4243098969684496E-2</v>
      </c>
      <c r="I574">
        <v>0.59374777394987077</v>
      </c>
      <c r="J574">
        <f>_xlfn.BINOM.INV(BinomTrials,_xlfn.GAMMA.INV(Table3[[#This Row],[RV gamma]],GammaShape1,GammaRate1)/BinomTrials,Table3[[#This Row],[RV binom]])</f>
        <v>0</v>
      </c>
      <c r="K574" s="1">
        <f>Table3[[#This Row],[Risk 1 Simulated occurences]]*_xlfn.LOGNORM.INV(Table3[[#This Row],[RV lognorm]],(LN(ImpLow1)+LN(ImpUp1))/2,(LN(ImpUp1)-LN(ImpLow1))/3.29)</f>
        <v>0</v>
      </c>
      <c r="L574">
        <f>_xlfn.BINOM.INV(BinomTrials,_xlfn.GAMMA.INV(Table3[[#This Row],[RV gamma]],GammaShape2,GammaRate2)/BinomTrials,Table3[[#This Row],[RV binom]])</f>
        <v>0</v>
      </c>
      <c r="M574" s="1">
        <f>Table3[[#This Row],[Risk 2 simulated occurences]]*_xlfn.LOGNORM.INV(Table3[[#This Row],[RV lognorm]],(LN(ImpLow2)+LN(ImpUp2))/2,(LN(ImpUp2)-LN(ImpLow2))/3.29)</f>
        <v>0</v>
      </c>
    </row>
    <row r="575" spans="1:13">
      <c r="A575">
        <v>0.56715424757783961</v>
      </c>
      <c r="C575">
        <f>_xlfn.BETA.INV(Table1[[#This Row],[RV Beta]],C$9,C$10,ProbLow1,ProbUp1)</f>
        <v>0.5179695967335709</v>
      </c>
      <c r="D575">
        <f>_xlfn.BETA.INV(Table1[[#This Row],[RV Beta]],D$9,D$10,ProbLow2,ProbUp2)</f>
        <v>0.18039087902007125</v>
      </c>
      <c r="G575">
        <v>0.20869199149715342</v>
      </c>
      <c r="H575">
        <v>0.66376438348729372</v>
      </c>
      <c r="I575">
        <v>0.11883677547743395</v>
      </c>
      <c r="J575">
        <f>_xlfn.BINOM.INV(BinomTrials,_xlfn.GAMMA.INV(Table3[[#This Row],[RV gamma]],GammaShape1,GammaRate1)/BinomTrials,Table3[[#This Row],[RV binom]])</f>
        <v>1</v>
      </c>
      <c r="K575" s="1">
        <f>Table3[[#This Row],[Risk 1 Simulated occurences]]*_xlfn.LOGNORM.INV(Table3[[#This Row],[RV lognorm]],(LN(ImpLow1)+LN(ImpUp1))/2,(LN(ImpUp1)-LN(ImpLow1))/3.29)</f>
        <v>13838.455482110032</v>
      </c>
      <c r="L575">
        <f>_xlfn.BINOM.INV(BinomTrials,_xlfn.GAMMA.INV(Table3[[#This Row],[RV gamma]],GammaShape2,GammaRate2)/BinomTrials,Table3[[#This Row],[RV binom]])</f>
        <v>0</v>
      </c>
      <c r="M575" s="1">
        <f>Table3[[#This Row],[Risk 2 simulated occurences]]*_xlfn.LOGNORM.INV(Table3[[#This Row],[RV lognorm]],(LN(ImpLow2)+LN(ImpUp2))/2,(LN(ImpUp2)-LN(ImpLow2))/3.29)</f>
        <v>0</v>
      </c>
    </row>
    <row r="576" spans="1:13">
      <c r="A576">
        <v>0.16143904075093524</v>
      </c>
      <c r="C576">
        <f>_xlfn.BETA.INV(Table1[[#This Row],[RV Beta]],C$9,C$10,ProbLow1,ProbUp1)</f>
        <v>0.39937835997373228</v>
      </c>
      <c r="D576">
        <f>_xlfn.BETA.INV(Table1[[#This Row],[RV Beta]],D$9,D$10,ProbLow2,ProbUp2)</f>
        <v>0.14481350799211973</v>
      </c>
      <c r="G576">
        <v>0.48630109265740079</v>
      </c>
      <c r="H576">
        <v>0.88799327094480085</v>
      </c>
      <c r="I576">
        <v>0.28968544923220085</v>
      </c>
      <c r="J576">
        <f>_xlfn.BINOM.INV(BinomTrials,_xlfn.GAMMA.INV(Table3[[#This Row],[RV gamma]],GammaShape1,GammaRate1)/BinomTrials,Table3[[#This Row],[RV binom]])</f>
        <v>1</v>
      </c>
      <c r="K576" s="1">
        <f>Table3[[#This Row],[Risk 1 Simulated occurences]]*_xlfn.LOGNORM.INV(Table3[[#This Row],[RV lognorm]],(LN(ImpLow1)+LN(ImpUp1))/2,(LN(ImpUp1)-LN(ImpLow1))/3.29)</f>
        <v>21454.508950430409</v>
      </c>
      <c r="L576">
        <f>_xlfn.BINOM.INV(BinomTrials,_xlfn.GAMMA.INV(Table3[[#This Row],[RV gamma]],GammaShape2,GammaRate2)/BinomTrials,Table3[[#This Row],[RV binom]])</f>
        <v>1</v>
      </c>
      <c r="M576" s="1">
        <f>Table3[[#This Row],[Risk 2 simulated occurences]]*_xlfn.LOGNORM.INV(Table3[[#This Row],[RV lognorm]],(LN(ImpLow2)+LN(ImpUp2))/2,(LN(ImpUp2)-LN(ImpLow2))/3.29)</f>
        <v>2145450.8950430383</v>
      </c>
    </row>
    <row r="577" spans="1:13">
      <c r="A577">
        <v>0.30595790096836067</v>
      </c>
      <c r="C577">
        <f>_xlfn.BETA.INV(Table1[[#This Row],[RV Beta]],C$9,C$10,ProbLow1,ProbUp1)</f>
        <v>0.44665864745011119</v>
      </c>
      <c r="D577">
        <f>_xlfn.BETA.INV(Table1[[#This Row],[RV Beta]],D$9,D$10,ProbLow2,ProbUp2)</f>
        <v>0.15899759423503346</v>
      </c>
      <c r="G577">
        <v>0.26246429293531193</v>
      </c>
      <c r="H577">
        <v>0.50290476926737682</v>
      </c>
      <c r="I577">
        <v>0.74334524559944182</v>
      </c>
      <c r="J577">
        <f>_xlfn.BINOM.INV(BinomTrials,_xlfn.GAMMA.INV(Table3[[#This Row],[RV gamma]],GammaShape1,GammaRate1)/BinomTrials,Table3[[#This Row],[RV binom]])</f>
        <v>0</v>
      </c>
      <c r="K577" s="1">
        <f>Table3[[#This Row],[Risk 1 Simulated occurences]]*_xlfn.LOGNORM.INV(Table3[[#This Row],[RV lognorm]],(LN(ImpLow1)+LN(ImpUp1))/2,(LN(ImpUp1)-LN(ImpLow1))/3.29)</f>
        <v>0</v>
      </c>
      <c r="L577">
        <f>_xlfn.BINOM.INV(BinomTrials,_xlfn.GAMMA.INV(Table3[[#This Row],[RV gamma]],GammaShape2,GammaRate2)/BinomTrials,Table3[[#This Row],[RV binom]])</f>
        <v>0</v>
      </c>
      <c r="M577" s="1">
        <f>Table3[[#This Row],[Risk 2 simulated occurences]]*_xlfn.LOGNORM.INV(Table3[[#This Row],[RV lognorm]],(LN(ImpLow2)+LN(ImpUp2))/2,(LN(ImpUp2)-LN(ImpLow2))/3.29)</f>
        <v>0</v>
      </c>
    </row>
    <row r="578" spans="1:13">
      <c r="A578">
        <v>0.23444157523775547</v>
      </c>
      <c r="C578">
        <f>_xlfn.BETA.INV(Table1[[#This Row],[RV Beta]],C$9,C$10,ProbLow1,ProbUp1)</f>
        <v>0.42476548708017403</v>
      </c>
      <c r="D578">
        <f>_xlfn.BETA.INV(Table1[[#This Row],[RV Beta]],D$9,D$10,ProbLow2,ProbUp2)</f>
        <v>0.1524296461240523</v>
      </c>
      <c r="G578">
        <v>0.23737136378761911</v>
      </c>
      <c r="H578">
        <v>0.32045707680306262</v>
      </c>
      <c r="I578">
        <v>0.40354278981850611</v>
      </c>
      <c r="J578">
        <f>_xlfn.BINOM.INV(BinomTrials,_xlfn.GAMMA.INV(Table3[[#This Row],[RV gamma]],GammaShape1,GammaRate1)/BinomTrials,Table3[[#This Row],[RV binom]])</f>
        <v>0</v>
      </c>
      <c r="K578" s="1">
        <f>Table3[[#This Row],[Risk 1 Simulated occurences]]*_xlfn.LOGNORM.INV(Table3[[#This Row],[RV lognorm]],(LN(ImpLow1)+LN(ImpUp1))/2,(LN(ImpUp1)-LN(ImpLow1))/3.29)</f>
        <v>0</v>
      </c>
      <c r="L578">
        <f>_xlfn.BINOM.INV(BinomTrials,_xlfn.GAMMA.INV(Table3[[#This Row],[RV gamma]],GammaShape2,GammaRate2)/BinomTrials,Table3[[#This Row],[RV binom]])</f>
        <v>0</v>
      </c>
      <c r="M578" s="1">
        <f>Table3[[#This Row],[Risk 2 simulated occurences]]*_xlfn.LOGNORM.INV(Table3[[#This Row],[RV lognorm]],(LN(ImpLow2)+LN(ImpUp2))/2,(LN(ImpUp2)-LN(ImpLow2))/3.29)</f>
        <v>0</v>
      </c>
    </row>
    <row r="579" spans="1:13">
      <c r="A579">
        <v>0.25955502095611532</v>
      </c>
      <c r="C579">
        <f>_xlfn.BETA.INV(Table1[[#This Row],[RV Beta]],C$9,C$10,ProbLow1,ProbUp1)</f>
        <v>0.4327006980458532</v>
      </c>
      <c r="D579">
        <f>_xlfn.BETA.INV(Table1[[#This Row],[RV Beta]],D$9,D$10,ProbLow2,ProbUp2)</f>
        <v>0.15481020941375603</v>
      </c>
      <c r="G579">
        <v>0.50051117851422688</v>
      </c>
      <c r="H579">
        <v>0.92208982907332937</v>
      </c>
      <c r="I579">
        <v>0.34366847963243186</v>
      </c>
      <c r="J579">
        <f>_xlfn.BINOM.INV(BinomTrials,_xlfn.GAMMA.INV(Table3[[#This Row],[RV gamma]],GammaShape1,GammaRate1)/BinomTrials,Table3[[#This Row],[RV binom]])</f>
        <v>2</v>
      </c>
      <c r="K579" s="1">
        <f>Table3[[#This Row],[Risk 1 Simulated occurences]]*_xlfn.LOGNORM.INV(Table3[[#This Row],[RV lognorm]],(LN(ImpLow1)+LN(ImpUp1))/2,(LN(ImpUp1)-LN(ImpLow1))/3.29)</f>
        <v>47719.753499145707</v>
      </c>
      <c r="L579">
        <f>_xlfn.BINOM.INV(BinomTrials,_xlfn.GAMMA.INV(Table3[[#This Row],[RV gamma]],GammaShape2,GammaRate2)/BinomTrials,Table3[[#This Row],[RV binom]])</f>
        <v>1</v>
      </c>
      <c r="M579" s="1">
        <f>Table3[[#This Row],[Risk 2 simulated occurences]]*_xlfn.LOGNORM.INV(Table3[[#This Row],[RV lognorm]],(LN(ImpLow2)+LN(ImpUp2))/2,(LN(ImpUp2)-LN(ImpLow2))/3.29)</f>
        <v>2385987.6749572861</v>
      </c>
    </row>
    <row r="580" spans="1:13">
      <c r="A580">
        <v>0.34123720943054053</v>
      </c>
      <c r="C580">
        <f>_xlfn.BETA.INV(Table1[[#This Row],[RV Beta]],C$9,C$10,ProbLow1,ProbUp1)</f>
        <v>0.45681168307674769</v>
      </c>
      <c r="D580">
        <f>_xlfn.BETA.INV(Table1[[#This Row],[RV Beta]],D$9,D$10,ProbLow2,ProbUp2)</f>
        <v>0.16204350492302438</v>
      </c>
      <c r="G580">
        <v>9.1377288611315791E-2</v>
      </c>
      <c r="H580">
        <v>0.56375723544683176</v>
      </c>
      <c r="I580">
        <v>3.6137182282347781E-2</v>
      </c>
      <c r="J580">
        <f>_xlfn.BINOM.INV(BinomTrials,_xlfn.GAMMA.INV(Table3[[#This Row],[RV gamma]],GammaShape1,GammaRate1)/BinomTrials,Table3[[#This Row],[RV binom]])</f>
        <v>0</v>
      </c>
      <c r="K580" s="1">
        <f>Table3[[#This Row],[Risk 1 Simulated occurences]]*_xlfn.LOGNORM.INV(Table3[[#This Row],[RV lognorm]],(LN(ImpLow1)+LN(ImpUp1))/2,(LN(ImpUp1)-LN(ImpLow1))/3.29)</f>
        <v>0</v>
      </c>
      <c r="L580">
        <f>_xlfn.BINOM.INV(BinomTrials,_xlfn.GAMMA.INV(Table3[[#This Row],[RV gamma]],GammaShape2,GammaRate2)/BinomTrials,Table3[[#This Row],[RV binom]])</f>
        <v>0</v>
      </c>
      <c r="M580" s="1">
        <f>Table3[[#This Row],[Risk 2 simulated occurences]]*_xlfn.LOGNORM.INV(Table3[[#This Row],[RV lognorm]],(LN(ImpLow2)+LN(ImpUp2))/2,(LN(ImpUp2)-LN(ImpLow2))/3.29)</f>
        <v>0</v>
      </c>
    </row>
    <row r="581" spans="1:13">
      <c r="A581">
        <v>0.17377889909491823</v>
      </c>
      <c r="C581">
        <f>_xlfn.BETA.INV(Table1[[#This Row],[RV Beta]],C$9,C$10,ProbLow1,ProbUp1)</f>
        <v>0.40398347970321336</v>
      </c>
      <c r="D581">
        <f>_xlfn.BETA.INV(Table1[[#This Row],[RV Beta]],D$9,D$10,ProbLow2,ProbUp2)</f>
        <v>0.14619504391096405</v>
      </c>
      <c r="G581">
        <v>0.77808969038449682</v>
      </c>
      <c r="H581">
        <v>6.7856154901839869E-2</v>
      </c>
      <c r="I581">
        <v>0.35762261941918294</v>
      </c>
      <c r="J581">
        <f>_xlfn.BINOM.INV(BinomTrials,_xlfn.GAMMA.INV(Table3[[#This Row],[RV gamma]],GammaShape1,GammaRate1)/BinomTrials,Table3[[#This Row],[RV binom]])</f>
        <v>0</v>
      </c>
      <c r="K581" s="1">
        <f>Table3[[#This Row],[Risk 1 Simulated occurences]]*_xlfn.LOGNORM.INV(Table3[[#This Row],[RV lognorm]],(LN(ImpLow1)+LN(ImpUp1))/2,(LN(ImpUp1)-LN(ImpLow1))/3.29)</f>
        <v>0</v>
      </c>
      <c r="L581">
        <f>_xlfn.BINOM.INV(BinomTrials,_xlfn.GAMMA.INV(Table3[[#This Row],[RV gamma]],GammaShape2,GammaRate2)/BinomTrials,Table3[[#This Row],[RV binom]])</f>
        <v>0</v>
      </c>
      <c r="M581" s="1">
        <f>Table3[[#This Row],[Risk 2 simulated occurences]]*_xlfn.LOGNORM.INV(Table3[[#This Row],[RV lognorm]],(LN(ImpLow2)+LN(ImpUp2))/2,(LN(ImpUp2)-LN(ImpLow2))/3.29)</f>
        <v>0</v>
      </c>
    </row>
    <row r="582" spans="1:13">
      <c r="A582">
        <v>0.7019570882906937</v>
      </c>
      <c r="C582">
        <f>_xlfn.BETA.INV(Table1[[#This Row],[RV Beta]],C$9,C$10,ProbLow1,ProbUp1)</f>
        <v>0.55566796643269012</v>
      </c>
      <c r="D582">
        <f>_xlfn.BETA.INV(Table1[[#This Row],[RV Beta]],D$9,D$10,ProbLow2,ProbUp2)</f>
        <v>0.19170038992980701</v>
      </c>
      <c r="G582">
        <v>0.35342629223755856</v>
      </c>
      <c r="H582">
        <v>0.45839543522260873</v>
      </c>
      <c r="I582">
        <v>0.56336457820765884</v>
      </c>
      <c r="J582">
        <f>_xlfn.BINOM.INV(BinomTrials,_xlfn.GAMMA.INV(Table3[[#This Row],[RV gamma]],GammaShape1,GammaRate1)/BinomTrials,Table3[[#This Row],[RV binom]])</f>
        <v>0</v>
      </c>
      <c r="K582" s="1">
        <f>Table3[[#This Row],[Risk 1 Simulated occurences]]*_xlfn.LOGNORM.INV(Table3[[#This Row],[RV lognorm]],(LN(ImpLow1)+LN(ImpUp1))/2,(LN(ImpUp1)-LN(ImpLow1))/3.29)</f>
        <v>0</v>
      </c>
      <c r="L582">
        <f>_xlfn.BINOM.INV(BinomTrials,_xlfn.GAMMA.INV(Table3[[#This Row],[RV gamma]],GammaShape2,GammaRate2)/BinomTrials,Table3[[#This Row],[RV binom]])</f>
        <v>0</v>
      </c>
      <c r="M582" s="1">
        <f>Table3[[#This Row],[Risk 2 simulated occurences]]*_xlfn.LOGNORM.INV(Table3[[#This Row],[RV lognorm]],(LN(ImpLow2)+LN(ImpUp2))/2,(LN(ImpUp2)-LN(ImpLow2))/3.29)</f>
        <v>0</v>
      </c>
    </row>
    <row r="583" spans="1:13">
      <c r="A583">
        <v>0.79278290168977472</v>
      </c>
      <c r="C583">
        <f>_xlfn.BETA.INV(Table1[[#This Row],[RV Beta]],C$9,C$10,ProbLow1,ProbUp1)</f>
        <v>0.58423333252583454</v>
      </c>
      <c r="D583">
        <f>_xlfn.BETA.INV(Table1[[#This Row],[RV Beta]],D$9,D$10,ProbLow2,ProbUp2)</f>
        <v>0.20026999975775037</v>
      </c>
      <c r="G583">
        <v>3.5693636646351605E-2</v>
      </c>
      <c r="H583">
        <v>0.25207978638451539</v>
      </c>
      <c r="I583">
        <v>0.46846593612267912</v>
      </c>
      <c r="J583">
        <f>_xlfn.BINOM.INV(BinomTrials,_xlfn.GAMMA.INV(Table3[[#This Row],[RV gamma]],GammaShape1,GammaRate1)/BinomTrials,Table3[[#This Row],[RV binom]])</f>
        <v>0</v>
      </c>
      <c r="K583" s="1">
        <f>Table3[[#This Row],[Risk 1 Simulated occurences]]*_xlfn.LOGNORM.INV(Table3[[#This Row],[RV lognorm]],(LN(ImpLow1)+LN(ImpUp1))/2,(LN(ImpUp1)-LN(ImpLow1))/3.29)</f>
        <v>0</v>
      </c>
      <c r="L583">
        <f>_xlfn.BINOM.INV(BinomTrials,_xlfn.GAMMA.INV(Table3[[#This Row],[RV gamma]],GammaShape2,GammaRate2)/BinomTrials,Table3[[#This Row],[RV binom]])</f>
        <v>0</v>
      </c>
      <c r="M583" s="1">
        <f>Table3[[#This Row],[Risk 2 simulated occurences]]*_xlfn.LOGNORM.INV(Table3[[#This Row],[RV lognorm]],(LN(ImpLow2)+LN(ImpUp2))/2,(LN(ImpUp2)-LN(ImpLow2))/3.29)</f>
        <v>0</v>
      </c>
    </row>
    <row r="584" spans="1:13">
      <c r="A584">
        <v>0.30222870004467139</v>
      </c>
      <c r="C584">
        <f>_xlfn.BETA.INV(Table1[[#This Row],[RV Beta]],C$9,C$10,ProbLow1,ProbUp1)</f>
        <v>0.44556491583704128</v>
      </c>
      <c r="D584">
        <f>_xlfn.BETA.INV(Table1[[#This Row],[RV Beta]],D$9,D$10,ProbLow2,ProbUp2)</f>
        <v>0.15866947475111245</v>
      </c>
      <c r="G584">
        <v>0.90295111523147253</v>
      </c>
      <c r="H584">
        <v>0.70496976454973681</v>
      </c>
      <c r="I584">
        <v>0.50698841386800098</v>
      </c>
      <c r="J584">
        <f>_xlfn.BINOM.INV(BinomTrials,_xlfn.GAMMA.INV(Table3[[#This Row],[RV gamma]],GammaShape1,GammaRate1)/BinomTrials,Table3[[#This Row],[RV binom]])</f>
        <v>1</v>
      </c>
      <c r="K584" s="1">
        <f>Table3[[#This Row],[Risk 1 Simulated occurences]]*_xlfn.LOGNORM.INV(Table3[[#This Row],[RV lognorm]],(LN(ImpLow1)+LN(ImpUp1))/2,(LN(ImpUp1)-LN(ImpLow1))/3.29)</f>
        <v>32012.876307833587</v>
      </c>
      <c r="L584">
        <f>_xlfn.BINOM.INV(BinomTrials,_xlfn.GAMMA.INV(Table3[[#This Row],[RV gamma]],GammaShape2,GammaRate2)/BinomTrials,Table3[[#This Row],[RV binom]])</f>
        <v>0</v>
      </c>
      <c r="M584" s="1">
        <f>Table3[[#This Row],[Risk 2 simulated occurences]]*_xlfn.LOGNORM.INV(Table3[[#This Row],[RV lognorm]],(LN(ImpLow2)+LN(ImpUp2))/2,(LN(ImpUp2)-LN(ImpLow2))/3.29)</f>
        <v>0</v>
      </c>
    </row>
    <row r="585" spans="1:13">
      <c r="A585">
        <v>0.55776165079221207</v>
      </c>
      <c r="C585">
        <f>_xlfn.BETA.INV(Table1[[#This Row],[RV Beta]],C$9,C$10,ProbLow1,ProbUp1)</f>
        <v>0.51544234161955249</v>
      </c>
      <c r="D585">
        <f>_xlfn.BETA.INV(Table1[[#This Row],[RV Beta]],D$9,D$10,ProbLow2,ProbUp2)</f>
        <v>0.17963270248586571</v>
      </c>
      <c r="G585">
        <v>0.89939369535976732</v>
      </c>
      <c r="H585">
        <v>0.42683278742564507</v>
      </c>
      <c r="I585">
        <v>0.95427187949152281</v>
      </c>
      <c r="J585">
        <f>_xlfn.BINOM.INV(BinomTrials,_xlfn.GAMMA.INV(Table3[[#This Row],[RV gamma]],GammaShape1,GammaRate1)/BinomTrials,Table3[[#This Row],[RV binom]])</f>
        <v>0</v>
      </c>
      <c r="K585" s="1">
        <f>Table3[[#This Row],[Risk 1 Simulated occurences]]*_xlfn.LOGNORM.INV(Table3[[#This Row],[RV lognorm]],(LN(ImpLow1)+LN(ImpUp1))/2,(LN(ImpUp1)-LN(ImpLow1))/3.29)</f>
        <v>0</v>
      </c>
      <c r="L585">
        <f>_xlfn.BINOM.INV(BinomTrials,_xlfn.GAMMA.INV(Table3[[#This Row],[RV gamma]],GammaShape2,GammaRate2)/BinomTrials,Table3[[#This Row],[RV binom]])</f>
        <v>0</v>
      </c>
      <c r="M585" s="1">
        <f>Table3[[#This Row],[Risk 2 simulated occurences]]*_xlfn.LOGNORM.INV(Table3[[#This Row],[RV lognorm]],(LN(ImpLow2)+LN(ImpUp2))/2,(LN(ImpUp2)-LN(ImpLow2))/3.29)</f>
        <v>0</v>
      </c>
    </row>
    <row r="586" spans="1:13">
      <c r="A586">
        <v>0.30006486470814092</v>
      </c>
      <c r="C586">
        <f>_xlfn.BETA.INV(Table1[[#This Row],[RV Beta]],C$9,C$10,ProbLow1,ProbUp1)</f>
        <v>0.44492828255129757</v>
      </c>
      <c r="D586">
        <f>_xlfn.BETA.INV(Table1[[#This Row],[RV Beta]],D$9,D$10,ProbLow2,ProbUp2)</f>
        <v>0.15847848476538934</v>
      </c>
      <c r="G586">
        <v>0.10983791160855345</v>
      </c>
      <c r="H586">
        <v>0.77865826281656425</v>
      </c>
      <c r="I586">
        <v>0.44747861402457517</v>
      </c>
      <c r="J586">
        <f>_xlfn.BINOM.INV(BinomTrials,_xlfn.GAMMA.INV(Table3[[#This Row],[RV gamma]],GammaShape1,GammaRate1)/BinomTrials,Table3[[#This Row],[RV binom]])</f>
        <v>1</v>
      </c>
      <c r="K586" s="1">
        <f>Table3[[#This Row],[Risk 1 Simulated occurences]]*_xlfn.LOGNORM.INV(Table3[[#This Row],[RV lognorm]],(LN(ImpLow1)+LN(ImpUp1))/2,(LN(ImpUp1)-LN(ImpLow1))/3.29)</f>
        <v>28831.551889951657</v>
      </c>
      <c r="L586">
        <f>_xlfn.BINOM.INV(BinomTrials,_xlfn.GAMMA.INV(Table3[[#This Row],[RV gamma]],GammaShape2,GammaRate2)/BinomTrials,Table3[[#This Row],[RV binom]])</f>
        <v>0</v>
      </c>
      <c r="M586" s="1">
        <f>Table3[[#This Row],[Risk 2 simulated occurences]]*_xlfn.LOGNORM.INV(Table3[[#This Row],[RV lognorm]],(LN(ImpLow2)+LN(ImpUp2))/2,(LN(ImpUp2)-LN(ImpLow2))/3.29)</f>
        <v>0</v>
      </c>
    </row>
    <row r="587" spans="1:13">
      <c r="A587">
        <v>0.19018114972402395</v>
      </c>
      <c r="C587">
        <f>_xlfn.BETA.INV(Table1[[#This Row],[RV Beta]],C$9,C$10,ProbLow1,ProbUp1)</f>
        <v>0.40987847585539816</v>
      </c>
      <c r="D587">
        <f>_xlfn.BETA.INV(Table1[[#This Row],[RV Beta]],D$9,D$10,ProbLow2,ProbUp2)</f>
        <v>0.14796354275661952</v>
      </c>
      <c r="G587">
        <v>4.5780404957840408E-2</v>
      </c>
      <c r="H587">
        <v>0.90942315799622941</v>
      </c>
      <c r="I587">
        <v>0.77306591103461841</v>
      </c>
      <c r="J587">
        <f>_xlfn.BINOM.INV(BinomTrials,_xlfn.GAMMA.INV(Table3[[#This Row],[RV gamma]],GammaShape1,GammaRate1)/BinomTrials,Table3[[#This Row],[RV binom]])</f>
        <v>1</v>
      </c>
      <c r="K587" s="1">
        <f>Table3[[#This Row],[Risk 1 Simulated occurences]]*_xlfn.LOGNORM.INV(Table3[[#This Row],[RV lognorm]],(LN(ImpLow1)+LN(ImpUp1))/2,(LN(ImpUp1)-LN(ImpLow1))/3.29)</f>
        <v>53413.869514248625</v>
      </c>
      <c r="L587">
        <f>_xlfn.BINOM.INV(BinomTrials,_xlfn.GAMMA.INV(Table3[[#This Row],[RV gamma]],GammaShape2,GammaRate2)/BinomTrials,Table3[[#This Row],[RV binom]])</f>
        <v>1</v>
      </c>
      <c r="M587" s="1">
        <f>Table3[[#This Row],[Risk 2 simulated occurences]]*_xlfn.LOGNORM.INV(Table3[[#This Row],[RV lognorm]],(LN(ImpLow2)+LN(ImpUp2))/2,(LN(ImpUp2)-LN(ImpLow2))/3.29)</f>
        <v>5341386.9514248651</v>
      </c>
    </row>
    <row r="588" spans="1:13">
      <c r="A588">
        <v>0.37458341167056158</v>
      </c>
      <c r="C588">
        <f>_xlfn.BETA.INV(Table1[[#This Row],[RV Beta]],C$9,C$10,ProbLow1,ProbUp1)</f>
        <v>0.46614391235930597</v>
      </c>
      <c r="D588">
        <f>_xlfn.BETA.INV(Table1[[#This Row],[RV Beta]],D$9,D$10,ProbLow2,ProbUp2)</f>
        <v>0.16484317370779189</v>
      </c>
      <c r="G588">
        <v>0.43126612642373241</v>
      </c>
      <c r="H588">
        <v>0.67501644262811933</v>
      </c>
      <c r="I588">
        <v>0.91876675883250625</v>
      </c>
      <c r="J588">
        <f>_xlfn.BINOM.INV(BinomTrials,_xlfn.GAMMA.INV(Table3[[#This Row],[RV gamma]],GammaShape1,GammaRate1)/BinomTrials,Table3[[#This Row],[RV binom]])</f>
        <v>1</v>
      </c>
      <c r="K588" s="1">
        <f>Table3[[#This Row],[Risk 1 Simulated occurences]]*_xlfn.LOGNORM.INV(Table3[[#This Row],[RV lognorm]],(LN(ImpLow1)+LN(ImpUp1))/2,(LN(ImpUp1)-LN(ImpLow1))/3.29)</f>
        <v>84055.587218295244</v>
      </c>
      <c r="L588">
        <f>_xlfn.BINOM.INV(BinomTrials,_xlfn.GAMMA.INV(Table3[[#This Row],[RV gamma]],GammaShape2,GammaRate2)/BinomTrials,Table3[[#This Row],[RV binom]])</f>
        <v>0</v>
      </c>
      <c r="M588" s="1">
        <f>Table3[[#This Row],[Risk 2 simulated occurences]]*_xlfn.LOGNORM.INV(Table3[[#This Row],[RV lognorm]],(LN(ImpLow2)+LN(ImpUp2))/2,(LN(ImpUp2)-LN(ImpLow2))/3.29)</f>
        <v>0</v>
      </c>
    </row>
    <row r="589" spans="1:13">
      <c r="A589">
        <v>0.62339994712891056</v>
      </c>
      <c r="C589">
        <f>_xlfn.BETA.INV(Table1[[#This Row],[RV Beta]],C$9,C$10,ProbLow1,ProbUp1)</f>
        <v>0.53329837672648206</v>
      </c>
      <c r="D589">
        <f>_xlfn.BETA.INV(Table1[[#This Row],[RV Beta]],D$9,D$10,ProbLow2,ProbUp2)</f>
        <v>0.18498951301794458</v>
      </c>
      <c r="G589">
        <v>0.28978680367105958</v>
      </c>
      <c r="H589">
        <v>1.3512508018646626E-3</v>
      </c>
      <c r="I589">
        <v>0.71291569793266973</v>
      </c>
      <c r="J589">
        <f>_xlfn.BINOM.INV(BinomTrials,_xlfn.GAMMA.INV(Table3[[#This Row],[RV gamma]],GammaShape1,GammaRate1)/BinomTrials,Table3[[#This Row],[RV binom]])</f>
        <v>0</v>
      </c>
      <c r="K589" s="1">
        <f>Table3[[#This Row],[Risk 1 Simulated occurences]]*_xlfn.LOGNORM.INV(Table3[[#This Row],[RV lognorm]],(LN(ImpLow1)+LN(ImpUp1))/2,(LN(ImpUp1)-LN(ImpLow1))/3.29)</f>
        <v>0</v>
      </c>
      <c r="L589">
        <f>_xlfn.BINOM.INV(BinomTrials,_xlfn.GAMMA.INV(Table3[[#This Row],[RV gamma]],GammaShape2,GammaRate2)/BinomTrials,Table3[[#This Row],[RV binom]])</f>
        <v>0</v>
      </c>
      <c r="M589" s="1">
        <f>Table3[[#This Row],[Risk 2 simulated occurences]]*_xlfn.LOGNORM.INV(Table3[[#This Row],[RV lognorm]],(LN(ImpLow2)+LN(ImpUp2))/2,(LN(ImpUp2)-LN(ImpLow2))/3.29)</f>
        <v>0</v>
      </c>
    </row>
    <row r="590" spans="1:13">
      <c r="A590">
        <v>0.48291139559955865</v>
      </c>
      <c r="C590">
        <f>_xlfn.BETA.INV(Table1[[#This Row],[RV Beta]],C$9,C$10,ProbLow1,ProbUp1)</f>
        <v>0.49544202887597155</v>
      </c>
      <c r="D590">
        <f>_xlfn.BETA.INV(Table1[[#This Row],[RV Beta]],D$9,D$10,ProbLow2,ProbUp2)</f>
        <v>0.17363260866279157</v>
      </c>
      <c r="G590">
        <v>0.446809299498242</v>
      </c>
      <c r="H590">
        <v>0.71047222693938406</v>
      </c>
      <c r="I590">
        <v>0.974135154380526</v>
      </c>
      <c r="J590">
        <f>_xlfn.BINOM.INV(BinomTrials,_xlfn.GAMMA.INV(Table3[[#This Row],[RV gamma]],GammaShape1,GammaRate1)/BinomTrials,Table3[[#This Row],[RV binom]])</f>
        <v>1</v>
      </c>
      <c r="K590" s="1">
        <f>Table3[[#This Row],[Risk 1 Simulated occurences]]*_xlfn.LOGNORM.INV(Table3[[#This Row],[RV lognorm]],(LN(ImpLow1)+LN(ImpUp1))/2,(LN(ImpUp1)-LN(ImpLow1))/3.29)</f>
        <v>123395.64206769969</v>
      </c>
      <c r="L590">
        <f>_xlfn.BINOM.INV(BinomTrials,_xlfn.GAMMA.INV(Table3[[#This Row],[RV gamma]],GammaShape2,GammaRate2)/BinomTrials,Table3[[#This Row],[RV binom]])</f>
        <v>0</v>
      </c>
      <c r="M590" s="1">
        <f>Table3[[#This Row],[Risk 2 simulated occurences]]*_xlfn.LOGNORM.INV(Table3[[#This Row],[RV lognorm]],(LN(ImpLow2)+LN(ImpUp2))/2,(LN(ImpUp2)-LN(ImpLow2))/3.29)</f>
        <v>0</v>
      </c>
    </row>
    <row r="591" spans="1:13">
      <c r="A591">
        <v>0.29182584178253351</v>
      </c>
      <c r="C591">
        <f>_xlfn.BETA.INV(Table1[[#This Row],[RV Beta]],C$9,C$10,ProbLow1,ProbUp1)</f>
        <v>0.44249023338005689</v>
      </c>
      <c r="D591">
        <f>_xlfn.BETA.INV(Table1[[#This Row],[RV Beta]],D$9,D$10,ProbLow2,ProbUp2)</f>
        <v>0.15774707001401717</v>
      </c>
      <c r="G591">
        <v>0.52389666695329207</v>
      </c>
      <c r="H591">
        <v>0.90671817022688606</v>
      </c>
      <c r="I591">
        <v>0.28953967350047999</v>
      </c>
      <c r="J591">
        <f>_xlfn.BINOM.INV(BinomTrials,_xlfn.GAMMA.INV(Table3[[#This Row],[RV gamma]],GammaShape1,GammaRate1)/BinomTrials,Table3[[#This Row],[RV binom]])</f>
        <v>1</v>
      </c>
      <c r="K591" s="1">
        <f>Table3[[#This Row],[Risk 1 Simulated occurences]]*_xlfn.LOGNORM.INV(Table3[[#This Row],[RV lognorm]],(LN(ImpLow1)+LN(ImpUp1))/2,(LN(ImpUp1)-LN(ImpLow1))/3.29)</f>
        <v>21448.111319653006</v>
      </c>
      <c r="L591">
        <f>_xlfn.BINOM.INV(BinomTrials,_xlfn.GAMMA.INV(Table3[[#This Row],[RV gamma]],GammaShape2,GammaRate2)/BinomTrials,Table3[[#This Row],[RV binom]])</f>
        <v>1</v>
      </c>
      <c r="M591" s="1">
        <f>Table3[[#This Row],[Risk 2 simulated occurences]]*_xlfn.LOGNORM.INV(Table3[[#This Row],[RV lognorm]],(LN(ImpLow2)+LN(ImpUp2))/2,(LN(ImpUp2)-LN(ImpLow2))/3.29)</f>
        <v>2144811.1319653015</v>
      </c>
    </row>
    <row r="592" spans="1:13">
      <c r="A592">
        <v>0.71692283904036636</v>
      </c>
      <c r="C592">
        <f>_xlfn.BETA.INV(Table1[[#This Row],[RV Beta]],C$9,C$10,ProbLow1,ProbUp1)</f>
        <v>0.56012420111883032</v>
      </c>
      <c r="D592">
        <f>_xlfn.BETA.INV(Table1[[#This Row],[RV Beta]],D$9,D$10,ProbLow2,ProbUp2)</f>
        <v>0.19303726033564905</v>
      </c>
      <c r="G592">
        <v>0.13128148397956113</v>
      </c>
      <c r="H592">
        <v>0.21228700327327801</v>
      </c>
      <c r="I592">
        <v>0.2932925225669949</v>
      </c>
      <c r="J592">
        <f>_xlfn.BINOM.INV(BinomTrials,_xlfn.GAMMA.INV(Table3[[#This Row],[RV gamma]],GammaShape1,GammaRate1)/BinomTrials,Table3[[#This Row],[RV binom]])</f>
        <v>0</v>
      </c>
      <c r="K592" s="1">
        <f>Table3[[#This Row],[Risk 1 Simulated occurences]]*_xlfn.LOGNORM.INV(Table3[[#This Row],[RV lognorm]],(LN(ImpLow1)+LN(ImpUp1))/2,(LN(ImpUp1)-LN(ImpLow1))/3.29)</f>
        <v>0</v>
      </c>
      <c r="L592">
        <f>_xlfn.BINOM.INV(BinomTrials,_xlfn.GAMMA.INV(Table3[[#This Row],[RV gamma]],GammaShape2,GammaRate2)/BinomTrials,Table3[[#This Row],[RV binom]])</f>
        <v>0</v>
      </c>
      <c r="M592" s="1">
        <f>Table3[[#This Row],[Risk 2 simulated occurences]]*_xlfn.LOGNORM.INV(Table3[[#This Row],[RV lognorm]],(LN(ImpLow2)+LN(ImpUp2))/2,(LN(ImpUp2)-LN(ImpLow2))/3.29)</f>
        <v>0</v>
      </c>
    </row>
    <row r="593" spans="1:13">
      <c r="A593">
        <v>0.32215575143795261</v>
      </c>
      <c r="C593">
        <f>_xlfn.BETA.INV(Table1[[#This Row],[RV Beta]],C$9,C$10,ProbLow1,ProbUp1)</f>
        <v>0.45136144792710731</v>
      </c>
      <c r="D593">
        <f>_xlfn.BETA.INV(Table1[[#This Row],[RV Beta]],D$9,D$10,ProbLow2,ProbUp2)</f>
        <v>0.16040843437813226</v>
      </c>
      <c r="G593">
        <v>0.44790124448384216</v>
      </c>
      <c r="H593">
        <v>0.90766401398352536</v>
      </c>
      <c r="I593">
        <v>0.36742678348320851</v>
      </c>
      <c r="J593">
        <f>_xlfn.BINOM.INV(BinomTrials,_xlfn.GAMMA.INV(Table3[[#This Row],[RV gamma]],GammaShape1,GammaRate1)/BinomTrials,Table3[[#This Row],[RV binom]])</f>
        <v>1</v>
      </c>
      <c r="K593" s="1">
        <f>Table3[[#This Row],[Risk 1 Simulated occurences]]*_xlfn.LOGNORM.INV(Table3[[#This Row],[RV lognorm]],(LN(ImpLow1)+LN(ImpUp1))/2,(LN(ImpUp1)-LN(ImpLow1))/3.29)</f>
        <v>24949.328626461658</v>
      </c>
      <c r="L593">
        <f>_xlfn.BINOM.INV(BinomTrials,_xlfn.GAMMA.INV(Table3[[#This Row],[RV gamma]],GammaShape2,GammaRate2)/BinomTrials,Table3[[#This Row],[RV binom]])</f>
        <v>1</v>
      </c>
      <c r="M593" s="1">
        <f>Table3[[#This Row],[Risk 2 simulated occurences]]*_xlfn.LOGNORM.INV(Table3[[#This Row],[RV lognorm]],(LN(ImpLow2)+LN(ImpUp2))/2,(LN(ImpUp2)-LN(ImpLow2))/3.29)</f>
        <v>2494932.8626461625</v>
      </c>
    </row>
    <row r="594" spans="1:13">
      <c r="A594">
        <v>0.47171441766978911</v>
      </c>
      <c r="C594">
        <f>_xlfn.BETA.INV(Table1[[#This Row],[RV Beta]],C$9,C$10,ProbLow1,ProbUp1)</f>
        <v>0.49245259342682479</v>
      </c>
      <c r="D594">
        <f>_xlfn.BETA.INV(Table1[[#This Row],[RV Beta]],D$9,D$10,ProbLow2,ProbUp2)</f>
        <v>0.17273577802804757</v>
      </c>
      <c r="G594">
        <v>0.87621603993522745</v>
      </c>
      <c r="H594">
        <v>0.10908302111042804</v>
      </c>
      <c r="I594">
        <v>0.34195000228562861</v>
      </c>
      <c r="J594">
        <f>_xlfn.BINOM.INV(BinomTrials,_xlfn.GAMMA.INV(Table3[[#This Row],[RV gamma]],GammaShape1,GammaRate1)/BinomTrials,Table3[[#This Row],[RV binom]])</f>
        <v>0</v>
      </c>
      <c r="K594" s="1">
        <f>Table3[[#This Row],[Risk 1 Simulated occurences]]*_xlfn.LOGNORM.INV(Table3[[#This Row],[RV lognorm]],(LN(ImpLow1)+LN(ImpUp1))/2,(LN(ImpUp1)-LN(ImpLow1))/3.29)</f>
        <v>0</v>
      </c>
      <c r="L594">
        <f>_xlfn.BINOM.INV(BinomTrials,_xlfn.GAMMA.INV(Table3[[#This Row],[RV gamma]],GammaShape2,GammaRate2)/BinomTrials,Table3[[#This Row],[RV binom]])</f>
        <v>0</v>
      </c>
      <c r="M594" s="1">
        <f>Table3[[#This Row],[Risk 2 simulated occurences]]*_xlfn.LOGNORM.INV(Table3[[#This Row],[RV lognorm]],(LN(ImpLow2)+LN(ImpUp2))/2,(LN(ImpUp2)-LN(ImpLow2))/3.29)</f>
        <v>0</v>
      </c>
    </row>
    <row r="595" spans="1:13">
      <c r="A595">
        <v>0.10421777614588745</v>
      </c>
      <c r="C595">
        <f>_xlfn.BETA.INV(Table1[[#This Row],[RV Beta]],C$9,C$10,ProbLow1,ProbUp1)</f>
        <v>0.37533228296513393</v>
      </c>
      <c r="D595">
        <f>_xlfn.BETA.INV(Table1[[#This Row],[RV Beta]],D$9,D$10,ProbLow2,ProbUp2)</f>
        <v>0.13759968488954022</v>
      </c>
      <c r="G595">
        <v>0.56298319136862796</v>
      </c>
      <c r="H595">
        <v>0.35833580296409123</v>
      </c>
      <c r="I595">
        <v>0.15368841455955451</v>
      </c>
      <c r="J595">
        <f>_xlfn.BINOM.INV(BinomTrials,_xlfn.GAMMA.INV(Table3[[#This Row],[RV gamma]],GammaShape1,GammaRate1)/BinomTrials,Table3[[#This Row],[RV binom]])</f>
        <v>0</v>
      </c>
      <c r="K595" s="1">
        <f>Table3[[#This Row],[Risk 1 Simulated occurences]]*_xlfn.LOGNORM.INV(Table3[[#This Row],[RV lognorm]],(LN(ImpLow1)+LN(ImpUp1))/2,(LN(ImpUp1)-LN(ImpLow1))/3.29)</f>
        <v>0</v>
      </c>
      <c r="L595">
        <f>_xlfn.BINOM.INV(BinomTrials,_xlfn.GAMMA.INV(Table3[[#This Row],[RV gamma]],GammaShape2,GammaRate2)/BinomTrials,Table3[[#This Row],[RV binom]])</f>
        <v>0</v>
      </c>
      <c r="M595" s="1">
        <f>Table3[[#This Row],[Risk 2 simulated occurences]]*_xlfn.LOGNORM.INV(Table3[[#This Row],[RV lognorm]],(LN(ImpLow2)+LN(ImpUp2))/2,(LN(ImpUp2)-LN(ImpLow2))/3.29)</f>
        <v>0</v>
      </c>
    </row>
    <row r="596" spans="1:13">
      <c r="A596">
        <v>0.58816368393048812</v>
      </c>
      <c r="C596">
        <f>_xlfn.BETA.INV(Table1[[#This Row],[RV Beta]],C$9,C$10,ProbLow1,ProbUp1)</f>
        <v>0.52365105410691082</v>
      </c>
      <c r="D596">
        <f>_xlfn.BETA.INV(Table1[[#This Row],[RV Beta]],D$9,D$10,ProbLow2,ProbUp2)</f>
        <v>0.18209531623207326</v>
      </c>
      <c r="G596">
        <v>5.8497332529396442E-2</v>
      </c>
      <c r="H596">
        <v>0.54984041748095325</v>
      </c>
      <c r="I596">
        <v>4.1183502432510025E-2</v>
      </c>
      <c r="J596">
        <f>_xlfn.BINOM.INV(BinomTrials,_xlfn.GAMMA.INV(Table3[[#This Row],[RV gamma]],GammaShape1,GammaRate1)/BinomTrials,Table3[[#This Row],[RV binom]])</f>
        <v>0</v>
      </c>
      <c r="K596" s="1">
        <f>Table3[[#This Row],[Risk 1 Simulated occurences]]*_xlfn.LOGNORM.INV(Table3[[#This Row],[RV lognorm]],(LN(ImpLow1)+LN(ImpUp1))/2,(LN(ImpUp1)-LN(ImpLow1))/3.29)</f>
        <v>0</v>
      </c>
      <c r="L596">
        <f>_xlfn.BINOM.INV(BinomTrials,_xlfn.GAMMA.INV(Table3[[#This Row],[RV gamma]],GammaShape2,GammaRate2)/BinomTrials,Table3[[#This Row],[RV binom]])</f>
        <v>0</v>
      </c>
      <c r="M596" s="1">
        <f>Table3[[#This Row],[Risk 2 simulated occurences]]*_xlfn.LOGNORM.INV(Table3[[#This Row],[RV lognorm]],(LN(ImpLow2)+LN(ImpUp2))/2,(LN(ImpUp2)-LN(ImpLow2))/3.29)</f>
        <v>0</v>
      </c>
    </row>
    <row r="597" spans="1:13">
      <c r="A597">
        <v>0.26703581971443996</v>
      </c>
      <c r="C597">
        <f>_xlfn.BETA.INV(Table1[[#This Row],[RV Beta]],C$9,C$10,ProbLow1,ProbUp1)</f>
        <v>0.43500723746774911</v>
      </c>
      <c r="D597">
        <f>_xlfn.BETA.INV(Table1[[#This Row],[RV Beta]],D$9,D$10,ProbLow2,ProbUp2)</f>
        <v>0.15550217124032481</v>
      </c>
      <c r="G597">
        <v>0.16466782156595394</v>
      </c>
      <c r="H597">
        <v>0.16789660238097265</v>
      </c>
      <c r="I597">
        <v>0.17112538319599135</v>
      </c>
      <c r="J597">
        <f>_xlfn.BINOM.INV(BinomTrials,_xlfn.GAMMA.INV(Table3[[#This Row],[RV gamma]],GammaShape1,GammaRate1)/BinomTrials,Table3[[#This Row],[RV binom]])</f>
        <v>0</v>
      </c>
      <c r="K597" s="1">
        <f>Table3[[#This Row],[Risk 1 Simulated occurences]]*_xlfn.LOGNORM.INV(Table3[[#This Row],[RV lognorm]],(LN(ImpLow1)+LN(ImpUp1))/2,(LN(ImpUp1)-LN(ImpLow1))/3.29)</f>
        <v>0</v>
      </c>
      <c r="L597">
        <f>_xlfn.BINOM.INV(BinomTrials,_xlfn.GAMMA.INV(Table3[[#This Row],[RV gamma]],GammaShape2,GammaRate2)/BinomTrials,Table3[[#This Row],[RV binom]])</f>
        <v>0</v>
      </c>
      <c r="M597" s="1">
        <f>Table3[[#This Row],[Risk 2 simulated occurences]]*_xlfn.LOGNORM.INV(Table3[[#This Row],[RV lognorm]],(LN(ImpLow2)+LN(ImpUp2))/2,(LN(ImpUp2)-LN(ImpLow2))/3.29)</f>
        <v>0</v>
      </c>
    </row>
    <row r="598" spans="1:13">
      <c r="A598">
        <v>7.1021940592220958E-2</v>
      </c>
      <c r="C598">
        <f>_xlfn.BETA.INV(Table1[[#This Row],[RV Beta]],C$9,C$10,ProbLow1,ProbUp1)</f>
        <v>0.35804392743515601</v>
      </c>
      <c r="D598">
        <f>_xlfn.BETA.INV(Table1[[#This Row],[RV Beta]],D$9,D$10,ProbLow2,ProbUp2)</f>
        <v>0.13241317823054677</v>
      </c>
      <c r="G598">
        <v>0.57207705898772787</v>
      </c>
      <c r="H598">
        <v>0.83819621700709512</v>
      </c>
      <c r="I598">
        <v>0.10431537502646231</v>
      </c>
      <c r="J598">
        <f>_xlfn.BINOM.INV(BinomTrials,_xlfn.GAMMA.INV(Table3[[#This Row],[RV gamma]],GammaShape1,GammaRate1)/BinomTrials,Table3[[#This Row],[RV binom]])</f>
        <v>1</v>
      </c>
      <c r="K598" s="1">
        <f>Table3[[#This Row],[Risk 1 Simulated occurences]]*_xlfn.LOGNORM.INV(Table3[[#This Row],[RV lognorm]],(LN(ImpLow1)+LN(ImpUp1))/2,(LN(ImpUp1)-LN(ImpLow1))/3.29)</f>
        <v>13116.862287779992</v>
      </c>
      <c r="L598">
        <f>_xlfn.BINOM.INV(BinomTrials,_xlfn.GAMMA.INV(Table3[[#This Row],[RV gamma]],GammaShape2,GammaRate2)/BinomTrials,Table3[[#This Row],[RV binom]])</f>
        <v>1</v>
      </c>
      <c r="M598" s="1">
        <f>Table3[[#This Row],[Risk 2 simulated occurences]]*_xlfn.LOGNORM.INV(Table3[[#This Row],[RV lognorm]],(LN(ImpLow2)+LN(ImpUp2))/2,(LN(ImpUp2)-LN(ImpLow2))/3.29)</f>
        <v>1311686.2287779998</v>
      </c>
    </row>
    <row r="599" spans="1:13">
      <c r="A599">
        <v>0.66575553345761984</v>
      </c>
      <c r="C599">
        <f>_xlfn.BETA.INV(Table1[[#This Row],[RV Beta]],C$9,C$10,ProbLow1,ProbUp1)</f>
        <v>0.54517524233056336</v>
      </c>
      <c r="D599">
        <f>_xlfn.BETA.INV(Table1[[#This Row],[RV Beta]],D$9,D$10,ProbLow2,ProbUp2)</f>
        <v>0.18855257269916897</v>
      </c>
      <c r="G599">
        <v>0.89913040674251055</v>
      </c>
      <c r="H599">
        <v>0.56381923824726565</v>
      </c>
      <c r="I599">
        <v>0.22850806975202079</v>
      </c>
      <c r="J599">
        <f>_xlfn.BINOM.INV(BinomTrials,_xlfn.GAMMA.INV(Table3[[#This Row],[RV gamma]],GammaShape1,GammaRate1)/BinomTrials,Table3[[#This Row],[RV binom]])</f>
        <v>1</v>
      </c>
      <c r="K599" s="1">
        <f>Table3[[#This Row],[Risk 1 Simulated occurences]]*_xlfn.LOGNORM.INV(Table3[[#This Row],[RV lognorm]],(LN(ImpLow1)+LN(ImpUp1))/2,(LN(ImpUp1)-LN(ImpLow1))/3.29)</f>
        <v>18790.154275993638</v>
      </c>
      <c r="L599">
        <f>_xlfn.BINOM.INV(BinomTrials,_xlfn.GAMMA.INV(Table3[[#This Row],[RV gamma]],GammaShape2,GammaRate2)/BinomTrials,Table3[[#This Row],[RV binom]])</f>
        <v>0</v>
      </c>
      <c r="M599" s="1">
        <f>Table3[[#This Row],[Risk 2 simulated occurences]]*_xlfn.LOGNORM.INV(Table3[[#This Row],[RV lognorm]],(LN(ImpLow2)+LN(ImpUp2))/2,(LN(ImpUp2)-LN(ImpLow2))/3.29)</f>
        <v>0</v>
      </c>
    </row>
    <row r="600" spans="1:13">
      <c r="A600">
        <v>0.35325082221685483</v>
      </c>
      <c r="C600">
        <f>_xlfn.BETA.INV(Table1[[#This Row],[RV Beta]],C$9,C$10,ProbLow1,ProbUp1)</f>
        <v>0.46019949603302945</v>
      </c>
      <c r="D600">
        <f>_xlfn.BETA.INV(Table1[[#This Row],[RV Beta]],D$9,D$10,ProbLow2,ProbUp2)</f>
        <v>0.16305984880990892</v>
      </c>
      <c r="G600">
        <v>0.6847461213752376</v>
      </c>
      <c r="H600">
        <v>0.10993722179435995</v>
      </c>
      <c r="I600">
        <v>0.53512832221348228</v>
      </c>
      <c r="J600">
        <f>_xlfn.BINOM.INV(BinomTrials,_xlfn.GAMMA.INV(Table3[[#This Row],[RV gamma]],GammaShape1,GammaRate1)/BinomTrials,Table3[[#This Row],[RV binom]])</f>
        <v>0</v>
      </c>
      <c r="K600" s="1">
        <f>Table3[[#This Row],[Risk 1 Simulated occurences]]*_xlfn.LOGNORM.INV(Table3[[#This Row],[RV lognorm]],(LN(ImpLow1)+LN(ImpUp1))/2,(LN(ImpUp1)-LN(ImpLow1))/3.29)</f>
        <v>0</v>
      </c>
      <c r="L600">
        <f>_xlfn.BINOM.INV(BinomTrials,_xlfn.GAMMA.INV(Table3[[#This Row],[RV gamma]],GammaShape2,GammaRate2)/BinomTrials,Table3[[#This Row],[RV binom]])</f>
        <v>0</v>
      </c>
      <c r="M600" s="1">
        <f>Table3[[#This Row],[Risk 2 simulated occurences]]*_xlfn.LOGNORM.INV(Table3[[#This Row],[RV lognorm]],(LN(ImpLow2)+LN(ImpUp2))/2,(LN(ImpUp2)-LN(ImpLow2))/3.29)</f>
        <v>0</v>
      </c>
    </row>
    <row r="601" spans="1:13">
      <c r="A601">
        <v>8.6568998678852344E-2</v>
      </c>
      <c r="C601">
        <f>_xlfn.BETA.INV(Table1[[#This Row],[RV Beta]],C$9,C$10,ProbLow1,ProbUp1)</f>
        <v>0.36658592677328605</v>
      </c>
      <c r="D601">
        <f>_xlfn.BETA.INV(Table1[[#This Row],[RV Beta]],D$9,D$10,ProbLow2,ProbUp2)</f>
        <v>0.13497577803198579</v>
      </c>
      <c r="G601">
        <v>0.52806195361915131</v>
      </c>
      <c r="H601">
        <v>0.71488669780776215</v>
      </c>
      <c r="I601">
        <v>0.90171144199637299</v>
      </c>
      <c r="J601">
        <f>_xlfn.BINOM.INV(BinomTrials,_xlfn.GAMMA.INV(Table3[[#This Row],[RV gamma]],GammaShape1,GammaRate1)/BinomTrials,Table3[[#This Row],[RV binom]])</f>
        <v>1</v>
      </c>
      <c r="K601" s="1">
        <f>Table3[[#This Row],[Risk 1 Simulated occurences]]*_xlfn.LOGNORM.INV(Table3[[#This Row],[RV lognorm]],(LN(ImpLow1)+LN(ImpUp1))/2,(LN(ImpUp1)-LN(ImpLow1))/3.29)</f>
        <v>78075.033651067453</v>
      </c>
      <c r="L601">
        <f>_xlfn.BINOM.INV(BinomTrials,_xlfn.GAMMA.INV(Table3[[#This Row],[RV gamma]],GammaShape2,GammaRate2)/BinomTrials,Table3[[#This Row],[RV binom]])</f>
        <v>0</v>
      </c>
      <c r="M601" s="1">
        <f>Table3[[#This Row],[Risk 2 simulated occurences]]*_xlfn.LOGNORM.INV(Table3[[#This Row],[RV lognorm]],(LN(ImpLow2)+LN(ImpUp2))/2,(LN(ImpUp2)-LN(ImpLow2))/3.29)</f>
        <v>0</v>
      </c>
    </row>
    <row r="602" spans="1:13">
      <c r="A602">
        <v>0.96516079547124023</v>
      </c>
      <c r="C602">
        <f>_xlfn.BETA.INV(Table1[[#This Row],[RV Beta]],C$9,C$10,ProbLow1,ProbUp1)</f>
        <v>0.66723536327923028</v>
      </c>
      <c r="D602">
        <f>_xlfn.BETA.INV(Table1[[#This Row],[RV Beta]],D$9,D$10,ProbLow2,ProbUp2)</f>
        <v>0.22517060898376909</v>
      </c>
      <c r="G602">
        <v>0.13725447707681659</v>
      </c>
      <c r="H602">
        <v>0.10073005505871496</v>
      </c>
      <c r="I602">
        <v>6.420563304061333E-2</v>
      </c>
      <c r="J602">
        <f>_xlfn.BINOM.INV(BinomTrials,_xlfn.GAMMA.INV(Table3[[#This Row],[RV gamma]],GammaShape1,GammaRate1)/BinomTrials,Table3[[#This Row],[RV binom]])</f>
        <v>0</v>
      </c>
      <c r="K602" s="1">
        <f>Table3[[#This Row],[Risk 1 Simulated occurences]]*_xlfn.LOGNORM.INV(Table3[[#This Row],[RV lognorm]],(LN(ImpLow1)+LN(ImpUp1))/2,(LN(ImpUp1)-LN(ImpLow1))/3.29)</f>
        <v>0</v>
      </c>
      <c r="L602">
        <f>_xlfn.BINOM.INV(BinomTrials,_xlfn.GAMMA.INV(Table3[[#This Row],[RV gamma]],GammaShape2,GammaRate2)/BinomTrials,Table3[[#This Row],[RV binom]])</f>
        <v>0</v>
      </c>
      <c r="M602" s="1">
        <f>Table3[[#This Row],[Risk 2 simulated occurences]]*_xlfn.LOGNORM.INV(Table3[[#This Row],[RV lognorm]],(LN(ImpLow2)+LN(ImpUp2))/2,(LN(ImpUp2)-LN(ImpLow2))/3.29)</f>
        <v>0</v>
      </c>
    </row>
    <row r="603" spans="1:13">
      <c r="A603">
        <v>0.4574894851341329</v>
      </c>
      <c r="C603">
        <f>_xlfn.BETA.INV(Table1[[#This Row],[RV Beta]],C$9,C$10,ProbLow1,ProbUp1)</f>
        <v>0.4886482691065635</v>
      </c>
      <c r="D603">
        <f>_xlfn.BETA.INV(Table1[[#This Row],[RV Beta]],D$9,D$10,ProbLow2,ProbUp2)</f>
        <v>0.1715944807319692</v>
      </c>
      <c r="G603">
        <v>0.83599623005650758</v>
      </c>
      <c r="H603">
        <v>0.97003537182232147</v>
      </c>
      <c r="I603">
        <v>0.10407451358813537</v>
      </c>
      <c r="J603">
        <f>_xlfn.BINOM.INV(BinomTrials,_xlfn.GAMMA.INV(Table3[[#This Row],[RV gamma]],GammaShape1,GammaRate1)/BinomTrials,Table3[[#This Row],[RV binom]])</f>
        <v>2</v>
      </c>
      <c r="K603" s="1">
        <f>Table3[[#This Row],[Risk 1 Simulated occurences]]*_xlfn.LOGNORM.INV(Table3[[#This Row],[RV lognorm]],(LN(ImpLow1)+LN(ImpUp1))/2,(LN(ImpUp1)-LN(ImpLow1))/3.29)</f>
        <v>26209.279752501105</v>
      </c>
      <c r="L603">
        <f>_xlfn.BINOM.INV(BinomTrials,_xlfn.GAMMA.INV(Table3[[#This Row],[RV gamma]],GammaShape2,GammaRate2)/BinomTrials,Table3[[#This Row],[RV binom]])</f>
        <v>1</v>
      </c>
      <c r="M603" s="1">
        <f>Table3[[#This Row],[Risk 2 simulated occurences]]*_xlfn.LOGNORM.INV(Table3[[#This Row],[RV lognorm]],(LN(ImpLow2)+LN(ImpUp2))/2,(LN(ImpUp2)-LN(ImpLow2))/3.29)</f>
        <v>1310463.9876250534</v>
      </c>
    </row>
    <row r="604" spans="1:13">
      <c r="A604">
        <v>2.5776649371616844E-2</v>
      </c>
      <c r="C604">
        <f>_xlfn.BETA.INV(Table1[[#This Row],[RV Beta]],C$9,C$10,ProbLow1,ProbUp1)</f>
        <v>0.32413549380427925</v>
      </c>
      <c r="D604">
        <f>_xlfn.BETA.INV(Table1[[#This Row],[RV Beta]],D$9,D$10,ProbLow2,ProbUp2)</f>
        <v>0.12224064814128377</v>
      </c>
      <c r="G604">
        <v>0.58863855972357026</v>
      </c>
      <c r="H604">
        <v>0.38449421775736575</v>
      </c>
      <c r="I604">
        <v>0.18034987579116127</v>
      </c>
      <c r="J604">
        <f>_xlfn.BINOM.INV(BinomTrials,_xlfn.GAMMA.INV(Table3[[#This Row],[RV gamma]],GammaShape1,GammaRate1)/BinomTrials,Table3[[#This Row],[RV binom]])</f>
        <v>0</v>
      </c>
      <c r="K604" s="1">
        <f>Table3[[#This Row],[Risk 1 Simulated occurences]]*_xlfn.LOGNORM.INV(Table3[[#This Row],[RV lognorm]],(LN(ImpLow1)+LN(ImpUp1))/2,(LN(ImpUp1)-LN(ImpLow1))/3.29)</f>
        <v>0</v>
      </c>
      <c r="L604">
        <f>_xlfn.BINOM.INV(BinomTrials,_xlfn.GAMMA.INV(Table3[[#This Row],[RV gamma]],GammaShape2,GammaRate2)/BinomTrials,Table3[[#This Row],[RV binom]])</f>
        <v>0</v>
      </c>
      <c r="M604" s="1">
        <f>Table3[[#This Row],[Risk 2 simulated occurences]]*_xlfn.LOGNORM.INV(Table3[[#This Row],[RV lognorm]],(LN(ImpLow2)+LN(ImpUp2))/2,(LN(ImpUp2)-LN(ImpLow2))/3.29)</f>
        <v>0</v>
      </c>
    </row>
    <row r="605" spans="1:13">
      <c r="A605">
        <v>0.22814598876430933</v>
      </c>
      <c r="C605">
        <f>_xlfn.BETA.INV(Table1[[#This Row],[RV Beta]],C$9,C$10,ProbLow1,ProbUp1)</f>
        <v>0.42272454742138466</v>
      </c>
      <c r="D605">
        <f>_xlfn.BETA.INV(Table1[[#This Row],[RV Beta]],D$9,D$10,ProbLow2,ProbUp2)</f>
        <v>0.15181736422641545</v>
      </c>
      <c r="G605">
        <v>0.24827327404556482</v>
      </c>
      <c r="H605">
        <v>0.19431784804645827</v>
      </c>
      <c r="I605">
        <v>0.14036242204735169</v>
      </c>
      <c r="J605">
        <f>_xlfn.BINOM.INV(BinomTrials,_xlfn.GAMMA.INV(Table3[[#This Row],[RV gamma]],GammaShape1,GammaRate1)/BinomTrials,Table3[[#This Row],[RV binom]])</f>
        <v>0</v>
      </c>
      <c r="K605" s="1">
        <f>Table3[[#This Row],[Risk 1 Simulated occurences]]*_xlfn.LOGNORM.INV(Table3[[#This Row],[RV lognorm]],(LN(ImpLow1)+LN(ImpUp1))/2,(LN(ImpUp1)-LN(ImpLow1))/3.29)</f>
        <v>0</v>
      </c>
      <c r="L605">
        <f>_xlfn.BINOM.INV(BinomTrials,_xlfn.GAMMA.INV(Table3[[#This Row],[RV gamma]],GammaShape2,GammaRate2)/BinomTrials,Table3[[#This Row],[RV binom]])</f>
        <v>0</v>
      </c>
      <c r="M605" s="1">
        <f>Table3[[#This Row],[Risk 2 simulated occurences]]*_xlfn.LOGNORM.INV(Table3[[#This Row],[RV lognorm]],(LN(ImpLow2)+LN(ImpUp2))/2,(LN(ImpUp2)-LN(ImpLow2))/3.29)</f>
        <v>0</v>
      </c>
    </row>
    <row r="606" spans="1:13">
      <c r="A606">
        <v>0.44963316174672596</v>
      </c>
      <c r="C606">
        <f>_xlfn.BETA.INV(Table1[[#This Row],[RV Beta]],C$9,C$10,ProbLow1,ProbUp1)</f>
        <v>0.48654287095877619</v>
      </c>
      <c r="D606">
        <f>_xlfn.BETA.INV(Table1[[#This Row],[RV Beta]],D$9,D$10,ProbLow2,ProbUp2)</f>
        <v>0.17096286128763299</v>
      </c>
      <c r="G606">
        <v>0.7289168838080563</v>
      </c>
      <c r="H606">
        <v>0.90007211682390054</v>
      </c>
      <c r="I606">
        <v>7.1227349839744783E-2</v>
      </c>
      <c r="J606">
        <f>_xlfn.BINOM.INV(BinomTrials,_xlfn.GAMMA.INV(Table3[[#This Row],[RV gamma]],GammaShape1,GammaRate1)/BinomTrials,Table3[[#This Row],[RV binom]])</f>
        <v>2</v>
      </c>
      <c r="K606" s="1">
        <f>Table3[[#This Row],[Risk 1 Simulated occurences]]*_xlfn.LOGNORM.INV(Table3[[#This Row],[RV lognorm]],(LN(ImpLow1)+LN(ImpUp1))/2,(LN(ImpUp1)-LN(ImpLow1))/3.29)</f>
        <v>22657.980188913996</v>
      </c>
      <c r="L606">
        <f>_xlfn.BINOM.INV(BinomTrials,_xlfn.GAMMA.INV(Table3[[#This Row],[RV gamma]],GammaShape2,GammaRate2)/BinomTrials,Table3[[#This Row],[RV binom]])</f>
        <v>1</v>
      </c>
      <c r="M606" s="1">
        <f>Table3[[#This Row],[Risk 2 simulated occurences]]*_xlfn.LOGNORM.INV(Table3[[#This Row],[RV lognorm]],(LN(ImpLow2)+LN(ImpUp2))/2,(LN(ImpUp2)-LN(ImpLow2))/3.29)</f>
        <v>1132899.0094456982</v>
      </c>
    </row>
    <row r="607" spans="1:13">
      <c r="A607">
        <v>0.98454947722356279</v>
      </c>
      <c r="C607">
        <f>_xlfn.BETA.INV(Table1[[#This Row],[RV Beta]],C$9,C$10,ProbLow1,ProbUp1)</f>
        <v>0.68834816153719469</v>
      </c>
      <c r="D607">
        <f>_xlfn.BETA.INV(Table1[[#This Row],[RV Beta]],D$9,D$10,ProbLow2,ProbUp2)</f>
        <v>0.23150444846115842</v>
      </c>
      <c r="G607">
        <v>0.90606616200230372</v>
      </c>
      <c r="H607">
        <v>0.51206745929646658</v>
      </c>
      <c r="I607">
        <v>0.11806875659062935</v>
      </c>
      <c r="J607">
        <f>_xlfn.BINOM.INV(BinomTrials,_xlfn.GAMMA.INV(Table3[[#This Row],[RV gamma]],GammaShape1,GammaRate1)/BinomTrials,Table3[[#This Row],[RV binom]])</f>
        <v>0</v>
      </c>
      <c r="K607" s="1">
        <f>Table3[[#This Row],[Risk 1 Simulated occurences]]*_xlfn.LOGNORM.INV(Table3[[#This Row],[RV lognorm]],(LN(ImpLow1)+LN(ImpUp1))/2,(LN(ImpUp1)-LN(ImpLow1))/3.29)</f>
        <v>0</v>
      </c>
      <c r="L607">
        <f>_xlfn.BINOM.INV(BinomTrials,_xlfn.GAMMA.INV(Table3[[#This Row],[RV gamma]],GammaShape2,GammaRate2)/BinomTrials,Table3[[#This Row],[RV binom]])</f>
        <v>0</v>
      </c>
      <c r="M607" s="1">
        <f>Table3[[#This Row],[Risk 2 simulated occurences]]*_xlfn.LOGNORM.INV(Table3[[#This Row],[RV lognorm]],(LN(ImpLow2)+LN(ImpUp2))/2,(LN(ImpUp2)-LN(ImpLow2))/3.29)</f>
        <v>0</v>
      </c>
    </row>
    <row r="608" spans="1:13">
      <c r="A608">
        <v>0.32306369641938421</v>
      </c>
      <c r="C608">
        <f>_xlfn.BETA.INV(Table1[[#This Row],[RV Beta]],C$9,C$10,ProbLow1,ProbUp1)</f>
        <v>0.45162288103155446</v>
      </c>
      <c r="D608">
        <f>_xlfn.BETA.INV(Table1[[#This Row],[RV Beta]],D$9,D$10,ProbLow2,ProbUp2)</f>
        <v>0.16048686430946643</v>
      </c>
      <c r="G608">
        <v>0.25398477271850445</v>
      </c>
      <c r="H608">
        <v>0.31778839571298489</v>
      </c>
      <c r="I608">
        <v>0.3815920187074654</v>
      </c>
      <c r="J608">
        <f>_xlfn.BINOM.INV(BinomTrials,_xlfn.GAMMA.INV(Table3[[#This Row],[RV gamma]],GammaShape1,GammaRate1)/BinomTrials,Table3[[#This Row],[RV binom]])</f>
        <v>0</v>
      </c>
      <c r="K608" s="1">
        <f>Table3[[#This Row],[Risk 1 Simulated occurences]]*_xlfn.LOGNORM.INV(Table3[[#This Row],[RV lognorm]],(LN(ImpLow1)+LN(ImpUp1))/2,(LN(ImpUp1)-LN(ImpLow1))/3.29)</f>
        <v>0</v>
      </c>
      <c r="L608">
        <f>_xlfn.BINOM.INV(BinomTrials,_xlfn.GAMMA.INV(Table3[[#This Row],[RV gamma]],GammaShape2,GammaRate2)/BinomTrials,Table3[[#This Row],[RV binom]])</f>
        <v>0</v>
      </c>
      <c r="M608" s="1">
        <f>Table3[[#This Row],[Risk 2 simulated occurences]]*_xlfn.LOGNORM.INV(Table3[[#This Row],[RV lognorm]],(LN(ImpLow2)+LN(ImpUp2))/2,(LN(ImpUp2)-LN(ImpLow2))/3.29)</f>
        <v>0</v>
      </c>
    </row>
    <row r="609" spans="1:13">
      <c r="A609">
        <v>0.73154572059006695</v>
      </c>
      <c r="C609">
        <f>_xlfn.BETA.INV(Table1[[#This Row],[RV Beta]],C$9,C$10,ProbLow1,ProbUp1)</f>
        <v>0.5645581050770383</v>
      </c>
      <c r="D609">
        <f>_xlfn.BETA.INV(Table1[[#This Row],[RV Beta]],D$9,D$10,ProbLow2,ProbUp2)</f>
        <v>0.19436743152311148</v>
      </c>
      <c r="G609">
        <v>0.72207507990397279</v>
      </c>
      <c r="H609">
        <v>6.9566748137384074E-2</v>
      </c>
      <c r="I609">
        <v>0.41705841637079533</v>
      </c>
      <c r="J609">
        <f>_xlfn.BINOM.INV(BinomTrials,_xlfn.GAMMA.INV(Table3[[#This Row],[RV gamma]],GammaShape1,GammaRate1)/BinomTrials,Table3[[#This Row],[RV binom]])</f>
        <v>0</v>
      </c>
      <c r="K609" s="1">
        <f>Table3[[#This Row],[Risk 1 Simulated occurences]]*_xlfn.LOGNORM.INV(Table3[[#This Row],[RV lognorm]],(LN(ImpLow1)+LN(ImpUp1))/2,(LN(ImpUp1)-LN(ImpLow1))/3.29)</f>
        <v>0</v>
      </c>
      <c r="L609">
        <f>_xlfn.BINOM.INV(BinomTrials,_xlfn.GAMMA.INV(Table3[[#This Row],[RV gamma]],GammaShape2,GammaRate2)/BinomTrials,Table3[[#This Row],[RV binom]])</f>
        <v>0</v>
      </c>
      <c r="M609" s="1">
        <f>Table3[[#This Row],[Risk 2 simulated occurences]]*_xlfn.LOGNORM.INV(Table3[[#This Row],[RV lognorm]],(LN(ImpLow2)+LN(ImpUp2))/2,(LN(ImpUp2)-LN(ImpLow2))/3.29)</f>
        <v>0</v>
      </c>
    </row>
    <row r="610" spans="1:13">
      <c r="A610">
        <v>8.8925957255496624E-2</v>
      </c>
      <c r="C610">
        <f>_xlfn.BETA.INV(Table1[[#This Row],[RV Beta]],C$9,C$10,ProbLow1,ProbUp1)</f>
        <v>0.36780576854453051</v>
      </c>
      <c r="D610">
        <f>_xlfn.BETA.INV(Table1[[#This Row],[RV Beta]],D$9,D$10,ProbLow2,ProbUp2)</f>
        <v>0.13534173056335919</v>
      </c>
      <c r="G610">
        <v>0.9158679460714888</v>
      </c>
      <c r="H610">
        <v>0.20833594501406696</v>
      </c>
      <c r="I610">
        <v>0.50080394395664518</v>
      </c>
      <c r="J610">
        <f>_xlfn.BINOM.INV(BinomTrials,_xlfn.GAMMA.INV(Table3[[#This Row],[RV gamma]],GammaShape1,GammaRate1)/BinomTrials,Table3[[#This Row],[RV binom]])</f>
        <v>0</v>
      </c>
      <c r="K610" s="1">
        <f>Table3[[#This Row],[Risk 1 Simulated occurences]]*_xlfn.LOGNORM.INV(Table3[[#This Row],[RV lognorm]],(LN(ImpLow1)+LN(ImpUp1))/2,(LN(ImpUp1)-LN(ImpLow1))/3.29)</f>
        <v>0</v>
      </c>
      <c r="L610">
        <f>_xlfn.BINOM.INV(BinomTrials,_xlfn.GAMMA.INV(Table3[[#This Row],[RV gamma]],GammaShape2,GammaRate2)/BinomTrials,Table3[[#This Row],[RV binom]])</f>
        <v>0</v>
      </c>
      <c r="M610" s="1">
        <f>Table3[[#This Row],[Risk 2 simulated occurences]]*_xlfn.LOGNORM.INV(Table3[[#This Row],[RV lognorm]],(LN(ImpLow2)+LN(ImpUp2))/2,(LN(ImpUp2)-LN(ImpLow2))/3.29)</f>
        <v>0</v>
      </c>
    </row>
    <row r="611" spans="1:13">
      <c r="A611">
        <v>0.57856359313175254</v>
      </c>
      <c r="C611">
        <f>_xlfn.BETA.INV(Table1[[#This Row],[RV Beta]],C$9,C$10,ProbLow1,ProbUp1)</f>
        <v>0.52104956503035671</v>
      </c>
      <c r="D611">
        <f>_xlfn.BETA.INV(Table1[[#This Row],[RV Beta]],D$9,D$10,ProbLow2,ProbUp2)</f>
        <v>0.181314869509107</v>
      </c>
      <c r="G611">
        <v>0.99256962351154987</v>
      </c>
      <c r="H611">
        <v>0.50222785142354098</v>
      </c>
      <c r="I611">
        <v>1.1886079335532188E-2</v>
      </c>
      <c r="J611">
        <f>_xlfn.BINOM.INV(BinomTrials,_xlfn.GAMMA.INV(Table3[[#This Row],[RV gamma]],GammaShape1,GammaRate1)/BinomTrials,Table3[[#This Row],[RV binom]])</f>
        <v>1</v>
      </c>
      <c r="K611" s="1">
        <f>Table3[[#This Row],[Risk 1 Simulated occurences]]*_xlfn.LOGNORM.INV(Table3[[#This Row],[RV lognorm]],(LN(ImpLow1)+LN(ImpUp1))/2,(LN(ImpUp1)-LN(ImpLow1))/3.29)</f>
        <v>6498.7416109394644</v>
      </c>
      <c r="L611">
        <f>_xlfn.BINOM.INV(BinomTrials,_xlfn.GAMMA.INV(Table3[[#This Row],[RV gamma]],GammaShape2,GammaRate2)/BinomTrials,Table3[[#This Row],[RV binom]])</f>
        <v>0</v>
      </c>
      <c r="M611" s="1">
        <f>Table3[[#This Row],[Risk 2 simulated occurences]]*_xlfn.LOGNORM.INV(Table3[[#This Row],[RV lognorm]],(LN(ImpLow2)+LN(ImpUp2))/2,(LN(ImpUp2)-LN(ImpLow2))/3.29)</f>
        <v>0</v>
      </c>
    </row>
    <row r="612" spans="1:13">
      <c r="A612">
        <v>0.91830976536418762</v>
      </c>
      <c r="C612">
        <f>_xlfn.BETA.INV(Table1[[#This Row],[RV Beta]],C$9,C$10,ProbLow1,ProbUp1)</f>
        <v>0.63599733046359064</v>
      </c>
      <c r="D612">
        <f>_xlfn.BETA.INV(Table1[[#This Row],[RV Beta]],D$9,D$10,ProbLow2,ProbUp2)</f>
        <v>0.21579919913907719</v>
      </c>
      <c r="G612">
        <v>0.11766235861818417</v>
      </c>
      <c r="H612">
        <v>0.94349887545383482</v>
      </c>
      <c r="I612">
        <v>0.76933539228948555</v>
      </c>
      <c r="J612">
        <f>_xlfn.BINOM.INV(BinomTrials,_xlfn.GAMMA.INV(Table3[[#This Row],[RV gamma]],GammaShape1,GammaRate1)/BinomTrials,Table3[[#This Row],[RV binom]])</f>
        <v>2</v>
      </c>
      <c r="K612" s="1">
        <f>Table3[[#This Row],[Risk 1 Simulated occurences]]*_xlfn.LOGNORM.INV(Table3[[#This Row],[RV lognorm]],(LN(ImpLow1)+LN(ImpUp1))/2,(LN(ImpUp1)-LN(ImpLow1))/3.29)</f>
        <v>105910.43976786239</v>
      </c>
      <c r="L612">
        <f>_xlfn.BINOM.INV(BinomTrials,_xlfn.GAMMA.INV(Table3[[#This Row],[RV gamma]],GammaShape2,GammaRate2)/BinomTrials,Table3[[#This Row],[RV binom]])</f>
        <v>1</v>
      </c>
      <c r="M612" s="1">
        <f>Table3[[#This Row],[Risk 2 simulated occurences]]*_xlfn.LOGNORM.INV(Table3[[#This Row],[RV lognorm]],(LN(ImpLow2)+LN(ImpUp2))/2,(LN(ImpUp2)-LN(ImpLow2))/3.29)</f>
        <v>5295521.9883931223</v>
      </c>
    </row>
    <row r="613" spans="1:13">
      <c r="A613">
        <v>3.2226475902007182E-2</v>
      </c>
      <c r="C613">
        <f>_xlfn.BETA.INV(Table1[[#This Row],[RV Beta]],C$9,C$10,ProbLow1,ProbUp1)</f>
        <v>0.33042969501848507</v>
      </c>
      <c r="D613">
        <f>_xlfn.BETA.INV(Table1[[#This Row],[RV Beta]],D$9,D$10,ProbLow2,ProbUp2)</f>
        <v>0.1241289085055455</v>
      </c>
      <c r="G613">
        <v>0.55126129582117367</v>
      </c>
      <c r="H613">
        <v>0.38559975260198104</v>
      </c>
      <c r="I613">
        <v>0.21993820938278838</v>
      </c>
      <c r="J613">
        <f>_xlfn.BINOM.INV(BinomTrials,_xlfn.GAMMA.INV(Table3[[#This Row],[RV gamma]],GammaShape1,GammaRate1)/BinomTrials,Table3[[#This Row],[RV binom]])</f>
        <v>0</v>
      </c>
      <c r="K613" s="1">
        <f>Table3[[#This Row],[Risk 1 Simulated occurences]]*_xlfn.LOGNORM.INV(Table3[[#This Row],[RV lognorm]],(LN(ImpLow1)+LN(ImpUp1))/2,(LN(ImpUp1)-LN(ImpLow1))/3.29)</f>
        <v>0</v>
      </c>
      <c r="L613">
        <f>_xlfn.BINOM.INV(BinomTrials,_xlfn.GAMMA.INV(Table3[[#This Row],[RV gamma]],GammaShape2,GammaRate2)/BinomTrials,Table3[[#This Row],[RV binom]])</f>
        <v>0</v>
      </c>
      <c r="M613" s="1">
        <f>Table3[[#This Row],[Risk 2 simulated occurences]]*_xlfn.LOGNORM.INV(Table3[[#This Row],[RV lognorm]],(LN(ImpLow2)+LN(ImpUp2))/2,(LN(ImpUp2)-LN(ImpLow2))/3.29)</f>
        <v>0</v>
      </c>
    </row>
    <row r="614" spans="1:13">
      <c r="A614">
        <v>0.63038048503472488</v>
      </c>
      <c r="C614">
        <f>_xlfn.BETA.INV(Table1[[#This Row],[RV Beta]],C$9,C$10,ProbLow1,ProbUp1)</f>
        <v>0.53523183142809228</v>
      </c>
      <c r="D614">
        <f>_xlfn.BETA.INV(Table1[[#This Row],[RV Beta]],D$9,D$10,ProbLow2,ProbUp2)</f>
        <v>0.18556954942842765</v>
      </c>
      <c r="G614">
        <v>4.8598866466711681E-2</v>
      </c>
      <c r="H614">
        <v>0.77504198149547077</v>
      </c>
      <c r="I614">
        <v>0.50148509652422979</v>
      </c>
      <c r="J614">
        <f>_xlfn.BINOM.INV(BinomTrials,_xlfn.GAMMA.INV(Table3[[#This Row],[RV gamma]],GammaShape1,GammaRate1)/BinomTrials,Table3[[#This Row],[RV binom]])</f>
        <v>1</v>
      </c>
      <c r="K614" s="1">
        <f>Table3[[#This Row],[Risk 1 Simulated occurences]]*_xlfn.LOGNORM.INV(Table3[[#This Row],[RV lognorm]],(LN(ImpLow1)+LN(ImpUp1))/2,(LN(ImpUp1)-LN(ImpLow1))/3.29)</f>
        <v>31705.272294875213</v>
      </c>
      <c r="L614">
        <f>_xlfn.BINOM.INV(BinomTrials,_xlfn.GAMMA.INV(Table3[[#This Row],[RV gamma]],GammaShape2,GammaRate2)/BinomTrials,Table3[[#This Row],[RV binom]])</f>
        <v>0</v>
      </c>
      <c r="M614" s="1">
        <f>Table3[[#This Row],[Risk 2 simulated occurences]]*_xlfn.LOGNORM.INV(Table3[[#This Row],[RV lognorm]],(LN(ImpLow2)+LN(ImpUp2))/2,(LN(ImpUp2)-LN(ImpLow2))/3.29)</f>
        <v>0</v>
      </c>
    </row>
    <row r="615" spans="1:13">
      <c r="A615">
        <v>0.80481197862178644</v>
      </c>
      <c r="C615">
        <f>_xlfn.BETA.INV(Table1[[#This Row],[RV Beta]],C$9,C$10,ProbLow1,ProbUp1)</f>
        <v>0.58836788036795873</v>
      </c>
      <c r="D615">
        <f>_xlfn.BETA.INV(Table1[[#This Row],[RV Beta]],D$9,D$10,ProbLow2,ProbUp2)</f>
        <v>0.20151036411038759</v>
      </c>
      <c r="G615">
        <v>0.80114870602318489</v>
      </c>
      <c r="H615">
        <v>0.13058299437658069</v>
      </c>
      <c r="I615">
        <v>0.4600172827299765</v>
      </c>
      <c r="J615">
        <f>_xlfn.BINOM.INV(BinomTrials,_xlfn.GAMMA.INV(Table3[[#This Row],[RV gamma]],GammaShape1,GammaRate1)/BinomTrials,Table3[[#This Row],[RV binom]])</f>
        <v>0</v>
      </c>
      <c r="K615" s="1">
        <f>Table3[[#This Row],[Risk 1 Simulated occurences]]*_xlfn.LOGNORM.INV(Table3[[#This Row],[RV lognorm]],(LN(ImpLow1)+LN(ImpUp1))/2,(LN(ImpUp1)-LN(ImpLow1))/3.29)</f>
        <v>0</v>
      </c>
      <c r="L615">
        <f>_xlfn.BINOM.INV(BinomTrials,_xlfn.GAMMA.INV(Table3[[#This Row],[RV gamma]],GammaShape2,GammaRate2)/BinomTrials,Table3[[#This Row],[RV binom]])</f>
        <v>0</v>
      </c>
      <c r="M615" s="1">
        <f>Table3[[#This Row],[Risk 2 simulated occurences]]*_xlfn.LOGNORM.INV(Table3[[#This Row],[RV lognorm]],(LN(ImpLow2)+LN(ImpUp2))/2,(LN(ImpUp2)-LN(ImpLow2))/3.29)</f>
        <v>0</v>
      </c>
    </row>
    <row r="616" spans="1:13">
      <c r="A616">
        <v>0.47492469636487061</v>
      </c>
      <c r="C616">
        <f>_xlfn.BETA.INV(Table1[[#This Row],[RV Beta]],C$9,C$10,ProbLow1,ProbUp1)</f>
        <v>0.49331005933974514</v>
      </c>
      <c r="D616">
        <f>_xlfn.BETA.INV(Table1[[#This Row],[RV Beta]],D$9,D$10,ProbLow2,ProbUp2)</f>
        <v>0.17299301780192367</v>
      </c>
      <c r="G616">
        <v>0.90630213166880524</v>
      </c>
      <c r="H616">
        <v>0.70838648719172292</v>
      </c>
      <c r="I616">
        <v>0.51047084271464072</v>
      </c>
      <c r="J616">
        <f>_xlfn.BINOM.INV(BinomTrials,_xlfn.GAMMA.INV(Table3[[#This Row],[RV gamma]],GammaShape1,GammaRate1)/BinomTrials,Table3[[#This Row],[RV binom]])</f>
        <v>1</v>
      </c>
      <c r="K616" s="1">
        <f>Table3[[#This Row],[Risk 1 Simulated occurences]]*_xlfn.LOGNORM.INV(Table3[[#This Row],[RV lognorm]],(LN(ImpLow1)+LN(ImpUp1))/2,(LN(ImpUp1)-LN(ImpLow1))/3.29)</f>
        <v>32209.099195084025</v>
      </c>
      <c r="L616">
        <f>_xlfn.BINOM.INV(BinomTrials,_xlfn.GAMMA.INV(Table3[[#This Row],[RV gamma]],GammaShape2,GammaRate2)/BinomTrials,Table3[[#This Row],[RV binom]])</f>
        <v>0</v>
      </c>
      <c r="M616" s="1">
        <f>Table3[[#This Row],[Risk 2 simulated occurences]]*_xlfn.LOGNORM.INV(Table3[[#This Row],[RV lognorm]],(LN(ImpLow2)+LN(ImpUp2))/2,(LN(ImpUp2)-LN(ImpLow2))/3.29)</f>
        <v>0</v>
      </c>
    </row>
    <row r="617" spans="1:13">
      <c r="A617">
        <v>5.937180438049687E-2</v>
      </c>
      <c r="C617">
        <f>_xlfn.BETA.INV(Table1[[#This Row],[RV Beta]],C$9,C$10,ProbLow1,ProbUp1)</f>
        <v>0.35093857654914079</v>
      </c>
      <c r="D617">
        <f>_xlfn.BETA.INV(Table1[[#This Row],[RV Beta]],D$9,D$10,ProbLow2,ProbUp2)</f>
        <v>0.13028157296474221</v>
      </c>
      <c r="G617">
        <v>0.21992695760909792</v>
      </c>
      <c r="H617">
        <v>0.85169023128770771</v>
      </c>
      <c r="I617">
        <v>0.48345350496631745</v>
      </c>
      <c r="J617">
        <f>_xlfn.BINOM.INV(BinomTrials,_xlfn.GAMMA.INV(Table3[[#This Row],[RV gamma]],GammaShape1,GammaRate1)/BinomTrials,Table3[[#This Row],[RV binom]])</f>
        <v>1</v>
      </c>
      <c r="K617" s="1">
        <f>Table3[[#This Row],[Risk 1 Simulated occurences]]*_xlfn.LOGNORM.INV(Table3[[#This Row],[RV lognorm]],(LN(ImpLow1)+LN(ImpUp1))/2,(LN(ImpUp1)-LN(ImpLow1))/3.29)</f>
        <v>30717.772746527564</v>
      </c>
      <c r="L617">
        <f>_xlfn.BINOM.INV(BinomTrials,_xlfn.GAMMA.INV(Table3[[#This Row],[RV gamma]],GammaShape2,GammaRate2)/BinomTrials,Table3[[#This Row],[RV binom]])</f>
        <v>0</v>
      </c>
      <c r="M617" s="1">
        <f>Table3[[#This Row],[Risk 2 simulated occurences]]*_xlfn.LOGNORM.INV(Table3[[#This Row],[RV lognorm]],(LN(ImpLow2)+LN(ImpUp2))/2,(LN(ImpUp2)-LN(ImpLow2))/3.29)</f>
        <v>0</v>
      </c>
    </row>
    <row r="618" spans="1:13">
      <c r="A618">
        <v>0.86191622301094062</v>
      </c>
      <c r="C618">
        <f>_xlfn.BETA.INV(Table1[[#This Row],[RV Beta]],C$9,C$10,ProbLow1,ProbUp1)</f>
        <v>0.60982136271035481</v>
      </c>
      <c r="D618">
        <f>_xlfn.BETA.INV(Table1[[#This Row],[RV Beta]],D$9,D$10,ProbLow2,ProbUp2)</f>
        <v>0.20794640881310644</v>
      </c>
      <c r="G618">
        <v>0.31237653610872873</v>
      </c>
      <c r="H618">
        <v>0.35771725250301756</v>
      </c>
      <c r="I618">
        <v>0.40305796889730633</v>
      </c>
      <c r="J618">
        <f>_xlfn.BINOM.INV(BinomTrials,_xlfn.GAMMA.INV(Table3[[#This Row],[RV gamma]],GammaShape1,GammaRate1)/BinomTrials,Table3[[#This Row],[RV binom]])</f>
        <v>0</v>
      </c>
      <c r="K618" s="1">
        <f>Table3[[#This Row],[Risk 1 Simulated occurences]]*_xlfn.LOGNORM.INV(Table3[[#This Row],[RV lognorm]],(LN(ImpLow1)+LN(ImpUp1))/2,(LN(ImpUp1)-LN(ImpLow1))/3.29)</f>
        <v>0</v>
      </c>
      <c r="L618">
        <f>_xlfn.BINOM.INV(BinomTrials,_xlfn.GAMMA.INV(Table3[[#This Row],[RV gamma]],GammaShape2,GammaRate2)/BinomTrials,Table3[[#This Row],[RV binom]])</f>
        <v>0</v>
      </c>
      <c r="M618" s="1">
        <f>Table3[[#This Row],[Risk 2 simulated occurences]]*_xlfn.LOGNORM.INV(Table3[[#This Row],[RV lognorm]],(LN(ImpLow2)+LN(ImpUp2))/2,(LN(ImpUp2)-LN(ImpLow2))/3.29)</f>
        <v>0</v>
      </c>
    </row>
    <row r="619" spans="1:13">
      <c r="A619">
        <v>0.22596014487834654</v>
      </c>
      <c r="C619">
        <f>_xlfn.BETA.INV(Table1[[#This Row],[RV Beta]],C$9,C$10,ProbLow1,ProbUp1)</f>
        <v>0.42201060444769045</v>
      </c>
      <c r="D619">
        <f>_xlfn.BETA.INV(Table1[[#This Row],[RV Beta]],D$9,D$10,ProbLow2,ProbUp2)</f>
        <v>0.1516031813343072</v>
      </c>
      <c r="G619">
        <v>0.11244237940406537</v>
      </c>
      <c r="H619">
        <v>0.1538628182159098</v>
      </c>
      <c r="I619">
        <v>0.1952832570277542</v>
      </c>
      <c r="J619">
        <f>_xlfn.BINOM.INV(BinomTrials,_xlfn.GAMMA.INV(Table3[[#This Row],[RV gamma]],GammaShape1,GammaRate1)/BinomTrials,Table3[[#This Row],[RV binom]])</f>
        <v>0</v>
      </c>
      <c r="K619" s="1">
        <f>Table3[[#This Row],[Risk 1 Simulated occurences]]*_xlfn.LOGNORM.INV(Table3[[#This Row],[RV lognorm]],(LN(ImpLow1)+LN(ImpUp1))/2,(LN(ImpUp1)-LN(ImpLow1))/3.29)</f>
        <v>0</v>
      </c>
      <c r="L619">
        <f>_xlfn.BINOM.INV(BinomTrials,_xlfn.GAMMA.INV(Table3[[#This Row],[RV gamma]],GammaShape2,GammaRate2)/BinomTrials,Table3[[#This Row],[RV binom]])</f>
        <v>0</v>
      </c>
      <c r="M619" s="1">
        <f>Table3[[#This Row],[Risk 2 simulated occurences]]*_xlfn.LOGNORM.INV(Table3[[#This Row],[RV lognorm]],(LN(ImpLow2)+LN(ImpUp2))/2,(LN(ImpUp2)-LN(ImpLow2))/3.29)</f>
        <v>0</v>
      </c>
    </row>
    <row r="620" spans="1:13">
      <c r="A620">
        <v>0.71215497037030517</v>
      </c>
      <c r="C620">
        <f>_xlfn.BETA.INV(Table1[[#This Row],[RV Beta]],C$9,C$10,ProbLow1,ProbUp1)</f>
        <v>0.55869600934361685</v>
      </c>
      <c r="D620">
        <f>_xlfn.BETA.INV(Table1[[#This Row],[RV Beta]],D$9,D$10,ProbLow2,ProbUp2)</f>
        <v>0.19260880280308507</v>
      </c>
      <c r="G620">
        <v>0.81907064412677222</v>
      </c>
      <c r="H620">
        <v>0.9723857547959246</v>
      </c>
      <c r="I620">
        <v>0.12570086546507706</v>
      </c>
      <c r="J620">
        <f>_xlfn.BINOM.INV(BinomTrials,_xlfn.GAMMA.INV(Table3[[#This Row],[RV gamma]],GammaShape1,GammaRate1)/BinomTrials,Table3[[#This Row],[RV binom]])</f>
        <v>2</v>
      </c>
      <c r="K620" s="1">
        <f>Table3[[#This Row],[Risk 1 Simulated occurences]]*_xlfn.LOGNORM.INV(Table3[[#This Row],[RV lognorm]],(LN(ImpLow1)+LN(ImpUp1))/2,(LN(ImpUp1)-LN(ImpLow1))/3.29)</f>
        <v>28340.830066878909</v>
      </c>
      <c r="L620">
        <f>_xlfn.BINOM.INV(BinomTrials,_xlfn.GAMMA.INV(Table3[[#This Row],[RV gamma]],GammaShape2,GammaRate2)/BinomTrials,Table3[[#This Row],[RV binom]])</f>
        <v>1</v>
      </c>
      <c r="M620" s="1">
        <f>Table3[[#This Row],[Risk 2 simulated occurences]]*_xlfn.LOGNORM.INV(Table3[[#This Row],[RV lognorm]],(LN(ImpLow2)+LN(ImpUp2))/2,(LN(ImpUp2)-LN(ImpLow2))/3.29)</f>
        <v>1417041.5033439435</v>
      </c>
    </row>
    <row r="621" spans="1:13">
      <c r="A621">
        <v>0.18858701371987677</v>
      </c>
      <c r="C621">
        <f>_xlfn.BETA.INV(Table1[[#This Row],[RV Beta]],C$9,C$10,ProbLow1,ProbUp1)</f>
        <v>0.40931585250450564</v>
      </c>
      <c r="D621">
        <f>_xlfn.BETA.INV(Table1[[#This Row],[RV Beta]],D$9,D$10,ProbLow2,ProbUp2)</f>
        <v>0.14779475575135176</v>
      </c>
      <c r="G621">
        <v>0.12031583866119192</v>
      </c>
      <c r="H621">
        <v>0.887380855105529</v>
      </c>
      <c r="I621">
        <v>0.65444587154986611</v>
      </c>
      <c r="J621">
        <f>_xlfn.BINOM.INV(BinomTrials,_xlfn.GAMMA.INV(Table3[[#This Row],[RV gamma]],GammaShape1,GammaRate1)/BinomTrials,Table3[[#This Row],[RV binom]])</f>
        <v>1</v>
      </c>
      <c r="K621" s="1">
        <f>Table3[[#This Row],[Risk 1 Simulated occurences]]*_xlfn.LOGNORM.INV(Table3[[#This Row],[RV lognorm]],(LN(ImpLow1)+LN(ImpUp1))/2,(LN(ImpUp1)-LN(ImpLow1))/3.29)</f>
        <v>41761.447116531817</v>
      </c>
      <c r="L621">
        <f>_xlfn.BINOM.INV(BinomTrials,_xlfn.GAMMA.INV(Table3[[#This Row],[RV gamma]],GammaShape2,GammaRate2)/BinomTrials,Table3[[#This Row],[RV binom]])</f>
        <v>1</v>
      </c>
      <c r="M621" s="1">
        <f>Table3[[#This Row],[Risk 2 simulated occurences]]*_xlfn.LOGNORM.INV(Table3[[#This Row],[RV lognorm]],(LN(ImpLow2)+LN(ImpUp2))/2,(LN(ImpUp2)-LN(ImpLow2))/3.29)</f>
        <v>4176144.7116531837</v>
      </c>
    </row>
    <row r="622" spans="1:13">
      <c r="A622">
        <v>0.58193958996885442</v>
      </c>
      <c r="C622">
        <f>_xlfn.BETA.INV(Table1[[#This Row],[RV Beta]],C$9,C$10,ProbLow1,ProbUp1)</f>
        <v>0.5219633069644618</v>
      </c>
      <c r="D622">
        <f>_xlfn.BETA.INV(Table1[[#This Row],[RV Beta]],D$9,D$10,ProbLow2,ProbUp2)</f>
        <v>0.18158899208933854</v>
      </c>
      <c r="G622">
        <v>0.14830037865242937</v>
      </c>
      <c r="H622">
        <v>0.21003175862600643</v>
      </c>
      <c r="I622">
        <v>0.27176313859958345</v>
      </c>
      <c r="J622">
        <f>_xlfn.BINOM.INV(BinomTrials,_xlfn.GAMMA.INV(Table3[[#This Row],[RV gamma]],GammaShape1,GammaRate1)/BinomTrials,Table3[[#This Row],[RV binom]])</f>
        <v>0</v>
      </c>
      <c r="K622" s="1">
        <f>Table3[[#This Row],[Risk 1 Simulated occurences]]*_xlfn.LOGNORM.INV(Table3[[#This Row],[RV lognorm]],(LN(ImpLow1)+LN(ImpUp1))/2,(LN(ImpUp1)-LN(ImpLow1))/3.29)</f>
        <v>0</v>
      </c>
      <c r="L622">
        <f>_xlfn.BINOM.INV(BinomTrials,_xlfn.GAMMA.INV(Table3[[#This Row],[RV gamma]],GammaShape2,GammaRate2)/BinomTrials,Table3[[#This Row],[RV binom]])</f>
        <v>0</v>
      </c>
      <c r="M622" s="1">
        <f>Table3[[#This Row],[Risk 2 simulated occurences]]*_xlfn.LOGNORM.INV(Table3[[#This Row],[RV lognorm]],(LN(ImpLow2)+LN(ImpUp2))/2,(LN(ImpUp2)-LN(ImpLow2))/3.29)</f>
        <v>0</v>
      </c>
    </row>
    <row r="623" spans="1:13">
      <c r="A623">
        <v>0.65868860653540517</v>
      </c>
      <c r="C623">
        <f>_xlfn.BETA.INV(Table1[[#This Row],[RV Beta]],C$9,C$10,ProbLow1,ProbUp1)</f>
        <v>0.54316729934110464</v>
      </c>
      <c r="D623">
        <f>_xlfn.BETA.INV(Table1[[#This Row],[RV Beta]],D$9,D$10,ProbLow2,ProbUp2)</f>
        <v>0.18795018980233136</v>
      </c>
      <c r="G623">
        <v>0.48446401138066503</v>
      </c>
      <c r="H623">
        <v>3.7672272900898139E-3</v>
      </c>
      <c r="I623">
        <v>0.52307044319951457</v>
      </c>
      <c r="J623">
        <f>_xlfn.BINOM.INV(BinomTrials,_xlfn.GAMMA.INV(Table3[[#This Row],[RV gamma]],GammaShape1,GammaRate1)/BinomTrials,Table3[[#This Row],[RV binom]])</f>
        <v>0</v>
      </c>
      <c r="K623" s="1">
        <f>Table3[[#This Row],[Risk 1 Simulated occurences]]*_xlfn.LOGNORM.INV(Table3[[#This Row],[RV lognorm]],(LN(ImpLow1)+LN(ImpUp1))/2,(LN(ImpUp1)-LN(ImpLow1))/3.29)</f>
        <v>0</v>
      </c>
      <c r="L623">
        <f>_xlfn.BINOM.INV(BinomTrials,_xlfn.GAMMA.INV(Table3[[#This Row],[RV gamma]],GammaShape2,GammaRate2)/BinomTrials,Table3[[#This Row],[RV binom]])</f>
        <v>0</v>
      </c>
      <c r="M623" s="1">
        <f>Table3[[#This Row],[Risk 2 simulated occurences]]*_xlfn.LOGNORM.INV(Table3[[#This Row],[RV lognorm]],(LN(ImpLow2)+LN(ImpUp2))/2,(LN(ImpUp2)-LN(ImpLow2))/3.29)</f>
        <v>0</v>
      </c>
    </row>
    <row r="624" spans="1:13">
      <c r="A624">
        <v>0.57941004055524714</v>
      </c>
      <c r="C624">
        <f>_xlfn.BETA.INV(Table1[[#This Row],[RV Beta]],C$9,C$10,ProbLow1,ProbUp1)</f>
        <v>0.52127855480580143</v>
      </c>
      <c r="D624">
        <f>_xlfn.BETA.INV(Table1[[#This Row],[RV Beta]],D$9,D$10,ProbLow2,ProbUp2)</f>
        <v>0.18138356644174042</v>
      </c>
      <c r="G624">
        <v>0.38663927483681554</v>
      </c>
      <c r="H624">
        <v>0.31578906453949823</v>
      </c>
      <c r="I624">
        <v>0.24493885424218087</v>
      </c>
      <c r="J624">
        <f>_xlfn.BINOM.INV(BinomTrials,_xlfn.GAMMA.INV(Table3[[#This Row],[RV gamma]],GammaShape1,GammaRate1)/BinomTrials,Table3[[#This Row],[RV binom]])</f>
        <v>0</v>
      </c>
      <c r="K624" s="1">
        <f>Table3[[#This Row],[Risk 1 Simulated occurences]]*_xlfn.LOGNORM.INV(Table3[[#This Row],[RV lognorm]],(LN(ImpLow1)+LN(ImpUp1))/2,(LN(ImpUp1)-LN(ImpLow1))/3.29)</f>
        <v>0</v>
      </c>
      <c r="L624">
        <f>_xlfn.BINOM.INV(BinomTrials,_xlfn.GAMMA.INV(Table3[[#This Row],[RV gamma]],GammaShape2,GammaRate2)/BinomTrials,Table3[[#This Row],[RV binom]])</f>
        <v>0</v>
      </c>
      <c r="M624" s="1">
        <f>Table3[[#This Row],[Risk 2 simulated occurences]]*_xlfn.LOGNORM.INV(Table3[[#This Row],[RV lognorm]],(LN(ImpLow2)+LN(ImpUp2))/2,(LN(ImpUp2)-LN(ImpLow2))/3.29)</f>
        <v>0</v>
      </c>
    </row>
    <row r="625" spans="1:13">
      <c r="A625">
        <v>0.14455161203842221</v>
      </c>
      <c r="C625">
        <f>_xlfn.BETA.INV(Table1[[#This Row],[RV Beta]],C$9,C$10,ProbLow1,ProbUp1)</f>
        <v>0.39279710256121869</v>
      </c>
      <c r="D625">
        <f>_xlfn.BETA.INV(Table1[[#This Row],[RV Beta]],D$9,D$10,ProbLow2,ProbUp2)</f>
        <v>0.14283913076836569</v>
      </c>
      <c r="G625">
        <v>0.24629218235904918</v>
      </c>
      <c r="H625">
        <v>0.46680771534648152</v>
      </c>
      <c r="I625">
        <v>0.68732324833391389</v>
      </c>
      <c r="J625">
        <f>_xlfn.BINOM.INV(BinomTrials,_xlfn.GAMMA.INV(Table3[[#This Row],[RV gamma]],GammaShape1,GammaRate1)/BinomTrials,Table3[[#This Row],[RV binom]])</f>
        <v>0</v>
      </c>
      <c r="K625" s="1">
        <f>Table3[[#This Row],[Risk 1 Simulated occurences]]*_xlfn.LOGNORM.INV(Table3[[#This Row],[RV lognorm]],(LN(ImpLow1)+LN(ImpUp1))/2,(LN(ImpUp1)-LN(ImpLow1))/3.29)</f>
        <v>0</v>
      </c>
      <c r="L625">
        <f>_xlfn.BINOM.INV(BinomTrials,_xlfn.GAMMA.INV(Table3[[#This Row],[RV gamma]],GammaShape2,GammaRate2)/BinomTrials,Table3[[#This Row],[RV binom]])</f>
        <v>0</v>
      </c>
      <c r="M625" s="1">
        <f>Table3[[#This Row],[Risk 2 simulated occurences]]*_xlfn.LOGNORM.INV(Table3[[#This Row],[RV lognorm]],(LN(ImpLow2)+LN(ImpUp2))/2,(LN(ImpUp2)-LN(ImpLow2))/3.29)</f>
        <v>0</v>
      </c>
    </row>
    <row r="626" spans="1:13">
      <c r="A626">
        <v>0.47894352976183574</v>
      </c>
      <c r="C626">
        <f>_xlfn.BETA.INV(Table1[[#This Row],[RV Beta]],C$9,C$10,ProbLow1,ProbUp1)</f>
        <v>0.49438305125882753</v>
      </c>
      <c r="D626">
        <f>_xlfn.BETA.INV(Table1[[#This Row],[RV Beta]],D$9,D$10,ProbLow2,ProbUp2)</f>
        <v>0.17331491537764837</v>
      </c>
      <c r="G626">
        <v>0.43270890853959548</v>
      </c>
      <c r="H626">
        <v>0.63727182831488172</v>
      </c>
      <c r="I626">
        <v>0.84183474809016789</v>
      </c>
      <c r="J626">
        <f>_xlfn.BINOM.INV(BinomTrials,_xlfn.GAMMA.INV(Table3[[#This Row],[RV gamma]],GammaShape1,GammaRate1)/BinomTrials,Table3[[#This Row],[RV binom]])</f>
        <v>1</v>
      </c>
      <c r="K626" s="1">
        <f>Table3[[#This Row],[Risk 1 Simulated occurences]]*_xlfn.LOGNORM.INV(Table3[[#This Row],[RV lognorm]],(LN(ImpLow1)+LN(ImpUp1))/2,(LN(ImpUp1)-LN(ImpLow1))/3.29)</f>
        <v>63762.818810102763</v>
      </c>
      <c r="L626">
        <f>_xlfn.BINOM.INV(BinomTrials,_xlfn.GAMMA.INV(Table3[[#This Row],[RV gamma]],GammaShape2,GammaRate2)/BinomTrials,Table3[[#This Row],[RV binom]])</f>
        <v>0</v>
      </c>
      <c r="M626" s="1">
        <f>Table3[[#This Row],[Risk 2 simulated occurences]]*_xlfn.LOGNORM.INV(Table3[[#This Row],[RV lognorm]],(LN(ImpLow2)+LN(ImpUp2))/2,(LN(ImpUp2)-LN(ImpLow2))/3.29)</f>
        <v>0</v>
      </c>
    </row>
    <row r="627" spans="1:13">
      <c r="A627">
        <v>0.60390470717284117</v>
      </c>
      <c r="C627">
        <f>_xlfn.BETA.INV(Table1[[#This Row],[RV Beta]],C$9,C$10,ProbLow1,ProbUp1)</f>
        <v>0.52793969518581507</v>
      </c>
      <c r="D627">
        <f>_xlfn.BETA.INV(Table1[[#This Row],[RV Beta]],D$9,D$10,ProbLow2,ProbUp2)</f>
        <v>0.18338190855574454</v>
      </c>
      <c r="G627">
        <v>0.53862582498166045</v>
      </c>
      <c r="H627">
        <v>0.62761848821659505</v>
      </c>
      <c r="I627">
        <v>0.71661115145152954</v>
      </c>
      <c r="J627">
        <f>_xlfn.BINOM.INV(BinomTrials,_xlfn.GAMMA.INV(Table3[[#This Row],[RV gamma]],GammaShape1,GammaRate1)/BinomTrials,Table3[[#This Row],[RV binom]])</f>
        <v>1</v>
      </c>
      <c r="K627" s="1">
        <f>Table3[[#This Row],[Risk 1 Simulated occurences]]*_xlfn.LOGNORM.INV(Table3[[#This Row],[RV lognorm]],(LN(ImpLow1)+LN(ImpUp1))/2,(LN(ImpUp1)-LN(ImpLow1))/3.29)</f>
        <v>47217.656735276803</v>
      </c>
      <c r="L627">
        <f>_xlfn.BINOM.INV(BinomTrials,_xlfn.GAMMA.INV(Table3[[#This Row],[RV gamma]],GammaShape2,GammaRate2)/BinomTrials,Table3[[#This Row],[RV binom]])</f>
        <v>0</v>
      </c>
      <c r="M627" s="1">
        <f>Table3[[#This Row],[Risk 2 simulated occurences]]*_xlfn.LOGNORM.INV(Table3[[#This Row],[RV lognorm]],(LN(ImpLow2)+LN(ImpUp2))/2,(LN(ImpUp2)-LN(ImpLow2))/3.29)</f>
        <v>0</v>
      </c>
    </row>
    <row r="628" spans="1:13">
      <c r="A628">
        <v>0.82641345394142596</v>
      </c>
      <c r="C628">
        <f>_xlfn.BETA.INV(Table1[[#This Row],[RV Beta]],C$9,C$10,ProbLow1,ProbUp1)</f>
        <v>0.59608711895110833</v>
      </c>
      <c r="D628">
        <f>_xlfn.BETA.INV(Table1[[#This Row],[RV Beta]],D$9,D$10,ProbLow2,ProbUp2)</f>
        <v>0.20382613568533248</v>
      </c>
      <c r="G628">
        <v>0.68424046676803407</v>
      </c>
      <c r="H628">
        <v>0.38393145631250525</v>
      </c>
      <c r="I628">
        <v>8.3622445856976535E-2</v>
      </c>
      <c r="J628">
        <f>_xlfn.BINOM.INV(BinomTrials,_xlfn.GAMMA.INV(Table3[[#This Row],[RV gamma]],GammaShape1,GammaRate1)/BinomTrials,Table3[[#This Row],[RV binom]])</f>
        <v>0</v>
      </c>
      <c r="K628" s="1">
        <f>Table3[[#This Row],[Risk 1 Simulated occurences]]*_xlfn.LOGNORM.INV(Table3[[#This Row],[RV lognorm]],(LN(ImpLow1)+LN(ImpUp1))/2,(LN(ImpUp1)-LN(ImpLow1))/3.29)</f>
        <v>0</v>
      </c>
      <c r="L628">
        <f>_xlfn.BINOM.INV(BinomTrials,_xlfn.GAMMA.INV(Table3[[#This Row],[RV gamma]],GammaShape2,GammaRate2)/BinomTrials,Table3[[#This Row],[RV binom]])</f>
        <v>0</v>
      </c>
      <c r="M628" s="1">
        <f>Table3[[#This Row],[Risk 2 simulated occurences]]*_xlfn.LOGNORM.INV(Table3[[#This Row],[RV lognorm]],(LN(ImpLow2)+LN(ImpUp2))/2,(LN(ImpUp2)-LN(ImpLow2))/3.29)</f>
        <v>0</v>
      </c>
    </row>
    <row r="629" spans="1:13">
      <c r="A629">
        <v>0.53092039354654053</v>
      </c>
      <c r="C629">
        <f>_xlfn.BETA.INV(Table1[[#This Row],[RV Beta]],C$9,C$10,ProbLow1,ProbUp1)</f>
        <v>0.50825142893336861</v>
      </c>
      <c r="D629">
        <f>_xlfn.BETA.INV(Table1[[#This Row],[RV Beta]],D$9,D$10,ProbLow2,ProbUp2)</f>
        <v>0.17747542868001054</v>
      </c>
      <c r="G629">
        <v>2.9524970347771871E-2</v>
      </c>
      <c r="H629">
        <v>0.73598624427615955</v>
      </c>
      <c r="I629">
        <v>0.44244751820454725</v>
      </c>
      <c r="J629">
        <f>_xlfn.BINOM.INV(BinomTrials,_xlfn.GAMMA.INV(Table3[[#This Row],[RV gamma]],GammaShape1,GammaRate1)/BinomTrials,Table3[[#This Row],[RV binom]])</f>
        <v>1</v>
      </c>
      <c r="K629" s="1">
        <f>Table3[[#This Row],[Risk 1 Simulated occurences]]*_xlfn.LOGNORM.INV(Table3[[#This Row],[RV lognorm]],(LN(ImpLow1)+LN(ImpUp1))/2,(LN(ImpUp1)-LN(ImpLow1))/3.29)</f>
        <v>28575.770465868878</v>
      </c>
      <c r="L629">
        <f>_xlfn.BINOM.INV(BinomTrials,_xlfn.GAMMA.INV(Table3[[#This Row],[RV gamma]],GammaShape2,GammaRate2)/BinomTrials,Table3[[#This Row],[RV binom]])</f>
        <v>0</v>
      </c>
      <c r="M629" s="1">
        <f>Table3[[#This Row],[Risk 2 simulated occurences]]*_xlfn.LOGNORM.INV(Table3[[#This Row],[RV lognorm]],(LN(ImpLow2)+LN(ImpUp2))/2,(LN(ImpUp2)-LN(ImpLow2))/3.29)</f>
        <v>0</v>
      </c>
    </row>
    <row r="630" spans="1:13">
      <c r="A630">
        <v>0.17905433670573603</v>
      </c>
      <c r="C630">
        <f>_xlfn.BETA.INV(Table1[[#This Row],[RV Beta]],C$9,C$10,ProbLow1,ProbUp1)</f>
        <v>0.40590595013378039</v>
      </c>
      <c r="D630">
        <f>_xlfn.BETA.INV(Table1[[#This Row],[RV Beta]],D$9,D$10,ProbLow2,ProbUp2)</f>
        <v>0.14677178504013416</v>
      </c>
      <c r="G630">
        <v>0.2261766350018683</v>
      </c>
      <c r="H630">
        <v>0.72080754941366965</v>
      </c>
      <c r="I630">
        <v>0.21543846382547099</v>
      </c>
      <c r="J630">
        <f>_xlfn.BINOM.INV(BinomTrials,_xlfn.GAMMA.INV(Table3[[#This Row],[RV gamma]],GammaShape1,GammaRate1)/BinomTrials,Table3[[#This Row],[RV binom]])</f>
        <v>1</v>
      </c>
      <c r="K630" s="1">
        <f>Table3[[#This Row],[Risk 1 Simulated occurences]]*_xlfn.LOGNORM.INV(Table3[[#This Row],[RV lognorm]],(LN(ImpLow1)+LN(ImpUp1))/2,(LN(ImpUp1)-LN(ImpLow1))/3.29)</f>
        <v>18221.325268540837</v>
      </c>
      <c r="L630">
        <f>_xlfn.BINOM.INV(BinomTrials,_xlfn.GAMMA.INV(Table3[[#This Row],[RV gamma]],GammaShape2,GammaRate2)/BinomTrials,Table3[[#This Row],[RV binom]])</f>
        <v>0</v>
      </c>
      <c r="M630" s="1">
        <f>Table3[[#This Row],[Risk 2 simulated occurences]]*_xlfn.LOGNORM.INV(Table3[[#This Row],[RV lognorm]],(LN(ImpLow2)+LN(ImpUp2))/2,(LN(ImpUp2)-LN(ImpLow2))/3.29)</f>
        <v>0</v>
      </c>
    </row>
    <row r="631" spans="1:13">
      <c r="A631">
        <v>0.36623701330564778</v>
      </c>
      <c r="C631">
        <f>_xlfn.BETA.INV(Table1[[#This Row],[RV Beta]],C$9,C$10,ProbLow1,ProbUp1)</f>
        <v>0.46382821848284445</v>
      </c>
      <c r="D631">
        <f>_xlfn.BETA.INV(Table1[[#This Row],[RV Beta]],D$9,D$10,ProbLow2,ProbUp2)</f>
        <v>0.16414846554485341</v>
      </c>
      <c r="G631">
        <v>0.35070447640060654</v>
      </c>
      <c r="H631">
        <v>0.6124829955457165</v>
      </c>
      <c r="I631">
        <v>0.87426151469082647</v>
      </c>
      <c r="J631">
        <f>_xlfn.BINOM.INV(BinomTrials,_xlfn.GAMMA.INV(Table3[[#This Row],[RV gamma]],GammaShape1,GammaRate1)/BinomTrials,Table3[[#This Row],[RV binom]])</f>
        <v>0</v>
      </c>
      <c r="K631" s="1">
        <f>Table3[[#This Row],[Risk 1 Simulated occurences]]*_xlfn.LOGNORM.INV(Table3[[#This Row],[RV lognorm]],(LN(ImpLow1)+LN(ImpUp1))/2,(LN(ImpUp1)-LN(ImpLow1))/3.29)</f>
        <v>0</v>
      </c>
      <c r="L631">
        <f>_xlfn.BINOM.INV(BinomTrials,_xlfn.GAMMA.INV(Table3[[#This Row],[RV gamma]],GammaShape2,GammaRate2)/BinomTrials,Table3[[#This Row],[RV binom]])</f>
        <v>0</v>
      </c>
      <c r="M631" s="1">
        <f>Table3[[#This Row],[Risk 2 simulated occurences]]*_xlfn.LOGNORM.INV(Table3[[#This Row],[RV lognorm]],(LN(ImpLow2)+LN(ImpUp2))/2,(LN(ImpUp2)-LN(ImpLow2))/3.29)</f>
        <v>0</v>
      </c>
    </row>
    <row r="632" spans="1:13">
      <c r="A632">
        <v>0.34548262802207963</v>
      </c>
      <c r="C632">
        <f>_xlfn.BETA.INV(Table1[[#This Row],[RV Beta]],C$9,C$10,ProbLow1,ProbUp1)</f>
        <v>0.45801248125984739</v>
      </c>
      <c r="D632">
        <f>_xlfn.BETA.INV(Table1[[#This Row],[RV Beta]],D$9,D$10,ProbLow2,ProbUp2)</f>
        <v>0.1624037443779543</v>
      </c>
      <c r="G632">
        <v>0.29013486499438756</v>
      </c>
      <c r="H632">
        <v>1.7061368570225951E-3</v>
      </c>
      <c r="I632">
        <v>0.71327740871965761</v>
      </c>
      <c r="J632">
        <f>_xlfn.BINOM.INV(BinomTrials,_xlfn.GAMMA.INV(Table3[[#This Row],[RV gamma]],GammaShape1,GammaRate1)/BinomTrials,Table3[[#This Row],[RV binom]])</f>
        <v>0</v>
      </c>
      <c r="K632" s="1">
        <f>Table3[[#This Row],[Risk 1 Simulated occurences]]*_xlfn.LOGNORM.INV(Table3[[#This Row],[RV lognorm]],(LN(ImpLow1)+LN(ImpUp1))/2,(LN(ImpUp1)-LN(ImpLow1))/3.29)</f>
        <v>0</v>
      </c>
      <c r="L632">
        <f>_xlfn.BINOM.INV(BinomTrials,_xlfn.GAMMA.INV(Table3[[#This Row],[RV gamma]],GammaShape2,GammaRate2)/BinomTrials,Table3[[#This Row],[RV binom]])</f>
        <v>0</v>
      </c>
      <c r="M632" s="1">
        <f>Table3[[#This Row],[Risk 2 simulated occurences]]*_xlfn.LOGNORM.INV(Table3[[#This Row],[RV lognorm]],(LN(ImpLow2)+LN(ImpUp2))/2,(LN(ImpUp2)-LN(ImpLow2))/3.29)</f>
        <v>0</v>
      </c>
    </row>
    <row r="633" spans="1:13">
      <c r="A633">
        <v>0.52652916709265163</v>
      </c>
      <c r="C633">
        <f>_xlfn.BETA.INV(Table1[[#This Row],[RV Beta]],C$9,C$10,ProbLow1,ProbUp1)</f>
        <v>0.50707822634977928</v>
      </c>
      <c r="D633">
        <f>_xlfn.BETA.INV(Table1[[#This Row],[RV Beta]],D$9,D$10,ProbLow2,ProbUp2)</f>
        <v>0.17712346790493377</v>
      </c>
      <c r="G633">
        <v>0.29667596067147139</v>
      </c>
      <c r="H633">
        <v>0.67504215597875517</v>
      </c>
      <c r="I633">
        <v>5.3408351286038921E-2</v>
      </c>
      <c r="J633">
        <f>_xlfn.BINOM.INV(BinomTrials,_xlfn.GAMMA.INV(Table3[[#This Row],[RV gamma]],GammaShape1,GammaRate1)/BinomTrials,Table3[[#This Row],[RV binom]])</f>
        <v>1</v>
      </c>
      <c r="K633" s="1">
        <f>Table3[[#This Row],[Risk 1 Simulated occurences]]*_xlfn.LOGNORM.INV(Table3[[#This Row],[RV lognorm]],(LN(ImpLow1)+LN(ImpUp1))/2,(LN(ImpUp1)-LN(ImpLow1))/3.29)</f>
        <v>10228.864374705268</v>
      </c>
      <c r="L633">
        <f>_xlfn.BINOM.INV(BinomTrials,_xlfn.GAMMA.INV(Table3[[#This Row],[RV gamma]],GammaShape2,GammaRate2)/BinomTrials,Table3[[#This Row],[RV binom]])</f>
        <v>0</v>
      </c>
      <c r="M633" s="1">
        <f>Table3[[#This Row],[Risk 2 simulated occurences]]*_xlfn.LOGNORM.INV(Table3[[#This Row],[RV lognorm]],(LN(ImpLow2)+LN(ImpUp2))/2,(LN(ImpUp2)-LN(ImpLow2))/3.29)</f>
        <v>0</v>
      </c>
    </row>
    <row r="634" spans="1:13">
      <c r="A634">
        <v>0.37571132619665532</v>
      </c>
      <c r="C634">
        <f>_xlfn.BETA.INV(Table1[[#This Row],[RV Beta]],C$9,C$10,ProbLow1,ProbUp1)</f>
        <v>0.46645592589442053</v>
      </c>
      <c r="D634">
        <f>_xlfn.BETA.INV(Table1[[#This Row],[RV Beta]],D$9,D$10,ProbLow2,ProbUp2)</f>
        <v>0.16493677776832627</v>
      </c>
      <c r="G634">
        <v>0.23287100542004732</v>
      </c>
      <c r="H634">
        <v>0.43351553493808748</v>
      </c>
      <c r="I634">
        <v>0.6341600644561276</v>
      </c>
      <c r="J634">
        <f>_xlfn.BINOM.INV(BinomTrials,_xlfn.GAMMA.INV(Table3[[#This Row],[RV gamma]],GammaShape1,GammaRate1)/BinomTrials,Table3[[#This Row],[RV binom]])</f>
        <v>0</v>
      </c>
      <c r="K634" s="1">
        <f>Table3[[#This Row],[Risk 1 Simulated occurences]]*_xlfn.LOGNORM.INV(Table3[[#This Row],[RV lognorm]],(LN(ImpLow1)+LN(ImpUp1))/2,(LN(ImpUp1)-LN(ImpLow1))/3.29)</f>
        <v>0</v>
      </c>
      <c r="L634">
        <f>_xlfn.BINOM.INV(BinomTrials,_xlfn.GAMMA.INV(Table3[[#This Row],[RV gamma]],GammaShape2,GammaRate2)/BinomTrials,Table3[[#This Row],[RV binom]])</f>
        <v>0</v>
      </c>
      <c r="M634" s="1">
        <f>Table3[[#This Row],[Risk 2 simulated occurences]]*_xlfn.LOGNORM.INV(Table3[[#This Row],[RV lognorm]],(LN(ImpLow2)+LN(ImpUp2))/2,(LN(ImpUp2)-LN(ImpLow2))/3.29)</f>
        <v>0</v>
      </c>
    </row>
    <row r="635" spans="1:13">
      <c r="A635">
        <v>0.58025938718591785</v>
      </c>
      <c r="C635">
        <f>_xlfn.BETA.INV(Table1[[#This Row],[RV Beta]],C$9,C$10,ProbLow1,ProbUp1)</f>
        <v>0.52150840122903497</v>
      </c>
      <c r="D635">
        <f>_xlfn.BETA.INV(Table1[[#This Row],[RV Beta]],D$9,D$10,ProbLow2,ProbUp2)</f>
        <v>0.18145252036871046</v>
      </c>
      <c r="G635">
        <v>0.86298809473541938</v>
      </c>
      <c r="H635">
        <v>9.5595704436113926E-2</v>
      </c>
      <c r="I635">
        <v>0.32820331413680842</v>
      </c>
      <c r="J635">
        <f>_xlfn.BINOM.INV(BinomTrials,_xlfn.GAMMA.INV(Table3[[#This Row],[RV gamma]],GammaShape1,GammaRate1)/BinomTrials,Table3[[#This Row],[RV binom]])</f>
        <v>0</v>
      </c>
      <c r="K635" s="1">
        <f>Table3[[#This Row],[Risk 1 Simulated occurences]]*_xlfn.LOGNORM.INV(Table3[[#This Row],[RV lognorm]],(LN(ImpLow1)+LN(ImpUp1))/2,(LN(ImpUp1)-LN(ImpLow1))/3.29)</f>
        <v>0</v>
      </c>
      <c r="L635">
        <f>_xlfn.BINOM.INV(BinomTrials,_xlfn.GAMMA.INV(Table3[[#This Row],[RV gamma]],GammaShape2,GammaRate2)/BinomTrials,Table3[[#This Row],[RV binom]])</f>
        <v>0</v>
      </c>
      <c r="M635" s="1">
        <f>Table3[[#This Row],[Risk 2 simulated occurences]]*_xlfn.LOGNORM.INV(Table3[[#This Row],[RV lognorm]],(LN(ImpLow2)+LN(ImpUp2))/2,(LN(ImpUp2)-LN(ImpLow2))/3.29)</f>
        <v>0</v>
      </c>
    </row>
    <row r="636" spans="1:13">
      <c r="A636">
        <v>0.41952043372184056</v>
      </c>
      <c r="C636">
        <f>_xlfn.BETA.INV(Table1[[#This Row],[RV Beta]],C$9,C$10,ProbLow1,ProbUp1)</f>
        <v>0.47843200295237742</v>
      </c>
      <c r="D636">
        <f>_xlfn.BETA.INV(Table1[[#This Row],[RV Beta]],D$9,D$10,ProbLow2,ProbUp2)</f>
        <v>0.16852960088571334</v>
      </c>
      <c r="G636">
        <v>0.24090821819422217</v>
      </c>
      <c r="H636">
        <v>0.67700445776665796</v>
      </c>
      <c r="I636">
        <v>0.11310069733909364</v>
      </c>
      <c r="J636">
        <f>_xlfn.BINOM.INV(BinomTrials,_xlfn.GAMMA.INV(Table3[[#This Row],[RV gamma]],GammaShape1,GammaRate1)/BinomTrials,Table3[[#This Row],[RV binom]])</f>
        <v>1</v>
      </c>
      <c r="K636" s="1">
        <f>Table3[[#This Row],[Risk 1 Simulated occurences]]*_xlfn.LOGNORM.INV(Table3[[#This Row],[RV lognorm]],(LN(ImpLow1)+LN(ImpUp1))/2,(LN(ImpUp1)-LN(ImpLow1))/3.29)</f>
        <v>13556.808140196934</v>
      </c>
      <c r="L636">
        <f>_xlfn.BINOM.INV(BinomTrials,_xlfn.GAMMA.INV(Table3[[#This Row],[RV gamma]],GammaShape2,GammaRate2)/BinomTrials,Table3[[#This Row],[RV binom]])</f>
        <v>0</v>
      </c>
      <c r="M636" s="1">
        <f>Table3[[#This Row],[Risk 2 simulated occurences]]*_xlfn.LOGNORM.INV(Table3[[#This Row],[RV lognorm]],(LN(ImpLow2)+LN(ImpUp2))/2,(LN(ImpUp2)-LN(ImpLow2))/3.29)</f>
        <v>0</v>
      </c>
    </row>
    <row r="637" spans="1:13">
      <c r="A637">
        <v>0.87992956297468838</v>
      </c>
      <c r="C637">
        <f>_xlfn.BETA.INV(Table1[[#This Row],[RV Beta]],C$9,C$10,ProbLow1,ProbUp1)</f>
        <v>0.61745331904310263</v>
      </c>
      <c r="D637">
        <f>_xlfn.BETA.INV(Table1[[#This Row],[RV Beta]],D$9,D$10,ProbLow2,ProbUp2)</f>
        <v>0.21023599571293078</v>
      </c>
      <c r="G637">
        <v>0.94442319029216804</v>
      </c>
      <c r="H637">
        <v>0.41392168421946546</v>
      </c>
      <c r="I637">
        <v>0.88342017814676288</v>
      </c>
      <c r="J637">
        <f>_xlfn.BINOM.INV(BinomTrials,_xlfn.GAMMA.INV(Table3[[#This Row],[RV gamma]],GammaShape1,GammaRate1)/BinomTrials,Table3[[#This Row],[RV binom]])</f>
        <v>0</v>
      </c>
      <c r="K637" s="1">
        <f>Table3[[#This Row],[Risk 1 Simulated occurences]]*_xlfn.LOGNORM.INV(Table3[[#This Row],[RV lognorm]],(LN(ImpLow1)+LN(ImpUp1))/2,(LN(ImpUp1)-LN(ImpLow1))/3.29)</f>
        <v>0</v>
      </c>
      <c r="L637">
        <f>_xlfn.BINOM.INV(BinomTrials,_xlfn.GAMMA.INV(Table3[[#This Row],[RV gamma]],GammaShape2,GammaRate2)/BinomTrials,Table3[[#This Row],[RV binom]])</f>
        <v>0</v>
      </c>
      <c r="M637" s="1">
        <f>Table3[[#This Row],[Risk 2 simulated occurences]]*_xlfn.LOGNORM.INV(Table3[[#This Row],[RV lognorm]],(LN(ImpLow2)+LN(ImpUp2))/2,(LN(ImpUp2)-LN(ImpLow2))/3.29)</f>
        <v>0</v>
      </c>
    </row>
    <row r="638" spans="1:13">
      <c r="A638">
        <v>0.97616491558782981</v>
      </c>
      <c r="C638">
        <f>_xlfn.BETA.INV(Table1[[#This Row],[RV Beta]],C$9,C$10,ProbLow1,ProbUp1)</f>
        <v>0.67794139195385705</v>
      </c>
      <c r="D638">
        <f>_xlfn.BETA.INV(Table1[[#This Row],[RV Beta]],D$9,D$10,ProbLow2,ProbUp2)</f>
        <v>0.22838241758615713</v>
      </c>
      <c r="G638">
        <v>0.92055924046810678</v>
      </c>
      <c r="H638">
        <v>0.78174667655571672</v>
      </c>
      <c r="I638">
        <v>0.64293411264332667</v>
      </c>
      <c r="J638">
        <f>_xlfn.BINOM.INV(BinomTrials,_xlfn.GAMMA.INV(Table3[[#This Row],[RV gamma]],GammaShape1,GammaRate1)/BinomTrials,Table3[[#This Row],[RV binom]])</f>
        <v>1</v>
      </c>
      <c r="K638" s="1">
        <f>Table3[[#This Row],[Risk 1 Simulated occurences]]*_xlfn.LOGNORM.INV(Table3[[#This Row],[RV lognorm]],(LN(ImpLow1)+LN(ImpUp1))/2,(LN(ImpUp1)-LN(ImpLow1))/3.29)</f>
        <v>40864.034078163968</v>
      </c>
      <c r="L638">
        <f>_xlfn.BINOM.INV(BinomTrials,_xlfn.GAMMA.INV(Table3[[#This Row],[RV gamma]],GammaShape2,GammaRate2)/BinomTrials,Table3[[#This Row],[RV binom]])</f>
        <v>0</v>
      </c>
      <c r="M638" s="1">
        <f>Table3[[#This Row],[Risk 2 simulated occurences]]*_xlfn.LOGNORM.INV(Table3[[#This Row],[RV lognorm]],(LN(ImpLow2)+LN(ImpUp2))/2,(LN(ImpUp2)-LN(ImpLow2))/3.29)</f>
        <v>0</v>
      </c>
    </row>
    <row r="639" spans="1:13">
      <c r="A639">
        <v>0.40373628465632733</v>
      </c>
      <c r="C639">
        <f>_xlfn.BETA.INV(Table1[[#This Row],[RV Beta]],C$9,C$10,ProbLow1,ProbUp1)</f>
        <v>0.47414592907357855</v>
      </c>
      <c r="D639">
        <f>_xlfn.BETA.INV(Table1[[#This Row],[RV Beta]],D$9,D$10,ProbLow2,ProbUp2)</f>
        <v>0.16724377872207366</v>
      </c>
      <c r="G639">
        <v>0.83915454747115936</v>
      </c>
      <c r="H639">
        <v>0.81639287193137822</v>
      </c>
      <c r="I639">
        <v>0.79363119639159707</v>
      </c>
      <c r="J639">
        <f>_xlfn.BINOM.INV(BinomTrials,_xlfn.GAMMA.INV(Table3[[#This Row],[RV gamma]],GammaShape1,GammaRate1)/BinomTrials,Table3[[#This Row],[RV binom]])</f>
        <v>1</v>
      </c>
      <c r="K639" s="1">
        <f>Table3[[#This Row],[Risk 1 Simulated occurences]]*_xlfn.LOGNORM.INV(Table3[[#This Row],[RV lognorm]],(LN(ImpLow1)+LN(ImpUp1))/2,(LN(ImpUp1)-LN(ImpLow1))/3.29)</f>
        <v>56099.91101540612</v>
      </c>
      <c r="L639">
        <f>_xlfn.BINOM.INV(BinomTrials,_xlfn.GAMMA.INV(Table3[[#This Row],[RV gamma]],GammaShape2,GammaRate2)/BinomTrials,Table3[[#This Row],[RV binom]])</f>
        <v>1</v>
      </c>
      <c r="M639" s="1">
        <f>Table3[[#This Row],[Risk 2 simulated occurences]]*_xlfn.LOGNORM.INV(Table3[[#This Row],[RV lognorm]],(LN(ImpLow2)+LN(ImpUp2))/2,(LN(ImpUp2)-LN(ImpLow2))/3.29)</f>
        <v>5609991.1015406149</v>
      </c>
    </row>
    <row r="640" spans="1:13">
      <c r="A640">
        <v>0.5957362188937777</v>
      </c>
      <c r="C640">
        <f>_xlfn.BETA.INV(Table1[[#This Row],[RV Beta]],C$9,C$10,ProbLow1,ProbUp1)</f>
        <v>0.52571036465974152</v>
      </c>
      <c r="D640">
        <f>_xlfn.BETA.INV(Table1[[#This Row],[RV Beta]],D$9,D$10,ProbLow2,ProbUp2)</f>
        <v>0.18271310939792243</v>
      </c>
      <c r="G640">
        <v>0.67047934777591345</v>
      </c>
      <c r="H640">
        <v>0.1149985506734804</v>
      </c>
      <c r="I640">
        <v>0.55951775357104738</v>
      </c>
      <c r="J640">
        <f>_xlfn.BINOM.INV(BinomTrials,_xlfn.GAMMA.INV(Table3[[#This Row],[RV gamma]],GammaShape1,GammaRate1)/BinomTrials,Table3[[#This Row],[RV binom]])</f>
        <v>0</v>
      </c>
      <c r="K640" s="1">
        <f>Table3[[#This Row],[Risk 1 Simulated occurences]]*_xlfn.LOGNORM.INV(Table3[[#This Row],[RV lognorm]],(LN(ImpLow1)+LN(ImpUp1))/2,(LN(ImpUp1)-LN(ImpLow1))/3.29)</f>
        <v>0</v>
      </c>
      <c r="L640">
        <f>_xlfn.BINOM.INV(BinomTrials,_xlfn.GAMMA.INV(Table3[[#This Row],[RV gamma]],GammaShape2,GammaRate2)/BinomTrials,Table3[[#This Row],[RV binom]])</f>
        <v>0</v>
      </c>
      <c r="M640" s="1">
        <f>Table3[[#This Row],[Risk 2 simulated occurences]]*_xlfn.LOGNORM.INV(Table3[[#This Row],[RV lognorm]],(LN(ImpLow2)+LN(ImpUp2))/2,(LN(ImpUp2)-LN(ImpLow2))/3.29)</f>
        <v>0</v>
      </c>
    </row>
    <row r="641" spans="1:13">
      <c r="A641">
        <v>0.53863094772148457</v>
      </c>
      <c r="C641">
        <f>_xlfn.BETA.INV(Table1[[#This Row],[RV Beta]],C$9,C$10,ProbLow1,ProbUp1)</f>
        <v>0.51031328098539364</v>
      </c>
      <c r="D641">
        <f>_xlfn.BETA.INV(Table1[[#This Row],[RV Beta]],D$9,D$10,ProbLow2,ProbUp2)</f>
        <v>0.17809398429561807</v>
      </c>
      <c r="G641">
        <v>0.74639806977771128</v>
      </c>
      <c r="H641">
        <v>0.78064116918511739</v>
      </c>
      <c r="I641">
        <v>0.8148842685925235</v>
      </c>
      <c r="J641">
        <f>_xlfn.BINOM.INV(BinomTrials,_xlfn.GAMMA.INV(Table3[[#This Row],[RV gamma]],GammaShape1,GammaRate1)/BinomTrials,Table3[[#This Row],[RV binom]])</f>
        <v>1</v>
      </c>
      <c r="K641" s="1">
        <f>Table3[[#This Row],[Risk 1 Simulated occurences]]*_xlfn.LOGNORM.INV(Table3[[#This Row],[RV lognorm]],(LN(ImpLow1)+LN(ImpUp1))/2,(LN(ImpUp1)-LN(ImpLow1))/3.29)</f>
        <v>59204.204210239332</v>
      </c>
      <c r="L641">
        <f>_xlfn.BINOM.INV(BinomTrials,_xlfn.GAMMA.INV(Table3[[#This Row],[RV gamma]],GammaShape2,GammaRate2)/BinomTrials,Table3[[#This Row],[RV binom]])</f>
        <v>0</v>
      </c>
      <c r="M641" s="1">
        <f>Table3[[#This Row],[Risk 2 simulated occurences]]*_xlfn.LOGNORM.INV(Table3[[#This Row],[RV lognorm]],(LN(ImpLow2)+LN(ImpUp2))/2,(LN(ImpUp2)-LN(ImpLow2))/3.29)</f>
        <v>0</v>
      </c>
    </row>
    <row r="642" spans="1:13">
      <c r="A642">
        <v>0.77033835499097514</v>
      </c>
      <c r="C642">
        <f>_xlfn.BETA.INV(Table1[[#This Row],[RV Beta]],C$9,C$10,ProbLow1,ProbUp1)</f>
        <v>0.57678204024486024</v>
      </c>
      <c r="D642">
        <f>_xlfn.BETA.INV(Table1[[#This Row],[RV Beta]],D$9,D$10,ProbLow2,ProbUp2)</f>
        <v>0.19803461207345804</v>
      </c>
      <c r="G642">
        <v>0.71235875399427429</v>
      </c>
      <c r="H642">
        <v>0.23613049426867183</v>
      </c>
      <c r="I642">
        <v>0.75990223454306938</v>
      </c>
      <c r="J642">
        <f>_xlfn.BINOM.INV(BinomTrials,_xlfn.GAMMA.INV(Table3[[#This Row],[RV gamma]],GammaShape1,GammaRate1)/BinomTrials,Table3[[#This Row],[RV binom]])</f>
        <v>0</v>
      </c>
      <c r="K642" s="1">
        <f>Table3[[#This Row],[Risk 1 Simulated occurences]]*_xlfn.LOGNORM.INV(Table3[[#This Row],[RV lognorm]],(LN(ImpLow1)+LN(ImpUp1))/2,(LN(ImpUp1)-LN(ImpLow1))/3.29)</f>
        <v>0</v>
      </c>
      <c r="L642">
        <f>_xlfn.BINOM.INV(BinomTrials,_xlfn.GAMMA.INV(Table3[[#This Row],[RV gamma]],GammaShape2,GammaRate2)/BinomTrials,Table3[[#This Row],[RV binom]])</f>
        <v>0</v>
      </c>
      <c r="M642" s="1">
        <f>Table3[[#This Row],[Risk 2 simulated occurences]]*_xlfn.LOGNORM.INV(Table3[[#This Row],[RV lognorm]],(LN(ImpLow2)+LN(ImpUp2))/2,(LN(ImpUp2)-LN(ImpLow2))/3.29)</f>
        <v>0</v>
      </c>
    </row>
    <row r="643" spans="1:13">
      <c r="A643">
        <v>7.6732333319602691E-2</v>
      </c>
      <c r="C643">
        <f>_xlfn.BETA.INV(Table1[[#This Row],[RV Beta]],C$9,C$10,ProbLow1,ProbUp1)</f>
        <v>0.36129011479221235</v>
      </c>
      <c r="D643">
        <f>_xlfn.BETA.INV(Table1[[#This Row],[RV Beta]],D$9,D$10,ProbLow2,ProbUp2)</f>
        <v>0.1333870344376637</v>
      </c>
      <c r="G643">
        <v>0.61357838176823143</v>
      </c>
      <c r="H643">
        <v>0.64521717356760855</v>
      </c>
      <c r="I643">
        <v>0.67685596536698567</v>
      </c>
      <c r="J643">
        <f>_xlfn.BINOM.INV(BinomTrials,_xlfn.GAMMA.INV(Table3[[#This Row],[RV gamma]],GammaShape1,GammaRate1)/BinomTrials,Table3[[#This Row],[RV binom]])</f>
        <v>1</v>
      </c>
      <c r="K643" s="1">
        <f>Table3[[#This Row],[Risk 1 Simulated occurences]]*_xlfn.LOGNORM.INV(Table3[[#This Row],[RV lognorm]],(LN(ImpLow1)+LN(ImpUp1))/2,(LN(ImpUp1)-LN(ImpLow1))/3.29)</f>
        <v>43600.439077540977</v>
      </c>
      <c r="L643">
        <f>_xlfn.BINOM.INV(BinomTrials,_xlfn.GAMMA.INV(Table3[[#This Row],[RV gamma]],GammaShape2,GammaRate2)/BinomTrials,Table3[[#This Row],[RV binom]])</f>
        <v>0</v>
      </c>
      <c r="M643" s="1">
        <f>Table3[[#This Row],[Risk 2 simulated occurences]]*_xlfn.LOGNORM.INV(Table3[[#This Row],[RV lognorm]],(LN(ImpLow2)+LN(ImpUp2))/2,(LN(ImpUp2)-LN(ImpLow2))/3.29)</f>
        <v>0</v>
      </c>
    </row>
    <row r="644" spans="1:13">
      <c r="A644">
        <v>0.64032610256240052</v>
      </c>
      <c r="C644">
        <f>_xlfn.BETA.INV(Table1[[#This Row],[RV Beta]],C$9,C$10,ProbLow1,ProbUp1)</f>
        <v>0.538001612145944</v>
      </c>
      <c r="D644">
        <f>_xlfn.BETA.INV(Table1[[#This Row],[RV Beta]],D$9,D$10,ProbLow2,ProbUp2)</f>
        <v>0.18640048364378317</v>
      </c>
      <c r="G644">
        <v>0.4118623786661133</v>
      </c>
      <c r="H644">
        <v>0.16503615079682141</v>
      </c>
      <c r="I644">
        <v>0.91820992292752956</v>
      </c>
      <c r="J644">
        <f>_xlfn.BINOM.INV(BinomTrials,_xlfn.GAMMA.INV(Table3[[#This Row],[RV gamma]],GammaShape1,GammaRate1)/BinomTrials,Table3[[#This Row],[RV binom]])</f>
        <v>0</v>
      </c>
      <c r="K644" s="1">
        <f>Table3[[#This Row],[Risk 1 Simulated occurences]]*_xlfn.LOGNORM.INV(Table3[[#This Row],[RV lognorm]],(LN(ImpLow1)+LN(ImpUp1))/2,(LN(ImpUp1)-LN(ImpLow1))/3.29)</f>
        <v>0</v>
      </c>
      <c r="L644">
        <f>_xlfn.BINOM.INV(BinomTrials,_xlfn.GAMMA.INV(Table3[[#This Row],[RV gamma]],GammaShape2,GammaRate2)/BinomTrials,Table3[[#This Row],[RV binom]])</f>
        <v>0</v>
      </c>
      <c r="M644" s="1">
        <f>Table3[[#This Row],[Risk 2 simulated occurences]]*_xlfn.LOGNORM.INV(Table3[[#This Row],[RV lognorm]],(LN(ImpLow2)+LN(ImpUp2))/2,(LN(ImpUp2)-LN(ImpLow2))/3.29)</f>
        <v>0</v>
      </c>
    </row>
    <row r="645" spans="1:13">
      <c r="A645">
        <v>0.9608057662662145</v>
      </c>
      <c r="C645">
        <f>_xlfn.BETA.INV(Table1[[#This Row],[RV Beta]],C$9,C$10,ProbLow1,ProbUp1)</f>
        <v>0.66356235974792299</v>
      </c>
      <c r="D645">
        <f>_xlfn.BETA.INV(Table1[[#This Row],[RV Beta]],D$9,D$10,ProbLow2,ProbUp2)</f>
        <v>0.22406870792437686</v>
      </c>
      <c r="G645">
        <v>0.17099824136635206</v>
      </c>
      <c r="H645">
        <v>0.76258644217745697</v>
      </c>
      <c r="I645">
        <v>0.35417464298856194</v>
      </c>
      <c r="J645">
        <f>_xlfn.BINOM.INV(BinomTrials,_xlfn.GAMMA.INV(Table3[[#This Row],[RV gamma]],GammaShape1,GammaRate1)/BinomTrials,Table3[[#This Row],[RV binom]])</f>
        <v>1</v>
      </c>
      <c r="K645" s="1">
        <f>Table3[[#This Row],[Risk 1 Simulated occurences]]*_xlfn.LOGNORM.INV(Table3[[#This Row],[RV lognorm]],(LN(ImpLow1)+LN(ImpUp1))/2,(LN(ImpUp1)-LN(ImpLow1))/3.29)</f>
        <v>24338.830485060866</v>
      </c>
      <c r="L645">
        <f>_xlfn.BINOM.INV(BinomTrials,_xlfn.GAMMA.INV(Table3[[#This Row],[RV gamma]],GammaShape2,GammaRate2)/BinomTrials,Table3[[#This Row],[RV binom]])</f>
        <v>0</v>
      </c>
      <c r="M645" s="1">
        <f>Table3[[#This Row],[Risk 2 simulated occurences]]*_xlfn.LOGNORM.INV(Table3[[#This Row],[RV lognorm]],(LN(ImpLow2)+LN(ImpUp2))/2,(LN(ImpUp2)-LN(ImpLow2))/3.29)</f>
        <v>0</v>
      </c>
    </row>
    <row r="646" spans="1:13">
      <c r="A646">
        <v>0.26251363626798319</v>
      </c>
      <c r="C646">
        <f>_xlfn.BETA.INV(Table1[[#This Row],[RV Beta]],C$9,C$10,ProbLow1,ProbUp1)</f>
        <v>0.43361582290456269</v>
      </c>
      <c r="D646">
        <f>_xlfn.BETA.INV(Table1[[#This Row],[RV Beta]],D$9,D$10,ProbLow2,ProbUp2)</f>
        <v>0.15508474687136889</v>
      </c>
      <c r="G646">
        <v>0.96744264427919069</v>
      </c>
      <c r="H646">
        <v>0.79033367651995912</v>
      </c>
      <c r="I646">
        <v>0.61322470876072754</v>
      </c>
      <c r="J646">
        <f>_xlfn.BINOM.INV(BinomTrials,_xlfn.GAMMA.INV(Table3[[#This Row],[RV gamma]],GammaShape1,GammaRate1)/BinomTrials,Table3[[#This Row],[RV binom]])</f>
        <v>1</v>
      </c>
      <c r="K646" s="1">
        <f>Table3[[#This Row],[Risk 1 Simulated occurences]]*_xlfn.LOGNORM.INV(Table3[[#This Row],[RV lognorm]],(LN(ImpLow1)+LN(ImpUp1))/2,(LN(ImpUp1)-LN(ImpLow1))/3.29)</f>
        <v>38677.380703772891</v>
      </c>
      <c r="L646">
        <f>_xlfn.BINOM.INV(BinomTrials,_xlfn.GAMMA.INV(Table3[[#This Row],[RV gamma]],GammaShape2,GammaRate2)/BinomTrials,Table3[[#This Row],[RV binom]])</f>
        <v>0</v>
      </c>
      <c r="M646" s="1">
        <f>Table3[[#This Row],[Risk 2 simulated occurences]]*_xlfn.LOGNORM.INV(Table3[[#This Row],[RV lognorm]],(LN(ImpLow2)+LN(ImpUp2))/2,(LN(ImpUp2)-LN(ImpLow2))/3.29)</f>
        <v>0</v>
      </c>
    </row>
    <row r="647" spans="1:13">
      <c r="A647">
        <v>6.6684755993394532E-2</v>
      </c>
      <c r="C647">
        <f>_xlfn.BETA.INV(Table1[[#This Row],[RV Beta]],C$9,C$10,ProbLow1,ProbUp1)</f>
        <v>0.35548067856385918</v>
      </c>
      <c r="D647">
        <f>_xlfn.BETA.INV(Table1[[#This Row],[RV Beta]],D$9,D$10,ProbLow2,ProbUp2)</f>
        <v>0.13164420356915776</v>
      </c>
      <c r="G647">
        <v>0.80852240035707246</v>
      </c>
      <c r="H647">
        <v>0.13810127095230915</v>
      </c>
      <c r="I647">
        <v>0.46768014154754584</v>
      </c>
      <c r="J647">
        <f>_xlfn.BINOM.INV(BinomTrials,_xlfn.GAMMA.INV(Table3[[#This Row],[RV gamma]],GammaShape1,GammaRate1)/BinomTrials,Table3[[#This Row],[RV binom]])</f>
        <v>0</v>
      </c>
      <c r="K647" s="1">
        <f>Table3[[#This Row],[Risk 1 Simulated occurences]]*_xlfn.LOGNORM.INV(Table3[[#This Row],[RV lognorm]],(LN(ImpLow1)+LN(ImpUp1))/2,(LN(ImpUp1)-LN(ImpLow1))/3.29)</f>
        <v>0</v>
      </c>
      <c r="L647">
        <f>_xlfn.BINOM.INV(BinomTrials,_xlfn.GAMMA.INV(Table3[[#This Row],[RV gamma]],GammaShape2,GammaRate2)/BinomTrials,Table3[[#This Row],[RV binom]])</f>
        <v>0</v>
      </c>
      <c r="M647" s="1">
        <f>Table3[[#This Row],[Risk 2 simulated occurences]]*_xlfn.LOGNORM.INV(Table3[[#This Row],[RV lognorm]],(LN(ImpLow2)+LN(ImpUp2))/2,(LN(ImpUp2)-LN(ImpLow2))/3.29)</f>
        <v>0</v>
      </c>
    </row>
    <row r="648" spans="1:13">
      <c r="A648">
        <v>0.77069398098191899</v>
      </c>
      <c r="C648">
        <f>_xlfn.BETA.INV(Table1[[#This Row],[RV Beta]],C$9,C$10,ProbLow1,ProbUp1)</f>
        <v>0.5768976931115235</v>
      </c>
      <c r="D648">
        <f>_xlfn.BETA.INV(Table1[[#This Row],[RV Beta]],D$9,D$10,ProbLow2,ProbUp2)</f>
        <v>0.19806930793345703</v>
      </c>
      <c r="G648">
        <v>0.83598280131629799</v>
      </c>
      <c r="H648">
        <v>6.8060895459754814E-2</v>
      </c>
      <c r="I648">
        <v>0.30013898960321161</v>
      </c>
      <c r="J648">
        <f>_xlfn.BINOM.INV(BinomTrials,_xlfn.GAMMA.INV(Table3[[#This Row],[RV gamma]],GammaShape1,GammaRate1)/BinomTrials,Table3[[#This Row],[RV binom]])</f>
        <v>0</v>
      </c>
      <c r="K648" s="1">
        <f>Table3[[#This Row],[Risk 1 Simulated occurences]]*_xlfn.LOGNORM.INV(Table3[[#This Row],[RV lognorm]],(LN(ImpLow1)+LN(ImpUp1))/2,(LN(ImpUp1)-LN(ImpLow1))/3.29)</f>
        <v>0</v>
      </c>
      <c r="L648">
        <f>_xlfn.BINOM.INV(BinomTrials,_xlfn.GAMMA.INV(Table3[[#This Row],[RV gamma]],GammaShape2,GammaRate2)/BinomTrials,Table3[[#This Row],[RV binom]])</f>
        <v>0</v>
      </c>
      <c r="M648" s="1">
        <f>Table3[[#This Row],[Risk 2 simulated occurences]]*_xlfn.LOGNORM.INV(Table3[[#This Row],[RV lognorm]],(LN(ImpLow2)+LN(ImpUp2))/2,(LN(ImpUp2)-LN(ImpLow2))/3.29)</f>
        <v>0</v>
      </c>
    </row>
    <row r="649" spans="1:13">
      <c r="A649">
        <v>5.3738363112201155E-2</v>
      </c>
      <c r="C649">
        <f>_xlfn.BETA.INV(Table1[[#This Row],[RV Beta]],C$9,C$10,ProbLow1,ProbUp1)</f>
        <v>0.34721965308402936</v>
      </c>
      <c r="D649">
        <f>_xlfn.BETA.INV(Table1[[#This Row],[RV Beta]],D$9,D$10,ProbLow2,ProbUp2)</f>
        <v>0.1291658959252088</v>
      </c>
      <c r="G649">
        <v>0.36294172302025451</v>
      </c>
      <c r="H649">
        <v>0.89946999209908307</v>
      </c>
      <c r="I649">
        <v>0.43599826117791157</v>
      </c>
      <c r="J649">
        <f>_xlfn.BINOM.INV(BinomTrials,_xlfn.GAMMA.INV(Table3[[#This Row],[RV gamma]],GammaShape1,GammaRate1)/BinomTrials,Table3[[#This Row],[RV binom]])</f>
        <v>1</v>
      </c>
      <c r="K649" s="1">
        <f>Table3[[#This Row],[Risk 1 Simulated occurences]]*_xlfn.LOGNORM.INV(Table3[[#This Row],[RV lognorm]],(LN(ImpLow1)+LN(ImpUp1))/2,(LN(ImpUp1)-LN(ImpLow1))/3.29)</f>
        <v>28250.519763725864</v>
      </c>
      <c r="L649">
        <f>_xlfn.BINOM.INV(BinomTrials,_xlfn.GAMMA.INV(Table3[[#This Row],[RV gamma]],GammaShape2,GammaRate2)/BinomTrials,Table3[[#This Row],[RV binom]])</f>
        <v>1</v>
      </c>
      <c r="M649" s="1">
        <f>Table3[[#This Row],[Risk 2 simulated occurences]]*_xlfn.LOGNORM.INV(Table3[[#This Row],[RV lognorm]],(LN(ImpLow2)+LN(ImpUp2))/2,(LN(ImpUp2)-LN(ImpLow2))/3.29)</f>
        <v>2825051.976372588</v>
      </c>
    </row>
    <row r="650" spans="1:13">
      <c r="A650">
        <v>0.18066882676476093</v>
      </c>
      <c r="C650">
        <f>_xlfn.BETA.INV(Table1[[#This Row],[RV Beta]],C$9,C$10,ProbLow1,ProbUp1)</f>
        <v>0.40648912408892351</v>
      </c>
      <c r="D650">
        <f>_xlfn.BETA.INV(Table1[[#This Row],[RV Beta]],D$9,D$10,ProbLow2,ProbUp2)</f>
        <v>0.14694673722667712</v>
      </c>
      <c r="G650">
        <v>0.96153880141747128</v>
      </c>
      <c r="H650">
        <v>0.39215720928840209</v>
      </c>
      <c r="I650">
        <v>0.82277561715933289</v>
      </c>
      <c r="J650">
        <f>_xlfn.BINOM.INV(BinomTrials,_xlfn.GAMMA.INV(Table3[[#This Row],[RV gamma]],GammaShape1,GammaRate1)/BinomTrials,Table3[[#This Row],[RV binom]])</f>
        <v>0</v>
      </c>
      <c r="K650" s="1">
        <f>Table3[[#This Row],[Risk 1 Simulated occurences]]*_xlfn.LOGNORM.INV(Table3[[#This Row],[RV lognorm]],(LN(ImpLow1)+LN(ImpUp1))/2,(LN(ImpUp1)-LN(ImpLow1))/3.29)</f>
        <v>0</v>
      </c>
      <c r="L650">
        <f>_xlfn.BINOM.INV(BinomTrials,_xlfn.GAMMA.INV(Table3[[#This Row],[RV gamma]],GammaShape2,GammaRate2)/BinomTrials,Table3[[#This Row],[RV binom]])</f>
        <v>0</v>
      </c>
      <c r="M650" s="1">
        <f>Table3[[#This Row],[Risk 2 simulated occurences]]*_xlfn.LOGNORM.INV(Table3[[#This Row],[RV lognorm]],(LN(ImpLow2)+LN(ImpUp2))/2,(LN(ImpUp2)-LN(ImpLow2))/3.29)</f>
        <v>0</v>
      </c>
    </row>
    <row r="651" spans="1:13">
      <c r="A651">
        <v>0.5009714353368484</v>
      </c>
      <c r="C651">
        <f>_xlfn.BETA.INV(Table1[[#This Row],[RV Beta]],C$9,C$10,ProbLow1,ProbUp1)</f>
        <v>0.50025904960858847</v>
      </c>
      <c r="D651">
        <f>_xlfn.BETA.INV(Table1[[#This Row],[RV Beta]],D$9,D$10,ProbLow2,ProbUp2)</f>
        <v>0.17507771488257651</v>
      </c>
      <c r="G651">
        <v>0.58263542343985075</v>
      </c>
      <c r="H651">
        <v>0.9862165101739655</v>
      </c>
      <c r="I651">
        <v>0.38979759690808019</v>
      </c>
      <c r="J651">
        <f>_xlfn.BINOM.INV(BinomTrials,_xlfn.GAMMA.INV(Table3[[#This Row],[RV gamma]],GammaShape1,GammaRate1)/BinomTrials,Table3[[#This Row],[RV binom]])</f>
        <v>3</v>
      </c>
      <c r="K651" s="1">
        <f>Table3[[#This Row],[Risk 1 Simulated occurences]]*_xlfn.LOGNORM.INV(Table3[[#This Row],[RV lognorm]],(LN(ImpLow1)+LN(ImpUp1))/2,(LN(ImpUp1)-LN(ImpLow1))/3.29)</f>
        <v>77994.054263299506</v>
      </c>
      <c r="L651">
        <f>_xlfn.BINOM.INV(BinomTrials,_xlfn.GAMMA.INV(Table3[[#This Row],[RV gamma]],GammaShape2,GammaRate2)/BinomTrials,Table3[[#This Row],[RV binom]])</f>
        <v>2</v>
      </c>
      <c r="M651" s="1">
        <f>Table3[[#This Row],[Risk 2 simulated occurences]]*_xlfn.LOGNORM.INV(Table3[[#This Row],[RV lognorm]],(LN(ImpLow2)+LN(ImpUp2))/2,(LN(ImpUp2)-LN(ImpLow2))/3.29)</f>
        <v>5199603.617553303</v>
      </c>
    </row>
    <row r="652" spans="1:13">
      <c r="A652">
        <v>0.82691370641203299</v>
      </c>
      <c r="C652">
        <f>_xlfn.BETA.INV(Table1[[#This Row],[RV Beta]],C$9,C$10,ProbLow1,ProbUp1)</f>
        <v>0.59627089349760354</v>
      </c>
      <c r="D652">
        <f>_xlfn.BETA.INV(Table1[[#This Row],[RV Beta]],D$9,D$10,ProbLow2,ProbUp2)</f>
        <v>0.20388126804928108</v>
      </c>
      <c r="G652">
        <v>0.35356175357176073</v>
      </c>
      <c r="H652">
        <v>0.34088649383787367</v>
      </c>
      <c r="I652">
        <v>0.32821123410398662</v>
      </c>
      <c r="J652">
        <f>_xlfn.BINOM.INV(BinomTrials,_xlfn.GAMMA.INV(Table3[[#This Row],[RV gamma]],GammaShape1,GammaRate1)/BinomTrials,Table3[[#This Row],[RV binom]])</f>
        <v>0</v>
      </c>
      <c r="K652" s="1">
        <f>Table3[[#This Row],[Risk 1 Simulated occurences]]*_xlfn.LOGNORM.INV(Table3[[#This Row],[RV lognorm]],(LN(ImpLow1)+LN(ImpUp1))/2,(LN(ImpUp1)-LN(ImpLow1))/3.29)</f>
        <v>0</v>
      </c>
      <c r="L652">
        <f>_xlfn.BINOM.INV(BinomTrials,_xlfn.GAMMA.INV(Table3[[#This Row],[RV gamma]],GammaShape2,GammaRate2)/BinomTrials,Table3[[#This Row],[RV binom]])</f>
        <v>0</v>
      </c>
      <c r="M652" s="1">
        <f>Table3[[#This Row],[Risk 2 simulated occurences]]*_xlfn.LOGNORM.INV(Table3[[#This Row],[RV lognorm]],(LN(ImpLow2)+LN(ImpUp2))/2,(LN(ImpUp2)-LN(ImpLow2))/3.29)</f>
        <v>0</v>
      </c>
    </row>
    <row r="653" spans="1:13">
      <c r="A653">
        <v>0.93866366703932347</v>
      </c>
      <c r="C653">
        <f>_xlfn.BETA.INV(Table1[[#This Row],[RV Beta]],C$9,C$10,ProbLow1,ProbUp1)</f>
        <v>0.64781175761709808</v>
      </c>
      <c r="D653">
        <f>_xlfn.BETA.INV(Table1[[#This Row],[RV Beta]],D$9,D$10,ProbLow2,ProbUp2)</f>
        <v>0.2193435272851294</v>
      </c>
      <c r="G653">
        <v>0.31239228058252122</v>
      </c>
      <c r="H653">
        <v>0.27930193314296281</v>
      </c>
      <c r="I653">
        <v>0.24621158570340443</v>
      </c>
      <c r="J653">
        <f>_xlfn.BINOM.INV(BinomTrials,_xlfn.GAMMA.INV(Table3[[#This Row],[RV gamma]],GammaShape1,GammaRate1)/BinomTrials,Table3[[#This Row],[RV binom]])</f>
        <v>0</v>
      </c>
      <c r="K653" s="1">
        <f>Table3[[#This Row],[Risk 1 Simulated occurences]]*_xlfn.LOGNORM.INV(Table3[[#This Row],[RV lognorm]],(LN(ImpLow1)+LN(ImpUp1))/2,(LN(ImpUp1)-LN(ImpLow1))/3.29)</f>
        <v>0</v>
      </c>
      <c r="L653">
        <f>_xlfn.BINOM.INV(BinomTrials,_xlfn.GAMMA.INV(Table3[[#This Row],[RV gamma]],GammaShape2,GammaRate2)/BinomTrials,Table3[[#This Row],[RV binom]])</f>
        <v>0</v>
      </c>
      <c r="M653" s="1">
        <f>Table3[[#This Row],[Risk 2 simulated occurences]]*_xlfn.LOGNORM.INV(Table3[[#This Row],[RV lognorm]],(LN(ImpLow2)+LN(ImpUp2))/2,(LN(ImpUp2)-LN(ImpLow2))/3.29)</f>
        <v>0</v>
      </c>
    </row>
    <row r="654" spans="1:13">
      <c r="A654">
        <v>0.12025192990910817</v>
      </c>
      <c r="C654">
        <f>_xlfn.BETA.INV(Table1[[#This Row],[RV Beta]],C$9,C$10,ProbLow1,ProbUp1)</f>
        <v>0.38262634814328944</v>
      </c>
      <c r="D654">
        <f>_xlfn.BETA.INV(Table1[[#This Row],[RV Beta]],D$9,D$10,ProbLow2,ProbUp2)</f>
        <v>0.13978790444298686</v>
      </c>
      <c r="G654">
        <v>0.37705975043450468</v>
      </c>
      <c r="H654">
        <v>0.22759033377635773</v>
      </c>
      <c r="I654">
        <v>7.8120917118210773E-2</v>
      </c>
      <c r="J654">
        <f>_xlfn.BINOM.INV(BinomTrials,_xlfn.GAMMA.INV(Table3[[#This Row],[RV gamma]],GammaShape1,GammaRate1)/BinomTrials,Table3[[#This Row],[RV binom]])</f>
        <v>0</v>
      </c>
      <c r="K654" s="1">
        <f>Table3[[#This Row],[Risk 1 Simulated occurences]]*_xlfn.LOGNORM.INV(Table3[[#This Row],[RV lognorm]],(LN(ImpLow1)+LN(ImpUp1))/2,(LN(ImpUp1)-LN(ImpLow1))/3.29)</f>
        <v>0</v>
      </c>
      <c r="L654">
        <f>_xlfn.BINOM.INV(BinomTrials,_xlfn.GAMMA.INV(Table3[[#This Row],[RV gamma]],GammaShape2,GammaRate2)/BinomTrials,Table3[[#This Row],[RV binom]])</f>
        <v>0</v>
      </c>
      <c r="M654" s="1">
        <f>Table3[[#This Row],[Risk 2 simulated occurences]]*_xlfn.LOGNORM.INV(Table3[[#This Row],[RV lognorm]],(LN(ImpLow2)+LN(ImpUp2))/2,(LN(ImpUp2)-LN(ImpLow2))/3.29)</f>
        <v>0</v>
      </c>
    </row>
    <row r="655" spans="1:13">
      <c r="A655">
        <v>7.4185982381080276E-2</v>
      </c>
      <c r="C655">
        <f>_xlfn.BETA.INV(Table1[[#This Row],[RV Beta]],C$9,C$10,ProbLow1,ProbUp1)</f>
        <v>0.35985961910053249</v>
      </c>
      <c r="D655">
        <f>_xlfn.BETA.INV(Table1[[#This Row],[RV Beta]],D$9,D$10,ProbLow2,ProbUp2)</f>
        <v>0.13295788573015974</v>
      </c>
      <c r="G655">
        <v>0.24322555272058843</v>
      </c>
      <c r="H655">
        <v>0.11073977924452152</v>
      </c>
      <c r="I655">
        <v>0.97825400576845467</v>
      </c>
      <c r="J655">
        <f>_xlfn.BINOM.INV(BinomTrials,_xlfn.GAMMA.INV(Table3[[#This Row],[RV gamma]],GammaShape1,GammaRate1)/BinomTrials,Table3[[#This Row],[RV binom]])</f>
        <v>0</v>
      </c>
      <c r="K655" s="1">
        <f>Table3[[#This Row],[Risk 1 Simulated occurences]]*_xlfn.LOGNORM.INV(Table3[[#This Row],[RV lognorm]],(LN(ImpLow1)+LN(ImpUp1))/2,(LN(ImpUp1)-LN(ImpLow1))/3.29)</f>
        <v>0</v>
      </c>
      <c r="L655">
        <f>_xlfn.BINOM.INV(BinomTrials,_xlfn.GAMMA.INV(Table3[[#This Row],[RV gamma]],GammaShape2,GammaRate2)/BinomTrials,Table3[[#This Row],[RV binom]])</f>
        <v>0</v>
      </c>
      <c r="M655" s="1">
        <f>Table3[[#This Row],[Risk 2 simulated occurences]]*_xlfn.LOGNORM.INV(Table3[[#This Row],[RV lognorm]],(LN(ImpLow2)+LN(ImpUp2))/2,(LN(ImpUp2)-LN(ImpLow2))/3.29)</f>
        <v>0</v>
      </c>
    </row>
    <row r="656" spans="1:13">
      <c r="A656">
        <v>0.84380587881608204</v>
      </c>
      <c r="C656">
        <f>_xlfn.BETA.INV(Table1[[#This Row],[RV Beta]],C$9,C$10,ProbLow1,ProbUp1)</f>
        <v>0.60262884089107382</v>
      </c>
      <c r="D656">
        <f>_xlfn.BETA.INV(Table1[[#This Row],[RV Beta]],D$9,D$10,ProbLow2,ProbUp2)</f>
        <v>0.20578865226732213</v>
      </c>
      <c r="G656">
        <v>0.89186457492963622</v>
      </c>
      <c r="H656">
        <v>0.20346976267335459</v>
      </c>
      <c r="I656">
        <v>0.51507495041707296</v>
      </c>
      <c r="J656">
        <f>_xlfn.BINOM.INV(BinomTrials,_xlfn.GAMMA.INV(Table3[[#This Row],[RV gamma]],GammaShape1,GammaRate1)/BinomTrials,Table3[[#This Row],[RV binom]])</f>
        <v>0</v>
      </c>
      <c r="K656" s="1">
        <f>Table3[[#This Row],[Risk 1 Simulated occurences]]*_xlfn.LOGNORM.INV(Table3[[#This Row],[RV lognorm]],(LN(ImpLow1)+LN(ImpUp1))/2,(LN(ImpUp1)-LN(ImpLow1))/3.29)</f>
        <v>0</v>
      </c>
      <c r="L656">
        <f>_xlfn.BINOM.INV(BinomTrials,_xlfn.GAMMA.INV(Table3[[#This Row],[RV gamma]],GammaShape2,GammaRate2)/BinomTrials,Table3[[#This Row],[RV binom]])</f>
        <v>0</v>
      </c>
      <c r="M656" s="1">
        <f>Table3[[#This Row],[Risk 2 simulated occurences]]*_xlfn.LOGNORM.INV(Table3[[#This Row],[RV lognorm]],(LN(ImpLow2)+LN(ImpUp2))/2,(LN(ImpUp2)-LN(ImpLow2))/3.29)</f>
        <v>0</v>
      </c>
    </row>
    <row r="657" spans="1:13">
      <c r="A657">
        <v>0.84540526189161713</v>
      </c>
      <c r="C657">
        <f>_xlfn.BETA.INV(Table1[[#This Row],[RV Beta]],C$9,C$10,ProbLow1,ProbUp1)</f>
        <v>0.60324726153473773</v>
      </c>
      <c r="D657">
        <f>_xlfn.BETA.INV(Table1[[#This Row],[RV Beta]],D$9,D$10,ProbLow2,ProbUp2)</f>
        <v>0.20597417846042132</v>
      </c>
      <c r="G657">
        <v>0.56791084239627743</v>
      </c>
      <c r="H657">
        <v>0.71630125107071418</v>
      </c>
      <c r="I657">
        <v>0.86469165974515105</v>
      </c>
      <c r="J657">
        <f>_xlfn.BINOM.INV(BinomTrials,_xlfn.GAMMA.INV(Table3[[#This Row],[RV gamma]],GammaShape1,GammaRate1)/BinomTrials,Table3[[#This Row],[RV binom]])</f>
        <v>1</v>
      </c>
      <c r="K657" s="1">
        <f>Table3[[#This Row],[Risk 1 Simulated occurences]]*_xlfn.LOGNORM.INV(Table3[[#This Row],[RV lognorm]],(LN(ImpLow1)+LN(ImpUp1))/2,(LN(ImpUp1)-LN(ImpLow1))/3.29)</f>
        <v>68366.926239986336</v>
      </c>
      <c r="L657">
        <f>_xlfn.BINOM.INV(BinomTrials,_xlfn.GAMMA.INV(Table3[[#This Row],[RV gamma]],GammaShape2,GammaRate2)/BinomTrials,Table3[[#This Row],[RV binom]])</f>
        <v>0</v>
      </c>
      <c r="M657" s="1">
        <f>Table3[[#This Row],[Risk 2 simulated occurences]]*_xlfn.LOGNORM.INV(Table3[[#This Row],[RV lognorm]],(LN(ImpLow2)+LN(ImpUp2))/2,(LN(ImpUp2)-LN(ImpLow2))/3.29)</f>
        <v>0</v>
      </c>
    </row>
    <row r="658" spans="1:13">
      <c r="A658">
        <v>0.7262366124085321</v>
      </c>
      <c r="C658">
        <f>_xlfn.BETA.INV(Table1[[#This Row],[RV Beta]],C$9,C$10,ProbLow1,ProbUp1)</f>
        <v>0.56293857149485804</v>
      </c>
      <c r="D658">
        <f>_xlfn.BETA.INV(Table1[[#This Row],[RV Beta]],D$9,D$10,ProbLow2,ProbUp2)</f>
        <v>0.19388157144845741</v>
      </c>
      <c r="G658">
        <v>0.87752815423418218</v>
      </c>
      <c r="H658">
        <v>0.87512674549367597</v>
      </c>
      <c r="I658">
        <v>0.87272533675316966</v>
      </c>
      <c r="J658">
        <f>_xlfn.BINOM.INV(BinomTrials,_xlfn.GAMMA.INV(Table3[[#This Row],[RV gamma]],GammaShape1,GammaRate1)/BinomTrials,Table3[[#This Row],[RV binom]])</f>
        <v>2</v>
      </c>
      <c r="K658" s="1">
        <f>Table3[[#This Row],[Risk 1 Simulated occurences]]*_xlfn.LOGNORM.INV(Table3[[#This Row],[RV lognorm]],(LN(ImpLow1)+LN(ImpUp1))/2,(LN(ImpUp1)-LN(ImpLow1))/3.29)</f>
        <v>140392.11858758499</v>
      </c>
      <c r="L658">
        <f>_xlfn.BINOM.INV(BinomTrials,_xlfn.GAMMA.INV(Table3[[#This Row],[RV gamma]],GammaShape2,GammaRate2)/BinomTrials,Table3[[#This Row],[RV binom]])</f>
        <v>1</v>
      </c>
      <c r="M658" s="1">
        <f>Table3[[#This Row],[Risk 2 simulated occurences]]*_xlfn.LOGNORM.INV(Table3[[#This Row],[RV lognorm]],(LN(ImpLow2)+LN(ImpUp2))/2,(LN(ImpUp2)-LN(ImpLow2))/3.29)</f>
        <v>7019605.9293792527</v>
      </c>
    </row>
    <row r="659" spans="1:13">
      <c r="A659">
        <v>0.858744750199255</v>
      </c>
      <c r="C659">
        <f>_xlfn.BETA.INV(Table1[[#This Row],[RV Beta]],C$9,C$10,ProbLow1,ProbUp1)</f>
        <v>0.60853007802139647</v>
      </c>
      <c r="D659">
        <f>_xlfn.BETA.INV(Table1[[#This Row],[RV Beta]],D$9,D$10,ProbLow2,ProbUp2)</f>
        <v>0.20755902340641896</v>
      </c>
      <c r="G659">
        <v>0.6156882138995865</v>
      </c>
      <c r="H659">
        <v>0.25521151221134303</v>
      </c>
      <c r="I659">
        <v>0.89473481052309967</v>
      </c>
      <c r="J659">
        <f>_xlfn.BINOM.INV(BinomTrials,_xlfn.GAMMA.INV(Table3[[#This Row],[RV gamma]],GammaShape1,GammaRate1)/BinomTrials,Table3[[#This Row],[RV binom]])</f>
        <v>0</v>
      </c>
      <c r="K659" s="1">
        <f>Table3[[#This Row],[Risk 1 Simulated occurences]]*_xlfn.LOGNORM.INV(Table3[[#This Row],[RV lognorm]],(LN(ImpLow1)+LN(ImpUp1))/2,(LN(ImpUp1)-LN(ImpLow1))/3.29)</f>
        <v>0</v>
      </c>
      <c r="L659">
        <f>_xlfn.BINOM.INV(BinomTrials,_xlfn.GAMMA.INV(Table3[[#This Row],[RV gamma]],GammaShape2,GammaRate2)/BinomTrials,Table3[[#This Row],[RV binom]])</f>
        <v>0</v>
      </c>
      <c r="M659" s="1">
        <f>Table3[[#This Row],[Risk 2 simulated occurences]]*_xlfn.LOGNORM.INV(Table3[[#This Row],[RV lognorm]],(LN(ImpLow2)+LN(ImpUp2))/2,(LN(ImpUp2)-LN(ImpLow2))/3.29)</f>
        <v>0</v>
      </c>
    </row>
    <row r="660" spans="1:13">
      <c r="A660">
        <v>0.92301659887797038</v>
      </c>
      <c r="C660">
        <f>_xlfn.BETA.INV(Table1[[#This Row],[RV Beta]],C$9,C$10,ProbLow1,ProbUp1)</f>
        <v>0.6385702590607728</v>
      </c>
      <c r="D660">
        <f>_xlfn.BETA.INV(Table1[[#This Row],[RV Beta]],D$9,D$10,ProbLow2,ProbUp2)</f>
        <v>0.21657107771823181</v>
      </c>
      <c r="G660">
        <v>0.87181101034945385</v>
      </c>
      <c r="H660">
        <v>0.33988573604258043</v>
      </c>
      <c r="I660">
        <v>0.80796046173570701</v>
      </c>
      <c r="J660">
        <f>_xlfn.BINOM.INV(BinomTrials,_xlfn.GAMMA.INV(Table3[[#This Row],[RV gamma]],GammaShape1,GammaRate1)/BinomTrials,Table3[[#This Row],[RV binom]])</f>
        <v>0</v>
      </c>
      <c r="K660" s="1">
        <f>Table3[[#This Row],[Risk 1 Simulated occurences]]*_xlfn.LOGNORM.INV(Table3[[#This Row],[RV lognorm]],(LN(ImpLow1)+LN(ImpUp1))/2,(LN(ImpUp1)-LN(ImpLow1))/3.29)</f>
        <v>0</v>
      </c>
      <c r="L660">
        <f>_xlfn.BINOM.INV(BinomTrials,_xlfn.GAMMA.INV(Table3[[#This Row],[RV gamma]],GammaShape2,GammaRate2)/BinomTrials,Table3[[#This Row],[RV binom]])</f>
        <v>0</v>
      </c>
      <c r="M660" s="1">
        <f>Table3[[#This Row],[Risk 2 simulated occurences]]*_xlfn.LOGNORM.INV(Table3[[#This Row],[RV lognorm]],(LN(ImpLow2)+LN(ImpUp2))/2,(LN(ImpUp2)-LN(ImpLow2))/3.29)</f>
        <v>0</v>
      </c>
    </row>
    <row r="661" spans="1:13">
      <c r="A661">
        <v>0.13997734204864937</v>
      </c>
      <c r="C661">
        <f>_xlfn.BETA.INV(Table1[[#This Row],[RV Beta]],C$9,C$10,ProbLow1,ProbUp1)</f>
        <v>0.39095134342749882</v>
      </c>
      <c r="D661">
        <f>_xlfn.BETA.INV(Table1[[#This Row],[RV Beta]],D$9,D$10,ProbLow2,ProbUp2)</f>
        <v>0.14228540302824969</v>
      </c>
      <c r="G661">
        <v>0.52765094327165318</v>
      </c>
      <c r="H661">
        <v>0.45956566764952878</v>
      </c>
      <c r="I661">
        <v>0.39148039202740437</v>
      </c>
      <c r="J661">
        <f>_xlfn.BINOM.INV(BinomTrials,_xlfn.GAMMA.INV(Table3[[#This Row],[RV gamma]],GammaShape1,GammaRate1)/BinomTrials,Table3[[#This Row],[RV binom]])</f>
        <v>0</v>
      </c>
      <c r="K661" s="1">
        <f>Table3[[#This Row],[Risk 1 Simulated occurences]]*_xlfn.LOGNORM.INV(Table3[[#This Row],[RV lognorm]],(LN(ImpLow1)+LN(ImpUp1))/2,(LN(ImpUp1)-LN(ImpLow1))/3.29)</f>
        <v>0</v>
      </c>
      <c r="L661">
        <f>_xlfn.BINOM.INV(BinomTrials,_xlfn.GAMMA.INV(Table3[[#This Row],[RV gamma]],GammaShape2,GammaRate2)/BinomTrials,Table3[[#This Row],[RV binom]])</f>
        <v>0</v>
      </c>
      <c r="M661" s="1">
        <f>Table3[[#This Row],[Risk 2 simulated occurences]]*_xlfn.LOGNORM.INV(Table3[[#This Row],[RV lognorm]],(LN(ImpLow2)+LN(ImpUp2))/2,(LN(ImpUp2)-LN(ImpLow2))/3.29)</f>
        <v>0</v>
      </c>
    </row>
    <row r="662" spans="1:13">
      <c r="A662">
        <v>0.5991878116499576</v>
      </c>
      <c r="C662">
        <f>_xlfn.BETA.INV(Table1[[#This Row],[RV Beta]],C$9,C$10,ProbLow1,ProbUp1)</f>
        <v>0.5266513171911128</v>
      </c>
      <c r="D662">
        <f>_xlfn.BETA.INV(Table1[[#This Row],[RV Beta]],D$9,D$10,ProbLow2,ProbUp2)</f>
        <v>0.18299539515733382</v>
      </c>
      <c r="G662">
        <v>0.22940356667591424</v>
      </c>
      <c r="H662">
        <v>0.92017618563034398</v>
      </c>
      <c r="I662">
        <v>0.61094880458477363</v>
      </c>
      <c r="J662">
        <f>_xlfn.BINOM.INV(BinomTrials,_xlfn.GAMMA.INV(Table3[[#This Row],[RV gamma]],GammaShape1,GammaRate1)/BinomTrials,Table3[[#This Row],[RV binom]])</f>
        <v>1</v>
      </c>
      <c r="K662" s="1">
        <f>Table3[[#This Row],[Risk 1 Simulated occurences]]*_xlfn.LOGNORM.INV(Table3[[#This Row],[RV lognorm]],(LN(ImpLow1)+LN(ImpUp1))/2,(LN(ImpUp1)-LN(ImpLow1))/3.29)</f>
        <v>38516.898354646146</v>
      </c>
      <c r="L662">
        <f>_xlfn.BINOM.INV(BinomTrials,_xlfn.GAMMA.INV(Table3[[#This Row],[RV gamma]],GammaShape2,GammaRate2)/BinomTrials,Table3[[#This Row],[RV binom]])</f>
        <v>1</v>
      </c>
      <c r="M662" s="1">
        <f>Table3[[#This Row],[Risk 2 simulated occurences]]*_xlfn.LOGNORM.INV(Table3[[#This Row],[RV lognorm]],(LN(ImpLow2)+LN(ImpUp2))/2,(LN(ImpUp2)-LN(ImpLow2))/3.29)</f>
        <v>3851689.8354646158</v>
      </c>
    </row>
    <row r="663" spans="1:13">
      <c r="A663">
        <v>0.54955040083711515</v>
      </c>
      <c r="C663">
        <f>_xlfn.BETA.INV(Table1[[#This Row],[RV Beta]],C$9,C$10,ProbLow1,ProbUp1)</f>
        <v>0.513238165814911</v>
      </c>
      <c r="D663">
        <f>_xlfn.BETA.INV(Table1[[#This Row],[RV Beta]],D$9,D$10,ProbLow2,ProbUp2)</f>
        <v>0.17897144974447327</v>
      </c>
      <c r="G663">
        <v>0.58574512209079466</v>
      </c>
      <c r="H663">
        <v>0.40115188919061417</v>
      </c>
      <c r="I663">
        <v>0.21655865629043367</v>
      </c>
      <c r="J663">
        <f>_xlfn.BINOM.INV(BinomTrials,_xlfn.GAMMA.INV(Table3[[#This Row],[RV gamma]],GammaShape1,GammaRate1)/BinomTrials,Table3[[#This Row],[RV binom]])</f>
        <v>0</v>
      </c>
      <c r="K663" s="1">
        <f>Table3[[#This Row],[Risk 1 Simulated occurences]]*_xlfn.LOGNORM.INV(Table3[[#This Row],[RV lognorm]],(LN(ImpLow1)+LN(ImpUp1))/2,(LN(ImpUp1)-LN(ImpLow1))/3.29)</f>
        <v>0</v>
      </c>
      <c r="L663">
        <f>_xlfn.BINOM.INV(BinomTrials,_xlfn.GAMMA.INV(Table3[[#This Row],[RV gamma]],GammaShape2,GammaRate2)/BinomTrials,Table3[[#This Row],[RV binom]])</f>
        <v>0</v>
      </c>
      <c r="M663" s="1">
        <f>Table3[[#This Row],[Risk 2 simulated occurences]]*_xlfn.LOGNORM.INV(Table3[[#This Row],[RV lognorm]],(LN(ImpLow2)+LN(ImpUp2))/2,(LN(ImpUp2)-LN(ImpLow2))/3.29)</f>
        <v>0</v>
      </c>
    </row>
    <row r="664" spans="1:13">
      <c r="A664">
        <v>0.29358686939514561</v>
      </c>
      <c r="C664">
        <f>_xlfn.BETA.INV(Table1[[#This Row],[RV Beta]],C$9,C$10,ProbLow1,ProbUp1)</f>
        <v>0.44301325512380774</v>
      </c>
      <c r="D664">
        <f>_xlfn.BETA.INV(Table1[[#This Row],[RV Beta]],D$9,D$10,ProbLow2,ProbUp2)</f>
        <v>0.15790397653714239</v>
      </c>
      <c r="G664">
        <v>0.61826697998599478</v>
      </c>
      <c r="H664">
        <v>0.15980162665238679</v>
      </c>
      <c r="I664">
        <v>0.7013362733187789</v>
      </c>
      <c r="J664">
        <f>_xlfn.BINOM.INV(BinomTrials,_xlfn.GAMMA.INV(Table3[[#This Row],[RV gamma]],GammaShape1,GammaRate1)/BinomTrials,Table3[[#This Row],[RV binom]])</f>
        <v>0</v>
      </c>
      <c r="K664" s="1">
        <f>Table3[[#This Row],[Risk 1 Simulated occurences]]*_xlfn.LOGNORM.INV(Table3[[#This Row],[RV lognorm]],(LN(ImpLow1)+LN(ImpUp1))/2,(LN(ImpUp1)-LN(ImpLow1))/3.29)</f>
        <v>0</v>
      </c>
      <c r="L664">
        <f>_xlfn.BINOM.INV(BinomTrials,_xlfn.GAMMA.INV(Table3[[#This Row],[RV gamma]],GammaShape2,GammaRate2)/BinomTrials,Table3[[#This Row],[RV binom]])</f>
        <v>0</v>
      </c>
      <c r="M664" s="1">
        <f>Table3[[#This Row],[Risk 2 simulated occurences]]*_xlfn.LOGNORM.INV(Table3[[#This Row],[RV lognorm]],(LN(ImpLow2)+LN(ImpUp2))/2,(LN(ImpUp2)-LN(ImpLow2))/3.29)</f>
        <v>0</v>
      </c>
    </row>
    <row r="665" spans="1:13">
      <c r="A665">
        <v>0.31451392421243429</v>
      </c>
      <c r="C665">
        <f>_xlfn.BETA.INV(Table1[[#This Row],[RV Beta]],C$9,C$10,ProbLow1,ProbUp1)</f>
        <v>0.44915213021271683</v>
      </c>
      <c r="D665">
        <f>_xlfn.BETA.INV(Table1[[#This Row],[RV Beta]],D$9,D$10,ProbLow2,ProbUp2)</f>
        <v>0.15974563906381511</v>
      </c>
      <c r="G665">
        <v>0.21313262461364857</v>
      </c>
      <c r="H665">
        <v>0.78593914666489662</v>
      </c>
      <c r="I665">
        <v>0.35874566871614461</v>
      </c>
      <c r="J665">
        <f>_xlfn.BINOM.INV(BinomTrials,_xlfn.GAMMA.INV(Table3[[#This Row],[RV gamma]],GammaShape1,GammaRate1)/BinomTrials,Table3[[#This Row],[RV binom]])</f>
        <v>1</v>
      </c>
      <c r="K665" s="1">
        <f>Table3[[#This Row],[Risk 1 Simulated occurences]]*_xlfn.LOGNORM.INV(Table3[[#This Row],[RV lognorm]],(LN(ImpLow1)+LN(ImpUp1))/2,(LN(ImpUp1)-LN(ImpLow1))/3.29)</f>
        <v>24548.57374969</v>
      </c>
      <c r="L665">
        <f>_xlfn.BINOM.INV(BinomTrials,_xlfn.GAMMA.INV(Table3[[#This Row],[RV gamma]],GammaShape2,GammaRate2)/BinomTrials,Table3[[#This Row],[RV binom]])</f>
        <v>0</v>
      </c>
      <c r="M665" s="1">
        <f>Table3[[#This Row],[Risk 2 simulated occurences]]*_xlfn.LOGNORM.INV(Table3[[#This Row],[RV lognorm]],(LN(ImpLow2)+LN(ImpUp2))/2,(LN(ImpUp2)-LN(ImpLow2))/3.29)</f>
        <v>0</v>
      </c>
    </row>
    <row r="666" spans="1:13">
      <c r="A666">
        <v>3.5524238383175914E-2</v>
      </c>
      <c r="C666">
        <f>_xlfn.BETA.INV(Table1[[#This Row],[RV Beta]],C$9,C$10,ProbLow1,ProbUp1)</f>
        <v>0.333359602005108</v>
      </c>
      <c r="D666">
        <f>_xlfn.BETA.INV(Table1[[#This Row],[RV Beta]],D$9,D$10,ProbLow2,ProbUp2)</f>
        <v>0.1250078806015324</v>
      </c>
      <c r="G666">
        <v>0.12002188159153884</v>
      </c>
      <c r="H666">
        <v>0.27923799691686313</v>
      </c>
      <c r="I666">
        <v>0.43845411224218744</v>
      </c>
      <c r="J666">
        <f>_xlfn.BINOM.INV(BinomTrials,_xlfn.GAMMA.INV(Table3[[#This Row],[RV gamma]],GammaShape1,GammaRate1)/BinomTrials,Table3[[#This Row],[RV binom]])</f>
        <v>0</v>
      </c>
      <c r="K666" s="1">
        <f>Table3[[#This Row],[Risk 1 Simulated occurences]]*_xlfn.LOGNORM.INV(Table3[[#This Row],[RV lognorm]],(LN(ImpLow1)+LN(ImpUp1))/2,(LN(ImpUp1)-LN(ImpLow1))/3.29)</f>
        <v>0</v>
      </c>
      <c r="L666">
        <f>_xlfn.BINOM.INV(BinomTrials,_xlfn.GAMMA.INV(Table3[[#This Row],[RV gamma]],GammaShape2,GammaRate2)/BinomTrials,Table3[[#This Row],[RV binom]])</f>
        <v>0</v>
      </c>
      <c r="M666" s="1">
        <f>Table3[[#This Row],[Risk 2 simulated occurences]]*_xlfn.LOGNORM.INV(Table3[[#This Row],[RV lognorm]],(LN(ImpLow2)+LN(ImpUp2))/2,(LN(ImpUp2)-LN(ImpLow2))/3.29)</f>
        <v>0</v>
      </c>
    </row>
    <row r="667" spans="1:13">
      <c r="A667">
        <v>5.587450603762386E-2</v>
      </c>
      <c r="C667">
        <f>_xlfn.BETA.INV(Table1[[#This Row],[RV Beta]],C$9,C$10,ProbLow1,ProbUp1)</f>
        <v>0.34865473045515316</v>
      </c>
      <c r="D667">
        <f>_xlfn.BETA.INV(Table1[[#This Row],[RV Beta]],D$9,D$10,ProbLow2,ProbUp2)</f>
        <v>0.12959641913654593</v>
      </c>
      <c r="G667">
        <v>0.20776390899334285</v>
      </c>
      <c r="H667">
        <v>0.15301418171870251</v>
      </c>
      <c r="I667">
        <v>9.8264454444062177E-2</v>
      </c>
      <c r="J667">
        <f>_xlfn.BINOM.INV(BinomTrials,_xlfn.GAMMA.INV(Table3[[#This Row],[RV gamma]],GammaShape1,GammaRate1)/BinomTrials,Table3[[#This Row],[RV binom]])</f>
        <v>0</v>
      </c>
      <c r="K667" s="1">
        <f>Table3[[#This Row],[Risk 1 Simulated occurences]]*_xlfn.LOGNORM.INV(Table3[[#This Row],[RV lognorm]],(LN(ImpLow1)+LN(ImpUp1))/2,(LN(ImpUp1)-LN(ImpLow1))/3.29)</f>
        <v>0</v>
      </c>
      <c r="L667">
        <f>_xlfn.BINOM.INV(BinomTrials,_xlfn.GAMMA.INV(Table3[[#This Row],[RV gamma]],GammaShape2,GammaRate2)/BinomTrials,Table3[[#This Row],[RV binom]])</f>
        <v>0</v>
      </c>
      <c r="M667" s="1">
        <f>Table3[[#This Row],[Risk 2 simulated occurences]]*_xlfn.LOGNORM.INV(Table3[[#This Row],[RV lognorm]],(LN(ImpLow2)+LN(ImpUp2))/2,(LN(ImpUp2)-LN(ImpLow2))/3.29)</f>
        <v>0</v>
      </c>
    </row>
    <row r="668" spans="1:13">
      <c r="A668">
        <v>8.2822974344167383E-2</v>
      </c>
      <c r="C668">
        <f>_xlfn.BETA.INV(Table1[[#This Row],[RV Beta]],C$9,C$10,ProbLow1,ProbUp1)</f>
        <v>0.36460973299933214</v>
      </c>
      <c r="D668">
        <f>_xlfn.BETA.INV(Table1[[#This Row],[RV Beta]],D$9,D$10,ProbLow2,ProbUp2)</f>
        <v>0.13438291989979961</v>
      </c>
      <c r="G668">
        <v>0.88801845111326239</v>
      </c>
      <c r="H668">
        <v>0.70935214623313037</v>
      </c>
      <c r="I668">
        <v>0.53068584135299823</v>
      </c>
      <c r="J668">
        <f>_xlfn.BINOM.INV(BinomTrials,_xlfn.GAMMA.INV(Table3[[#This Row],[RV gamma]],GammaShape1,GammaRate1)/BinomTrials,Table3[[#This Row],[RV binom]])</f>
        <v>1</v>
      </c>
      <c r="K668" s="1">
        <f>Table3[[#This Row],[Risk 1 Simulated occurences]]*_xlfn.LOGNORM.INV(Table3[[#This Row],[RV lognorm]],(LN(ImpLow1)+LN(ImpUp1))/2,(LN(ImpUp1)-LN(ImpLow1))/3.29)</f>
        <v>33373.552012071428</v>
      </c>
      <c r="L668">
        <f>_xlfn.BINOM.INV(BinomTrials,_xlfn.GAMMA.INV(Table3[[#This Row],[RV gamma]],GammaShape2,GammaRate2)/BinomTrials,Table3[[#This Row],[RV binom]])</f>
        <v>0</v>
      </c>
      <c r="M668" s="1">
        <f>Table3[[#This Row],[Risk 2 simulated occurences]]*_xlfn.LOGNORM.INV(Table3[[#This Row],[RV lognorm]],(LN(ImpLow2)+LN(ImpUp2))/2,(LN(ImpUp2)-LN(ImpLow2))/3.29)</f>
        <v>0</v>
      </c>
    </row>
    <row r="669" spans="1:13">
      <c r="A669">
        <v>5.729802421168332E-3</v>
      </c>
      <c r="C669">
        <f>_xlfn.BETA.INV(Table1[[#This Row],[RV Beta]],C$9,C$10,ProbLow1,ProbUp1)</f>
        <v>0.2934317855973006</v>
      </c>
      <c r="D669">
        <f>_xlfn.BETA.INV(Table1[[#This Row],[RV Beta]],D$9,D$10,ProbLow2,ProbUp2)</f>
        <v>0.11302953567919018</v>
      </c>
      <c r="G669">
        <v>0.92610786060155736</v>
      </c>
      <c r="H669">
        <v>8.1521740221195738E-2</v>
      </c>
      <c r="I669">
        <v>0.23693561984083411</v>
      </c>
      <c r="J669">
        <f>_xlfn.BINOM.INV(BinomTrials,_xlfn.GAMMA.INV(Table3[[#This Row],[RV gamma]],GammaShape1,GammaRate1)/BinomTrials,Table3[[#This Row],[RV binom]])</f>
        <v>0</v>
      </c>
      <c r="K669" s="1">
        <f>Table3[[#This Row],[Risk 1 Simulated occurences]]*_xlfn.LOGNORM.INV(Table3[[#This Row],[RV lognorm]],(LN(ImpLow1)+LN(ImpUp1))/2,(LN(ImpUp1)-LN(ImpLow1))/3.29)</f>
        <v>0</v>
      </c>
      <c r="L669">
        <f>_xlfn.BINOM.INV(BinomTrials,_xlfn.GAMMA.INV(Table3[[#This Row],[RV gamma]],GammaShape2,GammaRate2)/BinomTrials,Table3[[#This Row],[RV binom]])</f>
        <v>0</v>
      </c>
      <c r="M669" s="1">
        <f>Table3[[#This Row],[Risk 2 simulated occurences]]*_xlfn.LOGNORM.INV(Table3[[#This Row],[RV lognorm]],(LN(ImpLow2)+LN(ImpUp2))/2,(LN(ImpUp2)-LN(ImpLow2))/3.29)</f>
        <v>0</v>
      </c>
    </row>
    <row r="670" spans="1:13">
      <c r="A670">
        <v>0.300789292576159</v>
      </c>
      <c r="C670">
        <f>_xlfn.BETA.INV(Table1[[#This Row],[RV Beta]],C$9,C$10,ProbLow1,ProbUp1)</f>
        <v>0.44514158653303154</v>
      </c>
      <c r="D670">
        <f>_xlfn.BETA.INV(Table1[[#This Row],[RV Beta]],D$9,D$10,ProbLow2,ProbUp2)</f>
        <v>0.15854247595990953</v>
      </c>
      <c r="G670">
        <v>9.4813130374445179E-2</v>
      </c>
      <c r="H670">
        <v>0.13588789763668921</v>
      </c>
      <c r="I670">
        <v>0.17696266489893323</v>
      </c>
      <c r="J670">
        <f>_xlfn.BINOM.INV(BinomTrials,_xlfn.GAMMA.INV(Table3[[#This Row],[RV gamma]],GammaShape1,GammaRate1)/BinomTrials,Table3[[#This Row],[RV binom]])</f>
        <v>0</v>
      </c>
      <c r="K670" s="1">
        <f>Table3[[#This Row],[Risk 1 Simulated occurences]]*_xlfn.LOGNORM.INV(Table3[[#This Row],[RV lognorm]],(LN(ImpLow1)+LN(ImpUp1))/2,(LN(ImpUp1)-LN(ImpLow1))/3.29)</f>
        <v>0</v>
      </c>
      <c r="L670">
        <f>_xlfn.BINOM.INV(BinomTrials,_xlfn.GAMMA.INV(Table3[[#This Row],[RV gamma]],GammaShape2,GammaRate2)/BinomTrials,Table3[[#This Row],[RV binom]])</f>
        <v>0</v>
      </c>
      <c r="M670" s="1">
        <f>Table3[[#This Row],[Risk 2 simulated occurences]]*_xlfn.LOGNORM.INV(Table3[[#This Row],[RV lognorm]],(LN(ImpLow2)+LN(ImpUp2))/2,(LN(ImpUp2)-LN(ImpLow2))/3.29)</f>
        <v>0</v>
      </c>
    </row>
    <row r="671" spans="1:13">
      <c r="A671">
        <v>0.36564032750466852</v>
      </c>
      <c r="C671">
        <f>_xlfn.BETA.INV(Table1[[#This Row],[RV Beta]],C$9,C$10,ProbLow1,ProbUp1)</f>
        <v>0.46366219244686901</v>
      </c>
      <c r="D671">
        <f>_xlfn.BETA.INV(Table1[[#This Row],[RV Beta]],D$9,D$10,ProbLow2,ProbUp2)</f>
        <v>0.16409865773406079</v>
      </c>
      <c r="G671">
        <v>0.52428220330005615</v>
      </c>
      <c r="H671">
        <v>0.86789557983535137</v>
      </c>
      <c r="I671">
        <v>0.21150895637064657</v>
      </c>
      <c r="J671">
        <f>_xlfn.BINOM.INV(BinomTrials,_xlfn.GAMMA.INV(Table3[[#This Row],[RV gamma]],GammaShape1,GammaRate1)/BinomTrials,Table3[[#This Row],[RV binom]])</f>
        <v>1</v>
      </c>
      <c r="K671" s="1">
        <f>Table3[[#This Row],[Risk 1 Simulated occurences]]*_xlfn.LOGNORM.INV(Table3[[#This Row],[RV lognorm]],(LN(ImpLow1)+LN(ImpUp1))/2,(LN(ImpUp1)-LN(ImpLow1))/3.29)</f>
        <v>18049.91812056147</v>
      </c>
      <c r="L671">
        <f>_xlfn.BINOM.INV(BinomTrials,_xlfn.GAMMA.INV(Table3[[#This Row],[RV gamma]],GammaShape2,GammaRate2)/BinomTrials,Table3[[#This Row],[RV binom]])</f>
        <v>1</v>
      </c>
      <c r="M671" s="1">
        <f>Table3[[#This Row],[Risk 2 simulated occurences]]*_xlfn.LOGNORM.INV(Table3[[#This Row],[RV lognorm]],(LN(ImpLow2)+LN(ImpUp2))/2,(LN(ImpUp2)-LN(ImpLow2))/3.29)</f>
        <v>1804991.8120561477</v>
      </c>
    </row>
    <row r="672" spans="1:13">
      <c r="A672">
        <v>0.31698437096410637</v>
      </c>
      <c r="C672">
        <f>_xlfn.BETA.INV(Table1[[#This Row],[RV Beta]],C$9,C$10,ProbLow1,ProbUp1)</f>
        <v>0.44986813389023833</v>
      </c>
      <c r="D672">
        <f>_xlfn.BETA.INV(Table1[[#This Row],[RV Beta]],D$9,D$10,ProbLow2,ProbUp2)</f>
        <v>0.15996044016707156</v>
      </c>
      <c r="G672">
        <v>0.61099086404358538</v>
      </c>
      <c r="H672">
        <v>0.72101029275032236</v>
      </c>
      <c r="I672">
        <v>0.83102972145705933</v>
      </c>
      <c r="J672">
        <f>_xlfn.BINOM.INV(BinomTrials,_xlfn.GAMMA.INV(Table3[[#This Row],[RV gamma]],GammaShape1,GammaRate1)/BinomTrials,Table3[[#This Row],[RV binom]])</f>
        <v>1</v>
      </c>
      <c r="K672" s="1">
        <f>Table3[[#This Row],[Risk 1 Simulated occurences]]*_xlfn.LOGNORM.INV(Table3[[#This Row],[RV lognorm]],(LN(ImpLow1)+LN(ImpUp1))/2,(LN(ImpUp1)-LN(ImpLow1))/3.29)</f>
        <v>61838.518822575556</v>
      </c>
      <c r="L672">
        <f>_xlfn.BINOM.INV(BinomTrials,_xlfn.GAMMA.INV(Table3[[#This Row],[RV gamma]],GammaShape2,GammaRate2)/BinomTrials,Table3[[#This Row],[RV binom]])</f>
        <v>0</v>
      </c>
      <c r="M672" s="1">
        <f>Table3[[#This Row],[Risk 2 simulated occurences]]*_xlfn.LOGNORM.INV(Table3[[#This Row],[RV lognorm]],(LN(ImpLow2)+LN(ImpUp2))/2,(LN(ImpUp2)-LN(ImpLow2))/3.29)</f>
        <v>0</v>
      </c>
    </row>
    <row r="673" spans="1:13">
      <c r="A673">
        <v>0.55632279373534155</v>
      </c>
      <c r="C673">
        <f>_xlfn.BETA.INV(Table1[[#This Row],[RV Beta]],C$9,C$10,ProbLow1,ProbUp1)</f>
        <v>0.51505577513052225</v>
      </c>
      <c r="D673">
        <f>_xlfn.BETA.INV(Table1[[#This Row],[RV Beta]],D$9,D$10,ProbLow2,ProbUp2)</f>
        <v>0.17951673253915665</v>
      </c>
      <c r="G673">
        <v>0.92345198054027366</v>
      </c>
      <c r="H673">
        <v>1.9990254668514364E-2</v>
      </c>
      <c r="I673">
        <v>0.11652852879675503</v>
      </c>
      <c r="J673">
        <f>_xlfn.BINOM.INV(BinomTrials,_xlfn.GAMMA.INV(Table3[[#This Row],[RV gamma]],GammaShape1,GammaRate1)/BinomTrials,Table3[[#This Row],[RV binom]])</f>
        <v>0</v>
      </c>
      <c r="K673" s="1">
        <f>Table3[[#This Row],[Risk 1 Simulated occurences]]*_xlfn.LOGNORM.INV(Table3[[#This Row],[RV lognorm]],(LN(ImpLow1)+LN(ImpUp1))/2,(LN(ImpUp1)-LN(ImpLow1))/3.29)</f>
        <v>0</v>
      </c>
      <c r="L673">
        <f>_xlfn.BINOM.INV(BinomTrials,_xlfn.GAMMA.INV(Table3[[#This Row],[RV gamma]],GammaShape2,GammaRate2)/BinomTrials,Table3[[#This Row],[RV binom]])</f>
        <v>0</v>
      </c>
      <c r="M673" s="1">
        <f>Table3[[#This Row],[Risk 2 simulated occurences]]*_xlfn.LOGNORM.INV(Table3[[#This Row],[RV lognorm]],(LN(ImpLow2)+LN(ImpUp2))/2,(LN(ImpUp2)-LN(ImpLow2))/3.29)</f>
        <v>0</v>
      </c>
    </row>
    <row r="674" spans="1:13">
      <c r="A674">
        <v>0.11719430988523845</v>
      </c>
      <c r="C674">
        <f>_xlfn.BETA.INV(Table1[[#This Row],[RV Beta]],C$9,C$10,ProbLow1,ProbUp1)</f>
        <v>0.38127590517392318</v>
      </c>
      <c r="D674">
        <f>_xlfn.BETA.INV(Table1[[#This Row],[RV Beta]],D$9,D$10,ProbLow2,ProbUp2)</f>
        <v>0.13938277155217701</v>
      </c>
      <c r="G674">
        <v>0.4574369403801099</v>
      </c>
      <c r="H674">
        <v>0.97621021372089634</v>
      </c>
      <c r="I674">
        <v>0.49498348706168283</v>
      </c>
      <c r="J674">
        <f>_xlfn.BINOM.INV(BinomTrials,_xlfn.GAMMA.INV(Table3[[#This Row],[RV gamma]],GammaShape1,GammaRate1)/BinomTrials,Table3[[#This Row],[RV binom]])</f>
        <v>2</v>
      </c>
      <c r="K674" s="1">
        <f>Table3[[#This Row],[Risk 1 Simulated occurences]]*_xlfn.LOGNORM.INV(Table3[[#This Row],[RV lognorm]],(LN(ImpLow1)+LN(ImpUp1))/2,(LN(ImpUp1)-LN(ImpLow1))/3.29)</f>
        <v>62691.382668471029</v>
      </c>
      <c r="L674">
        <f>_xlfn.BINOM.INV(BinomTrials,_xlfn.GAMMA.INV(Table3[[#This Row],[RV gamma]],GammaShape2,GammaRate2)/BinomTrials,Table3[[#This Row],[RV binom]])</f>
        <v>1</v>
      </c>
      <c r="M674" s="1">
        <f>Table3[[#This Row],[Risk 2 simulated occurences]]*_xlfn.LOGNORM.INV(Table3[[#This Row],[RV lognorm]],(LN(ImpLow2)+LN(ImpUp2))/2,(LN(ImpUp2)-LN(ImpLow2))/3.29)</f>
        <v>3134569.1334235528</v>
      </c>
    </row>
    <row r="675" spans="1:13">
      <c r="A675">
        <v>0.68476624120248775</v>
      </c>
      <c r="C675">
        <f>_xlfn.BETA.INV(Table1[[#This Row],[RV Beta]],C$9,C$10,ProbLow1,ProbUp1)</f>
        <v>0.55063906330337109</v>
      </c>
      <c r="D675">
        <f>_xlfn.BETA.INV(Table1[[#This Row],[RV Beta]],D$9,D$10,ProbLow2,ProbUp2)</f>
        <v>0.19019171899101134</v>
      </c>
      <c r="G675">
        <v>0.14265696850729034</v>
      </c>
      <c r="H675">
        <v>0.1650620071054725</v>
      </c>
      <c r="I675">
        <v>0.18746704570365466</v>
      </c>
      <c r="J675">
        <f>_xlfn.BINOM.INV(BinomTrials,_xlfn.GAMMA.INV(Table3[[#This Row],[RV gamma]],GammaShape1,GammaRate1)/BinomTrials,Table3[[#This Row],[RV binom]])</f>
        <v>0</v>
      </c>
      <c r="K675" s="1">
        <f>Table3[[#This Row],[Risk 1 Simulated occurences]]*_xlfn.LOGNORM.INV(Table3[[#This Row],[RV lognorm]],(LN(ImpLow1)+LN(ImpUp1))/2,(LN(ImpUp1)-LN(ImpLow1))/3.29)</f>
        <v>0</v>
      </c>
      <c r="L675">
        <f>_xlfn.BINOM.INV(BinomTrials,_xlfn.GAMMA.INV(Table3[[#This Row],[RV gamma]],GammaShape2,GammaRate2)/BinomTrials,Table3[[#This Row],[RV binom]])</f>
        <v>0</v>
      </c>
      <c r="M675" s="1">
        <f>Table3[[#This Row],[Risk 2 simulated occurences]]*_xlfn.LOGNORM.INV(Table3[[#This Row],[RV lognorm]],(LN(ImpLow2)+LN(ImpUp2))/2,(LN(ImpUp2)-LN(ImpLow2))/3.29)</f>
        <v>0</v>
      </c>
    </row>
    <row r="676" spans="1:13">
      <c r="A676">
        <v>0.86621589021115375</v>
      </c>
      <c r="C676">
        <f>_xlfn.BETA.INV(Table1[[#This Row],[RV Beta]],C$9,C$10,ProbLow1,ProbUp1)</f>
        <v>0.61159556777561452</v>
      </c>
      <c r="D676">
        <f>_xlfn.BETA.INV(Table1[[#This Row],[RV Beta]],D$9,D$10,ProbLow2,ProbUp2)</f>
        <v>0.20847867033268436</v>
      </c>
      <c r="G676">
        <v>0.63566970202870188</v>
      </c>
      <c r="H676">
        <v>0.19715342167632349</v>
      </c>
      <c r="I676">
        <v>0.75863714132394511</v>
      </c>
      <c r="J676">
        <f>_xlfn.BINOM.INV(BinomTrials,_xlfn.GAMMA.INV(Table3[[#This Row],[RV gamma]],GammaShape1,GammaRate1)/BinomTrials,Table3[[#This Row],[RV binom]])</f>
        <v>0</v>
      </c>
      <c r="K676" s="1">
        <f>Table3[[#This Row],[Risk 1 Simulated occurences]]*_xlfn.LOGNORM.INV(Table3[[#This Row],[RV lognorm]],(LN(ImpLow1)+LN(ImpUp1))/2,(LN(ImpUp1)-LN(ImpLow1))/3.29)</f>
        <v>0</v>
      </c>
      <c r="L676">
        <f>_xlfn.BINOM.INV(BinomTrials,_xlfn.GAMMA.INV(Table3[[#This Row],[RV gamma]],GammaShape2,GammaRate2)/BinomTrials,Table3[[#This Row],[RV binom]])</f>
        <v>0</v>
      </c>
      <c r="M676" s="1">
        <f>Table3[[#This Row],[Risk 2 simulated occurences]]*_xlfn.LOGNORM.INV(Table3[[#This Row],[RV lognorm]],(LN(ImpLow2)+LN(ImpUp2))/2,(LN(ImpUp2)-LN(ImpLow2))/3.29)</f>
        <v>0</v>
      </c>
    </row>
    <row r="677" spans="1:13">
      <c r="A677">
        <v>0.49046677886064483</v>
      </c>
      <c r="C677">
        <f>_xlfn.BETA.INV(Table1[[#This Row],[RV Beta]],C$9,C$10,ProbLow1,ProbUp1)</f>
        <v>0.49745763241701479</v>
      </c>
      <c r="D677">
        <f>_xlfn.BETA.INV(Table1[[#This Row],[RV Beta]],D$9,D$10,ProbLow2,ProbUp2)</f>
        <v>0.17423728972510455</v>
      </c>
      <c r="G677">
        <v>0.70068199639240369</v>
      </c>
      <c r="H677">
        <v>0.55755811396872534</v>
      </c>
      <c r="I677">
        <v>0.41443423154504699</v>
      </c>
      <c r="J677">
        <f>_xlfn.BINOM.INV(BinomTrials,_xlfn.GAMMA.INV(Table3[[#This Row],[RV gamma]],GammaShape1,GammaRate1)/BinomTrials,Table3[[#This Row],[RV binom]])</f>
        <v>0</v>
      </c>
      <c r="K677" s="1">
        <f>Table3[[#This Row],[Risk 1 Simulated occurences]]*_xlfn.LOGNORM.INV(Table3[[#This Row],[RV lognorm]],(LN(ImpLow1)+LN(ImpUp1))/2,(LN(ImpUp1)-LN(ImpLow1))/3.29)</f>
        <v>0</v>
      </c>
      <c r="L677">
        <f>_xlfn.BINOM.INV(BinomTrials,_xlfn.GAMMA.INV(Table3[[#This Row],[RV gamma]],GammaShape2,GammaRate2)/BinomTrials,Table3[[#This Row],[RV binom]])</f>
        <v>0</v>
      </c>
      <c r="M677" s="1">
        <f>Table3[[#This Row],[Risk 2 simulated occurences]]*_xlfn.LOGNORM.INV(Table3[[#This Row],[RV lognorm]],(LN(ImpLow2)+LN(ImpUp2))/2,(LN(ImpUp2)-LN(ImpLow2))/3.29)</f>
        <v>0</v>
      </c>
    </row>
    <row r="678" spans="1:13">
      <c r="A678">
        <v>0.27515231085715458</v>
      </c>
      <c r="C678">
        <f>_xlfn.BETA.INV(Table1[[#This Row],[RV Beta]],C$9,C$10,ProbLow1,ProbUp1)</f>
        <v>0.43748324868065236</v>
      </c>
      <c r="D678">
        <f>_xlfn.BETA.INV(Table1[[#This Row],[RV Beta]],D$9,D$10,ProbLow2,ProbUp2)</f>
        <v>0.15624497460419579</v>
      </c>
      <c r="G678">
        <v>0.36231336712944945</v>
      </c>
      <c r="H678">
        <v>0.87922147236728176</v>
      </c>
      <c r="I678">
        <v>0.39612957760511414</v>
      </c>
      <c r="J678">
        <f>_xlfn.BINOM.INV(BinomTrials,_xlfn.GAMMA.INV(Table3[[#This Row],[RV gamma]],GammaShape1,GammaRate1)/BinomTrials,Table3[[#This Row],[RV binom]])</f>
        <v>1</v>
      </c>
      <c r="K678" s="1">
        <f>Table3[[#This Row],[Risk 1 Simulated occurences]]*_xlfn.LOGNORM.INV(Table3[[#This Row],[RV lognorm]],(LN(ImpLow1)+LN(ImpUp1))/2,(LN(ImpUp1)-LN(ImpLow1))/3.29)</f>
        <v>26299.401240111449</v>
      </c>
      <c r="L678">
        <f>_xlfn.BINOM.INV(BinomTrials,_xlfn.GAMMA.INV(Table3[[#This Row],[RV gamma]],GammaShape2,GammaRate2)/BinomTrials,Table3[[#This Row],[RV binom]])</f>
        <v>1</v>
      </c>
      <c r="M678" s="1">
        <f>Table3[[#This Row],[Risk 2 simulated occurences]]*_xlfn.LOGNORM.INV(Table3[[#This Row],[RV lognorm]],(LN(ImpLow2)+LN(ImpUp2))/2,(LN(ImpUp2)-LN(ImpLow2))/3.29)</f>
        <v>2629940.1240111459</v>
      </c>
    </row>
    <row r="679" spans="1:13">
      <c r="A679">
        <v>0.48488857619692038</v>
      </c>
      <c r="C679">
        <f>_xlfn.BETA.INV(Table1[[#This Row],[RV Beta]],C$9,C$10,ProbLow1,ProbUp1)</f>
        <v>0.49596958868435692</v>
      </c>
      <c r="D679">
        <f>_xlfn.BETA.INV(Table1[[#This Row],[RV Beta]],D$9,D$10,ProbLow2,ProbUp2)</f>
        <v>0.1737908766053072</v>
      </c>
      <c r="G679">
        <v>0.40076134465670277</v>
      </c>
      <c r="H679">
        <v>7.5286076904873406E-2</v>
      </c>
      <c r="I679">
        <v>0.74981080915304399</v>
      </c>
      <c r="J679">
        <f>_xlfn.BINOM.INV(BinomTrials,_xlfn.GAMMA.INV(Table3[[#This Row],[RV gamma]],GammaShape1,GammaRate1)/BinomTrials,Table3[[#This Row],[RV binom]])</f>
        <v>0</v>
      </c>
      <c r="K679" s="1">
        <f>Table3[[#This Row],[Risk 1 Simulated occurences]]*_xlfn.LOGNORM.INV(Table3[[#This Row],[RV lognorm]],(LN(ImpLow1)+LN(ImpUp1))/2,(LN(ImpUp1)-LN(ImpLow1))/3.29)</f>
        <v>0</v>
      </c>
      <c r="L679">
        <f>_xlfn.BINOM.INV(BinomTrials,_xlfn.GAMMA.INV(Table3[[#This Row],[RV gamma]],GammaShape2,GammaRate2)/BinomTrials,Table3[[#This Row],[RV binom]])</f>
        <v>0</v>
      </c>
      <c r="M679" s="1">
        <f>Table3[[#This Row],[Risk 2 simulated occurences]]*_xlfn.LOGNORM.INV(Table3[[#This Row],[RV lognorm]],(LN(ImpLow2)+LN(ImpUp2))/2,(LN(ImpUp2)-LN(ImpLow2))/3.29)</f>
        <v>0</v>
      </c>
    </row>
    <row r="680" spans="1:13">
      <c r="A680">
        <v>0.52230014164107863</v>
      </c>
      <c r="C680">
        <f>_xlfn.BETA.INV(Table1[[#This Row],[RV Beta]],C$9,C$10,ProbLow1,ProbUp1)</f>
        <v>0.50594894974520521</v>
      </c>
      <c r="D680">
        <f>_xlfn.BETA.INV(Table1[[#This Row],[RV Beta]],D$9,D$10,ProbLow2,ProbUp2)</f>
        <v>0.17678468492356159</v>
      </c>
      <c r="G680">
        <v>0.59591964520324003</v>
      </c>
      <c r="H680">
        <v>0.33309454020722518</v>
      </c>
      <c r="I680">
        <v>7.0269435211210249E-2</v>
      </c>
      <c r="J680">
        <f>_xlfn.BINOM.INV(BinomTrials,_xlfn.GAMMA.INV(Table3[[#This Row],[RV gamma]],GammaShape1,GammaRate1)/BinomTrials,Table3[[#This Row],[RV binom]])</f>
        <v>0</v>
      </c>
      <c r="K680" s="1">
        <f>Table3[[#This Row],[Risk 1 Simulated occurences]]*_xlfn.LOGNORM.INV(Table3[[#This Row],[RV lognorm]],(LN(ImpLow1)+LN(ImpUp1))/2,(LN(ImpUp1)-LN(ImpLow1))/3.29)</f>
        <v>0</v>
      </c>
      <c r="L680">
        <f>_xlfn.BINOM.INV(BinomTrials,_xlfn.GAMMA.INV(Table3[[#This Row],[RV gamma]],GammaShape2,GammaRate2)/BinomTrials,Table3[[#This Row],[RV binom]])</f>
        <v>0</v>
      </c>
      <c r="M680" s="1">
        <f>Table3[[#This Row],[Risk 2 simulated occurences]]*_xlfn.LOGNORM.INV(Table3[[#This Row],[RV lognorm]],(LN(ImpLow2)+LN(ImpUp2))/2,(LN(ImpUp2)-LN(ImpLow2))/3.29)</f>
        <v>0</v>
      </c>
    </row>
    <row r="681" spans="1:13">
      <c r="A681">
        <v>0.29848056160774106</v>
      </c>
      <c r="C681">
        <f>_xlfn.BETA.INV(Table1[[#This Row],[RV Beta]],C$9,C$10,ProbLow1,ProbUp1)</f>
        <v>0.44446120363700126</v>
      </c>
      <c r="D681">
        <f>_xlfn.BETA.INV(Table1[[#This Row],[RV Beta]],D$9,D$10,ProbLow2,ProbUp2)</f>
        <v>0.15833836109110047</v>
      </c>
      <c r="G681">
        <v>0.6214769308555298</v>
      </c>
      <c r="H681">
        <v>0.31993726283308921</v>
      </c>
      <c r="I681">
        <v>1.8397594810648631E-2</v>
      </c>
      <c r="J681">
        <f>_xlfn.BINOM.INV(BinomTrials,_xlfn.GAMMA.INV(Table3[[#This Row],[RV gamma]],GammaShape1,GammaRate1)/BinomTrials,Table3[[#This Row],[RV binom]])</f>
        <v>0</v>
      </c>
      <c r="K681" s="1">
        <f>Table3[[#This Row],[Risk 1 Simulated occurences]]*_xlfn.LOGNORM.INV(Table3[[#This Row],[RV lognorm]],(LN(ImpLow1)+LN(ImpUp1))/2,(LN(ImpUp1)-LN(ImpLow1))/3.29)</f>
        <v>0</v>
      </c>
      <c r="L681">
        <f>_xlfn.BINOM.INV(BinomTrials,_xlfn.GAMMA.INV(Table3[[#This Row],[RV gamma]],GammaShape2,GammaRate2)/BinomTrials,Table3[[#This Row],[RV binom]])</f>
        <v>0</v>
      </c>
      <c r="M681" s="1">
        <f>Table3[[#This Row],[Risk 2 simulated occurences]]*_xlfn.LOGNORM.INV(Table3[[#This Row],[RV lognorm]],(LN(ImpLow2)+LN(ImpUp2))/2,(LN(ImpUp2)-LN(ImpLow2))/3.29)</f>
        <v>0</v>
      </c>
    </row>
    <row r="682" spans="1:13">
      <c r="A682">
        <v>0.56279894130434793</v>
      </c>
      <c r="C682">
        <f>_xlfn.BETA.INV(Table1[[#This Row],[RV Beta]],C$9,C$10,ProbLow1,ProbUp1)</f>
        <v>0.51679686499077249</v>
      </c>
      <c r="D682">
        <f>_xlfn.BETA.INV(Table1[[#This Row],[RV Beta]],D$9,D$10,ProbLow2,ProbUp2)</f>
        <v>0.18003905949723173</v>
      </c>
      <c r="G682">
        <v>0.16277688888962236</v>
      </c>
      <c r="H682">
        <v>0.18557643573059535</v>
      </c>
      <c r="I682">
        <v>0.20837598257156834</v>
      </c>
      <c r="J682">
        <f>_xlfn.BINOM.INV(BinomTrials,_xlfn.GAMMA.INV(Table3[[#This Row],[RV gamma]],GammaShape1,GammaRate1)/BinomTrials,Table3[[#This Row],[RV binom]])</f>
        <v>0</v>
      </c>
      <c r="K682" s="1">
        <f>Table3[[#This Row],[Risk 1 Simulated occurences]]*_xlfn.LOGNORM.INV(Table3[[#This Row],[RV lognorm]],(LN(ImpLow1)+LN(ImpUp1))/2,(LN(ImpUp1)-LN(ImpLow1))/3.29)</f>
        <v>0</v>
      </c>
      <c r="L682">
        <f>_xlfn.BINOM.INV(BinomTrials,_xlfn.GAMMA.INV(Table3[[#This Row],[RV gamma]],GammaShape2,GammaRate2)/BinomTrials,Table3[[#This Row],[RV binom]])</f>
        <v>0</v>
      </c>
      <c r="M682" s="1">
        <f>Table3[[#This Row],[Risk 2 simulated occurences]]*_xlfn.LOGNORM.INV(Table3[[#This Row],[RV lognorm]],(LN(ImpLow2)+LN(ImpUp2))/2,(LN(ImpUp2)-LN(ImpLow2))/3.29)</f>
        <v>0</v>
      </c>
    </row>
    <row r="683" spans="1:13">
      <c r="A683">
        <v>0.96180650217542729</v>
      </c>
      <c r="C683">
        <f>_xlfn.BETA.INV(Table1[[#This Row],[RV Beta]],C$9,C$10,ProbLow1,ProbUp1)</f>
        <v>0.66438429303983881</v>
      </c>
      <c r="D683">
        <f>_xlfn.BETA.INV(Table1[[#This Row],[RV Beta]],D$9,D$10,ProbLow2,ProbUp2)</f>
        <v>0.22431528791195166</v>
      </c>
      <c r="G683">
        <v>0.79117156788295673</v>
      </c>
      <c r="H683">
        <v>0.98315532411595585</v>
      </c>
      <c r="I683">
        <v>0.17513908034895503</v>
      </c>
      <c r="J683">
        <f>_xlfn.BINOM.INV(BinomTrials,_xlfn.GAMMA.INV(Table3[[#This Row],[RV gamma]],GammaShape1,GammaRate1)/BinomTrials,Table3[[#This Row],[RV binom]])</f>
        <v>3</v>
      </c>
      <c r="K683" s="1">
        <f>Table3[[#This Row],[Risk 1 Simulated occurences]]*_xlfn.LOGNORM.INV(Table3[[#This Row],[RV lognorm]],(LN(ImpLow1)+LN(ImpUp1))/2,(LN(ImpUp1)-LN(ImpLow1))/3.29)</f>
        <v>49341.859727211602</v>
      </c>
      <c r="L683">
        <f>_xlfn.BINOM.INV(BinomTrials,_xlfn.GAMMA.INV(Table3[[#This Row],[RV gamma]],GammaShape2,GammaRate2)/BinomTrials,Table3[[#This Row],[RV binom]])</f>
        <v>2</v>
      </c>
      <c r="M683" s="1">
        <f>Table3[[#This Row],[Risk 2 simulated occurences]]*_xlfn.LOGNORM.INV(Table3[[#This Row],[RV lognorm]],(LN(ImpLow2)+LN(ImpUp2))/2,(LN(ImpUp2)-LN(ImpLow2))/3.29)</f>
        <v>3289457.3151474418</v>
      </c>
    </row>
    <row r="684" spans="1:13">
      <c r="A684">
        <v>8.1882062406224226E-2</v>
      </c>
      <c r="C684">
        <f>_xlfn.BETA.INV(Table1[[#This Row],[RV Beta]],C$9,C$10,ProbLow1,ProbUp1)</f>
        <v>0.36410579475279808</v>
      </c>
      <c r="D684">
        <f>_xlfn.BETA.INV(Table1[[#This Row],[RV Beta]],D$9,D$10,ProbLow2,ProbUp2)</f>
        <v>0.13423173842583941</v>
      </c>
      <c r="G684">
        <v>0.22054140885385751</v>
      </c>
      <c r="H684">
        <v>0.89153241687059981</v>
      </c>
      <c r="I684">
        <v>0.56252342488734208</v>
      </c>
      <c r="J684">
        <f>_xlfn.BINOM.INV(BinomTrials,_xlfn.GAMMA.INV(Table3[[#This Row],[RV gamma]],GammaShape1,GammaRate1)/BinomTrials,Table3[[#This Row],[RV binom]])</f>
        <v>1</v>
      </c>
      <c r="K684" s="1">
        <f>Table3[[#This Row],[Risk 1 Simulated occurences]]*_xlfn.LOGNORM.INV(Table3[[#This Row],[RV lognorm]],(LN(ImpLow1)+LN(ImpUp1))/2,(LN(ImpUp1)-LN(ImpLow1))/3.29)</f>
        <v>35304.727789718636</v>
      </c>
      <c r="L684">
        <f>_xlfn.BINOM.INV(BinomTrials,_xlfn.GAMMA.INV(Table3[[#This Row],[RV gamma]],GammaShape2,GammaRate2)/BinomTrials,Table3[[#This Row],[RV binom]])</f>
        <v>1</v>
      </c>
      <c r="M684" s="1">
        <f>Table3[[#This Row],[Risk 2 simulated occurences]]*_xlfn.LOGNORM.INV(Table3[[#This Row],[RV lognorm]],(LN(ImpLow2)+LN(ImpUp2))/2,(LN(ImpUp2)-LN(ImpLow2))/3.29)</f>
        <v>3530472.7789718648</v>
      </c>
    </row>
    <row r="685" spans="1:13">
      <c r="A685">
        <v>0.19182286141059496</v>
      </c>
      <c r="C685">
        <f>_xlfn.BETA.INV(Table1[[#This Row],[RV Beta]],C$9,C$10,ProbLow1,ProbUp1)</f>
        <v>0.41045570536792214</v>
      </c>
      <c r="D685">
        <f>_xlfn.BETA.INV(Table1[[#This Row],[RV Beta]],D$9,D$10,ProbLow2,ProbUp2)</f>
        <v>0.1481367116103767</v>
      </c>
      <c r="G685">
        <v>0.63945860678304856</v>
      </c>
      <c r="H685">
        <v>0.98533034417095144</v>
      </c>
      <c r="I685">
        <v>0.33120208155885433</v>
      </c>
      <c r="J685">
        <f>_xlfn.BINOM.INV(BinomTrials,_xlfn.GAMMA.INV(Table3[[#This Row],[RV gamma]],GammaShape1,GammaRate1)/BinomTrials,Table3[[#This Row],[RV binom]])</f>
        <v>3</v>
      </c>
      <c r="K685" s="1">
        <f>Table3[[#This Row],[Risk 1 Simulated occurences]]*_xlfn.LOGNORM.INV(Table3[[#This Row],[RV lognorm]],(LN(ImpLow1)+LN(ImpUp1))/2,(LN(ImpUp1)-LN(ImpLow1))/3.29)</f>
        <v>69890.350610289635</v>
      </c>
      <c r="L685">
        <f>_xlfn.BINOM.INV(BinomTrials,_xlfn.GAMMA.INV(Table3[[#This Row],[RV gamma]],GammaShape2,GammaRate2)/BinomTrials,Table3[[#This Row],[RV binom]])</f>
        <v>2</v>
      </c>
      <c r="M685" s="1">
        <f>Table3[[#This Row],[Risk 2 simulated occurences]]*_xlfn.LOGNORM.INV(Table3[[#This Row],[RV lognorm]],(LN(ImpLow2)+LN(ImpUp2))/2,(LN(ImpUp2)-LN(ImpLow2))/3.29)</f>
        <v>4659356.7073526448</v>
      </c>
    </row>
    <row r="686" spans="1:13">
      <c r="A686">
        <v>0.96683172786926463</v>
      </c>
      <c r="C686">
        <f>_xlfn.BETA.INV(Table1[[#This Row],[RV Beta]],C$9,C$10,ProbLow1,ProbUp1)</f>
        <v>0.66871616900783937</v>
      </c>
      <c r="D686">
        <f>_xlfn.BETA.INV(Table1[[#This Row],[RV Beta]],D$9,D$10,ProbLow2,ProbUp2)</f>
        <v>0.22561485070235182</v>
      </c>
      <c r="G686">
        <v>0.38080420269668297</v>
      </c>
      <c r="H686">
        <v>0.44709448118093165</v>
      </c>
      <c r="I686">
        <v>0.51338475966518038</v>
      </c>
      <c r="J686">
        <f>_xlfn.BINOM.INV(BinomTrials,_xlfn.GAMMA.INV(Table3[[#This Row],[RV gamma]],GammaShape1,GammaRate1)/BinomTrials,Table3[[#This Row],[RV binom]])</f>
        <v>0</v>
      </c>
      <c r="K686" s="1">
        <f>Table3[[#This Row],[Risk 1 Simulated occurences]]*_xlfn.LOGNORM.INV(Table3[[#This Row],[RV lognorm]],(LN(ImpLow1)+LN(ImpUp1))/2,(LN(ImpUp1)-LN(ImpLow1))/3.29)</f>
        <v>0</v>
      </c>
      <c r="L686">
        <f>_xlfn.BINOM.INV(BinomTrials,_xlfn.GAMMA.INV(Table3[[#This Row],[RV gamma]],GammaShape2,GammaRate2)/BinomTrials,Table3[[#This Row],[RV binom]])</f>
        <v>0</v>
      </c>
      <c r="M686" s="1">
        <f>Table3[[#This Row],[Risk 2 simulated occurences]]*_xlfn.LOGNORM.INV(Table3[[#This Row],[RV lognorm]],(LN(ImpLow2)+LN(ImpUp2))/2,(LN(ImpUp2)-LN(ImpLow2))/3.29)</f>
        <v>0</v>
      </c>
    </row>
    <row r="687" spans="1:13">
      <c r="A687">
        <v>0.5408502987310525</v>
      </c>
      <c r="C687">
        <f>_xlfn.BETA.INV(Table1[[#This Row],[RV Beta]],C$9,C$10,ProbLow1,ProbUp1)</f>
        <v>0.51090724630181783</v>
      </c>
      <c r="D687">
        <f>_xlfn.BETA.INV(Table1[[#This Row],[RV Beta]],D$9,D$10,ProbLow2,ProbUp2)</f>
        <v>0.17827217389054534</v>
      </c>
      <c r="G687">
        <v>0.17623472315083943</v>
      </c>
      <c r="H687">
        <v>0.31694520791850295</v>
      </c>
      <c r="I687">
        <v>0.45765569268616646</v>
      </c>
      <c r="J687">
        <f>_xlfn.BINOM.INV(BinomTrials,_xlfn.GAMMA.INV(Table3[[#This Row],[RV gamma]],GammaShape1,GammaRate1)/BinomTrials,Table3[[#This Row],[RV binom]])</f>
        <v>0</v>
      </c>
      <c r="K687" s="1">
        <f>Table3[[#This Row],[Risk 1 Simulated occurences]]*_xlfn.LOGNORM.INV(Table3[[#This Row],[RV lognorm]],(LN(ImpLow1)+LN(ImpUp1))/2,(LN(ImpUp1)-LN(ImpLow1))/3.29)</f>
        <v>0</v>
      </c>
      <c r="L687">
        <f>_xlfn.BINOM.INV(BinomTrials,_xlfn.GAMMA.INV(Table3[[#This Row],[RV gamma]],GammaShape2,GammaRate2)/BinomTrials,Table3[[#This Row],[RV binom]])</f>
        <v>0</v>
      </c>
      <c r="M687" s="1">
        <f>Table3[[#This Row],[Risk 2 simulated occurences]]*_xlfn.LOGNORM.INV(Table3[[#This Row],[RV lognorm]],(LN(ImpLow2)+LN(ImpUp2))/2,(LN(ImpUp2)-LN(ImpLow2))/3.29)</f>
        <v>0</v>
      </c>
    </row>
    <row r="688" spans="1:13">
      <c r="A688">
        <v>7.0970772798625181E-2</v>
      </c>
      <c r="C688">
        <f>_xlfn.BETA.INV(Table1[[#This Row],[RV Beta]],C$9,C$10,ProbLow1,ProbUp1)</f>
        <v>0.35801420143359719</v>
      </c>
      <c r="D688">
        <f>_xlfn.BETA.INV(Table1[[#This Row],[RV Beta]],D$9,D$10,ProbLow2,ProbUp2)</f>
        <v>0.13240426043007916</v>
      </c>
      <c r="G688">
        <v>0.97699199615837629</v>
      </c>
      <c r="H688">
        <v>0.89810948627912879</v>
      </c>
      <c r="I688">
        <v>0.81922697639988129</v>
      </c>
      <c r="J688">
        <f>_xlfn.BINOM.INV(BinomTrials,_xlfn.GAMMA.INV(Table3[[#This Row],[RV gamma]],GammaShape1,GammaRate1)/BinomTrials,Table3[[#This Row],[RV binom]])</f>
        <v>2</v>
      </c>
      <c r="K688" s="1">
        <f>Table3[[#This Row],[Risk 1 Simulated occurences]]*_xlfn.LOGNORM.INV(Table3[[#This Row],[RV lognorm]],(LN(ImpLow1)+LN(ImpUp1))/2,(LN(ImpUp1)-LN(ImpLow1))/3.29)</f>
        <v>119773.91274550445</v>
      </c>
      <c r="L688">
        <f>_xlfn.BINOM.INV(BinomTrials,_xlfn.GAMMA.INV(Table3[[#This Row],[RV gamma]],GammaShape2,GammaRate2)/BinomTrials,Table3[[#This Row],[RV binom]])</f>
        <v>1</v>
      </c>
      <c r="M688" s="1">
        <f>Table3[[#This Row],[Risk 2 simulated occurences]]*_xlfn.LOGNORM.INV(Table3[[#This Row],[RV lognorm]],(LN(ImpLow2)+LN(ImpUp2))/2,(LN(ImpUp2)-LN(ImpLow2))/3.29)</f>
        <v>5988695.6372752357</v>
      </c>
    </row>
    <row r="689" spans="1:13">
      <c r="A689">
        <v>0.80577842649341491</v>
      </c>
      <c r="C689">
        <f>_xlfn.BETA.INV(Table1[[#This Row],[RV Beta]],C$9,C$10,ProbLow1,ProbUp1)</f>
        <v>0.58870481616703907</v>
      </c>
      <c r="D689">
        <f>_xlfn.BETA.INV(Table1[[#This Row],[RV Beta]],D$9,D$10,ProbLow2,ProbUp2)</f>
        <v>0.20161144485011168</v>
      </c>
      <c r="G689">
        <v>0.30447943383105075</v>
      </c>
      <c r="H689">
        <v>0.52613589331793409</v>
      </c>
      <c r="I689">
        <v>0.74779235280481737</v>
      </c>
      <c r="J689">
        <f>_xlfn.BINOM.INV(BinomTrials,_xlfn.GAMMA.INV(Table3[[#This Row],[RV gamma]],GammaShape1,GammaRate1)/BinomTrials,Table3[[#This Row],[RV binom]])</f>
        <v>0</v>
      </c>
      <c r="K689" s="1">
        <f>Table3[[#This Row],[Risk 1 Simulated occurences]]*_xlfn.LOGNORM.INV(Table3[[#This Row],[RV lognorm]],(LN(ImpLow1)+LN(ImpUp1))/2,(LN(ImpUp1)-LN(ImpLow1))/3.29)</f>
        <v>0</v>
      </c>
      <c r="L689">
        <f>_xlfn.BINOM.INV(BinomTrials,_xlfn.GAMMA.INV(Table3[[#This Row],[RV gamma]],GammaShape2,GammaRate2)/BinomTrials,Table3[[#This Row],[RV binom]])</f>
        <v>0</v>
      </c>
      <c r="M689" s="1">
        <f>Table3[[#This Row],[Risk 2 simulated occurences]]*_xlfn.LOGNORM.INV(Table3[[#This Row],[RV lognorm]],(LN(ImpLow2)+LN(ImpUp2))/2,(LN(ImpUp2)-LN(ImpLow2))/3.29)</f>
        <v>0</v>
      </c>
    </row>
    <row r="690" spans="1:13">
      <c r="A690">
        <v>0.71801407482382562</v>
      </c>
      <c r="C690">
        <f>_xlfn.BETA.INV(Table1[[#This Row],[RV Beta]],C$9,C$10,ProbLow1,ProbUp1)</f>
        <v>0.56045224225762702</v>
      </c>
      <c r="D690">
        <f>_xlfn.BETA.INV(Table1[[#This Row],[RV Beta]],D$9,D$10,ProbLow2,ProbUp2)</f>
        <v>0.19313567267728809</v>
      </c>
      <c r="G690">
        <v>0.38584439846959168</v>
      </c>
      <c r="H690">
        <v>0.76595899451801508</v>
      </c>
      <c r="I690">
        <v>0.14607359056643843</v>
      </c>
      <c r="J690">
        <f>_xlfn.BINOM.INV(BinomTrials,_xlfn.GAMMA.INV(Table3[[#This Row],[RV gamma]],GammaShape1,GammaRate1)/BinomTrials,Table3[[#This Row],[RV binom]])</f>
        <v>1</v>
      </c>
      <c r="K690" s="1">
        <f>Table3[[#This Row],[Risk 1 Simulated occurences]]*_xlfn.LOGNORM.INV(Table3[[#This Row],[RV lognorm]],(LN(ImpLow1)+LN(ImpUp1))/2,(LN(ImpUp1)-LN(ImpLow1))/3.29)</f>
        <v>15129.014786917143</v>
      </c>
      <c r="L690">
        <f>_xlfn.BINOM.INV(BinomTrials,_xlfn.GAMMA.INV(Table3[[#This Row],[RV gamma]],GammaShape2,GammaRate2)/BinomTrials,Table3[[#This Row],[RV binom]])</f>
        <v>0</v>
      </c>
      <c r="M690" s="1">
        <f>Table3[[#This Row],[Risk 2 simulated occurences]]*_xlfn.LOGNORM.INV(Table3[[#This Row],[RV lognorm]],(LN(ImpLow2)+LN(ImpUp2))/2,(LN(ImpUp2)-LN(ImpLow2))/3.29)</f>
        <v>0</v>
      </c>
    </row>
    <row r="691" spans="1:13">
      <c r="A691">
        <v>0.66255556403778282</v>
      </c>
      <c r="C691">
        <f>_xlfn.BETA.INV(Table1[[#This Row],[RV Beta]],C$9,C$10,ProbLow1,ProbUp1)</f>
        <v>0.54426456839874049</v>
      </c>
      <c r="D691">
        <f>_xlfn.BETA.INV(Table1[[#This Row],[RV Beta]],D$9,D$10,ProbLow2,ProbUp2)</f>
        <v>0.18827937051962215</v>
      </c>
      <c r="G691">
        <v>0.88680507842768219</v>
      </c>
      <c r="H691">
        <v>0.47282086427920539</v>
      </c>
      <c r="I691">
        <v>5.8836650130728564E-2</v>
      </c>
      <c r="J691">
        <f>_xlfn.BINOM.INV(BinomTrials,_xlfn.GAMMA.INV(Table3[[#This Row],[RV gamma]],GammaShape1,GammaRate1)/BinomTrials,Table3[[#This Row],[RV binom]])</f>
        <v>0</v>
      </c>
      <c r="K691" s="1">
        <f>Table3[[#This Row],[Risk 1 Simulated occurences]]*_xlfn.LOGNORM.INV(Table3[[#This Row],[RV lognorm]],(LN(ImpLow1)+LN(ImpUp1))/2,(LN(ImpUp1)-LN(ImpLow1))/3.29)</f>
        <v>0</v>
      </c>
      <c r="L691">
        <f>_xlfn.BINOM.INV(BinomTrials,_xlfn.GAMMA.INV(Table3[[#This Row],[RV gamma]],GammaShape2,GammaRate2)/BinomTrials,Table3[[#This Row],[RV binom]])</f>
        <v>0</v>
      </c>
      <c r="M691" s="1">
        <f>Table3[[#This Row],[Risk 2 simulated occurences]]*_xlfn.LOGNORM.INV(Table3[[#This Row],[RV lognorm]],(LN(ImpLow2)+LN(ImpUp2))/2,(LN(ImpUp2)-LN(ImpLow2))/3.29)</f>
        <v>0</v>
      </c>
    </row>
    <row r="692" spans="1:13">
      <c r="A692">
        <v>0.57136478301666904</v>
      </c>
      <c r="C692">
        <f>_xlfn.BETA.INV(Table1[[#This Row],[RV Beta]],C$9,C$10,ProbLow1,ProbUp1)</f>
        <v>0.51910485918856253</v>
      </c>
      <c r="D692">
        <f>_xlfn.BETA.INV(Table1[[#This Row],[RV Beta]],D$9,D$10,ProbLow2,ProbUp2)</f>
        <v>0.18073145775656876</v>
      </c>
      <c r="G692">
        <v>0.53295313405476186</v>
      </c>
      <c r="H692">
        <v>0.70026594060485525</v>
      </c>
      <c r="I692">
        <v>0.86757874715494865</v>
      </c>
      <c r="J692">
        <f>_xlfn.BINOM.INV(BinomTrials,_xlfn.GAMMA.INV(Table3[[#This Row],[RV gamma]],GammaShape1,GammaRate1)/BinomTrials,Table3[[#This Row],[RV binom]])</f>
        <v>1</v>
      </c>
      <c r="K692" s="1">
        <f>Table3[[#This Row],[Risk 1 Simulated occurences]]*_xlfn.LOGNORM.INV(Table3[[#This Row],[RV lognorm]],(LN(ImpLow1)+LN(ImpUp1))/2,(LN(ImpUp1)-LN(ImpLow1))/3.29)</f>
        <v>69009.898705654894</v>
      </c>
      <c r="L692">
        <f>_xlfn.BINOM.INV(BinomTrials,_xlfn.GAMMA.INV(Table3[[#This Row],[RV gamma]],GammaShape2,GammaRate2)/BinomTrials,Table3[[#This Row],[RV binom]])</f>
        <v>0</v>
      </c>
      <c r="M692" s="1">
        <f>Table3[[#This Row],[Risk 2 simulated occurences]]*_xlfn.LOGNORM.INV(Table3[[#This Row],[RV lognorm]],(LN(ImpLow2)+LN(ImpUp2))/2,(LN(ImpUp2)-LN(ImpLow2))/3.29)</f>
        <v>0</v>
      </c>
    </row>
    <row r="693" spans="1:13">
      <c r="A693">
        <v>0.92790816115583674</v>
      </c>
      <c r="C693">
        <f>_xlfn.BETA.INV(Table1[[#This Row],[RV Beta]],C$9,C$10,ProbLow1,ProbUp1)</f>
        <v>0.64133720503506497</v>
      </c>
      <c r="D693">
        <f>_xlfn.BETA.INV(Table1[[#This Row],[RV Beta]],D$9,D$10,ProbLow2,ProbUp2)</f>
        <v>0.2174011615105195</v>
      </c>
      <c r="G693">
        <v>0.34332405838338848</v>
      </c>
      <c r="H693">
        <v>0.36966374580267058</v>
      </c>
      <c r="I693">
        <v>0.39600343322195275</v>
      </c>
      <c r="J693">
        <f>_xlfn.BINOM.INV(BinomTrials,_xlfn.GAMMA.INV(Table3[[#This Row],[RV gamma]],GammaShape1,GammaRate1)/BinomTrials,Table3[[#This Row],[RV binom]])</f>
        <v>0</v>
      </c>
      <c r="K693" s="1">
        <f>Table3[[#This Row],[Risk 1 Simulated occurences]]*_xlfn.LOGNORM.INV(Table3[[#This Row],[RV lognorm]],(LN(ImpLow1)+LN(ImpUp1))/2,(LN(ImpUp1)-LN(ImpLow1))/3.29)</f>
        <v>0</v>
      </c>
      <c r="L693">
        <f>_xlfn.BINOM.INV(BinomTrials,_xlfn.GAMMA.INV(Table3[[#This Row],[RV gamma]],GammaShape2,GammaRate2)/BinomTrials,Table3[[#This Row],[RV binom]])</f>
        <v>0</v>
      </c>
      <c r="M693" s="1">
        <f>Table3[[#This Row],[Risk 2 simulated occurences]]*_xlfn.LOGNORM.INV(Table3[[#This Row],[RV lognorm]],(LN(ImpLow2)+LN(ImpUp2))/2,(LN(ImpUp2)-LN(ImpLow2))/3.29)</f>
        <v>0</v>
      </c>
    </row>
    <row r="694" spans="1:13">
      <c r="A694">
        <v>0.35246454614795025</v>
      </c>
      <c r="C694">
        <f>_xlfn.BETA.INV(Table1[[#This Row],[RV Beta]],C$9,C$10,ProbLow1,ProbUp1)</f>
        <v>0.45997871195770268</v>
      </c>
      <c r="D694">
        <f>_xlfn.BETA.INV(Table1[[#This Row],[RV Beta]],D$9,D$10,ProbLow2,ProbUp2)</f>
        <v>0.16299361358731088</v>
      </c>
      <c r="G694">
        <v>0.24744924961004838</v>
      </c>
      <c r="H694">
        <v>0.93857570548475522</v>
      </c>
      <c r="I694">
        <v>0.629702161359462</v>
      </c>
      <c r="J694">
        <f>_xlfn.BINOM.INV(BinomTrials,_xlfn.GAMMA.INV(Table3[[#This Row],[RV gamma]],GammaShape1,GammaRate1)/BinomTrials,Table3[[#This Row],[RV binom]])</f>
        <v>2</v>
      </c>
      <c r="K694" s="1">
        <f>Table3[[#This Row],[Risk 1 Simulated occurences]]*_xlfn.LOGNORM.INV(Table3[[#This Row],[RV lognorm]],(LN(ImpLow1)+LN(ImpUp1))/2,(LN(ImpUp1)-LN(ImpLow1))/3.29)</f>
        <v>79736.567995856443</v>
      </c>
      <c r="L694">
        <f>_xlfn.BINOM.INV(BinomTrials,_xlfn.GAMMA.INV(Table3[[#This Row],[RV gamma]],GammaShape2,GammaRate2)/BinomTrials,Table3[[#This Row],[RV binom]])</f>
        <v>1</v>
      </c>
      <c r="M694" s="1">
        <f>Table3[[#This Row],[Risk 2 simulated occurences]]*_xlfn.LOGNORM.INV(Table3[[#This Row],[RV lognorm]],(LN(ImpLow2)+LN(ImpUp2))/2,(LN(ImpUp2)-LN(ImpLow2))/3.29)</f>
        <v>3986828.3997928239</v>
      </c>
    </row>
    <row r="695" spans="1:13">
      <c r="A695">
        <v>0.87162710859981696</v>
      </c>
      <c r="C695">
        <f>_xlfn.BETA.INV(Table1[[#This Row],[RV Beta]],C$9,C$10,ProbLow1,ProbUp1)</f>
        <v>0.61386919179198829</v>
      </c>
      <c r="D695">
        <f>_xlfn.BETA.INV(Table1[[#This Row],[RV Beta]],D$9,D$10,ProbLow2,ProbUp2)</f>
        <v>0.2091607575375965</v>
      </c>
      <c r="G695">
        <v>0.87953819608294326</v>
      </c>
      <c r="H695">
        <v>0.64188208228064803</v>
      </c>
      <c r="I695">
        <v>0.40422596847835274</v>
      </c>
      <c r="J695">
        <f>_xlfn.BINOM.INV(BinomTrials,_xlfn.GAMMA.INV(Table3[[#This Row],[RV gamma]],GammaShape1,GammaRate1)/BinomTrials,Table3[[#This Row],[RV binom]])</f>
        <v>1</v>
      </c>
      <c r="K695" s="1">
        <f>Table3[[#This Row],[Risk 1 Simulated occurences]]*_xlfn.LOGNORM.INV(Table3[[#This Row],[RV lognorm]],(LN(ImpLow1)+LN(ImpUp1))/2,(LN(ImpUp1)-LN(ImpLow1))/3.29)</f>
        <v>26687.937400440234</v>
      </c>
      <c r="L695">
        <f>_xlfn.BINOM.INV(BinomTrials,_xlfn.GAMMA.INV(Table3[[#This Row],[RV gamma]],GammaShape2,GammaRate2)/BinomTrials,Table3[[#This Row],[RV binom]])</f>
        <v>0</v>
      </c>
      <c r="M695" s="1">
        <f>Table3[[#This Row],[Risk 2 simulated occurences]]*_xlfn.LOGNORM.INV(Table3[[#This Row],[RV lognorm]],(LN(ImpLow2)+LN(ImpUp2))/2,(LN(ImpUp2)-LN(ImpLow2))/3.29)</f>
        <v>0</v>
      </c>
    </row>
    <row r="696" spans="1:13">
      <c r="A696">
        <v>0.43681423712373441</v>
      </c>
      <c r="C696">
        <f>_xlfn.BETA.INV(Table1[[#This Row],[RV Beta]],C$9,C$10,ProbLow1,ProbUp1)</f>
        <v>0.48309903909120111</v>
      </c>
      <c r="D696">
        <f>_xlfn.BETA.INV(Table1[[#This Row],[RV Beta]],D$9,D$10,ProbLow2,ProbUp2)</f>
        <v>0.16992971172736043</v>
      </c>
      <c r="G696">
        <v>0.39846156602653748</v>
      </c>
      <c r="H696">
        <v>0.11215689085058723</v>
      </c>
      <c r="I696">
        <v>0.82585221567463696</v>
      </c>
      <c r="J696">
        <f>_xlfn.BINOM.INV(BinomTrials,_xlfn.GAMMA.INV(Table3[[#This Row],[RV gamma]],GammaShape1,GammaRate1)/BinomTrials,Table3[[#This Row],[RV binom]])</f>
        <v>0</v>
      </c>
      <c r="K696" s="1">
        <f>Table3[[#This Row],[Risk 1 Simulated occurences]]*_xlfn.LOGNORM.INV(Table3[[#This Row],[RV lognorm]],(LN(ImpLow1)+LN(ImpUp1))/2,(LN(ImpUp1)-LN(ImpLow1))/3.29)</f>
        <v>0</v>
      </c>
      <c r="L696">
        <f>_xlfn.BINOM.INV(BinomTrials,_xlfn.GAMMA.INV(Table3[[#This Row],[RV gamma]],GammaShape2,GammaRate2)/BinomTrials,Table3[[#This Row],[RV binom]])</f>
        <v>0</v>
      </c>
      <c r="M696" s="1">
        <f>Table3[[#This Row],[Risk 2 simulated occurences]]*_xlfn.LOGNORM.INV(Table3[[#This Row],[RV lognorm]],(LN(ImpLow2)+LN(ImpUp2))/2,(LN(ImpUp2)-LN(ImpLow2))/3.29)</f>
        <v>0</v>
      </c>
    </row>
    <row r="697" spans="1:13">
      <c r="A697">
        <v>0.53688333860453374</v>
      </c>
      <c r="C697">
        <f>_xlfn.BETA.INV(Table1[[#This Row],[RV Beta]],C$9,C$10,ProbLow1,ProbUp1)</f>
        <v>0.50984573281211643</v>
      </c>
      <c r="D697">
        <f>_xlfn.BETA.INV(Table1[[#This Row],[RV Beta]],D$9,D$10,ProbLow2,ProbUp2)</f>
        <v>0.17795371984363495</v>
      </c>
      <c r="G697">
        <v>0.94354020801537675</v>
      </c>
      <c r="H697">
        <v>2.0864525819599872E-2</v>
      </c>
      <c r="I697">
        <v>9.818884362382295E-2</v>
      </c>
      <c r="J697">
        <f>_xlfn.BINOM.INV(BinomTrials,_xlfn.GAMMA.INV(Table3[[#This Row],[RV gamma]],GammaShape1,GammaRate1)/BinomTrials,Table3[[#This Row],[RV binom]])</f>
        <v>0</v>
      </c>
      <c r="K697" s="1">
        <f>Table3[[#This Row],[Risk 1 Simulated occurences]]*_xlfn.LOGNORM.INV(Table3[[#This Row],[RV lognorm]],(LN(ImpLow1)+LN(ImpUp1))/2,(LN(ImpUp1)-LN(ImpLow1))/3.29)</f>
        <v>0</v>
      </c>
      <c r="L697">
        <f>_xlfn.BINOM.INV(BinomTrials,_xlfn.GAMMA.INV(Table3[[#This Row],[RV gamma]],GammaShape2,GammaRate2)/BinomTrials,Table3[[#This Row],[RV binom]])</f>
        <v>0</v>
      </c>
      <c r="M697" s="1">
        <f>Table3[[#This Row],[Risk 2 simulated occurences]]*_xlfn.LOGNORM.INV(Table3[[#This Row],[RV lognorm]],(LN(ImpLow2)+LN(ImpUp2))/2,(LN(ImpUp2)-LN(ImpLow2))/3.29)</f>
        <v>0</v>
      </c>
    </row>
    <row r="698" spans="1:13">
      <c r="A698">
        <v>0.39827192639851566</v>
      </c>
      <c r="C698">
        <f>_xlfn.BETA.INV(Table1[[#This Row],[RV Beta]],C$9,C$10,ProbLow1,ProbUp1)</f>
        <v>0.47265519779087817</v>
      </c>
      <c r="D698">
        <f>_xlfn.BETA.INV(Table1[[#This Row],[RV Beta]],D$9,D$10,ProbLow2,ProbUp2)</f>
        <v>0.16679655933726356</v>
      </c>
      <c r="G698">
        <v>8.027611443785769E-2</v>
      </c>
      <c r="H698">
        <v>0.67008545001507058</v>
      </c>
      <c r="I698">
        <v>0.25989478559228346</v>
      </c>
      <c r="J698">
        <f>_xlfn.BINOM.INV(BinomTrials,_xlfn.GAMMA.INV(Table3[[#This Row],[RV gamma]],GammaShape1,GammaRate1)/BinomTrials,Table3[[#This Row],[RV binom]])</f>
        <v>0</v>
      </c>
      <c r="K698" s="1">
        <f>Table3[[#This Row],[Risk 1 Simulated occurences]]*_xlfn.LOGNORM.INV(Table3[[#This Row],[RV lognorm]],(LN(ImpLow1)+LN(ImpUp1))/2,(LN(ImpUp1)-LN(ImpLow1))/3.29)</f>
        <v>0</v>
      </c>
      <c r="L698">
        <f>_xlfn.BINOM.INV(BinomTrials,_xlfn.GAMMA.INV(Table3[[#This Row],[RV gamma]],GammaShape2,GammaRate2)/BinomTrials,Table3[[#This Row],[RV binom]])</f>
        <v>0</v>
      </c>
      <c r="M698" s="1">
        <f>Table3[[#This Row],[Risk 2 simulated occurences]]*_xlfn.LOGNORM.INV(Table3[[#This Row],[RV lognorm]],(LN(ImpLow2)+LN(ImpUp2))/2,(LN(ImpUp2)-LN(ImpLow2))/3.29)</f>
        <v>0</v>
      </c>
    </row>
    <row r="699" spans="1:13">
      <c r="A699">
        <v>0.75626697985281566</v>
      </c>
      <c r="C699">
        <f>_xlfn.BETA.INV(Table1[[#This Row],[RV Beta]],C$9,C$10,ProbLow1,ProbUp1)</f>
        <v>0.57226189387306059</v>
      </c>
      <c r="D699">
        <f>_xlfn.BETA.INV(Table1[[#This Row],[RV Beta]],D$9,D$10,ProbLow2,ProbUp2)</f>
        <v>0.19667856816191814</v>
      </c>
      <c r="G699">
        <v>0.20065535707429766</v>
      </c>
      <c r="H699">
        <v>0.12615840329144076</v>
      </c>
      <c r="I699">
        <v>5.1661449508583847E-2</v>
      </c>
      <c r="J699">
        <f>_xlfn.BINOM.INV(BinomTrials,_xlfn.GAMMA.INV(Table3[[#This Row],[RV gamma]],GammaShape1,GammaRate1)/BinomTrials,Table3[[#This Row],[RV binom]])</f>
        <v>0</v>
      </c>
      <c r="K699" s="1">
        <f>Table3[[#This Row],[Risk 1 Simulated occurences]]*_xlfn.LOGNORM.INV(Table3[[#This Row],[RV lognorm]],(LN(ImpLow1)+LN(ImpUp1))/2,(LN(ImpUp1)-LN(ImpLow1))/3.29)</f>
        <v>0</v>
      </c>
      <c r="L699">
        <f>_xlfn.BINOM.INV(BinomTrials,_xlfn.GAMMA.INV(Table3[[#This Row],[RV gamma]],GammaShape2,GammaRate2)/BinomTrials,Table3[[#This Row],[RV binom]])</f>
        <v>0</v>
      </c>
      <c r="M699" s="1">
        <f>Table3[[#This Row],[Risk 2 simulated occurences]]*_xlfn.LOGNORM.INV(Table3[[#This Row],[RV lognorm]],(LN(ImpLow2)+LN(ImpUp2))/2,(LN(ImpUp2)-LN(ImpLow2))/3.29)</f>
        <v>0</v>
      </c>
    </row>
    <row r="700" spans="1:13">
      <c r="A700">
        <v>0.57913038627204039</v>
      </c>
      <c r="C700">
        <f>_xlfn.BETA.INV(Table1[[#This Row],[RV Beta]],C$9,C$10,ProbLow1,ProbUp1)</f>
        <v>0.521202891897253</v>
      </c>
      <c r="D700">
        <f>_xlfn.BETA.INV(Table1[[#This Row],[RV Beta]],D$9,D$10,ProbLow2,ProbUp2)</f>
        <v>0.18136086756917585</v>
      </c>
      <c r="G700">
        <v>0.41458634772085878</v>
      </c>
      <c r="H700">
        <v>0.34428411924479724</v>
      </c>
      <c r="I700">
        <v>0.27398189076873564</v>
      </c>
      <c r="J700">
        <f>_xlfn.BINOM.INV(BinomTrials,_xlfn.GAMMA.INV(Table3[[#This Row],[RV gamma]],GammaShape1,GammaRate1)/BinomTrials,Table3[[#This Row],[RV binom]])</f>
        <v>0</v>
      </c>
      <c r="K700" s="1">
        <f>Table3[[#This Row],[Risk 1 Simulated occurences]]*_xlfn.LOGNORM.INV(Table3[[#This Row],[RV lognorm]],(LN(ImpLow1)+LN(ImpUp1))/2,(LN(ImpUp1)-LN(ImpLow1))/3.29)</f>
        <v>0</v>
      </c>
      <c r="L700">
        <f>_xlfn.BINOM.INV(BinomTrials,_xlfn.GAMMA.INV(Table3[[#This Row],[RV gamma]],GammaShape2,GammaRate2)/BinomTrials,Table3[[#This Row],[RV binom]])</f>
        <v>0</v>
      </c>
      <c r="M700" s="1">
        <f>Table3[[#This Row],[Risk 2 simulated occurences]]*_xlfn.LOGNORM.INV(Table3[[#This Row],[RV lognorm]],(LN(ImpLow2)+LN(ImpUp2))/2,(LN(ImpUp2)-LN(ImpLow2))/3.29)</f>
        <v>0</v>
      </c>
    </row>
    <row r="701" spans="1:13">
      <c r="A701">
        <v>0.44440207418259331</v>
      </c>
      <c r="C701">
        <f>_xlfn.BETA.INV(Table1[[#This Row],[RV Beta]],C$9,C$10,ProbLow1,ProbUp1)</f>
        <v>0.48513891451180047</v>
      </c>
      <c r="D701">
        <f>_xlfn.BETA.INV(Table1[[#This Row],[RV Beta]],D$9,D$10,ProbLow2,ProbUp2)</f>
        <v>0.17054167435354026</v>
      </c>
      <c r="G701">
        <v>0.95274614447390016</v>
      </c>
      <c r="H701">
        <v>0.38319214730672174</v>
      </c>
      <c r="I701">
        <v>0.81363815013954333</v>
      </c>
      <c r="J701">
        <f>_xlfn.BINOM.INV(BinomTrials,_xlfn.GAMMA.INV(Table3[[#This Row],[RV gamma]],GammaShape1,GammaRate1)/BinomTrials,Table3[[#This Row],[RV binom]])</f>
        <v>0</v>
      </c>
      <c r="K701" s="1">
        <f>Table3[[#This Row],[Risk 1 Simulated occurences]]*_xlfn.LOGNORM.INV(Table3[[#This Row],[RV lognorm]],(LN(ImpLow1)+LN(ImpUp1))/2,(LN(ImpUp1)-LN(ImpLow1))/3.29)</f>
        <v>0</v>
      </c>
      <c r="L701">
        <f>_xlfn.BINOM.INV(BinomTrials,_xlfn.GAMMA.INV(Table3[[#This Row],[RV gamma]],GammaShape2,GammaRate2)/BinomTrials,Table3[[#This Row],[RV binom]])</f>
        <v>0</v>
      </c>
      <c r="M701" s="1">
        <f>Table3[[#This Row],[Risk 2 simulated occurences]]*_xlfn.LOGNORM.INV(Table3[[#This Row],[RV lognorm]],(LN(ImpLow2)+LN(ImpUp2))/2,(LN(ImpUp2)-LN(ImpLow2))/3.29)</f>
        <v>0</v>
      </c>
    </row>
    <row r="702" spans="1:13">
      <c r="A702">
        <v>6.566078684556334E-2</v>
      </c>
      <c r="C702">
        <f>_xlfn.BETA.INV(Table1[[#This Row],[RV Beta]],C$9,C$10,ProbLow1,ProbUp1)</f>
        <v>0.35486208810865622</v>
      </c>
      <c r="D702">
        <f>_xlfn.BETA.INV(Table1[[#This Row],[RV Beta]],D$9,D$10,ProbLow2,ProbUp2)</f>
        <v>0.13145862643259687</v>
      </c>
      <c r="G702">
        <v>0.80445017283989595</v>
      </c>
      <c r="H702">
        <v>0.31041978407205073</v>
      </c>
      <c r="I702">
        <v>0.81638939530420551</v>
      </c>
      <c r="J702">
        <f>_xlfn.BINOM.INV(BinomTrials,_xlfn.GAMMA.INV(Table3[[#This Row],[RV gamma]],GammaShape1,GammaRate1)/BinomTrials,Table3[[#This Row],[RV binom]])</f>
        <v>0</v>
      </c>
      <c r="K702" s="1">
        <f>Table3[[#This Row],[Risk 1 Simulated occurences]]*_xlfn.LOGNORM.INV(Table3[[#This Row],[RV lognorm]],(LN(ImpLow1)+LN(ImpUp1))/2,(LN(ImpUp1)-LN(ImpLow1))/3.29)</f>
        <v>0</v>
      </c>
      <c r="L702">
        <f>_xlfn.BINOM.INV(BinomTrials,_xlfn.GAMMA.INV(Table3[[#This Row],[RV gamma]],GammaShape2,GammaRate2)/BinomTrials,Table3[[#This Row],[RV binom]])</f>
        <v>0</v>
      </c>
      <c r="M702" s="1">
        <f>Table3[[#This Row],[Risk 2 simulated occurences]]*_xlfn.LOGNORM.INV(Table3[[#This Row],[RV lognorm]],(LN(ImpLow2)+LN(ImpUp2))/2,(LN(ImpUp2)-LN(ImpLow2))/3.29)</f>
        <v>0</v>
      </c>
    </row>
    <row r="703" spans="1:13">
      <c r="A703">
        <v>0.56084451338315588</v>
      </c>
      <c r="C703">
        <f>_xlfn.BETA.INV(Table1[[#This Row],[RV Beta]],C$9,C$10,ProbLow1,ProbUp1)</f>
        <v>0.51627109449004427</v>
      </c>
      <c r="D703">
        <f>_xlfn.BETA.INV(Table1[[#This Row],[RV Beta]],D$9,D$10,ProbLow2,ProbUp2)</f>
        <v>0.17988132834701326</v>
      </c>
      <c r="G703">
        <v>0.39405492013043486</v>
      </c>
      <c r="H703">
        <v>0.22531089895652184</v>
      </c>
      <c r="I703">
        <v>5.6566877782608792E-2</v>
      </c>
      <c r="J703">
        <f>_xlfn.BINOM.INV(BinomTrials,_xlfn.GAMMA.INV(Table3[[#This Row],[RV gamma]],GammaShape1,GammaRate1)/BinomTrials,Table3[[#This Row],[RV binom]])</f>
        <v>0</v>
      </c>
      <c r="K703" s="1">
        <f>Table3[[#This Row],[Risk 1 Simulated occurences]]*_xlfn.LOGNORM.INV(Table3[[#This Row],[RV lognorm]],(LN(ImpLow1)+LN(ImpUp1))/2,(LN(ImpUp1)-LN(ImpLow1))/3.29)</f>
        <v>0</v>
      </c>
      <c r="L703">
        <f>_xlfn.BINOM.INV(BinomTrials,_xlfn.GAMMA.INV(Table3[[#This Row],[RV gamma]],GammaShape2,GammaRate2)/BinomTrials,Table3[[#This Row],[RV binom]])</f>
        <v>0</v>
      </c>
      <c r="M703" s="1">
        <f>Table3[[#This Row],[Risk 2 simulated occurences]]*_xlfn.LOGNORM.INV(Table3[[#This Row],[RV lognorm]],(LN(ImpLow2)+LN(ImpUp2))/2,(LN(ImpUp2)-LN(ImpLow2))/3.29)</f>
        <v>0</v>
      </c>
    </row>
    <row r="704" spans="1:13">
      <c r="A704">
        <v>0.11373643070167695</v>
      </c>
      <c r="C704">
        <f>_xlfn.BETA.INV(Table1[[#This Row],[RV Beta]],C$9,C$10,ProbLow1,ProbUp1)</f>
        <v>0.37972678772621626</v>
      </c>
      <c r="D704">
        <f>_xlfn.BETA.INV(Table1[[#This Row],[RV Beta]],D$9,D$10,ProbLow2,ProbUp2)</f>
        <v>0.13891803631786492</v>
      </c>
      <c r="G704">
        <v>0.88104263221893586</v>
      </c>
      <c r="H704">
        <v>0.80027876226244432</v>
      </c>
      <c r="I704">
        <v>0.71951489230595289</v>
      </c>
      <c r="J704">
        <f>_xlfn.BINOM.INV(BinomTrials,_xlfn.GAMMA.INV(Table3[[#This Row],[RV gamma]],GammaShape1,GammaRate1)/BinomTrials,Table3[[#This Row],[RV binom]])</f>
        <v>1</v>
      </c>
      <c r="K704" s="1">
        <f>Table3[[#This Row],[Risk 1 Simulated occurences]]*_xlfn.LOGNORM.INV(Table3[[#This Row],[RV lognorm]],(LN(ImpLow1)+LN(ImpUp1))/2,(LN(ImpUp1)-LN(ImpLow1))/3.29)</f>
        <v>47502.627566192255</v>
      </c>
      <c r="L704">
        <f>_xlfn.BINOM.INV(BinomTrials,_xlfn.GAMMA.INV(Table3[[#This Row],[RV gamma]],GammaShape2,GammaRate2)/BinomTrials,Table3[[#This Row],[RV binom]])</f>
        <v>0</v>
      </c>
      <c r="M704" s="1">
        <f>Table3[[#This Row],[Risk 2 simulated occurences]]*_xlfn.LOGNORM.INV(Table3[[#This Row],[RV lognorm]],(LN(ImpLow2)+LN(ImpUp2))/2,(LN(ImpUp2)-LN(ImpLow2))/3.29)</f>
        <v>0</v>
      </c>
    </row>
    <row r="705" spans="1:13">
      <c r="A705">
        <v>0.56819080308461134</v>
      </c>
      <c r="C705">
        <f>_xlfn.BETA.INV(Table1[[#This Row],[RV Beta]],C$9,C$10,ProbLow1,ProbUp1)</f>
        <v>0.51824893535286676</v>
      </c>
      <c r="D705">
        <f>_xlfn.BETA.INV(Table1[[#This Row],[RV Beta]],D$9,D$10,ProbLow2,ProbUp2)</f>
        <v>0.18047468060586</v>
      </c>
      <c r="G705">
        <v>0.68351970365434866</v>
      </c>
      <c r="H705">
        <v>0.28515734490247319</v>
      </c>
      <c r="I705">
        <v>0.88679498615059771</v>
      </c>
      <c r="J705">
        <f>_xlfn.BINOM.INV(BinomTrials,_xlfn.GAMMA.INV(Table3[[#This Row],[RV gamma]],GammaShape1,GammaRate1)/BinomTrials,Table3[[#This Row],[RV binom]])</f>
        <v>0</v>
      </c>
      <c r="K705" s="1">
        <f>Table3[[#This Row],[Risk 1 Simulated occurences]]*_xlfn.LOGNORM.INV(Table3[[#This Row],[RV lognorm]],(LN(ImpLow1)+LN(ImpUp1))/2,(LN(ImpUp1)-LN(ImpLow1))/3.29)</f>
        <v>0</v>
      </c>
      <c r="L705">
        <f>_xlfn.BINOM.INV(BinomTrials,_xlfn.GAMMA.INV(Table3[[#This Row],[RV gamma]],GammaShape2,GammaRate2)/BinomTrials,Table3[[#This Row],[RV binom]])</f>
        <v>0</v>
      </c>
      <c r="M705" s="1">
        <f>Table3[[#This Row],[Risk 2 simulated occurences]]*_xlfn.LOGNORM.INV(Table3[[#This Row],[RV lognorm]],(LN(ImpLow2)+LN(ImpUp2))/2,(LN(ImpUp2)-LN(ImpLow2))/3.29)</f>
        <v>0</v>
      </c>
    </row>
    <row r="706" spans="1:13">
      <c r="A706">
        <v>0.58282744306271306</v>
      </c>
      <c r="C706">
        <f>_xlfn.BETA.INV(Table1[[#This Row],[RV Beta]],C$9,C$10,ProbLow1,ProbUp1)</f>
        <v>0.5222038063857114</v>
      </c>
      <c r="D706">
        <f>_xlfn.BETA.INV(Table1[[#This Row],[RV Beta]],D$9,D$10,ProbLow2,ProbUp2)</f>
        <v>0.18166114191571339</v>
      </c>
      <c r="G706">
        <v>0.9156593186388069</v>
      </c>
      <c r="H706">
        <v>0.63949577586701878</v>
      </c>
      <c r="I706">
        <v>0.36333223309523066</v>
      </c>
      <c r="J706">
        <f>_xlfn.BINOM.INV(BinomTrials,_xlfn.GAMMA.INV(Table3[[#This Row],[RV gamma]],GammaShape1,GammaRate1)/BinomTrials,Table3[[#This Row],[RV binom]])</f>
        <v>1</v>
      </c>
      <c r="K706" s="1">
        <f>Table3[[#This Row],[Risk 1 Simulated occurences]]*_xlfn.LOGNORM.INV(Table3[[#This Row],[RV lognorm]],(LN(ImpLow1)+LN(ImpUp1))/2,(LN(ImpUp1)-LN(ImpLow1))/3.29)</f>
        <v>24759.903654059573</v>
      </c>
      <c r="L706">
        <f>_xlfn.BINOM.INV(BinomTrials,_xlfn.GAMMA.INV(Table3[[#This Row],[RV gamma]],GammaShape2,GammaRate2)/BinomTrials,Table3[[#This Row],[RV binom]])</f>
        <v>0</v>
      </c>
      <c r="M706" s="1">
        <f>Table3[[#This Row],[Risk 2 simulated occurences]]*_xlfn.LOGNORM.INV(Table3[[#This Row],[RV lognorm]],(LN(ImpLow2)+LN(ImpUp2))/2,(LN(ImpUp2)-LN(ImpLow2))/3.29)</f>
        <v>0</v>
      </c>
    </row>
    <row r="707" spans="1:13">
      <c r="A707">
        <v>0.58083555501924622</v>
      </c>
      <c r="C707">
        <f>_xlfn.BETA.INV(Table1[[#This Row],[RV Beta]],C$9,C$10,ProbLow1,ProbUp1)</f>
        <v>0.52166436288524309</v>
      </c>
      <c r="D707">
        <f>_xlfn.BETA.INV(Table1[[#This Row],[RV Beta]],D$9,D$10,ProbLow2,ProbUp2)</f>
        <v>0.18149930886557292</v>
      </c>
      <c r="G707">
        <v>0.48616836242664996</v>
      </c>
      <c r="H707">
        <v>5.5049969840352412E-3</v>
      </c>
      <c r="I707">
        <v>0.52484163154142049</v>
      </c>
      <c r="J707">
        <f>_xlfn.BINOM.INV(BinomTrials,_xlfn.GAMMA.INV(Table3[[#This Row],[RV gamma]],GammaShape1,GammaRate1)/BinomTrials,Table3[[#This Row],[RV binom]])</f>
        <v>0</v>
      </c>
      <c r="K707" s="1">
        <f>Table3[[#This Row],[Risk 1 Simulated occurences]]*_xlfn.LOGNORM.INV(Table3[[#This Row],[RV lognorm]],(LN(ImpLow1)+LN(ImpUp1))/2,(LN(ImpUp1)-LN(ImpLow1))/3.29)</f>
        <v>0</v>
      </c>
      <c r="L707">
        <f>_xlfn.BINOM.INV(BinomTrials,_xlfn.GAMMA.INV(Table3[[#This Row],[RV gamma]],GammaShape2,GammaRate2)/BinomTrials,Table3[[#This Row],[RV binom]])</f>
        <v>0</v>
      </c>
      <c r="M707" s="1">
        <f>Table3[[#This Row],[Risk 2 simulated occurences]]*_xlfn.LOGNORM.INV(Table3[[#This Row],[RV lognorm]],(LN(ImpLow2)+LN(ImpUp2))/2,(LN(ImpUp2)-LN(ImpLow2))/3.29)</f>
        <v>0</v>
      </c>
    </row>
    <row r="708" spans="1:13">
      <c r="A708">
        <v>0.10317320847100261</v>
      </c>
      <c r="C708">
        <f>_xlfn.BETA.INV(Table1[[#This Row],[RV Beta]],C$9,C$10,ProbLow1,ProbUp1)</f>
        <v>0.37483752839665885</v>
      </c>
      <c r="D708">
        <f>_xlfn.BETA.INV(Table1[[#This Row],[RV Beta]],D$9,D$10,ProbLow2,ProbUp2)</f>
        <v>0.1374512585189977</v>
      </c>
      <c r="G708">
        <v>3.1667304705673506E-2</v>
      </c>
      <c r="H708">
        <v>0.52248431068029455</v>
      </c>
      <c r="I708">
        <v>1.3301316654915603E-2</v>
      </c>
      <c r="J708">
        <f>_xlfn.BINOM.INV(BinomTrials,_xlfn.GAMMA.INV(Table3[[#This Row],[RV gamma]],GammaShape1,GammaRate1)/BinomTrials,Table3[[#This Row],[RV binom]])</f>
        <v>0</v>
      </c>
      <c r="K708" s="1">
        <f>Table3[[#This Row],[Risk 1 Simulated occurences]]*_xlfn.LOGNORM.INV(Table3[[#This Row],[RV lognorm]],(LN(ImpLow1)+LN(ImpUp1))/2,(LN(ImpUp1)-LN(ImpLow1))/3.29)</f>
        <v>0</v>
      </c>
      <c r="L708">
        <f>_xlfn.BINOM.INV(BinomTrials,_xlfn.GAMMA.INV(Table3[[#This Row],[RV gamma]],GammaShape2,GammaRate2)/BinomTrials,Table3[[#This Row],[RV binom]])</f>
        <v>0</v>
      </c>
      <c r="M708" s="1">
        <f>Table3[[#This Row],[Risk 2 simulated occurences]]*_xlfn.LOGNORM.INV(Table3[[#This Row],[RV lognorm]],(LN(ImpLow2)+LN(ImpUp2))/2,(LN(ImpUp2)-LN(ImpLow2))/3.29)</f>
        <v>0</v>
      </c>
    </row>
    <row r="709" spans="1:13">
      <c r="A709">
        <v>3.2114772141033213E-2</v>
      </c>
      <c r="C709">
        <f>_xlfn.BETA.INV(Table1[[#This Row],[RV Beta]],C$9,C$10,ProbLow1,ProbUp1)</f>
        <v>0.3303274126400807</v>
      </c>
      <c r="D709">
        <f>_xlfn.BETA.INV(Table1[[#This Row],[RV Beta]],D$9,D$10,ProbLow2,ProbUp2)</f>
        <v>0.1240982237920242</v>
      </c>
      <c r="G709">
        <v>0.23239018825459767</v>
      </c>
      <c r="H709">
        <v>0.39380960371057017</v>
      </c>
      <c r="I709">
        <v>0.55522901916654266</v>
      </c>
      <c r="J709">
        <f>_xlfn.BINOM.INV(BinomTrials,_xlfn.GAMMA.INV(Table3[[#This Row],[RV gamma]],GammaShape1,GammaRate1)/BinomTrials,Table3[[#This Row],[RV binom]])</f>
        <v>0</v>
      </c>
      <c r="K709" s="1">
        <f>Table3[[#This Row],[Risk 1 Simulated occurences]]*_xlfn.LOGNORM.INV(Table3[[#This Row],[RV lognorm]],(LN(ImpLow1)+LN(ImpUp1))/2,(LN(ImpUp1)-LN(ImpLow1))/3.29)</f>
        <v>0</v>
      </c>
      <c r="L709">
        <f>_xlfn.BINOM.INV(BinomTrials,_xlfn.GAMMA.INV(Table3[[#This Row],[RV gamma]],GammaShape2,GammaRate2)/BinomTrials,Table3[[#This Row],[RV binom]])</f>
        <v>0</v>
      </c>
      <c r="M709" s="1">
        <f>Table3[[#This Row],[Risk 2 simulated occurences]]*_xlfn.LOGNORM.INV(Table3[[#This Row],[RV lognorm]],(LN(ImpLow2)+LN(ImpUp2))/2,(LN(ImpUp2)-LN(ImpLow2))/3.29)</f>
        <v>0</v>
      </c>
    </row>
    <row r="710" spans="1:13">
      <c r="A710">
        <v>0.75297537434519057</v>
      </c>
      <c r="C710">
        <f>_xlfn.BETA.INV(Table1[[#This Row],[RV Beta]],C$9,C$10,ProbLow1,ProbUp1)</f>
        <v>0.57121952533381537</v>
      </c>
      <c r="D710">
        <f>_xlfn.BETA.INV(Table1[[#This Row],[RV Beta]],D$9,D$10,ProbLow2,ProbUp2)</f>
        <v>0.19636585760014463</v>
      </c>
      <c r="G710">
        <v>0.78189399502328316</v>
      </c>
      <c r="H710">
        <v>0.75800956355315152</v>
      </c>
      <c r="I710">
        <v>0.73412513208301977</v>
      </c>
      <c r="J710">
        <f>_xlfn.BINOM.INV(BinomTrials,_xlfn.GAMMA.INV(Table3[[#This Row],[RV gamma]],GammaShape1,GammaRate1)/BinomTrials,Table3[[#This Row],[RV binom]])</f>
        <v>1</v>
      </c>
      <c r="K710" s="1">
        <f>Table3[[#This Row],[Risk 1 Simulated occurences]]*_xlfn.LOGNORM.INV(Table3[[#This Row],[RV lognorm]],(LN(ImpLow1)+LN(ImpUp1))/2,(LN(ImpUp1)-LN(ImpLow1))/3.29)</f>
        <v>48986.015201702903</v>
      </c>
      <c r="L710">
        <f>_xlfn.BINOM.INV(BinomTrials,_xlfn.GAMMA.INV(Table3[[#This Row],[RV gamma]],GammaShape2,GammaRate2)/BinomTrials,Table3[[#This Row],[RV binom]])</f>
        <v>0</v>
      </c>
      <c r="M710" s="1">
        <f>Table3[[#This Row],[Risk 2 simulated occurences]]*_xlfn.LOGNORM.INV(Table3[[#This Row],[RV lognorm]],(LN(ImpLow2)+LN(ImpUp2))/2,(LN(ImpUp2)-LN(ImpLow2))/3.29)</f>
        <v>0</v>
      </c>
    </row>
    <row r="711" spans="1:13">
      <c r="A711">
        <v>0.25711661961726689</v>
      </c>
      <c r="C711">
        <f>_xlfn.BETA.INV(Table1[[#This Row],[RV Beta]],C$9,C$10,ProbLow1,ProbUp1)</f>
        <v>0.43194354813405045</v>
      </c>
      <c r="D711">
        <f>_xlfn.BETA.INV(Table1[[#This Row],[RV Beta]],D$9,D$10,ProbLow2,ProbUp2)</f>
        <v>0.15458306444021522</v>
      </c>
      <c r="G711">
        <v>0.29237435632030218</v>
      </c>
      <c r="H711">
        <v>0.86673463781677873</v>
      </c>
      <c r="I711">
        <v>0.44109491931325517</v>
      </c>
      <c r="J711">
        <f>_xlfn.BINOM.INV(BinomTrials,_xlfn.GAMMA.INV(Table3[[#This Row],[RV gamma]],GammaShape1,GammaRate1)/BinomTrials,Table3[[#This Row],[RV binom]])</f>
        <v>1</v>
      </c>
      <c r="K711" s="1">
        <f>Table3[[#This Row],[Risk 1 Simulated occurences]]*_xlfn.LOGNORM.INV(Table3[[#This Row],[RV lognorm]],(LN(ImpLow1)+LN(ImpUp1))/2,(LN(ImpUp1)-LN(ImpLow1))/3.29)</f>
        <v>28507.313854129538</v>
      </c>
      <c r="L711">
        <f>_xlfn.BINOM.INV(BinomTrials,_xlfn.GAMMA.INV(Table3[[#This Row],[RV gamma]],GammaShape2,GammaRate2)/BinomTrials,Table3[[#This Row],[RV binom]])</f>
        <v>1</v>
      </c>
      <c r="M711" s="1">
        <f>Table3[[#This Row],[Risk 2 simulated occurences]]*_xlfn.LOGNORM.INV(Table3[[#This Row],[RV lognorm]],(LN(ImpLow2)+LN(ImpUp2))/2,(LN(ImpUp2)-LN(ImpLow2))/3.29)</f>
        <v>2850731.3854129552</v>
      </c>
    </row>
    <row r="712" spans="1:13">
      <c r="A712">
        <v>0.35902590740426721</v>
      </c>
      <c r="C712">
        <f>_xlfn.BETA.INV(Table1[[#This Row],[RV Beta]],C$9,C$10,ProbLow1,ProbUp1)</f>
        <v>0.4618172787807408</v>
      </c>
      <c r="D712">
        <f>_xlfn.BETA.INV(Table1[[#This Row],[RV Beta]],D$9,D$10,ProbLow2,ProbUp2)</f>
        <v>0.16354518363422232</v>
      </c>
      <c r="G712">
        <v>0.93580667531853856</v>
      </c>
      <c r="H712">
        <v>0.20905778659929419</v>
      </c>
      <c r="I712">
        <v>0.48230889788004982</v>
      </c>
      <c r="J712">
        <f>_xlfn.BINOM.INV(BinomTrials,_xlfn.GAMMA.INV(Table3[[#This Row],[RV gamma]],GammaShape1,GammaRate1)/BinomTrials,Table3[[#This Row],[RV binom]])</f>
        <v>0</v>
      </c>
      <c r="K712" s="1">
        <f>Table3[[#This Row],[Risk 1 Simulated occurences]]*_xlfn.LOGNORM.INV(Table3[[#This Row],[RV lognorm]],(LN(ImpLow1)+LN(ImpUp1))/2,(LN(ImpUp1)-LN(ImpLow1))/3.29)</f>
        <v>0</v>
      </c>
      <c r="L712">
        <f>_xlfn.BINOM.INV(BinomTrials,_xlfn.GAMMA.INV(Table3[[#This Row],[RV gamma]],GammaShape2,GammaRate2)/BinomTrials,Table3[[#This Row],[RV binom]])</f>
        <v>0</v>
      </c>
      <c r="M712" s="1">
        <f>Table3[[#This Row],[Risk 2 simulated occurences]]*_xlfn.LOGNORM.INV(Table3[[#This Row],[RV lognorm]],(LN(ImpLow2)+LN(ImpUp2))/2,(LN(ImpUp2)-LN(ImpLow2))/3.29)</f>
        <v>0</v>
      </c>
    </row>
    <row r="713" spans="1:13">
      <c r="A713">
        <v>0.14842574351859547</v>
      </c>
      <c r="C713">
        <f>_xlfn.BETA.INV(Table1[[#This Row],[RV Beta]],C$9,C$10,ProbLow1,ProbUp1)</f>
        <v>0.39433822637491123</v>
      </c>
      <c r="D713">
        <f>_xlfn.BETA.INV(Table1[[#This Row],[RV Beta]],D$9,D$10,ProbLow2,ProbUp2)</f>
        <v>0.14330146791247345</v>
      </c>
      <c r="G713">
        <v>0.10279207867700238</v>
      </c>
      <c r="H713">
        <v>0.63421937433733577</v>
      </c>
      <c r="I713">
        <v>0.16564666999766914</v>
      </c>
      <c r="J713">
        <f>_xlfn.BINOM.INV(BinomTrials,_xlfn.GAMMA.INV(Table3[[#This Row],[RV gamma]],GammaShape1,GammaRate1)/BinomTrials,Table3[[#This Row],[RV binom]])</f>
        <v>0</v>
      </c>
      <c r="K713" s="1">
        <f>Table3[[#This Row],[Risk 1 Simulated occurences]]*_xlfn.LOGNORM.INV(Table3[[#This Row],[RV lognorm]],(LN(ImpLow1)+LN(ImpUp1))/2,(LN(ImpUp1)-LN(ImpLow1))/3.29)</f>
        <v>0</v>
      </c>
      <c r="L713">
        <f>_xlfn.BINOM.INV(BinomTrials,_xlfn.GAMMA.INV(Table3[[#This Row],[RV gamma]],GammaShape2,GammaRate2)/BinomTrials,Table3[[#This Row],[RV binom]])</f>
        <v>0</v>
      </c>
      <c r="M713" s="1">
        <f>Table3[[#This Row],[Risk 2 simulated occurences]]*_xlfn.LOGNORM.INV(Table3[[#This Row],[RV lognorm]],(LN(ImpLow2)+LN(ImpUp2))/2,(LN(ImpUp2)-LN(ImpLow2))/3.29)</f>
        <v>0</v>
      </c>
    </row>
    <row r="714" spans="1:13">
      <c r="A714">
        <v>0.5914713170339686</v>
      </c>
      <c r="C714">
        <f>_xlfn.BETA.INV(Table1[[#This Row],[RV Beta]],C$9,C$10,ProbLow1,ProbUp1)</f>
        <v>0.52454971687859864</v>
      </c>
      <c r="D714">
        <f>_xlfn.BETA.INV(Table1[[#This Row],[RV Beta]],D$9,D$10,ProbLow2,ProbUp2)</f>
        <v>0.18236491506357955</v>
      </c>
      <c r="G714">
        <v>0.62646632437895344</v>
      </c>
      <c r="H714">
        <v>0.3250244876020702</v>
      </c>
      <c r="I714">
        <v>2.3582650825186936E-2</v>
      </c>
      <c r="J714">
        <f>_xlfn.BINOM.INV(BinomTrials,_xlfn.GAMMA.INV(Table3[[#This Row],[RV gamma]],GammaShape1,GammaRate1)/BinomTrials,Table3[[#This Row],[RV binom]])</f>
        <v>0</v>
      </c>
      <c r="K714" s="1">
        <f>Table3[[#This Row],[Risk 1 Simulated occurences]]*_xlfn.LOGNORM.INV(Table3[[#This Row],[RV lognorm]],(LN(ImpLow1)+LN(ImpUp1))/2,(LN(ImpUp1)-LN(ImpLow1))/3.29)</f>
        <v>0</v>
      </c>
      <c r="L714">
        <f>_xlfn.BINOM.INV(BinomTrials,_xlfn.GAMMA.INV(Table3[[#This Row],[RV gamma]],GammaShape2,GammaRate2)/BinomTrials,Table3[[#This Row],[RV binom]])</f>
        <v>0</v>
      </c>
      <c r="M714" s="1">
        <f>Table3[[#This Row],[Risk 2 simulated occurences]]*_xlfn.LOGNORM.INV(Table3[[#This Row],[RV lognorm]],(LN(ImpLow2)+LN(ImpUp2))/2,(LN(ImpUp2)-LN(ImpLow2))/3.29)</f>
        <v>0</v>
      </c>
    </row>
    <row r="715" spans="1:13">
      <c r="A715">
        <v>0.85842538990938355</v>
      </c>
      <c r="C715">
        <f>_xlfn.BETA.INV(Table1[[#This Row],[RV Beta]],C$9,C$10,ProbLow1,ProbUp1)</f>
        <v>0.60840084003482231</v>
      </c>
      <c r="D715">
        <f>_xlfn.BETA.INV(Table1[[#This Row],[RV Beta]],D$9,D$10,ProbLow2,ProbUp2)</f>
        <v>0.20752025201044666</v>
      </c>
      <c r="G715">
        <v>1.9513837070909253E-2</v>
      </c>
      <c r="H715">
        <v>0.68656312799386821</v>
      </c>
      <c r="I715">
        <v>0.35361241891682726</v>
      </c>
      <c r="J715">
        <f>_xlfn.BINOM.INV(BinomTrials,_xlfn.GAMMA.INV(Table3[[#This Row],[RV gamma]],GammaShape1,GammaRate1)/BinomTrials,Table3[[#This Row],[RV binom]])</f>
        <v>0</v>
      </c>
      <c r="K715" s="1">
        <f>Table3[[#This Row],[Risk 1 Simulated occurences]]*_xlfn.LOGNORM.INV(Table3[[#This Row],[RV lognorm]],(LN(ImpLow1)+LN(ImpUp1))/2,(LN(ImpUp1)-LN(ImpLow1))/3.29)</f>
        <v>0</v>
      </c>
      <c r="L715">
        <f>_xlfn.BINOM.INV(BinomTrials,_xlfn.GAMMA.INV(Table3[[#This Row],[RV gamma]],GammaShape2,GammaRate2)/BinomTrials,Table3[[#This Row],[RV binom]])</f>
        <v>0</v>
      </c>
      <c r="M715" s="1">
        <f>Table3[[#This Row],[Risk 2 simulated occurences]]*_xlfn.LOGNORM.INV(Table3[[#This Row],[RV lognorm]],(LN(ImpLow2)+LN(ImpUp2))/2,(LN(ImpUp2)-LN(ImpLow2))/3.29)</f>
        <v>0</v>
      </c>
    </row>
    <row r="716" spans="1:13">
      <c r="A716">
        <v>0.5555282070094385</v>
      </c>
      <c r="C716">
        <f>_xlfn.BETA.INV(Table1[[#This Row],[RV Beta]],C$9,C$10,ProbLow1,ProbUp1)</f>
        <v>0.51484236188133625</v>
      </c>
      <c r="D716">
        <f>_xlfn.BETA.INV(Table1[[#This Row],[RV Beta]],D$9,D$10,ProbLow2,ProbUp2)</f>
        <v>0.17945270856440085</v>
      </c>
      <c r="G716">
        <v>0.96905965077181333</v>
      </c>
      <c r="H716">
        <v>6.6492192943809647E-2</v>
      </c>
      <c r="I716">
        <v>0.16392473511580599</v>
      </c>
      <c r="J716">
        <f>_xlfn.BINOM.INV(BinomTrials,_xlfn.GAMMA.INV(Table3[[#This Row],[RV gamma]],GammaShape1,GammaRate1)/BinomTrials,Table3[[#This Row],[RV binom]])</f>
        <v>0</v>
      </c>
      <c r="K716" s="1">
        <f>Table3[[#This Row],[Risk 1 Simulated occurences]]*_xlfn.LOGNORM.INV(Table3[[#This Row],[RV lognorm]],(LN(ImpLow1)+LN(ImpUp1))/2,(LN(ImpUp1)-LN(ImpLow1))/3.29)</f>
        <v>0</v>
      </c>
      <c r="L716">
        <f>_xlfn.BINOM.INV(BinomTrials,_xlfn.GAMMA.INV(Table3[[#This Row],[RV gamma]],GammaShape2,GammaRate2)/BinomTrials,Table3[[#This Row],[RV binom]])</f>
        <v>0</v>
      </c>
      <c r="M716" s="1">
        <f>Table3[[#This Row],[Risk 2 simulated occurences]]*_xlfn.LOGNORM.INV(Table3[[#This Row],[RV lognorm]],(LN(ImpLow2)+LN(ImpUp2))/2,(LN(ImpUp2)-LN(ImpLow2))/3.29)</f>
        <v>0</v>
      </c>
    </row>
    <row r="717" spans="1:13">
      <c r="A717">
        <v>0.76257520763323416</v>
      </c>
      <c r="C717">
        <f>_xlfn.BETA.INV(Table1[[#This Row],[RV Beta]],C$9,C$10,ProbLow1,ProbUp1)</f>
        <v>0.57427508765216562</v>
      </c>
      <c r="D717">
        <f>_xlfn.BETA.INV(Table1[[#This Row],[RV Beta]],D$9,D$10,ProbLow2,ProbUp2)</f>
        <v>0.19728252629564969</v>
      </c>
      <c r="G717">
        <v>0.98555052186620906</v>
      </c>
      <c r="H717">
        <v>0.53428680660868377</v>
      </c>
      <c r="I717">
        <v>8.3023091351158498E-2</v>
      </c>
      <c r="J717">
        <f>_xlfn.BINOM.INV(BinomTrials,_xlfn.GAMMA.INV(Table3[[#This Row],[RV gamma]],GammaShape1,GammaRate1)/BinomTrials,Table3[[#This Row],[RV binom]])</f>
        <v>1</v>
      </c>
      <c r="K717" s="1">
        <f>Table3[[#This Row],[Risk 1 Simulated occurences]]*_xlfn.LOGNORM.INV(Table3[[#This Row],[RV lognorm]],(LN(ImpLow1)+LN(ImpUp1))/2,(LN(ImpUp1)-LN(ImpLow1))/3.29)</f>
        <v>11995.576047980552</v>
      </c>
      <c r="L717">
        <f>_xlfn.BINOM.INV(BinomTrials,_xlfn.GAMMA.INV(Table3[[#This Row],[RV gamma]],GammaShape2,GammaRate2)/BinomTrials,Table3[[#This Row],[RV binom]])</f>
        <v>0</v>
      </c>
      <c r="M717" s="1">
        <f>Table3[[#This Row],[Risk 2 simulated occurences]]*_xlfn.LOGNORM.INV(Table3[[#This Row],[RV lognorm]],(LN(ImpLow2)+LN(ImpUp2))/2,(LN(ImpUp2)-LN(ImpLow2))/3.29)</f>
        <v>0</v>
      </c>
    </row>
    <row r="718" spans="1:13">
      <c r="A718">
        <v>0.60151469176705674</v>
      </c>
      <c r="C718">
        <f>_xlfn.BETA.INV(Table1[[#This Row],[RV Beta]],C$9,C$10,ProbLow1,ProbUp1)</f>
        <v>0.52728651703858975</v>
      </c>
      <c r="D718">
        <f>_xlfn.BETA.INV(Table1[[#This Row],[RV Beta]],D$9,D$10,ProbLow2,ProbUp2)</f>
        <v>0.18318595511157693</v>
      </c>
      <c r="G718">
        <v>0.1476210053766244</v>
      </c>
      <c r="H718">
        <v>0.75835867214871511</v>
      </c>
      <c r="I718">
        <v>0.36909633892080579</v>
      </c>
      <c r="J718">
        <f>_xlfn.BINOM.INV(BinomTrials,_xlfn.GAMMA.INV(Table3[[#This Row],[RV gamma]],GammaShape1,GammaRate1)/BinomTrials,Table3[[#This Row],[RV binom]])</f>
        <v>1</v>
      </c>
      <c r="K718" s="1">
        <f>Table3[[#This Row],[Risk 1 Simulated occurences]]*_xlfn.LOGNORM.INV(Table3[[#This Row],[RV lognorm]],(LN(ImpLow1)+LN(ImpUp1))/2,(LN(ImpUp1)-LN(ImpLow1))/3.29)</f>
        <v>25026.779351919562</v>
      </c>
      <c r="L718">
        <f>_xlfn.BINOM.INV(BinomTrials,_xlfn.GAMMA.INV(Table3[[#This Row],[RV gamma]],GammaShape2,GammaRate2)/BinomTrials,Table3[[#This Row],[RV binom]])</f>
        <v>0</v>
      </c>
      <c r="M718" s="1">
        <f>Table3[[#This Row],[Risk 2 simulated occurences]]*_xlfn.LOGNORM.INV(Table3[[#This Row],[RV lognorm]],(LN(ImpLow2)+LN(ImpUp2))/2,(LN(ImpUp2)-LN(ImpLow2))/3.29)</f>
        <v>0</v>
      </c>
    </row>
    <row r="719" spans="1:13">
      <c r="A719">
        <v>0.65742452892354897</v>
      </c>
      <c r="C719">
        <f>_xlfn.BETA.INV(Table1[[#This Row],[RV Beta]],C$9,C$10,ProbLow1,ProbUp1)</f>
        <v>0.54280935760042259</v>
      </c>
      <c r="D719">
        <f>_xlfn.BETA.INV(Table1[[#This Row],[RV Beta]],D$9,D$10,ProbLow2,ProbUp2)</f>
        <v>0.18784280728012678</v>
      </c>
      <c r="G719">
        <v>6.6237364926485978E-2</v>
      </c>
      <c r="H719">
        <v>0.73420280345445632</v>
      </c>
      <c r="I719">
        <v>0.40216824198242662</v>
      </c>
      <c r="J719">
        <f>_xlfn.BINOM.INV(BinomTrials,_xlfn.GAMMA.INV(Table3[[#This Row],[RV gamma]],GammaShape1,GammaRate1)/BinomTrials,Table3[[#This Row],[RV binom]])</f>
        <v>1</v>
      </c>
      <c r="K719" s="1">
        <f>Table3[[#This Row],[Risk 1 Simulated occurences]]*_xlfn.LOGNORM.INV(Table3[[#This Row],[RV lognorm]],(LN(ImpLow1)+LN(ImpUp1))/2,(LN(ImpUp1)-LN(ImpLow1))/3.29)</f>
        <v>26588.843199685612</v>
      </c>
      <c r="L719">
        <f>_xlfn.BINOM.INV(BinomTrials,_xlfn.GAMMA.INV(Table3[[#This Row],[RV gamma]],GammaShape2,GammaRate2)/BinomTrials,Table3[[#This Row],[RV binom]])</f>
        <v>0</v>
      </c>
      <c r="M719" s="1">
        <f>Table3[[#This Row],[Risk 2 simulated occurences]]*_xlfn.LOGNORM.INV(Table3[[#This Row],[RV lognorm]],(LN(ImpLow2)+LN(ImpUp2))/2,(LN(ImpUp2)-LN(ImpLow2))/3.29)</f>
        <v>0</v>
      </c>
    </row>
    <row r="720" spans="1:13">
      <c r="A720">
        <v>0.33405761808811574</v>
      </c>
      <c r="C720">
        <f>_xlfn.BETA.INV(Table1[[#This Row],[RV Beta]],C$9,C$10,ProbLow1,ProbUp1)</f>
        <v>0.45477150662936261</v>
      </c>
      <c r="D720">
        <f>_xlfn.BETA.INV(Table1[[#This Row],[RV Beta]],D$9,D$10,ProbLow2,ProbUp2)</f>
        <v>0.16143145198880887</v>
      </c>
      <c r="G720">
        <v>0.25139231944987195</v>
      </c>
      <c r="H720">
        <v>0.74651765904692824</v>
      </c>
      <c r="I720">
        <v>0.24164299864398456</v>
      </c>
      <c r="J720">
        <f>_xlfn.BINOM.INV(BinomTrials,_xlfn.GAMMA.INV(Table3[[#This Row],[RV gamma]],GammaShape1,GammaRate1)/BinomTrials,Table3[[#This Row],[RV binom]])</f>
        <v>1</v>
      </c>
      <c r="K720" s="1">
        <f>Table3[[#This Row],[Risk 1 Simulated occurences]]*_xlfn.LOGNORM.INV(Table3[[#This Row],[RV lognorm]],(LN(ImpLow1)+LN(ImpUp1))/2,(LN(ImpUp1)-LN(ImpLow1))/3.29)</f>
        <v>19360.733305588408</v>
      </c>
      <c r="L720">
        <f>_xlfn.BINOM.INV(BinomTrials,_xlfn.GAMMA.INV(Table3[[#This Row],[RV gamma]],GammaShape2,GammaRate2)/BinomTrials,Table3[[#This Row],[RV binom]])</f>
        <v>0</v>
      </c>
      <c r="M720" s="1">
        <f>Table3[[#This Row],[Risk 2 simulated occurences]]*_xlfn.LOGNORM.INV(Table3[[#This Row],[RV lognorm]],(LN(ImpLow2)+LN(ImpUp2))/2,(LN(ImpUp2)-LN(ImpLow2))/3.29)</f>
        <v>0</v>
      </c>
    </row>
    <row r="721" spans="1:13">
      <c r="A721">
        <v>0.50638720696158113</v>
      </c>
      <c r="C721">
        <f>_xlfn.BETA.INV(Table1[[#This Row],[RV Beta]],C$9,C$10,ProbLow1,ProbUp1)</f>
        <v>0.50170330790086459</v>
      </c>
      <c r="D721">
        <f>_xlfn.BETA.INV(Table1[[#This Row],[RV Beta]],D$9,D$10,ProbLow2,ProbUp2)</f>
        <v>0.17551099237025936</v>
      </c>
      <c r="G721">
        <v>0.15071299399748117</v>
      </c>
      <c r="H721">
        <v>0.72229560172292195</v>
      </c>
      <c r="I721">
        <v>0.29387820944836279</v>
      </c>
      <c r="J721">
        <f>_xlfn.BINOM.INV(BinomTrials,_xlfn.GAMMA.INV(Table3[[#This Row],[RV gamma]],GammaShape1,GammaRate1)/BinomTrials,Table3[[#This Row],[RV binom]])</f>
        <v>1</v>
      </c>
      <c r="K721" s="1">
        <f>Table3[[#This Row],[Risk 1 Simulated occurences]]*_xlfn.LOGNORM.INV(Table3[[#This Row],[RV lognorm]],(LN(ImpLow1)+LN(ImpUp1))/2,(LN(ImpUp1)-LN(ImpLow1))/3.29)</f>
        <v>21638.689943919231</v>
      </c>
      <c r="L721">
        <f>_xlfn.BINOM.INV(BinomTrials,_xlfn.GAMMA.INV(Table3[[#This Row],[RV gamma]],GammaShape2,GammaRate2)/BinomTrials,Table3[[#This Row],[RV binom]])</f>
        <v>0</v>
      </c>
      <c r="M721" s="1">
        <f>Table3[[#This Row],[Risk 2 simulated occurences]]*_xlfn.LOGNORM.INV(Table3[[#This Row],[RV lognorm]],(LN(ImpLow2)+LN(ImpUp2))/2,(LN(ImpUp2)-LN(ImpLow2))/3.29)</f>
        <v>0</v>
      </c>
    </row>
    <row r="722" spans="1:13">
      <c r="A722">
        <v>0.84978740329378633</v>
      </c>
      <c r="C722">
        <f>_xlfn.BETA.INV(Table1[[#This Row],[RV Beta]],C$9,C$10,ProbLow1,ProbUp1)</f>
        <v>0.60495752680293291</v>
      </c>
      <c r="D722">
        <f>_xlfn.BETA.INV(Table1[[#This Row],[RV Beta]],D$9,D$10,ProbLow2,ProbUp2)</f>
        <v>0.20648725804087986</v>
      </c>
      <c r="G722">
        <v>3.3290115666245165E-2</v>
      </c>
      <c r="H722">
        <v>0.62217815714989699</v>
      </c>
      <c r="I722">
        <v>0.21106619863354889</v>
      </c>
      <c r="J722">
        <f>_xlfn.BINOM.INV(BinomTrials,_xlfn.GAMMA.INV(Table3[[#This Row],[RV gamma]],GammaShape1,GammaRate1)/BinomTrials,Table3[[#This Row],[RV binom]])</f>
        <v>0</v>
      </c>
      <c r="K722" s="1">
        <f>Table3[[#This Row],[Risk 1 Simulated occurences]]*_xlfn.LOGNORM.INV(Table3[[#This Row],[RV lognorm]],(LN(ImpLow1)+LN(ImpUp1))/2,(LN(ImpUp1)-LN(ImpLow1))/3.29)</f>
        <v>0</v>
      </c>
      <c r="L722">
        <f>_xlfn.BINOM.INV(BinomTrials,_xlfn.GAMMA.INV(Table3[[#This Row],[RV gamma]],GammaShape2,GammaRate2)/BinomTrials,Table3[[#This Row],[RV binom]])</f>
        <v>0</v>
      </c>
      <c r="M722" s="1">
        <f>Table3[[#This Row],[Risk 2 simulated occurences]]*_xlfn.LOGNORM.INV(Table3[[#This Row],[RV lognorm]],(LN(ImpLow2)+LN(ImpUp2))/2,(LN(ImpUp2)-LN(ImpLow2))/3.29)</f>
        <v>0</v>
      </c>
    </row>
    <row r="723" spans="1:13">
      <c r="A723">
        <v>0.37688715866621919</v>
      </c>
      <c r="C723">
        <f>_xlfn.BETA.INV(Table1[[#This Row],[RV Beta]],C$9,C$10,ProbLow1,ProbUp1)</f>
        <v>0.46678096851268058</v>
      </c>
      <c r="D723">
        <f>_xlfn.BETA.INV(Table1[[#This Row],[RV Beta]],D$9,D$10,ProbLow2,ProbUp2)</f>
        <v>0.16503429055380428</v>
      </c>
      <c r="G723">
        <v>0.5069740025824746</v>
      </c>
      <c r="H723">
        <v>0.94828721831938589</v>
      </c>
      <c r="I723">
        <v>0.38960043405629713</v>
      </c>
      <c r="J723">
        <f>_xlfn.BINOM.INV(BinomTrials,_xlfn.GAMMA.INV(Table3[[#This Row],[RV gamma]],GammaShape1,GammaRate1)/BinomTrials,Table3[[#This Row],[RV binom]])</f>
        <v>2</v>
      </c>
      <c r="K723" s="1">
        <f>Table3[[#This Row],[Risk 1 Simulated occurences]]*_xlfn.LOGNORM.INV(Table3[[#This Row],[RV lognorm]],(LN(ImpLow1)+LN(ImpUp1))/2,(LN(ImpUp1)-LN(ImpLow1))/3.29)</f>
        <v>51977.335215998297</v>
      </c>
      <c r="L723">
        <f>_xlfn.BINOM.INV(BinomTrials,_xlfn.GAMMA.INV(Table3[[#This Row],[RV gamma]],GammaShape2,GammaRate2)/BinomTrials,Table3[[#This Row],[RV binom]])</f>
        <v>1</v>
      </c>
      <c r="M723" s="1">
        <f>Table3[[#This Row],[Risk 2 simulated occurences]]*_xlfn.LOGNORM.INV(Table3[[#This Row],[RV lognorm]],(LN(ImpLow2)+LN(ImpUp2))/2,(LN(ImpUp2)-LN(ImpLow2))/3.29)</f>
        <v>2598866.760799916</v>
      </c>
    </row>
    <row r="724" spans="1:13">
      <c r="A724">
        <v>0.34247570314559883</v>
      </c>
      <c r="C724">
        <f>_xlfn.BETA.INV(Table1[[#This Row],[RV Beta]],C$9,C$10,ProbLow1,ProbUp1)</f>
        <v>0.45716240485914811</v>
      </c>
      <c r="D724">
        <f>_xlfn.BETA.INV(Table1[[#This Row],[RV Beta]],D$9,D$10,ProbLow2,ProbUp2)</f>
        <v>0.16214872145774453</v>
      </c>
      <c r="G724">
        <v>0.71206140365081905</v>
      </c>
      <c r="H724">
        <v>0.86327829391848221</v>
      </c>
      <c r="I724">
        <v>1.4495184186145283E-2</v>
      </c>
      <c r="J724">
        <f>_xlfn.BINOM.INV(BinomTrials,_xlfn.GAMMA.INV(Table3[[#This Row],[RV gamma]],GammaShape1,GammaRate1)/BinomTrials,Table3[[#This Row],[RV binom]])</f>
        <v>1</v>
      </c>
      <c r="K724" s="1">
        <f>Table3[[#This Row],[Risk 1 Simulated occurences]]*_xlfn.LOGNORM.INV(Table3[[#This Row],[RV lognorm]],(LN(ImpLow1)+LN(ImpUp1))/2,(LN(ImpUp1)-LN(ImpLow1))/3.29)</f>
        <v>6859.4055695926199</v>
      </c>
      <c r="L724">
        <f>_xlfn.BINOM.INV(BinomTrials,_xlfn.GAMMA.INV(Table3[[#This Row],[RV gamma]],GammaShape2,GammaRate2)/BinomTrials,Table3[[#This Row],[RV binom]])</f>
        <v>1</v>
      </c>
      <c r="M724" s="1">
        <f>Table3[[#This Row],[Risk 2 simulated occurences]]*_xlfn.LOGNORM.INV(Table3[[#This Row],[RV lognorm]],(LN(ImpLow2)+LN(ImpUp2))/2,(LN(ImpUp2)-LN(ImpLow2))/3.29)</f>
        <v>685940.55695926223</v>
      </c>
    </row>
    <row r="725" spans="1:13">
      <c r="A725">
        <v>0.98914276807994705</v>
      </c>
      <c r="C725">
        <f>_xlfn.BETA.INV(Table1[[#This Row],[RV Beta]],C$9,C$10,ProbLow1,ProbUp1)</f>
        <v>0.69562039585842661</v>
      </c>
      <c r="D725">
        <f>_xlfn.BETA.INV(Table1[[#This Row],[RV Beta]],D$9,D$10,ProbLow2,ProbUp2)</f>
        <v>0.23368611875752796</v>
      </c>
      <c r="G725">
        <v>0.61601115931571049</v>
      </c>
      <c r="H725">
        <v>0.11828588792974404</v>
      </c>
      <c r="I725">
        <v>0.62056061654377759</v>
      </c>
      <c r="J725">
        <f>_xlfn.BINOM.INV(BinomTrials,_xlfn.GAMMA.INV(Table3[[#This Row],[RV gamma]],GammaShape1,GammaRate1)/BinomTrials,Table3[[#This Row],[RV binom]])</f>
        <v>0</v>
      </c>
      <c r="K725" s="1">
        <f>Table3[[#This Row],[Risk 1 Simulated occurences]]*_xlfn.LOGNORM.INV(Table3[[#This Row],[RV lognorm]],(LN(ImpLow1)+LN(ImpUp1))/2,(LN(ImpUp1)-LN(ImpLow1))/3.29)</f>
        <v>0</v>
      </c>
      <c r="L725">
        <f>_xlfn.BINOM.INV(BinomTrials,_xlfn.GAMMA.INV(Table3[[#This Row],[RV gamma]],GammaShape2,GammaRate2)/BinomTrials,Table3[[#This Row],[RV binom]])</f>
        <v>0</v>
      </c>
      <c r="M725" s="1">
        <f>Table3[[#This Row],[Risk 2 simulated occurences]]*_xlfn.LOGNORM.INV(Table3[[#This Row],[RV lognorm]],(LN(ImpLow2)+LN(ImpUp2))/2,(LN(ImpUp2)-LN(ImpLow2))/3.29)</f>
        <v>0</v>
      </c>
    </row>
    <row r="726" spans="1:13">
      <c r="A726">
        <v>0.52250311967102026</v>
      </c>
      <c r="C726">
        <f>_xlfn.BETA.INV(Table1[[#This Row],[RV Beta]],C$9,C$10,ProbLow1,ProbUp1)</f>
        <v>0.50600313913126982</v>
      </c>
      <c r="D726">
        <f>_xlfn.BETA.INV(Table1[[#This Row],[RV Beta]],D$9,D$10,ProbLow2,ProbUp2)</f>
        <v>0.17680094173938093</v>
      </c>
      <c r="G726">
        <v>0.29955461914630355</v>
      </c>
      <c r="H726">
        <v>3.0918435207995788E-2</v>
      </c>
      <c r="I726">
        <v>0.76228225126968796</v>
      </c>
      <c r="J726">
        <f>_xlfn.BINOM.INV(BinomTrials,_xlfn.GAMMA.INV(Table3[[#This Row],[RV gamma]],GammaShape1,GammaRate1)/BinomTrials,Table3[[#This Row],[RV binom]])</f>
        <v>0</v>
      </c>
      <c r="K726" s="1">
        <f>Table3[[#This Row],[Risk 1 Simulated occurences]]*_xlfn.LOGNORM.INV(Table3[[#This Row],[RV lognorm]],(LN(ImpLow1)+LN(ImpUp1))/2,(LN(ImpUp1)-LN(ImpLow1))/3.29)</f>
        <v>0</v>
      </c>
      <c r="L726">
        <f>_xlfn.BINOM.INV(BinomTrials,_xlfn.GAMMA.INV(Table3[[#This Row],[RV gamma]],GammaShape2,GammaRate2)/BinomTrials,Table3[[#This Row],[RV binom]])</f>
        <v>0</v>
      </c>
      <c r="M726" s="1">
        <f>Table3[[#This Row],[Risk 2 simulated occurences]]*_xlfn.LOGNORM.INV(Table3[[#This Row],[RV lognorm]],(LN(ImpLow2)+LN(ImpUp2))/2,(LN(ImpUp2)-LN(ImpLow2))/3.29)</f>
        <v>0</v>
      </c>
    </row>
    <row r="727" spans="1:13">
      <c r="A727">
        <v>0.70993231083728947</v>
      </c>
      <c r="C727">
        <f>_xlfn.BETA.INV(Table1[[#This Row],[RV Beta]],C$9,C$10,ProbLow1,ProbUp1)</f>
        <v>0.55803299715317711</v>
      </c>
      <c r="D727">
        <f>_xlfn.BETA.INV(Table1[[#This Row],[RV Beta]],D$9,D$10,ProbLow2,ProbUp2)</f>
        <v>0.19240989914595311</v>
      </c>
      <c r="G727">
        <v>0.61448399192396741</v>
      </c>
      <c r="H727">
        <v>0.64614054078522165</v>
      </c>
      <c r="I727">
        <v>0.67779708964647589</v>
      </c>
      <c r="J727">
        <f>_xlfn.BINOM.INV(BinomTrials,_xlfn.GAMMA.INV(Table3[[#This Row],[RV gamma]],GammaShape1,GammaRate1)/BinomTrials,Table3[[#This Row],[RV binom]])</f>
        <v>1</v>
      </c>
      <c r="K727" s="1">
        <f>Table3[[#This Row],[Risk 1 Simulated occurences]]*_xlfn.LOGNORM.INV(Table3[[#This Row],[RV lognorm]],(LN(ImpLow1)+LN(ImpUp1))/2,(LN(ImpUp1)-LN(ImpLow1))/3.29)</f>
        <v>43680.54080087319</v>
      </c>
      <c r="L727">
        <f>_xlfn.BINOM.INV(BinomTrials,_xlfn.GAMMA.INV(Table3[[#This Row],[RV gamma]],GammaShape2,GammaRate2)/BinomTrials,Table3[[#This Row],[RV binom]])</f>
        <v>0</v>
      </c>
      <c r="M727" s="1">
        <f>Table3[[#This Row],[Risk 2 simulated occurences]]*_xlfn.LOGNORM.INV(Table3[[#This Row],[RV lognorm]],(LN(ImpLow2)+LN(ImpUp2))/2,(LN(ImpUp2)-LN(ImpLow2))/3.29)</f>
        <v>0</v>
      </c>
    </row>
    <row r="728" spans="1:13">
      <c r="A728">
        <v>0.83234824232400784</v>
      </c>
      <c r="C728">
        <f>_xlfn.BETA.INV(Table1[[#This Row],[RV Beta]],C$9,C$10,ProbLow1,ProbUp1)</f>
        <v>0.59828338611144649</v>
      </c>
      <c r="D728">
        <f>_xlfn.BETA.INV(Table1[[#This Row],[RV Beta]],D$9,D$10,ProbLow2,ProbUp2)</f>
        <v>0.20448501583343393</v>
      </c>
      <c r="G728">
        <v>0.63245226611963112</v>
      </c>
      <c r="H728">
        <v>0.68406897722001603</v>
      </c>
      <c r="I728">
        <v>0.73568568832040093</v>
      </c>
      <c r="J728">
        <f>_xlfn.BINOM.INV(BinomTrials,_xlfn.GAMMA.INV(Table3[[#This Row],[RV gamma]],GammaShape1,GammaRate1)/BinomTrials,Table3[[#This Row],[RV binom]])</f>
        <v>1</v>
      </c>
      <c r="K728" s="1">
        <f>Table3[[#This Row],[Risk 1 Simulated occurences]]*_xlfn.LOGNORM.INV(Table3[[#This Row],[RV lognorm]],(LN(ImpLow1)+LN(ImpUp1))/2,(LN(ImpUp1)-LN(ImpLow1))/3.29)</f>
        <v>49149.60207192535</v>
      </c>
      <c r="L728">
        <f>_xlfn.BINOM.INV(BinomTrials,_xlfn.GAMMA.INV(Table3[[#This Row],[RV gamma]],GammaShape2,GammaRate2)/BinomTrials,Table3[[#This Row],[RV binom]])</f>
        <v>0</v>
      </c>
      <c r="M728" s="1">
        <f>Table3[[#This Row],[Risk 2 simulated occurences]]*_xlfn.LOGNORM.INV(Table3[[#This Row],[RV lognorm]],(LN(ImpLow2)+LN(ImpUp2))/2,(LN(ImpUp2)-LN(ImpLow2))/3.29)</f>
        <v>0</v>
      </c>
    </row>
    <row r="729" spans="1:13">
      <c r="A729">
        <v>0.27690873959889112</v>
      </c>
      <c r="C729">
        <f>_xlfn.BETA.INV(Table1[[#This Row],[RV Beta]],C$9,C$10,ProbLow1,ProbUp1)</f>
        <v>0.43801559699711812</v>
      </c>
      <c r="D729">
        <f>_xlfn.BETA.INV(Table1[[#This Row],[RV Beta]],D$9,D$10,ProbLow2,ProbUp2)</f>
        <v>0.15640467909913552</v>
      </c>
      <c r="G729">
        <v>0.62523667264042271</v>
      </c>
      <c r="H729">
        <v>0.14730013680984272</v>
      </c>
      <c r="I729">
        <v>0.66936360097926273</v>
      </c>
      <c r="J729">
        <f>_xlfn.BINOM.INV(BinomTrials,_xlfn.GAMMA.INV(Table3[[#This Row],[RV gamma]],GammaShape1,GammaRate1)/BinomTrials,Table3[[#This Row],[RV binom]])</f>
        <v>0</v>
      </c>
      <c r="K729" s="1">
        <f>Table3[[#This Row],[Risk 1 Simulated occurences]]*_xlfn.LOGNORM.INV(Table3[[#This Row],[RV lognorm]],(LN(ImpLow1)+LN(ImpUp1))/2,(LN(ImpUp1)-LN(ImpLow1))/3.29)</f>
        <v>0</v>
      </c>
      <c r="L729">
        <f>_xlfn.BINOM.INV(BinomTrials,_xlfn.GAMMA.INV(Table3[[#This Row],[RV gamma]],GammaShape2,GammaRate2)/BinomTrials,Table3[[#This Row],[RV binom]])</f>
        <v>0</v>
      </c>
      <c r="M729" s="1">
        <f>Table3[[#This Row],[Risk 2 simulated occurences]]*_xlfn.LOGNORM.INV(Table3[[#This Row],[RV lognorm]],(LN(ImpLow2)+LN(ImpUp2))/2,(LN(ImpUp2)-LN(ImpLow2))/3.29)</f>
        <v>0</v>
      </c>
    </row>
    <row r="730" spans="1:13">
      <c r="A730">
        <v>5.1864385629009635E-3</v>
      </c>
      <c r="C730">
        <f>_xlfn.BETA.INV(Table1[[#This Row],[RV Beta]],C$9,C$10,ProbLow1,ProbUp1)</f>
        <v>0.29194676896461763</v>
      </c>
      <c r="D730">
        <f>_xlfn.BETA.INV(Table1[[#This Row],[RV Beta]],D$9,D$10,ProbLow2,ProbUp2)</f>
        <v>0.11258403068938529</v>
      </c>
      <c r="G730">
        <v>0.35275706758385389</v>
      </c>
      <c r="H730">
        <v>0.67339936302667458</v>
      </c>
      <c r="I730">
        <v>0.99404165846949522</v>
      </c>
      <c r="J730">
        <f>_xlfn.BINOM.INV(BinomTrials,_xlfn.GAMMA.INV(Table3[[#This Row],[RV gamma]],GammaShape1,GammaRate1)/BinomTrials,Table3[[#This Row],[RV binom]])</f>
        <v>1</v>
      </c>
      <c r="K730" s="1">
        <f>Table3[[#This Row],[Risk 1 Simulated occurences]]*_xlfn.LOGNORM.INV(Table3[[#This Row],[RV lognorm]],(LN(ImpLow1)+LN(ImpUp1))/2,(LN(ImpUp1)-LN(ImpLow1))/3.29)</f>
        <v>183787.81436641031</v>
      </c>
      <c r="L730">
        <f>_xlfn.BINOM.INV(BinomTrials,_xlfn.GAMMA.INV(Table3[[#This Row],[RV gamma]],GammaShape2,GammaRate2)/BinomTrials,Table3[[#This Row],[RV binom]])</f>
        <v>0</v>
      </c>
      <c r="M730" s="1">
        <f>Table3[[#This Row],[Risk 2 simulated occurences]]*_xlfn.LOGNORM.INV(Table3[[#This Row],[RV lognorm]],(LN(ImpLow2)+LN(ImpUp2))/2,(LN(ImpUp2)-LN(ImpLow2))/3.29)</f>
        <v>0</v>
      </c>
    </row>
    <row r="731" spans="1:13">
      <c r="A731">
        <v>0.16847292667649358</v>
      </c>
      <c r="C731">
        <f>_xlfn.BETA.INV(Table1[[#This Row],[RV Beta]],C$9,C$10,ProbLow1,ProbUp1)</f>
        <v>0.40202262397196054</v>
      </c>
      <c r="D731">
        <f>_xlfn.BETA.INV(Table1[[#This Row],[RV Beta]],D$9,D$10,ProbLow2,ProbUp2)</f>
        <v>0.14560678719158821</v>
      </c>
      <c r="G731">
        <v>0.78803488183209436</v>
      </c>
      <c r="H731">
        <v>0.82309438931899814</v>
      </c>
      <c r="I731">
        <v>0.85815389680590193</v>
      </c>
      <c r="J731">
        <f>_xlfn.BINOM.INV(BinomTrials,_xlfn.GAMMA.INV(Table3[[#This Row],[RV gamma]],GammaShape1,GammaRate1)/BinomTrials,Table3[[#This Row],[RV binom]])</f>
        <v>1</v>
      </c>
      <c r="K731" s="1">
        <f>Table3[[#This Row],[Risk 1 Simulated occurences]]*_xlfn.LOGNORM.INV(Table3[[#This Row],[RV lognorm]],(LN(ImpLow1)+LN(ImpUp1))/2,(LN(ImpUp1)-LN(ImpLow1))/3.29)</f>
        <v>66966.052193199837</v>
      </c>
      <c r="L731">
        <f>_xlfn.BINOM.INV(BinomTrials,_xlfn.GAMMA.INV(Table3[[#This Row],[RV gamma]],GammaShape2,GammaRate2)/BinomTrials,Table3[[#This Row],[RV binom]])</f>
        <v>1</v>
      </c>
      <c r="M731" s="1">
        <f>Table3[[#This Row],[Risk 2 simulated occurences]]*_xlfn.LOGNORM.INV(Table3[[#This Row],[RV lognorm]],(LN(ImpLow2)+LN(ImpUp2))/2,(LN(ImpUp2)-LN(ImpLow2))/3.29)</f>
        <v>6696605.2193199871</v>
      </c>
    </row>
    <row r="732" spans="1:13">
      <c r="A732">
        <v>0.52447865182742415</v>
      </c>
      <c r="C732">
        <f>_xlfn.BETA.INV(Table1[[#This Row],[RV Beta]],C$9,C$10,ProbLow1,ProbUp1)</f>
        <v>0.50653061079345596</v>
      </c>
      <c r="D732">
        <f>_xlfn.BETA.INV(Table1[[#This Row],[RV Beta]],D$9,D$10,ProbLow2,ProbUp2)</f>
        <v>0.17695918323803678</v>
      </c>
      <c r="G732">
        <v>0.50225895200961224</v>
      </c>
      <c r="H732">
        <v>0.74740128440195752</v>
      </c>
      <c r="I732">
        <v>0.99254361679430292</v>
      </c>
      <c r="J732">
        <f>_xlfn.BINOM.INV(BinomTrials,_xlfn.GAMMA.INV(Table3[[#This Row],[RV gamma]],GammaShape1,GammaRate1)/BinomTrials,Table3[[#This Row],[RV binom]])</f>
        <v>1</v>
      </c>
      <c r="K732" s="1">
        <f>Table3[[#This Row],[Risk 1 Simulated occurences]]*_xlfn.LOGNORM.INV(Table3[[#This Row],[RV lognorm]],(LN(ImpLow1)+LN(ImpUp1))/2,(LN(ImpUp1)-LN(ImpLow1))/3.29)</f>
        <v>173766.78000254938</v>
      </c>
      <c r="L732">
        <f>_xlfn.BINOM.INV(BinomTrials,_xlfn.GAMMA.INV(Table3[[#This Row],[RV gamma]],GammaShape2,GammaRate2)/BinomTrials,Table3[[#This Row],[RV binom]])</f>
        <v>0</v>
      </c>
      <c r="M732" s="1">
        <f>Table3[[#This Row],[Risk 2 simulated occurences]]*_xlfn.LOGNORM.INV(Table3[[#This Row],[RV lognorm]],(LN(ImpLow2)+LN(ImpUp2))/2,(LN(ImpUp2)-LN(ImpLow2))/3.29)</f>
        <v>0</v>
      </c>
    </row>
    <row r="733" spans="1:13">
      <c r="A733">
        <v>0.91270126351746794</v>
      </c>
      <c r="C733">
        <f>_xlfn.BETA.INV(Table1[[#This Row],[RV Beta]],C$9,C$10,ProbLow1,ProbUp1)</f>
        <v>0.63303450960827845</v>
      </c>
      <c r="D733">
        <f>_xlfn.BETA.INV(Table1[[#This Row],[RV Beta]],D$9,D$10,ProbLow2,ProbUp2)</f>
        <v>0.21491035288248353</v>
      </c>
      <c r="G733">
        <v>0.46620642555235253</v>
      </c>
      <c r="H733">
        <v>0.57338694370043786</v>
      </c>
      <c r="I733">
        <v>0.68056746184852324</v>
      </c>
      <c r="J733">
        <f>_xlfn.BINOM.INV(BinomTrials,_xlfn.GAMMA.INV(Table3[[#This Row],[RV gamma]],GammaShape1,GammaRate1)/BinomTrials,Table3[[#This Row],[RV binom]])</f>
        <v>0</v>
      </c>
      <c r="K733" s="1">
        <f>Table3[[#This Row],[Risk 1 Simulated occurences]]*_xlfn.LOGNORM.INV(Table3[[#This Row],[RV lognorm]],(LN(ImpLow1)+LN(ImpUp1))/2,(LN(ImpUp1)-LN(ImpLow1))/3.29)</f>
        <v>0</v>
      </c>
      <c r="L733">
        <f>_xlfn.BINOM.INV(BinomTrials,_xlfn.GAMMA.INV(Table3[[#This Row],[RV gamma]],GammaShape2,GammaRate2)/BinomTrials,Table3[[#This Row],[RV binom]])</f>
        <v>0</v>
      </c>
      <c r="M733" s="1">
        <f>Table3[[#This Row],[Risk 2 simulated occurences]]*_xlfn.LOGNORM.INV(Table3[[#This Row],[RV lognorm]],(LN(ImpLow2)+LN(ImpUp2))/2,(LN(ImpUp2)-LN(ImpLow2))/3.29)</f>
        <v>0</v>
      </c>
    </row>
    <row r="734" spans="1:13">
      <c r="A734">
        <v>0.77013593808288494</v>
      </c>
      <c r="C734">
        <f>_xlfn.BETA.INV(Table1[[#This Row],[RV Beta]],C$9,C$10,ProbLow1,ProbUp1)</f>
        <v>0.57671624479518013</v>
      </c>
      <c r="D734">
        <f>_xlfn.BETA.INV(Table1[[#This Row],[RV Beta]],D$9,D$10,ProbLow2,ProbUp2)</f>
        <v>0.19801487343855406</v>
      </c>
      <c r="G734">
        <v>0.53139425838896737</v>
      </c>
      <c r="H734">
        <v>0.91436277325933923</v>
      </c>
      <c r="I734">
        <v>0.29733128812971121</v>
      </c>
      <c r="J734">
        <f>_xlfn.BINOM.INV(BinomTrials,_xlfn.GAMMA.INV(Table3[[#This Row],[RV gamma]],GammaShape1,GammaRate1)/BinomTrials,Table3[[#This Row],[RV binom]])</f>
        <v>2</v>
      </c>
      <c r="K734" s="1">
        <f>Table3[[#This Row],[Risk 1 Simulated occurences]]*_xlfn.LOGNORM.INV(Table3[[#This Row],[RV lognorm]],(LN(ImpLow1)+LN(ImpUp1))/2,(LN(ImpUp1)-LN(ImpLow1))/3.29)</f>
        <v>43581.285410260258</v>
      </c>
      <c r="L734">
        <f>_xlfn.BINOM.INV(BinomTrials,_xlfn.GAMMA.INV(Table3[[#This Row],[RV gamma]],GammaShape2,GammaRate2)/BinomTrials,Table3[[#This Row],[RV binom]])</f>
        <v>1</v>
      </c>
      <c r="M734" s="1">
        <f>Table3[[#This Row],[Risk 2 simulated occurences]]*_xlfn.LOGNORM.INV(Table3[[#This Row],[RV lognorm]],(LN(ImpLow2)+LN(ImpUp2))/2,(LN(ImpUp2)-LN(ImpLow2))/3.29)</f>
        <v>2179064.2705130139</v>
      </c>
    </row>
    <row r="735" spans="1:13">
      <c r="A735">
        <v>0.67471135904766222</v>
      </c>
      <c r="C735">
        <f>_xlfn.BETA.INV(Table1[[#This Row],[RV Beta]],C$9,C$10,ProbLow1,ProbUp1)</f>
        <v>0.54773739516986508</v>
      </c>
      <c r="D735">
        <f>_xlfn.BETA.INV(Table1[[#This Row],[RV Beta]],D$9,D$10,ProbLow2,ProbUp2)</f>
        <v>0.18932121855095951</v>
      </c>
      <c r="G735">
        <v>0.14330074337464793</v>
      </c>
      <c r="H735">
        <v>0.69513016971532726</v>
      </c>
      <c r="I735">
        <v>0.24695959605600665</v>
      </c>
      <c r="J735">
        <f>_xlfn.BINOM.INV(BinomTrials,_xlfn.GAMMA.INV(Table3[[#This Row],[RV gamma]],GammaShape1,GammaRate1)/BinomTrials,Table3[[#This Row],[RV binom]])</f>
        <v>1</v>
      </c>
      <c r="K735" s="1">
        <f>Table3[[#This Row],[Risk 1 Simulated occurences]]*_xlfn.LOGNORM.INV(Table3[[#This Row],[RV lognorm]],(LN(ImpLow1)+LN(ImpUp1))/2,(LN(ImpUp1)-LN(ImpLow1))/3.29)</f>
        <v>19591.618750007419</v>
      </c>
      <c r="L735">
        <f>_xlfn.BINOM.INV(BinomTrials,_xlfn.GAMMA.INV(Table3[[#This Row],[RV gamma]],GammaShape2,GammaRate2)/BinomTrials,Table3[[#This Row],[RV binom]])</f>
        <v>0</v>
      </c>
      <c r="M735" s="1">
        <f>Table3[[#This Row],[Risk 2 simulated occurences]]*_xlfn.LOGNORM.INV(Table3[[#This Row],[RV lognorm]],(LN(ImpLow2)+LN(ImpUp2))/2,(LN(ImpUp2)-LN(ImpLow2))/3.29)</f>
        <v>0</v>
      </c>
    </row>
    <row r="736" spans="1:13">
      <c r="A736">
        <v>0.87381151405806257</v>
      </c>
      <c r="C736">
        <f>_xlfn.BETA.INV(Table1[[#This Row],[RV Beta]],C$9,C$10,ProbLow1,ProbUp1)</f>
        <v>0.61480056707358499</v>
      </c>
      <c r="D736">
        <f>_xlfn.BETA.INV(Table1[[#This Row],[RV Beta]],D$9,D$10,ProbLow2,ProbUp2)</f>
        <v>0.2094401701220755</v>
      </c>
      <c r="G736">
        <v>0.45559389770757125</v>
      </c>
      <c r="H736">
        <v>5.2762405505758898E-2</v>
      </c>
      <c r="I736">
        <v>0.64993091330394659</v>
      </c>
      <c r="J736">
        <f>_xlfn.BINOM.INV(BinomTrials,_xlfn.GAMMA.INV(Table3[[#This Row],[RV gamma]],GammaShape1,GammaRate1)/BinomTrials,Table3[[#This Row],[RV binom]])</f>
        <v>0</v>
      </c>
      <c r="K736" s="1">
        <f>Table3[[#This Row],[Risk 1 Simulated occurences]]*_xlfn.LOGNORM.INV(Table3[[#This Row],[RV lognorm]],(LN(ImpLow1)+LN(ImpUp1))/2,(LN(ImpUp1)-LN(ImpLow1))/3.29)</f>
        <v>0</v>
      </c>
      <c r="L736">
        <f>_xlfn.BINOM.INV(BinomTrials,_xlfn.GAMMA.INV(Table3[[#This Row],[RV gamma]],GammaShape2,GammaRate2)/BinomTrials,Table3[[#This Row],[RV binom]])</f>
        <v>0</v>
      </c>
      <c r="M736" s="1">
        <f>Table3[[#This Row],[Risk 2 simulated occurences]]*_xlfn.LOGNORM.INV(Table3[[#This Row],[RV lognorm]],(LN(ImpLow2)+LN(ImpUp2))/2,(LN(ImpUp2)-LN(ImpLow2))/3.29)</f>
        <v>0</v>
      </c>
    </row>
    <row r="737" spans="1:13">
      <c r="A737">
        <v>0.15011677385778949</v>
      </c>
      <c r="C737">
        <f>_xlfn.BETA.INV(Table1[[#This Row],[RV Beta]],C$9,C$10,ProbLow1,ProbUp1)</f>
        <v>0.39500480963657902</v>
      </c>
      <c r="D737">
        <f>_xlfn.BETA.INV(Table1[[#This Row],[RV Beta]],D$9,D$10,ProbLow2,ProbUp2)</f>
        <v>0.14350144289097375</v>
      </c>
      <c r="G737">
        <v>0.1666387711496273</v>
      </c>
      <c r="H737">
        <v>0.77774933528981605</v>
      </c>
      <c r="I737">
        <v>0.38885989943000482</v>
      </c>
      <c r="J737">
        <f>_xlfn.BINOM.INV(BinomTrials,_xlfn.GAMMA.INV(Table3[[#This Row],[RV gamma]],GammaShape1,GammaRate1)/BinomTrials,Table3[[#This Row],[RV binom]])</f>
        <v>1</v>
      </c>
      <c r="K737" s="1">
        <f>Table3[[#This Row],[Risk 1 Simulated occurences]]*_xlfn.LOGNORM.INV(Table3[[#This Row],[RV lognorm]],(LN(ImpLow1)+LN(ImpUp1))/2,(LN(ImpUp1)-LN(ImpLow1))/3.29)</f>
        <v>25953.565620618327</v>
      </c>
      <c r="L737">
        <f>_xlfn.BINOM.INV(BinomTrials,_xlfn.GAMMA.INV(Table3[[#This Row],[RV gamma]],GammaShape2,GammaRate2)/BinomTrials,Table3[[#This Row],[RV binom]])</f>
        <v>0</v>
      </c>
      <c r="M737" s="1">
        <f>Table3[[#This Row],[Risk 2 simulated occurences]]*_xlfn.LOGNORM.INV(Table3[[#This Row],[RV lognorm]],(LN(ImpLow2)+LN(ImpUp2))/2,(LN(ImpUp2)-LN(ImpLow2))/3.29)</f>
        <v>0</v>
      </c>
    </row>
    <row r="738" spans="1:13">
      <c r="A738">
        <v>1.2618227867697472E-2</v>
      </c>
      <c r="C738">
        <f>_xlfn.BETA.INV(Table1[[#This Row],[RV Beta]],C$9,C$10,ProbLow1,ProbUp1)</f>
        <v>0.30735859422473394</v>
      </c>
      <c r="D738">
        <f>_xlfn.BETA.INV(Table1[[#This Row],[RV Beta]],D$9,D$10,ProbLow2,ProbUp2)</f>
        <v>0.11720757826742018</v>
      </c>
      <c r="G738">
        <v>0.69782671178589883</v>
      </c>
      <c r="H738">
        <v>0.6330782159385635</v>
      </c>
      <c r="I738">
        <v>0.56832972009122829</v>
      </c>
      <c r="J738">
        <f>_xlfn.BINOM.INV(BinomTrials,_xlfn.GAMMA.INV(Table3[[#This Row],[RV gamma]],GammaShape1,GammaRate1)/BinomTrials,Table3[[#This Row],[RV binom]])</f>
        <v>1</v>
      </c>
      <c r="K738" s="1">
        <f>Table3[[#This Row],[Risk 1 Simulated occurences]]*_xlfn.LOGNORM.INV(Table3[[#This Row],[RV lognorm]],(LN(ImpLow1)+LN(ImpUp1))/2,(LN(ImpUp1)-LN(ImpLow1))/3.29)</f>
        <v>35671.151269208094</v>
      </c>
      <c r="L738">
        <f>_xlfn.BINOM.INV(BinomTrials,_xlfn.GAMMA.INV(Table3[[#This Row],[RV gamma]],GammaShape2,GammaRate2)/BinomTrials,Table3[[#This Row],[RV binom]])</f>
        <v>0</v>
      </c>
      <c r="M738" s="1">
        <f>Table3[[#This Row],[Risk 2 simulated occurences]]*_xlfn.LOGNORM.INV(Table3[[#This Row],[RV lognorm]],(LN(ImpLow2)+LN(ImpUp2))/2,(LN(ImpUp2)-LN(ImpLow2))/3.29)</f>
        <v>0</v>
      </c>
    </row>
    <row r="739" spans="1:13">
      <c r="A739">
        <v>7.4555772391406719E-2</v>
      </c>
      <c r="C739">
        <f>_xlfn.BETA.INV(Table1[[#This Row],[RV Beta]],C$9,C$10,ProbLow1,ProbUp1)</f>
        <v>0.36006901670010727</v>
      </c>
      <c r="D739">
        <f>_xlfn.BETA.INV(Table1[[#This Row],[RV Beta]],D$9,D$10,ProbLow2,ProbUp2)</f>
        <v>0.13302070501003216</v>
      </c>
      <c r="G739">
        <v>0.37354498560239791</v>
      </c>
      <c r="H739">
        <v>0.14557527943773907</v>
      </c>
      <c r="I739">
        <v>0.91760557327308023</v>
      </c>
      <c r="J739">
        <f>_xlfn.BINOM.INV(BinomTrials,_xlfn.GAMMA.INV(Table3[[#This Row],[RV gamma]],GammaShape1,GammaRate1)/BinomTrials,Table3[[#This Row],[RV binom]])</f>
        <v>0</v>
      </c>
      <c r="K739" s="1">
        <f>Table3[[#This Row],[Risk 1 Simulated occurences]]*_xlfn.LOGNORM.INV(Table3[[#This Row],[RV lognorm]],(LN(ImpLow1)+LN(ImpUp1))/2,(LN(ImpUp1)-LN(ImpLow1))/3.29)</f>
        <v>0</v>
      </c>
      <c r="L739">
        <f>_xlfn.BINOM.INV(BinomTrials,_xlfn.GAMMA.INV(Table3[[#This Row],[RV gamma]],GammaShape2,GammaRate2)/BinomTrials,Table3[[#This Row],[RV binom]])</f>
        <v>0</v>
      </c>
      <c r="M739" s="1">
        <f>Table3[[#This Row],[Risk 2 simulated occurences]]*_xlfn.LOGNORM.INV(Table3[[#This Row],[RV lognorm]],(LN(ImpLow2)+LN(ImpUp2))/2,(LN(ImpUp2)-LN(ImpLow2))/3.29)</f>
        <v>0</v>
      </c>
    </row>
    <row r="740" spans="1:13">
      <c r="A740">
        <v>5.8866582372629352E-2</v>
      </c>
      <c r="C740">
        <f>_xlfn.BETA.INV(Table1[[#This Row],[RV Beta]],C$9,C$10,ProbLow1,ProbUp1)</f>
        <v>0.35061344176684262</v>
      </c>
      <c r="D740">
        <f>_xlfn.BETA.INV(Table1[[#This Row],[RV Beta]],D$9,D$10,ProbLow2,ProbUp2)</f>
        <v>0.13018403253005276</v>
      </c>
      <c r="G740">
        <v>0.17057301950201997</v>
      </c>
      <c r="H740">
        <v>0.68372151008049098</v>
      </c>
      <c r="I740">
        <v>0.19687000065896196</v>
      </c>
      <c r="J740">
        <f>_xlfn.BINOM.INV(BinomTrials,_xlfn.GAMMA.INV(Table3[[#This Row],[RV gamma]],GammaShape1,GammaRate1)/BinomTrials,Table3[[#This Row],[RV binom]])</f>
        <v>1</v>
      </c>
      <c r="K740" s="1">
        <f>Table3[[#This Row],[Risk 1 Simulated occurences]]*_xlfn.LOGNORM.INV(Table3[[#This Row],[RV lognorm]],(LN(ImpLow1)+LN(ImpUp1))/2,(LN(ImpUp1)-LN(ImpLow1))/3.29)</f>
        <v>17408.995414169018</v>
      </c>
      <c r="L740">
        <f>_xlfn.BINOM.INV(BinomTrials,_xlfn.GAMMA.INV(Table3[[#This Row],[RV gamma]],GammaShape2,GammaRate2)/BinomTrials,Table3[[#This Row],[RV binom]])</f>
        <v>0</v>
      </c>
      <c r="M740" s="1">
        <f>Table3[[#This Row],[Risk 2 simulated occurences]]*_xlfn.LOGNORM.INV(Table3[[#This Row],[RV lognorm]],(LN(ImpLow2)+LN(ImpUp2))/2,(LN(ImpUp2)-LN(ImpLow2))/3.29)</f>
        <v>0</v>
      </c>
    </row>
    <row r="741" spans="1:13">
      <c r="A741">
        <v>0.37064993678156749</v>
      </c>
      <c r="C741">
        <f>_xlfn.BETA.INV(Table1[[#This Row],[RV Beta]],C$9,C$10,ProbLow1,ProbUp1)</f>
        <v>0.46505410241322548</v>
      </c>
      <c r="D741">
        <f>_xlfn.BETA.INV(Table1[[#This Row],[RV Beta]],D$9,D$10,ProbLow2,ProbUp2)</f>
        <v>0.1645162307239677</v>
      </c>
      <c r="G741">
        <v>0.82073877044987809</v>
      </c>
      <c r="H741">
        <v>0.30741992281164038</v>
      </c>
      <c r="I741">
        <v>0.79410107517340267</v>
      </c>
      <c r="J741">
        <f>_xlfn.BINOM.INV(BinomTrials,_xlfn.GAMMA.INV(Table3[[#This Row],[RV gamma]],GammaShape1,GammaRate1)/BinomTrials,Table3[[#This Row],[RV binom]])</f>
        <v>0</v>
      </c>
      <c r="K741" s="1">
        <f>Table3[[#This Row],[Risk 1 Simulated occurences]]*_xlfn.LOGNORM.INV(Table3[[#This Row],[RV lognorm]],(LN(ImpLow1)+LN(ImpUp1))/2,(LN(ImpUp1)-LN(ImpLow1))/3.29)</f>
        <v>0</v>
      </c>
      <c r="L741">
        <f>_xlfn.BINOM.INV(BinomTrials,_xlfn.GAMMA.INV(Table3[[#This Row],[RV gamma]],GammaShape2,GammaRate2)/BinomTrials,Table3[[#This Row],[RV binom]])</f>
        <v>0</v>
      </c>
      <c r="M741" s="1">
        <f>Table3[[#This Row],[Risk 2 simulated occurences]]*_xlfn.LOGNORM.INV(Table3[[#This Row],[RV lognorm]],(LN(ImpLow2)+LN(ImpUp2))/2,(LN(ImpUp2)-LN(ImpLow2))/3.29)</f>
        <v>0</v>
      </c>
    </row>
    <row r="742" spans="1:13">
      <c r="A742">
        <v>0.51348748780483733</v>
      </c>
      <c r="C742">
        <f>_xlfn.BETA.INV(Table1[[#This Row],[RV Beta]],C$9,C$10,ProbLow1,ProbUp1)</f>
        <v>0.50359715987085718</v>
      </c>
      <c r="D742">
        <f>_xlfn.BETA.INV(Table1[[#This Row],[RV Beta]],D$9,D$10,ProbLow2,ProbUp2)</f>
        <v>0.17607914796125712</v>
      </c>
      <c r="G742">
        <v>0.15651495110081273</v>
      </c>
      <c r="H742">
        <v>0.80664269524004439</v>
      </c>
      <c r="I742">
        <v>0.45677043937927597</v>
      </c>
      <c r="J742">
        <f>_xlfn.BINOM.INV(BinomTrials,_xlfn.GAMMA.INV(Table3[[#This Row],[RV gamma]],GammaShape1,GammaRate1)/BinomTrials,Table3[[#This Row],[RV binom]])</f>
        <v>1</v>
      </c>
      <c r="K742" s="1">
        <f>Table3[[#This Row],[Risk 1 Simulated occurences]]*_xlfn.LOGNORM.INV(Table3[[#This Row],[RV lognorm]],(LN(ImpLow1)+LN(ImpUp1))/2,(LN(ImpUp1)-LN(ImpLow1))/3.29)</f>
        <v>29308.863202054064</v>
      </c>
      <c r="L742">
        <f>_xlfn.BINOM.INV(BinomTrials,_xlfn.GAMMA.INV(Table3[[#This Row],[RV gamma]],GammaShape2,GammaRate2)/BinomTrials,Table3[[#This Row],[RV binom]])</f>
        <v>0</v>
      </c>
      <c r="M742" s="1">
        <f>Table3[[#This Row],[Risk 2 simulated occurences]]*_xlfn.LOGNORM.INV(Table3[[#This Row],[RV lognorm]],(LN(ImpLow2)+LN(ImpUp2))/2,(LN(ImpUp2)-LN(ImpLow2))/3.29)</f>
        <v>0</v>
      </c>
    </row>
    <row r="743" spans="1:13">
      <c r="A743">
        <v>0.18420753590027222</v>
      </c>
      <c r="C743">
        <f>_xlfn.BETA.INV(Table1[[#This Row],[RV Beta]],C$9,C$10,ProbLow1,ProbUp1)</f>
        <v>0.40775915840746019</v>
      </c>
      <c r="D743">
        <f>_xlfn.BETA.INV(Table1[[#This Row],[RV Beta]],D$9,D$10,ProbLow2,ProbUp2)</f>
        <v>0.14732774752223812</v>
      </c>
      <c r="G743">
        <v>0.54678315135966205</v>
      </c>
      <c r="H743">
        <v>0.24377889942553774</v>
      </c>
      <c r="I743">
        <v>0.94077464749141348</v>
      </c>
      <c r="J743">
        <f>_xlfn.BINOM.INV(BinomTrials,_xlfn.GAMMA.INV(Table3[[#This Row],[RV gamma]],GammaShape1,GammaRate1)/BinomTrials,Table3[[#This Row],[RV binom]])</f>
        <v>0</v>
      </c>
      <c r="K743" s="1">
        <f>Table3[[#This Row],[Risk 1 Simulated occurences]]*_xlfn.LOGNORM.INV(Table3[[#This Row],[RV lognorm]],(LN(ImpLow1)+LN(ImpUp1))/2,(LN(ImpUp1)-LN(ImpLow1))/3.29)</f>
        <v>0</v>
      </c>
      <c r="L743">
        <f>_xlfn.BINOM.INV(BinomTrials,_xlfn.GAMMA.INV(Table3[[#This Row],[RV gamma]],GammaShape2,GammaRate2)/BinomTrials,Table3[[#This Row],[RV binom]])</f>
        <v>0</v>
      </c>
      <c r="M743" s="1">
        <f>Table3[[#This Row],[Risk 2 simulated occurences]]*_xlfn.LOGNORM.INV(Table3[[#This Row],[RV lognorm]],(LN(ImpLow2)+LN(ImpUp2))/2,(LN(ImpUp2)-LN(ImpLow2))/3.29)</f>
        <v>0</v>
      </c>
    </row>
    <row r="744" spans="1:13">
      <c r="A744">
        <v>0.9760558758750818</v>
      </c>
      <c r="C744">
        <f>_xlfn.BETA.INV(Table1[[#This Row],[RV Beta]],C$9,C$10,ProbLow1,ProbUp1)</f>
        <v>0.67782210977785295</v>
      </c>
      <c r="D744">
        <f>_xlfn.BETA.INV(Table1[[#This Row],[RV Beta]],D$9,D$10,ProbLow2,ProbUp2)</f>
        <v>0.22834663293335589</v>
      </c>
      <c r="G744">
        <v>0.78442490183954361</v>
      </c>
      <c r="H744">
        <v>0.19196264501286794</v>
      </c>
      <c r="I744">
        <v>0.59950038818619233</v>
      </c>
      <c r="J744">
        <f>_xlfn.BINOM.INV(BinomTrials,_xlfn.GAMMA.INV(Table3[[#This Row],[RV gamma]],GammaShape1,GammaRate1)/BinomTrials,Table3[[#This Row],[RV binom]])</f>
        <v>0</v>
      </c>
      <c r="K744" s="1">
        <f>Table3[[#This Row],[Risk 1 Simulated occurences]]*_xlfn.LOGNORM.INV(Table3[[#This Row],[RV lognorm]],(LN(ImpLow1)+LN(ImpUp1))/2,(LN(ImpUp1)-LN(ImpLow1))/3.29)</f>
        <v>0</v>
      </c>
      <c r="L744">
        <f>_xlfn.BINOM.INV(BinomTrials,_xlfn.GAMMA.INV(Table3[[#This Row],[RV gamma]],GammaShape2,GammaRate2)/BinomTrials,Table3[[#This Row],[RV binom]])</f>
        <v>0</v>
      </c>
      <c r="M744" s="1">
        <f>Table3[[#This Row],[Risk 2 simulated occurences]]*_xlfn.LOGNORM.INV(Table3[[#This Row],[RV lognorm]],(LN(ImpLow2)+LN(ImpUp2))/2,(LN(ImpUp2)-LN(ImpLow2))/3.29)</f>
        <v>0</v>
      </c>
    </row>
    <row r="745" spans="1:13">
      <c r="A745">
        <v>0.57110583249996683</v>
      </c>
      <c r="C745">
        <f>_xlfn.BETA.INV(Table1[[#This Row],[RV Beta]],C$9,C$10,ProbLow1,ProbUp1)</f>
        <v>0.51903499505988093</v>
      </c>
      <c r="D745">
        <f>_xlfn.BETA.INV(Table1[[#This Row],[RV Beta]],D$9,D$10,ProbLow2,ProbUp2)</f>
        <v>0.18071049851796428</v>
      </c>
      <c r="G745">
        <v>0.82932521720851082</v>
      </c>
      <c r="H745">
        <v>0.31617473127142282</v>
      </c>
      <c r="I745">
        <v>0.80302424533433481</v>
      </c>
      <c r="J745">
        <f>_xlfn.BINOM.INV(BinomTrials,_xlfn.GAMMA.INV(Table3[[#This Row],[RV gamma]],GammaShape1,GammaRate1)/BinomTrials,Table3[[#This Row],[RV binom]])</f>
        <v>0</v>
      </c>
      <c r="K745" s="1">
        <f>Table3[[#This Row],[Risk 1 Simulated occurences]]*_xlfn.LOGNORM.INV(Table3[[#This Row],[RV lognorm]],(LN(ImpLow1)+LN(ImpUp1))/2,(LN(ImpUp1)-LN(ImpLow1))/3.29)</f>
        <v>0</v>
      </c>
      <c r="L745">
        <f>_xlfn.BINOM.INV(BinomTrials,_xlfn.GAMMA.INV(Table3[[#This Row],[RV gamma]],GammaShape2,GammaRate2)/BinomTrials,Table3[[#This Row],[RV binom]])</f>
        <v>0</v>
      </c>
      <c r="M745" s="1">
        <f>Table3[[#This Row],[Risk 2 simulated occurences]]*_xlfn.LOGNORM.INV(Table3[[#This Row],[RV lognorm]],(LN(ImpLow2)+LN(ImpUp2))/2,(LN(ImpUp2)-LN(ImpLow2))/3.29)</f>
        <v>0</v>
      </c>
    </row>
    <row r="746" spans="1:13">
      <c r="A746">
        <v>0.57572682694332988</v>
      </c>
      <c r="C746">
        <f>_xlfn.BETA.INV(Table1[[#This Row],[RV Beta]],C$9,C$10,ProbLow1,ProbUp1)</f>
        <v>0.52028264735878471</v>
      </c>
      <c r="D746">
        <f>_xlfn.BETA.INV(Table1[[#This Row],[RV Beta]],D$9,D$10,ProbLow2,ProbUp2)</f>
        <v>0.1810847942076354</v>
      </c>
      <c r="G746">
        <v>0.46892562344154604</v>
      </c>
      <c r="H746">
        <v>0.94870847880314502</v>
      </c>
      <c r="I746">
        <v>0.42849133416474394</v>
      </c>
      <c r="J746">
        <f>_xlfn.BINOM.INV(BinomTrials,_xlfn.GAMMA.INV(Table3[[#This Row],[RV gamma]],GammaShape1,GammaRate1)/BinomTrials,Table3[[#This Row],[RV binom]])</f>
        <v>2</v>
      </c>
      <c r="K746" s="1">
        <f>Table3[[#This Row],[Risk 1 Simulated occurences]]*_xlfn.LOGNORM.INV(Table3[[#This Row],[RV lognorm]],(LN(ImpLow1)+LN(ImpUp1))/2,(LN(ImpUp1)-LN(ImpLow1))/3.29)</f>
        <v>55751.039368923812</v>
      </c>
      <c r="L746">
        <f>_xlfn.BINOM.INV(BinomTrials,_xlfn.GAMMA.INV(Table3[[#This Row],[RV gamma]],GammaShape2,GammaRate2)/BinomTrials,Table3[[#This Row],[RV binom]])</f>
        <v>1</v>
      </c>
      <c r="M746" s="1">
        <f>Table3[[#This Row],[Risk 2 simulated occurences]]*_xlfn.LOGNORM.INV(Table3[[#This Row],[RV lognorm]],(LN(ImpLow2)+LN(ImpUp2))/2,(LN(ImpUp2)-LN(ImpLow2))/3.29)</f>
        <v>2787551.9684461914</v>
      </c>
    </row>
    <row r="747" spans="1:13">
      <c r="A747">
        <v>0.24078043654597384</v>
      </c>
      <c r="C747">
        <f>_xlfn.BETA.INV(Table1[[#This Row],[RV Beta]],C$9,C$10,ProbLow1,ProbUp1)</f>
        <v>0.4267984118963325</v>
      </c>
      <c r="D747">
        <f>_xlfn.BETA.INV(Table1[[#This Row],[RV Beta]],D$9,D$10,ProbLow2,ProbUp2)</f>
        <v>0.15303952356889983</v>
      </c>
      <c r="G747">
        <v>0.23295318206444066</v>
      </c>
      <c r="H747">
        <v>0.94340324445786106</v>
      </c>
      <c r="I747">
        <v>0.65385330685128151</v>
      </c>
      <c r="J747">
        <f>_xlfn.BINOM.INV(BinomTrials,_xlfn.GAMMA.INV(Table3[[#This Row],[RV gamma]],GammaShape1,GammaRate1)/BinomTrials,Table3[[#This Row],[RV binom]])</f>
        <v>2</v>
      </c>
      <c r="K747" s="1">
        <f>Table3[[#This Row],[Risk 1 Simulated occurences]]*_xlfn.LOGNORM.INV(Table3[[#This Row],[RV lognorm]],(LN(ImpLow1)+LN(ImpUp1))/2,(LN(ImpUp1)-LN(ImpLow1))/3.29)</f>
        <v>83429.018489999813</v>
      </c>
      <c r="L747">
        <f>_xlfn.BINOM.INV(BinomTrials,_xlfn.GAMMA.INV(Table3[[#This Row],[RV gamma]],GammaShape2,GammaRate2)/BinomTrials,Table3[[#This Row],[RV binom]])</f>
        <v>1</v>
      </c>
      <c r="M747" s="1">
        <f>Table3[[#This Row],[Risk 2 simulated occurences]]*_xlfn.LOGNORM.INV(Table3[[#This Row],[RV lognorm]],(LN(ImpLow2)+LN(ImpUp2))/2,(LN(ImpUp2)-LN(ImpLow2))/3.29)</f>
        <v>4171450.9244999927</v>
      </c>
    </row>
    <row r="748" spans="1:13">
      <c r="A748">
        <v>0.79679702818244558</v>
      </c>
      <c r="C748">
        <f>_xlfn.BETA.INV(Table1[[#This Row],[RV Beta]],C$9,C$10,ProbLow1,ProbUp1)</f>
        <v>0.58560119756148687</v>
      </c>
      <c r="D748">
        <f>_xlfn.BETA.INV(Table1[[#This Row],[RV Beta]],D$9,D$10,ProbLow2,ProbUp2)</f>
        <v>0.20068035926844607</v>
      </c>
      <c r="G748">
        <v>0.24413095705403526</v>
      </c>
      <c r="H748">
        <v>0.77832960327078105</v>
      </c>
      <c r="I748">
        <v>0.31252824948752683</v>
      </c>
      <c r="J748">
        <f>_xlfn.BINOM.INV(BinomTrials,_xlfn.GAMMA.INV(Table3[[#This Row],[RV gamma]],GammaShape1,GammaRate1)/BinomTrials,Table3[[#This Row],[RV binom]])</f>
        <v>1</v>
      </c>
      <c r="K748" s="1">
        <f>Table3[[#This Row],[Risk 1 Simulated occurences]]*_xlfn.LOGNORM.INV(Table3[[#This Row],[RV lognorm]],(LN(ImpLow1)+LN(ImpUp1))/2,(LN(ImpUp1)-LN(ImpLow1))/3.29)</f>
        <v>22462.598510297474</v>
      </c>
      <c r="L748">
        <f>_xlfn.BINOM.INV(BinomTrials,_xlfn.GAMMA.INV(Table3[[#This Row],[RV gamma]],GammaShape2,GammaRate2)/BinomTrials,Table3[[#This Row],[RV binom]])</f>
        <v>0</v>
      </c>
      <c r="M748" s="1">
        <f>Table3[[#This Row],[Risk 2 simulated occurences]]*_xlfn.LOGNORM.INV(Table3[[#This Row],[RV lognorm]],(LN(ImpLow2)+LN(ImpUp2))/2,(LN(ImpUp2)-LN(ImpLow2))/3.29)</f>
        <v>0</v>
      </c>
    </row>
    <row r="749" spans="1:13">
      <c r="A749">
        <v>0.76765266236274166</v>
      </c>
      <c r="C749">
        <f>_xlfn.BETA.INV(Table1[[#This Row],[RV Beta]],C$9,C$10,ProbLow1,ProbUp1)</f>
        <v>0.57591095463921804</v>
      </c>
      <c r="D749">
        <f>_xlfn.BETA.INV(Table1[[#This Row],[RV Beta]],D$9,D$10,ProbLow2,ProbUp2)</f>
        <v>0.19777328639176539</v>
      </c>
      <c r="G749">
        <v>0.10899520717048794</v>
      </c>
      <c r="H749">
        <v>0.3856421720169681</v>
      </c>
      <c r="I749">
        <v>0.66228913686344826</v>
      </c>
      <c r="J749">
        <f>_xlfn.BINOM.INV(BinomTrials,_xlfn.GAMMA.INV(Table3[[#This Row],[RV gamma]],GammaShape1,GammaRate1)/BinomTrials,Table3[[#This Row],[RV binom]])</f>
        <v>0</v>
      </c>
      <c r="K749" s="1">
        <f>Table3[[#This Row],[Risk 1 Simulated occurences]]*_xlfn.LOGNORM.INV(Table3[[#This Row],[RV lognorm]],(LN(ImpLow1)+LN(ImpUp1))/2,(LN(ImpUp1)-LN(ImpLow1))/3.29)</f>
        <v>0</v>
      </c>
      <c r="L749">
        <f>_xlfn.BINOM.INV(BinomTrials,_xlfn.GAMMA.INV(Table3[[#This Row],[RV gamma]],GammaShape2,GammaRate2)/BinomTrials,Table3[[#This Row],[RV binom]])</f>
        <v>0</v>
      </c>
      <c r="M749" s="1">
        <f>Table3[[#This Row],[Risk 2 simulated occurences]]*_xlfn.LOGNORM.INV(Table3[[#This Row],[RV lognorm]],(LN(ImpLow2)+LN(ImpUp2))/2,(LN(ImpUp2)-LN(ImpLow2))/3.29)</f>
        <v>0</v>
      </c>
    </row>
    <row r="750" spans="1:13">
      <c r="A750">
        <v>0.93829633059832096</v>
      </c>
      <c r="C750">
        <f>_xlfn.BETA.INV(Table1[[#This Row],[RV Beta]],C$9,C$10,ProbLow1,ProbUp1)</f>
        <v>0.64758060105328463</v>
      </c>
      <c r="D750">
        <f>_xlfn.BETA.INV(Table1[[#This Row],[RV Beta]],D$9,D$10,ProbLow2,ProbUp2)</f>
        <v>0.21927418031598539</v>
      </c>
      <c r="G750">
        <v>0.88244691439086897</v>
      </c>
      <c r="H750">
        <v>0.48798508918284678</v>
      </c>
      <c r="I750">
        <v>9.3523263974824578E-2</v>
      </c>
      <c r="J750">
        <f>_xlfn.BINOM.INV(BinomTrials,_xlfn.GAMMA.INV(Table3[[#This Row],[RV gamma]],GammaShape1,GammaRate1)/BinomTrials,Table3[[#This Row],[RV binom]])</f>
        <v>0</v>
      </c>
      <c r="K750" s="1">
        <f>Table3[[#This Row],[Risk 1 Simulated occurences]]*_xlfn.LOGNORM.INV(Table3[[#This Row],[RV lognorm]],(LN(ImpLow1)+LN(ImpUp1))/2,(LN(ImpUp1)-LN(ImpLow1))/3.29)</f>
        <v>0</v>
      </c>
      <c r="L750">
        <f>_xlfn.BINOM.INV(BinomTrials,_xlfn.GAMMA.INV(Table3[[#This Row],[RV gamma]],GammaShape2,GammaRate2)/BinomTrials,Table3[[#This Row],[RV binom]])</f>
        <v>0</v>
      </c>
      <c r="M750" s="1">
        <f>Table3[[#This Row],[Risk 2 simulated occurences]]*_xlfn.LOGNORM.INV(Table3[[#This Row],[RV lognorm]],(LN(ImpLow2)+LN(ImpUp2))/2,(LN(ImpUp2)-LN(ImpLow2))/3.29)</f>
        <v>0</v>
      </c>
    </row>
    <row r="751" spans="1:13">
      <c r="A751">
        <v>0.94642836598047442</v>
      </c>
      <c r="C751">
        <f>_xlfn.BETA.INV(Table1[[#This Row],[RV Beta]],C$9,C$10,ProbLow1,ProbUp1)</f>
        <v>0.65289371212996095</v>
      </c>
      <c r="D751">
        <f>_xlfn.BETA.INV(Table1[[#This Row],[RV Beta]],D$9,D$10,ProbLow2,ProbUp2)</f>
        <v>0.22086811363898828</v>
      </c>
      <c r="G751">
        <v>0.28529016733415896</v>
      </c>
      <c r="H751">
        <v>0.56539389610541702</v>
      </c>
      <c r="I751">
        <v>0.84549762487667501</v>
      </c>
      <c r="J751">
        <f>_xlfn.BINOM.INV(BinomTrials,_xlfn.GAMMA.INV(Table3[[#This Row],[RV gamma]],GammaShape1,GammaRate1)/BinomTrials,Table3[[#This Row],[RV binom]])</f>
        <v>0</v>
      </c>
      <c r="K751" s="1">
        <f>Table3[[#This Row],[Risk 1 Simulated occurences]]*_xlfn.LOGNORM.INV(Table3[[#This Row],[RV lognorm]],(LN(ImpLow1)+LN(ImpUp1))/2,(LN(ImpUp1)-LN(ImpLow1))/3.29)</f>
        <v>0</v>
      </c>
      <c r="L751">
        <f>_xlfn.BINOM.INV(BinomTrials,_xlfn.GAMMA.INV(Table3[[#This Row],[RV gamma]],GammaShape2,GammaRate2)/BinomTrials,Table3[[#This Row],[RV binom]])</f>
        <v>0</v>
      </c>
      <c r="M751" s="1">
        <f>Table3[[#This Row],[Risk 2 simulated occurences]]*_xlfn.LOGNORM.INV(Table3[[#This Row],[RV lognorm]],(LN(ImpLow2)+LN(ImpUp2))/2,(LN(ImpUp2)-LN(ImpLow2))/3.29)</f>
        <v>0</v>
      </c>
    </row>
    <row r="752" spans="1:13">
      <c r="A752">
        <v>0.62154703383406018</v>
      </c>
      <c r="C752">
        <f>_xlfn.BETA.INV(Table1[[#This Row],[RV Beta]],C$9,C$10,ProbLow1,ProbUp1)</f>
        <v>0.5327865399536118</v>
      </c>
      <c r="D752">
        <f>_xlfn.BETA.INV(Table1[[#This Row],[RV Beta]],D$9,D$10,ProbLow2,ProbUp2)</f>
        <v>0.18483596198608351</v>
      </c>
      <c r="G752">
        <v>0.87184238521002344</v>
      </c>
      <c r="H752">
        <v>0.57521184374355327</v>
      </c>
      <c r="I752">
        <v>0.27858130227708316</v>
      </c>
      <c r="J752">
        <f>_xlfn.BINOM.INV(BinomTrials,_xlfn.GAMMA.INV(Table3[[#This Row],[RV gamma]],GammaShape1,GammaRate1)/BinomTrials,Table3[[#This Row],[RV binom]])</f>
        <v>1</v>
      </c>
      <c r="K752" s="1">
        <f>Table3[[#This Row],[Risk 1 Simulated occurences]]*_xlfn.LOGNORM.INV(Table3[[#This Row],[RV lognorm]],(LN(ImpLow1)+LN(ImpUp1))/2,(LN(ImpUp1)-LN(ImpLow1))/3.29)</f>
        <v>20968.238373016429</v>
      </c>
      <c r="L752">
        <f>_xlfn.BINOM.INV(BinomTrials,_xlfn.GAMMA.INV(Table3[[#This Row],[RV gamma]],GammaShape2,GammaRate2)/BinomTrials,Table3[[#This Row],[RV binom]])</f>
        <v>0</v>
      </c>
      <c r="M752" s="1">
        <f>Table3[[#This Row],[Risk 2 simulated occurences]]*_xlfn.LOGNORM.INV(Table3[[#This Row],[RV lognorm]],(LN(ImpLow2)+LN(ImpUp2))/2,(LN(ImpUp2)-LN(ImpLow2))/3.29)</f>
        <v>0</v>
      </c>
    </row>
    <row r="753" spans="1:13">
      <c r="A753">
        <v>0.34099764904985097</v>
      </c>
      <c r="C753">
        <f>_xlfn.BETA.INV(Table1[[#This Row],[RV Beta]],C$9,C$10,ProbLow1,ProbUp1)</f>
        <v>0.45674380300061262</v>
      </c>
      <c r="D753">
        <f>_xlfn.BETA.INV(Table1[[#This Row],[RV Beta]],D$9,D$10,ProbLow2,ProbUp2)</f>
        <v>0.16202314090018388</v>
      </c>
      <c r="G753">
        <v>5.4968224863972619E-2</v>
      </c>
      <c r="H753">
        <v>0.5854577979005211</v>
      </c>
      <c r="I753">
        <v>0.11594737093706958</v>
      </c>
      <c r="J753">
        <f>_xlfn.BINOM.INV(BinomTrials,_xlfn.GAMMA.INV(Table3[[#This Row],[RV gamma]],GammaShape1,GammaRate1)/BinomTrials,Table3[[#This Row],[RV binom]])</f>
        <v>0</v>
      </c>
      <c r="K753" s="1">
        <f>Table3[[#This Row],[Risk 1 Simulated occurences]]*_xlfn.LOGNORM.INV(Table3[[#This Row],[RV lognorm]],(LN(ImpLow1)+LN(ImpUp1))/2,(LN(ImpUp1)-LN(ImpLow1))/3.29)</f>
        <v>0</v>
      </c>
      <c r="L753">
        <f>_xlfn.BINOM.INV(BinomTrials,_xlfn.GAMMA.INV(Table3[[#This Row],[RV gamma]],GammaShape2,GammaRate2)/BinomTrials,Table3[[#This Row],[RV binom]])</f>
        <v>0</v>
      </c>
      <c r="M753" s="1">
        <f>Table3[[#This Row],[Risk 2 simulated occurences]]*_xlfn.LOGNORM.INV(Table3[[#This Row],[RV lognorm]],(LN(ImpLow2)+LN(ImpUp2))/2,(LN(ImpUp2)-LN(ImpLow2))/3.29)</f>
        <v>0</v>
      </c>
    </row>
    <row r="754" spans="1:13">
      <c r="A754">
        <v>0.14748758084489386</v>
      </c>
      <c r="C754">
        <f>_xlfn.BETA.INV(Table1[[#This Row],[RV Beta]],C$9,C$10,ProbLow1,ProbUp1)</f>
        <v>0.39396683250983738</v>
      </c>
      <c r="D754">
        <f>_xlfn.BETA.INV(Table1[[#This Row],[RV Beta]],D$9,D$10,ProbLow2,ProbUp2)</f>
        <v>0.14319004975295127</v>
      </c>
      <c r="G754">
        <v>0.85095528878781723</v>
      </c>
      <c r="H754">
        <v>0.78920931405816663</v>
      </c>
      <c r="I754">
        <v>0.72746333932851592</v>
      </c>
      <c r="J754">
        <f>_xlfn.BINOM.INV(BinomTrials,_xlfn.GAMMA.INV(Table3[[#This Row],[RV gamma]],GammaShape1,GammaRate1)/BinomTrials,Table3[[#This Row],[RV binom]])</f>
        <v>1</v>
      </c>
      <c r="K754" s="1">
        <f>Table3[[#This Row],[Risk 1 Simulated occurences]]*_xlfn.LOGNORM.INV(Table3[[#This Row],[RV lognorm]],(LN(ImpLow1)+LN(ImpUp1))/2,(LN(ImpUp1)-LN(ImpLow1))/3.29)</f>
        <v>48299.0869864509</v>
      </c>
      <c r="L754">
        <f>_xlfn.BINOM.INV(BinomTrials,_xlfn.GAMMA.INV(Table3[[#This Row],[RV gamma]],GammaShape2,GammaRate2)/BinomTrials,Table3[[#This Row],[RV binom]])</f>
        <v>0</v>
      </c>
      <c r="M754" s="1">
        <f>Table3[[#This Row],[Risk 2 simulated occurences]]*_xlfn.LOGNORM.INV(Table3[[#This Row],[RV lognorm]],(LN(ImpLow2)+LN(ImpUp2))/2,(LN(ImpUp2)-LN(ImpLow2))/3.29)</f>
        <v>0</v>
      </c>
    </row>
    <row r="755" spans="1:13">
      <c r="A755">
        <v>0.82377126013104396</v>
      </c>
      <c r="C755">
        <f>_xlfn.BETA.INV(Table1[[#This Row],[RV Beta]],C$9,C$10,ProbLow1,ProbUp1)</f>
        <v>0.59512048056416367</v>
      </c>
      <c r="D755">
        <f>_xlfn.BETA.INV(Table1[[#This Row],[RV Beta]],D$9,D$10,ProbLow2,ProbUp2)</f>
        <v>0.20353614416924909</v>
      </c>
      <c r="G755">
        <v>5.5386568445426679E-3</v>
      </c>
      <c r="H755">
        <v>0.24094137560620038</v>
      </c>
      <c r="I755">
        <v>0.47634409436785807</v>
      </c>
      <c r="J755">
        <f>_xlfn.BINOM.INV(BinomTrials,_xlfn.GAMMA.INV(Table3[[#This Row],[RV gamma]],GammaShape1,GammaRate1)/BinomTrials,Table3[[#This Row],[RV binom]])</f>
        <v>0</v>
      </c>
      <c r="K755" s="1">
        <f>Table3[[#This Row],[Risk 1 Simulated occurences]]*_xlfn.LOGNORM.INV(Table3[[#This Row],[RV lognorm]],(LN(ImpLow1)+LN(ImpUp1))/2,(LN(ImpUp1)-LN(ImpLow1))/3.29)</f>
        <v>0</v>
      </c>
      <c r="L755">
        <f>_xlfn.BINOM.INV(BinomTrials,_xlfn.GAMMA.INV(Table3[[#This Row],[RV gamma]],GammaShape2,GammaRate2)/BinomTrials,Table3[[#This Row],[RV binom]])</f>
        <v>0</v>
      </c>
      <c r="M755" s="1">
        <f>Table3[[#This Row],[Risk 2 simulated occurences]]*_xlfn.LOGNORM.INV(Table3[[#This Row],[RV lognorm]],(LN(ImpLow2)+LN(ImpUp2))/2,(LN(ImpUp2)-LN(ImpLow2))/3.29)</f>
        <v>0</v>
      </c>
    </row>
    <row r="756" spans="1:13">
      <c r="A756">
        <v>0.12356902245598334</v>
      </c>
      <c r="C756">
        <f>_xlfn.BETA.INV(Table1[[#This Row],[RV Beta]],C$9,C$10,ProbLow1,ProbUp1)</f>
        <v>0.38407179508962408</v>
      </c>
      <c r="D756">
        <f>_xlfn.BETA.INV(Table1[[#This Row],[RV Beta]],D$9,D$10,ProbLow2,ProbUp2)</f>
        <v>0.14022153852688726</v>
      </c>
      <c r="G756">
        <v>8.8205586228615407E-2</v>
      </c>
      <c r="H756">
        <v>0.50169981340956871</v>
      </c>
      <c r="I756">
        <v>0.9151940405905219</v>
      </c>
      <c r="J756">
        <f>_xlfn.BINOM.INV(BinomTrials,_xlfn.GAMMA.INV(Table3[[#This Row],[RV gamma]],GammaShape1,GammaRate1)/BinomTrials,Table3[[#This Row],[RV binom]])</f>
        <v>0</v>
      </c>
      <c r="K756" s="1">
        <f>Table3[[#This Row],[Risk 1 Simulated occurences]]*_xlfn.LOGNORM.INV(Table3[[#This Row],[RV lognorm]],(LN(ImpLow1)+LN(ImpUp1))/2,(LN(ImpUp1)-LN(ImpLow1))/3.29)</f>
        <v>0</v>
      </c>
      <c r="L756">
        <f>_xlfn.BINOM.INV(BinomTrials,_xlfn.GAMMA.INV(Table3[[#This Row],[RV gamma]],GammaShape2,GammaRate2)/BinomTrials,Table3[[#This Row],[RV binom]])</f>
        <v>0</v>
      </c>
      <c r="M756" s="1">
        <f>Table3[[#This Row],[Risk 2 simulated occurences]]*_xlfn.LOGNORM.INV(Table3[[#This Row],[RV lognorm]],(LN(ImpLow2)+LN(ImpUp2))/2,(LN(ImpUp2)-LN(ImpLow2))/3.29)</f>
        <v>0</v>
      </c>
    </row>
    <row r="757" spans="1:13">
      <c r="A757">
        <v>0.82456041771199573</v>
      </c>
      <c r="C757">
        <f>_xlfn.BETA.INV(Table1[[#This Row],[RV Beta]],C$9,C$10,ProbLow1,ProbUp1)</f>
        <v>0.59540849134998464</v>
      </c>
      <c r="D757">
        <f>_xlfn.BETA.INV(Table1[[#This Row],[RV Beta]],D$9,D$10,ProbLow2,ProbUp2)</f>
        <v>0.20362254740499541</v>
      </c>
      <c r="G757">
        <v>0.47128774433922382</v>
      </c>
      <c r="H757">
        <v>6.8763974620385082E-2</v>
      </c>
      <c r="I757">
        <v>0.66624020490154634</v>
      </c>
      <c r="J757">
        <f>_xlfn.BINOM.INV(BinomTrials,_xlfn.GAMMA.INV(Table3[[#This Row],[RV gamma]],GammaShape1,GammaRate1)/BinomTrials,Table3[[#This Row],[RV binom]])</f>
        <v>0</v>
      </c>
      <c r="K757" s="1">
        <f>Table3[[#This Row],[Risk 1 Simulated occurences]]*_xlfn.LOGNORM.INV(Table3[[#This Row],[RV lognorm]],(LN(ImpLow1)+LN(ImpUp1))/2,(LN(ImpUp1)-LN(ImpLow1))/3.29)</f>
        <v>0</v>
      </c>
      <c r="L757">
        <f>_xlfn.BINOM.INV(BinomTrials,_xlfn.GAMMA.INV(Table3[[#This Row],[RV gamma]],GammaShape2,GammaRate2)/BinomTrials,Table3[[#This Row],[RV binom]])</f>
        <v>0</v>
      </c>
      <c r="M757" s="1">
        <f>Table3[[#This Row],[Risk 2 simulated occurences]]*_xlfn.LOGNORM.INV(Table3[[#This Row],[RV lognorm]],(LN(ImpLow2)+LN(ImpUp2))/2,(LN(ImpUp2)-LN(ImpLow2))/3.29)</f>
        <v>0</v>
      </c>
    </row>
    <row r="758" spans="1:13">
      <c r="A758">
        <v>0.38694048551234439</v>
      </c>
      <c r="C758">
        <f>_xlfn.BETA.INV(Table1[[#This Row],[RV Beta]],C$9,C$10,ProbLow1,ProbUp1)</f>
        <v>0.46955101084715944</v>
      </c>
      <c r="D758">
        <f>_xlfn.BETA.INV(Table1[[#This Row],[RV Beta]],D$9,D$10,ProbLow2,ProbUp2)</f>
        <v>0.16586530325414792</v>
      </c>
      <c r="G758">
        <v>0.93311910933494524</v>
      </c>
      <c r="H758">
        <v>0.71612144481210105</v>
      </c>
      <c r="I758">
        <v>0.49912378028925686</v>
      </c>
      <c r="J758">
        <f>_xlfn.BINOM.INV(BinomTrials,_xlfn.GAMMA.INV(Table3[[#This Row],[RV gamma]],GammaShape1,GammaRate1)/BinomTrials,Table3[[#This Row],[RV binom]])</f>
        <v>1</v>
      </c>
      <c r="K758" s="1">
        <f>Table3[[#This Row],[Risk 1 Simulated occurences]]*_xlfn.LOGNORM.INV(Table3[[#This Row],[RV lognorm]],(LN(ImpLow1)+LN(ImpUp1))/2,(LN(ImpUp1)-LN(ImpLow1))/3.29)</f>
        <v>31574.204226358037</v>
      </c>
      <c r="L758">
        <f>_xlfn.BINOM.INV(BinomTrials,_xlfn.GAMMA.INV(Table3[[#This Row],[RV gamma]],GammaShape2,GammaRate2)/BinomTrials,Table3[[#This Row],[RV binom]])</f>
        <v>0</v>
      </c>
      <c r="M758" s="1">
        <f>Table3[[#This Row],[Risk 2 simulated occurences]]*_xlfn.LOGNORM.INV(Table3[[#This Row],[RV lognorm]],(LN(ImpLow2)+LN(ImpUp2))/2,(LN(ImpUp2)-LN(ImpLow2))/3.29)</f>
        <v>0</v>
      </c>
    </row>
    <row r="759" spans="1:13">
      <c r="A759">
        <v>0.30874000597220846</v>
      </c>
      <c r="C759">
        <f>_xlfn.BETA.INV(Table1[[#This Row],[RV Beta]],C$9,C$10,ProbLow1,ProbUp1)</f>
        <v>0.4474718238134624</v>
      </c>
      <c r="D759">
        <f>_xlfn.BETA.INV(Table1[[#This Row],[RV Beta]],D$9,D$10,ProbLow2,ProbUp2)</f>
        <v>0.15924154714403882</v>
      </c>
      <c r="G759">
        <v>0.93287059242505144</v>
      </c>
      <c r="H759">
        <v>0.85312295698240537</v>
      </c>
      <c r="I759">
        <v>0.7733753215397593</v>
      </c>
      <c r="J759">
        <f>_xlfn.BINOM.INV(BinomTrials,_xlfn.GAMMA.INV(Table3[[#This Row],[RV gamma]],GammaShape1,GammaRate1)/BinomTrials,Table3[[#This Row],[RV binom]])</f>
        <v>1</v>
      </c>
      <c r="K759" s="1">
        <f>Table3[[#This Row],[Risk 1 Simulated occurences]]*_xlfn.LOGNORM.INV(Table3[[#This Row],[RV lognorm]],(LN(ImpLow1)+LN(ImpUp1))/2,(LN(ImpUp1)-LN(ImpLow1))/3.29)</f>
        <v>53452.278773325845</v>
      </c>
      <c r="L759">
        <f>_xlfn.BINOM.INV(BinomTrials,_xlfn.GAMMA.INV(Table3[[#This Row],[RV gamma]],GammaShape2,GammaRate2)/BinomTrials,Table3[[#This Row],[RV binom]])</f>
        <v>1</v>
      </c>
      <c r="M759" s="1">
        <f>Table3[[#This Row],[Risk 2 simulated occurences]]*_xlfn.LOGNORM.INV(Table3[[#This Row],[RV lognorm]],(LN(ImpLow2)+LN(ImpUp2))/2,(LN(ImpUp2)-LN(ImpLow2))/3.29)</f>
        <v>5345227.8773325868</v>
      </c>
    </row>
    <row r="760" spans="1:13">
      <c r="A760">
        <v>0.99328037490755339</v>
      </c>
      <c r="C760">
        <f>_xlfn.BETA.INV(Table1[[#This Row],[RV Beta]],C$9,C$10,ProbLow1,ProbUp1)</f>
        <v>0.70407704614497968</v>
      </c>
      <c r="D760">
        <f>_xlfn.BETA.INV(Table1[[#This Row],[RV Beta]],D$9,D$10,ProbLow2,ProbUp2)</f>
        <v>0.2362231138434939</v>
      </c>
      <c r="G760">
        <v>0.75604688783923479</v>
      </c>
      <c r="H760">
        <v>0.43753800328706299</v>
      </c>
      <c r="I760">
        <v>0.11902911873489111</v>
      </c>
      <c r="J760">
        <f>_xlfn.BINOM.INV(BinomTrials,_xlfn.GAMMA.INV(Table3[[#This Row],[RV gamma]],GammaShape1,GammaRate1)/BinomTrials,Table3[[#This Row],[RV binom]])</f>
        <v>0</v>
      </c>
      <c r="K760" s="1">
        <f>Table3[[#This Row],[Risk 1 Simulated occurences]]*_xlfn.LOGNORM.INV(Table3[[#This Row],[RV lognorm]],(LN(ImpLow1)+LN(ImpUp1))/2,(LN(ImpUp1)-LN(ImpLow1))/3.29)</f>
        <v>0</v>
      </c>
      <c r="L760">
        <f>_xlfn.BINOM.INV(BinomTrials,_xlfn.GAMMA.INV(Table3[[#This Row],[RV gamma]],GammaShape2,GammaRate2)/BinomTrials,Table3[[#This Row],[RV binom]])</f>
        <v>0</v>
      </c>
      <c r="M760" s="1">
        <f>Table3[[#This Row],[Risk 2 simulated occurences]]*_xlfn.LOGNORM.INV(Table3[[#This Row],[RV lognorm]],(LN(ImpLow2)+LN(ImpUp2))/2,(LN(ImpUp2)-LN(ImpLow2))/3.29)</f>
        <v>0</v>
      </c>
    </row>
    <row r="761" spans="1:13">
      <c r="A761">
        <v>6.3261071249498549E-2</v>
      </c>
      <c r="C761">
        <f>_xlfn.BETA.INV(Table1[[#This Row],[RV Beta]],C$9,C$10,ProbLow1,ProbUp1)</f>
        <v>0.35339095187628816</v>
      </c>
      <c r="D761">
        <f>_xlfn.BETA.INV(Table1[[#This Row],[RV Beta]],D$9,D$10,ProbLow2,ProbUp2)</f>
        <v>0.13101728556288644</v>
      </c>
      <c r="G761">
        <v>0.88004391402008197</v>
      </c>
      <c r="H761">
        <v>0.70122124566753452</v>
      </c>
      <c r="I761">
        <v>0.52239857731498707</v>
      </c>
      <c r="J761">
        <f>_xlfn.BINOM.INV(BinomTrials,_xlfn.GAMMA.INV(Table3[[#This Row],[RV gamma]],GammaShape1,GammaRate1)/BinomTrials,Table3[[#This Row],[RV binom]])</f>
        <v>1</v>
      </c>
      <c r="K761" s="1">
        <f>Table3[[#This Row],[Risk 1 Simulated occurences]]*_xlfn.LOGNORM.INV(Table3[[#This Row],[RV lognorm]],(LN(ImpLow1)+LN(ImpUp1))/2,(LN(ImpUp1)-LN(ImpLow1))/3.29)</f>
        <v>32890.789399018504</v>
      </c>
      <c r="L761">
        <f>_xlfn.BINOM.INV(BinomTrials,_xlfn.GAMMA.INV(Table3[[#This Row],[RV gamma]],GammaShape2,GammaRate2)/BinomTrials,Table3[[#This Row],[RV binom]])</f>
        <v>0</v>
      </c>
      <c r="M761" s="1">
        <f>Table3[[#This Row],[Risk 2 simulated occurences]]*_xlfn.LOGNORM.INV(Table3[[#This Row],[RV lognorm]],(LN(ImpLow2)+LN(ImpUp2))/2,(LN(ImpUp2)-LN(ImpLow2))/3.29)</f>
        <v>0</v>
      </c>
    </row>
    <row r="762" spans="1:13">
      <c r="A762">
        <v>0.22882449032218405</v>
      </c>
      <c r="C762">
        <f>_xlfn.BETA.INV(Table1[[#This Row],[RV Beta]],C$9,C$10,ProbLow1,ProbUp1)</f>
        <v>0.42294559330773129</v>
      </c>
      <c r="D762">
        <f>_xlfn.BETA.INV(Table1[[#This Row],[RV Beta]],D$9,D$10,ProbLow2,ProbUp2)</f>
        <v>0.15188367799231947</v>
      </c>
      <c r="G762">
        <v>0.89806293551719885</v>
      </c>
      <c r="H762">
        <v>0.4254759342528302</v>
      </c>
      <c r="I762">
        <v>0.95288893298846156</v>
      </c>
      <c r="J762">
        <f>_xlfn.BINOM.INV(BinomTrials,_xlfn.GAMMA.INV(Table3[[#This Row],[RV gamma]],GammaShape1,GammaRate1)/BinomTrials,Table3[[#This Row],[RV binom]])</f>
        <v>0</v>
      </c>
      <c r="K762" s="1">
        <f>Table3[[#This Row],[Risk 1 Simulated occurences]]*_xlfn.LOGNORM.INV(Table3[[#This Row],[RV lognorm]],(LN(ImpLow1)+LN(ImpUp1))/2,(LN(ImpUp1)-LN(ImpLow1))/3.29)</f>
        <v>0</v>
      </c>
      <c r="L762">
        <f>_xlfn.BINOM.INV(BinomTrials,_xlfn.GAMMA.INV(Table3[[#This Row],[RV gamma]],GammaShape2,GammaRate2)/BinomTrials,Table3[[#This Row],[RV binom]])</f>
        <v>0</v>
      </c>
      <c r="M762" s="1">
        <f>Table3[[#This Row],[Risk 2 simulated occurences]]*_xlfn.LOGNORM.INV(Table3[[#This Row],[RV lognorm]],(LN(ImpLow2)+LN(ImpUp2))/2,(LN(ImpUp2)-LN(ImpLow2))/3.29)</f>
        <v>0</v>
      </c>
    </row>
    <row r="763" spans="1:13">
      <c r="A763">
        <v>0.85320884494726024</v>
      </c>
      <c r="C763">
        <f>_xlfn.BETA.INV(Table1[[#This Row],[RV Beta]],C$9,C$10,ProbLow1,ProbUp1)</f>
        <v>0.60630960376346554</v>
      </c>
      <c r="D763">
        <f>_xlfn.BETA.INV(Table1[[#This Row],[RV Beta]],D$9,D$10,ProbLow2,ProbUp2)</f>
        <v>0.20689288112903967</v>
      </c>
      <c r="G763">
        <v>0.74375723756093404</v>
      </c>
      <c r="H763">
        <v>0.97402698731703075</v>
      </c>
      <c r="I763">
        <v>0.20429673707312751</v>
      </c>
      <c r="J763">
        <f>_xlfn.BINOM.INV(BinomTrials,_xlfn.GAMMA.INV(Table3[[#This Row],[RV gamma]],GammaShape1,GammaRate1)/BinomTrials,Table3[[#This Row],[RV binom]])</f>
        <v>2</v>
      </c>
      <c r="K763" s="1">
        <f>Table3[[#This Row],[Risk 1 Simulated occurences]]*_xlfn.LOGNORM.INV(Table3[[#This Row],[RV lognorm]],(LN(ImpLow1)+LN(ImpUp1))/2,(LN(ImpUp1)-LN(ImpLow1))/3.29)</f>
        <v>35469.355369473349</v>
      </c>
      <c r="L763">
        <f>_xlfn.BINOM.INV(BinomTrials,_xlfn.GAMMA.INV(Table3[[#This Row],[RV gamma]],GammaShape2,GammaRate2)/BinomTrials,Table3[[#This Row],[RV binom]])</f>
        <v>1</v>
      </c>
      <c r="M763" s="1">
        <f>Table3[[#This Row],[Risk 2 simulated occurences]]*_xlfn.LOGNORM.INV(Table3[[#This Row],[RV lognorm]],(LN(ImpLow2)+LN(ImpUp2))/2,(LN(ImpUp2)-LN(ImpLow2))/3.29)</f>
        <v>1773467.7684736683</v>
      </c>
    </row>
    <row r="764" spans="1:13">
      <c r="A764">
        <v>0.88105702860330093</v>
      </c>
      <c r="C764">
        <f>_xlfn.BETA.INV(Table1[[#This Row],[RV Beta]],C$9,C$10,ProbLow1,ProbUp1)</f>
        <v>0.61794960436573088</v>
      </c>
      <c r="D764">
        <f>_xlfn.BETA.INV(Table1[[#This Row],[RV Beta]],D$9,D$10,ProbLow2,ProbUp2)</f>
        <v>0.21038488130971925</v>
      </c>
      <c r="G764">
        <v>0.32789168661827767</v>
      </c>
      <c r="H764">
        <v>0.47157583733628311</v>
      </c>
      <c r="I764">
        <v>0.6152599880542885</v>
      </c>
      <c r="J764">
        <f>_xlfn.BINOM.INV(BinomTrials,_xlfn.GAMMA.INV(Table3[[#This Row],[RV gamma]],GammaShape1,GammaRate1)/BinomTrials,Table3[[#This Row],[RV binom]])</f>
        <v>0</v>
      </c>
      <c r="K764" s="1">
        <f>Table3[[#This Row],[Risk 1 Simulated occurences]]*_xlfn.LOGNORM.INV(Table3[[#This Row],[RV lognorm]],(LN(ImpLow1)+LN(ImpUp1))/2,(LN(ImpUp1)-LN(ImpLow1))/3.29)</f>
        <v>0</v>
      </c>
      <c r="L764">
        <f>_xlfn.BINOM.INV(BinomTrials,_xlfn.GAMMA.INV(Table3[[#This Row],[RV gamma]],GammaShape2,GammaRate2)/BinomTrials,Table3[[#This Row],[RV binom]])</f>
        <v>0</v>
      </c>
      <c r="M764" s="1">
        <f>Table3[[#This Row],[Risk 2 simulated occurences]]*_xlfn.LOGNORM.INV(Table3[[#This Row],[RV lognorm]],(LN(ImpLow2)+LN(ImpUp2))/2,(LN(ImpUp2)-LN(ImpLow2))/3.29)</f>
        <v>0</v>
      </c>
    </row>
    <row r="765" spans="1:13">
      <c r="A765">
        <v>0.92547973567875086</v>
      </c>
      <c r="C765">
        <f>_xlfn.BETA.INV(Table1[[#This Row],[RV Beta]],C$9,C$10,ProbLow1,ProbUp1)</f>
        <v>0.63995106530378099</v>
      </c>
      <c r="D765">
        <f>_xlfn.BETA.INV(Table1[[#This Row],[RV Beta]],D$9,D$10,ProbLow2,ProbUp2)</f>
        <v>0.21698531959113426</v>
      </c>
      <c r="G765">
        <v>0.87557699339258344</v>
      </c>
      <c r="H765">
        <v>0.77509811091008507</v>
      </c>
      <c r="I765">
        <v>0.6746192284275867</v>
      </c>
      <c r="J765">
        <f>_xlfn.BINOM.INV(BinomTrials,_xlfn.GAMMA.INV(Table3[[#This Row],[RV gamma]],GammaShape1,GammaRate1)/BinomTrials,Table3[[#This Row],[RV binom]])</f>
        <v>1</v>
      </c>
      <c r="K765" s="1">
        <f>Table3[[#This Row],[Risk 1 Simulated occurences]]*_xlfn.LOGNORM.INV(Table3[[#This Row],[RV lognorm]],(LN(ImpLow1)+LN(ImpUp1))/2,(LN(ImpUp1)-LN(ImpLow1))/3.29)</f>
        <v>43411.0359778887</v>
      </c>
      <c r="L765">
        <f>_xlfn.BINOM.INV(BinomTrials,_xlfn.GAMMA.INV(Table3[[#This Row],[RV gamma]],GammaShape2,GammaRate2)/BinomTrials,Table3[[#This Row],[RV binom]])</f>
        <v>0</v>
      </c>
      <c r="M765" s="1">
        <f>Table3[[#This Row],[Risk 2 simulated occurences]]*_xlfn.LOGNORM.INV(Table3[[#This Row],[RV lognorm]],(LN(ImpLow2)+LN(ImpUp2))/2,(LN(ImpUp2)-LN(ImpLow2))/3.29)</f>
        <v>0</v>
      </c>
    </row>
    <row r="766" spans="1:13">
      <c r="A766">
        <v>0.53791755276635178</v>
      </c>
      <c r="C766">
        <f>_xlfn.BETA.INV(Table1[[#This Row],[RV Beta]],C$9,C$10,ProbLow1,ProbUp1)</f>
        <v>0.51012240514048224</v>
      </c>
      <c r="D766">
        <f>_xlfn.BETA.INV(Table1[[#This Row],[RV Beta]],D$9,D$10,ProbLow2,ProbUp2)</f>
        <v>0.17803672154214467</v>
      </c>
      <c r="G766">
        <v>0.82252794914996619</v>
      </c>
      <c r="H766">
        <v>7.3950065799965548E-2</v>
      </c>
      <c r="I766">
        <v>0.32537218244996491</v>
      </c>
      <c r="J766">
        <f>_xlfn.BINOM.INV(BinomTrials,_xlfn.GAMMA.INV(Table3[[#This Row],[RV gamma]],GammaShape1,GammaRate1)/BinomTrials,Table3[[#This Row],[RV binom]])</f>
        <v>0</v>
      </c>
      <c r="K766" s="1">
        <f>Table3[[#This Row],[Risk 1 Simulated occurences]]*_xlfn.LOGNORM.INV(Table3[[#This Row],[RV lognorm]],(LN(ImpLow1)+LN(ImpUp1))/2,(LN(ImpUp1)-LN(ImpLow1))/3.29)</f>
        <v>0</v>
      </c>
      <c r="L766">
        <f>_xlfn.BINOM.INV(BinomTrials,_xlfn.GAMMA.INV(Table3[[#This Row],[RV gamma]],GammaShape2,GammaRate2)/BinomTrials,Table3[[#This Row],[RV binom]])</f>
        <v>0</v>
      </c>
      <c r="M766" s="1">
        <f>Table3[[#This Row],[Risk 2 simulated occurences]]*_xlfn.LOGNORM.INV(Table3[[#This Row],[RV lognorm]],(LN(ImpLow2)+LN(ImpUp2))/2,(LN(ImpUp2)-LN(ImpLow2))/3.29)</f>
        <v>0</v>
      </c>
    </row>
    <row r="767" spans="1:13">
      <c r="A767">
        <v>0.78030934407390162</v>
      </c>
      <c r="C767">
        <f>_xlfn.BETA.INV(Table1[[#This Row],[RV Beta]],C$9,C$10,ProbLow1,ProbUp1)</f>
        <v>0.5800530306707824</v>
      </c>
      <c r="D767">
        <f>_xlfn.BETA.INV(Table1[[#This Row],[RV Beta]],D$9,D$10,ProbLow2,ProbUp2)</f>
        <v>0.19901590920123469</v>
      </c>
      <c r="G767">
        <v>0.22724136348219651</v>
      </c>
      <c r="H767">
        <v>0.87875590002106307</v>
      </c>
      <c r="I767">
        <v>0.53027043655992967</v>
      </c>
      <c r="J767">
        <f>_xlfn.BINOM.INV(BinomTrials,_xlfn.GAMMA.INV(Table3[[#This Row],[RV gamma]],GammaShape1,GammaRate1)/BinomTrials,Table3[[#This Row],[RV binom]])</f>
        <v>1</v>
      </c>
      <c r="K767" s="1">
        <f>Table3[[#This Row],[Risk 1 Simulated occurences]]*_xlfn.LOGNORM.INV(Table3[[#This Row],[RV lognorm]],(LN(ImpLow1)+LN(ImpUp1))/2,(LN(ImpUp1)-LN(ImpLow1))/3.29)</f>
        <v>33349.168579480014</v>
      </c>
      <c r="L767">
        <f>_xlfn.BINOM.INV(BinomTrials,_xlfn.GAMMA.INV(Table3[[#This Row],[RV gamma]],GammaShape2,GammaRate2)/BinomTrials,Table3[[#This Row],[RV binom]])</f>
        <v>1</v>
      </c>
      <c r="M767" s="1">
        <f>Table3[[#This Row],[Risk 2 simulated occurences]]*_xlfn.LOGNORM.INV(Table3[[#This Row],[RV lognorm]],(LN(ImpLow2)+LN(ImpUp2))/2,(LN(ImpUp2)-LN(ImpLow2))/3.29)</f>
        <v>3334916.8579480033</v>
      </c>
    </row>
    <row r="768" spans="1:13">
      <c r="A768">
        <v>0.65914585006383519</v>
      </c>
      <c r="C768">
        <f>_xlfn.BETA.INV(Table1[[#This Row],[RV Beta]],C$9,C$10,ProbLow1,ProbUp1)</f>
        <v>0.54329686415497425</v>
      </c>
      <c r="D768">
        <f>_xlfn.BETA.INV(Table1[[#This Row],[RV Beta]],D$9,D$10,ProbLow2,ProbUp2)</f>
        <v>0.18798905924649223</v>
      </c>
      <c r="G768">
        <v>0.24559604527689333</v>
      </c>
      <c r="H768">
        <v>0.25041165400781279</v>
      </c>
      <c r="I768">
        <v>0.25522726273873225</v>
      </c>
      <c r="J768">
        <f>_xlfn.BINOM.INV(BinomTrials,_xlfn.GAMMA.INV(Table3[[#This Row],[RV gamma]],GammaShape1,GammaRate1)/BinomTrials,Table3[[#This Row],[RV binom]])</f>
        <v>0</v>
      </c>
      <c r="K768" s="1">
        <f>Table3[[#This Row],[Risk 1 Simulated occurences]]*_xlfn.LOGNORM.INV(Table3[[#This Row],[RV lognorm]],(LN(ImpLow1)+LN(ImpUp1))/2,(LN(ImpUp1)-LN(ImpLow1))/3.29)</f>
        <v>0</v>
      </c>
      <c r="L768">
        <f>_xlfn.BINOM.INV(BinomTrials,_xlfn.GAMMA.INV(Table3[[#This Row],[RV gamma]],GammaShape2,GammaRate2)/BinomTrials,Table3[[#This Row],[RV binom]])</f>
        <v>0</v>
      </c>
      <c r="M768" s="1">
        <f>Table3[[#This Row],[Risk 2 simulated occurences]]*_xlfn.LOGNORM.INV(Table3[[#This Row],[RV lognorm]],(LN(ImpLow2)+LN(ImpUp2))/2,(LN(ImpUp2)-LN(ImpLow2))/3.29)</f>
        <v>0</v>
      </c>
    </row>
    <row r="769" spans="1:13">
      <c r="A769">
        <v>0.26430202287822124</v>
      </c>
      <c r="C769">
        <f>_xlfn.BETA.INV(Table1[[#This Row],[RV Beta]],C$9,C$10,ProbLow1,ProbUp1)</f>
        <v>0.43416713165335385</v>
      </c>
      <c r="D769">
        <f>_xlfn.BETA.INV(Table1[[#This Row],[RV Beta]],D$9,D$10,ProbLow2,ProbUp2)</f>
        <v>0.15525013949600625</v>
      </c>
      <c r="G769">
        <v>0.7327329687460945</v>
      </c>
      <c r="H769">
        <v>0.66866890930974343</v>
      </c>
      <c r="I769">
        <v>0.60460484987339236</v>
      </c>
      <c r="J769">
        <f>_xlfn.BINOM.INV(BinomTrials,_xlfn.GAMMA.INV(Table3[[#This Row],[RV gamma]],GammaShape1,GammaRate1)/BinomTrials,Table3[[#This Row],[RV binom]])</f>
        <v>1</v>
      </c>
      <c r="K769" s="1">
        <f>Table3[[#This Row],[Risk 1 Simulated occurences]]*_xlfn.LOGNORM.INV(Table3[[#This Row],[RV lognorm]],(LN(ImpLow1)+LN(ImpUp1))/2,(LN(ImpUp1)-LN(ImpLow1))/3.29)</f>
        <v>38074.445584545421</v>
      </c>
      <c r="L769">
        <f>_xlfn.BINOM.INV(BinomTrials,_xlfn.GAMMA.INV(Table3[[#This Row],[RV gamma]],GammaShape2,GammaRate2)/BinomTrials,Table3[[#This Row],[RV binom]])</f>
        <v>0</v>
      </c>
      <c r="M769" s="1">
        <f>Table3[[#This Row],[Risk 2 simulated occurences]]*_xlfn.LOGNORM.INV(Table3[[#This Row],[RV lognorm]],(LN(ImpLow2)+LN(ImpUp2))/2,(LN(ImpUp2)-LN(ImpLow2))/3.29)</f>
        <v>0</v>
      </c>
    </row>
    <row r="770" spans="1:13">
      <c r="A770">
        <v>0.12409851426449535</v>
      </c>
      <c r="C770">
        <f>_xlfn.BETA.INV(Table1[[#This Row],[RV Beta]],C$9,C$10,ProbLow1,ProbUp1)</f>
        <v>0.38430069834966385</v>
      </c>
      <c r="D770">
        <f>_xlfn.BETA.INV(Table1[[#This Row],[RV Beta]],D$9,D$10,ProbLow2,ProbUp2)</f>
        <v>0.14029020950489923</v>
      </c>
      <c r="G770">
        <v>4.3005715609996449E-2</v>
      </c>
      <c r="H770">
        <v>0.31835876885725128</v>
      </c>
      <c r="I770">
        <v>0.59371182210450613</v>
      </c>
      <c r="J770">
        <f>_xlfn.BINOM.INV(BinomTrials,_xlfn.GAMMA.INV(Table3[[#This Row],[RV gamma]],GammaShape1,GammaRate1)/BinomTrials,Table3[[#This Row],[RV binom]])</f>
        <v>0</v>
      </c>
      <c r="K770" s="1">
        <f>Table3[[#This Row],[Risk 1 Simulated occurences]]*_xlfn.LOGNORM.INV(Table3[[#This Row],[RV lognorm]],(LN(ImpLow1)+LN(ImpUp1))/2,(LN(ImpUp1)-LN(ImpLow1))/3.29)</f>
        <v>0</v>
      </c>
      <c r="L770">
        <f>_xlfn.BINOM.INV(BinomTrials,_xlfn.GAMMA.INV(Table3[[#This Row],[RV gamma]],GammaShape2,GammaRate2)/BinomTrials,Table3[[#This Row],[RV binom]])</f>
        <v>0</v>
      </c>
      <c r="M770" s="1">
        <f>Table3[[#This Row],[Risk 2 simulated occurences]]*_xlfn.LOGNORM.INV(Table3[[#This Row],[RV lognorm]],(LN(ImpLow2)+LN(ImpUp2))/2,(LN(ImpUp2)-LN(ImpLow2))/3.29)</f>
        <v>0</v>
      </c>
    </row>
    <row r="771" spans="1:13">
      <c r="A771">
        <v>0.72372924337337219</v>
      </c>
      <c r="C771">
        <f>_xlfn.BETA.INV(Table1[[#This Row],[RV Beta]],C$9,C$10,ProbLow1,ProbUp1)</f>
        <v>0.56217762736366039</v>
      </c>
      <c r="D771">
        <f>_xlfn.BETA.INV(Table1[[#This Row],[RV Beta]],D$9,D$10,ProbLow2,ProbUp2)</f>
        <v>0.19365328820909811</v>
      </c>
      <c r="G771">
        <v>0.79706225721028734</v>
      </c>
      <c r="H771">
        <v>0.65582818382225383</v>
      </c>
      <c r="I771">
        <v>0.51459411043422021</v>
      </c>
      <c r="J771">
        <f>_xlfn.BINOM.INV(BinomTrials,_xlfn.GAMMA.INV(Table3[[#This Row],[RV gamma]],GammaShape1,GammaRate1)/BinomTrials,Table3[[#This Row],[RV binom]])</f>
        <v>1</v>
      </c>
      <c r="K771" s="1">
        <f>Table3[[#This Row],[Risk 1 Simulated occurences]]*_xlfn.LOGNORM.INV(Table3[[#This Row],[RV lognorm]],(LN(ImpLow1)+LN(ImpUp1))/2,(LN(ImpUp1)-LN(ImpLow1))/3.29)</f>
        <v>32443.046806271341</v>
      </c>
      <c r="L771">
        <f>_xlfn.BINOM.INV(BinomTrials,_xlfn.GAMMA.INV(Table3[[#This Row],[RV gamma]],GammaShape2,GammaRate2)/BinomTrials,Table3[[#This Row],[RV binom]])</f>
        <v>0</v>
      </c>
      <c r="M771" s="1">
        <f>Table3[[#This Row],[Risk 2 simulated occurences]]*_xlfn.LOGNORM.INV(Table3[[#This Row],[RV lognorm]],(LN(ImpLow2)+LN(ImpUp2))/2,(LN(ImpUp2)-LN(ImpLow2))/3.29)</f>
        <v>0</v>
      </c>
    </row>
    <row r="772" spans="1:13">
      <c r="A772">
        <v>0.71739337626723265</v>
      </c>
      <c r="C772">
        <f>_xlfn.BETA.INV(Table1[[#This Row],[RV Beta]],C$9,C$10,ProbLow1,ProbUp1)</f>
        <v>0.56026559731106895</v>
      </c>
      <c r="D772">
        <f>_xlfn.BETA.INV(Table1[[#This Row],[RV Beta]],D$9,D$10,ProbLow2,ProbUp2)</f>
        <v>0.19307967919332067</v>
      </c>
      <c r="G772">
        <v>0.22535693330008394</v>
      </c>
      <c r="H772">
        <v>0.50428550061969346</v>
      </c>
      <c r="I772">
        <v>0.78321406793930293</v>
      </c>
      <c r="J772">
        <f>_xlfn.BINOM.INV(BinomTrials,_xlfn.GAMMA.INV(Table3[[#This Row],[RV gamma]],GammaShape1,GammaRate1)/BinomTrials,Table3[[#This Row],[RV binom]])</f>
        <v>0</v>
      </c>
      <c r="K772" s="1">
        <f>Table3[[#This Row],[Risk 1 Simulated occurences]]*_xlfn.LOGNORM.INV(Table3[[#This Row],[RV lognorm]],(LN(ImpLow1)+LN(ImpUp1))/2,(LN(ImpUp1)-LN(ImpLow1))/3.29)</f>
        <v>0</v>
      </c>
      <c r="L772">
        <f>_xlfn.BINOM.INV(BinomTrials,_xlfn.GAMMA.INV(Table3[[#This Row],[RV gamma]],GammaShape2,GammaRate2)/BinomTrials,Table3[[#This Row],[RV binom]])</f>
        <v>0</v>
      </c>
      <c r="M772" s="1">
        <f>Table3[[#This Row],[Risk 2 simulated occurences]]*_xlfn.LOGNORM.INV(Table3[[#This Row],[RV lognorm]],(LN(ImpLow2)+LN(ImpUp2))/2,(LN(ImpUp2)-LN(ImpLow2))/3.29)</f>
        <v>0</v>
      </c>
    </row>
    <row r="773" spans="1:13">
      <c r="A773">
        <v>0.2304749233790091</v>
      </c>
      <c r="C773">
        <f>_xlfn.BETA.INV(Table1[[#This Row],[RV Beta]],C$9,C$10,ProbLow1,ProbUp1)</f>
        <v>0.42348217318342485</v>
      </c>
      <c r="D773">
        <f>_xlfn.BETA.INV(Table1[[#This Row],[RV Beta]],D$9,D$10,ProbLow2,ProbUp2)</f>
        <v>0.15204465195502753</v>
      </c>
      <c r="G773">
        <v>0.5739779745107414</v>
      </c>
      <c r="H773">
        <v>0.52640891518742261</v>
      </c>
      <c r="I773">
        <v>0.47883985586410382</v>
      </c>
      <c r="J773">
        <f>_xlfn.BINOM.INV(BinomTrials,_xlfn.GAMMA.INV(Table3[[#This Row],[RV gamma]],GammaShape1,GammaRate1)/BinomTrials,Table3[[#This Row],[RV binom]])</f>
        <v>0</v>
      </c>
      <c r="K773" s="1">
        <f>Table3[[#This Row],[Risk 1 Simulated occurences]]*_xlfn.LOGNORM.INV(Table3[[#This Row],[RV lognorm]],(LN(ImpLow1)+LN(ImpUp1))/2,(LN(ImpUp1)-LN(ImpLow1))/3.29)</f>
        <v>0</v>
      </c>
      <c r="L773">
        <f>_xlfn.BINOM.INV(BinomTrials,_xlfn.GAMMA.INV(Table3[[#This Row],[RV gamma]],GammaShape2,GammaRate2)/BinomTrials,Table3[[#This Row],[RV binom]])</f>
        <v>0</v>
      </c>
      <c r="M773" s="1">
        <f>Table3[[#This Row],[Risk 2 simulated occurences]]*_xlfn.LOGNORM.INV(Table3[[#This Row],[RV lognorm]],(LN(ImpLow2)+LN(ImpUp2))/2,(LN(ImpUp2)-LN(ImpLow2))/3.29)</f>
        <v>0</v>
      </c>
    </row>
    <row r="774" spans="1:13">
      <c r="A774">
        <v>0.59203723100574557</v>
      </c>
      <c r="C774">
        <f>_xlfn.BETA.INV(Table1[[#This Row],[RV Beta]],C$9,C$10,ProbLow1,ProbUp1)</f>
        <v>0.52470359920277798</v>
      </c>
      <c r="D774">
        <f>_xlfn.BETA.INV(Table1[[#This Row],[RV Beta]],D$9,D$10,ProbLow2,ProbUp2)</f>
        <v>0.18241107976083337</v>
      </c>
      <c r="G774">
        <v>0.84781760203084799</v>
      </c>
      <c r="H774">
        <v>0.35463755501184496</v>
      </c>
      <c r="I774">
        <v>0.86145750799284204</v>
      </c>
      <c r="J774">
        <f>_xlfn.BINOM.INV(BinomTrials,_xlfn.GAMMA.INV(Table3[[#This Row],[RV gamma]],GammaShape1,GammaRate1)/BinomTrials,Table3[[#This Row],[RV binom]])</f>
        <v>0</v>
      </c>
      <c r="K774" s="1">
        <f>Table3[[#This Row],[Risk 1 Simulated occurences]]*_xlfn.LOGNORM.INV(Table3[[#This Row],[RV lognorm]],(LN(ImpLow1)+LN(ImpUp1))/2,(LN(ImpUp1)-LN(ImpLow1))/3.29)</f>
        <v>0</v>
      </c>
      <c r="L774">
        <f>_xlfn.BINOM.INV(BinomTrials,_xlfn.GAMMA.INV(Table3[[#This Row],[RV gamma]],GammaShape2,GammaRate2)/BinomTrials,Table3[[#This Row],[RV binom]])</f>
        <v>0</v>
      </c>
      <c r="M774" s="1">
        <f>Table3[[#This Row],[Risk 2 simulated occurences]]*_xlfn.LOGNORM.INV(Table3[[#This Row],[RV lognorm]],(LN(ImpLow2)+LN(ImpUp2))/2,(LN(ImpUp2)-LN(ImpLow2))/3.29)</f>
        <v>0</v>
      </c>
    </row>
    <row r="775" spans="1:13">
      <c r="A775">
        <v>0.36974151356599366</v>
      </c>
      <c r="C775">
        <f>_xlfn.BETA.INV(Table1[[#This Row],[RV Beta]],C$9,C$10,ProbLow1,ProbUp1)</f>
        <v>0.46480203199813974</v>
      </c>
      <c r="D775">
        <f>_xlfn.BETA.INV(Table1[[#This Row],[RV Beta]],D$9,D$10,ProbLow2,ProbUp2)</f>
        <v>0.16444060959944201</v>
      </c>
      <c r="G775">
        <v>0.27043733246179175</v>
      </c>
      <c r="H775">
        <v>0.39338708407868961</v>
      </c>
      <c r="I775">
        <v>0.51633683569558753</v>
      </c>
      <c r="J775">
        <f>_xlfn.BINOM.INV(BinomTrials,_xlfn.GAMMA.INV(Table3[[#This Row],[RV gamma]],GammaShape1,GammaRate1)/BinomTrials,Table3[[#This Row],[RV binom]])</f>
        <v>0</v>
      </c>
      <c r="K775" s="1">
        <f>Table3[[#This Row],[Risk 1 Simulated occurences]]*_xlfn.LOGNORM.INV(Table3[[#This Row],[RV lognorm]],(LN(ImpLow1)+LN(ImpUp1))/2,(LN(ImpUp1)-LN(ImpLow1))/3.29)</f>
        <v>0</v>
      </c>
      <c r="L775">
        <f>_xlfn.BINOM.INV(BinomTrials,_xlfn.GAMMA.INV(Table3[[#This Row],[RV gamma]],GammaShape2,GammaRate2)/BinomTrials,Table3[[#This Row],[RV binom]])</f>
        <v>0</v>
      </c>
      <c r="M775" s="1">
        <f>Table3[[#This Row],[Risk 2 simulated occurences]]*_xlfn.LOGNORM.INV(Table3[[#This Row],[RV lognorm]],(LN(ImpLow2)+LN(ImpUp2))/2,(LN(ImpUp2)-LN(ImpLow2))/3.29)</f>
        <v>0</v>
      </c>
    </row>
    <row r="776" spans="1:13">
      <c r="A776">
        <v>0.24561850365512936</v>
      </c>
      <c r="C776">
        <f>_xlfn.BETA.INV(Table1[[#This Row],[RV Beta]],C$9,C$10,ProbLow1,ProbUp1)</f>
        <v>0.4283358559413305</v>
      </c>
      <c r="D776">
        <f>_xlfn.BETA.INV(Table1[[#This Row],[RV Beta]],D$9,D$10,ProbLow2,ProbUp2)</f>
        <v>0.15350075678239922</v>
      </c>
      <c r="G776">
        <v>0.24024668533366486</v>
      </c>
      <c r="H776">
        <v>0.65672211053628571</v>
      </c>
      <c r="I776">
        <v>7.3197535738906611E-2</v>
      </c>
      <c r="J776">
        <f>_xlfn.BINOM.INV(BinomTrials,_xlfn.GAMMA.INV(Table3[[#This Row],[RV gamma]],GammaShape1,GammaRate1)/BinomTrials,Table3[[#This Row],[RV binom]])</f>
        <v>1</v>
      </c>
      <c r="K776" s="1">
        <f>Table3[[#This Row],[Risk 1 Simulated occurences]]*_xlfn.LOGNORM.INV(Table3[[#This Row],[RV lognorm]],(LN(ImpLow1)+LN(ImpUp1))/2,(LN(ImpUp1)-LN(ImpLow1))/3.29)</f>
        <v>11443.16407689442</v>
      </c>
      <c r="L776">
        <f>_xlfn.BINOM.INV(BinomTrials,_xlfn.GAMMA.INV(Table3[[#This Row],[RV gamma]],GammaShape2,GammaRate2)/BinomTrials,Table3[[#This Row],[RV binom]])</f>
        <v>0</v>
      </c>
      <c r="M776" s="1">
        <f>Table3[[#This Row],[Risk 2 simulated occurences]]*_xlfn.LOGNORM.INV(Table3[[#This Row],[RV lognorm]],(LN(ImpLow2)+LN(ImpUp2))/2,(LN(ImpUp2)-LN(ImpLow2))/3.29)</f>
        <v>0</v>
      </c>
    </row>
    <row r="777" spans="1:13">
      <c r="A777">
        <v>0.11019093175893227</v>
      </c>
      <c r="C777">
        <f>_xlfn.BETA.INV(Table1[[#This Row],[RV Beta]],C$9,C$10,ProbLow1,ProbUp1)</f>
        <v>0.37811305236970871</v>
      </c>
      <c r="D777">
        <f>_xlfn.BETA.INV(Table1[[#This Row],[RV Beta]],D$9,D$10,ProbLow2,ProbUp2)</f>
        <v>0.13843391571091265</v>
      </c>
      <c r="G777">
        <v>0.82604040290510305</v>
      </c>
      <c r="H777">
        <v>0.52851178335422266</v>
      </c>
      <c r="I777">
        <v>0.23098316380334233</v>
      </c>
      <c r="J777">
        <f>_xlfn.BINOM.INV(BinomTrials,_xlfn.GAMMA.INV(Table3[[#This Row],[RV gamma]],GammaShape1,GammaRate1)/BinomTrials,Table3[[#This Row],[RV binom]])</f>
        <v>0</v>
      </c>
      <c r="K777" s="1">
        <f>Table3[[#This Row],[Risk 1 Simulated occurences]]*_xlfn.LOGNORM.INV(Table3[[#This Row],[RV lognorm]],(LN(ImpLow1)+LN(ImpUp1))/2,(LN(ImpUp1)-LN(ImpLow1))/3.29)</f>
        <v>0</v>
      </c>
      <c r="L777">
        <f>_xlfn.BINOM.INV(BinomTrials,_xlfn.GAMMA.INV(Table3[[#This Row],[RV gamma]],GammaShape2,GammaRate2)/BinomTrials,Table3[[#This Row],[RV binom]])</f>
        <v>0</v>
      </c>
      <c r="M777" s="1">
        <f>Table3[[#This Row],[Risk 2 simulated occurences]]*_xlfn.LOGNORM.INV(Table3[[#This Row],[RV lognorm]],(LN(ImpLow2)+LN(ImpUp2))/2,(LN(ImpUp2)-LN(ImpLow2))/3.29)</f>
        <v>0</v>
      </c>
    </row>
    <row r="778" spans="1:13">
      <c r="A778">
        <v>0.97899007237469315</v>
      </c>
      <c r="C778">
        <f>_xlfn.BETA.INV(Table1[[#This Row],[RV Beta]],C$9,C$10,ProbLow1,ProbUp1)</f>
        <v>0.68115455740241115</v>
      </c>
      <c r="D778">
        <f>_xlfn.BETA.INV(Table1[[#This Row],[RV Beta]],D$9,D$10,ProbLow2,ProbUp2)</f>
        <v>0.22934636722072335</v>
      </c>
      <c r="G778">
        <v>0.26105162606623566</v>
      </c>
      <c r="H778">
        <v>0.6975428344204756</v>
      </c>
      <c r="I778">
        <v>0.13403404277471548</v>
      </c>
      <c r="J778">
        <f>_xlfn.BINOM.INV(BinomTrials,_xlfn.GAMMA.INV(Table3[[#This Row],[RV gamma]],GammaShape1,GammaRate1)/BinomTrials,Table3[[#This Row],[RV binom]])</f>
        <v>1</v>
      </c>
      <c r="K778" s="1">
        <f>Table3[[#This Row],[Risk 1 Simulated occurences]]*_xlfn.LOGNORM.INV(Table3[[#This Row],[RV lognorm]],(LN(ImpLow1)+LN(ImpUp1))/2,(LN(ImpUp1)-LN(ImpLow1))/3.29)</f>
        <v>14566.895953850848</v>
      </c>
      <c r="L778">
        <f>_xlfn.BINOM.INV(BinomTrials,_xlfn.GAMMA.INV(Table3[[#This Row],[RV gamma]],GammaShape2,GammaRate2)/BinomTrials,Table3[[#This Row],[RV binom]])</f>
        <v>0</v>
      </c>
      <c r="M778" s="1">
        <f>Table3[[#This Row],[Risk 2 simulated occurences]]*_xlfn.LOGNORM.INV(Table3[[#This Row],[RV lognorm]],(LN(ImpLow2)+LN(ImpUp2))/2,(LN(ImpUp2)-LN(ImpLow2))/3.29)</f>
        <v>0</v>
      </c>
    </row>
    <row r="779" spans="1:13">
      <c r="A779">
        <v>0.88614640146780121</v>
      </c>
      <c r="C779">
        <f>_xlfn.BETA.INV(Table1[[#This Row],[RV Beta]],C$9,C$10,ProbLow1,ProbUp1)</f>
        <v>0.62022032901035251</v>
      </c>
      <c r="D779">
        <f>_xlfn.BETA.INV(Table1[[#This Row],[RV Beta]],D$9,D$10,ProbLow2,ProbUp2)</f>
        <v>0.21106609870310572</v>
      </c>
      <c r="G779">
        <v>0.4946792952225913</v>
      </c>
      <c r="H779">
        <v>0.60241810493283821</v>
      </c>
      <c r="I779">
        <v>0.71015691464308506</v>
      </c>
      <c r="J779">
        <f>_xlfn.BINOM.INV(BinomTrials,_xlfn.GAMMA.INV(Table3[[#This Row],[RV gamma]],GammaShape1,GammaRate1)/BinomTrials,Table3[[#This Row],[RV binom]])</f>
        <v>0</v>
      </c>
      <c r="K779" s="1">
        <f>Table3[[#This Row],[Risk 1 Simulated occurences]]*_xlfn.LOGNORM.INV(Table3[[#This Row],[RV lognorm]],(LN(ImpLow1)+LN(ImpUp1))/2,(LN(ImpUp1)-LN(ImpLow1))/3.29)</f>
        <v>0</v>
      </c>
      <c r="L779">
        <f>_xlfn.BINOM.INV(BinomTrials,_xlfn.GAMMA.INV(Table3[[#This Row],[RV gamma]],GammaShape2,GammaRate2)/BinomTrials,Table3[[#This Row],[RV binom]])</f>
        <v>0</v>
      </c>
      <c r="M779" s="1">
        <f>Table3[[#This Row],[Risk 2 simulated occurences]]*_xlfn.LOGNORM.INV(Table3[[#This Row],[RV lognorm]],(LN(ImpLow2)+LN(ImpUp2))/2,(LN(ImpUp2)-LN(ImpLow2))/3.29)</f>
        <v>0</v>
      </c>
    </row>
    <row r="780" spans="1:13">
      <c r="A780">
        <v>0.46256946933575416</v>
      </c>
      <c r="C780">
        <f>_xlfn.BETA.INV(Table1[[#This Row],[RV Beta]],C$9,C$10,ProbLow1,ProbUp1)</f>
        <v>0.49000788881366519</v>
      </c>
      <c r="D780">
        <f>_xlfn.BETA.INV(Table1[[#This Row],[RV Beta]],D$9,D$10,ProbLow2,ProbUp2)</f>
        <v>0.17200236664409968</v>
      </c>
      <c r="G780">
        <v>7.491480609165263E-2</v>
      </c>
      <c r="H780">
        <v>0.84108960621109674</v>
      </c>
      <c r="I780">
        <v>0.60726440633054102</v>
      </c>
      <c r="J780">
        <f>_xlfn.BINOM.INV(BinomTrials,_xlfn.GAMMA.INV(Table3[[#This Row],[RV gamma]],GammaShape1,GammaRate1)/BinomTrials,Table3[[#This Row],[RV binom]])</f>
        <v>1</v>
      </c>
      <c r="K780" s="1">
        <f>Table3[[#This Row],[Risk 1 Simulated occurences]]*_xlfn.LOGNORM.INV(Table3[[#This Row],[RV lognorm]],(LN(ImpLow1)+LN(ImpUp1))/2,(LN(ImpUp1)-LN(ImpLow1))/3.29)</f>
        <v>38259.069020125535</v>
      </c>
      <c r="L780">
        <f>_xlfn.BINOM.INV(BinomTrials,_xlfn.GAMMA.INV(Table3[[#This Row],[RV gamma]],GammaShape2,GammaRate2)/BinomTrials,Table3[[#This Row],[RV binom]])</f>
        <v>0</v>
      </c>
      <c r="M780" s="1">
        <f>Table3[[#This Row],[Risk 2 simulated occurences]]*_xlfn.LOGNORM.INV(Table3[[#This Row],[RV lognorm]],(LN(ImpLow2)+LN(ImpUp2))/2,(LN(ImpUp2)-LN(ImpLow2))/3.29)</f>
        <v>0</v>
      </c>
    </row>
    <row r="781" spans="1:13">
      <c r="A781">
        <v>0.40507112602008094</v>
      </c>
      <c r="C781">
        <f>_xlfn.BETA.INV(Table1[[#This Row],[RV Beta]],C$9,C$10,ProbLow1,ProbUp1)</f>
        <v>0.47450951452093393</v>
      </c>
      <c r="D781">
        <f>_xlfn.BETA.INV(Table1[[#This Row],[RV Beta]],D$9,D$10,ProbLow2,ProbUp2)</f>
        <v>0.16735285435628028</v>
      </c>
      <c r="G781">
        <v>9.3145982405704444E-2</v>
      </c>
      <c r="H781">
        <v>0.1930115899038555</v>
      </c>
      <c r="I781">
        <v>0.29287719740200657</v>
      </c>
      <c r="J781">
        <f>_xlfn.BINOM.INV(BinomTrials,_xlfn.GAMMA.INV(Table3[[#This Row],[RV gamma]],GammaShape1,GammaRate1)/BinomTrials,Table3[[#This Row],[RV binom]])</f>
        <v>0</v>
      </c>
      <c r="K781" s="1">
        <f>Table3[[#This Row],[Risk 1 Simulated occurences]]*_xlfn.LOGNORM.INV(Table3[[#This Row],[RV lognorm]],(LN(ImpLow1)+LN(ImpUp1))/2,(LN(ImpUp1)-LN(ImpLow1))/3.29)</f>
        <v>0</v>
      </c>
      <c r="L781">
        <f>_xlfn.BINOM.INV(BinomTrials,_xlfn.GAMMA.INV(Table3[[#This Row],[RV gamma]],GammaShape2,GammaRate2)/BinomTrials,Table3[[#This Row],[RV binom]])</f>
        <v>0</v>
      </c>
      <c r="M781" s="1">
        <f>Table3[[#This Row],[Risk 2 simulated occurences]]*_xlfn.LOGNORM.INV(Table3[[#This Row],[RV lognorm]],(LN(ImpLow2)+LN(ImpUp2))/2,(LN(ImpUp2)-LN(ImpLow2))/3.29)</f>
        <v>0</v>
      </c>
    </row>
    <row r="782" spans="1:13">
      <c r="A782">
        <v>3.0415019500262579E-2</v>
      </c>
      <c r="C782">
        <f>_xlfn.BETA.INV(Table1[[#This Row],[RV Beta]],C$9,C$10,ProbLow1,ProbUp1)</f>
        <v>0.3287442450976199</v>
      </c>
      <c r="D782">
        <f>_xlfn.BETA.INV(Table1[[#This Row],[RV Beta]],D$9,D$10,ProbLow2,ProbUp2)</f>
        <v>0.12362327352928595</v>
      </c>
      <c r="G782">
        <v>0.50452629267448856</v>
      </c>
      <c r="H782">
        <v>0.94579151409947848</v>
      </c>
      <c r="I782">
        <v>0.38705673552446845</v>
      </c>
      <c r="J782">
        <f>_xlfn.BINOM.INV(BinomTrials,_xlfn.GAMMA.INV(Table3[[#This Row],[RV gamma]],GammaShape1,GammaRate1)/BinomTrials,Table3[[#This Row],[RV binom]])</f>
        <v>2</v>
      </c>
      <c r="K782" s="1">
        <f>Table3[[#This Row],[Risk 1 Simulated occurences]]*_xlfn.LOGNORM.INV(Table3[[#This Row],[RV lognorm]],(LN(ImpLow1)+LN(ImpUp1))/2,(LN(ImpUp1)-LN(ImpLow1))/3.29)</f>
        <v>51736.424330819682</v>
      </c>
      <c r="L782">
        <f>_xlfn.BINOM.INV(BinomTrials,_xlfn.GAMMA.INV(Table3[[#This Row],[RV gamma]],GammaShape2,GammaRate2)/BinomTrials,Table3[[#This Row],[RV binom]])</f>
        <v>1</v>
      </c>
      <c r="M782" s="1">
        <f>Table3[[#This Row],[Risk 2 simulated occurences]]*_xlfn.LOGNORM.INV(Table3[[#This Row],[RV lognorm]],(LN(ImpLow2)+LN(ImpUp2))/2,(LN(ImpUp2)-LN(ImpLow2))/3.29)</f>
        <v>2586821.2165409853</v>
      </c>
    </row>
    <row r="783" spans="1:13">
      <c r="A783">
        <v>0.1852327409131605</v>
      </c>
      <c r="C783">
        <f>_xlfn.BETA.INV(Table1[[#This Row],[RV Beta]],C$9,C$10,ProbLow1,ProbUp1)</f>
        <v>0.40812504335417232</v>
      </c>
      <c r="D783">
        <f>_xlfn.BETA.INV(Table1[[#This Row],[RV Beta]],D$9,D$10,ProbLow2,ProbUp2)</f>
        <v>0.14743751300625177</v>
      </c>
      <c r="G783">
        <v>0.57340098012862772</v>
      </c>
      <c r="H783">
        <v>0.91797746993507146</v>
      </c>
      <c r="I783">
        <v>0.26255395974151507</v>
      </c>
      <c r="J783">
        <f>_xlfn.BINOM.INV(BinomTrials,_xlfn.GAMMA.INV(Table3[[#This Row],[RV gamma]],GammaShape1,GammaRate1)/BinomTrials,Table3[[#This Row],[RV binom]])</f>
        <v>2</v>
      </c>
      <c r="K783" s="1">
        <f>Table3[[#This Row],[Risk 1 Simulated occurences]]*_xlfn.LOGNORM.INV(Table3[[#This Row],[RV lognorm]],(LN(ImpLow1)+LN(ImpUp1))/2,(LN(ImpUp1)-LN(ImpLow1))/3.29)</f>
        <v>40538.856117045398</v>
      </c>
      <c r="L783">
        <f>_xlfn.BINOM.INV(BinomTrials,_xlfn.GAMMA.INV(Table3[[#This Row],[RV gamma]],GammaShape2,GammaRate2)/BinomTrials,Table3[[#This Row],[RV binom]])</f>
        <v>1</v>
      </c>
      <c r="M783" s="1">
        <f>Table3[[#This Row],[Risk 2 simulated occurences]]*_xlfn.LOGNORM.INV(Table3[[#This Row],[RV lognorm]],(LN(ImpLow2)+LN(ImpUp2))/2,(LN(ImpUp2)-LN(ImpLow2))/3.29)</f>
        <v>2026942.8058522709</v>
      </c>
    </row>
    <row r="784" spans="1:13">
      <c r="A784">
        <v>0.20667652748836043</v>
      </c>
      <c r="C784">
        <f>_xlfn.BETA.INV(Table1[[#This Row],[RV Beta]],C$9,C$10,ProbLow1,ProbUp1)</f>
        <v>0.41558312777918366</v>
      </c>
      <c r="D784">
        <f>_xlfn.BETA.INV(Table1[[#This Row],[RV Beta]],D$9,D$10,ProbLow2,ProbUp2)</f>
        <v>0.14967493833375517</v>
      </c>
      <c r="G784">
        <v>0.15027302184620547</v>
      </c>
      <c r="H784">
        <v>0.44733719874515065</v>
      </c>
      <c r="I784">
        <v>0.74440137564409592</v>
      </c>
      <c r="J784">
        <f>_xlfn.BINOM.INV(BinomTrials,_xlfn.GAMMA.INV(Table3[[#This Row],[RV gamma]],GammaShape1,GammaRate1)/BinomTrials,Table3[[#This Row],[RV binom]])</f>
        <v>0</v>
      </c>
      <c r="K784" s="1">
        <f>Table3[[#This Row],[Risk 1 Simulated occurences]]*_xlfn.LOGNORM.INV(Table3[[#This Row],[RV lognorm]],(LN(ImpLow1)+LN(ImpUp1))/2,(LN(ImpUp1)-LN(ImpLow1))/3.29)</f>
        <v>0</v>
      </c>
      <c r="L784">
        <f>_xlfn.BINOM.INV(BinomTrials,_xlfn.GAMMA.INV(Table3[[#This Row],[RV gamma]],GammaShape2,GammaRate2)/BinomTrials,Table3[[#This Row],[RV binom]])</f>
        <v>0</v>
      </c>
      <c r="M784" s="1">
        <f>Table3[[#This Row],[Risk 2 simulated occurences]]*_xlfn.LOGNORM.INV(Table3[[#This Row],[RV lognorm]],(LN(ImpLow2)+LN(ImpUp2))/2,(LN(ImpUp2)-LN(ImpLow2))/3.29)</f>
        <v>0</v>
      </c>
    </row>
    <row r="785" spans="1:13">
      <c r="A785">
        <v>0.61239749687369793</v>
      </c>
      <c r="C785">
        <f>_xlfn.BETA.INV(Table1[[#This Row],[RV Beta]],C$9,C$10,ProbLow1,ProbUp1)</f>
        <v>0.53026712725723923</v>
      </c>
      <c r="D785">
        <f>_xlfn.BETA.INV(Table1[[#This Row],[RV Beta]],D$9,D$10,ProbLow2,ProbUp2)</f>
        <v>0.18408013817717178</v>
      </c>
      <c r="G785">
        <v>0.63867816917536691</v>
      </c>
      <c r="H785">
        <v>0.39629930974743299</v>
      </c>
      <c r="I785">
        <v>0.153920450319499</v>
      </c>
      <c r="J785">
        <f>_xlfn.BINOM.INV(BinomTrials,_xlfn.GAMMA.INV(Table3[[#This Row],[RV gamma]],GammaShape1,GammaRate1)/BinomTrials,Table3[[#This Row],[RV binom]])</f>
        <v>0</v>
      </c>
      <c r="K785" s="1">
        <f>Table3[[#This Row],[Risk 1 Simulated occurences]]*_xlfn.LOGNORM.INV(Table3[[#This Row],[RV lognorm]],(LN(ImpLow1)+LN(ImpUp1))/2,(LN(ImpUp1)-LN(ImpLow1))/3.29)</f>
        <v>0</v>
      </c>
      <c r="L785">
        <f>_xlfn.BINOM.INV(BinomTrials,_xlfn.GAMMA.INV(Table3[[#This Row],[RV gamma]],GammaShape2,GammaRate2)/BinomTrials,Table3[[#This Row],[RV binom]])</f>
        <v>0</v>
      </c>
      <c r="M785" s="1">
        <f>Table3[[#This Row],[Risk 2 simulated occurences]]*_xlfn.LOGNORM.INV(Table3[[#This Row],[RV lognorm]],(LN(ImpLow2)+LN(ImpUp2))/2,(LN(ImpUp2)-LN(ImpLow2))/3.29)</f>
        <v>0</v>
      </c>
    </row>
    <row r="786" spans="1:13">
      <c r="A786">
        <v>0.56472995624166444</v>
      </c>
      <c r="C786">
        <f>_xlfn.BETA.INV(Table1[[#This Row],[RV Beta]],C$9,C$10,ProbLow1,ProbUp1)</f>
        <v>0.51731663034884356</v>
      </c>
      <c r="D786">
        <f>_xlfn.BETA.INV(Table1[[#This Row],[RV Beta]],D$9,D$10,ProbLow2,ProbUp2)</f>
        <v>0.18019498910465304</v>
      </c>
      <c r="G786">
        <v>0.26398933039232592</v>
      </c>
      <c r="H786">
        <v>0.60249892510590097</v>
      </c>
      <c r="I786">
        <v>0.94100851981947597</v>
      </c>
      <c r="J786">
        <f>_xlfn.BINOM.INV(BinomTrials,_xlfn.GAMMA.INV(Table3[[#This Row],[RV gamma]],GammaShape1,GammaRate1)/BinomTrials,Table3[[#This Row],[RV binom]])</f>
        <v>0</v>
      </c>
      <c r="K786" s="1">
        <f>Table3[[#This Row],[Risk 1 Simulated occurences]]*_xlfn.LOGNORM.INV(Table3[[#This Row],[RV lognorm]],(LN(ImpLow1)+LN(ImpUp1))/2,(LN(ImpUp1)-LN(ImpLow1))/3.29)</f>
        <v>0</v>
      </c>
      <c r="L786">
        <f>_xlfn.BINOM.INV(BinomTrials,_xlfn.GAMMA.INV(Table3[[#This Row],[RV gamma]],GammaShape2,GammaRate2)/BinomTrials,Table3[[#This Row],[RV binom]])</f>
        <v>0</v>
      </c>
      <c r="M786" s="1">
        <f>Table3[[#This Row],[Risk 2 simulated occurences]]*_xlfn.LOGNORM.INV(Table3[[#This Row],[RV lognorm]],(LN(ImpLow2)+LN(ImpUp2))/2,(LN(ImpUp2)-LN(ImpLow2))/3.29)</f>
        <v>0</v>
      </c>
    </row>
    <row r="787" spans="1:13">
      <c r="A787">
        <v>0.41637455365451731</v>
      </c>
      <c r="C787">
        <f>_xlfn.BETA.INV(Table1[[#This Row],[RV Beta]],C$9,C$10,ProbLow1,ProbUp1)</f>
        <v>0.47757996179330703</v>
      </c>
      <c r="D787">
        <f>_xlfn.BETA.INV(Table1[[#This Row],[RV Beta]],D$9,D$10,ProbLow2,ProbUp2)</f>
        <v>0.16827398853799219</v>
      </c>
      <c r="G787">
        <v>0.86867590382167881</v>
      </c>
      <c r="H787">
        <v>0.19943425487700583</v>
      </c>
      <c r="I787">
        <v>0.53019260593233286</v>
      </c>
      <c r="J787">
        <f>_xlfn.BINOM.INV(BinomTrials,_xlfn.GAMMA.INV(Table3[[#This Row],[RV gamma]],GammaShape1,GammaRate1)/BinomTrials,Table3[[#This Row],[RV binom]])</f>
        <v>0</v>
      </c>
      <c r="K787" s="1">
        <f>Table3[[#This Row],[Risk 1 Simulated occurences]]*_xlfn.LOGNORM.INV(Table3[[#This Row],[RV lognorm]],(LN(ImpLow1)+LN(ImpUp1))/2,(LN(ImpUp1)-LN(ImpLow1))/3.29)</f>
        <v>0</v>
      </c>
      <c r="L787">
        <f>_xlfn.BINOM.INV(BinomTrials,_xlfn.GAMMA.INV(Table3[[#This Row],[RV gamma]],GammaShape2,GammaRate2)/BinomTrials,Table3[[#This Row],[RV binom]])</f>
        <v>0</v>
      </c>
      <c r="M787" s="1">
        <f>Table3[[#This Row],[Risk 2 simulated occurences]]*_xlfn.LOGNORM.INV(Table3[[#This Row],[RV lognorm]],(LN(ImpLow2)+LN(ImpUp2))/2,(LN(ImpUp2)-LN(ImpLow2))/3.29)</f>
        <v>0</v>
      </c>
    </row>
    <row r="788" spans="1:13">
      <c r="A788">
        <v>7.1232714723438355E-3</v>
      </c>
      <c r="C788">
        <f>_xlfn.BETA.INV(Table1[[#This Row],[RV Beta]],C$9,C$10,ProbLow1,ProbUp1)</f>
        <v>0.29687220116999902</v>
      </c>
      <c r="D788">
        <f>_xlfn.BETA.INV(Table1[[#This Row],[RV Beta]],D$9,D$10,ProbLow2,ProbUp2)</f>
        <v>0.1140616603509997</v>
      </c>
      <c r="G788">
        <v>0.83591553095537963</v>
      </c>
      <c r="H788">
        <v>0.89152171783685763</v>
      </c>
      <c r="I788">
        <v>0.94712790471833563</v>
      </c>
      <c r="J788">
        <f>_xlfn.BINOM.INV(BinomTrials,_xlfn.GAMMA.INV(Table3[[#This Row],[RV gamma]],GammaShape1,GammaRate1)/BinomTrials,Table3[[#This Row],[RV binom]])</f>
        <v>2</v>
      </c>
      <c r="K788" s="1">
        <f>Table3[[#This Row],[Risk 1 Simulated occurences]]*_xlfn.LOGNORM.INV(Table3[[#This Row],[RV lognorm]],(LN(ImpLow1)+LN(ImpUp1))/2,(LN(ImpUp1)-LN(ImpLow1))/3.29)</f>
        <v>196204.18483987564</v>
      </c>
      <c r="L788">
        <f>_xlfn.BINOM.INV(BinomTrials,_xlfn.GAMMA.INV(Table3[[#This Row],[RV gamma]],GammaShape2,GammaRate2)/BinomTrials,Table3[[#This Row],[RV binom]])</f>
        <v>1</v>
      </c>
      <c r="M788" s="1">
        <f>Table3[[#This Row],[Risk 2 simulated occurences]]*_xlfn.LOGNORM.INV(Table3[[#This Row],[RV lognorm]],(LN(ImpLow2)+LN(ImpUp2))/2,(LN(ImpUp2)-LN(ImpLow2))/3.29)</f>
        <v>9810209.2419938035</v>
      </c>
    </row>
    <row r="789" spans="1:13">
      <c r="A789">
        <v>0.72082363568284713</v>
      </c>
      <c r="C789">
        <f>_xlfn.BETA.INV(Table1[[#This Row],[RV Beta]],C$9,C$10,ProbLow1,ProbUp1)</f>
        <v>0.56129888368658876</v>
      </c>
      <c r="D789">
        <f>_xlfn.BETA.INV(Table1[[#This Row],[RV Beta]],D$9,D$10,ProbLow2,ProbUp2)</f>
        <v>0.1933896651059766</v>
      </c>
      <c r="G789">
        <v>0.23232876706511191</v>
      </c>
      <c r="H789">
        <v>0.80551168406638862</v>
      </c>
      <c r="I789">
        <v>0.37869460106766534</v>
      </c>
      <c r="J789">
        <f>_xlfn.BINOM.INV(BinomTrials,_xlfn.GAMMA.INV(Table3[[#This Row],[RV gamma]],GammaShape1,GammaRate1)/BinomTrials,Table3[[#This Row],[RV binom]])</f>
        <v>1</v>
      </c>
      <c r="K789" s="1">
        <f>Table3[[#This Row],[Risk 1 Simulated occurences]]*_xlfn.LOGNORM.INV(Table3[[#This Row],[RV lognorm]],(LN(ImpLow1)+LN(ImpUp1))/2,(LN(ImpUp1)-LN(ImpLow1))/3.29)</f>
        <v>25474.5234415382</v>
      </c>
      <c r="L789">
        <f>_xlfn.BINOM.INV(BinomTrials,_xlfn.GAMMA.INV(Table3[[#This Row],[RV gamma]],GammaShape2,GammaRate2)/BinomTrials,Table3[[#This Row],[RV binom]])</f>
        <v>0</v>
      </c>
      <c r="M789" s="1">
        <f>Table3[[#This Row],[Risk 2 simulated occurences]]*_xlfn.LOGNORM.INV(Table3[[#This Row],[RV lognorm]],(LN(ImpLow2)+LN(ImpUp2))/2,(LN(ImpUp2)-LN(ImpLow2))/3.29)</f>
        <v>0</v>
      </c>
    </row>
    <row r="790" spans="1:13">
      <c r="A790">
        <v>0.88284492161257422</v>
      </c>
      <c r="C790">
        <f>_xlfn.BETA.INV(Table1[[#This Row],[RV Beta]],C$9,C$10,ProbLow1,ProbUp1)</f>
        <v>0.61874153808955756</v>
      </c>
      <c r="D790">
        <f>_xlfn.BETA.INV(Table1[[#This Row],[RV Beta]],D$9,D$10,ProbLow2,ProbUp2)</f>
        <v>0.21062246142686725</v>
      </c>
      <c r="G790">
        <v>0.74958806333578565</v>
      </c>
      <c r="H790">
        <v>0.23487410379335011</v>
      </c>
      <c r="I790">
        <v>0.72016014425091457</v>
      </c>
      <c r="J790">
        <f>_xlfn.BINOM.INV(BinomTrials,_xlfn.GAMMA.INV(Table3[[#This Row],[RV gamma]],GammaShape1,GammaRate1)/BinomTrials,Table3[[#This Row],[RV binom]])</f>
        <v>0</v>
      </c>
      <c r="K790" s="1">
        <f>Table3[[#This Row],[Risk 1 Simulated occurences]]*_xlfn.LOGNORM.INV(Table3[[#This Row],[RV lognorm]],(LN(ImpLow1)+LN(ImpUp1))/2,(LN(ImpUp1)-LN(ImpLow1))/3.29)</f>
        <v>0</v>
      </c>
      <c r="L790">
        <f>_xlfn.BINOM.INV(BinomTrials,_xlfn.GAMMA.INV(Table3[[#This Row],[RV gamma]],GammaShape2,GammaRate2)/BinomTrials,Table3[[#This Row],[RV binom]])</f>
        <v>0</v>
      </c>
      <c r="M790" s="1">
        <f>Table3[[#This Row],[Risk 2 simulated occurences]]*_xlfn.LOGNORM.INV(Table3[[#This Row],[RV lognorm]],(LN(ImpLow2)+LN(ImpUp2))/2,(LN(ImpUp2)-LN(ImpLow2))/3.29)</f>
        <v>0</v>
      </c>
    </row>
    <row r="791" spans="1:13">
      <c r="A791">
        <v>0.97459754253486053</v>
      </c>
      <c r="C791">
        <f>_xlfn.BETA.INV(Table1[[#This Row],[RV Beta]],C$9,C$10,ProbLow1,ProbUp1)</f>
        <v>0.67625726959978072</v>
      </c>
      <c r="D791">
        <f>_xlfn.BETA.INV(Table1[[#This Row],[RV Beta]],D$9,D$10,ProbLow2,ProbUp2)</f>
        <v>0.22787718087993422</v>
      </c>
      <c r="G791">
        <v>0.32658048454978528</v>
      </c>
      <c r="H791">
        <v>0.52906245483507519</v>
      </c>
      <c r="I791">
        <v>0.7315444251203651</v>
      </c>
      <c r="J791">
        <f>_xlfn.BINOM.INV(BinomTrials,_xlfn.GAMMA.INV(Table3[[#This Row],[RV gamma]],GammaShape1,GammaRate1)/BinomTrials,Table3[[#This Row],[RV binom]])</f>
        <v>0</v>
      </c>
      <c r="K791" s="1">
        <f>Table3[[#This Row],[Risk 1 Simulated occurences]]*_xlfn.LOGNORM.INV(Table3[[#This Row],[RV lognorm]],(LN(ImpLow1)+LN(ImpUp1))/2,(LN(ImpUp1)-LN(ImpLow1))/3.29)</f>
        <v>0</v>
      </c>
      <c r="L791">
        <f>_xlfn.BINOM.INV(BinomTrials,_xlfn.GAMMA.INV(Table3[[#This Row],[RV gamma]],GammaShape2,GammaRate2)/BinomTrials,Table3[[#This Row],[RV binom]])</f>
        <v>0</v>
      </c>
      <c r="M791" s="1">
        <f>Table3[[#This Row],[Risk 2 simulated occurences]]*_xlfn.LOGNORM.INV(Table3[[#This Row],[RV lognorm]],(LN(ImpLow2)+LN(ImpUp2))/2,(LN(ImpUp2)-LN(ImpLow2))/3.29)</f>
        <v>0</v>
      </c>
    </row>
    <row r="792" spans="1:13">
      <c r="A792">
        <v>6.0897383401588248E-2</v>
      </c>
      <c r="C792">
        <f>_xlfn.BETA.INV(Table1[[#This Row],[RV Beta]],C$9,C$10,ProbLow1,ProbUp1)</f>
        <v>0.35191099800957459</v>
      </c>
      <c r="D792">
        <f>_xlfn.BETA.INV(Table1[[#This Row],[RV Beta]],D$9,D$10,ProbLow2,ProbUp2)</f>
        <v>0.13057329940287238</v>
      </c>
      <c r="G792">
        <v>0.83820382824083972</v>
      </c>
      <c r="H792">
        <v>0.95267841310830714</v>
      </c>
      <c r="I792">
        <v>6.7152997975774578E-2</v>
      </c>
      <c r="J792">
        <f>_xlfn.BINOM.INV(BinomTrials,_xlfn.GAMMA.INV(Table3[[#This Row],[RV gamma]],GammaShape1,GammaRate1)/BinomTrials,Table3[[#This Row],[RV binom]])</f>
        <v>2</v>
      </c>
      <c r="K792" s="1">
        <f>Table3[[#This Row],[Risk 1 Simulated occurences]]*_xlfn.LOGNORM.INV(Table3[[#This Row],[RV lognorm]],(LN(ImpLow1)+LN(ImpUp1))/2,(LN(ImpUp1)-LN(ImpLow1))/3.29)</f>
        <v>22177.512801117929</v>
      </c>
      <c r="L792">
        <f>_xlfn.BINOM.INV(BinomTrials,_xlfn.GAMMA.INV(Table3[[#This Row],[RV gamma]],GammaShape2,GammaRate2)/BinomTrials,Table3[[#This Row],[RV binom]])</f>
        <v>1</v>
      </c>
      <c r="M792" s="1">
        <f>Table3[[#This Row],[Risk 2 simulated occurences]]*_xlfn.LOGNORM.INV(Table3[[#This Row],[RV lognorm]],(LN(ImpLow2)+LN(ImpUp2))/2,(LN(ImpUp2)-LN(ImpLow2))/3.29)</f>
        <v>1108875.6400558969</v>
      </c>
    </row>
    <row r="793" spans="1:13">
      <c r="A793">
        <v>0.50232283049371229</v>
      </c>
      <c r="C793">
        <f>_xlfn.BETA.INV(Table1[[#This Row],[RV Beta]],C$9,C$10,ProbLow1,ProbUp1)</f>
        <v>0.50061942400007187</v>
      </c>
      <c r="D793">
        <f>_xlfn.BETA.INV(Table1[[#This Row],[RV Beta]],D$9,D$10,ProbLow2,ProbUp2)</f>
        <v>0.17518582720002157</v>
      </c>
      <c r="G793">
        <v>0.69174124379257729</v>
      </c>
      <c r="H793">
        <v>0.66608911131792192</v>
      </c>
      <c r="I793">
        <v>0.64043697884326656</v>
      </c>
      <c r="J793">
        <f>_xlfn.BINOM.INV(BinomTrials,_xlfn.GAMMA.INV(Table3[[#This Row],[RV gamma]],GammaShape1,GammaRate1)/BinomTrials,Table3[[#This Row],[RV binom]])</f>
        <v>1</v>
      </c>
      <c r="K793" s="1">
        <f>Table3[[#This Row],[Risk 1 Simulated occurences]]*_xlfn.LOGNORM.INV(Table3[[#This Row],[RV lognorm]],(LN(ImpLow1)+LN(ImpUp1))/2,(LN(ImpUp1)-LN(ImpLow1))/3.29)</f>
        <v>40673.274501966916</v>
      </c>
      <c r="L793">
        <f>_xlfn.BINOM.INV(BinomTrials,_xlfn.GAMMA.INV(Table3[[#This Row],[RV gamma]],GammaShape2,GammaRate2)/BinomTrials,Table3[[#This Row],[RV binom]])</f>
        <v>0</v>
      </c>
      <c r="M793" s="1">
        <f>Table3[[#This Row],[Risk 2 simulated occurences]]*_xlfn.LOGNORM.INV(Table3[[#This Row],[RV lognorm]],(LN(ImpLow2)+LN(ImpUp2))/2,(LN(ImpUp2)-LN(ImpLow2))/3.29)</f>
        <v>0</v>
      </c>
    </row>
    <row r="794" spans="1:13">
      <c r="A794">
        <v>0.53981210782183897</v>
      </c>
      <c r="C794">
        <f>_xlfn.BETA.INV(Table1[[#This Row],[RV Beta]],C$9,C$10,ProbLow1,ProbUp1)</f>
        <v>0.5106293651852194</v>
      </c>
      <c r="D794">
        <f>_xlfn.BETA.INV(Table1[[#This Row],[RV Beta]],D$9,D$10,ProbLow2,ProbUp2)</f>
        <v>0.17818880955556579</v>
      </c>
      <c r="G794">
        <v>9.5084421846589273E-2</v>
      </c>
      <c r="H794">
        <v>0.95969392031416945</v>
      </c>
      <c r="I794">
        <v>0.82430341878174962</v>
      </c>
      <c r="J794">
        <f>_xlfn.BINOM.INV(BinomTrials,_xlfn.GAMMA.INV(Table3[[#This Row],[RV gamma]],GammaShape1,GammaRate1)/BinomTrials,Table3[[#This Row],[RV binom]])</f>
        <v>2</v>
      </c>
      <c r="K794" s="1">
        <f>Table3[[#This Row],[Risk 1 Simulated occurences]]*_xlfn.LOGNORM.INV(Table3[[#This Row],[RV lognorm]],(LN(ImpLow1)+LN(ImpUp1))/2,(LN(ImpUp1)-LN(ImpLow1))/3.29)</f>
        <v>121416.96181842301</v>
      </c>
      <c r="L794">
        <f>_xlfn.BINOM.INV(BinomTrials,_xlfn.GAMMA.INV(Table3[[#This Row],[RV gamma]],GammaShape2,GammaRate2)/BinomTrials,Table3[[#This Row],[RV binom]])</f>
        <v>1</v>
      </c>
      <c r="M794" s="1">
        <f>Table3[[#This Row],[Risk 2 simulated occurences]]*_xlfn.LOGNORM.INV(Table3[[#This Row],[RV lognorm]],(LN(ImpLow2)+LN(ImpUp2))/2,(LN(ImpUp2)-LN(ImpLow2))/3.29)</f>
        <v>6070848.0909211533</v>
      </c>
    </row>
    <row r="795" spans="1:13">
      <c r="A795">
        <v>0.62209616164774451</v>
      </c>
      <c r="C795">
        <f>_xlfn.BETA.INV(Table1[[#This Row],[RV Beta]],C$9,C$10,ProbLow1,ProbUp1)</f>
        <v>0.53293816874797695</v>
      </c>
      <c r="D795">
        <f>_xlfn.BETA.INV(Table1[[#This Row],[RV Beta]],D$9,D$10,ProbLow2,ProbUp2)</f>
        <v>0.18488145062439304</v>
      </c>
      <c r="G795">
        <v>8.3877975625860496E-2</v>
      </c>
      <c r="H795">
        <v>0.57571872024597537</v>
      </c>
      <c r="I795">
        <v>6.755946486609031E-2</v>
      </c>
      <c r="J795">
        <f>_xlfn.BINOM.INV(BinomTrials,_xlfn.GAMMA.INV(Table3[[#This Row],[RV gamma]],GammaShape1,GammaRate1)/BinomTrials,Table3[[#This Row],[RV binom]])</f>
        <v>0</v>
      </c>
      <c r="K795" s="1">
        <f>Table3[[#This Row],[Risk 1 Simulated occurences]]*_xlfn.LOGNORM.INV(Table3[[#This Row],[RV lognorm]],(LN(ImpLow1)+LN(ImpUp1))/2,(LN(ImpUp1)-LN(ImpLow1))/3.29)</f>
        <v>0</v>
      </c>
      <c r="L795">
        <f>_xlfn.BINOM.INV(BinomTrials,_xlfn.GAMMA.INV(Table3[[#This Row],[RV gamma]],GammaShape2,GammaRate2)/BinomTrials,Table3[[#This Row],[RV binom]])</f>
        <v>0</v>
      </c>
      <c r="M795" s="1">
        <f>Table3[[#This Row],[Risk 2 simulated occurences]]*_xlfn.LOGNORM.INV(Table3[[#This Row],[RV lognorm]],(LN(ImpLow2)+LN(ImpUp2))/2,(LN(ImpUp2)-LN(ImpLow2))/3.29)</f>
        <v>0</v>
      </c>
    </row>
    <row r="796" spans="1:13">
      <c r="A796">
        <v>0.57018881364268659</v>
      </c>
      <c r="C796">
        <f>_xlfn.BETA.INV(Table1[[#This Row],[RV Beta]],C$9,C$10,ProbLow1,ProbUp1)</f>
        <v>0.51878763385470927</v>
      </c>
      <c r="D796">
        <f>_xlfn.BETA.INV(Table1[[#This Row],[RV Beta]],D$9,D$10,ProbLow2,ProbUp2)</f>
        <v>0.18063629015641275</v>
      </c>
      <c r="G796">
        <v>0.73713634383731352</v>
      </c>
      <c r="H796">
        <v>0.10453117410863338</v>
      </c>
      <c r="I796">
        <v>0.47192600437995325</v>
      </c>
      <c r="J796">
        <f>_xlfn.BINOM.INV(BinomTrials,_xlfn.GAMMA.INV(Table3[[#This Row],[RV gamma]],GammaShape1,GammaRate1)/BinomTrials,Table3[[#This Row],[RV binom]])</f>
        <v>0</v>
      </c>
      <c r="K796" s="1">
        <f>Table3[[#This Row],[Risk 1 Simulated occurences]]*_xlfn.LOGNORM.INV(Table3[[#This Row],[RV lognorm]],(LN(ImpLow1)+LN(ImpUp1))/2,(LN(ImpUp1)-LN(ImpLow1))/3.29)</f>
        <v>0</v>
      </c>
      <c r="L796">
        <f>_xlfn.BINOM.INV(BinomTrials,_xlfn.GAMMA.INV(Table3[[#This Row],[RV gamma]],GammaShape2,GammaRate2)/BinomTrials,Table3[[#This Row],[RV binom]])</f>
        <v>0</v>
      </c>
      <c r="M796" s="1">
        <f>Table3[[#This Row],[Risk 2 simulated occurences]]*_xlfn.LOGNORM.INV(Table3[[#This Row],[RV lognorm]],(LN(ImpLow2)+LN(ImpUp2))/2,(LN(ImpUp2)-LN(ImpLow2))/3.29)</f>
        <v>0</v>
      </c>
    </row>
    <row r="797" spans="1:13">
      <c r="A797">
        <v>0.16339089263388462</v>
      </c>
      <c r="C797">
        <f>_xlfn.BETA.INV(Table1[[#This Row],[RV Beta]],C$9,C$10,ProbLow1,ProbUp1)</f>
        <v>0.4001174427951889</v>
      </c>
      <c r="D797">
        <f>_xlfn.BETA.INV(Table1[[#This Row],[RV Beta]],D$9,D$10,ProbLow2,ProbUp2)</f>
        <v>0.14503523283855674</v>
      </c>
      <c r="G797">
        <v>5.0530873728231937E-2</v>
      </c>
      <c r="H797">
        <v>0.85544324380133452</v>
      </c>
      <c r="I797">
        <v>0.66035561387443709</v>
      </c>
      <c r="J797">
        <f>_xlfn.BINOM.INV(BinomTrials,_xlfn.GAMMA.INV(Table3[[#This Row],[RV gamma]],GammaShape1,GammaRate1)/BinomTrials,Table3[[#This Row],[RV binom]])</f>
        <v>1</v>
      </c>
      <c r="K797" s="1">
        <f>Table3[[#This Row],[Risk 1 Simulated occurences]]*_xlfn.LOGNORM.INV(Table3[[#This Row],[RV lognorm]],(LN(ImpLow1)+LN(ImpUp1))/2,(LN(ImpUp1)-LN(ImpLow1))/3.29)</f>
        <v>42234.152792179404</v>
      </c>
      <c r="L797">
        <f>_xlfn.BINOM.INV(BinomTrials,_xlfn.GAMMA.INV(Table3[[#This Row],[RV gamma]],GammaShape2,GammaRate2)/BinomTrials,Table3[[#This Row],[RV binom]])</f>
        <v>0</v>
      </c>
      <c r="M797" s="1">
        <f>Table3[[#This Row],[Risk 2 simulated occurences]]*_xlfn.LOGNORM.INV(Table3[[#This Row],[RV lognorm]],(LN(ImpLow2)+LN(ImpUp2))/2,(LN(ImpUp2)-LN(ImpLow2))/3.29)</f>
        <v>0</v>
      </c>
    </row>
    <row r="798" spans="1:13">
      <c r="A798">
        <v>0.11073249769896851</v>
      </c>
      <c r="C798">
        <f>_xlfn.BETA.INV(Table1[[#This Row],[RV Beta]],C$9,C$10,ProbLow1,ProbUp1)</f>
        <v>0.3783612630234916</v>
      </c>
      <c r="D798">
        <f>_xlfn.BETA.INV(Table1[[#This Row],[RV Beta]],D$9,D$10,ProbLow2,ProbUp2)</f>
        <v>0.13850837890704754</v>
      </c>
      <c r="G798">
        <v>0.27239475039411093</v>
      </c>
      <c r="H798">
        <v>0.43459856902928956</v>
      </c>
      <c r="I798">
        <v>0.59680238766446825</v>
      </c>
      <c r="J798">
        <f>_xlfn.BINOM.INV(BinomTrials,_xlfn.GAMMA.INV(Table3[[#This Row],[RV gamma]],GammaShape1,GammaRate1)/BinomTrials,Table3[[#This Row],[RV binom]])</f>
        <v>0</v>
      </c>
      <c r="K798" s="1">
        <f>Table3[[#This Row],[Risk 1 Simulated occurences]]*_xlfn.LOGNORM.INV(Table3[[#This Row],[RV lognorm]],(LN(ImpLow1)+LN(ImpUp1))/2,(LN(ImpUp1)-LN(ImpLow1))/3.29)</f>
        <v>0</v>
      </c>
      <c r="L798">
        <f>_xlfn.BINOM.INV(BinomTrials,_xlfn.GAMMA.INV(Table3[[#This Row],[RV gamma]],GammaShape2,GammaRate2)/BinomTrials,Table3[[#This Row],[RV binom]])</f>
        <v>0</v>
      </c>
      <c r="M798" s="1">
        <f>Table3[[#This Row],[Risk 2 simulated occurences]]*_xlfn.LOGNORM.INV(Table3[[#This Row],[RV lognorm]],(LN(ImpLow2)+LN(ImpUp2))/2,(LN(ImpUp2)-LN(ImpLow2))/3.29)</f>
        <v>0</v>
      </c>
    </row>
    <row r="799" spans="1:13">
      <c r="A799">
        <v>8.1088826563716326E-2</v>
      </c>
      <c r="C799">
        <f>_xlfn.BETA.INV(Table1[[#This Row],[RV Beta]],C$9,C$10,ProbLow1,ProbUp1)</f>
        <v>0.3636785012304567</v>
      </c>
      <c r="D799">
        <f>_xlfn.BETA.INV(Table1[[#This Row],[RV Beta]],D$9,D$10,ProbLow2,ProbUp2)</f>
        <v>0.13410355036913699</v>
      </c>
      <c r="G799">
        <v>0.13856987382218702</v>
      </c>
      <c r="H799">
        <v>0.29814967526968089</v>
      </c>
      <c r="I799">
        <v>0.45772947671717473</v>
      </c>
      <c r="J799">
        <f>_xlfn.BINOM.INV(BinomTrials,_xlfn.GAMMA.INV(Table3[[#This Row],[RV gamma]],GammaShape1,GammaRate1)/BinomTrials,Table3[[#This Row],[RV binom]])</f>
        <v>0</v>
      </c>
      <c r="K799" s="1">
        <f>Table3[[#This Row],[Risk 1 Simulated occurences]]*_xlfn.LOGNORM.INV(Table3[[#This Row],[RV lognorm]],(LN(ImpLow1)+LN(ImpUp1))/2,(LN(ImpUp1)-LN(ImpLow1))/3.29)</f>
        <v>0</v>
      </c>
      <c r="L799">
        <f>_xlfn.BINOM.INV(BinomTrials,_xlfn.GAMMA.INV(Table3[[#This Row],[RV gamma]],GammaShape2,GammaRate2)/BinomTrials,Table3[[#This Row],[RV binom]])</f>
        <v>0</v>
      </c>
      <c r="M799" s="1">
        <f>Table3[[#This Row],[Risk 2 simulated occurences]]*_xlfn.LOGNORM.INV(Table3[[#This Row],[RV lognorm]],(LN(ImpLow2)+LN(ImpUp2))/2,(LN(ImpUp2)-LN(ImpLow2))/3.29)</f>
        <v>0</v>
      </c>
    </row>
    <row r="800" spans="1:13">
      <c r="A800">
        <v>0.85990805638018442</v>
      </c>
      <c r="C800">
        <f>_xlfn.BETA.INV(Table1[[#This Row],[RV Beta]],C$9,C$10,ProbLow1,ProbUp1)</f>
        <v>0.60900205644701533</v>
      </c>
      <c r="D800">
        <f>_xlfn.BETA.INV(Table1[[#This Row],[RV Beta]],D$9,D$10,ProbLow2,ProbUp2)</f>
        <v>0.20770061693410458</v>
      </c>
      <c r="G800">
        <v>0.94386932949715729</v>
      </c>
      <c r="H800">
        <v>1.592257526513309E-3</v>
      </c>
      <c r="I800">
        <v>5.9315185555869336E-2</v>
      </c>
      <c r="J800">
        <f>_xlfn.BINOM.INV(BinomTrials,_xlfn.GAMMA.INV(Table3[[#This Row],[RV gamma]],GammaShape1,GammaRate1)/BinomTrials,Table3[[#This Row],[RV binom]])</f>
        <v>0</v>
      </c>
      <c r="K800" s="1">
        <f>Table3[[#This Row],[Risk 1 Simulated occurences]]*_xlfn.LOGNORM.INV(Table3[[#This Row],[RV lognorm]],(LN(ImpLow1)+LN(ImpUp1))/2,(LN(ImpUp1)-LN(ImpLow1))/3.29)</f>
        <v>0</v>
      </c>
      <c r="L800">
        <f>_xlfn.BINOM.INV(BinomTrials,_xlfn.GAMMA.INV(Table3[[#This Row],[RV gamma]],GammaShape2,GammaRate2)/BinomTrials,Table3[[#This Row],[RV binom]])</f>
        <v>0</v>
      </c>
      <c r="M800" s="1">
        <f>Table3[[#This Row],[Risk 2 simulated occurences]]*_xlfn.LOGNORM.INV(Table3[[#This Row],[RV lognorm]],(LN(ImpLow2)+LN(ImpUp2))/2,(LN(ImpUp2)-LN(ImpLow2))/3.29)</f>
        <v>0</v>
      </c>
    </row>
    <row r="801" spans="1:13">
      <c r="A801">
        <v>0.47470358175910243</v>
      </c>
      <c r="C801">
        <f>_xlfn.BETA.INV(Table1[[#This Row],[RV Beta]],C$9,C$10,ProbLow1,ProbUp1)</f>
        <v>0.49325101015859346</v>
      </c>
      <c r="D801">
        <f>_xlfn.BETA.INV(Table1[[#This Row],[RV Beta]],D$9,D$10,ProbLow2,ProbUp2)</f>
        <v>0.17297530304757816</v>
      </c>
      <c r="G801">
        <v>0.61182085872246927</v>
      </c>
      <c r="H801">
        <v>0.76107224810918428</v>
      </c>
      <c r="I801">
        <v>0.9103236374958994</v>
      </c>
      <c r="J801">
        <f>_xlfn.BINOM.INV(BinomTrials,_xlfn.GAMMA.INV(Table3[[#This Row],[RV gamma]],GammaShape1,GammaRate1)/BinomTrials,Table3[[#This Row],[RV binom]])</f>
        <v>1</v>
      </c>
      <c r="K801" s="1">
        <f>Table3[[#This Row],[Risk 1 Simulated occurences]]*_xlfn.LOGNORM.INV(Table3[[#This Row],[RV lognorm]],(LN(ImpLow1)+LN(ImpUp1))/2,(LN(ImpUp1)-LN(ImpLow1))/3.29)</f>
        <v>80933.980318484842</v>
      </c>
      <c r="L801">
        <f>_xlfn.BINOM.INV(BinomTrials,_xlfn.GAMMA.INV(Table3[[#This Row],[RV gamma]],GammaShape2,GammaRate2)/BinomTrials,Table3[[#This Row],[RV binom]])</f>
        <v>0</v>
      </c>
      <c r="M801" s="1">
        <f>Table3[[#This Row],[Risk 2 simulated occurences]]*_xlfn.LOGNORM.INV(Table3[[#This Row],[RV lognorm]],(LN(ImpLow2)+LN(ImpUp2))/2,(LN(ImpUp2)-LN(ImpLow2))/3.29)</f>
        <v>0</v>
      </c>
    </row>
    <row r="802" spans="1:13">
      <c r="A802">
        <v>0.3430986252348398</v>
      </c>
      <c r="C802">
        <f>_xlfn.BETA.INV(Table1[[#This Row],[RV Beta]],C$9,C$10,ProbLow1,ProbUp1)</f>
        <v>0.45733867509534282</v>
      </c>
      <c r="D802">
        <f>_xlfn.BETA.INV(Table1[[#This Row],[RV Beta]],D$9,D$10,ProbLow2,ProbUp2)</f>
        <v>0.16220160252860294</v>
      </c>
      <c r="G802">
        <v>0.87317254854048254</v>
      </c>
      <c r="H802">
        <v>0.3412739710608842</v>
      </c>
      <c r="I802">
        <v>0.80937539358128574</v>
      </c>
      <c r="J802">
        <f>_xlfn.BINOM.INV(BinomTrials,_xlfn.GAMMA.INV(Table3[[#This Row],[RV gamma]],GammaShape1,GammaRate1)/BinomTrials,Table3[[#This Row],[RV binom]])</f>
        <v>0</v>
      </c>
      <c r="K802" s="1">
        <f>Table3[[#This Row],[Risk 1 Simulated occurences]]*_xlfn.LOGNORM.INV(Table3[[#This Row],[RV lognorm]],(LN(ImpLow1)+LN(ImpUp1))/2,(LN(ImpUp1)-LN(ImpLow1))/3.29)</f>
        <v>0</v>
      </c>
      <c r="L802">
        <f>_xlfn.BINOM.INV(BinomTrials,_xlfn.GAMMA.INV(Table3[[#This Row],[RV gamma]],GammaShape2,GammaRate2)/BinomTrials,Table3[[#This Row],[RV binom]])</f>
        <v>0</v>
      </c>
      <c r="M802" s="1">
        <f>Table3[[#This Row],[Risk 2 simulated occurences]]*_xlfn.LOGNORM.INV(Table3[[#This Row],[RV lognorm]],(LN(ImpLow2)+LN(ImpUp2))/2,(LN(ImpUp2)-LN(ImpLow2))/3.29)</f>
        <v>0</v>
      </c>
    </row>
    <row r="803" spans="1:13">
      <c r="A803">
        <v>0.45859432195247818</v>
      </c>
      <c r="C803">
        <f>_xlfn.BETA.INV(Table1[[#This Row],[RV Beta]],C$9,C$10,ProbLow1,ProbUp1)</f>
        <v>0.48894407935084522</v>
      </c>
      <c r="D803">
        <f>_xlfn.BETA.INV(Table1[[#This Row],[RV Beta]],D$9,D$10,ProbLow2,ProbUp2)</f>
        <v>0.17168322380525369</v>
      </c>
      <c r="G803">
        <v>0.41102331989026786</v>
      </c>
      <c r="H803">
        <v>0.79163162028027312</v>
      </c>
      <c r="I803">
        <v>0.17223992067027832</v>
      </c>
      <c r="J803">
        <f>_xlfn.BINOM.INV(BinomTrials,_xlfn.GAMMA.INV(Table3[[#This Row],[RV gamma]],GammaShape1,GammaRate1)/BinomTrials,Table3[[#This Row],[RV binom]])</f>
        <v>1</v>
      </c>
      <c r="K803" s="1">
        <f>Table3[[#This Row],[Risk 1 Simulated occurences]]*_xlfn.LOGNORM.INV(Table3[[#This Row],[RV lognorm]],(LN(ImpLow1)+LN(ImpUp1))/2,(LN(ImpUp1)-LN(ImpLow1))/3.29)</f>
        <v>16317.715207125464</v>
      </c>
      <c r="L803">
        <f>_xlfn.BINOM.INV(BinomTrials,_xlfn.GAMMA.INV(Table3[[#This Row],[RV gamma]],GammaShape2,GammaRate2)/BinomTrials,Table3[[#This Row],[RV binom]])</f>
        <v>0</v>
      </c>
      <c r="M803" s="1">
        <f>Table3[[#This Row],[Risk 2 simulated occurences]]*_xlfn.LOGNORM.INV(Table3[[#This Row],[RV lognorm]],(LN(ImpLow2)+LN(ImpUp2))/2,(LN(ImpUp2)-LN(ImpLow2))/3.29)</f>
        <v>0</v>
      </c>
    </row>
    <row r="804" spans="1:13">
      <c r="A804">
        <v>0.5947690553007503</v>
      </c>
      <c r="C804">
        <f>_xlfn.BETA.INV(Table1[[#This Row],[RV Beta]],C$9,C$10,ProbLow1,ProbUp1)</f>
        <v>0.52544696857157447</v>
      </c>
      <c r="D804">
        <f>_xlfn.BETA.INV(Table1[[#This Row],[RV Beta]],D$9,D$10,ProbLow2,ProbUp2)</f>
        <v>0.18263409057147231</v>
      </c>
      <c r="G804">
        <v>6.8937395731423698E-2</v>
      </c>
      <c r="H804">
        <v>0.95264205054968687</v>
      </c>
      <c r="I804">
        <v>0.83634670536795008</v>
      </c>
      <c r="J804">
        <f>_xlfn.BINOM.INV(BinomTrials,_xlfn.GAMMA.INV(Table3[[#This Row],[RV gamma]],GammaShape1,GammaRate1)/BinomTrials,Table3[[#This Row],[RV binom]])</f>
        <v>2</v>
      </c>
      <c r="K804" s="1">
        <f>Table3[[#This Row],[Risk 1 Simulated occurences]]*_xlfn.LOGNORM.INV(Table3[[#This Row],[RV lognorm]],(LN(ImpLow1)+LN(ImpUp1))/2,(LN(ImpUp1)-LN(ImpLow1))/3.29)</f>
        <v>125535.5149954017</v>
      </c>
      <c r="L804">
        <f>_xlfn.BINOM.INV(BinomTrials,_xlfn.GAMMA.INV(Table3[[#This Row],[RV gamma]],GammaShape2,GammaRate2)/BinomTrials,Table3[[#This Row],[RV binom]])</f>
        <v>1</v>
      </c>
      <c r="M804" s="1">
        <f>Table3[[#This Row],[Risk 2 simulated occurences]]*_xlfn.LOGNORM.INV(Table3[[#This Row],[RV lognorm]],(LN(ImpLow2)+LN(ImpUp2))/2,(LN(ImpUp2)-LN(ImpLow2))/3.29)</f>
        <v>6276775.7497700872</v>
      </c>
    </row>
    <row r="805" spans="1:13">
      <c r="A805">
        <v>0.28351243971079237</v>
      </c>
      <c r="C805">
        <f>_xlfn.BETA.INV(Table1[[#This Row],[RV Beta]],C$9,C$10,ProbLow1,ProbUp1)</f>
        <v>0.44000652724903355</v>
      </c>
      <c r="D805">
        <f>_xlfn.BETA.INV(Table1[[#This Row],[RV Beta]],D$9,D$10,ProbLow2,ProbUp2)</f>
        <v>0.15700195817471013</v>
      </c>
      <c r="G805">
        <v>0.63081005803812762</v>
      </c>
      <c r="H805">
        <v>5.4943588587894845E-2</v>
      </c>
      <c r="I805">
        <v>0.47907711913766204</v>
      </c>
      <c r="J805">
        <f>_xlfn.BINOM.INV(BinomTrials,_xlfn.GAMMA.INV(Table3[[#This Row],[RV gamma]],GammaShape1,GammaRate1)/BinomTrials,Table3[[#This Row],[RV binom]])</f>
        <v>0</v>
      </c>
      <c r="K805" s="1">
        <f>Table3[[#This Row],[Risk 1 Simulated occurences]]*_xlfn.LOGNORM.INV(Table3[[#This Row],[RV lognorm]],(LN(ImpLow1)+LN(ImpUp1))/2,(LN(ImpUp1)-LN(ImpLow1))/3.29)</f>
        <v>0</v>
      </c>
      <c r="L805">
        <f>_xlfn.BINOM.INV(BinomTrials,_xlfn.GAMMA.INV(Table3[[#This Row],[RV gamma]],GammaShape2,GammaRate2)/BinomTrials,Table3[[#This Row],[RV binom]])</f>
        <v>0</v>
      </c>
      <c r="M805" s="1">
        <f>Table3[[#This Row],[Risk 2 simulated occurences]]*_xlfn.LOGNORM.INV(Table3[[#This Row],[RV lognorm]],(LN(ImpLow2)+LN(ImpUp2))/2,(LN(ImpUp2)-LN(ImpLow2))/3.29)</f>
        <v>0</v>
      </c>
    </row>
    <row r="806" spans="1:13">
      <c r="A806">
        <v>0.99357421928717482</v>
      </c>
      <c r="C806">
        <f>_xlfn.BETA.INV(Table1[[#This Row],[RV Beta]],C$9,C$10,ProbLow1,ProbUp1)</f>
        <v>0.70479091255253912</v>
      </c>
      <c r="D806">
        <f>_xlfn.BETA.INV(Table1[[#This Row],[RV Beta]],D$9,D$10,ProbLow2,ProbUp2)</f>
        <v>0.23643727376576174</v>
      </c>
      <c r="G806">
        <v>2.4645446811171923E-2</v>
      </c>
      <c r="H806">
        <v>0.43689339674864586</v>
      </c>
      <c r="I806">
        <v>0.84914134668611985</v>
      </c>
      <c r="J806">
        <f>_xlfn.BINOM.INV(BinomTrials,_xlfn.GAMMA.INV(Table3[[#This Row],[RV gamma]],GammaShape1,GammaRate1)/BinomTrials,Table3[[#This Row],[RV binom]])</f>
        <v>0</v>
      </c>
      <c r="K806" s="1">
        <f>Table3[[#This Row],[Risk 1 Simulated occurences]]*_xlfn.LOGNORM.INV(Table3[[#This Row],[RV lognorm]],(LN(ImpLow1)+LN(ImpUp1))/2,(LN(ImpUp1)-LN(ImpLow1))/3.29)</f>
        <v>0</v>
      </c>
      <c r="L806">
        <f>_xlfn.BINOM.INV(BinomTrials,_xlfn.GAMMA.INV(Table3[[#This Row],[RV gamma]],GammaShape2,GammaRate2)/BinomTrials,Table3[[#This Row],[RV binom]])</f>
        <v>0</v>
      </c>
      <c r="M806" s="1">
        <f>Table3[[#This Row],[Risk 2 simulated occurences]]*_xlfn.LOGNORM.INV(Table3[[#This Row],[RV lognorm]],(LN(ImpLow2)+LN(ImpUp2))/2,(LN(ImpUp2)-LN(ImpLow2))/3.29)</f>
        <v>0</v>
      </c>
    </row>
    <row r="807" spans="1:13">
      <c r="A807">
        <v>1.9035595478040909E-3</v>
      </c>
      <c r="C807">
        <f>_xlfn.BETA.INV(Table1[[#This Row],[RV Beta]],C$9,C$10,ProbLow1,ProbUp1)</f>
        <v>0.27964660819024878</v>
      </c>
      <c r="D807">
        <f>_xlfn.BETA.INV(Table1[[#This Row],[RV Beta]],D$9,D$10,ProbLow2,ProbUp2)</f>
        <v>0.10889398245707463</v>
      </c>
      <c r="G807">
        <v>0.21602455536649776</v>
      </c>
      <c r="H807">
        <v>0.86731915449133101</v>
      </c>
      <c r="I807">
        <v>0.51861375361616435</v>
      </c>
      <c r="J807">
        <f>_xlfn.BINOM.INV(BinomTrials,_xlfn.GAMMA.INV(Table3[[#This Row],[RV gamma]],GammaShape1,GammaRate1)/BinomTrials,Table3[[#This Row],[RV binom]])</f>
        <v>1</v>
      </c>
      <c r="K807" s="1">
        <f>Table3[[#This Row],[Risk 1 Simulated occurences]]*_xlfn.LOGNORM.INV(Table3[[#This Row],[RV lognorm]],(LN(ImpLow1)+LN(ImpUp1))/2,(LN(ImpUp1)-LN(ImpLow1))/3.29)</f>
        <v>32672.836515464027</v>
      </c>
      <c r="L807">
        <f>_xlfn.BINOM.INV(BinomTrials,_xlfn.GAMMA.INV(Table3[[#This Row],[RV gamma]],GammaShape2,GammaRate2)/BinomTrials,Table3[[#This Row],[RV binom]])</f>
        <v>1</v>
      </c>
      <c r="M807" s="1">
        <f>Table3[[#This Row],[Risk 2 simulated occurences]]*_xlfn.LOGNORM.INV(Table3[[#This Row],[RV lognorm]],(LN(ImpLow2)+LN(ImpUp2))/2,(LN(ImpUp2)-LN(ImpLow2))/3.29)</f>
        <v>3267283.6515464042</v>
      </c>
    </row>
    <row r="808" spans="1:13">
      <c r="A808">
        <v>0.99312531994335607</v>
      </c>
      <c r="C808">
        <f>_xlfn.BETA.INV(Table1[[#This Row],[RV Beta]],C$9,C$10,ProbLow1,ProbUp1)</f>
        <v>0.7037082668504463</v>
      </c>
      <c r="D808">
        <f>_xlfn.BETA.INV(Table1[[#This Row],[RV Beta]],D$9,D$10,ProbLow2,ProbUp2)</f>
        <v>0.23611248005513388</v>
      </c>
      <c r="G808">
        <v>0.72470204472760769</v>
      </c>
      <c r="H808">
        <v>3.3029535800698E-2</v>
      </c>
      <c r="I808">
        <v>0.34135702687378833</v>
      </c>
      <c r="J808">
        <f>_xlfn.BINOM.INV(BinomTrials,_xlfn.GAMMA.INV(Table3[[#This Row],[RV gamma]],GammaShape1,GammaRate1)/BinomTrials,Table3[[#This Row],[RV binom]])</f>
        <v>0</v>
      </c>
      <c r="K808" s="1">
        <f>Table3[[#This Row],[Risk 1 Simulated occurences]]*_xlfn.LOGNORM.INV(Table3[[#This Row],[RV lognorm]],(LN(ImpLow1)+LN(ImpUp1))/2,(LN(ImpUp1)-LN(ImpLow1))/3.29)</f>
        <v>0</v>
      </c>
      <c r="L808">
        <f>_xlfn.BINOM.INV(BinomTrials,_xlfn.GAMMA.INV(Table3[[#This Row],[RV gamma]],GammaShape2,GammaRate2)/BinomTrials,Table3[[#This Row],[RV binom]])</f>
        <v>0</v>
      </c>
      <c r="M808" s="1">
        <f>Table3[[#This Row],[Risk 2 simulated occurences]]*_xlfn.LOGNORM.INV(Table3[[#This Row],[RV lognorm]],(LN(ImpLow2)+LN(ImpUp2))/2,(LN(ImpUp2)-LN(ImpLow2))/3.29)</f>
        <v>0</v>
      </c>
    </row>
    <row r="809" spans="1:13">
      <c r="A809">
        <v>0.45725228798447748</v>
      </c>
      <c r="C809">
        <f>_xlfn.BETA.INV(Table1[[#This Row],[RV Beta]],C$9,C$10,ProbLow1,ProbUp1)</f>
        <v>0.48858475342634611</v>
      </c>
      <c r="D809">
        <f>_xlfn.BETA.INV(Table1[[#This Row],[RV Beta]],D$9,D$10,ProbLow2,ProbUp2)</f>
        <v>0.17157542602790396</v>
      </c>
      <c r="G809">
        <v>6.7265736901790718E-2</v>
      </c>
      <c r="H809">
        <v>0.12740820233123759</v>
      </c>
      <c r="I809">
        <v>0.18755066776068446</v>
      </c>
      <c r="J809">
        <f>_xlfn.BINOM.INV(BinomTrials,_xlfn.GAMMA.INV(Table3[[#This Row],[RV gamma]],GammaShape1,GammaRate1)/BinomTrials,Table3[[#This Row],[RV binom]])</f>
        <v>0</v>
      </c>
      <c r="K809" s="1">
        <f>Table3[[#This Row],[Risk 1 Simulated occurences]]*_xlfn.LOGNORM.INV(Table3[[#This Row],[RV lognorm]],(LN(ImpLow1)+LN(ImpUp1))/2,(LN(ImpUp1)-LN(ImpLow1))/3.29)</f>
        <v>0</v>
      </c>
      <c r="L809">
        <f>_xlfn.BINOM.INV(BinomTrials,_xlfn.GAMMA.INV(Table3[[#This Row],[RV gamma]],GammaShape2,GammaRate2)/BinomTrials,Table3[[#This Row],[RV binom]])</f>
        <v>0</v>
      </c>
      <c r="M809" s="1">
        <f>Table3[[#This Row],[Risk 2 simulated occurences]]*_xlfn.LOGNORM.INV(Table3[[#This Row],[RV lognorm]],(LN(ImpLow2)+LN(ImpUp2))/2,(LN(ImpUp2)-LN(ImpLow2))/3.29)</f>
        <v>0</v>
      </c>
    </row>
    <row r="810" spans="1:13">
      <c r="A810">
        <v>3.9204155113177444E-2</v>
      </c>
      <c r="C810">
        <f>_xlfn.BETA.INV(Table1[[#This Row],[RV Beta]],C$9,C$10,ProbLow1,ProbUp1)</f>
        <v>0.33644572712972376</v>
      </c>
      <c r="D810">
        <f>_xlfn.BETA.INV(Table1[[#This Row],[RV Beta]],D$9,D$10,ProbLow2,ProbUp2)</f>
        <v>0.12593371813891713</v>
      </c>
      <c r="G810">
        <v>0.53524010839650416</v>
      </c>
      <c r="H810">
        <v>0.34965658111016107</v>
      </c>
      <c r="I810">
        <v>0.16407305382381801</v>
      </c>
      <c r="J810">
        <f>_xlfn.BINOM.INV(BinomTrials,_xlfn.GAMMA.INV(Table3[[#This Row],[RV gamma]],GammaShape1,GammaRate1)/BinomTrials,Table3[[#This Row],[RV binom]])</f>
        <v>0</v>
      </c>
      <c r="K810" s="1">
        <f>Table3[[#This Row],[Risk 1 Simulated occurences]]*_xlfn.LOGNORM.INV(Table3[[#This Row],[RV lognorm]],(LN(ImpLow1)+LN(ImpUp1))/2,(LN(ImpUp1)-LN(ImpLow1))/3.29)</f>
        <v>0</v>
      </c>
      <c r="L810">
        <f>_xlfn.BINOM.INV(BinomTrials,_xlfn.GAMMA.INV(Table3[[#This Row],[RV gamma]],GammaShape2,GammaRate2)/BinomTrials,Table3[[#This Row],[RV binom]])</f>
        <v>0</v>
      </c>
      <c r="M810" s="1">
        <f>Table3[[#This Row],[Risk 2 simulated occurences]]*_xlfn.LOGNORM.INV(Table3[[#This Row],[RV lognorm]],(LN(ImpLow2)+LN(ImpUp2))/2,(LN(ImpUp2)-LN(ImpLow2))/3.29)</f>
        <v>0</v>
      </c>
    </row>
    <row r="811" spans="1:13">
      <c r="A811">
        <v>0.90423498717333883</v>
      </c>
      <c r="C811">
        <f>_xlfn.BETA.INV(Table1[[#This Row],[RV Beta]],C$9,C$10,ProbLow1,ProbUp1)</f>
        <v>0.62874958634924438</v>
      </c>
      <c r="D811">
        <f>_xlfn.BETA.INV(Table1[[#This Row],[RV Beta]],D$9,D$10,ProbLow2,ProbUp2)</f>
        <v>0.2136248759047733</v>
      </c>
      <c r="G811">
        <v>0.78050182004482571</v>
      </c>
      <c r="H811">
        <v>0.6781587184770772</v>
      </c>
      <c r="I811">
        <v>0.5758156169093287</v>
      </c>
      <c r="J811">
        <f>_xlfn.BINOM.INV(BinomTrials,_xlfn.GAMMA.INV(Table3[[#This Row],[RV gamma]],GammaShape1,GammaRate1)/BinomTrials,Table3[[#This Row],[RV binom]])</f>
        <v>1</v>
      </c>
      <c r="K811" s="1">
        <f>Table3[[#This Row],[Risk 1 Simulated occurences]]*_xlfn.LOGNORM.INV(Table3[[#This Row],[RV lognorm]],(LN(ImpLow1)+LN(ImpUp1))/2,(LN(ImpUp1)-LN(ImpLow1))/3.29)</f>
        <v>36150.603751002251</v>
      </c>
      <c r="L811">
        <f>_xlfn.BINOM.INV(BinomTrials,_xlfn.GAMMA.INV(Table3[[#This Row],[RV gamma]],GammaShape2,GammaRate2)/BinomTrials,Table3[[#This Row],[RV binom]])</f>
        <v>0</v>
      </c>
      <c r="M811" s="1">
        <f>Table3[[#This Row],[Risk 2 simulated occurences]]*_xlfn.LOGNORM.INV(Table3[[#This Row],[RV lognorm]],(LN(ImpLow2)+LN(ImpUp2))/2,(LN(ImpUp2)-LN(ImpLow2))/3.29)</f>
        <v>0</v>
      </c>
    </row>
    <row r="812" spans="1:13">
      <c r="A812">
        <v>0.47742942230656249</v>
      </c>
      <c r="C812">
        <f>_xlfn.BETA.INV(Table1[[#This Row],[RV Beta]],C$9,C$10,ProbLow1,ProbUp1)</f>
        <v>0.49397885123759644</v>
      </c>
      <c r="D812">
        <f>_xlfn.BETA.INV(Table1[[#This Row],[RV Beta]],D$9,D$10,ProbLow2,ProbUp2)</f>
        <v>0.17319365537127906</v>
      </c>
      <c r="G812">
        <v>0.89408949338555777</v>
      </c>
      <c r="H812">
        <v>0.813581444236255</v>
      </c>
      <c r="I812">
        <v>0.73307339508695224</v>
      </c>
      <c r="J812">
        <f>_xlfn.BINOM.INV(BinomTrials,_xlfn.GAMMA.INV(Table3[[#This Row],[RV gamma]],GammaShape1,GammaRate1)/BinomTrials,Table3[[#This Row],[RV binom]])</f>
        <v>1</v>
      </c>
      <c r="K812" s="1">
        <f>Table3[[#This Row],[Risk 1 Simulated occurences]]*_xlfn.LOGNORM.INV(Table3[[#This Row],[RV lognorm]],(LN(ImpLow1)+LN(ImpUp1))/2,(LN(ImpUp1)-LN(ImpLow1))/3.29)</f>
        <v>48876.346447222248</v>
      </c>
      <c r="L812">
        <f>_xlfn.BINOM.INV(BinomTrials,_xlfn.GAMMA.INV(Table3[[#This Row],[RV gamma]],GammaShape2,GammaRate2)/BinomTrials,Table3[[#This Row],[RV binom]])</f>
        <v>1</v>
      </c>
      <c r="M812" s="1">
        <f>Table3[[#This Row],[Risk 2 simulated occurences]]*_xlfn.LOGNORM.INV(Table3[[#This Row],[RV lognorm]],(LN(ImpLow2)+LN(ImpUp2))/2,(LN(ImpUp2)-LN(ImpLow2))/3.29)</f>
        <v>4887634.6447222354</v>
      </c>
    </row>
    <row r="813" spans="1:13">
      <c r="A813">
        <v>0.15630070639601942</v>
      </c>
      <c r="C813">
        <f>_xlfn.BETA.INV(Table1[[#This Row],[RV Beta]],C$9,C$10,ProbLow1,ProbUp1)</f>
        <v>0.39741226410060104</v>
      </c>
      <c r="D813">
        <f>_xlfn.BETA.INV(Table1[[#This Row],[RV Beta]],D$9,D$10,ProbLow2,ProbUp2)</f>
        <v>0.14422367923018037</v>
      </c>
      <c r="G813">
        <v>0.96211533106961999</v>
      </c>
      <c r="H813">
        <v>0.86333327873765175</v>
      </c>
      <c r="I813">
        <v>0.76455122640568351</v>
      </c>
      <c r="J813">
        <f>_xlfn.BINOM.INV(BinomTrials,_xlfn.GAMMA.INV(Table3[[#This Row],[RV gamma]],GammaShape1,GammaRate1)/BinomTrials,Table3[[#This Row],[RV binom]])</f>
        <v>2</v>
      </c>
      <c r="K813" s="1">
        <f>Table3[[#This Row],[Risk 1 Simulated occurences]]*_xlfn.LOGNORM.INV(Table3[[#This Row],[RV lognorm]],(LN(ImpLow1)+LN(ImpUp1))/2,(LN(ImpUp1)-LN(ImpLow1))/3.29)</f>
        <v>104757.43210116959</v>
      </c>
      <c r="L813">
        <f>_xlfn.BINOM.INV(BinomTrials,_xlfn.GAMMA.INV(Table3[[#This Row],[RV gamma]],GammaShape2,GammaRate2)/BinomTrials,Table3[[#This Row],[RV binom]])</f>
        <v>1</v>
      </c>
      <c r="M813" s="1">
        <f>Table3[[#This Row],[Risk 2 simulated occurences]]*_xlfn.LOGNORM.INV(Table3[[#This Row],[RV lognorm]],(LN(ImpLow2)+LN(ImpUp2))/2,(LN(ImpUp2)-LN(ImpLow2))/3.29)</f>
        <v>5237871.6050584903</v>
      </c>
    </row>
    <row r="814" spans="1:13">
      <c r="A814">
        <v>0.945972397898311</v>
      </c>
      <c r="C814">
        <f>_xlfn.BETA.INV(Table1[[#This Row],[RV Beta]],C$9,C$10,ProbLow1,ProbUp1)</f>
        <v>0.65258415707708073</v>
      </c>
      <c r="D814">
        <f>_xlfn.BETA.INV(Table1[[#This Row],[RV Beta]],D$9,D$10,ProbLow2,ProbUp2)</f>
        <v>0.22077524712312421</v>
      </c>
      <c r="G814">
        <v>0.27236928710358649</v>
      </c>
      <c r="H814">
        <v>4.2415743713460741E-2</v>
      </c>
      <c r="I814">
        <v>0.81246220032333494</v>
      </c>
      <c r="J814">
        <f>_xlfn.BINOM.INV(BinomTrials,_xlfn.GAMMA.INV(Table3[[#This Row],[RV gamma]],GammaShape1,GammaRate1)/BinomTrials,Table3[[#This Row],[RV binom]])</f>
        <v>0</v>
      </c>
      <c r="K814" s="1">
        <f>Table3[[#This Row],[Risk 1 Simulated occurences]]*_xlfn.LOGNORM.INV(Table3[[#This Row],[RV lognorm]],(LN(ImpLow1)+LN(ImpUp1))/2,(LN(ImpUp1)-LN(ImpLow1))/3.29)</f>
        <v>0</v>
      </c>
      <c r="L814">
        <f>_xlfn.BINOM.INV(BinomTrials,_xlfn.GAMMA.INV(Table3[[#This Row],[RV gamma]],GammaShape2,GammaRate2)/BinomTrials,Table3[[#This Row],[RV binom]])</f>
        <v>0</v>
      </c>
      <c r="M814" s="1">
        <f>Table3[[#This Row],[Risk 2 simulated occurences]]*_xlfn.LOGNORM.INV(Table3[[#This Row],[RV lognorm]],(LN(ImpLow2)+LN(ImpUp2))/2,(LN(ImpUp2)-LN(ImpLow2))/3.29)</f>
        <v>0</v>
      </c>
    </row>
    <row r="815" spans="1:13">
      <c r="A815">
        <v>0.95809147691265284</v>
      </c>
      <c r="C815">
        <f>_xlfn.BETA.INV(Table1[[#This Row],[RV Beta]],C$9,C$10,ProbLow1,ProbUp1)</f>
        <v>0.66139294895277045</v>
      </c>
      <c r="D815">
        <f>_xlfn.BETA.INV(Table1[[#This Row],[RV Beta]],D$9,D$10,ProbLow2,ProbUp2)</f>
        <v>0.22341788468583113</v>
      </c>
      <c r="G815">
        <v>0.71060834997827571</v>
      </c>
      <c r="H815">
        <v>0.88140459213471256</v>
      </c>
      <c r="I815">
        <v>5.2200834291149321E-2</v>
      </c>
      <c r="J815">
        <f>_xlfn.BINOM.INV(BinomTrials,_xlfn.GAMMA.INV(Table3[[#This Row],[RV gamma]],GammaShape1,GammaRate1)/BinomTrials,Table3[[#This Row],[RV binom]])</f>
        <v>1</v>
      </c>
      <c r="K815" s="1">
        <f>Table3[[#This Row],[Risk 1 Simulated occurences]]*_xlfn.LOGNORM.INV(Table3[[#This Row],[RV lognorm]],(LN(ImpLow1)+LN(ImpUp1))/2,(LN(ImpUp1)-LN(ImpLow1))/3.29)</f>
        <v>10148.919418881926</v>
      </c>
      <c r="L815">
        <f>_xlfn.BINOM.INV(BinomTrials,_xlfn.GAMMA.INV(Table3[[#This Row],[RV gamma]],GammaShape2,GammaRate2)/BinomTrials,Table3[[#This Row],[RV binom]])</f>
        <v>1</v>
      </c>
      <c r="M815" s="1">
        <f>Table3[[#This Row],[Risk 2 simulated occurences]]*_xlfn.LOGNORM.INV(Table3[[#This Row],[RV lognorm]],(LN(ImpLow2)+LN(ImpUp2))/2,(LN(ImpUp2)-LN(ImpLow2))/3.29)</f>
        <v>1014891.9418881913</v>
      </c>
    </row>
    <row r="816" spans="1:13">
      <c r="A816">
        <v>0.64345247095611524</v>
      </c>
      <c r="C816">
        <f>_xlfn.BETA.INV(Table1[[#This Row],[RV Beta]],C$9,C$10,ProbLow1,ProbUp1)</f>
        <v>0.53887617389781894</v>
      </c>
      <c r="D816">
        <f>_xlfn.BETA.INV(Table1[[#This Row],[RV Beta]],D$9,D$10,ProbLow2,ProbUp2)</f>
        <v>0.18666285216934569</v>
      </c>
      <c r="G816">
        <v>0.19453808488069943</v>
      </c>
      <c r="H816">
        <v>0.7669800081136543</v>
      </c>
      <c r="I816">
        <v>0.33942193134660925</v>
      </c>
      <c r="J816">
        <f>_xlfn.BINOM.INV(BinomTrials,_xlfn.GAMMA.INV(Table3[[#This Row],[RV gamma]],GammaShape1,GammaRate1)/BinomTrials,Table3[[#This Row],[RV binom]])</f>
        <v>1</v>
      </c>
      <c r="K816" s="1">
        <f>Table3[[#This Row],[Risk 1 Simulated occurences]]*_xlfn.LOGNORM.INV(Table3[[#This Row],[RV lognorm]],(LN(ImpLow1)+LN(ImpUp1))/2,(LN(ImpUp1)-LN(ImpLow1))/3.29)</f>
        <v>23667.456159727266</v>
      </c>
      <c r="L816">
        <f>_xlfn.BINOM.INV(BinomTrials,_xlfn.GAMMA.INV(Table3[[#This Row],[RV gamma]],GammaShape2,GammaRate2)/BinomTrials,Table3[[#This Row],[RV binom]])</f>
        <v>0</v>
      </c>
      <c r="M816" s="1">
        <f>Table3[[#This Row],[Risk 2 simulated occurences]]*_xlfn.LOGNORM.INV(Table3[[#This Row],[RV lognorm]],(LN(ImpLow2)+LN(ImpUp2))/2,(LN(ImpUp2)-LN(ImpLow2))/3.29)</f>
        <v>0</v>
      </c>
    </row>
    <row r="817" spans="1:13">
      <c r="A817">
        <v>0.50567935942936659</v>
      </c>
      <c r="C817">
        <f>_xlfn.BETA.INV(Table1[[#This Row],[RV Beta]],C$9,C$10,ProbLow1,ProbUp1)</f>
        <v>0.50151453290396275</v>
      </c>
      <c r="D817">
        <f>_xlfn.BETA.INV(Table1[[#This Row],[RV Beta]],D$9,D$10,ProbLow2,ProbUp2)</f>
        <v>0.17545435987118885</v>
      </c>
      <c r="G817">
        <v>0.60159258991554032</v>
      </c>
      <c r="H817">
        <v>0.63299636618839406</v>
      </c>
      <c r="I817">
        <v>0.66440014246124779</v>
      </c>
      <c r="J817">
        <f>_xlfn.BINOM.INV(BinomTrials,_xlfn.GAMMA.INV(Table3[[#This Row],[RV gamma]],GammaShape1,GammaRate1)/BinomTrials,Table3[[#This Row],[RV binom]])</f>
        <v>1</v>
      </c>
      <c r="K817" s="1">
        <f>Table3[[#This Row],[Risk 1 Simulated occurences]]*_xlfn.LOGNORM.INV(Table3[[#This Row],[RV lognorm]],(LN(ImpLow1)+LN(ImpUp1))/2,(LN(ImpUp1)-LN(ImpLow1))/3.29)</f>
        <v>42562.583067735308</v>
      </c>
      <c r="L817">
        <f>_xlfn.BINOM.INV(BinomTrials,_xlfn.GAMMA.INV(Table3[[#This Row],[RV gamma]],GammaShape2,GammaRate2)/BinomTrials,Table3[[#This Row],[RV binom]])</f>
        <v>0</v>
      </c>
      <c r="M817" s="1">
        <f>Table3[[#This Row],[Risk 2 simulated occurences]]*_xlfn.LOGNORM.INV(Table3[[#This Row],[RV lognorm]],(LN(ImpLow2)+LN(ImpUp2))/2,(LN(ImpUp2)-LN(ImpLow2))/3.29)</f>
        <v>0</v>
      </c>
    </row>
    <row r="818" spans="1:13">
      <c r="A818">
        <v>0.95299392936424998</v>
      </c>
      <c r="C818">
        <f>_xlfn.BETA.INV(Table1[[#This Row],[RV Beta]],C$9,C$10,ProbLow1,ProbUp1)</f>
        <v>0.6575294204250498</v>
      </c>
      <c r="D818">
        <f>_xlfn.BETA.INV(Table1[[#This Row],[RV Beta]],D$9,D$10,ProbLow2,ProbUp2)</f>
        <v>0.22225882612751491</v>
      </c>
      <c r="G818">
        <v>0.96665871048656227</v>
      </c>
      <c r="H818">
        <v>0.76992652833924002</v>
      </c>
      <c r="I818">
        <v>0.57319434619191767</v>
      </c>
      <c r="J818">
        <f>_xlfn.BINOM.INV(BinomTrials,_xlfn.GAMMA.INV(Table3[[#This Row],[RV gamma]],GammaShape1,GammaRate1)/BinomTrials,Table3[[#This Row],[RV binom]])</f>
        <v>1</v>
      </c>
      <c r="K818" s="1">
        <f>Table3[[#This Row],[Risk 1 Simulated occurences]]*_xlfn.LOGNORM.INV(Table3[[#This Row],[RV lognorm]],(LN(ImpLow1)+LN(ImpUp1))/2,(LN(ImpUp1)-LN(ImpLow1))/3.29)</f>
        <v>35981.798821911863</v>
      </c>
      <c r="L818">
        <f>_xlfn.BINOM.INV(BinomTrials,_xlfn.GAMMA.INV(Table3[[#This Row],[RV gamma]],GammaShape2,GammaRate2)/BinomTrials,Table3[[#This Row],[RV binom]])</f>
        <v>0</v>
      </c>
      <c r="M818" s="1">
        <f>Table3[[#This Row],[Risk 2 simulated occurences]]*_xlfn.LOGNORM.INV(Table3[[#This Row],[RV lognorm]],(LN(ImpLow2)+LN(ImpUp2))/2,(LN(ImpUp2)-LN(ImpLow2))/3.29)</f>
        <v>0</v>
      </c>
    </row>
    <row r="819" spans="1:13">
      <c r="A819">
        <v>0.96897082494989539</v>
      </c>
      <c r="C819">
        <f>_xlfn.BETA.INV(Table1[[#This Row],[RV Beta]],C$9,C$10,ProbLow1,ProbUp1)</f>
        <v>0.67067780314992054</v>
      </c>
      <c r="D819">
        <f>_xlfn.BETA.INV(Table1[[#This Row],[RV Beta]],D$9,D$10,ProbLow2,ProbUp2)</f>
        <v>0.22620334094497616</v>
      </c>
      <c r="G819">
        <v>0.63294714765294791</v>
      </c>
      <c r="H819">
        <v>0.15516179760692725</v>
      </c>
      <c r="I819">
        <v>0.67737644756090665</v>
      </c>
      <c r="J819">
        <f>_xlfn.BINOM.INV(BinomTrials,_xlfn.GAMMA.INV(Table3[[#This Row],[RV gamma]],GammaShape1,GammaRate1)/BinomTrials,Table3[[#This Row],[RV binom]])</f>
        <v>0</v>
      </c>
      <c r="K819" s="1">
        <f>Table3[[#This Row],[Risk 1 Simulated occurences]]*_xlfn.LOGNORM.INV(Table3[[#This Row],[RV lognorm]],(LN(ImpLow1)+LN(ImpUp1))/2,(LN(ImpUp1)-LN(ImpLow1))/3.29)</f>
        <v>0</v>
      </c>
      <c r="L819">
        <f>_xlfn.BINOM.INV(BinomTrials,_xlfn.GAMMA.INV(Table3[[#This Row],[RV gamma]],GammaShape2,GammaRate2)/BinomTrials,Table3[[#This Row],[RV binom]])</f>
        <v>0</v>
      </c>
      <c r="M819" s="1">
        <f>Table3[[#This Row],[Risk 2 simulated occurences]]*_xlfn.LOGNORM.INV(Table3[[#This Row],[RV lognorm]],(LN(ImpLow2)+LN(ImpUp2))/2,(LN(ImpUp2)-LN(ImpLow2))/3.29)</f>
        <v>0</v>
      </c>
    </row>
    <row r="820" spans="1:13">
      <c r="A820">
        <v>0.49265493289225498</v>
      </c>
      <c r="C820">
        <f>_xlfn.BETA.INV(Table1[[#This Row],[RV Beta]],C$9,C$10,ProbLow1,ProbUp1)</f>
        <v>0.4980412352761186</v>
      </c>
      <c r="D820">
        <f>_xlfn.BETA.INV(Table1[[#This Row],[RV Beta]],D$9,D$10,ProbLow2,ProbUp2)</f>
        <v>0.17441237058283571</v>
      </c>
      <c r="G820">
        <v>0.94271060309499066</v>
      </c>
      <c r="H820">
        <v>0.80433237962626503</v>
      </c>
      <c r="I820">
        <v>0.66595415615753928</v>
      </c>
      <c r="J820">
        <f>_xlfn.BINOM.INV(BinomTrials,_xlfn.GAMMA.INV(Table3[[#This Row],[RV gamma]],GammaShape1,GammaRate1)/BinomTrials,Table3[[#This Row],[RV binom]])</f>
        <v>1</v>
      </c>
      <c r="K820" s="1">
        <f>Table3[[#This Row],[Risk 1 Simulated occurences]]*_xlfn.LOGNORM.INV(Table3[[#This Row],[RV lognorm]],(LN(ImpLow1)+LN(ImpUp1))/2,(LN(ImpUp1)-LN(ImpLow1))/3.29)</f>
        <v>42689.864780184631</v>
      </c>
      <c r="L820">
        <f>_xlfn.BINOM.INV(BinomTrials,_xlfn.GAMMA.INV(Table3[[#This Row],[RV gamma]],GammaShape2,GammaRate2)/BinomTrials,Table3[[#This Row],[RV binom]])</f>
        <v>1</v>
      </c>
      <c r="M820" s="1">
        <f>Table3[[#This Row],[Risk 2 simulated occurences]]*_xlfn.LOGNORM.INV(Table3[[#This Row],[RV lognorm]],(LN(ImpLow2)+LN(ImpUp2))/2,(LN(ImpUp2)-LN(ImpLow2))/3.29)</f>
        <v>4268986.4780184655</v>
      </c>
    </row>
    <row r="821" spans="1:13">
      <c r="A821">
        <v>5.1457120129585789E-2</v>
      </c>
      <c r="C821">
        <f>_xlfn.BETA.INV(Table1[[#This Row],[RV Beta]],C$9,C$10,ProbLow1,ProbUp1)</f>
        <v>0.34565072993075635</v>
      </c>
      <c r="D821">
        <f>_xlfn.BETA.INV(Table1[[#This Row],[RV Beta]],D$9,D$10,ProbLow2,ProbUp2)</f>
        <v>0.12869521897922689</v>
      </c>
      <c r="G821">
        <v>0.13710621750778809</v>
      </c>
      <c r="H821">
        <v>0.41430437863539177</v>
      </c>
      <c r="I821">
        <v>0.69150253976299547</v>
      </c>
      <c r="J821">
        <f>_xlfn.BINOM.INV(BinomTrials,_xlfn.GAMMA.INV(Table3[[#This Row],[RV gamma]],GammaShape1,GammaRate1)/BinomTrials,Table3[[#This Row],[RV binom]])</f>
        <v>0</v>
      </c>
      <c r="K821" s="1">
        <f>Table3[[#This Row],[Risk 1 Simulated occurences]]*_xlfn.LOGNORM.INV(Table3[[#This Row],[RV lognorm]],(LN(ImpLow1)+LN(ImpUp1))/2,(LN(ImpUp1)-LN(ImpLow1))/3.29)</f>
        <v>0</v>
      </c>
      <c r="L821">
        <f>_xlfn.BINOM.INV(BinomTrials,_xlfn.GAMMA.INV(Table3[[#This Row],[RV gamma]],GammaShape2,GammaRate2)/BinomTrials,Table3[[#This Row],[RV binom]])</f>
        <v>0</v>
      </c>
      <c r="M821" s="1">
        <f>Table3[[#This Row],[Risk 2 simulated occurences]]*_xlfn.LOGNORM.INV(Table3[[#This Row],[RV lognorm]],(LN(ImpLow2)+LN(ImpUp2))/2,(LN(ImpUp2)-LN(ImpLow2))/3.29)</f>
        <v>0</v>
      </c>
    </row>
    <row r="822" spans="1:13">
      <c r="A822">
        <v>0.83981801794833411</v>
      </c>
      <c r="C822">
        <f>_xlfn.BETA.INV(Table1[[#This Row],[RV Beta]],C$9,C$10,ProbLow1,ProbUp1)</f>
        <v>0.60109986366548829</v>
      </c>
      <c r="D822">
        <f>_xlfn.BETA.INV(Table1[[#This Row],[RV Beta]],D$9,D$10,ProbLow2,ProbUp2)</f>
        <v>0.20532995909964646</v>
      </c>
      <c r="G822">
        <v>0.34419765339428449</v>
      </c>
      <c r="H822">
        <v>0.21369172502946654</v>
      </c>
      <c r="I822">
        <v>8.3185796664648592E-2</v>
      </c>
      <c r="J822">
        <f>_xlfn.BINOM.INV(BinomTrials,_xlfn.GAMMA.INV(Table3[[#This Row],[RV gamma]],GammaShape1,GammaRate1)/BinomTrials,Table3[[#This Row],[RV binom]])</f>
        <v>0</v>
      </c>
      <c r="K822" s="1">
        <f>Table3[[#This Row],[Risk 1 Simulated occurences]]*_xlfn.LOGNORM.INV(Table3[[#This Row],[RV lognorm]],(LN(ImpLow1)+LN(ImpUp1))/2,(LN(ImpUp1)-LN(ImpLow1))/3.29)</f>
        <v>0</v>
      </c>
      <c r="L822">
        <f>_xlfn.BINOM.INV(BinomTrials,_xlfn.GAMMA.INV(Table3[[#This Row],[RV gamma]],GammaShape2,GammaRate2)/BinomTrials,Table3[[#This Row],[RV binom]])</f>
        <v>0</v>
      </c>
      <c r="M822" s="1">
        <f>Table3[[#This Row],[Risk 2 simulated occurences]]*_xlfn.LOGNORM.INV(Table3[[#This Row],[RV lognorm]],(LN(ImpLow2)+LN(ImpUp2))/2,(LN(ImpUp2)-LN(ImpLow2))/3.29)</f>
        <v>0</v>
      </c>
    </row>
    <row r="823" spans="1:13">
      <c r="A823">
        <v>0.82142765765144843</v>
      </c>
      <c r="C823">
        <f>_xlfn.BETA.INV(Table1[[#This Row],[RV Beta]],C$9,C$10,ProbLow1,ProbUp1)</f>
        <v>0.59426861485806459</v>
      </c>
      <c r="D823">
        <f>_xlfn.BETA.INV(Table1[[#This Row],[RV Beta]],D$9,D$10,ProbLow2,ProbUp2)</f>
        <v>0.20328058445741937</v>
      </c>
      <c r="G823">
        <v>0.92996059773953654</v>
      </c>
      <c r="H823">
        <v>0.51682257024423339</v>
      </c>
      <c r="I823">
        <v>0.10368454274893019</v>
      </c>
      <c r="J823">
        <f>_xlfn.BINOM.INV(BinomTrials,_xlfn.GAMMA.INV(Table3[[#This Row],[RV gamma]],GammaShape1,GammaRate1)/BinomTrials,Table3[[#This Row],[RV binom]])</f>
        <v>0</v>
      </c>
      <c r="K823" s="1">
        <f>Table3[[#This Row],[Risk 1 Simulated occurences]]*_xlfn.LOGNORM.INV(Table3[[#This Row],[RV lognorm]],(LN(ImpLow1)+LN(ImpUp1))/2,(LN(ImpUp1)-LN(ImpLow1))/3.29)</f>
        <v>0</v>
      </c>
      <c r="L823">
        <f>_xlfn.BINOM.INV(BinomTrials,_xlfn.GAMMA.INV(Table3[[#This Row],[RV gamma]],GammaShape2,GammaRate2)/BinomTrials,Table3[[#This Row],[RV binom]])</f>
        <v>0</v>
      </c>
      <c r="M823" s="1">
        <f>Table3[[#This Row],[Risk 2 simulated occurences]]*_xlfn.LOGNORM.INV(Table3[[#This Row],[RV lognorm]],(LN(ImpLow2)+LN(ImpUp2))/2,(LN(ImpUp2)-LN(ImpLow2))/3.29)</f>
        <v>0</v>
      </c>
    </row>
    <row r="824" spans="1:13">
      <c r="A824">
        <v>0.73464214789431637</v>
      </c>
      <c r="C824">
        <f>_xlfn.BETA.INV(Table1[[#This Row],[RV Beta]],C$9,C$10,ProbLow1,ProbUp1)</f>
        <v>0.56550803188251375</v>
      </c>
      <c r="D824">
        <f>_xlfn.BETA.INV(Table1[[#This Row],[RV Beta]],D$9,D$10,ProbLow2,ProbUp2)</f>
        <v>0.1946524095647541</v>
      </c>
      <c r="G824">
        <v>0.84776620839152772</v>
      </c>
      <c r="H824">
        <v>0.23693809483057732</v>
      </c>
      <c r="I824">
        <v>0.62610998126962691</v>
      </c>
      <c r="J824">
        <f>_xlfn.BINOM.INV(BinomTrials,_xlfn.GAMMA.INV(Table3[[#This Row],[RV gamma]],GammaShape1,GammaRate1)/BinomTrials,Table3[[#This Row],[RV binom]])</f>
        <v>0</v>
      </c>
      <c r="K824" s="1">
        <f>Table3[[#This Row],[Risk 1 Simulated occurences]]*_xlfn.LOGNORM.INV(Table3[[#This Row],[RV lognorm]],(LN(ImpLow1)+LN(ImpUp1))/2,(LN(ImpUp1)-LN(ImpLow1))/3.29)</f>
        <v>0</v>
      </c>
      <c r="L824">
        <f>_xlfn.BINOM.INV(BinomTrials,_xlfn.GAMMA.INV(Table3[[#This Row],[RV gamma]],GammaShape2,GammaRate2)/BinomTrials,Table3[[#This Row],[RV binom]])</f>
        <v>0</v>
      </c>
      <c r="M824" s="1">
        <f>Table3[[#This Row],[Risk 2 simulated occurences]]*_xlfn.LOGNORM.INV(Table3[[#This Row],[RV lognorm]],(LN(ImpLow2)+LN(ImpUp2))/2,(LN(ImpUp2)-LN(ImpLow2))/3.29)</f>
        <v>0</v>
      </c>
    </row>
    <row r="825" spans="1:13">
      <c r="A825">
        <v>0.13057965977610073</v>
      </c>
      <c r="C825">
        <f>_xlfn.BETA.INV(Table1[[#This Row],[RV Beta]],C$9,C$10,ProbLow1,ProbUp1)</f>
        <v>0.38706368825869986</v>
      </c>
      <c r="D825">
        <f>_xlfn.BETA.INV(Table1[[#This Row],[RV Beta]],D$9,D$10,ProbLow2,ProbUp2)</f>
        <v>0.14111910647761</v>
      </c>
      <c r="G825">
        <v>0.40666443640676536</v>
      </c>
      <c r="H825">
        <v>0.21855981751278034</v>
      </c>
      <c r="I825">
        <v>3.0455198618795351E-2</v>
      </c>
      <c r="J825">
        <f>_xlfn.BINOM.INV(BinomTrials,_xlfn.GAMMA.INV(Table3[[#This Row],[RV gamma]],GammaShape1,GammaRate1)/BinomTrials,Table3[[#This Row],[RV binom]])</f>
        <v>0</v>
      </c>
      <c r="K825" s="1">
        <f>Table3[[#This Row],[Risk 1 Simulated occurences]]*_xlfn.LOGNORM.INV(Table3[[#This Row],[RV lognorm]],(LN(ImpLow1)+LN(ImpUp1))/2,(LN(ImpUp1)-LN(ImpLow1))/3.29)</f>
        <v>0</v>
      </c>
      <c r="L825">
        <f>_xlfn.BINOM.INV(BinomTrials,_xlfn.GAMMA.INV(Table3[[#This Row],[RV gamma]],GammaShape2,GammaRate2)/BinomTrials,Table3[[#This Row],[RV binom]])</f>
        <v>0</v>
      </c>
      <c r="M825" s="1">
        <f>Table3[[#This Row],[Risk 2 simulated occurences]]*_xlfn.LOGNORM.INV(Table3[[#This Row],[RV lognorm]],(LN(ImpLow2)+LN(ImpUp2))/2,(LN(ImpUp2)-LN(ImpLow2))/3.29)</f>
        <v>0</v>
      </c>
    </row>
    <row r="826" spans="1:13">
      <c r="A826">
        <v>0.65234185692497615</v>
      </c>
      <c r="C826">
        <f>_xlfn.BETA.INV(Table1[[#This Row],[RV Beta]],C$9,C$10,ProbLow1,ProbUp1)</f>
        <v>0.54137373300325864</v>
      </c>
      <c r="D826">
        <f>_xlfn.BETA.INV(Table1[[#This Row],[RV Beta]],D$9,D$10,ProbLow2,ProbUp2)</f>
        <v>0.18741211990097756</v>
      </c>
      <c r="G826">
        <v>0.80918268850500819</v>
      </c>
      <c r="H826">
        <v>0.33485293729922405</v>
      </c>
      <c r="I826">
        <v>0.86052318609343992</v>
      </c>
      <c r="J826">
        <f>_xlfn.BINOM.INV(BinomTrials,_xlfn.GAMMA.INV(Table3[[#This Row],[RV gamma]],GammaShape1,GammaRate1)/BinomTrials,Table3[[#This Row],[RV binom]])</f>
        <v>0</v>
      </c>
      <c r="K826" s="1">
        <f>Table3[[#This Row],[Risk 1 Simulated occurences]]*_xlfn.LOGNORM.INV(Table3[[#This Row],[RV lognorm]],(LN(ImpLow1)+LN(ImpUp1))/2,(LN(ImpUp1)-LN(ImpLow1))/3.29)</f>
        <v>0</v>
      </c>
      <c r="L826">
        <f>_xlfn.BINOM.INV(BinomTrials,_xlfn.GAMMA.INV(Table3[[#This Row],[RV gamma]],GammaShape2,GammaRate2)/BinomTrials,Table3[[#This Row],[RV binom]])</f>
        <v>0</v>
      </c>
      <c r="M826" s="1">
        <f>Table3[[#This Row],[Risk 2 simulated occurences]]*_xlfn.LOGNORM.INV(Table3[[#This Row],[RV lognorm]],(LN(ImpLow2)+LN(ImpUp2))/2,(LN(ImpUp2)-LN(ImpLow2))/3.29)</f>
        <v>0</v>
      </c>
    </row>
    <row r="827" spans="1:13">
      <c r="A827">
        <v>0.90958933807424702</v>
      </c>
      <c r="C827">
        <f>_xlfn.BETA.INV(Table1[[#This Row],[RV Beta]],C$9,C$10,ProbLow1,ProbUp1)</f>
        <v>0.63143471760757164</v>
      </c>
      <c r="D827">
        <f>_xlfn.BETA.INV(Table1[[#This Row],[RV Beta]],D$9,D$10,ProbLow2,ProbUp2)</f>
        <v>0.21443041528227147</v>
      </c>
      <c r="G827">
        <v>0.93344570367291835</v>
      </c>
      <c r="H827">
        <v>0.87331718805866188</v>
      </c>
      <c r="I827">
        <v>0.8131886724444054</v>
      </c>
      <c r="J827">
        <f>_xlfn.BINOM.INV(BinomTrials,_xlfn.GAMMA.INV(Table3[[#This Row],[RV gamma]],GammaShape1,GammaRate1)/BinomTrials,Table3[[#This Row],[RV binom]])</f>
        <v>2</v>
      </c>
      <c r="K827" s="1">
        <f>Table3[[#This Row],[Risk 1 Simulated occurences]]*_xlfn.LOGNORM.INV(Table3[[#This Row],[RV lognorm]],(LN(ImpLow1)+LN(ImpUp1))/2,(LN(ImpUp1)-LN(ImpLow1))/3.29)</f>
        <v>117884.84669277993</v>
      </c>
      <c r="L827">
        <f>_xlfn.BINOM.INV(BinomTrials,_xlfn.GAMMA.INV(Table3[[#This Row],[RV gamma]],GammaShape2,GammaRate2)/BinomTrials,Table3[[#This Row],[RV binom]])</f>
        <v>1</v>
      </c>
      <c r="M827" s="1">
        <f>Table3[[#This Row],[Risk 2 simulated occurences]]*_xlfn.LOGNORM.INV(Table3[[#This Row],[RV lognorm]],(LN(ImpLow2)+LN(ImpUp2))/2,(LN(ImpUp2)-LN(ImpLow2))/3.29)</f>
        <v>5894242.3346389998</v>
      </c>
    </row>
    <row r="828" spans="1:13">
      <c r="A828">
        <v>0.4680050138700777</v>
      </c>
      <c r="C828">
        <f>_xlfn.BETA.INV(Table1[[#This Row],[RV Beta]],C$9,C$10,ProbLow1,ProbUp1)</f>
        <v>0.49146136562661424</v>
      </c>
      <c r="D828">
        <f>_xlfn.BETA.INV(Table1[[#This Row],[RV Beta]],D$9,D$10,ProbLow2,ProbUp2)</f>
        <v>0.17243840968798441</v>
      </c>
      <c r="G828">
        <v>0.42194163073876018</v>
      </c>
      <c r="H828">
        <v>0.84197970192971627</v>
      </c>
      <c r="I828">
        <v>0.26201777312067231</v>
      </c>
      <c r="J828">
        <f>_xlfn.BINOM.INV(BinomTrials,_xlfn.GAMMA.INV(Table3[[#This Row],[RV gamma]],GammaShape1,GammaRate1)/BinomTrials,Table3[[#This Row],[RV binom]])</f>
        <v>1</v>
      </c>
      <c r="K828" s="1">
        <f>Table3[[#This Row],[Risk 1 Simulated occurences]]*_xlfn.LOGNORM.INV(Table3[[#This Row],[RV lognorm]],(LN(ImpLow1)+LN(ImpUp1))/2,(LN(ImpUp1)-LN(ImpLow1))/3.29)</f>
        <v>20246.096745808358</v>
      </c>
      <c r="L828">
        <f>_xlfn.BINOM.INV(BinomTrials,_xlfn.GAMMA.INV(Table3[[#This Row],[RV gamma]],GammaShape2,GammaRate2)/BinomTrials,Table3[[#This Row],[RV binom]])</f>
        <v>0</v>
      </c>
      <c r="M828" s="1">
        <f>Table3[[#This Row],[Risk 2 simulated occurences]]*_xlfn.LOGNORM.INV(Table3[[#This Row],[RV lognorm]],(LN(ImpLow2)+LN(ImpUp2))/2,(LN(ImpUp2)-LN(ImpLow2))/3.29)</f>
        <v>0</v>
      </c>
    </row>
    <row r="829" spans="1:13">
      <c r="A829">
        <v>0.76026811439556452</v>
      </c>
      <c r="C829">
        <f>_xlfn.BETA.INV(Table1[[#This Row],[RV Beta]],C$9,C$10,ProbLow1,ProbUp1)</f>
        <v>0.57353638989238065</v>
      </c>
      <c r="D829">
        <f>_xlfn.BETA.INV(Table1[[#This Row],[RV Beta]],D$9,D$10,ProbLow2,ProbUp2)</f>
        <v>0.19706091696771416</v>
      </c>
      <c r="G829">
        <v>0.57298782634222312</v>
      </c>
      <c r="H829">
        <v>0.15285033274109025</v>
      </c>
      <c r="I829">
        <v>0.73271283913995733</v>
      </c>
      <c r="J829">
        <f>_xlfn.BINOM.INV(BinomTrials,_xlfn.GAMMA.INV(Table3[[#This Row],[RV gamma]],GammaShape1,GammaRate1)/BinomTrials,Table3[[#This Row],[RV binom]])</f>
        <v>0</v>
      </c>
      <c r="K829" s="1">
        <f>Table3[[#This Row],[Risk 1 Simulated occurences]]*_xlfn.LOGNORM.INV(Table3[[#This Row],[RV lognorm]],(LN(ImpLow1)+LN(ImpUp1))/2,(LN(ImpUp1)-LN(ImpLow1))/3.29)</f>
        <v>0</v>
      </c>
      <c r="L829">
        <f>_xlfn.BINOM.INV(BinomTrials,_xlfn.GAMMA.INV(Table3[[#This Row],[RV gamma]],GammaShape2,GammaRate2)/BinomTrials,Table3[[#This Row],[RV binom]])</f>
        <v>0</v>
      </c>
      <c r="M829" s="1">
        <f>Table3[[#This Row],[Risk 2 simulated occurences]]*_xlfn.LOGNORM.INV(Table3[[#This Row],[RV lognorm]],(LN(ImpLow2)+LN(ImpUp2))/2,(LN(ImpUp2)-LN(ImpLow2))/3.29)</f>
        <v>0</v>
      </c>
    </row>
    <row r="830" spans="1:13">
      <c r="A830">
        <v>0.82619864625213602</v>
      </c>
      <c r="C830">
        <f>_xlfn.BETA.INV(Table1[[#This Row],[RV Beta]],C$9,C$10,ProbLow1,ProbUp1)</f>
        <v>0.59600828118699312</v>
      </c>
      <c r="D830">
        <f>_xlfn.BETA.INV(Table1[[#This Row],[RV Beta]],D$9,D$10,ProbLow2,ProbUp2)</f>
        <v>0.20380248435609793</v>
      </c>
      <c r="G830">
        <v>0.20639733374416705</v>
      </c>
      <c r="H830">
        <v>0.95554237950385656</v>
      </c>
      <c r="I830">
        <v>0.70468742526354611</v>
      </c>
      <c r="J830">
        <f>_xlfn.BINOM.INV(BinomTrials,_xlfn.GAMMA.INV(Table3[[#This Row],[RV gamma]],GammaShape1,GammaRate1)/BinomTrials,Table3[[#This Row],[RV binom]])</f>
        <v>2</v>
      </c>
      <c r="K830" s="1">
        <f>Table3[[#This Row],[Risk 1 Simulated occurences]]*_xlfn.LOGNORM.INV(Table3[[#This Row],[RV lognorm]],(LN(ImpLow1)+LN(ImpUp1))/2,(LN(ImpUp1)-LN(ImpLow1))/3.29)</f>
        <v>92158.342392090039</v>
      </c>
      <c r="L830">
        <f>_xlfn.BINOM.INV(BinomTrials,_xlfn.GAMMA.INV(Table3[[#This Row],[RV gamma]],GammaShape2,GammaRate2)/BinomTrials,Table3[[#This Row],[RV binom]])</f>
        <v>1</v>
      </c>
      <c r="M830" s="1">
        <f>Table3[[#This Row],[Risk 2 simulated occurences]]*_xlfn.LOGNORM.INV(Table3[[#This Row],[RV lognorm]],(LN(ImpLow2)+LN(ImpUp2))/2,(LN(ImpUp2)-LN(ImpLow2))/3.29)</f>
        <v>4607917.1196045121</v>
      </c>
    </row>
    <row r="831" spans="1:13">
      <c r="A831">
        <v>0.9206475596505439</v>
      </c>
      <c r="C831">
        <f>_xlfn.BETA.INV(Table1[[#This Row],[RV Beta]],C$9,C$10,ProbLow1,ProbUp1)</f>
        <v>0.63726484794825899</v>
      </c>
      <c r="D831">
        <f>_xlfn.BETA.INV(Table1[[#This Row],[RV Beta]],D$9,D$10,ProbLow2,ProbUp2)</f>
        <v>0.21617945438447767</v>
      </c>
      <c r="G831">
        <v>0.91998823821544096</v>
      </c>
      <c r="H831">
        <v>0.80077232131770459</v>
      </c>
      <c r="I831">
        <v>0.68155640441996812</v>
      </c>
      <c r="J831">
        <f>_xlfn.BINOM.INV(BinomTrials,_xlfn.GAMMA.INV(Table3[[#This Row],[RV gamma]],GammaShape1,GammaRate1)/BinomTrials,Table3[[#This Row],[RV binom]])</f>
        <v>1</v>
      </c>
      <c r="K831" s="1">
        <f>Table3[[#This Row],[Risk 1 Simulated occurences]]*_xlfn.LOGNORM.INV(Table3[[#This Row],[RV lognorm]],(LN(ImpLow1)+LN(ImpUp1))/2,(LN(ImpUp1)-LN(ImpLow1))/3.29)</f>
        <v>44002.961630470578</v>
      </c>
      <c r="L831">
        <f>_xlfn.BINOM.INV(BinomTrials,_xlfn.GAMMA.INV(Table3[[#This Row],[RV gamma]],GammaShape2,GammaRate2)/BinomTrials,Table3[[#This Row],[RV binom]])</f>
        <v>0</v>
      </c>
      <c r="M831" s="1">
        <f>Table3[[#This Row],[Risk 2 simulated occurences]]*_xlfn.LOGNORM.INV(Table3[[#This Row],[RV lognorm]],(LN(ImpLow2)+LN(ImpUp2))/2,(LN(ImpUp2)-LN(ImpLow2))/3.29)</f>
        <v>0</v>
      </c>
    </row>
    <row r="832" spans="1:13">
      <c r="A832">
        <v>0.32353504669085847</v>
      </c>
      <c r="C832">
        <f>_xlfn.BETA.INV(Table1[[#This Row],[RV Beta]],C$9,C$10,ProbLow1,ProbUp1)</f>
        <v>0.45175851460982674</v>
      </c>
      <c r="D832">
        <f>_xlfn.BETA.INV(Table1[[#This Row],[RV Beta]],D$9,D$10,ProbLow2,ProbUp2)</f>
        <v>0.16052755438294811</v>
      </c>
      <c r="G832">
        <v>0.24231968691680567</v>
      </c>
      <c r="H832">
        <v>0.58040438666027239</v>
      </c>
      <c r="I832">
        <v>0.91848908640373916</v>
      </c>
      <c r="J832">
        <f>_xlfn.BINOM.INV(BinomTrials,_xlfn.GAMMA.INV(Table3[[#This Row],[RV gamma]],GammaShape1,GammaRate1)/BinomTrials,Table3[[#This Row],[RV binom]])</f>
        <v>0</v>
      </c>
      <c r="K832" s="1">
        <f>Table3[[#This Row],[Risk 1 Simulated occurences]]*_xlfn.LOGNORM.INV(Table3[[#This Row],[RV lognorm]],(LN(ImpLow1)+LN(ImpUp1))/2,(LN(ImpUp1)-LN(ImpLow1))/3.29)</f>
        <v>0</v>
      </c>
      <c r="L832">
        <f>_xlfn.BINOM.INV(BinomTrials,_xlfn.GAMMA.INV(Table3[[#This Row],[RV gamma]],GammaShape2,GammaRate2)/BinomTrials,Table3[[#This Row],[RV binom]])</f>
        <v>0</v>
      </c>
      <c r="M832" s="1">
        <f>Table3[[#This Row],[Risk 2 simulated occurences]]*_xlfn.LOGNORM.INV(Table3[[#This Row],[RV lognorm]],(LN(ImpLow2)+LN(ImpUp2))/2,(LN(ImpUp2)-LN(ImpLow2))/3.29)</f>
        <v>0</v>
      </c>
    </row>
    <row r="833" spans="1:13">
      <c r="A833">
        <v>0.6535297332580805</v>
      </c>
      <c r="C833">
        <f>_xlfn.BETA.INV(Table1[[#This Row],[RV Beta]],C$9,C$10,ProbLow1,ProbUp1)</f>
        <v>0.54170874459003815</v>
      </c>
      <c r="D833">
        <f>_xlfn.BETA.INV(Table1[[#This Row],[RV Beta]],D$9,D$10,ProbLow2,ProbUp2)</f>
        <v>0.18751262337701147</v>
      </c>
      <c r="G833">
        <v>0.66697801075269381</v>
      </c>
      <c r="H833">
        <v>0.85652659919882501</v>
      </c>
      <c r="I833">
        <v>4.6075187644956259E-2</v>
      </c>
      <c r="J833">
        <f>_xlfn.BINOM.INV(BinomTrials,_xlfn.GAMMA.INV(Table3[[#This Row],[RV gamma]],GammaShape1,GammaRate1)/BinomTrials,Table3[[#This Row],[RV binom]])</f>
        <v>1</v>
      </c>
      <c r="K833" s="1">
        <f>Table3[[#This Row],[Risk 1 Simulated occurences]]*_xlfn.LOGNORM.INV(Table3[[#This Row],[RV lognorm]],(LN(ImpLow1)+LN(ImpUp1))/2,(LN(ImpUp1)-LN(ImpLow1))/3.29)</f>
        <v>9729.6377899791351</v>
      </c>
      <c r="L833">
        <f>_xlfn.BINOM.INV(BinomTrials,_xlfn.GAMMA.INV(Table3[[#This Row],[RV gamma]],GammaShape2,GammaRate2)/BinomTrials,Table3[[#This Row],[RV binom]])</f>
        <v>1</v>
      </c>
      <c r="M833" s="1">
        <f>Table3[[#This Row],[Risk 2 simulated occurences]]*_xlfn.LOGNORM.INV(Table3[[#This Row],[RV lognorm]],(LN(ImpLow2)+LN(ImpUp2))/2,(LN(ImpUp2)-LN(ImpLow2))/3.29)</f>
        <v>972963.77899791393</v>
      </c>
    </row>
    <row r="834" spans="1:13">
      <c r="A834">
        <v>0.87422686855971199</v>
      </c>
      <c r="C834">
        <f>_xlfn.BETA.INV(Table1[[#This Row],[RV Beta]],C$9,C$10,ProbLow1,ProbUp1)</f>
        <v>0.6149785781675956</v>
      </c>
      <c r="D834">
        <f>_xlfn.BETA.INV(Table1[[#This Row],[RV Beta]],D$9,D$10,ProbLow2,ProbUp2)</f>
        <v>0.20949357345027869</v>
      </c>
      <c r="G834">
        <v>0.89942672052393979</v>
      </c>
      <c r="H834">
        <v>0.64255273465186025</v>
      </c>
      <c r="I834">
        <v>0.38567874877978059</v>
      </c>
      <c r="J834">
        <f>_xlfn.BINOM.INV(BinomTrials,_xlfn.GAMMA.INV(Table3[[#This Row],[RV gamma]],GammaShape1,GammaRate1)/BinomTrials,Table3[[#This Row],[RV binom]])</f>
        <v>1</v>
      </c>
      <c r="K834" s="1">
        <f>Table3[[#This Row],[Risk 1 Simulated occurences]]*_xlfn.LOGNORM.INV(Table3[[#This Row],[RV lognorm]],(LN(ImpLow1)+LN(ImpUp1))/2,(LN(ImpUp1)-LN(ImpLow1))/3.29)</f>
        <v>25803.096517983191</v>
      </c>
      <c r="L834">
        <f>_xlfn.BINOM.INV(BinomTrials,_xlfn.GAMMA.INV(Table3[[#This Row],[RV gamma]],GammaShape2,GammaRate2)/BinomTrials,Table3[[#This Row],[RV binom]])</f>
        <v>0</v>
      </c>
      <c r="M834" s="1">
        <f>Table3[[#This Row],[Risk 2 simulated occurences]]*_xlfn.LOGNORM.INV(Table3[[#This Row],[RV lognorm]],(LN(ImpLow2)+LN(ImpUp2))/2,(LN(ImpUp2)-LN(ImpLow2))/3.29)</f>
        <v>0</v>
      </c>
    </row>
    <row r="835" spans="1:13">
      <c r="A835">
        <v>0.13097988307987335</v>
      </c>
      <c r="C835">
        <f>_xlfn.BETA.INV(Table1[[#This Row],[RV Beta]],C$9,C$10,ProbLow1,ProbUp1)</f>
        <v>0.3872320307357755</v>
      </c>
      <c r="D835">
        <f>_xlfn.BETA.INV(Table1[[#This Row],[RV Beta]],D$9,D$10,ProbLow2,ProbUp2)</f>
        <v>0.14116960922073268</v>
      </c>
      <c r="G835">
        <v>0.66489184585627725</v>
      </c>
      <c r="H835">
        <v>0.38381129381424339</v>
      </c>
      <c r="I835">
        <v>0.10273074177220964</v>
      </c>
      <c r="J835">
        <f>_xlfn.BINOM.INV(BinomTrials,_xlfn.GAMMA.INV(Table3[[#This Row],[RV gamma]],GammaShape1,GammaRate1)/BinomTrials,Table3[[#This Row],[RV binom]])</f>
        <v>0</v>
      </c>
      <c r="K835" s="1">
        <f>Table3[[#This Row],[Risk 1 Simulated occurences]]*_xlfn.LOGNORM.INV(Table3[[#This Row],[RV lognorm]],(LN(ImpLow1)+LN(ImpUp1))/2,(LN(ImpUp1)-LN(ImpLow1))/3.29)</f>
        <v>0</v>
      </c>
      <c r="L835">
        <f>_xlfn.BINOM.INV(BinomTrials,_xlfn.GAMMA.INV(Table3[[#This Row],[RV gamma]],GammaShape2,GammaRate2)/BinomTrials,Table3[[#This Row],[RV binom]])</f>
        <v>0</v>
      </c>
      <c r="M835" s="1">
        <f>Table3[[#This Row],[Risk 2 simulated occurences]]*_xlfn.LOGNORM.INV(Table3[[#This Row],[RV lognorm]],(LN(ImpLow2)+LN(ImpUp2))/2,(LN(ImpUp2)-LN(ImpLow2))/3.29)</f>
        <v>0</v>
      </c>
    </row>
    <row r="836" spans="1:13">
      <c r="A836">
        <v>0.37889492343128423</v>
      </c>
      <c r="C836">
        <f>_xlfn.BETA.INV(Table1[[#This Row],[RV Beta]],C$9,C$10,ProbLow1,ProbUp1)</f>
        <v>0.46733546054857511</v>
      </c>
      <c r="D836">
        <f>_xlfn.BETA.INV(Table1[[#This Row],[RV Beta]],D$9,D$10,ProbLow2,ProbUp2)</f>
        <v>0.16520063816457264</v>
      </c>
      <c r="G836">
        <v>0.8372533064509059</v>
      </c>
      <c r="H836">
        <v>0.71641513598915896</v>
      </c>
      <c r="I836">
        <v>0.59557696552741202</v>
      </c>
      <c r="J836">
        <f>_xlfn.BINOM.INV(BinomTrials,_xlfn.GAMMA.INV(Table3[[#This Row],[RV gamma]],GammaShape1,GammaRate1)/BinomTrials,Table3[[#This Row],[RV binom]])</f>
        <v>1</v>
      </c>
      <c r="K836" s="1">
        <f>Table3[[#This Row],[Risk 1 Simulated occurences]]*_xlfn.LOGNORM.INV(Table3[[#This Row],[RV lognorm]],(LN(ImpLow1)+LN(ImpUp1))/2,(LN(ImpUp1)-LN(ImpLow1))/3.29)</f>
        <v>37456.774694023195</v>
      </c>
      <c r="L836">
        <f>_xlfn.BINOM.INV(BinomTrials,_xlfn.GAMMA.INV(Table3[[#This Row],[RV gamma]],GammaShape2,GammaRate2)/BinomTrials,Table3[[#This Row],[RV binom]])</f>
        <v>0</v>
      </c>
      <c r="M836" s="1">
        <f>Table3[[#This Row],[Risk 2 simulated occurences]]*_xlfn.LOGNORM.INV(Table3[[#This Row],[RV lognorm]],(LN(ImpLow2)+LN(ImpUp2))/2,(LN(ImpUp2)-LN(ImpLow2))/3.29)</f>
        <v>0</v>
      </c>
    </row>
    <row r="837" spans="1:13">
      <c r="A837">
        <v>8.6978109593958644E-2</v>
      </c>
      <c r="C837">
        <f>_xlfn.BETA.INV(Table1[[#This Row],[RV Beta]],C$9,C$10,ProbLow1,ProbUp1)</f>
        <v>0.36679893172161576</v>
      </c>
      <c r="D837">
        <f>_xlfn.BETA.INV(Table1[[#This Row],[RV Beta]],D$9,D$10,ProbLow2,ProbUp2)</f>
        <v>0.13503967951648477</v>
      </c>
      <c r="G837">
        <v>0.71632152037523755</v>
      </c>
      <c r="H837">
        <v>0.78919056979435986</v>
      </c>
      <c r="I837">
        <v>0.86205961921348218</v>
      </c>
      <c r="J837">
        <f>_xlfn.BINOM.INV(BinomTrials,_xlfn.GAMMA.INV(Table3[[#This Row],[RV gamma]],GammaShape1,GammaRate1)/BinomTrials,Table3[[#This Row],[RV binom]])</f>
        <v>1</v>
      </c>
      <c r="K837" s="1">
        <f>Table3[[#This Row],[Risk 1 Simulated occurences]]*_xlfn.LOGNORM.INV(Table3[[#This Row],[RV lognorm]],(LN(ImpLow1)+LN(ImpUp1))/2,(LN(ImpUp1)-LN(ImpLow1))/3.29)</f>
        <v>67794.015255685168</v>
      </c>
      <c r="L837">
        <f>_xlfn.BINOM.INV(BinomTrials,_xlfn.GAMMA.INV(Table3[[#This Row],[RV gamma]],GammaShape2,GammaRate2)/BinomTrials,Table3[[#This Row],[RV binom]])</f>
        <v>0</v>
      </c>
      <c r="M837" s="1">
        <f>Table3[[#This Row],[Risk 2 simulated occurences]]*_xlfn.LOGNORM.INV(Table3[[#This Row],[RV lognorm]],(LN(ImpLow2)+LN(ImpUp2))/2,(LN(ImpUp2)-LN(ImpLow2))/3.29)</f>
        <v>0</v>
      </c>
    </row>
    <row r="838" spans="1:13">
      <c r="A838">
        <v>0.84108794566294554</v>
      </c>
      <c r="C838">
        <f>_xlfn.BETA.INV(Table1[[#This Row],[RV Beta]],C$9,C$10,ProbLow1,ProbUp1)</f>
        <v>0.60158478618338651</v>
      </c>
      <c r="D838">
        <f>_xlfn.BETA.INV(Table1[[#This Row],[RV Beta]],D$9,D$10,ProbLow2,ProbUp2)</f>
        <v>0.20547543585501596</v>
      </c>
      <c r="G838">
        <v>0.21579294661795392</v>
      </c>
      <c r="H838">
        <v>0.9259065338065412</v>
      </c>
      <c r="I838">
        <v>0.63602012099512861</v>
      </c>
      <c r="J838">
        <f>_xlfn.BINOM.INV(BinomTrials,_xlfn.GAMMA.INV(Table3[[#This Row],[RV gamma]],GammaShape1,GammaRate1)/BinomTrials,Table3[[#This Row],[RV binom]])</f>
        <v>1</v>
      </c>
      <c r="K838" s="1">
        <f>Table3[[#This Row],[Risk 1 Simulated occurences]]*_xlfn.LOGNORM.INV(Table3[[#This Row],[RV lognorm]],(LN(ImpLow1)+LN(ImpUp1))/2,(LN(ImpUp1)-LN(ImpLow1))/3.29)</f>
        <v>40339.144386980013</v>
      </c>
      <c r="L838">
        <f>_xlfn.BINOM.INV(BinomTrials,_xlfn.GAMMA.INV(Table3[[#This Row],[RV gamma]],GammaShape2,GammaRate2)/BinomTrials,Table3[[#This Row],[RV binom]])</f>
        <v>1</v>
      </c>
      <c r="M838" s="1">
        <f>Table3[[#This Row],[Risk 2 simulated occurences]]*_xlfn.LOGNORM.INV(Table3[[#This Row],[RV lognorm]],(LN(ImpLow2)+LN(ImpUp2))/2,(LN(ImpUp2)-LN(ImpLow2))/3.29)</f>
        <v>4033914.4386980026</v>
      </c>
    </row>
    <row r="839" spans="1:13">
      <c r="A839">
        <v>0.16510275712474379</v>
      </c>
      <c r="C839">
        <f>_xlfn.BETA.INV(Table1[[#This Row],[RV Beta]],C$9,C$10,ProbLow1,ProbUp1)</f>
        <v>0.40076224854828602</v>
      </c>
      <c r="D839">
        <f>_xlfn.BETA.INV(Table1[[#This Row],[RV Beta]],D$9,D$10,ProbLow2,ProbUp2)</f>
        <v>0.14522867456448585</v>
      </c>
      <c r="G839">
        <v>0.83205380795153505</v>
      </c>
      <c r="H839">
        <v>0.71111368653882001</v>
      </c>
      <c r="I839">
        <v>0.59017356512610497</v>
      </c>
      <c r="J839">
        <f>_xlfn.BINOM.INV(BinomTrials,_xlfn.GAMMA.INV(Table3[[#This Row],[RV gamma]],GammaShape1,GammaRate1)/BinomTrials,Table3[[#This Row],[RV binom]])</f>
        <v>1</v>
      </c>
      <c r="K839" s="1">
        <f>Table3[[#This Row],[Risk 1 Simulated occurences]]*_xlfn.LOGNORM.INV(Table3[[#This Row],[RV lognorm]],(LN(ImpLow1)+LN(ImpUp1))/2,(LN(ImpUp1)-LN(ImpLow1))/3.29)</f>
        <v>37093.54324842646</v>
      </c>
      <c r="L839">
        <f>_xlfn.BINOM.INV(BinomTrials,_xlfn.GAMMA.INV(Table3[[#This Row],[RV gamma]],GammaShape2,GammaRate2)/BinomTrials,Table3[[#This Row],[RV binom]])</f>
        <v>0</v>
      </c>
      <c r="M839" s="1">
        <f>Table3[[#This Row],[Risk 2 simulated occurences]]*_xlfn.LOGNORM.INV(Table3[[#This Row],[RV lognorm]],(LN(ImpLow2)+LN(ImpUp2))/2,(LN(ImpUp2)-LN(ImpLow2))/3.29)</f>
        <v>0</v>
      </c>
    </row>
    <row r="840" spans="1:13">
      <c r="A840">
        <v>0.88203899556865872</v>
      </c>
      <c r="C840">
        <f>_xlfn.BETA.INV(Table1[[#This Row],[RV Beta]],C$9,C$10,ProbLow1,ProbUp1)</f>
        <v>0.61838380106675062</v>
      </c>
      <c r="D840">
        <f>_xlfn.BETA.INV(Table1[[#This Row],[RV Beta]],D$9,D$10,ProbLow2,ProbUp2)</f>
        <v>0.21051514032002516</v>
      </c>
      <c r="G840">
        <v>0.3283502414488933</v>
      </c>
      <c r="H840">
        <v>0.6877296579478912</v>
      </c>
      <c r="I840">
        <v>4.7109074446889138E-2</v>
      </c>
      <c r="J840">
        <f>_xlfn.BINOM.INV(BinomTrials,_xlfn.GAMMA.INV(Table3[[#This Row],[RV gamma]],GammaShape1,GammaRate1)/BinomTrials,Table3[[#This Row],[RV binom]])</f>
        <v>1</v>
      </c>
      <c r="K840" s="1">
        <f>Table3[[#This Row],[Risk 1 Simulated occurences]]*_xlfn.LOGNORM.INV(Table3[[#This Row],[RV lognorm]],(LN(ImpLow1)+LN(ImpUp1))/2,(LN(ImpUp1)-LN(ImpLow1))/3.29)</f>
        <v>9802.1368536664213</v>
      </c>
      <c r="L840">
        <f>_xlfn.BINOM.INV(BinomTrials,_xlfn.GAMMA.INV(Table3[[#This Row],[RV gamma]],GammaShape2,GammaRate2)/BinomTrials,Table3[[#This Row],[RV binom]])</f>
        <v>0</v>
      </c>
      <c r="M840" s="1">
        <f>Table3[[#This Row],[Risk 2 simulated occurences]]*_xlfn.LOGNORM.INV(Table3[[#This Row],[RV lognorm]],(LN(ImpLow2)+LN(ImpUp2))/2,(LN(ImpUp2)-LN(ImpLow2))/3.29)</f>
        <v>0</v>
      </c>
    </row>
    <row r="841" spans="1:13">
      <c r="A841">
        <v>0.42939852244658328</v>
      </c>
      <c r="C841">
        <f>_xlfn.BETA.INV(Table1[[#This Row],[RV Beta]],C$9,C$10,ProbLow1,ProbUp1)</f>
        <v>0.48110106135477615</v>
      </c>
      <c r="D841">
        <f>_xlfn.BETA.INV(Table1[[#This Row],[RV Beta]],D$9,D$10,ProbLow2,ProbUp2)</f>
        <v>0.16933031840643298</v>
      </c>
      <c r="G841">
        <v>0.58250803155010011</v>
      </c>
      <c r="H841">
        <v>0.67236113020794519</v>
      </c>
      <c r="I841">
        <v>0.76221422886579027</v>
      </c>
      <c r="J841">
        <f>_xlfn.BINOM.INV(BinomTrials,_xlfn.GAMMA.INV(Table3[[#This Row],[RV gamma]],GammaShape1,GammaRate1)/BinomTrials,Table3[[#This Row],[RV binom]])</f>
        <v>1</v>
      </c>
      <c r="K841" s="1">
        <f>Table3[[#This Row],[Risk 1 Simulated occurences]]*_xlfn.LOGNORM.INV(Table3[[#This Row],[RV lognorm]],(LN(ImpLow1)+LN(ImpUp1))/2,(LN(ImpUp1)-LN(ImpLow1))/3.29)</f>
        <v>52101.717503573076</v>
      </c>
      <c r="L841">
        <f>_xlfn.BINOM.INV(BinomTrials,_xlfn.GAMMA.INV(Table3[[#This Row],[RV gamma]],GammaShape2,GammaRate2)/BinomTrials,Table3[[#This Row],[RV binom]])</f>
        <v>0</v>
      </c>
      <c r="M841" s="1">
        <f>Table3[[#This Row],[Risk 2 simulated occurences]]*_xlfn.LOGNORM.INV(Table3[[#This Row],[RV lognorm]],(LN(ImpLow2)+LN(ImpUp2))/2,(LN(ImpUp2)-LN(ImpLow2))/3.29)</f>
        <v>0</v>
      </c>
    </row>
    <row r="842" spans="1:13">
      <c r="A842">
        <v>0.90096675972499263</v>
      </c>
      <c r="C842">
        <f>_xlfn.BETA.INV(Table1[[#This Row],[RV Beta]],C$9,C$10,ProbLow1,ProbUp1)</f>
        <v>0.6271496741234317</v>
      </c>
      <c r="D842">
        <f>_xlfn.BETA.INV(Table1[[#This Row],[RV Beta]],D$9,D$10,ProbLow2,ProbUp2)</f>
        <v>0.21314490223702953</v>
      </c>
      <c r="G842">
        <v>0.21248626253217751</v>
      </c>
      <c r="H842">
        <v>0.3735154049347692</v>
      </c>
      <c r="I842">
        <v>0.5345445473373609</v>
      </c>
      <c r="J842">
        <f>_xlfn.BINOM.INV(BinomTrials,_xlfn.GAMMA.INV(Table3[[#This Row],[RV gamma]],GammaShape1,GammaRate1)/BinomTrials,Table3[[#This Row],[RV binom]])</f>
        <v>0</v>
      </c>
      <c r="K842" s="1">
        <f>Table3[[#This Row],[Risk 1 Simulated occurences]]*_xlfn.LOGNORM.INV(Table3[[#This Row],[RV lognorm]],(LN(ImpLow1)+LN(ImpUp1))/2,(LN(ImpUp1)-LN(ImpLow1))/3.29)</f>
        <v>0</v>
      </c>
      <c r="L842">
        <f>_xlfn.BINOM.INV(BinomTrials,_xlfn.GAMMA.INV(Table3[[#This Row],[RV gamma]],GammaShape2,GammaRate2)/BinomTrials,Table3[[#This Row],[RV binom]])</f>
        <v>0</v>
      </c>
      <c r="M842" s="1">
        <f>Table3[[#This Row],[Risk 2 simulated occurences]]*_xlfn.LOGNORM.INV(Table3[[#This Row],[RV lognorm]],(LN(ImpLow2)+LN(ImpUp2))/2,(LN(ImpUp2)-LN(ImpLow2))/3.29)</f>
        <v>0</v>
      </c>
    </row>
    <row r="843" spans="1:13">
      <c r="A843">
        <v>0.54833069795199241</v>
      </c>
      <c r="C843">
        <f>_xlfn.BETA.INV(Table1[[#This Row],[RV Beta]],C$9,C$10,ProbLow1,ProbUp1)</f>
        <v>0.51291112506071368</v>
      </c>
      <c r="D843">
        <f>_xlfn.BETA.INV(Table1[[#This Row],[RV Beta]],D$9,D$10,ProbLow2,ProbUp2)</f>
        <v>0.1788733375182141</v>
      </c>
      <c r="G843">
        <v>0.25661437830730077</v>
      </c>
      <c r="H843">
        <v>0.67341073866626744</v>
      </c>
      <c r="I843">
        <v>9.0207099025234161E-2</v>
      </c>
      <c r="J843">
        <f>_xlfn.BINOM.INV(BinomTrials,_xlfn.GAMMA.INV(Table3[[#This Row],[RV gamma]],GammaShape1,GammaRate1)/BinomTrials,Table3[[#This Row],[RV binom]])</f>
        <v>1</v>
      </c>
      <c r="K843" s="1">
        <f>Table3[[#This Row],[Risk 1 Simulated occurences]]*_xlfn.LOGNORM.INV(Table3[[#This Row],[RV lognorm]],(LN(ImpLow1)+LN(ImpUp1))/2,(LN(ImpUp1)-LN(ImpLow1))/3.29)</f>
        <v>12384.057965706574</v>
      </c>
      <c r="L843">
        <f>_xlfn.BINOM.INV(BinomTrials,_xlfn.GAMMA.INV(Table3[[#This Row],[RV gamma]],GammaShape2,GammaRate2)/BinomTrials,Table3[[#This Row],[RV binom]])</f>
        <v>0</v>
      </c>
      <c r="M843" s="1">
        <f>Table3[[#This Row],[Risk 2 simulated occurences]]*_xlfn.LOGNORM.INV(Table3[[#This Row],[RV lognorm]],(LN(ImpLow2)+LN(ImpUp2))/2,(LN(ImpUp2)-LN(ImpLow2))/3.29)</f>
        <v>0</v>
      </c>
    </row>
    <row r="844" spans="1:13">
      <c r="A844">
        <v>0.7940404791357184</v>
      </c>
      <c r="C844">
        <f>_xlfn.BETA.INV(Table1[[#This Row],[RV Beta]],C$9,C$10,ProbLow1,ProbUp1)</f>
        <v>0.58466063452133443</v>
      </c>
      <c r="D844">
        <f>_xlfn.BETA.INV(Table1[[#This Row],[RV Beta]],D$9,D$10,ProbLow2,ProbUp2)</f>
        <v>0.20039819035640033</v>
      </c>
      <c r="G844">
        <v>0.91785621080447743</v>
      </c>
      <c r="H844">
        <v>1.4284763957506401E-2</v>
      </c>
      <c r="I844">
        <v>0.11071331711053536</v>
      </c>
      <c r="J844">
        <f>_xlfn.BINOM.INV(BinomTrials,_xlfn.GAMMA.INV(Table3[[#This Row],[RV gamma]],GammaShape1,GammaRate1)/BinomTrials,Table3[[#This Row],[RV binom]])</f>
        <v>0</v>
      </c>
      <c r="K844" s="1">
        <f>Table3[[#This Row],[Risk 1 Simulated occurences]]*_xlfn.LOGNORM.INV(Table3[[#This Row],[RV lognorm]],(LN(ImpLow1)+LN(ImpUp1))/2,(LN(ImpUp1)-LN(ImpLow1))/3.29)</f>
        <v>0</v>
      </c>
      <c r="L844">
        <f>_xlfn.BINOM.INV(BinomTrials,_xlfn.GAMMA.INV(Table3[[#This Row],[RV gamma]],GammaShape2,GammaRate2)/BinomTrials,Table3[[#This Row],[RV binom]])</f>
        <v>0</v>
      </c>
      <c r="M844" s="1">
        <f>Table3[[#This Row],[Risk 2 simulated occurences]]*_xlfn.LOGNORM.INV(Table3[[#This Row],[RV lognorm]],(LN(ImpLow2)+LN(ImpUp2))/2,(LN(ImpUp2)-LN(ImpLow2))/3.29)</f>
        <v>0</v>
      </c>
    </row>
    <row r="845" spans="1:13">
      <c r="A845">
        <v>0.43833283401948064</v>
      </c>
      <c r="C845">
        <f>_xlfn.BETA.INV(Table1[[#This Row],[RV Beta]],C$9,C$10,ProbLow1,ProbUp1)</f>
        <v>0.48350763536560676</v>
      </c>
      <c r="D845">
        <f>_xlfn.BETA.INV(Table1[[#This Row],[RV Beta]],D$9,D$10,ProbLow2,ProbUp2)</f>
        <v>0.17005229060968213</v>
      </c>
      <c r="G845">
        <v>0.40933499085220276</v>
      </c>
      <c r="H845">
        <v>8.4027833810089075E-2</v>
      </c>
      <c r="I845">
        <v>0.75872067676797539</v>
      </c>
      <c r="J845">
        <f>_xlfn.BINOM.INV(BinomTrials,_xlfn.GAMMA.INV(Table3[[#This Row],[RV gamma]],GammaShape1,GammaRate1)/BinomTrials,Table3[[#This Row],[RV binom]])</f>
        <v>0</v>
      </c>
      <c r="K845" s="1">
        <f>Table3[[#This Row],[Risk 1 Simulated occurences]]*_xlfn.LOGNORM.INV(Table3[[#This Row],[RV lognorm]],(LN(ImpLow1)+LN(ImpUp1))/2,(LN(ImpUp1)-LN(ImpLow1))/3.29)</f>
        <v>0</v>
      </c>
      <c r="L845">
        <f>_xlfn.BINOM.INV(BinomTrials,_xlfn.GAMMA.INV(Table3[[#This Row],[RV gamma]],GammaShape2,GammaRate2)/BinomTrials,Table3[[#This Row],[RV binom]])</f>
        <v>0</v>
      </c>
      <c r="M845" s="1">
        <f>Table3[[#This Row],[Risk 2 simulated occurences]]*_xlfn.LOGNORM.INV(Table3[[#This Row],[RV lognorm]],(LN(ImpLow2)+LN(ImpUp2))/2,(LN(ImpUp2)-LN(ImpLow2))/3.29)</f>
        <v>0</v>
      </c>
    </row>
    <row r="846" spans="1:13">
      <c r="A846">
        <v>5.99413654114778E-2</v>
      </c>
      <c r="C846">
        <f>_xlfn.BETA.INV(Table1[[#This Row],[RV Beta]],C$9,C$10,ProbLow1,ProbUp1)</f>
        <v>0.35130325030473175</v>
      </c>
      <c r="D846">
        <f>_xlfn.BETA.INV(Table1[[#This Row],[RV Beta]],D$9,D$10,ProbLow2,ProbUp2)</f>
        <v>0.1303909750914195</v>
      </c>
      <c r="G846">
        <v>0.69319125297162276</v>
      </c>
      <c r="H846">
        <v>0.25580284616714477</v>
      </c>
      <c r="I846">
        <v>0.81841443936266678</v>
      </c>
      <c r="J846">
        <f>_xlfn.BINOM.INV(BinomTrials,_xlfn.GAMMA.INV(Table3[[#This Row],[RV gamma]],GammaShape1,GammaRate1)/BinomTrials,Table3[[#This Row],[RV binom]])</f>
        <v>0</v>
      </c>
      <c r="K846" s="1">
        <f>Table3[[#This Row],[Risk 1 Simulated occurences]]*_xlfn.LOGNORM.INV(Table3[[#This Row],[RV lognorm]],(LN(ImpLow1)+LN(ImpUp1))/2,(LN(ImpUp1)-LN(ImpLow1))/3.29)</f>
        <v>0</v>
      </c>
      <c r="L846">
        <f>_xlfn.BINOM.INV(BinomTrials,_xlfn.GAMMA.INV(Table3[[#This Row],[RV gamma]],GammaShape2,GammaRate2)/BinomTrials,Table3[[#This Row],[RV binom]])</f>
        <v>0</v>
      </c>
      <c r="M846" s="1">
        <f>Table3[[#This Row],[Risk 2 simulated occurences]]*_xlfn.LOGNORM.INV(Table3[[#This Row],[RV lognorm]],(LN(ImpLow2)+LN(ImpUp2))/2,(LN(ImpUp2)-LN(ImpLow2))/3.29)</f>
        <v>0</v>
      </c>
    </row>
    <row r="847" spans="1:13">
      <c r="A847">
        <v>0.43452847070737205</v>
      </c>
      <c r="C847">
        <f>_xlfn.BETA.INV(Table1[[#This Row],[RV Beta]],C$9,C$10,ProbLow1,ProbUp1)</f>
        <v>0.48248368322930424</v>
      </c>
      <c r="D847">
        <f>_xlfn.BETA.INV(Table1[[#This Row],[RV Beta]],D$9,D$10,ProbLow2,ProbUp2)</f>
        <v>0.16974510496879139</v>
      </c>
      <c r="G847">
        <v>0.46538869406347566</v>
      </c>
      <c r="H847">
        <v>0.27843553120197523</v>
      </c>
      <c r="I847">
        <v>9.1482368340474726E-2</v>
      </c>
      <c r="J847">
        <f>_xlfn.BINOM.INV(BinomTrials,_xlfn.GAMMA.INV(Table3[[#This Row],[RV gamma]],GammaShape1,GammaRate1)/BinomTrials,Table3[[#This Row],[RV binom]])</f>
        <v>0</v>
      </c>
      <c r="K847" s="1">
        <f>Table3[[#This Row],[Risk 1 Simulated occurences]]*_xlfn.LOGNORM.INV(Table3[[#This Row],[RV lognorm]],(LN(ImpLow1)+LN(ImpUp1))/2,(LN(ImpUp1)-LN(ImpLow1))/3.29)</f>
        <v>0</v>
      </c>
      <c r="L847">
        <f>_xlfn.BINOM.INV(BinomTrials,_xlfn.GAMMA.INV(Table3[[#This Row],[RV gamma]],GammaShape2,GammaRate2)/BinomTrials,Table3[[#This Row],[RV binom]])</f>
        <v>0</v>
      </c>
      <c r="M847" s="1">
        <f>Table3[[#This Row],[Risk 2 simulated occurences]]*_xlfn.LOGNORM.INV(Table3[[#This Row],[RV lognorm]],(LN(ImpLow2)+LN(ImpUp2))/2,(LN(ImpUp2)-LN(ImpLow2))/3.29)</f>
        <v>0</v>
      </c>
    </row>
    <row r="848" spans="1:13">
      <c r="A848">
        <v>0.12000717880204655</v>
      </c>
      <c r="C848">
        <f>_xlfn.BETA.INV(Table1[[#This Row],[RV Beta]],C$9,C$10,ProbLow1,ProbUp1)</f>
        <v>0.38251889906020664</v>
      </c>
      <c r="D848">
        <f>_xlfn.BETA.INV(Table1[[#This Row],[RV Beta]],D$9,D$10,ProbLow2,ProbUp2)</f>
        <v>0.13975566971806203</v>
      </c>
      <c r="G848">
        <v>0.78778112483573204</v>
      </c>
      <c r="H848">
        <v>0.66597291159721694</v>
      </c>
      <c r="I848">
        <v>0.54416469835870185</v>
      </c>
      <c r="J848">
        <f>_xlfn.BINOM.INV(BinomTrials,_xlfn.GAMMA.INV(Table3[[#This Row],[RV gamma]],GammaShape1,GammaRate1)/BinomTrials,Table3[[#This Row],[RV binom]])</f>
        <v>1</v>
      </c>
      <c r="K848" s="1">
        <f>Table3[[#This Row],[Risk 1 Simulated occurences]]*_xlfn.LOGNORM.INV(Table3[[#This Row],[RV lognorm]],(LN(ImpLow1)+LN(ImpUp1))/2,(LN(ImpUp1)-LN(ImpLow1))/3.29)</f>
        <v>34175.730423639347</v>
      </c>
      <c r="L848">
        <f>_xlfn.BINOM.INV(BinomTrials,_xlfn.GAMMA.INV(Table3[[#This Row],[RV gamma]],GammaShape2,GammaRate2)/BinomTrials,Table3[[#This Row],[RV binom]])</f>
        <v>0</v>
      </c>
      <c r="M848" s="1">
        <f>Table3[[#This Row],[Risk 2 simulated occurences]]*_xlfn.LOGNORM.INV(Table3[[#This Row],[RV lognorm]],(LN(ImpLow2)+LN(ImpUp2))/2,(LN(ImpUp2)-LN(ImpLow2))/3.29)</f>
        <v>0</v>
      </c>
    </row>
    <row r="849" spans="1:13">
      <c r="A849">
        <v>0.96065412599623856</v>
      </c>
      <c r="C849">
        <f>_xlfn.BETA.INV(Table1[[#This Row],[RV Beta]],C$9,C$10,ProbLow1,ProbUp1)</f>
        <v>0.66343888873385692</v>
      </c>
      <c r="D849">
        <f>_xlfn.BETA.INV(Table1[[#This Row],[RV Beta]],D$9,D$10,ProbLow2,ProbUp2)</f>
        <v>0.22403166662015706</v>
      </c>
      <c r="G849">
        <v>0.23736511414747924</v>
      </c>
      <c r="H849">
        <v>6.725214424880787E-3</v>
      </c>
      <c r="I849">
        <v>0.77608531470228237</v>
      </c>
      <c r="J849">
        <f>_xlfn.BINOM.INV(BinomTrials,_xlfn.GAMMA.INV(Table3[[#This Row],[RV gamma]],GammaShape1,GammaRate1)/BinomTrials,Table3[[#This Row],[RV binom]])</f>
        <v>0</v>
      </c>
      <c r="K849" s="1">
        <f>Table3[[#This Row],[Risk 1 Simulated occurences]]*_xlfn.LOGNORM.INV(Table3[[#This Row],[RV lognorm]],(LN(ImpLow1)+LN(ImpUp1))/2,(LN(ImpUp1)-LN(ImpLow1))/3.29)</f>
        <v>0</v>
      </c>
      <c r="L849">
        <f>_xlfn.BINOM.INV(BinomTrials,_xlfn.GAMMA.INV(Table3[[#This Row],[RV gamma]],GammaShape2,GammaRate2)/BinomTrials,Table3[[#This Row],[RV binom]])</f>
        <v>0</v>
      </c>
      <c r="M849" s="1">
        <f>Table3[[#This Row],[Risk 2 simulated occurences]]*_xlfn.LOGNORM.INV(Table3[[#This Row],[RV lognorm]],(LN(ImpLow2)+LN(ImpUp2))/2,(LN(ImpUp2)-LN(ImpLow2))/3.29)</f>
        <v>0</v>
      </c>
    </row>
    <row r="850" spans="1:13">
      <c r="A850">
        <v>0.7138956187823301</v>
      </c>
      <c r="C850">
        <f>_xlfn.BETA.INV(Table1[[#This Row],[RV Beta]],C$9,C$10,ProbLow1,ProbUp1)</f>
        <v>0.55921646107021905</v>
      </c>
      <c r="D850">
        <f>_xlfn.BETA.INV(Table1[[#This Row],[RV Beta]],D$9,D$10,ProbLow2,ProbUp2)</f>
        <v>0.19276493832106567</v>
      </c>
      <c r="G850">
        <v>0.39547347668347577</v>
      </c>
      <c r="H850">
        <v>3.0678838971387054E-2</v>
      </c>
      <c r="I850">
        <v>0.66588420125929837</v>
      </c>
      <c r="J850">
        <f>_xlfn.BINOM.INV(BinomTrials,_xlfn.GAMMA.INV(Table3[[#This Row],[RV gamma]],GammaShape1,GammaRate1)/BinomTrials,Table3[[#This Row],[RV binom]])</f>
        <v>0</v>
      </c>
      <c r="K850" s="1">
        <f>Table3[[#This Row],[Risk 1 Simulated occurences]]*_xlfn.LOGNORM.INV(Table3[[#This Row],[RV lognorm]],(LN(ImpLow1)+LN(ImpUp1))/2,(LN(ImpUp1)-LN(ImpLow1))/3.29)</f>
        <v>0</v>
      </c>
      <c r="L850">
        <f>_xlfn.BINOM.INV(BinomTrials,_xlfn.GAMMA.INV(Table3[[#This Row],[RV gamma]],GammaShape2,GammaRate2)/BinomTrials,Table3[[#This Row],[RV binom]])</f>
        <v>0</v>
      </c>
      <c r="M850" s="1">
        <f>Table3[[#This Row],[Risk 2 simulated occurences]]*_xlfn.LOGNORM.INV(Table3[[#This Row],[RV lognorm]],(LN(ImpLow2)+LN(ImpUp2))/2,(LN(ImpUp2)-LN(ImpLow2))/3.29)</f>
        <v>0</v>
      </c>
    </row>
    <row r="851" spans="1:13">
      <c r="A851">
        <v>0.44366487462244225</v>
      </c>
      <c r="C851">
        <f>_xlfn.BETA.INV(Table1[[#This Row],[RV Beta]],C$9,C$10,ProbLow1,ProbUp1)</f>
        <v>0.48494091244269355</v>
      </c>
      <c r="D851">
        <f>_xlfn.BETA.INV(Table1[[#This Row],[RV Beta]],D$9,D$10,ProbLow2,ProbUp2)</f>
        <v>0.17048227373280816</v>
      </c>
      <c r="G851">
        <v>0.72272261917717873</v>
      </c>
      <c r="H851">
        <v>0.61924659210222144</v>
      </c>
      <c r="I851">
        <v>0.51577056502726426</v>
      </c>
      <c r="J851">
        <f>_xlfn.BINOM.INV(BinomTrials,_xlfn.GAMMA.INV(Table3[[#This Row],[RV gamma]],GammaShape1,GammaRate1)/BinomTrials,Table3[[#This Row],[RV binom]])</f>
        <v>1</v>
      </c>
      <c r="K851" s="1">
        <f>Table3[[#This Row],[Risk 1 Simulated occurences]]*_xlfn.LOGNORM.INV(Table3[[#This Row],[RV lognorm]],(LN(ImpLow1)+LN(ImpUp1))/2,(LN(ImpUp1)-LN(ImpLow1))/3.29)</f>
        <v>32510.123229988661</v>
      </c>
      <c r="L851">
        <f>_xlfn.BINOM.INV(BinomTrials,_xlfn.GAMMA.INV(Table3[[#This Row],[RV gamma]],GammaShape2,GammaRate2)/BinomTrials,Table3[[#This Row],[RV binom]])</f>
        <v>0</v>
      </c>
      <c r="M851" s="1">
        <f>Table3[[#This Row],[Risk 2 simulated occurences]]*_xlfn.LOGNORM.INV(Table3[[#This Row],[RV lognorm]],(LN(ImpLow2)+LN(ImpUp2))/2,(LN(ImpUp2)-LN(ImpLow2))/3.29)</f>
        <v>0</v>
      </c>
    </row>
    <row r="852" spans="1:13">
      <c r="A852">
        <v>0.67554777938665256</v>
      </c>
      <c r="C852">
        <f>_xlfn.BETA.INV(Table1[[#This Row],[RV Beta]],C$9,C$10,ProbLow1,ProbUp1)</f>
        <v>0.54797773245938708</v>
      </c>
      <c r="D852">
        <f>_xlfn.BETA.INV(Table1[[#This Row],[RV Beta]],D$9,D$10,ProbLow2,ProbUp2)</f>
        <v>0.18939331973781609</v>
      </c>
      <c r="G852">
        <v>0.79906051084355478</v>
      </c>
      <c r="H852">
        <v>0.67747346203656567</v>
      </c>
      <c r="I852">
        <v>0.55588641322957655</v>
      </c>
      <c r="J852">
        <f>_xlfn.BINOM.INV(BinomTrials,_xlfn.GAMMA.INV(Table3[[#This Row],[RV gamma]],GammaShape1,GammaRate1)/BinomTrials,Table3[[#This Row],[RV binom]])</f>
        <v>1</v>
      </c>
      <c r="K852" s="1">
        <f>Table3[[#This Row],[Risk 1 Simulated occurences]]*_xlfn.LOGNORM.INV(Table3[[#This Row],[RV lognorm]],(LN(ImpLow1)+LN(ImpUp1))/2,(LN(ImpUp1)-LN(ImpLow1))/3.29)</f>
        <v>34891.504931755531</v>
      </c>
      <c r="L852">
        <f>_xlfn.BINOM.INV(BinomTrials,_xlfn.GAMMA.INV(Table3[[#This Row],[RV gamma]],GammaShape2,GammaRate2)/BinomTrials,Table3[[#This Row],[RV binom]])</f>
        <v>0</v>
      </c>
      <c r="M852" s="1">
        <f>Table3[[#This Row],[Risk 2 simulated occurences]]*_xlfn.LOGNORM.INV(Table3[[#This Row],[RV lognorm]],(LN(ImpLow2)+LN(ImpUp2))/2,(LN(ImpUp2)-LN(ImpLow2))/3.29)</f>
        <v>0</v>
      </c>
    </row>
    <row r="853" spans="1:13">
      <c r="A853">
        <v>0.93152815146908541</v>
      </c>
      <c r="C853">
        <f>_xlfn.BETA.INV(Table1[[#This Row],[RV Beta]],C$9,C$10,ProbLow1,ProbUp1)</f>
        <v>0.64345226701742786</v>
      </c>
      <c r="D853">
        <f>_xlfn.BETA.INV(Table1[[#This Row],[RV Beta]],D$9,D$10,ProbLow2,ProbUp2)</f>
        <v>0.21803568010522836</v>
      </c>
      <c r="G853">
        <v>0.81000574762467559</v>
      </c>
      <c r="H853">
        <v>0.29647644855849281</v>
      </c>
      <c r="I853">
        <v>0.78294714949230992</v>
      </c>
      <c r="J853">
        <f>_xlfn.BINOM.INV(BinomTrials,_xlfn.GAMMA.INV(Table3[[#This Row],[RV gamma]],GammaShape1,GammaRate1)/BinomTrials,Table3[[#This Row],[RV binom]])</f>
        <v>0</v>
      </c>
      <c r="K853" s="1">
        <f>Table3[[#This Row],[Risk 1 Simulated occurences]]*_xlfn.LOGNORM.INV(Table3[[#This Row],[RV lognorm]],(LN(ImpLow1)+LN(ImpUp1))/2,(LN(ImpUp1)-LN(ImpLow1))/3.29)</f>
        <v>0</v>
      </c>
      <c r="L853">
        <f>_xlfn.BINOM.INV(BinomTrials,_xlfn.GAMMA.INV(Table3[[#This Row],[RV gamma]],GammaShape2,GammaRate2)/BinomTrials,Table3[[#This Row],[RV binom]])</f>
        <v>0</v>
      </c>
      <c r="M853" s="1">
        <f>Table3[[#This Row],[Risk 2 simulated occurences]]*_xlfn.LOGNORM.INV(Table3[[#This Row],[RV lognorm]],(LN(ImpLow2)+LN(ImpUp2))/2,(LN(ImpUp2)-LN(ImpLow2))/3.29)</f>
        <v>0</v>
      </c>
    </row>
    <row r="854" spans="1:13">
      <c r="A854">
        <v>0.19364174091892397</v>
      </c>
      <c r="C854">
        <f>_xlfn.BETA.INV(Table1[[#This Row],[RV Beta]],C$9,C$10,ProbLow1,ProbUp1)</f>
        <v>0.41109268072803251</v>
      </c>
      <c r="D854">
        <f>_xlfn.BETA.INV(Table1[[#This Row],[RV Beta]],D$9,D$10,ProbLow2,ProbUp2)</f>
        <v>0.14832780421840983</v>
      </c>
      <c r="G854">
        <v>0.76660032792324218</v>
      </c>
      <c r="H854">
        <v>0.87967092258840374</v>
      </c>
      <c r="I854">
        <v>0.99274151725356541</v>
      </c>
      <c r="J854">
        <f>_xlfn.BINOM.INV(BinomTrials,_xlfn.GAMMA.INV(Table3[[#This Row],[RV gamma]],GammaShape1,GammaRate1)/BinomTrials,Table3[[#This Row],[RV binom]])</f>
        <v>1</v>
      </c>
      <c r="K854" s="1">
        <f>Table3[[#This Row],[Risk 1 Simulated occurences]]*_xlfn.LOGNORM.INV(Table3[[#This Row],[RV lognorm]],(LN(ImpLow1)+LN(ImpUp1))/2,(LN(ImpUp1)-LN(ImpLow1))/3.29)</f>
        <v>174952.8555366759</v>
      </c>
      <c r="L854">
        <f>_xlfn.BINOM.INV(BinomTrials,_xlfn.GAMMA.INV(Table3[[#This Row],[RV gamma]],GammaShape2,GammaRate2)/BinomTrials,Table3[[#This Row],[RV binom]])</f>
        <v>1</v>
      </c>
      <c r="M854" s="1">
        <f>Table3[[#This Row],[Risk 2 simulated occurences]]*_xlfn.LOGNORM.INV(Table3[[#This Row],[RV lognorm]],(LN(ImpLow2)+LN(ImpUp2))/2,(LN(ImpUp2)-LN(ImpLow2))/3.29)</f>
        <v>17495285.553667627</v>
      </c>
    </row>
    <row r="855" spans="1:13">
      <c r="A855">
        <v>0.53673962435533273</v>
      </c>
      <c r="C855">
        <f>_xlfn.BETA.INV(Table1[[#This Row],[RV Beta]],C$9,C$10,ProbLow1,ProbUp1)</f>
        <v>0.50980729031930505</v>
      </c>
      <c r="D855">
        <f>_xlfn.BETA.INV(Table1[[#This Row],[RV Beta]],D$9,D$10,ProbLow2,ProbUp2)</f>
        <v>0.17794218709579149</v>
      </c>
      <c r="G855">
        <v>0.25171140593090624</v>
      </c>
      <c r="H855">
        <v>0.62919594330210049</v>
      </c>
      <c r="I855">
        <v>6.6804806732947385E-3</v>
      </c>
      <c r="J855">
        <f>_xlfn.BINOM.INV(BinomTrials,_xlfn.GAMMA.INV(Table3[[#This Row],[RV gamma]],GammaShape1,GammaRate1)/BinomTrials,Table3[[#This Row],[RV binom]])</f>
        <v>0</v>
      </c>
      <c r="K855" s="1">
        <f>Table3[[#This Row],[Risk 1 Simulated occurences]]*_xlfn.LOGNORM.INV(Table3[[#This Row],[RV lognorm]],(LN(ImpLow1)+LN(ImpUp1))/2,(LN(ImpUp1)-LN(ImpLow1))/3.29)</f>
        <v>0</v>
      </c>
      <c r="L855">
        <f>_xlfn.BINOM.INV(BinomTrials,_xlfn.GAMMA.INV(Table3[[#This Row],[RV gamma]],GammaShape2,GammaRate2)/BinomTrials,Table3[[#This Row],[RV binom]])</f>
        <v>0</v>
      </c>
      <c r="M855" s="1">
        <f>Table3[[#This Row],[Risk 2 simulated occurences]]*_xlfn.LOGNORM.INV(Table3[[#This Row],[RV lognorm]],(LN(ImpLow2)+LN(ImpUp2))/2,(LN(ImpUp2)-LN(ImpLow2))/3.29)</f>
        <v>0</v>
      </c>
    </row>
    <row r="856" spans="1:13">
      <c r="A856">
        <v>0.98286654007754592</v>
      </c>
      <c r="C856">
        <f>_xlfn.BETA.INV(Table1[[#This Row],[RV Beta]],C$9,C$10,ProbLow1,ProbUp1)</f>
        <v>0.68602366894544731</v>
      </c>
      <c r="D856">
        <f>_xlfn.BETA.INV(Table1[[#This Row],[RV Beta]],D$9,D$10,ProbLow2,ProbUp2)</f>
        <v>0.23080710068363419</v>
      </c>
      <c r="G856">
        <v>0.51359948074147077</v>
      </c>
      <c r="H856">
        <v>0.89621907840306825</v>
      </c>
      <c r="I856">
        <v>0.27883867606466572</v>
      </c>
      <c r="J856">
        <f>_xlfn.BINOM.INV(BinomTrials,_xlfn.GAMMA.INV(Table3[[#This Row],[RV gamma]],GammaShape1,GammaRate1)/BinomTrials,Table3[[#This Row],[RV binom]])</f>
        <v>1</v>
      </c>
      <c r="K856" s="1">
        <f>Table3[[#This Row],[Risk 1 Simulated occurences]]*_xlfn.LOGNORM.INV(Table3[[#This Row],[RV lognorm]],(LN(ImpLow1)+LN(ImpUp1))/2,(LN(ImpUp1)-LN(ImpLow1))/3.29)</f>
        <v>20979.486821149523</v>
      </c>
      <c r="L856">
        <f>_xlfn.BINOM.INV(BinomTrials,_xlfn.GAMMA.INV(Table3[[#This Row],[RV gamma]],GammaShape2,GammaRate2)/BinomTrials,Table3[[#This Row],[RV binom]])</f>
        <v>1</v>
      </c>
      <c r="M856" s="1">
        <f>Table3[[#This Row],[Risk 2 simulated occurences]]*_xlfn.LOGNORM.INV(Table3[[#This Row],[RV lognorm]],(LN(ImpLow2)+LN(ImpUp2))/2,(LN(ImpUp2)-LN(ImpLow2))/3.29)</f>
        <v>2097948.6821149532</v>
      </c>
    </row>
    <row r="857" spans="1:13">
      <c r="A857">
        <v>3.7939083314472384E-2</v>
      </c>
      <c r="C857">
        <f>_xlfn.BETA.INV(Table1[[#This Row],[RV Beta]],C$9,C$10,ProbLow1,ProbUp1)</f>
        <v>0.33540474368842244</v>
      </c>
      <c r="D857">
        <f>_xlfn.BETA.INV(Table1[[#This Row],[RV Beta]],D$9,D$10,ProbLow2,ProbUp2)</f>
        <v>0.12562142310652671</v>
      </c>
      <c r="G857">
        <v>6.6472821899909912E-2</v>
      </c>
      <c r="H857">
        <v>0.7540507203685356</v>
      </c>
      <c r="I857">
        <v>0.44162861883716126</v>
      </c>
      <c r="J857">
        <f>_xlfn.BINOM.INV(BinomTrials,_xlfn.GAMMA.INV(Table3[[#This Row],[RV gamma]],GammaShape1,GammaRate1)/BinomTrials,Table3[[#This Row],[RV binom]])</f>
        <v>1</v>
      </c>
      <c r="K857" s="1">
        <f>Table3[[#This Row],[Risk 1 Simulated occurences]]*_xlfn.LOGNORM.INV(Table3[[#This Row],[RV lognorm]],(LN(ImpLow1)+LN(ImpUp1))/2,(LN(ImpUp1)-LN(ImpLow1))/3.29)</f>
        <v>28534.309508343227</v>
      </c>
      <c r="L857">
        <f>_xlfn.BINOM.INV(BinomTrials,_xlfn.GAMMA.INV(Table3[[#This Row],[RV gamma]],GammaShape2,GammaRate2)/BinomTrials,Table3[[#This Row],[RV binom]])</f>
        <v>0</v>
      </c>
      <c r="M857" s="1">
        <f>Table3[[#This Row],[Risk 2 simulated occurences]]*_xlfn.LOGNORM.INV(Table3[[#This Row],[RV lognorm]],(LN(ImpLow2)+LN(ImpUp2))/2,(LN(ImpUp2)-LN(ImpLow2))/3.29)</f>
        <v>0</v>
      </c>
    </row>
    <row r="858" spans="1:13">
      <c r="A858">
        <v>0.64217326633733385</v>
      </c>
      <c r="C858">
        <f>_xlfn.BETA.INV(Table1[[#This Row],[RV Beta]],C$9,C$10,ProbLow1,ProbUp1)</f>
        <v>0.538518099547036</v>
      </c>
      <c r="D858">
        <f>_xlfn.BETA.INV(Table1[[#This Row],[RV Beta]],D$9,D$10,ProbLow2,ProbUp2)</f>
        <v>0.18655542986411078</v>
      </c>
      <c r="G858">
        <v>0.2087176717858378</v>
      </c>
      <c r="H858">
        <v>0.33045723397771698</v>
      </c>
      <c r="I858">
        <v>0.45219679616959618</v>
      </c>
      <c r="J858">
        <f>_xlfn.BINOM.INV(BinomTrials,_xlfn.GAMMA.INV(Table3[[#This Row],[RV gamma]],GammaShape1,GammaRate1)/BinomTrials,Table3[[#This Row],[RV binom]])</f>
        <v>0</v>
      </c>
      <c r="K858" s="1">
        <f>Table3[[#This Row],[Risk 1 Simulated occurences]]*_xlfn.LOGNORM.INV(Table3[[#This Row],[RV lognorm]],(LN(ImpLow1)+LN(ImpUp1))/2,(LN(ImpUp1)-LN(ImpLow1))/3.29)</f>
        <v>0</v>
      </c>
      <c r="L858">
        <f>_xlfn.BINOM.INV(BinomTrials,_xlfn.GAMMA.INV(Table3[[#This Row],[RV gamma]],GammaShape2,GammaRate2)/BinomTrials,Table3[[#This Row],[RV binom]])</f>
        <v>0</v>
      </c>
      <c r="M858" s="1">
        <f>Table3[[#This Row],[Risk 2 simulated occurences]]*_xlfn.LOGNORM.INV(Table3[[#This Row],[RV lognorm]],(LN(ImpLow2)+LN(ImpUp2))/2,(LN(ImpUp2)-LN(ImpLow2))/3.29)</f>
        <v>0</v>
      </c>
    </row>
    <row r="859" spans="1:13">
      <c r="A859">
        <v>6.087331569794254E-3</v>
      </c>
      <c r="C859">
        <f>_xlfn.BETA.INV(Table1[[#This Row],[RV Beta]],C$9,C$10,ProbLow1,ProbUp1)</f>
        <v>0.29436085197481154</v>
      </c>
      <c r="D859">
        <f>_xlfn.BETA.INV(Table1[[#This Row],[RV Beta]],D$9,D$10,ProbLow2,ProbUp2)</f>
        <v>0.11330825559244347</v>
      </c>
      <c r="G859">
        <v>0.91790970457620435</v>
      </c>
      <c r="H859">
        <v>0.99473146348946329</v>
      </c>
      <c r="I859">
        <v>7.1553222402722216E-2</v>
      </c>
      <c r="J859">
        <f>_xlfn.BINOM.INV(BinomTrials,_xlfn.GAMMA.INV(Table3[[#This Row],[RV gamma]],GammaShape1,GammaRate1)/BinomTrials,Table3[[#This Row],[RV binom]])</f>
        <v>3</v>
      </c>
      <c r="K859" s="1">
        <f>Table3[[#This Row],[Risk 1 Simulated occurences]]*_xlfn.LOGNORM.INV(Table3[[#This Row],[RV lognorm]],(LN(ImpLow1)+LN(ImpUp1))/2,(LN(ImpUp1)-LN(ImpLow1))/3.29)</f>
        <v>34043.882852802773</v>
      </c>
      <c r="L859">
        <f>_xlfn.BINOM.INV(BinomTrials,_xlfn.GAMMA.INV(Table3[[#This Row],[RV gamma]],GammaShape2,GammaRate2)/BinomTrials,Table3[[#This Row],[RV binom]])</f>
        <v>2</v>
      </c>
      <c r="M859" s="1">
        <f>Table3[[#This Row],[Risk 2 simulated occurences]]*_xlfn.LOGNORM.INV(Table3[[#This Row],[RV lognorm]],(LN(ImpLow2)+LN(ImpUp2))/2,(LN(ImpUp2)-LN(ImpLow2))/3.29)</f>
        <v>2269592.1901868484</v>
      </c>
    </row>
    <row r="860" spans="1:13">
      <c r="A860">
        <v>0.30978169353202994</v>
      </c>
      <c r="C860">
        <f>_xlfn.BETA.INV(Table1[[#This Row],[RV Beta]],C$9,C$10,ProbLow1,ProbUp1)</f>
        <v>0.44777569722725469</v>
      </c>
      <c r="D860">
        <f>_xlfn.BETA.INV(Table1[[#This Row],[RV Beta]],D$9,D$10,ProbLow2,ProbUp2)</f>
        <v>0.15933270916817646</v>
      </c>
      <c r="G860">
        <v>0.30840481226723865</v>
      </c>
      <c r="H860">
        <v>0.45170686740973354</v>
      </c>
      <c r="I860">
        <v>0.59500892255222837</v>
      </c>
      <c r="J860">
        <f>_xlfn.BINOM.INV(BinomTrials,_xlfn.GAMMA.INV(Table3[[#This Row],[RV gamma]],GammaShape1,GammaRate1)/BinomTrials,Table3[[#This Row],[RV binom]])</f>
        <v>0</v>
      </c>
      <c r="K860" s="1">
        <f>Table3[[#This Row],[Risk 1 Simulated occurences]]*_xlfn.LOGNORM.INV(Table3[[#This Row],[RV lognorm]],(LN(ImpLow1)+LN(ImpUp1))/2,(LN(ImpUp1)-LN(ImpLow1))/3.29)</f>
        <v>0</v>
      </c>
      <c r="L860">
        <f>_xlfn.BINOM.INV(BinomTrials,_xlfn.GAMMA.INV(Table3[[#This Row],[RV gamma]],GammaShape2,GammaRate2)/BinomTrials,Table3[[#This Row],[RV binom]])</f>
        <v>0</v>
      </c>
      <c r="M860" s="1">
        <f>Table3[[#This Row],[Risk 2 simulated occurences]]*_xlfn.LOGNORM.INV(Table3[[#This Row],[RV lognorm]],(LN(ImpLow2)+LN(ImpUp2))/2,(LN(ImpUp2)-LN(ImpLow2))/3.29)</f>
        <v>0</v>
      </c>
    </row>
    <row r="861" spans="1:13">
      <c r="A861">
        <v>0.50092319282746089</v>
      </c>
      <c r="C861">
        <f>_xlfn.BETA.INV(Table1[[#This Row],[RV Beta]],C$9,C$10,ProbLow1,ProbUp1)</f>
        <v>0.50024618491314188</v>
      </c>
      <c r="D861">
        <f>_xlfn.BETA.INV(Table1[[#This Row],[RV Beta]],D$9,D$10,ProbLow2,ProbUp2)</f>
        <v>0.17507385547394255</v>
      </c>
      <c r="G861">
        <v>0.35967977548003188</v>
      </c>
      <c r="H861">
        <v>0.83732055539140504</v>
      </c>
      <c r="I861">
        <v>0.3149613353027782</v>
      </c>
      <c r="J861">
        <f>_xlfn.BINOM.INV(BinomTrials,_xlfn.GAMMA.INV(Table3[[#This Row],[RV gamma]],GammaShape1,GammaRate1)/BinomTrials,Table3[[#This Row],[RV binom]])</f>
        <v>1</v>
      </c>
      <c r="K861" s="1">
        <f>Table3[[#This Row],[Risk 1 Simulated occurences]]*_xlfn.LOGNORM.INV(Table3[[#This Row],[RV lognorm]],(LN(ImpLow1)+LN(ImpUp1))/2,(LN(ImpUp1)-LN(ImpLow1))/3.29)</f>
        <v>22570.718362831762</v>
      </c>
      <c r="L861">
        <f>_xlfn.BINOM.INV(BinomTrials,_xlfn.GAMMA.INV(Table3[[#This Row],[RV gamma]],GammaShape2,GammaRate2)/BinomTrials,Table3[[#This Row],[RV binom]])</f>
        <v>0</v>
      </c>
      <c r="M861" s="1">
        <f>Table3[[#This Row],[Risk 2 simulated occurences]]*_xlfn.LOGNORM.INV(Table3[[#This Row],[RV lognorm]],(LN(ImpLow2)+LN(ImpUp2))/2,(LN(ImpUp2)-LN(ImpLow2))/3.29)</f>
        <v>0</v>
      </c>
    </row>
    <row r="862" spans="1:13">
      <c r="A862">
        <v>1.6101851135539753E-2</v>
      </c>
      <c r="C862">
        <f>_xlfn.BETA.INV(Table1[[#This Row],[RV Beta]],C$9,C$10,ProbLow1,ProbUp1)</f>
        <v>0.31256904421920806</v>
      </c>
      <c r="D862">
        <f>_xlfn.BETA.INV(Table1[[#This Row],[RV Beta]],D$9,D$10,ProbLow2,ProbUp2)</f>
        <v>0.1187707132657624</v>
      </c>
      <c r="G862">
        <v>0.13798649289551493</v>
      </c>
      <c r="H862">
        <v>0.84657446334444664</v>
      </c>
      <c r="I862">
        <v>0.55516243379337826</v>
      </c>
      <c r="J862">
        <f>_xlfn.BINOM.INV(BinomTrials,_xlfn.GAMMA.INV(Table3[[#This Row],[RV gamma]],GammaShape1,GammaRate1)/BinomTrials,Table3[[#This Row],[RV binom]])</f>
        <v>1</v>
      </c>
      <c r="K862" s="1">
        <f>Table3[[#This Row],[Risk 1 Simulated occurences]]*_xlfn.LOGNORM.INV(Table3[[#This Row],[RV lognorm]],(LN(ImpLow1)+LN(ImpUp1))/2,(LN(ImpUp1)-LN(ImpLow1))/3.29)</f>
        <v>34846.783987890041</v>
      </c>
      <c r="L862">
        <f>_xlfn.BINOM.INV(BinomTrials,_xlfn.GAMMA.INV(Table3[[#This Row],[RV gamma]],GammaShape2,GammaRate2)/BinomTrials,Table3[[#This Row],[RV binom]])</f>
        <v>0</v>
      </c>
      <c r="M862" s="1">
        <f>Table3[[#This Row],[Risk 2 simulated occurences]]*_xlfn.LOGNORM.INV(Table3[[#This Row],[RV lognorm]],(LN(ImpLow2)+LN(ImpUp2))/2,(LN(ImpUp2)-LN(ImpLow2))/3.29)</f>
        <v>0</v>
      </c>
    </row>
    <row r="863" spans="1:13">
      <c r="A863">
        <v>0.62381203501662796</v>
      </c>
      <c r="C863">
        <f>_xlfn.BETA.INV(Table1[[#This Row],[RV Beta]],C$9,C$10,ProbLow1,ProbUp1)</f>
        <v>0.53341228619951431</v>
      </c>
      <c r="D863">
        <f>_xlfn.BETA.INV(Table1[[#This Row],[RV Beta]],D$9,D$10,ProbLow2,ProbUp2)</f>
        <v>0.18502368585985426</v>
      </c>
      <c r="G863">
        <v>0.13898609491949254</v>
      </c>
      <c r="H863">
        <v>0.3770054301139924</v>
      </c>
      <c r="I863">
        <v>0.61502476530849226</v>
      </c>
      <c r="J863">
        <f>_xlfn.BINOM.INV(BinomTrials,_xlfn.GAMMA.INV(Table3[[#This Row],[RV gamma]],GammaShape1,GammaRate1)/BinomTrials,Table3[[#This Row],[RV binom]])</f>
        <v>0</v>
      </c>
      <c r="K863" s="1">
        <f>Table3[[#This Row],[Risk 1 Simulated occurences]]*_xlfn.LOGNORM.INV(Table3[[#This Row],[RV lognorm]],(LN(ImpLow1)+LN(ImpUp1))/2,(LN(ImpUp1)-LN(ImpLow1))/3.29)</f>
        <v>0</v>
      </c>
      <c r="L863">
        <f>_xlfn.BINOM.INV(BinomTrials,_xlfn.GAMMA.INV(Table3[[#This Row],[RV gamma]],GammaShape2,GammaRate2)/BinomTrials,Table3[[#This Row],[RV binom]])</f>
        <v>0</v>
      </c>
      <c r="M863" s="1">
        <f>Table3[[#This Row],[Risk 2 simulated occurences]]*_xlfn.LOGNORM.INV(Table3[[#This Row],[RV lognorm]],(LN(ImpLow2)+LN(ImpUp2))/2,(LN(ImpUp2)-LN(ImpLow2))/3.29)</f>
        <v>0</v>
      </c>
    </row>
    <row r="864" spans="1:13">
      <c r="A864">
        <v>0.40887252446677186</v>
      </c>
      <c r="C864">
        <f>_xlfn.BETA.INV(Table1[[#This Row],[RV Beta]],C$9,C$10,ProbLow1,ProbUp1)</f>
        <v>0.47554376153386024</v>
      </c>
      <c r="D864">
        <f>_xlfn.BETA.INV(Table1[[#This Row],[RV Beta]],D$9,D$10,ProbLow2,ProbUp2)</f>
        <v>0.16766312846015818</v>
      </c>
      <c r="G864">
        <v>0.93929731191103216</v>
      </c>
      <c r="H864">
        <v>0.33026392587007208</v>
      </c>
      <c r="I864">
        <v>0.72123053982911189</v>
      </c>
      <c r="J864">
        <f>_xlfn.BINOM.INV(BinomTrials,_xlfn.GAMMA.INV(Table3[[#This Row],[RV gamma]],GammaShape1,GammaRate1)/BinomTrials,Table3[[#This Row],[RV binom]])</f>
        <v>0</v>
      </c>
      <c r="K864" s="1">
        <f>Table3[[#This Row],[Risk 1 Simulated occurences]]*_xlfn.LOGNORM.INV(Table3[[#This Row],[RV lognorm]],(LN(ImpLow1)+LN(ImpUp1))/2,(LN(ImpUp1)-LN(ImpLow1))/3.29)</f>
        <v>0</v>
      </c>
      <c r="L864">
        <f>_xlfn.BINOM.INV(BinomTrials,_xlfn.GAMMA.INV(Table3[[#This Row],[RV gamma]],GammaShape2,GammaRate2)/BinomTrials,Table3[[#This Row],[RV binom]])</f>
        <v>0</v>
      </c>
      <c r="M864" s="1">
        <f>Table3[[#This Row],[Risk 2 simulated occurences]]*_xlfn.LOGNORM.INV(Table3[[#This Row],[RV lognorm]],(LN(ImpLow2)+LN(ImpUp2))/2,(LN(ImpUp2)-LN(ImpLow2))/3.29)</f>
        <v>0</v>
      </c>
    </row>
    <row r="865" spans="1:13">
      <c r="A865">
        <v>0.92051871303493094</v>
      </c>
      <c r="C865">
        <f>_xlfn.BETA.INV(Table1[[#This Row],[RV Beta]],C$9,C$10,ProbLow1,ProbUp1)</f>
        <v>0.63719446381745093</v>
      </c>
      <c r="D865">
        <f>_xlfn.BETA.INV(Table1[[#This Row],[RV Beta]],D$9,D$10,ProbLow2,ProbUp2)</f>
        <v>0.21615833914523525</v>
      </c>
      <c r="G865">
        <v>0.76992128871843279</v>
      </c>
      <c r="H865">
        <v>0.74580209830114719</v>
      </c>
      <c r="I865">
        <v>0.72168290788386158</v>
      </c>
      <c r="J865">
        <f>_xlfn.BINOM.INV(BinomTrials,_xlfn.GAMMA.INV(Table3[[#This Row],[RV gamma]],GammaShape1,GammaRate1)/BinomTrials,Table3[[#This Row],[RV binom]])</f>
        <v>1</v>
      </c>
      <c r="K865" s="1">
        <f>Table3[[#This Row],[Risk 1 Simulated occurences]]*_xlfn.LOGNORM.INV(Table3[[#This Row],[RV lognorm]],(LN(ImpLow1)+LN(ImpUp1))/2,(LN(ImpUp1)-LN(ImpLow1))/3.29)</f>
        <v>47717.454291738708</v>
      </c>
      <c r="L865">
        <f>_xlfn.BINOM.INV(BinomTrials,_xlfn.GAMMA.INV(Table3[[#This Row],[RV gamma]],GammaShape2,GammaRate2)/BinomTrials,Table3[[#This Row],[RV binom]])</f>
        <v>0</v>
      </c>
      <c r="M865" s="1">
        <f>Table3[[#This Row],[Risk 2 simulated occurences]]*_xlfn.LOGNORM.INV(Table3[[#This Row],[RV lognorm]],(LN(ImpLow2)+LN(ImpUp2))/2,(LN(ImpUp2)-LN(ImpLow2))/3.29)</f>
        <v>0</v>
      </c>
    </row>
    <row r="866" spans="1:13">
      <c r="A866">
        <v>0.15800997808482964</v>
      </c>
      <c r="C866">
        <f>_xlfn.BETA.INV(Table1[[#This Row],[RV Beta]],C$9,C$10,ProbLow1,ProbUp1)</f>
        <v>0.39806964052415922</v>
      </c>
      <c r="D866">
        <f>_xlfn.BETA.INV(Table1[[#This Row],[RV Beta]],D$9,D$10,ProbLow2,ProbUp2)</f>
        <v>0.14442089215724785</v>
      </c>
      <c r="G866">
        <v>6.7099490699870271E-2</v>
      </c>
      <c r="H866">
        <v>0.69586614738025987</v>
      </c>
      <c r="I866">
        <v>0.32463280406064948</v>
      </c>
      <c r="J866">
        <f>_xlfn.BINOM.INV(BinomTrials,_xlfn.GAMMA.INV(Table3[[#This Row],[RV gamma]],GammaShape1,GammaRate1)/BinomTrials,Table3[[#This Row],[RV binom]])</f>
        <v>1</v>
      </c>
      <c r="K866" s="1">
        <f>Table3[[#This Row],[Risk 1 Simulated occurences]]*_xlfn.LOGNORM.INV(Table3[[#This Row],[RV lognorm]],(LN(ImpLow1)+LN(ImpUp1))/2,(LN(ImpUp1)-LN(ImpLow1))/3.29)</f>
        <v>23002.137183796454</v>
      </c>
      <c r="L866">
        <f>_xlfn.BINOM.INV(BinomTrials,_xlfn.GAMMA.INV(Table3[[#This Row],[RV gamma]],GammaShape2,GammaRate2)/BinomTrials,Table3[[#This Row],[RV binom]])</f>
        <v>0</v>
      </c>
      <c r="M866" s="1">
        <f>Table3[[#This Row],[Risk 2 simulated occurences]]*_xlfn.LOGNORM.INV(Table3[[#This Row],[RV lognorm]],(LN(ImpLow2)+LN(ImpUp2))/2,(LN(ImpUp2)-LN(ImpLow2))/3.29)</f>
        <v>0</v>
      </c>
    </row>
    <row r="867" spans="1:13">
      <c r="A867">
        <v>0.6737016717315194</v>
      </c>
      <c r="C867">
        <f>_xlfn.BETA.INV(Table1[[#This Row],[RV Beta]],C$9,C$10,ProbLow1,ProbUp1)</f>
        <v>0.54744751498201993</v>
      </c>
      <c r="D867">
        <f>_xlfn.BETA.INV(Table1[[#This Row],[RV Beta]],D$9,D$10,ProbLow2,ProbUp2)</f>
        <v>0.18923425449460599</v>
      </c>
      <c r="G867">
        <v>0.74114019271970732</v>
      </c>
      <c r="H867">
        <v>0.42233902002793688</v>
      </c>
      <c r="I867">
        <v>0.10353784733616647</v>
      </c>
      <c r="J867">
        <f>_xlfn.BINOM.INV(BinomTrials,_xlfn.GAMMA.INV(Table3[[#This Row],[RV gamma]],GammaShape1,GammaRate1)/BinomTrials,Table3[[#This Row],[RV binom]])</f>
        <v>0</v>
      </c>
      <c r="K867" s="1">
        <f>Table3[[#This Row],[Risk 1 Simulated occurences]]*_xlfn.LOGNORM.INV(Table3[[#This Row],[RV lognorm]],(LN(ImpLow1)+LN(ImpUp1))/2,(LN(ImpUp1)-LN(ImpLow1))/3.29)</f>
        <v>0</v>
      </c>
      <c r="L867">
        <f>_xlfn.BINOM.INV(BinomTrials,_xlfn.GAMMA.INV(Table3[[#This Row],[RV gamma]],GammaShape2,GammaRate2)/BinomTrials,Table3[[#This Row],[RV binom]])</f>
        <v>0</v>
      </c>
      <c r="M867" s="1">
        <f>Table3[[#This Row],[Risk 2 simulated occurences]]*_xlfn.LOGNORM.INV(Table3[[#This Row],[RV lognorm]],(LN(ImpLow2)+LN(ImpUp2))/2,(LN(ImpUp2)-LN(ImpLow2))/3.29)</f>
        <v>0</v>
      </c>
    </row>
    <row r="868" spans="1:13">
      <c r="A868">
        <v>0.90399679164588298</v>
      </c>
      <c r="C868">
        <f>_xlfn.BETA.INV(Table1[[#This Row],[RV Beta]],C$9,C$10,ProbLow1,ProbUp1)</f>
        <v>0.62863201394744861</v>
      </c>
      <c r="D868">
        <f>_xlfn.BETA.INV(Table1[[#This Row],[RV Beta]],D$9,D$10,ProbLow2,ProbUp2)</f>
        <v>0.21358960418423459</v>
      </c>
      <c r="G868">
        <v>0.34321904012151949</v>
      </c>
      <c r="H868">
        <v>0.25190960953566693</v>
      </c>
      <c r="I868">
        <v>0.16060017894981438</v>
      </c>
      <c r="J868">
        <f>_xlfn.BINOM.INV(BinomTrials,_xlfn.GAMMA.INV(Table3[[#This Row],[RV gamma]],GammaShape1,GammaRate1)/BinomTrials,Table3[[#This Row],[RV binom]])</f>
        <v>0</v>
      </c>
      <c r="K868" s="1">
        <f>Table3[[#This Row],[Risk 1 Simulated occurences]]*_xlfn.LOGNORM.INV(Table3[[#This Row],[RV lognorm]],(LN(ImpLow1)+LN(ImpUp1))/2,(LN(ImpUp1)-LN(ImpLow1))/3.29)</f>
        <v>0</v>
      </c>
      <c r="L868">
        <f>_xlfn.BINOM.INV(BinomTrials,_xlfn.GAMMA.INV(Table3[[#This Row],[RV gamma]],GammaShape2,GammaRate2)/BinomTrials,Table3[[#This Row],[RV binom]])</f>
        <v>0</v>
      </c>
      <c r="M868" s="1">
        <f>Table3[[#This Row],[Risk 2 simulated occurences]]*_xlfn.LOGNORM.INV(Table3[[#This Row],[RV lognorm]],(LN(ImpLow2)+LN(ImpUp2))/2,(LN(ImpUp2)-LN(ImpLow2))/3.29)</f>
        <v>0</v>
      </c>
    </row>
    <row r="869" spans="1:13">
      <c r="A869">
        <v>0.47407719235591461</v>
      </c>
      <c r="C869">
        <f>_xlfn.BETA.INV(Table1[[#This Row],[RV Beta]],C$9,C$10,ProbLow1,ProbUp1)</f>
        <v>0.4930837231525379</v>
      </c>
      <c r="D869">
        <f>_xlfn.BETA.INV(Table1[[#This Row],[RV Beta]],D$9,D$10,ProbLow2,ProbUp2)</f>
        <v>0.17292511694576151</v>
      </c>
      <c r="G869">
        <v>0.48240732237808748</v>
      </c>
      <c r="H869">
        <v>0.84480746595412837</v>
      </c>
      <c r="I869">
        <v>0.20720760953016934</v>
      </c>
      <c r="J869">
        <f>_xlfn.BINOM.INV(BinomTrials,_xlfn.GAMMA.INV(Table3[[#This Row],[RV gamma]],GammaShape1,GammaRate1)/BinomTrials,Table3[[#This Row],[RV binom]])</f>
        <v>1</v>
      </c>
      <c r="K869" s="1">
        <f>Table3[[#This Row],[Risk 1 Simulated occurences]]*_xlfn.LOGNORM.INV(Table3[[#This Row],[RV lognorm]],(LN(ImpLow1)+LN(ImpUp1))/2,(LN(ImpUp1)-LN(ImpLow1))/3.29)</f>
        <v>17862.019255119601</v>
      </c>
      <c r="L869">
        <f>_xlfn.BINOM.INV(BinomTrials,_xlfn.GAMMA.INV(Table3[[#This Row],[RV gamma]],GammaShape2,GammaRate2)/BinomTrials,Table3[[#This Row],[RV binom]])</f>
        <v>1</v>
      </c>
      <c r="M869" s="1">
        <f>Table3[[#This Row],[Risk 2 simulated occurences]]*_xlfn.LOGNORM.INV(Table3[[#This Row],[RV lognorm]],(LN(ImpLow2)+LN(ImpUp2))/2,(LN(ImpUp2)-LN(ImpLow2))/3.29)</f>
        <v>1786201.9255119576</v>
      </c>
    </row>
    <row r="870" spans="1:13">
      <c r="A870">
        <v>0.81537192585662566</v>
      </c>
      <c r="C870">
        <f>_xlfn.BETA.INV(Table1[[#This Row],[RV Beta]],C$9,C$10,ProbLow1,ProbUp1)</f>
        <v>0.59209064548016543</v>
      </c>
      <c r="D870">
        <f>_xlfn.BETA.INV(Table1[[#This Row],[RV Beta]],D$9,D$10,ProbLow2,ProbUp2)</f>
        <v>0.2026271936440496</v>
      </c>
      <c r="G870">
        <v>0.81986720851616335</v>
      </c>
      <c r="H870">
        <v>0.67908029103608814</v>
      </c>
      <c r="I870">
        <v>0.53829337355601292</v>
      </c>
      <c r="J870">
        <f>_xlfn.BINOM.INV(BinomTrials,_xlfn.GAMMA.INV(Table3[[#This Row],[RV gamma]],GammaShape1,GammaRate1)/BinomTrials,Table3[[#This Row],[RV binom]])</f>
        <v>1</v>
      </c>
      <c r="K870" s="1">
        <f>Table3[[#This Row],[Risk 1 Simulated occurences]]*_xlfn.LOGNORM.INV(Table3[[#This Row],[RV lognorm]],(LN(ImpLow1)+LN(ImpUp1))/2,(LN(ImpUp1)-LN(ImpLow1))/3.29)</f>
        <v>33823.644688018954</v>
      </c>
      <c r="L870">
        <f>_xlfn.BINOM.INV(BinomTrials,_xlfn.GAMMA.INV(Table3[[#This Row],[RV gamma]],GammaShape2,GammaRate2)/BinomTrials,Table3[[#This Row],[RV binom]])</f>
        <v>0</v>
      </c>
      <c r="M870" s="1">
        <f>Table3[[#This Row],[Risk 2 simulated occurences]]*_xlfn.LOGNORM.INV(Table3[[#This Row],[RV lognorm]],(LN(ImpLow2)+LN(ImpUp2))/2,(LN(ImpUp2)-LN(ImpLow2))/3.29)</f>
        <v>0</v>
      </c>
    </row>
    <row r="871" spans="1:13">
      <c r="A871">
        <v>0.95595787230690843</v>
      </c>
      <c r="C871">
        <f>_xlfn.BETA.INV(Table1[[#This Row],[RV Beta]],C$9,C$10,ProbLow1,ProbUp1)</f>
        <v>0.65974444588919079</v>
      </c>
      <c r="D871">
        <f>_xlfn.BETA.INV(Table1[[#This Row],[RV Beta]],D$9,D$10,ProbLow2,ProbUp2)</f>
        <v>0.22292333376675724</v>
      </c>
      <c r="G871">
        <v>0.5081735311579767</v>
      </c>
      <c r="H871">
        <v>0.30245144353362335</v>
      </c>
      <c r="I871">
        <v>9.672935590926994E-2</v>
      </c>
      <c r="J871">
        <f>_xlfn.BINOM.INV(BinomTrials,_xlfn.GAMMA.INV(Table3[[#This Row],[RV gamma]],GammaShape1,GammaRate1)/BinomTrials,Table3[[#This Row],[RV binom]])</f>
        <v>0</v>
      </c>
      <c r="K871" s="1">
        <f>Table3[[#This Row],[Risk 1 Simulated occurences]]*_xlfn.LOGNORM.INV(Table3[[#This Row],[RV lognorm]],(LN(ImpLow1)+LN(ImpUp1))/2,(LN(ImpUp1)-LN(ImpLow1))/3.29)</f>
        <v>0</v>
      </c>
      <c r="L871">
        <f>_xlfn.BINOM.INV(BinomTrials,_xlfn.GAMMA.INV(Table3[[#This Row],[RV gamma]],GammaShape2,GammaRate2)/BinomTrials,Table3[[#This Row],[RV binom]])</f>
        <v>0</v>
      </c>
      <c r="M871" s="1">
        <f>Table3[[#This Row],[Risk 2 simulated occurences]]*_xlfn.LOGNORM.INV(Table3[[#This Row],[RV lognorm]],(LN(ImpLow2)+LN(ImpUp2))/2,(LN(ImpUp2)-LN(ImpLow2))/3.29)</f>
        <v>0</v>
      </c>
    </row>
    <row r="872" spans="1:13">
      <c r="A872">
        <v>0.78395986220983782</v>
      </c>
      <c r="C872">
        <f>_xlfn.BETA.INV(Table1[[#This Row],[RV Beta]],C$9,C$10,ProbLow1,ProbUp1)</f>
        <v>0.58126586343167497</v>
      </c>
      <c r="D872">
        <f>_xlfn.BETA.INV(Table1[[#This Row],[RV Beta]],D$9,D$10,ProbLow2,ProbUp2)</f>
        <v>0.19937975902950247</v>
      </c>
      <c r="G872">
        <v>0.87253817211489104</v>
      </c>
      <c r="H872">
        <v>0.30141146960733994</v>
      </c>
      <c r="I872">
        <v>0.73028476709978873</v>
      </c>
      <c r="J872">
        <f>_xlfn.BINOM.INV(BinomTrials,_xlfn.GAMMA.INV(Table3[[#This Row],[RV gamma]],GammaShape1,GammaRate1)/BinomTrials,Table3[[#This Row],[RV binom]])</f>
        <v>0</v>
      </c>
      <c r="K872" s="1">
        <f>Table3[[#This Row],[Risk 1 Simulated occurences]]*_xlfn.LOGNORM.INV(Table3[[#This Row],[RV lognorm]],(LN(ImpLow1)+LN(ImpUp1))/2,(LN(ImpUp1)-LN(ImpLow1))/3.29)</f>
        <v>0</v>
      </c>
      <c r="L872">
        <f>_xlfn.BINOM.INV(BinomTrials,_xlfn.GAMMA.INV(Table3[[#This Row],[RV gamma]],GammaShape2,GammaRate2)/BinomTrials,Table3[[#This Row],[RV binom]])</f>
        <v>0</v>
      </c>
      <c r="M872" s="1">
        <f>Table3[[#This Row],[Risk 2 simulated occurences]]*_xlfn.LOGNORM.INV(Table3[[#This Row],[RV lognorm]],(LN(ImpLow2)+LN(ImpUp2))/2,(LN(ImpUp2)-LN(ImpLow2))/3.29)</f>
        <v>0</v>
      </c>
    </row>
    <row r="873" spans="1:13">
      <c r="A873">
        <v>1.3404160744233132E-2</v>
      </c>
      <c r="C873">
        <f>_xlfn.BETA.INV(Table1[[#This Row],[RV Beta]],C$9,C$10,ProbLow1,ProbUp1)</f>
        <v>0.30860495177271874</v>
      </c>
      <c r="D873">
        <f>_xlfn.BETA.INV(Table1[[#This Row],[RV Beta]],D$9,D$10,ProbLow2,ProbUp2)</f>
        <v>0.1175814855318156</v>
      </c>
      <c r="G873">
        <v>0.74905873497438558</v>
      </c>
      <c r="H873">
        <v>0.82256969056211859</v>
      </c>
      <c r="I873">
        <v>0.89608064614985172</v>
      </c>
      <c r="J873">
        <f>_xlfn.BINOM.INV(BinomTrials,_xlfn.GAMMA.INV(Table3[[#This Row],[RV gamma]],GammaShape1,GammaRate1)/BinomTrials,Table3[[#This Row],[RV binom]])</f>
        <v>1</v>
      </c>
      <c r="K873" s="1">
        <f>Table3[[#This Row],[Risk 1 Simulated occurences]]*_xlfn.LOGNORM.INV(Table3[[#This Row],[RV lognorm]],(LN(ImpLow1)+LN(ImpUp1))/2,(LN(ImpUp1)-LN(ImpLow1))/3.29)</f>
        <v>76354.753572474016</v>
      </c>
      <c r="L873">
        <f>_xlfn.BINOM.INV(BinomTrials,_xlfn.GAMMA.INV(Table3[[#This Row],[RV gamma]],GammaShape2,GammaRate2)/BinomTrials,Table3[[#This Row],[RV binom]])</f>
        <v>0</v>
      </c>
      <c r="M873" s="1">
        <f>Table3[[#This Row],[Risk 2 simulated occurences]]*_xlfn.LOGNORM.INV(Table3[[#This Row],[RV lognorm]],(LN(ImpLow2)+LN(ImpUp2))/2,(LN(ImpUp2)-LN(ImpLow2))/3.29)</f>
        <v>0</v>
      </c>
    </row>
    <row r="874" spans="1:13">
      <c r="A874">
        <v>0.28372962832624543</v>
      </c>
      <c r="C874">
        <f>_xlfn.BETA.INV(Table1[[#This Row],[RV Beta]],C$9,C$10,ProbLow1,ProbUp1)</f>
        <v>0.44007173001528366</v>
      </c>
      <c r="D874">
        <f>_xlfn.BETA.INV(Table1[[#This Row],[RV Beta]],D$9,D$10,ProbLow2,ProbUp2)</f>
        <v>0.15702151900458516</v>
      </c>
      <c r="G874">
        <v>0.43015871449846715</v>
      </c>
      <c r="H874">
        <v>0.9287892775278489</v>
      </c>
      <c r="I874">
        <v>0.42741984055723053</v>
      </c>
      <c r="J874">
        <f>_xlfn.BINOM.INV(BinomTrials,_xlfn.GAMMA.INV(Table3[[#This Row],[RV gamma]],GammaShape1,GammaRate1)/BinomTrials,Table3[[#This Row],[RV binom]])</f>
        <v>2</v>
      </c>
      <c r="K874" s="1">
        <f>Table3[[#This Row],[Risk 1 Simulated occurences]]*_xlfn.LOGNORM.INV(Table3[[#This Row],[RV lognorm]],(LN(ImpLow1)+LN(ImpUp1))/2,(LN(ImpUp1)-LN(ImpLow1))/3.29)</f>
        <v>55644.601231950357</v>
      </c>
      <c r="L874">
        <f>_xlfn.BINOM.INV(BinomTrials,_xlfn.GAMMA.INV(Table3[[#This Row],[RV gamma]],GammaShape2,GammaRate2)/BinomTrials,Table3[[#This Row],[RV binom]])</f>
        <v>1</v>
      </c>
      <c r="M874" s="1">
        <f>Table3[[#This Row],[Risk 2 simulated occurences]]*_xlfn.LOGNORM.INV(Table3[[#This Row],[RV lognorm]],(LN(ImpLow2)+LN(ImpUp2))/2,(LN(ImpUp2)-LN(ImpLow2))/3.29)</f>
        <v>2782230.0615975191</v>
      </c>
    </row>
    <row r="875" spans="1:13">
      <c r="A875">
        <v>0.64386327920661457</v>
      </c>
      <c r="C875">
        <f>_xlfn.BETA.INV(Table1[[#This Row],[RV Beta]],C$9,C$10,ProbLow1,ProbUp1)</f>
        <v>0.53899123638372404</v>
      </c>
      <c r="D875">
        <f>_xlfn.BETA.INV(Table1[[#This Row],[RV Beta]],D$9,D$10,ProbLow2,ProbUp2)</f>
        <v>0.18669737091511723</v>
      </c>
      <c r="G875">
        <v>0.67751457573730245</v>
      </c>
      <c r="H875">
        <v>0.16138741055568093</v>
      </c>
      <c r="I875">
        <v>0.64526024537405946</v>
      </c>
      <c r="J875">
        <f>_xlfn.BINOM.INV(BinomTrials,_xlfn.GAMMA.INV(Table3[[#This Row],[RV gamma]],GammaShape1,GammaRate1)/BinomTrials,Table3[[#This Row],[RV binom]])</f>
        <v>0</v>
      </c>
      <c r="K875" s="1">
        <f>Table3[[#This Row],[Risk 1 Simulated occurences]]*_xlfn.LOGNORM.INV(Table3[[#This Row],[RV lognorm]],(LN(ImpLow1)+LN(ImpUp1))/2,(LN(ImpUp1)-LN(ImpLow1))/3.29)</f>
        <v>0</v>
      </c>
      <c r="L875">
        <f>_xlfn.BINOM.INV(BinomTrials,_xlfn.GAMMA.INV(Table3[[#This Row],[RV gamma]],GammaShape2,GammaRate2)/BinomTrials,Table3[[#This Row],[RV binom]])</f>
        <v>0</v>
      </c>
      <c r="M875" s="1">
        <f>Table3[[#This Row],[Risk 2 simulated occurences]]*_xlfn.LOGNORM.INV(Table3[[#This Row],[RV lognorm]],(LN(ImpLow2)+LN(ImpUp2))/2,(LN(ImpUp2)-LN(ImpLow2))/3.29)</f>
        <v>0</v>
      </c>
    </row>
    <row r="876" spans="1:13">
      <c r="A876">
        <v>0.41013362557167821</v>
      </c>
      <c r="C876">
        <f>_xlfn.BETA.INV(Table1[[#This Row],[RV Beta]],C$9,C$10,ProbLow1,ProbUp1)</f>
        <v>0.47588649282986806</v>
      </c>
      <c r="D876">
        <f>_xlfn.BETA.INV(Table1[[#This Row],[RV Beta]],D$9,D$10,ProbLow2,ProbUp2)</f>
        <v>0.16776594784896051</v>
      </c>
      <c r="G876">
        <v>0.98747441684243942</v>
      </c>
      <c r="H876">
        <v>0.43820920932954605</v>
      </c>
      <c r="I876">
        <v>0.88894400181665267</v>
      </c>
      <c r="J876">
        <f>_xlfn.BINOM.INV(BinomTrials,_xlfn.GAMMA.INV(Table3[[#This Row],[RV gamma]],GammaShape1,GammaRate1)/BinomTrials,Table3[[#This Row],[RV binom]])</f>
        <v>0</v>
      </c>
      <c r="K876" s="1">
        <f>Table3[[#This Row],[Risk 1 Simulated occurences]]*_xlfn.LOGNORM.INV(Table3[[#This Row],[RV lognorm]],(LN(ImpLow1)+LN(ImpUp1))/2,(LN(ImpUp1)-LN(ImpLow1))/3.29)</f>
        <v>0</v>
      </c>
      <c r="L876">
        <f>_xlfn.BINOM.INV(BinomTrials,_xlfn.GAMMA.INV(Table3[[#This Row],[RV gamma]],GammaShape2,GammaRate2)/BinomTrials,Table3[[#This Row],[RV binom]])</f>
        <v>0</v>
      </c>
      <c r="M876" s="1">
        <f>Table3[[#This Row],[Risk 2 simulated occurences]]*_xlfn.LOGNORM.INV(Table3[[#This Row],[RV lognorm]],(LN(ImpLow2)+LN(ImpUp2))/2,(LN(ImpUp2)-LN(ImpLow2))/3.29)</f>
        <v>0</v>
      </c>
    </row>
    <row r="877" spans="1:13">
      <c r="A877">
        <v>0.11584498319581384</v>
      </c>
      <c r="C877">
        <f>_xlfn.BETA.INV(Table1[[#This Row],[RV Beta]],C$9,C$10,ProbLow1,ProbUp1)</f>
        <v>0.38067423649096782</v>
      </c>
      <c r="D877">
        <f>_xlfn.BETA.INV(Table1[[#This Row],[RV Beta]],D$9,D$10,ProbLow2,ProbUp2)</f>
        <v>0.13920227094729037</v>
      </c>
      <c r="G877">
        <v>0.48252387087909687</v>
      </c>
      <c r="H877">
        <v>0.98218120168064782</v>
      </c>
      <c r="I877">
        <v>0.48183853248219871</v>
      </c>
      <c r="J877">
        <f>_xlfn.BINOM.INV(BinomTrials,_xlfn.GAMMA.INV(Table3[[#This Row],[RV gamma]],GammaShape1,GammaRate1)/BinomTrials,Table3[[#This Row],[RV binom]])</f>
        <v>2</v>
      </c>
      <c r="K877" s="1">
        <f>Table3[[#This Row],[Risk 1 Simulated occurences]]*_xlfn.LOGNORM.INV(Table3[[#This Row],[RV lognorm]],(LN(ImpLow1)+LN(ImpUp1))/2,(LN(ImpUp1)-LN(ImpLow1))/3.29)</f>
        <v>61261.569081335561</v>
      </c>
      <c r="L877">
        <f>_xlfn.BINOM.INV(BinomTrials,_xlfn.GAMMA.INV(Table3[[#This Row],[RV gamma]],GammaShape2,GammaRate2)/BinomTrials,Table3[[#This Row],[RV binom]])</f>
        <v>1</v>
      </c>
      <c r="M877" s="1">
        <f>Table3[[#This Row],[Risk 2 simulated occurences]]*_xlfn.LOGNORM.INV(Table3[[#This Row],[RV lognorm]],(LN(ImpLow2)+LN(ImpUp2))/2,(LN(ImpUp2)-LN(ImpLow2))/3.29)</f>
        <v>3063078.4540667795</v>
      </c>
    </row>
    <row r="878" spans="1:13">
      <c r="A878">
        <v>6.6325720430503469E-3</v>
      </c>
      <c r="C878">
        <f>_xlfn.BETA.INV(Table1[[#This Row],[RV Beta]],C$9,C$10,ProbLow1,ProbUp1)</f>
        <v>0.29571355424223877</v>
      </c>
      <c r="D878">
        <f>_xlfn.BETA.INV(Table1[[#This Row],[RV Beta]],D$9,D$10,ProbLow2,ProbUp2)</f>
        <v>0.11371406627267162</v>
      </c>
      <c r="G878">
        <v>0.77869786498076188</v>
      </c>
      <c r="H878">
        <v>0.51945664664705127</v>
      </c>
      <c r="I878">
        <v>0.26021542831334071</v>
      </c>
      <c r="J878">
        <f>_xlfn.BINOM.INV(BinomTrials,_xlfn.GAMMA.INV(Table3[[#This Row],[RV gamma]],GammaShape1,GammaRate1)/BinomTrials,Table3[[#This Row],[RV binom]])</f>
        <v>0</v>
      </c>
      <c r="K878" s="1">
        <f>Table3[[#This Row],[Risk 1 Simulated occurences]]*_xlfn.LOGNORM.INV(Table3[[#This Row],[RV lognorm]],(LN(ImpLow1)+LN(ImpUp1))/2,(LN(ImpUp1)-LN(ImpLow1))/3.29)</f>
        <v>0</v>
      </c>
      <c r="L878">
        <f>_xlfn.BINOM.INV(BinomTrials,_xlfn.GAMMA.INV(Table3[[#This Row],[RV gamma]],GammaShape2,GammaRate2)/BinomTrials,Table3[[#This Row],[RV binom]])</f>
        <v>0</v>
      </c>
      <c r="M878" s="1">
        <f>Table3[[#This Row],[Risk 2 simulated occurences]]*_xlfn.LOGNORM.INV(Table3[[#This Row],[RV lognorm]],(LN(ImpLow2)+LN(ImpUp2))/2,(LN(ImpUp2)-LN(ImpLow2))/3.29)</f>
        <v>0</v>
      </c>
    </row>
    <row r="879" spans="1:13">
      <c r="A879">
        <v>0.4736383275471806</v>
      </c>
      <c r="C879">
        <f>_xlfn.BETA.INV(Table1[[#This Row],[RV Beta]],C$9,C$10,ProbLow1,ProbUp1)</f>
        <v>0.49296651013013393</v>
      </c>
      <c r="D879">
        <f>_xlfn.BETA.INV(Table1[[#This Row],[RV Beta]],D$9,D$10,ProbLow2,ProbUp2)</f>
        <v>0.17288995303904031</v>
      </c>
      <c r="G879">
        <v>0.57501673166408052</v>
      </c>
      <c r="H879">
        <v>0.50786019699082718</v>
      </c>
      <c r="I879">
        <v>0.44070366231757385</v>
      </c>
      <c r="J879">
        <f>_xlfn.BINOM.INV(BinomTrials,_xlfn.GAMMA.INV(Table3[[#This Row],[RV gamma]],GammaShape1,GammaRate1)/BinomTrials,Table3[[#This Row],[RV binom]])</f>
        <v>0</v>
      </c>
      <c r="K879" s="1">
        <f>Table3[[#This Row],[Risk 1 Simulated occurences]]*_xlfn.LOGNORM.INV(Table3[[#This Row],[RV lognorm]],(LN(ImpLow1)+LN(ImpUp1))/2,(LN(ImpUp1)-LN(ImpLow1))/3.29)</f>
        <v>0</v>
      </c>
      <c r="L879">
        <f>_xlfn.BINOM.INV(BinomTrials,_xlfn.GAMMA.INV(Table3[[#This Row],[RV gamma]],GammaShape2,GammaRate2)/BinomTrials,Table3[[#This Row],[RV binom]])</f>
        <v>0</v>
      </c>
      <c r="M879" s="1">
        <f>Table3[[#This Row],[Risk 2 simulated occurences]]*_xlfn.LOGNORM.INV(Table3[[#This Row],[RV lognorm]],(LN(ImpLow2)+LN(ImpUp2))/2,(LN(ImpUp2)-LN(ImpLow2))/3.29)</f>
        <v>0</v>
      </c>
    </row>
    <row r="880" spans="1:13">
      <c r="A880">
        <v>0.43937108546466153</v>
      </c>
      <c r="C880">
        <f>_xlfn.BETA.INV(Table1[[#This Row],[RV Beta]],C$9,C$10,ProbLow1,ProbUp1)</f>
        <v>0.48378688697087002</v>
      </c>
      <c r="D880">
        <f>_xlfn.BETA.INV(Table1[[#This Row],[RV Beta]],D$9,D$10,ProbLow2,ProbUp2)</f>
        <v>0.17013606609126111</v>
      </c>
      <c r="G880">
        <v>0.30620907820119014</v>
      </c>
      <c r="H880">
        <v>0.60633082483258605</v>
      </c>
      <c r="I880">
        <v>0.90645257146398195</v>
      </c>
      <c r="J880">
        <f>_xlfn.BINOM.INV(BinomTrials,_xlfn.GAMMA.INV(Table3[[#This Row],[RV gamma]],GammaShape1,GammaRate1)/BinomTrials,Table3[[#This Row],[RV binom]])</f>
        <v>0</v>
      </c>
      <c r="K880" s="1">
        <f>Table3[[#This Row],[Risk 1 Simulated occurences]]*_xlfn.LOGNORM.INV(Table3[[#This Row],[RV lognorm]],(LN(ImpLow1)+LN(ImpUp1))/2,(LN(ImpUp1)-LN(ImpLow1))/3.29)</f>
        <v>0</v>
      </c>
      <c r="L880">
        <f>_xlfn.BINOM.INV(BinomTrials,_xlfn.GAMMA.INV(Table3[[#This Row],[RV gamma]],GammaShape2,GammaRate2)/BinomTrials,Table3[[#This Row],[RV binom]])</f>
        <v>0</v>
      </c>
      <c r="M880" s="1">
        <f>Table3[[#This Row],[Risk 2 simulated occurences]]*_xlfn.LOGNORM.INV(Table3[[#This Row],[RV lognorm]],(LN(ImpLow2)+LN(ImpUp2))/2,(LN(ImpUp2)-LN(ImpLow2))/3.29)</f>
        <v>0</v>
      </c>
    </row>
    <row r="881" spans="1:13">
      <c r="A881">
        <v>0.50983340456608373</v>
      </c>
      <c r="C881">
        <f>_xlfn.BETA.INV(Table1[[#This Row],[RV Beta]],C$9,C$10,ProbLow1,ProbUp1)</f>
        <v>0.50262243358343028</v>
      </c>
      <c r="D881">
        <f>_xlfn.BETA.INV(Table1[[#This Row],[RV Beta]],D$9,D$10,ProbLow2,ProbUp2)</f>
        <v>0.17578673007502907</v>
      </c>
      <c r="G881">
        <v>0.45597732740267055</v>
      </c>
      <c r="H881">
        <v>0.6021729612733111</v>
      </c>
      <c r="I881">
        <v>0.74836859514395171</v>
      </c>
      <c r="J881">
        <f>_xlfn.BINOM.INV(BinomTrials,_xlfn.GAMMA.INV(Table3[[#This Row],[RV gamma]],GammaShape1,GammaRate1)/BinomTrials,Table3[[#This Row],[RV binom]])</f>
        <v>0</v>
      </c>
      <c r="K881" s="1">
        <f>Table3[[#This Row],[Risk 1 Simulated occurences]]*_xlfn.LOGNORM.INV(Table3[[#This Row],[RV lognorm]],(LN(ImpLow1)+LN(ImpUp1))/2,(LN(ImpUp1)-LN(ImpLow1))/3.29)</f>
        <v>0</v>
      </c>
      <c r="L881">
        <f>_xlfn.BINOM.INV(BinomTrials,_xlfn.GAMMA.INV(Table3[[#This Row],[RV gamma]],GammaShape2,GammaRate2)/BinomTrials,Table3[[#This Row],[RV binom]])</f>
        <v>0</v>
      </c>
      <c r="M881" s="1">
        <f>Table3[[#This Row],[Risk 2 simulated occurences]]*_xlfn.LOGNORM.INV(Table3[[#This Row],[RV lognorm]],(LN(ImpLow2)+LN(ImpUp2))/2,(LN(ImpUp2)-LN(ImpLow2))/3.29)</f>
        <v>0</v>
      </c>
    </row>
    <row r="882" spans="1:13">
      <c r="A882">
        <v>0.77003054216971178</v>
      </c>
      <c r="C882">
        <f>_xlfn.BETA.INV(Table1[[#This Row],[RV Beta]],C$9,C$10,ProbLow1,ProbUp1)</f>
        <v>0.57668199522908214</v>
      </c>
      <c r="D882">
        <f>_xlfn.BETA.INV(Table1[[#This Row],[RV Beta]],D$9,D$10,ProbLow2,ProbUp2)</f>
        <v>0.19800459856872463</v>
      </c>
      <c r="G882">
        <v>0.61094165668401013</v>
      </c>
      <c r="H882">
        <v>0.72096012054055936</v>
      </c>
      <c r="I882">
        <v>0.83097858439710859</v>
      </c>
      <c r="J882">
        <f>_xlfn.BINOM.INV(BinomTrials,_xlfn.GAMMA.INV(Table3[[#This Row],[RV gamma]],GammaShape1,GammaRate1)/BinomTrials,Table3[[#This Row],[RV binom]])</f>
        <v>1</v>
      </c>
      <c r="K882" s="1">
        <f>Table3[[#This Row],[Risk 1 Simulated occurences]]*_xlfn.LOGNORM.INV(Table3[[#This Row],[RV lognorm]],(LN(ImpLow1)+LN(ImpUp1))/2,(LN(ImpUp1)-LN(ImpLow1))/3.29)</f>
        <v>61829.740282498511</v>
      </c>
      <c r="L882">
        <f>_xlfn.BINOM.INV(BinomTrials,_xlfn.GAMMA.INV(Table3[[#This Row],[RV gamma]],GammaShape2,GammaRate2)/BinomTrials,Table3[[#This Row],[RV binom]])</f>
        <v>0</v>
      </c>
      <c r="M882" s="1">
        <f>Table3[[#This Row],[Risk 2 simulated occurences]]*_xlfn.LOGNORM.INV(Table3[[#This Row],[RV lognorm]],(LN(ImpLow2)+LN(ImpUp2))/2,(LN(ImpUp2)-LN(ImpLow2))/3.29)</f>
        <v>0</v>
      </c>
    </row>
    <row r="883" spans="1:13">
      <c r="A883">
        <v>0.90332224634630709</v>
      </c>
      <c r="C883">
        <f>_xlfn.BETA.INV(Table1[[#This Row],[RV Beta]],C$9,C$10,ProbLow1,ProbUp1)</f>
        <v>0.62829989748960091</v>
      </c>
      <c r="D883">
        <f>_xlfn.BETA.INV(Table1[[#This Row],[RV Beta]],D$9,D$10,ProbLow2,ProbUp2)</f>
        <v>0.21348996924688027</v>
      </c>
      <c r="G883">
        <v>9.6423888158250551E-2</v>
      </c>
      <c r="H883">
        <v>0.17674592518096136</v>
      </c>
      <c r="I883">
        <v>0.25706796220367212</v>
      </c>
      <c r="J883">
        <f>_xlfn.BINOM.INV(BinomTrials,_xlfn.GAMMA.INV(Table3[[#This Row],[RV gamma]],GammaShape1,GammaRate1)/BinomTrials,Table3[[#This Row],[RV binom]])</f>
        <v>0</v>
      </c>
      <c r="K883" s="1">
        <f>Table3[[#This Row],[Risk 1 Simulated occurences]]*_xlfn.LOGNORM.INV(Table3[[#This Row],[RV lognorm]],(LN(ImpLow1)+LN(ImpUp1))/2,(LN(ImpUp1)-LN(ImpLow1))/3.29)</f>
        <v>0</v>
      </c>
      <c r="L883">
        <f>_xlfn.BINOM.INV(BinomTrials,_xlfn.GAMMA.INV(Table3[[#This Row],[RV gamma]],GammaShape2,GammaRate2)/BinomTrials,Table3[[#This Row],[RV binom]])</f>
        <v>0</v>
      </c>
      <c r="M883" s="1">
        <f>Table3[[#This Row],[Risk 2 simulated occurences]]*_xlfn.LOGNORM.INV(Table3[[#This Row],[RV lognorm]],(LN(ImpLow2)+LN(ImpUp2))/2,(LN(ImpUp2)-LN(ImpLow2))/3.29)</f>
        <v>0</v>
      </c>
    </row>
    <row r="884" spans="1:13">
      <c r="A884">
        <v>0.13699434238346031</v>
      </c>
      <c r="C884">
        <f>_xlfn.BETA.INV(Table1[[#This Row],[RV Beta]],C$9,C$10,ProbLow1,ProbUp1)</f>
        <v>0.38973170778897503</v>
      </c>
      <c r="D884">
        <f>_xlfn.BETA.INV(Table1[[#This Row],[RV Beta]],D$9,D$10,ProbLow2,ProbUp2)</f>
        <v>0.14191951233669256</v>
      </c>
      <c r="G884">
        <v>0.59628827571696053</v>
      </c>
      <c r="H884">
        <v>0.56876451641729309</v>
      </c>
      <c r="I884">
        <v>0.54124075711762565</v>
      </c>
      <c r="J884">
        <f>_xlfn.BINOM.INV(BinomTrials,_xlfn.GAMMA.INV(Table3[[#This Row],[RV gamma]],GammaShape1,GammaRate1)/BinomTrials,Table3[[#This Row],[RV binom]])</f>
        <v>0</v>
      </c>
      <c r="K884" s="1">
        <f>Table3[[#This Row],[Risk 1 Simulated occurences]]*_xlfn.LOGNORM.INV(Table3[[#This Row],[RV lognorm]],(LN(ImpLow1)+LN(ImpUp1))/2,(LN(ImpUp1)-LN(ImpLow1))/3.29)</f>
        <v>0</v>
      </c>
      <c r="L884">
        <f>_xlfn.BINOM.INV(BinomTrials,_xlfn.GAMMA.INV(Table3[[#This Row],[RV gamma]],GammaShape2,GammaRate2)/BinomTrials,Table3[[#This Row],[RV binom]])</f>
        <v>0</v>
      </c>
      <c r="M884" s="1">
        <f>Table3[[#This Row],[Risk 2 simulated occurences]]*_xlfn.LOGNORM.INV(Table3[[#This Row],[RV lognorm]],(LN(ImpLow2)+LN(ImpUp2))/2,(LN(ImpUp2)-LN(ImpLow2))/3.29)</f>
        <v>0</v>
      </c>
    </row>
    <row r="885" spans="1:13">
      <c r="A885">
        <v>0.4639124388172815</v>
      </c>
      <c r="C885">
        <f>_xlfn.BETA.INV(Table1[[#This Row],[RV Beta]],C$9,C$10,ProbLow1,ProbUp1)</f>
        <v>0.49036712011475003</v>
      </c>
      <c r="D885">
        <f>_xlfn.BETA.INV(Table1[[#This Row],[RV Beta]],D$9,D$10,ProbLow2,ProbUp2)</f>
        <v>0.17211013603442515</v>
      </c>
      <c r="G885">
        <v>0.81704997495610732</v>
      </c>
      <c r="H885">
        <v>0.22522742544544275</v>
      </c>
      <c r="I885">
        <v>0.63340487593477823</v>
      </c>
      <c r="J885">
        <f>_xlfn.BINOM.INV(BinomTrials,_xlfn.GAMMA.INV(Table3[[#This Row],[RV gamma]],GammaShape1,GammaRate1)/BinomTrials,Table3[[#This Row],[RV binom]])</f>
        <v>0</v>
      </c>
      <c r="K885" s="1">
        <f>Table3[[#This Row],[Risk 1 Simulated occurences]]*_xlfn.LOGNORM.INV(Table3[[#This Row],[RV lognorm]],(LN(ImpLow1)+LN(ImpUp1))/2,(LN(ImpUp1)-LN(ImpLow1))/3.29)</f>
        <v>0</v>
      </c>
      <c r="L885">
        <f>_xlfn.BINOM.INV(BinomTrials,_xlfn.GAMMA.INV(Table3[[#This Row],[RV gamma]],GammaShape2,GammaRate2)/BinomTrials,Table3[[#This Row],[RV binom]])</f>
        <v>0</v>
      </c>
      <c r="M885" s="1">
        <f>Table3[[#This Row],[Risk 2 simulated occurences]]*_xlfn.LOGNORM.INV(Table3[[#This Row],[RV lognorm]],(LN(ImpLow2)+LN(ImpUp2))/2,(LN(ImpUp2)-LN(ImpLow2))/3.29)</f>
        <v>0</v>
      </c>
    </row>
    <row r="886" spans="1:13">
      <c r="A886">
        <v>0.97635920204983984</v>
      </c>
      <c r="C886">
        <f>_xlfn.BETA.INV(Table1[[#This Row],[RV Beta]],C$9,C$10,ProbLow1,ProbUp1)</f>
        <v>0.67815474615656068</v>
      </c>
      <c r="D886">
        <f>_xlfn.BETA.INV(Table1[[#This Row],[RV Beta]],D$9,D$10,ProbLow2,ProbUp2)</f>
        <v>0.2284464238469682</v>
      </c>
      <c r="G886">
        <v>0.1589290872956296</v>
      </c>
      <c r="H886">
        <v>0.39733946155632821</v>
      </c>
      <c r="I886">
        <v>0.63574983581702682</v>
      </c>
      <c r="J886">
        <f>_xlfn.BINOM.INV(BinomTrials,_xlfn.GAMMA.INV(Table3[[#This Row],[RV gamma]],GammaShape1,GammaRate1)/BinomTrials,Table3[[#This Row],[RV binom]])</f>
        <v>0</v>
      </c>
      <c r="K886" s="1">
        <f>Table3[[#This Row],[Risk 1 Simulated occurences]]*_xlfn.LOGNORM.INV(Table3[[#This Row],[RV lognorm]],(LN(ImpLow1)+LN(ImpUp1))/2,(LN(ImpUp1)-LN(ImpLow1))/3.29)</f>
        <v>0</v>
      </c>
      <c r="L886">
        <f>_xlfn.BINOM.INV(BinomTrials,_xlfn.GAMMA.INV(Table3[[#This Row],[RV gamma]],GammaShape2,GammaRate2)/BinomTrials,Table3[[#This Row],[RV binom]])</f>
        <v>0</v>
      </c>
      <c r="M886" s="1">
        <f>Table3[[#This Row],[Risk 2 simulated occurences]]*_xlfn.LOGNORM.INV(Table3[[#This Row],[RV lognorm]],(LN(ImpLow2)+LN(ImpUp2))/2,(LN(ImpUp2)-LN(ImpLow2))/3.29)</f>
        <v>0</v>
      </c>
    </row>
    <row r="887" spans="1:13">
      <c r="A887">
        <v>0.66910885165869671</v>
      </c>
      <c r="C887">
        <f>_xlfn.BETA.INV(Table1[[#This Row],[RV Beta]],C$9,C$10,ProbLow1,ProbUp1)</f>
        <v>0.5461322257325778</v>
      </c>
      <c r="D887">
        <f>_xlfn.BETA.INV(Table1[[#This Row],[RV Beta]],D$9,D$10,ProbLow2,ProbUp2)</f>
        <v>0.18883966771977334</v>
      </c>
      <c r="G887">
        <v>0.12117017764652621</v>
      </c>
      <c r="H887">
        <v>8.4330377208222812E-2</v>
      </c>
      <c r="I887">
        <v>4.7490576769919406E-2</v>
      </c>
      <c r="J887">
        <f>_xlfn.BINOM.INV(BinomTrials,_xlfn.GAMMA.INV(Table3[[#This Row],[RV gamma]],GammaShape1,GammaRate1)/BinomTrials,Table3[[#This Row],[RV binom]])</f>
        <v>0</v>
      </c>
      <c r="K887" s="1">
        <f>Table3[[#This Row],[Risk 1 Simulated occurences]]*_xlfn.LOGNORM.INV(Table3[[#This Row],[RV lognorm]],(LN(ImpLow1)+LN(ImpUp1))/2,(LN(ImpUp1)-LN(ImpLow1))/3.29)</f>
        <v>0</v>
      </c>
      <c r="L887">
        <f>_xlfn.BINOM.INV(BinomTrials,_xlfn.GAMMA.INV(Table3[[#This Row],[RV gamma]],GammaShape2,GammaRate2)/BinomTrials,Table3[[#This Row],[RV binom]])</f>
        <v>0</v>
      </c>
      <c r="M887" s="1">
        <f>Table3[[#This Row],[Risk 2 simulated occurences]]*_xlfn.LOGNORM.INV(Table3[[#This Row],[RV lognorm]],(LN(ImpLow2)+LN(ImpUp2))/2,(LN(ImpUp2)-LN(ImpLow2))/3.29)</f>
        <v>0</v>
      </c>
    </row>
    <row r="888" spans="1:13">
      <c r="A888">
        <v>0.71246982771552625</v>
      </c>
      <c r="C888">
        <f>_xlfn.BETA.INV(Table1[[#This Row],[RV Beta]],C$9,C$10,ProbLow1,ProbUp1)</f>
        <v>0.55879007124584457</v>
      </c>
      <c r="D888">
        <f>_xlfn.BETA.INV(Table1[[#This Row],[RV Beta]],D$9,D$10,ProbLow2,ProbUp2)</f>
        <v>0.19263702137375335</v>
      </c>
      <c r="G888">
        <v>0.50717570516614974</v>
      </c>
      <c r="H888">
        <v>0.34064973860078013</v>
      </c>
      <c r="I888">
        <v>0.17412377203541052</v>
      </c>
      <c r="J888">
        <f>_xlfn.BINOM.INV(BinomTrials,_xlfn.GAMMA.INV(Table3[[#This Row],[RV gamma]],GammaShape1,GammaRate1)/BinomTrials,Table3[[#This Row],[RV binom]])</f>
        <v>0</v>
      </c>
      <c r="K888" s="1">
        <f>Table3[[#This Row],[Risk 1 Simulated occurences]]*_xlfn.LOGNORM.INV(Table3[[#This Row],[RV lognorm]],(LN(ImpLow1)+LN(ImpUp1))/2,(LN(ImpUp1)-LN(ImpLow1))/3.29)</f>
        <v>0</v>
      </c>
      <c r="L888">
        <f>_xlfn.BINOM.INV(BinomTrials,_xlfn.GAMMA.INV(Table3[[#This Row],[RV gamma]],GammaShape2,GammaRate2)/BinomTrials,Table3[[#This Row],[RV binom]])</f>
        <v>0</v>
      </c>
      <c r="M888" s="1">
        <f>Table3[[#This Row],[Risk 2 simulated occurences]]*_xlfn.LOGNORM.INV(Table3[[#This Row],[RV lognorm]],(LN(ImpLow2)+LN(ImpUp2))/2,(LN(ImpUp2)-LN(ImpLow2))/3.29)</f>
        <v>0</v>
      </c>
    </row>
    <row r="889" spans="1:13">
      <c r="A889">
        <v>0.48039441484976297</v>
      </c>
      <c r="C889">
        <f>_xlfn.BETA.INV(Table1[[#This Row],[RV Beta]],C$9,C$10,ProbLow1,ProbUp1)</f>
        <v>0.49477031851188025</v>
      </c>
      <c r="D889">
        <f>_xlfn.BETA.INV(Table1[[#This Row],[RV Beta]],D$9,D$10,ProbLow2,ProbUp2)</f>
        <v>0.17343109555356417</v>
      </c>
      <c r="G889">
        <v>0.10207672747880069</v>
      </c>
      <c r="H889">
        <v>0.30015666331171836</v>
      </c>
      <c r="I889">
        <v>0.49823659914463603</v>
      </c>
      <c r="J889">
        <f>_xlfn.BINOM.INV(BinomTrials,_xlfn.GAMMA.INV(Table3[[#This Row],[RV gamma]],GammaShape1,GammaRate1)/BinomTrials,Table3[[#This Row],[RV binom]])</f>
        <v>0</v>
      </c>
      <c r="K889" s="1">
        <f>Table3[[#This Row],[Risk 1 Simulated occurences]]*_xlfn.LOGNORM.INV(Table3[[#This Row],[RV lognorm]],(LN(ImpLow1)+LN(ImpUp1))/2,(LN(ImpUp1)-LN(ImpLow1))/3.29)</f>
        <v>0</v>
      </c>
      <c r="L889">
        <f>_xlfn.BINOM.INV(BinomTrials,_xlfn.GAMMA.INV(Table3[[#This Row],[RV gamma]],GammaShape2,GammaRate2)/BinomTrials,Table3[[#This Row],[RV binom]])</f>
        <v>0</v>
      </c>
      <c r="M889" s="1">
        <f>Table3[[#This Row],[Risk 2 simulated occurences]]*_xlfn.LOGNORM.INV(Table3[[#This Row],[RV lognorm]],(LN(ImpLow2)+LN(ImpUp2))/2,(LN(ImpUp2)-LN(ImpLow2))/3.29)</f>
        <v>0</v>
      </c>
    </row>
    <row r="890" spans="1:13">
      <c r="A890">
        <v>0.98893037996670718</v>
      </c>
      <c r="C890">
        <f>_xlfn.BETA.INV(Table1[[#This Row],[RV Beta]],C$9,C$10,ProbLow1,ProbUp1)</f>
        <v>0.69524591011995107</v>
      </c>
      <c r="D890">
        <f>_xlfn.BETA.INV(Table1[[#This Row],[RV Beta]],D$9,D$10,ProbLow2,ProbUp2)</f>
        <v>0.23357377303598531</v>
      </c>
      <c r="G890">
        <v>0.60355873620303291</v>
      </c>
      <c r="H890">
        <v>0.73304028005015121</v>
      </c>
      <c r="I890">
        <v>0.8625218238972695</v>
      </c>
      <c r="J890">
        <f>_xlfn.BINOM.INV(BinomTrials,_xlfn.GAMMA.INV(Table3[[#This Row],[RV gamma]],GammaShape1,GammaRate1)/BinomTrials,Table3[[#This Row],[RV binom]])</f>
        <v>1</v>
      </c>
      <c r="K890" s="1">
        <f>Table3[[#This Row],[Risk 1 Simulated occurences]]*_xlfn.LOGNORM.INV(Table3[[#This Row],[RV lognorm]],(LN(ImpLow1)+LN(ImpUp1))/2,(LN(ImpUp1)-LN(ImpLow1))/3.29)</f>
        <v>67893.731133635578</v>
      </c>
      <c r="L890">
        <f>_xlfn.BINOM.INV(BinomTrials,_xlfn.GAMMA.INV(Table3[[#This Row],[RV gamma]],GammaShape2,GammaRate2)/BinomTrials,Table3[[#This Row],[RV binom]])</f>
        <v>0</v>
      </c>
      <c r="M890" s="1">
        <f>Table3[[#This Row],[Risk 2 simulated occurences]]*_xlfn.LOGNORM.INV(Table3[[#This Row],[RV lognorm]],(LN(ImpLow2)+LN(ImpUp2))/2,(LN(ImpUp2)-LN(ImpLow2))/3.29)</f>
        <v>0</v>
      </c>
    </row>
    <row r="891" spans="1:13">
      <c r="A891">
        <v>0.95289610044699913</v>
      </c>
      <c r="C891">
        <f>_xlfn.BETA.INV(Table1[[#This Row],[RV Beta]],C$9,C$10,ProbLow1,ProbUp1)</f>
        <v>0.65745770532700354</v>
      </c>
      <c r="D891">
        <f>_xlfn.BETA.INV(Table1[[#This Row],[RV Beta]],D$9,D$10,ProbLow2,ProbUp2)</f>
        <v>0.22223731159810106</v>
      </c>
      <c r="G891">
        <v>1.167936437375814E-2</v>
      </c>
      <c r="H891">
        <v>0.20798680289089067</v>
      </c>
      <c r="I891">
        <v>0.40429424140802317</v>
      </c>
      <c r="J891">
        <f>_xlfn.BINOM.INV(BinomTrials,_xlfn.GAMMA.INV(Table3[[#This Row],[RV gamma]],GammaShape1,GammaRate1)/BinomTrials,Table3[[#This Row],[RV binom]])</f>
        <v>0</v>
      </c>
      <c r="K891" s="1">
        <f>Table3[[#This Row],[Risk 1 Simulated occurences]]*_xlfn.LOGNORM.INV(Table3[[#This Row],[RV lognorm]],(LN(ImpLow1)+LN(ImpUp1))/2,(LN(ImpUp1)-LN(ImpLow1))/3.29)</f>
        <v>0</v>
      </c>
      <c r="L891">
        <f>_xlfn.BINOM.INV(BinomTrials,_xlfn.GAMMA.INV(Table3[[#This Row],[RV gamma]],GammaShape2,GammaRate2)/BinomTrials,Table3[[#This Row],[RV binom]])</f>
        <v>0</v>
      </c>
      <c r="M891" s="1">
        <f>Table3[[#This Row],[Risk 2 simulated occurences]]*_xlfn.LOGNORM.INV(Table3[[#This Row],[RV lognorm]],(LN(ImpLow2)+LN(ImpUp2))/2,(LN(ImpUp2)-LN(ImpLow2))/3.29)</f>
        <v>0</v>
      </c>
    </row>
    <row r="892" spans="1:13">
      <c r="A892">
        <v>0.32476021271420652</v>
      </c>
      <c r="C892">
        <f>_xlfn.BETA.INV(Table1[[#This Row],[RV Beta]],C$9,C$10,ProbLow1,ProbUp1)</f>
        <v>0.45211078745811706</v>
      </c>
      <c r="D892">
        <f>_xlfn.BETA.INV(Table1[[#This Row],[RV Beta]],D$9,D$10,ProbLow2,ProbUp2)</f>
        <v>0.1606332362374352</v>
      </c>
      <c r="G892">
        <v>0.29507702975304662</v>
      </c>
      <c r="H892">
        <v>0.6341961871991848</v>
      </c>
      <c r="I892">
        <v>0.97331534464532288</v>
      </c>
      <c r="J892">
        <f>_xlfn.BINOM.INV(BinomTrials,_xlfn.GAMMA.INV(Table3[[#This Row],[RV gamma]],GammaShape1,GammaRate1)/BinomTrials,Table3[[#This Row],[RV binom]])</f>
        <v>0</v>
      </c>
      <c r="K892" s="1">
        <f>Table3[[#This Row],[Risk 1 Simulated occurences]]*_xlfn.LOGNORM.INV(Table3[[#This Row],[RV lognorm]],(LN(ImpLow1)+LN(ImpUp1))/2,(LN(ImpUp1)-LN(ImpLow1))/3.29)</f>
        <v>0</v>
      </c>
      <c r="L892">
        <f>_xlfn.BINOM.INV(BinomTrials,_xlfn.GAMMA.INV(Table3[[#This Row],[RV gamma]],GammaShape2,GammaRate2)/BinomTrials,Table3[[#This Row],[RV binom]])</f>
        <v>0</v>
      </c>
      <c r="M892" s="1">
        <f>Table3[[#This Row],[Risk 2 simulated occurences]]*_xlfn.LOGNORM.INV(Table3[[#This Row],[RV lognorm]],(LN(ImpLow2)+LN(ImpUp2))/2,(LN(ImpUp2)-LN(ImpLow2))/3.29)</f>
        <v>0</v>
      </c>
    </row>
    <row r="893" spans="1:13">
      <c r="A893">
        <v>0.24489508766908902</v>
      </c>
      <c r="C893">
        <f>_xlfn.BETA.INV(Table1[[#This Row],[RV Beta]],C$9,C$10,ProbLow1,ProbUp1)</f>
        <v>0.42810672531446803</v>
      </c>
      <c r="D893">
        <f>_xlfn.BETA.INV(Table1[[#This Row],[RV Beta]],D$9,D$10,ProbLow2,ProbUp2)</f>
        <v>0.15343201759434047</v>
      </c>
      <c r="G893">
        <v>0.35963905945403457</v>
      </c>
      <c r="H893">
        <v>0.93531825669823132</v>
      </c>
      <c r="I893">
        <v>0.51099745394242813</v>
      </c>
      <c r="J893">
        <f>_xlfn.BINOM.INV(BinomTrials,_xlfn.GAMMA.INV(Table3[[#This Row],[RV gamma]],GammaShape1,GammaRate1)/BinomTrials,Table3[[#This Row],[RV binom]])</f>
        <v>2</v>
      </c>
      <c r="K893" s="1">
        <f>Table3[[#This Row],[Risk 1 Simulated occurences]]*_xlfn.LOGNORM.INV(Table3[[#This Row],[RV lognorm]],(LN(ImpLow1)+LN(ImpUp1))/2,(LN(ImpUp1)-LN(ImpLow1))/3.29)</f>
        <v>64477.759994652624</v>
      </c>
      <c r="L893">
        <f>_xlfn.BINOM.INV(BinomTrials,_xlfn.GAMMA.INV(Table3[[#This Row],[RV gamma]],GammaShape2,GammaRate2)/BinomTrials,Table3[[#This Row],[RV binom]])</f>
        <v>1</v>
      </c>
      <c r="M893" s="1">
        <f>Table3[[#This Row],[Risk 2 simulated occurences]]*_xlfn.LOGNORM.INV(Table3[[#This Row],[RV lognorm]],(LN(ImpLow2)+LN(ImpUp2))/2,(LN(ImpUp2)-LN(ImpLow2))/3.29)</f>
        <v>3223887.9997326327</v>
      </c>
    </row>
    <row r="894" spans="1:13">
      <c r="A894">
        <v>0.95173845437901949</v>
      </c>
      <c r="C894">
        <f>_xlfn.BETA.INV(Table1[[#This Row],[RV Beta]],C$9,C$10,ProbLow1,ProbUp1)</f>
        <v>0.65661550910993238</v>
      </c>
      <c r="D894">
        <f>_xlfn.BETA.INV(Table1[[#This Row],[RV Beta]],D$9,D$10,ProbLow2,ProbUp2)</f>
        <v>0.22198465273297971</v>
      </c>
      <c r="G894">
        <v>0.45367224395911782</v>
      </c>
      <c r="H894">
        <v>0.8939403271740024</v>
      </c>
      <c r="I894">
        <v>0.3342084103888871</v>
      </c>
      <c r="J894">
        <f>_xlfn.BINOM.INV(BinomTrials,_xlfn.GAMMA.INV(Table3[[#This Row],[RV gamma]],GammaShape1,GammaRate1)/BinomTrials,Table3[[#This Row],[RV binom]])</f>
        <v>1</v>
      </c>
      <c r="K894" s="1">
        <f>Table3[[#This Row],[Risk 1 Simulated occurences]]*_xlfn.LOGNORM.INV(Table3[[#This Row],[RV lognorm]],(LN(ImpLow1)+LN(ImpUp1))/2,(LN(ImpUp1)-LN(ImpLow1))/3.29)</f>
        <v>23432.088073040941</v>
      </c>
      <c r="L894">
        <f>_xlfn.BINOM.INV(BinomTrials,_xlfn.GAMMA.INV(Table3[[#This Row],[RV gamma]],GammaShape2,GammaRate2)/BinomTrials,Table3[[#This Row],[RV binom]])</f>
        <v>1</v>
      </c>
      <c r="M894" s="1">
        <f>Table3[[#This Row],[Risk 2 simulated occurences]]*_xlfn.LOGNORM.INV(Table3[[#This Row],[RV lognorm]],(LN(ImpLow2)+LN(ImpUp2))/2,(LN(ImpUp2)-LN(ImpLow2))/3.29)</f>
        <v>2343208.8073040955</v>
      </c>
    </row>
    <row r="895" spans="1:13">
      <c r="A895">
        <v>0.86820274818139276</v>
      </c>
      <c r="C895">
        <f>_xlfn.BETA.INV(Table1[[#This Row],[RV Beta]],C$9,C$10,ProbLow1,ProbUp1)</f>
        <v>0.61242496151448389</v>
      </c>
      <c r="D895">
        <f>_xlfn.BETA.INV(Table1[[#This Row],[RV Beta]],D$9,D$10,ProbLow2,ProbUp2)</f>
        <v>0.20872748845434513</v>
      </c>
      <c r="G895">
        <v>0.86940422089277036</v>
      </c>
      <c r="H895">
        <v>0.45507881345929524</v>
      </c>
      <c r="I895">
        <v>4.0753406025820137E-2</v>
      </c>
      <c r="J895">
        <f>_xlfn.BINOM.INV(BinomTrials,_xlfn.GAMMA.INV(Table3[[#This Row],[RV gamma]],GammaShape1,GammaRate1)/BinomTrials,Table3[[#This Row],[RV binom]])</f>
        <v>0</v>
      </c>
      <c r="K895" s="1">
        <f>Table3[[#This Row],[Risk 1 Simulated occurences]]*_xlfn.LOGNORM.INV(Table3[[#This Row],[RV lognorm]],(LN(ImpLow1)+LN(ImpUp1))/2,(LN(ImpUp1)-LN(ImpLow1))/3.29)</f>
        <v>0</v>
      </c>
      <c r="L895">
        <f>_xlfn.BINOM.INV(BinomTrials,_xlfn.GAMMA.INV(Table3[[#This Row],[RV gamma]],GammaShape2,GammaRate2)/BinomTrials,Table3[[#This Row],[RV binom]])</f>
        <v>0</v>
      </c>
      <c r="M895" s="1">
        <f>Table3[[#This Row],[Risk 2 simulated occurences]]*_xlfn.LOGNORM.INV(Table3[[#This Row],[RV lognorm]],(LN(ImpLow2)+LN(ImpUp2))/2,(LN(ImpUp2)-LN(ImpLow2))/3.29)</f>
        <v>0</v>
      </c>
    </row>
    <row r="896" spans="1:13">
      <c r="A896">
        <v>0.88358868466857299</v>
      </c>
      <c r="C896">
        <f>_xlfn.BETA.INV(Table1[[#This Row],[RV Beta]],C$9,C$10,ProbLow1,ProbUp1)</f>
        <v>0.61907279989377539</v>
      </c>
      <c r="D896">
        <f>_xlfn.BETA.INV(Table1[[#This Row],[RV Beta]],D$9,D$10,ProbLow2,ProbUp2)</f>
        <v>0.21072183996813262</v>
      </c>
      <c r="G896">
        <v>7.6740544790746892E-2</v>
      </c>
      <c r="H896">
        <v>0.50961781037487919</v>
      </c>
      <c r="I896">
        <v>0.9424950759590115</v>
      </c>
      <c r="J896">
        <f>_xlfn.BINOM.INV(BinomTrials,_xlfn.GAMMA.INV(Table3[[#This Row],[RV gamma]],GammaShape1,GammaRate1)/BinomTrials,Table3[[#This Row],[RV binom]])</f>
        <v>0</v>
      </c>
      <c r="K896" s="1">
        <f>Table3[[#This Row],[Risk 1 Simulated occurences]]*_xlfn.LOGNORM.INV(Table3[[#This Row],[RV lognorm]],(LN(ImpLow1)+LN(ImpUp1))/2,(LN(ImpUp1)-LN(ImpLow1))/3.29)</f>
        <v>0</v>
      </c>
      <c r="L896">
        <f>_xlfn.BINOM.INV(BinomTrials,_xlfn.GAMMA.INV(Table3[[#This Row],[RV gamma]],GammaShape2,GammaRate2)/BinomTrials,Table3[[#This Row],[RV binom]])</f>
        <v>0</v>
      </c>
      <c r="M896" s="1">
        <f>Table3[[#This Row],[Risk 2 simulated occurences]]*_xlfn.LOGNORM.INV(Table3[[#This Row],[RV lognorm]],(LN(ImpLow2)+LN(ImpUp2))/2,(LN(ImpUp2)-LN(ImpLow2))/3.29)</f>
        <v>0</v>
      </c>
    </row>
    <row r="897" spans="1:13">
      <c r="A897">
        <v>0.47502322470537539</v>
      </c>
      <c r="C897">
        <f>_xlfn.BETA.INV(Table1[[#This Row],[RV Beta]],C$9,C$10,ProbLow1,ProbUp1)</f>
        <v>0.49333637108536699</v>
      </c>
      <c r="D897">
        <f>_xlfn.BETA.INV(Table1[[#This Row],[RV Beta]],D$9,D$10,ProbLow2,ProbUp2)</f>
        <v>0.17300091132561024</v>
      </c>
      <c r="G897">
        <v>0.77833629808311178</v>
      </c>
      <c r="H897">
        <v>0.14653897059454535</v>
      </c>
      <c r="I897">
        <v>0.51474164310597892</v>
      </c>
      <c r="J897">
        <f>_xlfn.BINOM.INV(BinomTrials,_xlfn.GAMMA.INV(Table3[[#This Row],[RV gamma]],GammaShape1,GammaRate1)/BinomTrials,Table3[[#This Row],[RV binom]])</f>
        <v>0</v>
      </c>
      <c r="K897" s="1">
        <f>Table3[[#This Row],[Risk 1 Simulated occurences]]*_xlfn.LOGNORM.INV(Table3[[#This Row],[RV lognorm]],(LN(ImpLow1)+LN(ImpUp1))/2,(LN(ImpUp1)-LN(ImpLow1))/3.29)</f>
        <v>0</v>
      </c>
      <c r="L897">
        <f>_xlfn.BINOM.INV(BinomTrials,_xlfn.GAMMA.INV(Table3[[#This Row],[RV gamma]],GammaShape2,GammaRate2)/BinomTrials,Table3[[#This Row],[RV binom]])</f>
        <v>0</v>
      </c>
      <c r="M897" s="1">
        <f>Table3[[#This Row],[Risk 2 simulated occurences]]*_xlfn.LOGNORM.INV(Table3[[#This Row],[RV lognorm]],(LN(ImpLow2)+LN(ImpUp2))/2,(LN(ImpUp2)-LN(ImpLow2))/3.29)</f>
        <v>0</v>
      </c>
    </row>
    <row r="898" spans="1:13">
      <c r="A898">
        <v>0.71533762324384298</v>
      </c>
      <c r="C898">
        <f>_xlfn.BETA.INV(Table1[[#This Row],[RV Beta]],C$9,C$10,ProbLow1,ProbUp1)</f>
        <v>0.55964844338120534</v>
      </c>
      <c r="D898">
        <f>_xlfn.BETA.INV(Table1[[#This Row],[RV Beta]],D$9,D$10,ProbLow2,ProbUp2)</f>
        <v>0.19289453301436157</v>
      </c>
      <c r="G898">
        <v>0.49816188285973012</v>
      </c>
      <c r="H898">
        <v>0.88047878252364642</v>
      </c>
      <c r="I898">
        <v>0.26279568218756266</v>
      </c>
      <c r="J898">
        <f>_xlfn.BINOM.INV(BinomTrials,_xlfn.GAMMA.INV(Table3[[#This Row],[RV gamma]],GammaShape1,GammaRate1)/BinomTrials,Table3[[#This Row],[RV binom]])</f>
        <v>1</v>
      </c>
      <c r="K898" s="1">
        <f>Table3[[#This Row],[Risk 1 Simulated occurences]]*_xlfn.LOGNORM.INV(Table3[[#This Row],[RV lognorm]],(LN(ImpLow1)+LN(ImpUp1))/2,(LN(ImpUp1)-LN(ImpLow1))/3.29)</f>
        <v>20279.947032788954</v>
      </c>
      <c r="L898">
        <f>_xlfn.BINOM.INV(BinomTrials,_xlfn.GAMMA.INV(Table3[[#This Row],[RV gamma]],GammaShape2,GammaRate2)/BinomTrials,Table3[[#This Row],[RV binom]])</f>
        <v>1</v>
      </c>
      <c r="M898" s="1">
        <f>Table3[[#This Row],[Risk 2 simulated occurences]]*_xlfn.LOGNORM.INV(Table3[[#This Row],[RV lognorm]],(LN(ImpLow2)+LN(ImpUp2))/2,(LN(ImpUp2)-LN(ImpLow2))/3.29)</f>
        <v>2027994.7032788964</v>
      </c>
    </row>
    <row r="899" spans="1:13">
      <c r="A899">
        <v>0.67943385926980238</v>
      </c>
      <c r="C899">
        <f>_xlfn.BETA.INV(Table1[[#This Row],[RV Beta]],C$9,C$10,ProbLow1,ProbUp1)</f>
        <v>0.54909679750140317</v>
      </c>
      <c r="D899">
        <f>_xlfn.BETA.INV(Table1[[#This Row],[RV Beta]],D$9,D$10,ProbLow2,ProbUp2)</f>
        <v>0.18972903925042095</v>
      </c>
      <c r="G899">
        <v>0.60676522348391138</v>
      </c>
      <c r="H899">
        <v>0.20689787492477235</v>
      </c>
      <c r="I899">
        <v>0.80703052636563333</v>
      </c>
      <c r="J899">
        <f>_xlfn.BINOM.INV(BinomTrials,_xlfn.GAMMA.INV(Table3[[#This Row],[RV gamma]],GammaShape1,GammaRate1)/BinomTrials,Table3[[#This Row],[RV binom]])</f>
        <v>0</v>
      </c>
      <c r="K899" s="1">
        <f>Table3[[#This Row],[Risk 1 Simulated occurences]]*_xlfn.LOGNORM.INV(Table3[[#This Row],[RV lognorm]],(LN(ImpLow1)+LN(ImpUp1))/2,(LN(ImpUp1)-LN(ImpLow1))/3.29)</f>
        <v>0</v>
      </c>
      <c r="L899">
        <f>_xlfn.BINOM.INV(BinomTrials,_xlfn.GAMMA.INV(Table3[[#This Row],[RV gamma]],GammaShape2,GammaRate2)/BinomTrials,Table3[[#This Row],[RV binom]])</f>
        <v>0</v>
      </c>
      <c r="M899" s="1">
        <f>Table3[[#This Row],[Risk 2 simulated occurences]]*_xlfn.LOGNORM.INV(Table3[[#This Row],[RV lognorm]],(LN(ImpLow2)+LN(ImpUp2))/2,(LN(ImpUp2)-LN(ImpLow2))/3.29)</f>
        <v>0</v>
      </c>
    </row>
    <row r="900" spans="1:13">
      <c r="A900">
        <v>0.24487274756882002</v>
      </c>
      <c r="C900">
        <f>_xlfn.BETA.INV(Table1[[#This Row],[RV Beta]],C$9,C$10,ProbLow1,ProbUp1)</f>
        <v>0.42809964525096045</v>
      </c>
      <c r="D900">
        <f>_xlfn.BETA.INV(Table1[[#This Row],[RV Beta]],D$9,D$10,ProbLow2,ProbUp2)</f>
        <v>0.15342989357528819</v>
      </c>
      <c r="G900">
        <v>0.90311109409812418</v>
      </c>
      <c r="H900">
        <v>0.33258386064906786</v>
      </c>
      <c r="I900">
        <v>0.76205662720001144</v>
      </c>
      <c r="J900">
        <f>_xlfn.BINOM.INV(BinomTrials,_xlfn.GAMMA.INV(Table3[[#This Row],[RV gamma]],GammaShape1,GammaRate1)/BinomTrials,Table3[[#This Row],[RV binom]])</f>
        <v>0</v>
      </c>
      <c r="K900" s="1">
        <f>Table3[[#This Row],[Risk 1 Simulated occurences]]*_xlfn.LOGNORM.INV(Table3[[#This Row],[RV lognorm]],(LN(ImpLow1)+LN(ImpUp1))/2,(LN(ImpUp1)-LN(ImpLow1))/3.29)</f>
        <v>0</v>
      </c>
      <c r="L900">
        <f>_xlfn.BINOM.INV(BinomTrials,_xlfn.GAMMA.INV(Table3[[#This Row],[RV gamma]],GammaShape2,GammaRate2)/BinomTrials,Table3[[#This Row],[RV binom]])</f>
        <v>0</v>
      </c>
      <c r="M900" s="1">
        <f>Table3[[#This Row],[Risk 2 simulated occurences]]*_xlfn.LOGNORM.INV(Table3[[#This Row],[RV lognorm]],(LN(ImpLow2)+LN(ImpUp2))/2,(LN(ImpUp2)-LN(ImpLow2))/3.29)</f>
        <v>0</v>
      </c>
    </row>
    <row r="901" spans="1:13">
      <c r="A901">
        <v>0.57626838915807588</v>
      </c>
      <c r="C901">
        <f>_xlfn.BETA.INV(Table1[[#This Row],[RV Beta]],C$9,C$10,ProbLow1,ProbUp1)</f>
        <v>0.52042899806276399</v>
      </c>
      <c r="D901">
        <f>_xlfn.BETA.INV(Table1[[#This Row],[RV Beta]],D$9,D$10,ProbLow2,ProbUp2)</f>
        <v>0.18112869941882917</v>
      </c>
      <c r="G901">
        <v>0.58815850717395479</v>
      </c>
      <c r="H901">
        <v>0.73694592888324795</v>
      </c>
      <c r="I901">
        <v>0.88573335059254121</v>
      </c>
      <c r="J901">
        <f>_xlfn.BINOM.INV(BinomTrials,_xlfn.GAMMA.INV(Table3[[#This Row],[RV gamma]],GammaShape1,GammaRate1)/BinomTrials,Table3[[#This Row],[RV binom]])</f>
        <v>1</v>
      </c>
      <c r="K901" s="1">
        <f>Table3[[#This Row],[Risk 1 Simulated occurences]]*_xlfn.LOGNORM.INV(Table3[[#This Row],[RV lognorm]],(LN(ImpLow1)+LN(ImpUp1))/2,(LN(ImpUp1)-LN(ImpLow1))/3.29)</f>
        <v>73451.675878977301</v>
      </c>
      <c r="L901">
        <f>_xlfn.BINOM.INV(BinomTrials,_xlfn.GAMMA.INV(Table3[[#This Row],[RV gamma]],GammaShape2,GammaRate2)/BinomTrials,Table3[[#This Row],[RV binom]])</f>
        <v>0</v>
      </c>
      <c r="M901" s="1">
        <f>Table3[[#This Row],[Risk 2 simulated occurences]]*_xlfn.LOGNORM.INV(Table3[[#This Row],[RV lognorm]],(LN(ImpLow2)+LN(ImpUp2))/2,(LN(ImpUp2)-LN(ImpLow2))/3.29)</f>
        <v>0</v>
      </c>
    </row>
    <row r="902" spans="1:13">
      <c r="A902">
        <v>0.34281657978092162</v>
      </c>
      <c r="C902">
        <f>_xlfn.BETA.INV(Table1[[#This Row],[RV Beta]],C$9,C$10,ProbLow1,ProbUp1)</f>
        <v>0.45725887464782977</v>
      </c>
      <c r="D902">
        <f>_xlfn.BETA.INV(Table1[[#This Row],[RV Beta]],D$9,D$10,ProbLow2,ProbUp2)</f>
        <v>0.162177662394349</v>
      </c>
      <c r="G902">
        <v>0.18003007265740542</v>
      </c>
      <c r="H902">
        <v>0.85022674074872706</v>
      </c>
      <c r="I902">
        <v>0.52042340884004878</v>
      </c>
      <c r="J902">
        <f>_xlfn.BINOM.INV(BinomTrials,_xlfn.GAMMA.INV(Table3[[#This Row],[RV gamma]],GammaShape1,GammaRate1)/BinomTrials,Table3[[#This Row],[RV binom]])</f>
        <v>1</v>
      </c>
      <c r="K902" s="1">
        <f>Table3[[#This Row],[Risk 1 Simulated occurences]]*_xlfn.LOGNORM.INV(Table3[[#This Row],[RV lognorm]],(LN(ImpLow1)+LN(ImpUp1))/2,(LN(ImpUp1)-LN(ImpLow1))/3.29)</f>
        <v>32776.853289509192</v>
      </c>
      <c r="L902">
        <f>_xlfn.BINOM.INV(BinomTrials,_xlfn.GAMMA.INV(Table3[[#This Row],[RV gamma]],GammaShape2,GammaRate2)/BinomTrials,Table3[[#This Row],[RV binom]])</f>
        <v>0</v>
      </c>
      <c r="M902" s="1">
        <f>Table3[[#This Row],[Risk 2 simulated occurences]]*_xlfn.LOGNORM.INV(Table3[[#This Row],[RV lognorm]],(LN(ImpLow2)+LN(ImpUp2))/2,(LN(ImpUp2)-LN(ImpLow2))/3.29)</f>
        <v>0</v>
      </c>
    </row>
    <row r="903" spans="1:13">
      <c r="A903">
        <v>0.71825637794949881</v>
      </c>
      <c r="C903">
        <f>_xlfn.BETA.INV(Table1[[#This Row],[RV Beta]],C$9,C$10,ProbLow1,ProbUp1)</f>
        <v>0.56052514199363546</v>
      </c>
      <c r="D903">
        <f>_xlfn.BETA.INV(Table1[[#This Row],[RV Beta]],D$9,D$10,ProbLow2,ProbUp2)</f>
        <v>0.19315754259809059</v>
      </c>
      <c r="G903">
        <v>0.76543115301310605</v>
      </c>
      <c r="H903">
        <v>0.76083176385650031</v>
      </c>
      <c r="I903">
        <v>0.75623237469989446</v>
      </c>
      <c r="J903">
        <f>_xlfn.BINOM.INV(BinomTrials,_xlfn.GAMMA.INV(Table3[[#This Row],[RV gamma]],GammaShape1,GammaRate1)/BinomTrials,Table3[[#This Row],[RV binom]])</f>
        <v>1</v>
      </c>
      <c r="K903" s="1">
        <f>Table3[[#This Row],[Risk 1 Simulated occurences]]*_xlfn.LOGNORM.INV(Table3[[#This Row],[RV lognorm]],(LN(ImpLow1)+LN(ImpUp1))/2,(LN(ImpUp1)-LN(ImpLow1))/3.29)</f>
        <v>51405.960946105457</v>
      </c>
      <c r="L903">
        <f>_xlfn.BINOM.INV(BinomTrials,_xlfn.GAMMA.INV(Table3[[#This Row],[RV gamma]],GammaShape2,GammaRate2)/BinomTrials,Table3[[#This Row],[RV binom]])</f>
        <v>0</v>
      </c>
      <c r="M903" s="1">
        <f>Table3[[#This Row],[Risk 2 simulated occurences]]*_xlfn.LOGNORM.INV(Table3[[#This Row],[RV lognorm]],(LN(ImpLow2)+LN(ImpUp2))/2,(LN(ImpUp2)-LN(ImpLow2))/3.29)</f>
        <v>0</v>
      </c>
    </row>
    <row r="904" spans="1:13">
      <c r="A904">
        <v>0.73494419722582405</v>
      </c>
      <c r="C904">
        <f>_xlfn.BETA.INV(Table1[[#This Row],[RV Beta]],C$9,C$10,ProbLow1,ProbUp1)</f>
        <v>0.56560091177759209</v>
      </c>
      <c r="D904">
        <f>_xlfn.BETA.INV(Table1[[#This Row],[RV Beta]],D$9,D$10,ProbLow2,ProbUp2)</f>
        <v>0.19468027353327763</v>
      </c>
      <c r="G904">
        <v>0.60138869127323324</v>
      </c>
      <c r="H904">
        <v>0.2994551362001594</v>
      </c>
      <c r="I904">
        <v>0.99752158112708555</v>
      </c>
      <c r="J904">
        <f>_xlfn.BINOM.INV(BinomTrials,_xlfn.GAMMA.INV(Table3[[#This Row],[RV gamma]],GammaShape1,GammaRate1)/BinomTrials,Table3[[#This Row],[RV binom]])</f>
        <v>0</v>
      </c>
      <c r="K904" s="1">
        <f>Table3[[#This Row],[Risk 1 Simulated occurences]]*_xlfn.LOGNORM.INV(Table3[[#This Row],[RV lognorm]],(LN(ImpLow1)+LN(ImpUp1))/2,(LN(ImpUp1)-LN(ImpLow1))/3.29)</f>
        <v>0</v>
      </c>
      <c r="L904">
        <f>_xlfn.BINOM.INV(BinomTrials,_xlfn.GAMMA.INV(Table3[[#This Row],[RV gamma]],GammaShape2,GammaRate2)/BinomTrials,Table3[[#This Row],[RV binom]])</f>
        <v>0</v>
      </c>
      <c r="M904" s="1">
        <f>Table3[[#This Row],[Risk 2 simulated occurences]]*_xlfn.LOGNORM.INV(Table3[[#This Row],[RV lognorm]],(LN(ImpLow2)+LN(ImpUp2))/2,(LN(ImpUp2)-LN(ImpLow2))/3.29)</f>
        <v>0</v>
      </c>
    </row>
    <row r="905" spans="1:13">
      <c r="A905">
        <v>0.20712277442548555</v>
      </c>
      <c r="C905">
        <f>_xlfn.BETA.INV(Table1[[#This Row],[RV Beta]],C$9,C$10,ProbLow1,ProbUp1)</f>
        <v>0.41573465650728492</v>
      </c>
      <c r="D905">
        <f>_xlfn.BETA.INV(Table1[[#This Row],[RV Beta]],D$9,D$10,ProbLow2,ProbUp2)</f>
        <v>0.14972039695218556</v>
      </c>
      <c r="G905">
        <v>0.53973422923112946</v>
      </c>
      <c r="H905">
        <v>0.94247411607879872</v>
      </c>
      <c r="I905">
        <v>0.34521400292646792</v>
      </c>
      <c r="J905">
        <f>_xlfn.BINOM.INV(BinomTrials,_xlfn.GAMMA.INV(Table3[[#This Row],[RV gamma]],GammaShape1,GammaRate1)/BinomTrials,Table3[[#This Row],[RV binom]])</f>
        <v>2</v>
      </c>
      <c r="K905" s="1">
        <f>Table3[[#This Row],[Risk 1 Simulated occurences]]*_xlfn.LOGNORM.INV(Table3[[#This Row],[RV lognorm]],(LN(ImpLow1)+LN(ImpUp1))/2,(LN(ImpUp1)-LN(ImpLow1))/3.29)</f>
        <v>47860.141557838113</v>
      </c>
      <c r="L905">
        <f>_xlfn.BINOM.INV(BinomTrials,_xlfn.GAMMA.INV(Table3[[#This Row],[RV gamma]],GammaShape2,GammaRate2)/BinomTrials,Table3[[#This Row],[RV binom]])</f>
        <v>1</v>
      </c>
      <c r="M905" s="1">
        <f>Table3[[#This Row],[Risk 2 simulated occurences]]*_xlfn.LOGNORM.INV(Table3[[#This Row],[RV lognorm]],(LN(ImpLow2)+LN(ImpUp2))/2,(LN(ImpUp2)-LN(ImpLow2))/3.29)</f>
        <v>2393007.0778919067</v>
      </c>
    </row>
    <row r="906" spans="1:13">
      <c r="A906">
        <v>0.11246976913533628</v>
      </c>
      <c r="C906">
        <f>_xlfn.BETA.INV(Table1[[#This Row],[RV Beta]],C$9,C$10,ProbLow1,ProbUp1)</f>
        <v>0.37915328523014902</v>
      </c>
      <c r="D906">
        <f>_xlfn.BETA.INV(Table1[[#This Row],[RV Beta]],D$9,D$10,ProbLow2,ProbUp2)</f>
        <v>0.13874598556904474</v>
      </c>
      <c r="G906">
        <v>0.31319068759362712</v>
      </c>
      <c r="H906">
        <v>0.16246893636997273</v>
      </c>
      <c r="I906">
        <v>1.1747185146318369E-2</v>
      </c>
      <c r="J906">
        <f>_xlfn.BINOM.INV(BinomTrials,_xlfn.GAMMA.INV(Table3[[#This Row],[RV gamma]],GammaShape1,GammaRate1)/BinomTrials,Table3[[#This Row],[RV binom]])</f>
        <v>0</v>
      </c>
      <c r="K906" s="1">
        <f>Table3[[#This Row],[Risk 1 Simulated occurences]]*_xlfn.LOGNORM.INV(Table3[[#This Row],[RV lognorm]],(LN(ImpLow1)+LN(ImpUp1))/2,(LN(ImpUp1)-LN(ImpLow1))/3.29)</f>
        <v>0</v>
      </c>
      <c r="L906">
        <f>_xlfn.BINOM.INV(BinomTrials,_xlfn.GAMMA.INV(Table3[[#This Row],[RV gamma]],GammaShape2,GammaRate2)/BinomTrials,Table3[[#This Row],[RV binom]])</f>
        <v>0</v>
      </c>
      <c r="M906" s="1">
        <f>Table3[[#This Row],[Risk 2 simulated occurences]]*_xlfn.LOGNORM.INV(Table3[[#This Row],[RV lognorm]],(LN(ImpLow2)+LN(ImpUp2))/2,(LN(ImpUp2)-LN(ImpLow2))/3.29)</f>
        <v>0</v>
      </c>
    </row>
    <row r="907" spans="1:13">
      <c r="A907">
        <v>0.27940985759692727</v>
      </c>
      <c r="C907">
        <f>_xlfn.BETA.INV(Table1[[#This Row],[RV Beta]],C$9,C$10,ProbLow1,ProbUp1)</f>
        <v>0.43877159133789001</v>
      </c>
      <c r="D907">
        <f>_xlfn.BETA.INV(Table1[[#This Row],[RV Beta]],D$9,D$10,ProbLow2,ProbUp2)</f>
        <v>0.15663147740136707</v>
      </c>
      <c r="G907">
        <v>0.79588638609083662</v>
      </c>
      <c r="H907">
        <v>0.61541357013183351</v>
      </c>
      <c r="I907">
        <v>0.43494075417283024</v>
      </c>
      <c r="J907">
        <f>_xlfn.BINOM.INV(BinomTrials,_xlfn.GAMMA.INV(Table3[[#This Row],[RV gamma]],GammaShape1,GammaRate1)/BinomTrials,Table3[[#This Row],[RV binom]])</f>
        <v>1</v>
      </c>
      <c r="K907" s="1">
        <f>Table3[[#This Row],[Risk 1 Simulated occurences]]*_xlfn.LOGNORM.INV(Table3[[#This Row],[RV lognorm]],(LN(ImpLow1)+LN(ImpUp1))/2,(LN(ImpUp1)-LN(ImpLow1))/3.29)</f>
        <v>28197.4627196441</v>
      </c>
      <c r="L907">
        <f>_xlfn.BINOM.INV(BinomTrials,_xlfn.GAMMA.INV(Table3[[#This Row],[RV gamma]],GammaShape2,GammaRate2)/BinomTrials,Table3[[#This Row],[RV binom]])</f>
        <v>0</v>
      </c>
      <c r="M907" s="1">
        <f>Table3[[#This Row],[Risk 2 simulated occurences]]*_xlfn.LOGNORM.INV(Table3[[#This Row],[RV lognorm]],(LN(ImpLow2)+LN(ImpUp2))/2,(LN(ImpUp2)-LN(ImpLow2))/3.29)</f>
        <v>0</v>
      </c>
    </row>
    <row r="908" spans="1:13">
      <c r="A908">
        <v>4.1476631556393875E-2</v>
      </c>
      <c r="C908">
        <f>_xlfn.BETA.INV(Table1[[#This Row],[RV Beta]],C$9,C$10,ProbLow1,ProbUp1)</f>
        <v>0.33826745647019352</v>
      </c>
      <c r="D908">
        <f>_xlfn.BETA.INV(Table1[[#This Row],[RV Beta]],D$9,D$10,ProbLow2,ProbUp2)</f>
        <v>0.12648023694105803</v>
      </c>
      <c r="G908">
        <v>0.46249102869187064</v>
      </c>
      <c r="H908">
        <v>0.25587320572504457</v>
      </c>
      <c r="I908">
        <v>4.9255382758218509E-2</v>
      </c>
      <c r="J908">
        <f>_xlfn.BINOM.INV(BinomTrials,_xlfn.GAMMA.INV(Table3[[#This Row],[RV gamma]],GammaShape1,GammaRate1)/BinomTrials,Table3[[#This Row],[RV binom]])</f>
        <v>0</v>
      </c>
      <c r="K908" s="1">
        <f>Table3[[#This Row],[Risk 1 Simulated occurences]]*_xlfn.LOGNORM.INV(Table3[[#This Row],[RV lognorm]],(LN(ImpLow1)+LN(ImpUp1))/2,(LN(ImpUp1)-LN(ImpLow1))/3.29)</f>
        <v>0</v>
      </c>
      <c r="L908">
        <f>_xlfn.BINOM.INV(BinomTrials,_xlfn.GAMMA.INV(Table3[[#This Row],[RV gamma]],GammaShape2,GammaRate2)/BinomTrials,Table3[[#This Row],[RV binom]])</f>
        <v>0</v>
      </c>
      <c r="M908" s="1">
        <f>Table3[[#This Row],[Risk 2 simulated occurences]]*_xlfn.LOGNORM.INV(Table3[[#This Row],[RV lognorm]],(LN(ImpLow2)+LN(ImpUp2))/2,(LN(ImpUp2)-LN(ImpLow2))/3.29)</f>
        <v>0</v>
      </c>
    </row>
    <row r="909" spans="1:13">
      <c r="A909">
        <v>9.7746568311819146E-2</v>
      </c>
      <c r="C909">
        <f>_xlfn.BETA.INV(Table1[[#This Row],[RV Beta]],C$9,C$10,ProbLow1,ProbUp1)</f>
        <v>0.37222383733082037</v>
      </c>
      <c r="D909">
        <f>_xlfn.BETA.INV(Table1[[#This Row],[RV Beta]],D$9,D$10,ProbLow2,ProbUp2)</f>
        <v>0.13666715119924616</v>
      </c>
      <c r="G909">
        <v>8.6719224269836775E-2</v>
      </c>
      <c r="H909">
        <v>0.4609686208241473</v>
      </c>
      <c r="I909">
        <v>0.8352180173784578</v>
      </c>
      <c r="J909">
        <f>_xlfn.BINOM.INV(BinomTrials,_xlfn.GAMMA.INV(Table3[[#This Row],[RV gamma]],GammaShape1,GammaRate1)/BinomTrials,Table3[[#This Row],[RV binom]])</f>
        <v>0</v>
      </c>
      <c r="K909" s="1">
        <f>Table3[[#This Row],[Risk 1 Simulated occurences]]*_xlfn.LOGNORM.INV(Table3[[#This Row],[RV lognorm]],(LN(ImpLow1)+LN(ImpUp1))/2,(LN(ImpUp1)-LN(ImpLow1))/3.29)</f>
        <v>0</v>
      </c>
      <c r="L909">
        <f>_xlfn.BINOM.INV(BinomTrials,_xlfn.GAMMA.INV(Table3[[#This Row],[RV gamma]],GammaShape2,GammaRate2)/BinomTrials,Table3[[#This Row],[RV binom]])</f>
        <v>0</v>
      </c>
      <c r="M909" s="1">
        <f>Table3[[#This Row],[Risk 2 simulated occurences]]*_xlfn.LOGNORM.INV(Table3[[#This Row],[RV lognorm]],(LN(ImpLow2)+LN(ImpUp2))/2,(LN(ImpUp2)-LN(ImpLow2))/3.29)</f>
        <v>0</v>
      </c>
    </row>
    <row r="910" spans="1:13">
      <c r="A910">
        <v>0.8265736167442862</v>
      </c>
      <c r="C910">
        <f>_xlfn.BETA.INV(Table1[[#This Row],[RV Beta]],C$9,C$10,ProbLow1,ProbUp1)</f>
        <v>0.59614593038794295</v>
      </c>
      <c r="D910">
        <f>_xlfn.BETA.INV(Table1[[#This Row],[RV Beta]],D$9,D$10,ProbLow2,ProbUp2)</f>
        <v>0.20384377911638291</v>
      </c>
      <c r="G910">
        <v>0.49000230314675824</v>
      </c>
      <c r="H910">
        <v>0.49961019144375352</v>
      </c>
      <c r="I910">
        <v>0.50921807974074873</v>
      </c>
      <c r="J910">
        <f>_xlfn.BINOM.INV(BinomTrials,_xlfn.GAMMA.INV(Table3[[#This Row],[RV gamma]],GammaShape1,GammaRate1)/BinomTrials,Table3[[#This Row],[RV binom]])</f>
        <v>0</v>
      </c>
      <c r="K910" s="1">
        <f>Table3[[#This Row],[Risk 1 Simulated occurences]]*_xlfn.LOGNORM.INV(Table3[[#This Row],[RV lognorm]],(LN(ImpLow1)+LN(ImpUp1))/2,(LN(ImpUp1)-LN(ImpLow1))/3.29)</f>
        <v>0</v>
      </c>
      <c r="L910">
        <f>_xlfn.BINOM.INV(BinomTrials,_xlfn.GAMMA.INV(Table3[[#This Row],[RV gamma]],GammaShape2,GammaRate2)/BinomTrials,Table3[[#This Row],[RV binom]])</f>
        <v>0</v>
      </c>
      <c r="M910" s="1">
        <f>Table3[[#This Row],[Risk 2 simulated occurences]]*_xlfn.LOGNORM.INV(Table3[[#This Row],[RV lognorm]],(LN(ImpLow2)+LN(ImpUp2))/2,(LN(ImpUp2)-LN(ImpLow2))/3.29)</f>
        <v>0</v>
      </c>
    </row>
    <row r="911" spans="1:13">
      <c r="A911">
        <v>0.22277662121820105</v>
      </c>
      <c r="C911">
        <f>_xlfn.BETA.INV(Table1[[#This Row],[RV Beta]],C$9,C$10,ProbLow1,ProbUp1)</f>
        <v>0.42096572159347334</v>
      </c>
      <c r="D911">
        <f>_xlfn.BETA.INV(Table1[[#This Row],[RV Beta]],D$9,D$10,ProbLow2,ProbUp2)</f>
        <v>0.15128971647804207</v>
      </c>
      <c r="G911">
        <v>0.46870898756604129</v>
      </c>
      <c r="H911">
        <v>0.9484875951653754</v>
      </c>
      <c r="I911">
        <v>0.42826620276470956</v>
      </c>
      <c r="J911">
        <f>_xlfn.BINOM.INV(BinomTrials,_xlfn.GAMMA.INV(Table3[[#This Row],[RV gamma]],GammaShape1,GammaRate1)/BinomTrials,Table3[[#This Row],[RV binom]])</f>
        <v>2</v>
      </c>
      <c r="K911" s="1">
        <f>Table3[[#This Row],[Risk 1 Simulated occurences]]*_xlfn.LOGNORM.INV(Table3[[#This Row],[RV lognorm]],(LN(ImpLow1)+LN(ImpUp1))/2,(LN(ImpUp1)-LN(ImpLow1))/3.29)</f>
        <v>55728.663157036164</v>
      </c>
      <c r="L911">
        <f>_xlfn.BINOM.INV(BinomTrials,_xlfn.GAMMA.INV(Table3[[#This Row],[RV gamma]],GammaShape2,GammaRate2)/BinomTrials,Table3[[#This Row],[RV binom]])</f>
        <v>1</v>
      </c>
      <c r="M911" s="1">
        <f>Table3[[#This Row],[Risk 2 simulated occurences]]*_xlfn.LOGNORM.INV(Table3[[#This Row],[RV lognorm]],(LN(ImpLow2)+LN(ImpUp2))/2,(LN(ImpUp2)-LN(ImpLow2))/3.29)</f>
        <v>2786433.1578518092</v>
      </c>
    </row>
    <row r="912" spans="1:13">
      <c r="A912">
        <v>0.20667281430525369</v>
      </c>
      <c r="C912">
        <f>_xlfn.BETA.INV(Table1[[#This Row],[RV Beta]],C$9,C$10,ProbLow1,ProbUp1)</f>
        <v>0.41558186633430438</v>
      </c>
      <c r="D912">
        <f>_xlfn.BETA.INV(Table1[[#This Row],[RV Beta]],D$9,D$10,ProbLow2,ProbUp2)</f>
        <v>0.14967455990029138</v>
      </c>
      <c r="G912">
        <v>0.59195402245593909</v>
      </c>
      <c r="H912">
        <v>0.23101194446487908</v>
      </c>
      <c r="I912">
        <v>0.87006986647381912</v>
      </c>
      <c r="J912">
        <f>_xlfn.BINOM.INV(BinomTrials,_xlfn.GAMMA.INV(Table3[[#This Row],[RV gamma]],GammaShape1,GammaRate1)/BinomTrials,Table3[[#This Row],[RV binom]])</f>
        <v>0</v>
      </c>
      <c r="K912" s="1">
        <f>Table3[[#This Row],[Risk 1 Simulated occurences]]*_xlfn.LOGNORM.INV(Table3[[#This Row],[RV lognorm]],(LN(ImpLow1)+LN(ImpUp1))/2,(LN(ImpUp1)-LN(ImpLow1))/3.29)</f>
        <v>0</v>
      </c>
      <c r="L912">
        <f>_xlfn.BINOM.INV(BinomTrials,_xlfn.GAMMA.INV(Table3[[#This Row],[RV gamma]],GammaShape2,GammaRate2)/BinomTrials,Table3[[#This Row],[RV binom]])</f>
        <v>0</v>
      </c>
      <c r="M912" s="1">
        <f>Table3[[#This Row],[Risk 2 simulated occurences]]*_xlfn.LOGNORM.INV(Table3[[#This Row],[RV lognorm]],(LN(ImpLow2)+LN(ImpUp2))/2,(LN(ImpUp2)-LN(ImpLow2))/3.29)</f>
        <v>0</v>
      </c>
    </row>
    <row r="913" spans="1:13">
      <c r="A913">
        <v>0.5499900283990381</v>
      </c>
      <c r="C913">
        <f>_xlfn.BETA.INV(Table1[[#This Row],[RV Beta]],C$9,C$10,ProbLow1,ProbUp1)</f>
        <v>0.51335606597425143</v>
      </c>
      <c r="D913">
        <f>_xlfn.BETA.INV(Table1[[#This Row],[RV Beta]],D$9,D$10,ProbLow2,ProbUp2)</f>
        <v>0.1790068197922754</v>
      </c>
      <c r="G913">
        <v>0.9712554169684906</v>
      </c>
      <c r="H913">
        <v>0.6177506212227748</v>
      </c>
      <c r="I913">
        <v>0.26424582547705894</v>
      </c>
      <c r="J913">
        <f>_xlfn.BINOM.INV(BinomTrials,_xlfn.GAMMA.INV(Table3[[#This Row],[RV gamma]],GammaShape1,GammaRate1)/BinomTrials,Table3[[#This Row],[RV binom]])</f>
        <v>1</v>
      </c>
      <c r="K913" s="1">
        <f>Table3[[#This Row],[Risk 1 Simulated occurences]]*_xlfn.LOGNORM.INV(Table3[[#This Row],[RV lognorm]],(LN(ImpLow1)+LN(ImpUp1))/2,(LN(ImpUp1)-LN(ImpLow1))/3.29)</f>
        <v>20343.063403544809</v>
      </c>
      <c r="L913">
        <f>_xlfn.BINOM.INV(BinomTrials,_xlfn.GAMMA.INV(Table3[[#This Row],[RV gamma]],GammaShape2,GammaRate2)/BinomTrials,Table3[[#This Row],[RV binom]])</f>
        <v>0</v>
      </c>
      <c r="M913" s="1">
        <f>Table3[[#This Row],[Risk 2 simulated occurences]]*_xlfn.LOGNORM.INV(Table3[[#This Row],[RV lognorm]],(LN(ImpLow2)+LN(ImpUp2))/2,(LN(ImpUp2)-LN(ImpLow2))/3.29)</f>
        <v>0</v>
      </c>
    </row>
    <row r="914" spans="1:13">
      <c r="A914">
        <v>0.68240730263404892</v>
      </c>
      <c r="C914">
        <f>_xlfn.BETA.INV(Table1[[#This Row],[RV Beta]],C$9,C$10,ProbLow1,ProbUp1)</f>
        <v>0.54995581998663345</v>
      </c>
      <c r="D914">
        <f>_xlfn.BETA.INV(Table1[[#This Row],[RV Beta]],D$9,D$10,ProbLow2,ProbUp2)</f>
        <v>0.18998674599599003</v>
      </c>
      <c r="G914">
        <v>0.88979298942247076</v>
      </c>
      <c r="H914">
        <v>0.53469089117585256</v>
      </c>
      <c r="I914">
        <v>0.17958879292923435</v>
      </c>
      <c r="J914">
        <f>_xlfn.BINOM.INV(BinomTrials,_xlfn.GAMMA.INV(Table3[[#This Row],[RV gamma]],GammaShape1,GammaRate1)/BinomTrials,Table3[[#This Row],[RV binom]])</f>
        <v>0</v>
      </c>
      <c r="K914" s="1">
        <f>Table3[[#This Row],[Risk 1 Simulated occurences]]*_xlfn.LOGNORM.INV(Table3[[#This Row],[RV lognorm]],(LN(ImpLow1)+LN(ImpUp1))/2,(LN(ImpUp1)-LN(ImpLow1))/3.29)</f>
        <v>0</v>
      </c>
      <c r="L914">
        <f>_xlfn.BINOM.INV(BinomTrials,_xlfn.GAMMA.INV(Table3[[#This Row],[RV gamma]],GammaShape2,GammaRate2)/BinomTrials,Table3[[#This Row],[RV binom]])</f>
        <v>0</v>
      </c>
      <c r="M914" s="1">
        <f>Table3[[#This Row],[Risk 2 simulated occurences]]*_xlfn.LOGNORM.INV(Table3[[#This Row],[RV lognorm]],(LN(ImpLow2)+LN(ImpUp2))/2,(LN(ImpUp2)-LN(ImpLow2))/3.29)</f>
        <v>0</v>
      </c>
    </row>
    <row r="915" spans="1:13">
      <c r="A915">
        <v>0.21953537045956373</v>
      </c>
      <c r="C915">
        <f>_xlfn.BETA.INV(Table1[[#This Row],[RV Beta]],C$9,C$10,ProbLow1,ProbUp1)</f>
        <v>0.41989554968862031</v>
      </c>
      <c r="D915">
        <f>_xlfn.BETA.INV(Table1[[#This Row],[RV Beta]],D$9,D$10,ProbLow2,ProbUp2)</f>
        <v>0.15096866490658614</v>
      </c>
      <c r="G915">
        <v>0.75077322346659991</v>
      </c>
      <c r="H915">
        <v>0.54980799255418034</v>
      </c>
      <c r="I915">
        <v>0.3488427616417607</v>
      </c>
      <c r="J915">
        <f>_xlfn.BINOM.INV(BinomTrials,_xlfn.GAMMA.INV(Table3[[#This Row],[RV gamma]],GammaShape1,GammaRate1)/BinomTrials,Table3[[#This Row],[RV binom]])</f>
        <v>0</v>
      </c>
      <c r="K915" s="1">
        <f>Table3[[#This Row],[Risk 1 Simulated occurences]]*_xlfn.LOGNORM.INV(Table3[[#This Row],[RV lognorm]],(LN(ImpLow1)+LN(ImpUp1))/2,(LN(ImpUp1)-LN(ImpLow1))/3.29)</f>
        <v>0</v>
      </c>
      <c r="L915">
        <f>_xlfn.BINOM.INV(BinomTrials,_xlfn.GAMMA.INV(Table3[[#This Row],[RV gamma]],GammaShape2,GammaRate2)/BinomTrials,Table3[[#This Row],[RV binom]])</f>
        <v>0</v>
      </c>
      <c r="M915" s="1">
        <f>Table3[[#This Row],[Risk 2 simulated occurences]]*_xlfn.LOGNORM.INV(Table3[[#This Row],[RV lognorm]],(LN(ImpLow2)+LN(ImpUp2))/2,(LN(ImpUp2)-LN(ImpLow2))/3.29)</f>
        <v>0</v>
      </c>
    </row>
    <row r="916" spans="1:13">
      <c r="A916">
        <v>0.73097131388772807</v>
      </c>
      <c r="C916">
        <f>_xlfn.BETA.INV(Table1[[#This Row],[RV Beta]],C$9,C$10,ProbLow1,ProbUp1)</f>
        <v>0.56438232810303146</v>
      </c>
      <c r="D916">
        <f>_xlfn.BETA.INV(Table1[[#This Row],[RV Beta]],D$9,D$10,ProbLow2,ProbUp2)</f>
        <v>0.19431469843090943</v>
      </c>
      <c r="G916">
        <v>0.24556680314502063</v>
      </c>
      <c r="H916">
        <v>0.62293085810864846</v>
      </c>
      <c r="I916">
        <v>2.9491307227635434E-4</v>
      </c>
      <c r="J916">
        <f>_xlfn.BINOM.INV(BinomTrials,_xlfn.GAMMA.INV(Table3[[#This Row],[RV gamma]],GammaShape1,GammaRate1)/BinomTrials,Table3[[#This Row],[RV binom]])</f>
        <v>0</v>
      </c>
      <c r="K916" s="1">
        <f>Table3[[#This Row],[Risk 1 Simulated occurences]]*_xlfn.LOGNORM.INV(Table3[[#This Row],[RV lognorm]],(LN(ImpLow1)+LN(ImpUp1))/2,(LN(ImpUp1)-LN(ImpLow1))/3.29)</f>
        <v>0</v>
      </c>
      <c r="L916">
        <f>_xlfn.BINOM.INV(BinomTrials,_xlfn.GAMMA.INV(Table3[[#This Row],[RV gamma]],GammaShape2,GammaRate2)/BinomTrials,Table3[[#This Row],[RV binom]])</f>
        <v>0</v>
      </c>
      <c r="M916" s="1">
        <f>Table3[[#This Row],[Risk 2 simulated occurences]]*_xlfn.LOGNORM.INV(Table3[[#This Row],[RV lognorm]],(LN(ImpLow2)+LN(ImpUp2))/2,(LN(ImpUp2)-LN(ImpLow2))/3.29)</f>
        <v>0</v>
      </c>
    </row>
    <row r="917" spans="1:13">
      <c r="A917">
        <v>0.43487251104548225</v>
      </c>
      <c r="C917">
        <f>_xlfn.BETA.INV(Table1[[#This Row],[RV Beta]],C$9,C$10,ProbLow1,ProbUp1)</f>
        <v>0.48257632993913957</v>
      </c>
      <c r="D917">
        <f>_xlfn.BETA.INV(Table1[[#This Row],[RV Beta]],D$9,D$10,ProbLow2,ProbUp2)</f>
        <v>0.16977289898174197</v>
      </c>
      <c r="G917">
        <v>0.2412604583619444</v>
      </c>
      <c r="H917">
        <v>0.59893223205531587</v>
      </c>
      <c r="I917">
        <v>0.95660400574868731</v>
      </c>
      <c r="J917">
        <f>_xlfn.BINOM.INV(BinomTrials,_xlfn.GAMMA.INV(Table3[[#This Row],[RV gamma]],GammaShape1,GammaRate1)/BinomTrials,Table3[[#This Row],[RV binom]])</f>
        <v>0</v>
      </c>
      <c r="K917" s="1">
        <f>Table3[[#This Row],[Risk 1 Simulated occurences]]*_xlfn.LOGNORM.INV(Table3[[#This Row],[RV lognorm]],(LN(ImpLow1)+LN(ImpUp1))/2,(LN(ImpUp1)-LN(ImpLow1))/3.29)</f>
        <v>0</v>
      </c>
      <c r="L917">
        <f>_xlfn.BINOM.INV(BinomTrials,_xlfn.GAMMA.INV(Table3[[#This Row],[RV gamma]],GammaShape2,GammaRate2)/BinomTrials,Table3[[#This Row],[RV binom]])</f>
        <v>0</v>
      </c>
      <c r="M917" s="1">
        <f>Table3[[#This Row],[Risk 2 simulated occurences]]*_xlfn.LOGNORM.INV(Table3[[#This Row],[RV lognorm]],(LN(ImpLow2)+LN(ImpUp2))/2,(LN(ImpUp2)-LN(ImpLow2))/3.29)</f>
        <v>0</v>
      </c>
    </row>
    <row r="918" spans="1:13">
      <c r="A918">
        <v>0.90229314142013584</v>
      </c>
      <c r="C918">
        <f>_xlfn.BETA.INV(Table1[[#This Row],[RV Beta]],C$9,C$10,ProbLow1,ProbUp1)</f>
        <v>0.62779556667674674</v>
      </c>
      <c r="D918">
        <f>_xlfn.BETA.INV(Table1[[#This Row],[RV Beta]],D$9,D$10,ProbLow2,ProbUp2)</f>
        <v>0.21333867000302401</v>
      </c>
      <c r="G918">
        <v>0.86452368919948286</v>
      </c>
      <c r="H918">
        <v>0.25402415369359038</v>
      </c>
      <c r="I918">
        <v>0.64352461818769791</v>
      </c>
      <c r="J918">
        <f>_xlfn.BINOM.INV(BinomTrials,_xlfn.GAMMA.INV(Table3[[#This Row],[RV gamma]],GammaShape1,GammaRate1)/BinomTrials,Table3[[#This Row],[RV binom]])</f>
        <v>0</v>
      </c>
      <c r="K918" s="1">
        <f>Table3[[#This Row],[Risk 1 Simulated occurences]]*_xlfn.LOGNORM.INV(Table3[[#This Row],[RV lognorm]],(LN(ImpLow1)+LN(ImpUp1))/2,(LN(ImpUp1)-LN(ImpLow1))/3.29)</f>
        <v>0</v>
      </c>
      <c r="L918">
        <f>_xlfn.BINOM.INV(BinomTrials,_xlfn.GAMMA.INV(Table3[[#This Row],[RV gamma]],GammaShape2,GammaRate2)/BinomTrials,Table3[[#This Row],[RV binom]])</f>
        <v>0</v>
      </c>
      <c r="M918" s="1">
        <f>Table3[[#This Row],[Risk 2 simulated occurences]]*_xlfn.LOGNORM.INV(Table3[[#This Row],[RV lognorm]],(LN(ImpLow2)+LN(ImpUp2))/2,(LN(ImpUp2)-LN(ImpLow2))/3.29)</f>
        <v>0</v>
      </c>
    </row>
    <row r="919" spans="1:13">
      <c r="A919">
        <v>0.84082784822249224</v>
      </c>
      <c r="C919">
        <f>_xlfn.BETA.INV(Table1[[#This Row],[RV Beta]],C$9,C$10,ProbLow1,ProbUp1)</f>
        <v>0.60148531902212188</v>
      </c>
      <c r="D919">
        <f>_xlfn.BETA.INV(Table1[[#This Row],[RV Beta]],D$9,D$10,ProbLow2,ProbUp2)</f>
        <v>0.20544559570663654</v>
      </c>
      <c r="G919">
        <v>4.9644375708719893E-2</v>
      </c>
      <c r="H919">
        <v>0.38395112817359678</v>
      </c>
      <c r="I919">
        <v>0.71825788063847362</v>
      </c>
      <c r="J919">
        <f>_xlfn.BINOM.INV(BinomTrials,_xlfn.GAMMA.INV(Table3[[#This Row],[RV gamma]],GammaShape1,GammaRate1)/BinomTrials,Table3[[#This Row],[RV binom]])</f>
        <v>0</v>
      </c>
      <c r="K919" s="1">
        <f>Table3[[#This Row],[Risk 1 Simulated occurences]]*_xlfn.LOGNORM.INV(Table3[[#This Row],[RV lognorm]],(LN(ImpLow1)+LN(ImpUp1))/2,(LN(ImpUp1)-LN(ImpLow1))/3.29)</f>
        <v>0</v>
      </c>
      <c r="L919">
        <f>_xlfn.BINOM.INV(BinomTrials,_xlfn.GAMMA.INV(Table3[[#This Row],[RV gamma]],GammaShape2,GammaRate2)/BinomTrials,Table3[[#This Row],[RV binom]])</f>
        <v>0</v>
      </c>
      <c r="M919" s="1">
        <f>Table3[[#This Row],[Risk 2 simulated occurences]]*_xlfn.LOGNORM.INV(Table3[[#This Row],[RV lognorm]],(LN(ImpLow2)+LN(ImpUp2))/2,(LN(ImpUp2)-LN(ImpLow2))/3.29)</f>
        <v>0</v>
      </c>
    </row>
    <row r="920" spans="1:13">
      <c r="A920">
        <v>0.79364507542627172</v>
      </c>
      <c r="C920">
        <f>_xlfn.BETA.INV(Table1[[#This Row],[RV Beta]],C$9,C$10,ProbLow1,ProbUp1)</f>
        <v>0.58452616337362517</v>
      </c>
      <c r="D920">
        <f>_xlfn.BETA.INV(Table1[[#This Row],[RV Beta]],D$9,D$10,ProbLow2,ProbUp2)</f>
        <v>0.20035784901208753</v>
      </c>
      <c r="G920">
        <v>0.37302253645519845</v>
      </c>
      <c r="H920">
        <v>6.6611213640594483E-2</v>
      </c>
      <c r="I920">
        <v>0.76019989082599049</v>
      </c>
      <c r="J920">
        <f>_xlfn.BINOM.INV(BinomTrials,_xlfn.GAMMA.INV(Table3[[#This Row],[RV gamma]],GammaShape1,GammaRate1)/BinomTrials,Table3[[#This Row],[RV binom]])</f>
        <v>0</v>
      </c>
      <c r="K920" s="1">
        <f>Table3[[#This Row],[Risk 1 Simulated occurences]]*_xlfn.LOGNORM.INV(Table3[[#This Row],[RV lognorm]],(LN(ImpLow1)+LN(ImpUp1))/2,(LN(ImpUp1)-LN(ImpLow1))/3.29)</f>
        <v>0</v>
      </c>
      <c r="L920">
        <f>_xlfn.BINOM.INV(BinomTrials,_xlfn.GAMMA.INV(Table3[[#This Row],[RV gamma]],GammaShape2,GammaRate2)/BinomTrials,Table3[[#This Row],[RV binom]])</f>
        <v>0</v>
      </c>
      <c r="M920" s="1">
        <f>Table3[[#This Row],[Risk 2 simulated occurences]]*_xlfn.LOGNORM.INV(Table3[[#This Row],[RV lognorm]],(LN(ImpLow2)+LN(ImpUp2))/2,(LN(ImpUp2)-LN(ImpLow2))/3.29)</f>
        <v>0</v>
      </c>
    </row>
    <row r="921" spans="1:13">
      <c r="A921">
        <v>0.79278268934822771</v>
      </c>
      <c r="C921">
        <f>_xlfn.BETA.INV(Table1[[#This Row],[RV Beta]],C$9,C$10,ProbLow1,ProbUp1)</f>
        <v>0.58423326046990631</v>
      </c>
      <c r="D921">
        <f>_xlfn.BETA.INV(Table1[[#This Row],[RV Beta]],D$9,D$10,ProbLow2,ProbUp2)</f>
        <v>0.20026997814097186</v>
      </c>
      <c r="G921">
        <v>0.3897702025201964</v>
      </c>
      <c r="H921">
        <v>0.53466765747157285</v>
      </c>
      <c r="I921">
        <v>0.67956511242294926</v>
      </c>
      <c r="J921">
        <f>_xlfn.BINOM.INV(BinomTrials,_xlfn.GAMMA.INV(Table3[[#This Row],[RV gamma]],GammaShape1,GammaRate1)/BinomTrials,Table3[[#This Row],[RV binom]])</f>
        <v>0</v>
      </c>
      <c r="K921" s="1">
        <f>Table3[[#This Row],[Risk 1 Simulated occurences]]*_xlfn.LOGNORM.INV(Table3[[#This Row],[RV lognorm]],(LN(ImpLow1)+LN(ImpUp1))/2,(LN(ImpUp1)-LN(ImpLow1))/3.29)</f>
        <v>0</v>
      </c>
      <c r="L921">
        <f>_xlfn.BINOM.INV(BinomTrials,_xlfn.GAMMA.INV(Table3[[#This Row],[RV gamma]],GammaShape2,GammaRate2)/BinomTrials,Table3[[#This Row],[RV binom]])</f>
        <v>0</v>
      </c>
      <c r="M921" s="1">
        <f>Table3[[#This Row],[Risk 2 simulated occurences]]*_xlfn.LOGNORM.INV(Table3[[#This Row],[RV lognorm]],(LN(ImpLow2)+LN(ImpUp2))/2,(LN(ImpUp2)-LN(ImpLow2))/3.29)</f>
        <v>0</v>
      </c>
    </row>
    <row r="922" spans="1:13">
      <c r="A922">
        <v>0.29865987566237334</v>
      </c>
      <c r="C922">
        <f>_xlfn.BETA.INV(Table1[[#This Row],[RV Beta]],C$9,C$10,ProbLow1,ProbUp1)</f>
        <v>0.44451410921839557</v>
      </c>
      <c r="D922">
        <f>_xlfn.BETA.INV(Table1[[#This Row],[RV Beta]],D$9,D$10,ProbLow2,ProbUp2)</f>
        <v>0.15835423276551874</v>
      </c>
      <c r="G922">
        <v>0.86779375694123739</v>
      </c>
      <c r="H922">
        <v>0.15931912472439888</v>
      </c>
      <c r="I922">
        <v>0.45084449250756042</v>
      </c>
      <c r="J922">
        <f>_xlfn.BINOM.INV(BinomTrials,_xlfn.GAMMA.INV(Table3[[#This Row],[RV gamma]],GammaShape1,GammaRate1)/BinomTrials,Table3[[#This Row],[RV binom]])</f>
        <v>0</v>
      </c>
      <c r="K922" s="1">
        <f>Table3[[#This Row],[Risk 1 Simulated occurences]]*_xlfn.LOGNORM.INV(Table3[[#This Row],[RV lognorm]],(LN(ImpLow1)+LN(ImpUp1))/2,(LN(ImpUp1)-LN(ImpLow1))/3.29)</f>
        <v>0</v>
      </c>
      <c r="L922">
        <f>_xlfn.BINOM.INV(BinomTrials,_xlfn.GAMMA.INV(Table3[[#This Row],[RV gamma]],GammaShape2,GammaRate2)/BinomTrials,Table3[[#This Row],[RV binom]])</f>
        <v>0</v>
      </c>
      <c r="M922" s="1">
        <f>Table3[[#This Row],[Risk 2 simulated occurences]]*_xlfn.LOGNORM.INV(Table3[[#This Row],[RV lognorm]],(LN(ImpLow2)+LN(ImpUp2))/2,(LN(ImpUp2)-LN(ImpLow2))/3.29)</f>
        <v>0</v>
      </c>
    </row>
    <row r="923" spans="1:13">
      <c r="A923">
        <v>0.57653025750840559</v>
      </c>
      <c r="C923">
        <f>_xlfn.BETA.INV(Table1[[#This Row],[RV Beta]],C$9,C$10,ProbLow1,ProbUp1)</f>
        <v>0.52049977494938049</v>
      </c>
      <c r="D923">
        <f>_xlfn.BETA.INV(Table1[[#This Row],[RV Beta]],D$9,D$10,ProbLow2,ProbUp2)</f>
        <v>0.18114993248481415</v>
      </c>
      <c r="G923">
        <v>9.6729113765400415E-3</v>
      </c>
      <c r="H923">
        <v>0.67652924297215844</v>
      </c>
      <c r="I923">
        <v>0.34338557456777691</v>
      </c>
      <c r="J923">
        <f>_xlfn.BINOM.INV(BinomTrials,_xlfn.GAMMA.INV(Table3[[#This Row],[RV gamma]],GammaShape1,GammaRate1)/BinomTrials,Table3[[#This Row],[RV binom]])</f>
        <v>0</v>
      </c>
      <c r="K923" s="1">
        <f>Table3[[#This Row],[Risk 1 Simulated occurences]]*_xlfn.LOGNORM.INV(Table3[[#This Row],[RV lognorm]],(LN(ImpLow1)+LN(ImpUp1))/2,(LN(ImpUp1)-LN(ImpLow1))/3.29)</f>
        <v>0</v>
      </c>
      <c r="L923">
        <f>_xlfn.BINOM.INV(BinomTrials,_xlfn.GAMMA.INV(Table3[[#This Row],[RV gamma]],GammaShape2,GammaRate2)/BinomTrials,Table3[[#This Row],[RV binom]])</f>
        <v>0</v>
      </c>
      <c r="M923" s="1">
        <f>Table3[[#This Row],[Risk 2 simulated occurences]]*_xlfn.LOGNORM.INV(Table3[[#This Row],[RV lognorm]],(LN(ImpLow2)+LN(ImpUp2))/2,(LN(ImpUp2)-LN(ImpLow2))/3.29)</f>
        <v>0</v>
      </c>
    </row>
    <row r="924" spans="1:13">
      <c r="A924">
        <v>0.74403794377298926</v>
      </c>
      <c r="C924">
        <f>_xlfn.BETA.INV(Table1[[#This Row],[RV Beta]],C$9,C$10,ProbLow1,ProbUp1)</f>
        <v>0.56841589706356688</v>
      </c>
      <c r="D924">
        <f>_xlfn.BETA.INV(Table1[[#This Row],[RV Beta]],D$9,D$10,ProbLow2,ProbUp2)</f>
        <v>0.19552476911907002</v>
      </c>
      <c r="G924">
        <v>0.57262150550848878</v>
      </c>
      <c r="H924">
        <v>0.42698663306747869</v>
      </c>
      <c r="I924">
        <v>0.28135176062646872</v>
      </c>
      <c r="J924">
        <f>_xlfn.BINOM.INV(BinomTrials,_xlfn.GAMMA.INV(Table3[[#This Row],[RV gamma]],GammaShape1,GammaRate1)/BinomTrials,Table3[[#This Row],[RV binom]])</f>
        <v>0</v>
      </c>
      <c r="K924" s="1">
        <f>Table3[[#This Row],[Risk 1 Simulated occurences]]*_xlfn.LOGNORM.INV(Table3[[#This Row],[RV lognorm]],(LN(ImpLow1)+LN(ImpUp1))/2,(LN(ImpUp1)-LN(ImpLow1))/3.29)</f>
        <v>0</v>
      </c>
      <c r="L924">
        <f>_xlfn.BINOM.INV(BinomTrials,_xlfn.GAMMA.INV(Table3[[#This Row],[RV gamma]],GammaShape2,GammaRate2)/BinomTrials,Table3[[#This Row],[RV binom]])</f>
        <v>0</v>
      </c>
      <c r="M924" s="1">
        <f>Table3[[#This Row],[Risk 2 simulated occurences]]*_xlfn.LOGNORM.INV(Table3[[#This Row],[RV lognorm]],(LN(ImpLow2)+LN(ImpUp2))/2,(LN(ImpUp2)-LN(ImpLow2))/3.29)</f>
        <v>0</v>
      </c>
    </row>
    <row r="925" spans="1:13">
      <c r="A925">
        <v>4.572099263114901E-2</v>
      </c>
      <c r="C925">
        <f>_xlfn.BETA.INV(Table1[[#This Row],[RV Beta]],C$9,C$10,ProbLow1,ProbUp1)</f>
        <v>0.34152042427827878</v>
      </c>
      <c r="D925">
        <f>_xlfn.BETA.INV(Table1[[#This Row],[RV Beta]],D$9,D$10,ProbLow2,ProbUp2)</f>
        <v>0.12745612728348363</v>
      </c>
      <c r="G925">
        <v>4.9643081170340574E-2</v>
      </c>
      <c r="H925">
        <v>0.36434196511485706</v>
      </c>
      <c r="I925">
        <v>0.67904084905937356</v>
      </c>
      <c r="J925">
        <f>_xlfn.BINOM.INV(BinomTrials,_xlfn.GAMMA.INV(Table3[[#This Row],[RV gamma]],GammaShape1,GammaRate1)/BinomTrials,Table3[[#This Row],[RV binom]])</f>
        <v>0</v>
      </c>
      <c r="K925" s="1">
        <f>Table3[[#This Row],[Risk 1 Simulated occurences]]*_xlfn.LOGNORM.INV(Table3[[#This Row],[RV lognorm]],(LN(ImpLow1)+LN(ImpUp1))/2,(LN(ImpUp1)-LN(ImpLow1))/3.29)</f>
        <v>0</v>
      </c>
      <c r="L925">
        <f>_xlfn.BINOM.INV(BinomTrials,_xlfn.GAMMA.INV(Table3[[#This Row],[RV gamma]],GammaShape2,GammaRate2)/BinomTrials,Table3[[#This Row],[RV binom]])</f>
        <v>0</v>
      </c>
      <c r="M925" s="1">
        <f>Table3[[#This Row],[Risk 2 simulated occurences]]*_xlfn.LOGNORM.INV(Table3[[#This Row],[RV lognorm]],(LN(ImpLow2)+LN(ImpUp2))/2,(LN(ImpUp2)-LN(ImpLow2))/3.29)</f>
        <v>0</v>
      </c>
    </row>
    <row r="926" spans="1:13">
      <c r="A926">
        <v>0.43272315172139703</v>
      </c>
      <c r="C926">
        <f>_xlfn.BETA.INV(Table1[[#This Row],[RV Beta]],C$9,C$10,ProbLow1,ProbUp1)</f>
        <v>0.48199736865656539</v>
      </c>
      <c r="D926">
        <f>_xlfn.BETA.INV(Table1[[#This Row],[RV Beta]],D$9,D$10,ProbLow2,ProbUp2)</f>
        <v>0.1695992105969697</v>
      </c>
      <c r="G926">
        <v>0.35126522991399522</v>
      </c>
      <c r="H926">
        <v>0.49540768540250496</v>
      </c>
      <c r="I926">
        <v>0.6395501408910147</v>
      </c>
      <c r="J926">
        <f>_xlfn.BINOM.INV(BinomTrials,_xlfn.GAMMA.INV(Table3[[#This Row],[RV gamma]],GammaShape1,GammaRate1)/BinomTrials,Table3[[#This Row],[RV binom]])</f>
        <v>0</v>
      </c>
      <c r="K926" s="1">
        <f>Table3[[#This Row],[Risk 1 Simulated occurences]]*_xlfn.LOGNORM.INV(Table3[[#This Row],[RV lognorm]],(LN(ImpLow1)+LN(ImpUp1))/2,(LN(ImpUp1)-LN(ImpLow1))/3.29)</f>
        <v>0</v>
      </c>
      <c r="L926">
        <f>_xlfn.BINOM.INV(BinomTrials,_xlfn.GAMMA.INV(Table3[[#This Row],[RV gamma]],GammaShape2,GammaRate2)/BinomTrials,Table3[[#This Row],[RV binom]])</f>
        <v>0</v>
      </c>
      <c r="M926" s="1">
        <f>Table3[[#This Row],[Risk 2 simulated occurences]]*_xlfn.LOGNORM.INV(Table3[[#This Row],[RV lognorm]],(LN(ImpLow2)+LN(ImpUp2))/2,(LN(ImpUp2)-LN(ImpLow2))/3.29)</f>
        <v>0</v>
      </c>
    </row>
    <row r="927" spans="1:13">
      <c r="A927">
        <v>0.77801098151971171</v>
      </c>
      <c r="C927">
        <f>_xlfn.BETA.INV(Table1[[#This Row],[RV Beta]],C$9,C$10,ProbLow1,ProbUp1)</f>
        <v>0.57929372776919852</v>
      </c>
      <c r="D927">
        <f>_xlfn.BETA.INV(Table1[[#This Row],[RV Beta]],D$9,D$10,ProbLow2,ProbUp2)</f>
        <v>0.19878811833075954</v>
      </c>
      <c r="G927">
        <v>0.71471916451804296</v>
      </c>
      <c r="H927">
        <v>0.31696855990074974</v>
      </c>
      <c r="I927">
        <v>0.91921795528345651</v>
      </c>
      <c r="J927">
        <f>_xlfn.BINOM.INV(BinomTrials,_xlfn.GAMMA.INV(Table3[[#This Row],[RV gamma]],GammaShape1,GammaRate1)/BinomTrials,Table3[[#This Row],[RV binom]])</f>
        <v>0</v>
      </c>
      <c r="K927" s="1">
        <f>Table3[[#This Row],[Risk 1 Simulated occurences]]*_xlfn.LOGNORM.INV(Table3[[#This Row],[RV lognorm]],(LN(ImpLow1)+LN(ImpUp1))/2,(LN(ImpUp1)-LN(ImpLow1))/3.29)</f>
        <v>0</v>
      </c>
      <c r="L927">
        <f>_xlfn.BINOM.INV(BinomTrials,_xlfn.GAMMA.INV(Table3[[#This Row],[RV gamma]],GammaShape2,GammaRate2)/BinomTrials,Table3[[#This Row],[RV binom]])</f>
        <v>0</v>
      </c>
      <c r="M927" s="1">
        <f>Table3[[#This Row],[Risk 2 simulated occurences]]*_xlfn.LOGNORM.INV(Table3[[#This Row],[RV lognorm]],(LN(ImpLow2)+LN(ImpUp2))/2,(LN(ImpUp2)-LN(ImpLow2))/3.29)</f>
        <v>0</v>
      </c>
    </row>
    <row r="928" spans="1:13">
      <c r="A928">
        <v>3.0566401793885232E-2</v>
      </c>
      <c r="C928">
        <f>_xlfn.BETA.INV(Table1[[#This Row],[RV Beta]],C$9,C$10,ProbLow1,ProbUp1)</f>
        <v>0.32888734296092714</v>
      </c>
      <c r="D928">
        <f>_xlfn.BETA.INV(Table1[[#This Row],[RV Beta]],D$9,D$10,ProbLow2,ProbUp2)</f>
        <v>0.12366620288827815</v>
      </c>
      <c r="G928">
        <v>0.2849980547488658</v>
      </c>
      <c r="H928">
        <v>0.29058625190080434</v>
      </c>
      <c r="I928">
        <v>0.29617444905274287</v>
      </c>
      <c r="J928">
        <f>_xlfn.BINOM.INV(BinomTrials,_xlfn.GAMMA.INV(Table3[[#This Row],[RV gamma]],GammaShape1,GammaRate1)/BinomTrials,Table3[[#This Row],[RV binom]])</f>
        <v>0</v>
      </c>
      <c r="K928" s="1">
        <f>Table3[[#This Row],[Risk 1 Simulated occurences]]*_xlfn.LOGNORM.INV(Table3[[#This Row],[RV lognorm]],(LN(ImpLow1)+LN(ImpUp1))/2,(LN(ImpUp1)-LN(ImpLow1))/3.29)</f>
        <v>0</v>
      </c>
      <c r="L928">
        <f>_xlfn.BINOM.INV(BinomTrials,_xlfn.GAMMA.INV(Table3[[#This Row],[RV gamma]],GammaShape2,GammaRate2)/BinomTrials,Table3[[#This Row],[RV binom]])</f>
        <v>0</v>
      </c>
      <c r="M928" s="1">
        <f>Table3[[#This Row],[Risk 2 simulated occurences]]*_xlfn.LOGNORM.INV(Table3[[#This Row],[RV lognorm]],(LN(ImpLow2)+LN(ImpUp2))/2,(LN(ImpUp2)-LN(ImpLow2))/3.29)</f>
        <v>0</v>
      </c>
    </row>
    <row r="929" spans="1:13">
      <c r="A929">
        <v>0.72951494982909171</v>
      </c>
      <c r="C929">
        <f>_xlfn.BETA.INV(Table1[[#This Row],[RV Beta]],C$9,C$10,ProbLow1,ProbUp1)</f>
        <v>0.56393726829623725</v>
      </c>
      <c r="D929">
        <f>_xlfn.BETA.INV(Table1[[#This Row],[RV Beta]],D$9,D$10,ProbLow2,ProbUp2)</f>
        <v>0.19418118048887117</v>
      </c>
      <c r="G929">
        <v>0.9623061641875218</v>
      </c>
      <c r="H929">
        <v>0.88313569681864967</v>
      </c>
      <c r="I929">
        <v>0.80396522944977755</v>
      </c>
      <c r="J929">
        <f>_xlfn.BINOM.INV(BinomTrials,_xlfn.GAMMA.INV(Table3[[#This Row],[RV gamma]],GammaShape1,GammaRate1)/BinomTrials,Table3[[#This Row],[RV binom]])</f>
        <v>2</v>
      </c>
      <c r="K929" s="1">
        <f>Table3[[#This Row],[Risk 1 Simulated occurences]]*_xlfn.LOGNORM.INV(Table3[[#This Row],[RV lognorm]],(LN(ImpLow1)+LN(ImpUp1))/2,(LN(ImpUp1)-LN(ImpLow1))/3.29)</f>
        <v>115125.87258881386</v>
      </c>
      <c r="L929">
        <f>_xlfn.BINOM.INV(BinomTrials,_xlfn.GAMMA.INV(Table3[[#This Row],[RV gamma]],GammaShape2,GammaRate2)/BinomTrials,Table3[[#This Row],[RV binom]])</f>
        <v>1</v>
      </c>
      <c r="M929" s="1">
        <f>Table3[[#This Row],[Risk 2 simulated occurences]]*_xlfn.LOGNORM.INV(Table3[[#This Row],[RV lognorm]],(LN(ImpLow2)+LN(ImpUp2))/2,(LN(ImpUp2)-LN(ImpLow2))/3.29)</f>
        <v>5756293.629440695</v>
      </c>
    </row>
    <row r="930" spans="1:13">
      <c r="A930">
        <v>0.95776177754521452</v>
      </c>
      <c r="C930">
        <f>_xlfn.BETA.INV(Table1[[#This Row],[RV Beta]],C$9,C$10,ProbLow1,ProbUp1)</f>
        <v>0.66113507597559773</v>
      </c>
      <c r="D930">
        <f>_xlfn.BETA.INV(Table1[[#This Row],[RV Beta]],D$9,D$10,ProbLow2,ProbUp2)</f>
        <v>0.22334052279267932</v>
      </c>
      <c r="G930">
        <v>0.47970149967805553</v>
      </c>
      <c r="H930">
        <v>0.8616564310442919</v>
      </c>
      <c r="I930">
        <v>0.24361136241052828</v>
      </c>
      <c r="J930">
        <f>_xlfn.BINOM.INV(BinomTrials,_xlfn.GAMMA.INV(Table3[[#This Row],[RV gamma]],GammaShape1,GammaRate1)/BinomTrials,Table3[[#This Row],[RV binom]])</f>
        <v>1</v>
      </c>
      <c r="K930" s="1">
        <f>Table3[[#This Row],[Risk 1 Simulated occurences]]*_xlfn.LOGNORM.INV(Table3[[#This Row],[RV lognorm]],(LN(ImpLow1)+LN(ImpUp1))/2,(LN(ImpUp1)-LN(ImpLow1))/3.29)</f>
        <v>19446.211011181353</v>
      </c>
      <c r="L930">
        <f>_xlfn.BINOM.INV(BinomTrials,_xlfn.GAMMA.INV(Table3[[#This Row],[RV gamma]],GammaShape2,GammaRate2)/BinomTrials,Table3[[#This Row],[RV binom]])</f>
        <v>1</v>
      </c>
      <c r="M930" s="1">
        <f>Table3[[#This Row],[Risk 2 simulated occurences]]*_xlfn.LOGNORM.INV(Table3[[#This Row],[RV lognorm]],(LN(ImpLow2)+LN(ImpUp2))/2,(LN(ImpUp2)-LN(ImpLow2))/3.29)</f>
        <v>1944621.1011181327</v>
      </c>
    </row>
    <row r="931" spans="1:13">
      <c r="A931">
        <v>0.10219520242055655</v>
      </c>
      <c r="C931">
        <f>_xlfn.BETA.INV(Table1[[#This Row],[RV Beta]],C$9,C$10,ProbLow1,ProbUp1)</f>
        <v>0.3743719167836963</v>
      </c>
      <c r="D931">
        <f>_xlfn.BETA.INV(Table1[[#This Row],[RV Beta]],D$9,D$10,ProbLow2,ProbUp2)</f>
        <v>0.13731157503510893</v>
      </c>
      <c r="G931">
        <v>0.34310508907917192</v>
      </c>
      <c r="H931">
        <v>0.85963656141405764</v>
      </c>
      <c r="I931">
        <v>0.37616803374894336</v>
      </c>
      <c r="J931">
        <f>_xlfn.BINOM.INV(BinomTrials,_xlfn.GAMMA.INV(Table3[[#This Row],[RV gamma]],GammaShape1,GammaRate1)/BinomTrials,Table3[[#This Row],[RV binom]])</f>
        <v>1</v>
      </c>
      <c r="K931" s="1">
        <f>Table3[[#This Row],[Risk 1 Simulated occurences]]*_xlfn.LOGNORM.INV(Table3[[#This Row],[RV lognorm]],(LN(ImpLow1)+LN(ImpUp1))/2,(LN(ImpUp1)-LN(ImpLow1))/3.29)</f>
        <v>25356.244573939355</v>
      </c>
      <c r="L931">
        <f>_xlfn.BINOM.INV(BinomTrials,_xlfn.GAMMA.INV(Table3[[#This Row],[RV gamma]],GammaShape2,GammaRate2)/BinomTrials,Table3[[#This Row],[RV binom]])</f>
        <v>1</v>
      </c>
      <c r="M931" s="1">
        <f>Table3[[#This Row],[Risk 2 simulated occurences]]*_xlfn.LOGNORM.INV(Table3[[#This Row],[RV lognorm]],(LN(ImpLow2)+LN(ImpUp2))/2,(LN(ImpUp2)-LN(ImpLow2))/3.29)</f>
        <v>2535624.4573939368</v>
      </c>
    </row>
    <row r="932" spans="1:13">
      <c r="A932">
        <v>0.59476708229387509</v>
      </c>
      <c r="C932">
        <f>_xlfn.BETA.INV(Table1[[#This Row],[RV Beta]],C$9,C$10,ProbLow1,ProbUp1)</f>
        <v>0.52544643136250668</v>
      </c>
      <c r="D932">
        <f>_xlfn.BETA.INV(Table1[[#This Row],[RV Beta]],D$9,D$10,ProbLow2,ProbUp2)</f>
        <v>0.18263392940875198</v>
      </c>
      <c r="G932">
        <v>0.56723215364256507</v>
      </c>
      <c r="H932">
        <v>0.91168768606692907</v>
      </c>
      <c r="I932">
        <v>0.25614321849129312</v>
      </c>
      <c r="J932">
        <f>_xlfn.BINOM.INV(BinomTrials,_xlfn.GAMMA.INV(Table3[[#This Row],[RV gamma]],GammaShape1,GammaRate1)/BinomTrials,Table3[[#This Row],[RV binom]])</f>
        <v>2</v>
      </c>
      <c r="K932" s="1">
        <f>Table3[[#This Row],[Risk 1 Simulated occurences]]*_xlfn.LOGNORM.INV(Table3[[#This Row],[RV lognorm]],(LN(ImpLow1)+LN(ImpUp1))/2,(LN(ImpUp1)-LN(ImpLow1))/3.29)</f>
        <v>39981.238553756877</v>
      </c>
      <c r="L932">
        <f>_xlfn.BINOM.INV(BinomTrials,_xlfn.GAMMA.INV(Table3[[#This Row],[RV gamma]],GammaShape2,GammaRate2)/BinomTrials,Table3[[#This Row],[RV binom]])</f>
        <v>1</v>
      </c>
      <c r="M932" s="1">
        <f>Table3[[#This Row],[Risk 2 simulated occurences]]*_xlfn.LOGNORM.INV(Table3[[#This Row],[RV lognorm]],(LN(ImpLow2)+LN(ImpUp2))/2,(LN(ImpUp2)-LN(ImpLow2))/3.29)</f>
        <v>1999061.9276878445</v>
      </c>
    </row>
    <row r="933" spans="1:13">
      <c r="A933">
        <v>0.25035211315860606</v>
      </c>
      <c r="C933">
        <f>_xlfn.BETA.INV(Table1[[#This Row],[RV Beta]],C$9,C$10,ProbLow1,ProbUp1)</f>
        <v>0.42982875632203049</v>
      </c>
      <c r="D933">
        <f>_xlfn.BETA.INV(Table1[[#This Row],[RV Beta]],D$9,D$10,ProbLow2,ProbUp2)</f>
        <v>0.15394862689660924</v>
      </c>
      <c r="G933">
        <v>0.47080627059135877</v>
      </c>
      <c r="H933">
        <v>0.73493972687746389</v>
      </c>
      <c r="I933">
        <v>0.99907318316356897</v>
      </c>
      <c r="J933">
        <f>_xlfn.BINOM.INV(BinomTrials,_xlfn.GAMMA.INV(Table3[[#This Row],[RV gamma]],GammaShape1,GammaRate1)/BinomTrials,Table3[[#This Row],[RV binom]])</f>
        <v>1</v>
      </c>
      <c r="K933" s="1">
        <f>Table3[[#This Row],[Risk 1 Simulated occurences]]*_xlfn.LOGNORM.INV(Table3[[#This Row],[RV lognorm]],(LN(ImpLow1)+LN(ImpUp1))/2,(LN(ImpUp1)-LN(ImpLow1))/3.29)</f>
        <v>279331.28578490362</v>
      </c>
      <c r="L933">
        <f>_xlfn.BINOM.INV(BinomTrials,_xlfn.GAMMA.INV(Table3[[#This Row],[RV gamma]],GammaShape2,GammaRate2)/BinomTrials,Table3[[#This Row],[RV binom]])</f>
        <v>0</v>
      </c>
      <c r="M933" s="1">
        <f>Table3[[#This Row],[Risk 2 simulated occurences]]*_xlfn.LOGNORM.INV(Table3[[#This Row],[RV lognorm]],(LN(ImpLow2)+LN(ImpUp2))/2,(LN(ImpUp2)-LN(ImpLow2))/3.29)</f>
        <v>0</v>
      </c>
    </row>
    <row r="934" spans="1:13">
      <c r="A934">
        <v>0.66796585669180653</v>
      </c>
      <c r="C934">
        <f>_xlfn.BETA.INV(Table1[[#This Row],[RV Beta]],C$9,C$10,ProbLow1,ProbUp1)</f>
        <v>0.5458057218104736</v>
      </c>
      <c r="D934">
        <f>_xlfn.BETA.INV(Table1[[#This Row],[RV Beta]],D$9,D$10,ProbLow2,ProbUp2)</f>
        <v>0.18874171654314206</v>
      </c>
      <c r="G934">
        <v>0.8409898289670189</v>
      </c>
      <c r="H934">
        <v>0.13198962953499968</v>
      </c>
      <c r="I934">
        <v>0.42298943010298046</v>
      </c>
      <c r="J934">
        <f>_xlfn.BINOM.INV(BinomTrials,_xlfn.GAMMA.INV(Table3[[#This Row],[RV gamma]],GammaShape1,GammaRate1)/BinomTrials,Table3[[#This Row],[RV binom]])</f>
        <v>0</v>
      </c>
      <c r="K934" s="1">
        <f>Table3[[#This Row],[Risk 1 Simulated occurences]]*_xlfn.LOGNORM.INV(Table3[[#This Row],[RV lognorm]],(LN(ImpLow1)+LN(ImpUp1))/2,(LN(ImpUp1)-LN(ImpLow1))/3.29)</f>
        <v>0</v>
      </c>
      <c r="L934">
        <f>_xlfn.BINOM.INV(BinomTrials,_xlfn.GAMMA.INV(Table3[[#This Row],[RV gamma]],GammaShape2,GammaRate2)/BinomTrials,Table3[[#This Row],[RV binom]])</f>
        <v>0</v>
      </c>
      <c r="M934" s="1">
        <f>Table3[[#This Row],[Risk 2 simulated occurences]]*_xlfn.LOGNORM.INV(Table3[[#This Row],[RV lognorm]],(LN(ImpLow2)+LN(ImpUp2))/2,(LN(ImpUp2)-LN(ImpLow2))/3.29)</f>
        <v>0</v>
      </c>
    </row>
    <row r="935" spans="1:13">
      <c r="A935">
        <v>0.5021534191920205</v>
      </c>
      <c r="C935">
        <f>_xlfn.BETA.INV(Table1[[#This Row],[RV Beta]],C$9,C$10,ProbLow1,ProbUp1)</f>
        <v>0.50057424713774745</v>
      </c>
      <c r="D935">
        <f>_xlfn.BETA.INV(Table1[[#This Row],[RV Beta]],D$9,D$10,ProbLow2,ProbUp2)</f>
        <v>0.17517227414132419</v>
      </c>
      <c r="G935">
        <v>0.51605544868672981</v>
      </c>
      <c r="H935">
        <v>0.34970359473941082</v>
      </c>
      <c r="I935">
        <v>0.18335174079209182</v>
      </c>
      <c r="J935">
        <f>_xlfn.BINOM.INV(BinomTrials,_xlfn.GAMMA.INV(Table3[[#This Row],[RV gamma]],GammaShape1,GammaRate1)/BinomTrials,Table3[[#This Row],[RV binom]])</f>
        <v>0</v>
      </c>
      <c r="K935" s="1">
        <f>Table3[[#This Row],[Risk 1 Simulated occurences]]*_xlfn.LOGNORM.INV(Table3[[#This Row],[RV lognorm]],(LN(ImpLow1)+LN(ImpUp1))/2,(LN(ImpUp1)-LN(ImpLow1))/3.29)</f>
        <v>0</v>
      </c>
      <c r="L935">
        <f>_xlfn.BINOM.INV(BinomTrials,_xlfn.GAMMA.INV(Table3[[#This Row],[RV gamma]],GammaShape2,GammaRate2)/BinomTrials,Table3[[#This Row],[RV binom]])</f>
        <v>0</v>
      </c>
      <c r="M935" s="1">
        <f>Table3[[#This Row],[Risk 2 simulated occurences]]*_xlfn.LOGNORM.INV(Table3[[#This Row],[RV lognorm]],(LN(ImpLow2)+LN(ImpUp2))/2,(LN(ImpUp2)-LN(ImpLow2))/3.29)</f>
        <v>0</v>
      </c>
    </row>
    <row r="936" spans="1:13">
      <c r="A936">
        <v>0.69251636028872632</v>
      </c>
      <c r="C936">
        <f>_xlfn.BETA.INV(Table1[[#This Row],[RV Beta]],C$9,C$10,ProbLow1,ProbUp1)</f>
        <v>0.55289510685762167</v>
      </c>
      <c r="D936">
        <f>_xlfn.BETA.INV(Table1[[#This Row],[RV Beta]],D$9,D$10,ProbLow2,ProbUp2)</f>
        <v>0.19086853205728649</v>
      </c>
      <c r="G936">
        <v>0.34392607786875501</v>
      </c>
      <c r="H936">
        <v>0.46831678527794629</v>
      </c>
      <c r="I936">
        <v>0.59270749268713752</v>
      </c>
      <c r="J936">
        <f>_xlfn.BINOM.INV(BinomTrials,_xlfn.GAMMA.INV(Table3[[#This Row],[RV gamma]],GammaShape1,GammaRate1)/BinomTrials,Table3[[#This Row],[RV binom]])</f>
        <v>0</v>
      </c>
      <c r="K936" s="1">
        <f>Table3[[#This Row],[Risk 1 Simulated occurences]]*_xlfn.LOGNORM.INV(Table3[[#This Row],[RV lognorm]],(LN(ImpLow1)+LN(ImpUp1))/2,(LN(ImpUp1)-LN(ImpLow1))/3.29)</f>
        <v>0</v>
      </c>
      <c r="L936">
        <f>_xlfn.BINOM.INV(BinomTrials,_xlfn.GAMMA.INV(Table3[[#This Row],[RV gamma]],GammaShape2,GammaRate2)/BinomTrials,Table3[[#This Row],[RV binom]])</f>
        <v>0</v>
      </c>
      <c r="M936" s="1">
        <f>Table3[[#This Row],[Risk 2 simulated occurences]]*_xlfn.LOGNORM.INV(Table3[[#This Row],[RV lognorm]],(LN(ImpLow2)+LN(ImpUp2))/2,(LN(ImpUp2)-LN(ImpLow2))/3.29)</f>
        <v>0</v>
      </c>
    </row>
    <row r="937" spans="1:13">
      <c r="A937">
        <v>0.12246737262348988</v>
      </c>
      <c r="C937">
        <f>_xlfn.BETA.INV(Table1[[#This Row],[RV Beta]],C$9,C$10,ProbLow1,ProbUp1)</f>
        <v>0.3835939488328628</v>
      </c>
      <c r="D937">
        <f>_xlfn.BETA.INV(Table1[[#This Row],[RV Beta]],D$9,D$10,ProbLow2,ProbUp2)</f>
        <v>0.14007818464985891</v>
      </c>
      <c r="G937">
        <v>0.3655907401654826</v>
      </c>
      <c r="H937">
        <v>2.1016644323718103E-4</v>
      </c>
      <c r="I937">
        <v>0.63482959272099171</v>
      </c>
      <c r="J937">
        <f>_xlfn.BINOM.INV(BinomTrials,_xlfn.GAMMA.INV(Table3[[#This Row],[RV gamma]],GammaShape1,GammaRate1)/BinomTrials,Table3[[#This Row],[RV binom]])</f>
        <v>0</v>
      </c>
      <c r="K937" s="1">
        <f>Table3[[#This Row],[Risk 1 Simulated occurences]]*_xlfn.LOGNORM.INV(Table3[[#This Row],[RV lognorm]],(LN(ImpLow1)+LN(ImpUp1))/2,(LN(ImpUp1)-LN(ImpLow1))/3.29)</f>
        <v>0</v>
      </c>
      <c r="L937">
        <f>_xlfn.BINOM.INV(BinomTrials,_xlfn.GAMMA.INV(Table3[[#This Row],[RV gamma]],GammaShape2,GammaRate2)/BinomTrials,Table3[[#This Row],[RV binom]])</f>
        <v>0</v>
      </c>
      <c r="M937" s="1">
        <f>Table3[[#This Row],[Risk 2 simulated occurences]]*_xlfn.LOGNORM.INV(Table3[[#This Row],[RV lognorm]],(LN(ImpLow2)+LN(ImpUp2))/2,(LN(ImpUp2)-LN(ImpLow2))/3.29)</f>
        <v>0</v>
      </c>
    </row>
    <row r="938" spans="1:13">
      <c r="A938">
        <v>0.30913168299437116</v>
      </c>
      <c r="C938">
        <f>_xlfn.BETA.INV(Table1[[#This Row],[RV Beta]],C$9,C$10,ProbLow1,ProbUp1)</f>
        <v>0.44758611893789468</v>
      </c>
      <c r="D938">
        <f>_xlfn.BETA.INV(Table1[[#This Row],[RV Beta]],D$9,D$10,ProbLow2,ProbUp2)</f>
        <v>0.15927583568136849</v>
      </c>
      <c r="G938">
        <v>0.4835699612663919</v>
      </c>
      <c r="H938">
        <v>0.5322674114873015</v>
      </c>
      <c r="I938">
        <v>0.58096486170821116</v>
      </c>
      <c r="J938">
        <f>_xlfn.BINOM.INV(BinomTrials,_xlfn.GAMMA.INV(Table3[[#This Row],[RV gamma]],GammaShape1,GammaRate1)/BinomTrials,Table3[[#This Row],[RV binom]])</f>
        <v>0</v>
      </c>
      <c r="K938" s="1">
        <f>Table3[[#This Row],[Risk 1 Simulated occurences]]*_xlfn.LOGNORM.INV(Table3[[#This Row],[RV lognorm]],(LN(ImpLow1)+LN(ImpUp1))/2,(LN(ImpUp1)-LN(ImpLow1))/3.29)</f>
        <v>0</v>
      </c>
      <c r="L938">
        <f>_xlfn.BINOM.INV(BinomTrials,_xlfn.GAMMA.INV(Table3[[#This Row],[RV gamma]],GammaShape2,GammaRate2)/BinomTrials,Table3[[#This Row],[RV binom]])</f>
        <v>0</v>
      </c>
      <c r="M938" s="1">
        <f>Table3[[#This Row],[Risk 2 simulated occurences]]*_xlfn.LOGNORM.INV(Table3[[#This Row],[RV lognorm]],(LN(ImpLow2)+LN(ImpUp2))/2,(LN(ImpUp2)-LN(ImpLow2))/3.29)</f>
        <v>0</v>
      </c>
    </row>
    <row r="939" spans="1:13">
      <c r="A939">
        <v>0.57619608639562325</v>
      </c>
      <c r="C939">
        <f>_xlfn.BETA.INV(Table1[[#This Row],[RV Beta]],C$9,C$10,ProbLow1,ProbUp1)</f>
        <v>0.52040945748067058</v>
      </c>
      <c r="D939">
        <f>_xlfn.BETA.INV(Table1[[#This Row],[RV Beta]],D$9,D$10,ProbLow2,ProbUp2)</f>
        <v>0.18112283724420114</v>
      </c>
      <c r="G939">
        <v>0.36033900424853854</v>
      </c>
      <c r="H939">
        <v>0.81838486707694125</v>
      </c>
      <c r="I939">
        <v>0.27643072990534395</v>
      </c>
      <c r="J939">
        <f>_xlfn.BINOM.INV(BinomTrials,_xlfn.GAMMA.INV(Table3[[#This Row],[RV gamma]],GammaShape1,GammaRate1)/BinomTrials,Table3[[#This Row],[RV binom]])</f>
        <v>1</v>
      </c>
      <c r="K939" s="1">
        <f>Table3[[#This Row],[Risk 1 Simulated occurences]]*_xlfn.LOGNORM.INV(Table3[[#This Row],[RV lognorm]],(LN(ImpLow1)+LN(ImpUp1))/2,(LN(ImpUp1)-LN(ImpLow1))/3.29)</f>
        <v>20874.285634842472</v>
      </c>
      <c r="L939">
        <f>_xlfn.BINOM.INV(BinomTrials,_xlfn.GAMMA.INV(Table3[[#This Row],[RV gamma]],GammaShape2,GammaRate2)/BinomTrials,Table3[[#This Row],[RV binom]])</f>
        <v>0</v>
      </c>
      <c r="M939" s="1">
        <f>Table3[[#This Row],[Risk 2 simulated occurences]]*_xlfn.LOGNORM.INV(Table3[[#This Row],[RV lognorm]],(LN(ImpLow2)+LN(ImpUp2))/2,(LN(ImpUp2)-LN(ImpLow2))/3.29)</f>
        <v>0</v>
      </c>
    </row>
    <row r="940" spans="1:13">
      <c r="A940">
        <v>0.12762405123916643</v>
      </c>
      <c r="C940">
        <f>_xlfn.BETA.INV(Table1[[#This Row],[RV Beta]],C$9,C$10,ProbLow1,ProbUp1)</f>
        <v>0.38581242441645158</v>
      </c>
      <c r="D940">
        <f>_xlfn.BETA.INV(Table1[[#This Row],[RV Beta]],D$9,D$10,ProbLow2,ProbUp2)</f>
        <v>0.14074372732493551</v>
      </c>
      <c r="G940">
        <v>0.21764440518694203</v>
      </c>
      <c r="H940">
        <v>0.59446096215139188</v>
      </c>
      <c r="I940">
        <v>0.9712775191158417</v>
      </c>
      <c r="J940">
        <f>_xlfn.BINOM.INV(BinomTrials,_xlfn.GAMMA.INV(Table3[[#This Row],[RV gamma]],GammaShape1,GammaRate1)/BinomTrials,Table3[[#This Row],[RV binom]])</f>
        <v>0</v>
      </c>
      <c r="K940" s="1">
        <f>Table3[[#This Row],[Risk 1 Simulated occurences]]*_xlfn.LOGNORM.INV(Table3[[#This Row],[RV lognorm]],(LN(ImpLow1)+LN(ImpUp1))/2,(LN(ImpUp1)-LN(ImpLow1))/3.29)</f>
        <v>0</v>
      </c>
      <c r="L940">
        <f>_xlfn.BINOM.INV(BinomTrials,_xlfn.GAMMA.INV(Table3[[#This Row],[RV gamma]],GammaShape2,GammaRate2)/BinomTrials,Table3[[#This Row],[RV binom]])</f>
        <v>0</v>
      </c>
      <c r="M940" s="1">
        <f>Table3[[#This Row],[Risk 2 simulated occurences]]*_xlfn.LOGNORM.INV(Table3[[#This Row],[RV lognorm]],(LN(ImpLow2)+LN(ImpUp2))/2,(LN(ImpUp2)-LN(ImpLow2))/3.29)</f>
        <v>0</v>
      </c>
    </row>
    <row r="941" spans="1:13">
      <c r="A941">
        <v>0.97742917667023332</v>
      </c>
      <c r="C941">
        <f>_xlfn.BETA.INV(Table1[[#This Row],[RV Beta]],C$9,C$10,ProbLow1,ProbUp1)</f>
        <v>0.67934911976266332</v>
      </c>
      <c r="D941">
        <f>_xlfn.BETA.INV(Table1[[#This Row],[RV Beta]],D$9,D$10,ProbLow2,ProbUp2)</f>
        <v>0.22880473592879899</v>
      </c>
      <c r="G941">
        <v>0.94951797693479711</v>
      </c>
      <c r="H941">
        <v>0.10539087844332255</v>
      </c>
      <c r="I941">
        <v>0.26126377995184796</v>
      </c>
      <c r="J941">
        <f>_xlfn.BINOM.INV(BinomTrials,_xlfn.GAMMA.INV(Table3[[#This Row],[RV gamma]],GammaShape1,GammaRate1)/BinomTrials,Table3[[#This Row],[RV binom]])</f>
        <v>0</v>
      </c>
      <c r="K941" s="1">
        <f>Table3[[#This Row],[Risk 1 Simulated occurences]]*_xlfn.LOGNORM.INV(Table3[[#This Row],[RV lognorm]],(LN(ImpLow1)+LN(ImpUp1))/2,(LN(ImpUp1)-LN(ImpLow1))/3.29)</f>
        <v>0</v>
      </c>
      <c r="L941">
        <f>_xlfn.BINOM.INV(BinomTrials,_xlfn.GAMMA.INV(Table3[[#This Row],[RV gamma]],GammaShape2,GammaRate2)/BinomTrials,Table3[[#This Row],[RV binom]])</f>
        <v>0</v>
      </c>
      <c r="M941" s="1">
        <f>Table3[[#This Row],[Risk 2 simulated occurences]]*_xlfn.LOGNORM.INV(Table3[[#This Row],[RV lognorm]],(LN(ImpLow2)+LN(ImpUp2))/2,(LN(ImpUp2)-LN(ImpLow2))/3.29)</f>
        <v>0</v>
      </c>
    </row>
    <row r="942" spans="1:13">
      <c r="A942">
        <v>0.65217229661167242</v>
      </c>
      <c r="C942">
        <f>_xlfn.BETA.INV(Table1[[#This Row],[RV Beta]],C$9,C$10,ProbLow1,ProbUp1)</f>
        <v>0.5413259376184717</v>
      </c>
      <c r="D942">
        <f>_xlfn.BETA.INV(Table1[[#This Row],[RV Beta]],D$9,D$10,ProbLow2,ProbUp2)</f>
        <v>0.18739778128554149</v>
      </c>
      <c r="G942">
        <v>0.54863834313519222</v>
      </c>
      <c r="H942">
        <v>0.30449399692215678</v>
      </c>
      <c r="I942">
        <v>6.0349650709121329E-2</v>
      </c>
      <c r="J942">
        <f>_xlfn.BINOM.INV(BinomTrials,_xlfn.GAMMA.INV(Table3[[#This Row],[RV gamma]],GammaShape1,GammaRate1)/BinomTrials,Table3[[#This Row],[RV binom]])</f>
        <v>0</v>
      </c>
      <c r="K942" s="1">
        <f>Table3[[#This Row],[Risk 1 Simulated occurences]]*_xlfn.LOGNORM.INV(Table3[[#This Row],[RV lognorm]],(LN(ImpLow1)+LN(ImpUp1))/2,(LN(ImpUp1)-LN(ImpLow1))/3.29)</f>
        <v>0</v>
      </c>
      <c r="L942">
        <f>_xlfn.BINOM.INV(BinomTrials,_xlfn.GAMMA.INV(Table3[[#This Row],[RV gamma]],GammaShape2,GammaRate2)/BinomTrials,Table3[[#This Row],[RV binom]])</f>
        <v>0</v>
      </c>
      <c r="M942" s="1">
        <f>Table3[[#This Row],[Risk 2 simulated occurences]]*_xlfn.LOGNORM.INV(Table3[[#This Row],[RV lognorm]],(LN(ImpLow2)+LN(ImpUp2))/2,(LN(ImpUp2)-LN(ImpLow2))/3.29)</f>
        <v>0</v>
      </c>
    </row>
    <row r="943" spans="1:13">
      <c r="A943">
        <v>5.9789152378118202E-2</v>
      </c>
      <c r="C943">
        <f>_xlfn.BETA.INV(Table1[[#This Row],[RV Beta]],C$9,C$10,ProbLow1,ProbUp1)</f>
        <v>0.3512059846313782</v>
      </c>
      <c r="D943">
        <f>_xlfn.BETA.INV(Table1[[#This Row],[RV Beta]],D$9,D$10,ProbLow2,ProbUp2)</f>
        <v>0.13036179538941345</v>
      </c>
      <c r="G943">
        <v>0.96463307317562075</v>
      </c>
      <c r="H943">
        <v>0.63060627068886821</v>
      </c>
      <c r="I943">
        <v>0.29657946820211573</v>
      </c>
      <c r="J943">
        <f>_xlfn.BINOM.INV(BinomTrials,_xlfn.GAMMA.INV(Table3[[#This Row],[RV gamma]],GammaShape1,GammaRate1)/BinomTrials,Table3[[#This Row],[RV binom]])</f>
        <v>1</v>
      </c>
      <c r="K943" s="1">
        <f>Table3[[#This Row],[Risk 1 Simulated occurences]]*_xlfn.LOGNORM.INV(Table3[[#This Row],[RV lognorm]],(LN(ImpLow1)+LN(ImpUp1))/2,(LN(ImpUp1)-LN(ImpLow1))/3.29)</f>
        <v>21757.537685573952</v>
      </c>
      <c r="L943">
        <f>_xlfn.BINOM.INV(BinomTrials,_xlfn.GAMMA.INV(Table3[[#This Row],[RV gamma]],GammaShape2,GammaRate2)/BinomTrials,Table3[[#This Row],[RV binom]])</f>
        <v>0</v>
      </c>
      <c r="M943" s="1">
        <f>Table3[[#This Row],[Risk 2 simulated occurences]]*_xlfn.LOGNORM.INV(Table3[[#This Row],[RV lognorm]],(LN(ImpLow2)+LN(ImpUp2))/2,(LN(ImpUp2)-LN(ImpLow2))/3.29)</f>
        <v>0</v>
      </c>
    </row>
    <row r="944" spans="1:13">
      <c r="A944">
        <v>0.87628401903262554</v>
      </c>
      <c r="C944">
        <f>_xlfn.BETA.INV(Table1[[#This Row],[RV Beta]],C$9,C$10,ProbLow1,ProbUp1)</f>
        <v>0.61586462404613229</v>
      </c>
      <c r="D944">
        <f>_xlfn.BETA.INV(Table1[[#This Row],[RV Beta]],D$9,D$10,ProbLow2,ProbUp2)</f>
        <v>0.20975938721383969</v>
      </c>
      <c r="G944">
        <v>0.58806086265857371</v>
      </c>
      <c r="H944">
        <v>0.59959146780874184</v>
      </c>
      <c r="I944">
        <v>0.61112207295890997</v>
      </c>
      <c r="J944">
        <f>_xlfn.BINOM.INV(BinomTrials,_xlfn.GAMMA.INV(Table3[[#This Row],[RV gamma]],GammaShape1,GammaRate1)/BinomTrials,Table3[[#This Row],[RV binom]])</f>
        <v>1</v>
      </c>
      <c r="K944" s="1">
        <f>Table3[[#This Row],[Risk 1 Simulated occurences]]*_xlfn.LOGNORM.INV(Table3[[#This Row],[RV lognorm]],(LN(ImpLow1)+LN(ImpUp1))/2,(LN(ImpUp1)-LN(ImpLow1))/3.29)</f>
        <v>38529.083192036422</v>
      </c>
      <c r="L944">
        <f>_xlfn.BINOM.INV(BinomTrials,_xlfn.GAMMA.INV(Table3[[#This Row],[RV gamma]],GammaShape2,GammaRate2)/BinomTrials,Table3[[#This Row],[RV binom]])</f>
        <v>0</v>
      </c>
      <c r="M944" s="1">
        <f>Table3[[#This Row],[Risk 2 simulated occurences]]*_xlfn.LOGNORM.INV(Table3[[#This Row],[RV lognorm]],(LN(ImpLow2)+LN(ImpUp2))/2,(LN(ImpUp2)-LN(ImpLow2))/3.29)</f>
        <v>0</v>
      </c>
    </row>
    <row r="945" spans="1:13">
      <c r="A945">
        <v>0.70550788133661635</v>
      </c>
      <c r="C945">
        <f>_xlfn.BETA.INV(Table1[[#This Row],[RV Beta]],C$9,C$10,ProbLow1,ProbUp1)</f>
        <v>0.5567182972619964</v>
      </c>
      <c r="D945">
        <f>_xlfn.BETA.INV(Table1[[#This Row],[RV Beta]],D$9,D$10,ProbLow2,ProbUp2)</f>
        <v>0.19201548917859892</v>
      </c>
      <c r="G945">
        <v>0.5389187026484491</v>
      </c>
      <c r="H945">
        <v>0.33379946152390888</v>
      </c>
      <c r="I945">
        <v>0.12868022039936866</v>
      </c>
      <c r="J945">
        <f>_xlfn.BINOM.INV(BinomTrials,_xlfn.GAMMA.INV(Table3[[#This Row],[RV gamma]],GammaShape1,GammaRate1)/BinomTrials,Table3[[#This Row],[RV binom]])</f>
        <v>0</v>
      </c>
      <c r="K945" s="1">
        <f>Table3[[#This Row],[Risk 1 Simulated occurences]]*_xlfn.LOGNORM.INV(Table3[[#This Row],[RV lognorm]],(LN(ImpLow1)+LN(ImpUp1))/2,(LN(ImpUp1)-LN(ImpLow1))/3.29)</f>
        <v>0</v>
      </c>
      <c r="L945">
        <f>_xlfn.BINOM.INV(BinomTrials,_xlfn.GAMMA.INV(Table3[[#This Row],[RV gamma]],GammaShape2,GammaRate2)/BinomTrials,Table3[[#This Row],[RV binom]])</f>
        <v>0</v>
      </c>
      <c r="M945" s="1">
        <f>Table3[[#This Row],[Risk 2 simulated occurences]]*_xlfn.LOGNORM.INV(Table3[[#This Row],[RV lognorm]],(LN(ImpLow2)+LN(ImpUp2))/2,(LN(ImpUp2)-LN(ImpLow2))/3.29)</f>
        <v>0</v>
      </c>
    </row>
    <row r="946" spans="1:13">
      <c r="A946">
        <v>0.47096162451010271</v>
      </c>
      <c r="C946">
        <f>_xlfn.BETA.INV(Table1[[#This Row],[RV Beta]],C$9,C$10,ProbLow1,ProbUp1)</f>
        <v>0.49225147229533983</v>
      </c>
      <c r="D946">
        <f>_xlfn.BETA.INV(Table1[[#This Row],[RV Beta]],D$9,D$10,ProbLow2,ProbUp2)</f>
        <v>0.1726754416886021</v>
      </c>
      <c r="G946">
        <v>0.60663541248377195</v>
      </c>
      <c r="H946">
        <v>0.16754983233639498</v>
      </c>
      <c r="I946">
        <v>0.728464252189018</v>
      </c>
      <c r="J946">
        <f>_xlfn.BINOM.INV(BinomTrials,_xlfn.GAMMA.INV(Table3[[#This Row],[RV gamma]],GammaShape1,GammaRate1)/BinomTrials,Table3[[#This Row],[RV binom]])</f>
        <v>0</v>
      </c>
      <c r="K946" s="1">
        <f>Table3[[#This Row],[Risk 1 Simulated occurences]]*_xlfn.LOGNORM.INV(Table3[[#This Row],[RV lognorm]],(LN(ImpLow1)+LN(ImpUp1))/2,(LN(ImpUp1)-LN(ImpLow1))/3.29)</f>
        <v>0</v>
      </c>
      <c r="L946">
        <f>_xlfn.BINOM.INV(BinomTrials,_xlfn.GAMMA.INV(Table3[[#This Row],[RV gamma]],GammaShape2,GammaRate2)/BinomTrials,Table3[[#This Row],[RV binom]])</f>
        <v>0</v>
      </c>
      <c r="M946" s="1">
        <f>Table3[[#This Row],[Risk 2 simulated occurences]]*_xlfn.LOGNORM.INV(Table3[[#This Row],[RV lognorm]],(LN(ImpLow2)+LN(ImpUp2))/2,(LN(ImpUp2)-LN(ImpLow2))/3.29)</f>
        <v>0</v>
      </c>
    </row>
    <row r="947" spans="1:13">
      <c r="A947">
        <v>0.45202314129659121</v>
      </c>
      <c r="C947">
        <f>_xlfn.BETA.INV(Table1[[#This Row],[RV Beta]],C$9,C$10,ProbLow1,ProbUp1)</f>
        <v>0.48718373370468526</v>
      </c>
      <c r="D947">
        <f>_xlfn.BETA.INV(Table1[[#This Row],[RV Beta]],D$9,D$10,ProbLow2,ProbUp2)</f>
        <v>0.17115512011140571</v>
      </c>
      <c r="G947">
        <v>0.72137761475582496</v>
      </c>
      <c r="H947">
        <v>1.00320777902529E-2</v>
      </c>
      <c r="I947">
        <v>0.29868654082468082</v>
      </c>
      <c r="J947">
        <f>_xlfn.BINOM.INV(BinomTrials,_xlfn.GAMMA.INV(Table3[[#This Row],[RV gamma]],GammaShape1,GammaRate1)/BinomTrials,Table3[[#This Row],[RV binom]])</f>
        <v>0</v>
      </c>
      <c r="K947" s="1">
        <f>Table3[[#This Row],[Risk 1 Simulated occurences]]*_xlfn.LOGNORM.INV(Table3[[#This Row],[RV lognorm]],(LN(ImpLow1)+LN(ImpUp1))/2,(LN(ImpUp1)-LN(ImpLow1))/3.29)</f>
        <v>0</v>
      </c>
      <c r="L947">
        <f>_xlfn.BINOM.INV(BinomTrials,_xlfn.GAMMA.INV(Table3[[#This Row],[RV gamma]],GammaShape2,GammaRate2)/BinomTrials,Table3[[#This Row],[RV binom]])</f>
        <v>0</v>
      </c>
      <c r="M947" s="1">
        <f>Table3[[#This Row],[Risk 2 simulated occurences]]*_xlfn.LOGNORM.INV(Table3[[#This Row],[RV lognorm]],(LN(ImpLow2)+LN(ImpUp2))/2,(LN(ImpUp2)-LN(ImpLow2))/3.29)</f>
        <v>0</v>
      </c>
    </row>
    <row r="948" spans="1:13">
      <c r="A948">
        <v>0.15293577180846396</v>
      </c>
      <c r="C948">
        <f>_xlfn.BETA.INV(Table1[[#This Row],[RV Beta]],C$9,C$10,ProbLow1,ProbUp1)</f>
        <v>0.39610804336303734</v>
      </c>
      <c r="D948">
        <f>_xlfn.BETA.INV(Table1[[#This Row],[RV Beta]],D$9,D$10,ProbLow2,ProbUp2)</f>
        <v>0.14383241300891125</v>
      </c>
      <c r="G948">
        <v>0.1935712011501059</v>
      </c>
      <c r="H948">
        <v>0.60913142078050009</v>
      </c>
      <c r="I948">
        <v>2.4691640410894361E-2</v>
      </c>
      <c r="J948">
        <f>_xlfn.BINOM.INV(BinomTrials,_xlfn.GAMMA.INV(Table3[[#This Row],[RV gamma]],GammaShape1,GammaRate1)/BinomTrials,Table3[[#This Row],[RV binom]])</f>
        <v>0</v>
      </c>
      <c r="K948" s="1">
        <f>Table3[[#This Row],[Risk 1 Simulated occurences]]*_xlfn.LOGNORM.INV(Table3[[#This Row],[RV lognorm]],(LN(ImpLow1)+LN(ImpUp1))/2,(LN(ImpUp1)-LN(ImpLow1))/3.29)</f>
        <v>0</v>
      </c>
      <c r="L948">
        <f>_xlfn.BINOM.INV(BinomTrials,_xlfn.GAMMA.INV(Table3[[#This Row],[RV gamma]],GammaShape2,GammaRate2)/BinomTrials,Table3[[#This Row],[RV binom]])</f>
        <v>0</v>
      </c>
      <c r="M948" s="1">
        <f>Table3[[#This Row],[Risk 2 simulated occurences]]*_xlfn.LOGNORM.INV(Table3[[#This Row],[RV lognorm]],(LN(ImpLow2)+LN(ImpUp2))/2,(LN(ImpUp2)-LN(ImpLow2))/3.29)</f>
        <v>0</v>
      </c>
    </row>
    <row r="949" spans="1:13">
      <c r="A949">
        <v>0.39151678485400826</v>
      </c>
      <c r="C949">
        <f>_xlfn.BETA.INV(Table1[[#This Row],[RV Beta]],C$9,C$10,ProbLow1,ProbUp1)</f>
        <v>0.47080684604920464</v>
      </c>
      <c r="D949">
        <f>_xlfn.BETA.INV(Table1[[#This Row],[RV Beta]],D$9,D$10,ProbLow2,ProbUp2)</f>
        <v>0.16624205381476151</v>
      </c>
      <c r="G949">
        <v>0.35117772982976292</v>
      </c>
      <c r="H949">
        <v>0.67178905786564069</v>
      </c>
      <c r="I949">
        <v>0.99240038590151836</v>
      </c>
      <c r="J949">
        <f>_xlfn.BINOM.INV(BinomTrials,_xlfn.GAMMA.INV(Table3[[#This Row],[RV gamma]],GammaShape1,GammaRate1)/BinomTrials,Table3[[#This Row],[RV binom]])</f>
        <v>1</v>
      </c>
      <c r="K949" s="1">
        <f>Table3[[#This Row],[Risk 1 Simulated occurences]]*_xlfn.LOGNORM.INV(Table3[[#This Row],[RV lognorm]],(LN(ImpLow1)+LN(ImpUp1))/2,(LN(ImpUp1)-LN(ImpLow1))/3.29)</f>
        <v>172930.41440805851</v>
      </c>
      <c r="L949">
        <f>_xlfn.BINOM.INV(BinomTrials,_xlfn.GAMMA.INV(Table3[[#This Row],[RV gamma]],GammaShape2,GammaRate2)/BinomTrials,Table3[[#This Row],[RV binom]])</f>
        <v>0</v>
      </c>
      <c r="M949" s="1">
        <f>Table3[[#This Row],[Risk 2 simulated occurences]]*_xlfn.LOGNORM.INV(Table3[[#This Row],[RV lognorm]],(LN(ImpLow2)+LN(ImpUp2))/2,(LN(ImpUp2)-LN(ImpLow2))/3.29)</f>
        <v>0</v>
      </c>
    </row>
    <row r="950" spans="1:13">
      <c r="A950">
        <v>0.22260304131666339</v>
      </c>
      <c r="C950">
        <f>_xlfn.BETA.INV(Table1[[#This Row],[RV Beta]],C$9,C$10,ProbLow1,ProbUp1)</f>
        <v>0.42090857404744725</v>
      </c>
      <c r="D950">
        <f>_xlfn.BETA.INV(Table1[[#This Row],[RV Beta]],D$9,D$10,ProbLow2,ProbUp2)</f>
        <v>0.15127257221423424</v>
      </c>
      <c r="G950">
        <v>0.24410524882567358</v>
      </c>
      <c r="H950">
        <v>0.75869554782225546</v>
      </c>
      <c r="I950">
        <v>0.27328584681883727</v>
      </c>
      <c r="J950">
        <f>_xlfn.BINOM.INV(BinomTrials,_xlfn.GAMMA.INV(Table3[[#This Row],[RV gamma]],GammaShape1,GammaRate1)/BinomTrials,Table3[[#This Row],[RV binom]])</f>
        <v>1</v>
      </c>
      <c r="K950" s="1">
        <f>Table3[[#This Row],[Risk 1 Simulated occurences]]*_xlfn.LOGNORM.INV(Table3[[#This Row],[RV lognorm]],(LN(ImpLow1)+LN(ImpUp1))/2,(LN(ImpUp1)-LN(ImpLow1))/3.29)</f>
        <v>20737.008758508608</v>
      </c>
      <c r="L950">
        <f>_xlfn.BINOM.INV(BinomTrials,_xlfn.GAMMA.INV(Table3[[#This Row],[RV gamma]],GammaShape2,GammaRate2)/BinomTrials,Table3[[#This Row],[RV binom]])</f>
        <v>0</v>
      </c>
      <c r="M950" s="1">
        <f>Table3[[#This Row],[Risk 2 simulated occurences]]*_xlfn.LOGNORM.INV(Table3[[#This Row],[RV lognorm]],(LN(ImpLow2)+LN(ImpUp2))/2,(LN(ImpUp2)-LN(ImpLow2))/3.29)</f>
        <v>0</v>
      </c>
    </row>
    <row r="951" spans="1:13">
      <c r="A951">
        <v>0.28931540916176302</v>
      </c>
      <c r="C951">
        <f>_xlfn.BETA.INV(Table1[[#This Row],[RV Beta]],C$9,C$10,ProbLow1,ProbUp1)</f>
        <v>0.44174279437594832</v>
      </c>
      <c r="D951">
        <f>_xlfn.BETA.INV(Table1[[#This Row],[RV Beta]],D$9,D$10,ProbLow2,ProbUp2)</f>
        <v>0.15752283831278457</v>
      </c>
      <c r="G951">
        <v>0.67691701309611885</v>
      </c>
      <c r="H951">
        <v>0.39607224864702312</v>
      </c>
      <c r="I951">
        <v>0.1152274841979274</v>
      </c>
      <c r="J951">
        <f>_xlfn.BINOM.INV(BinomTrials,_xlfn.GAMMA.INV(Table3[[#This Row],[RV gamma]],GammaShape1,GammaRate1)/BinomTrials,Table3[[#This Row],[RV binom]])</f>
        <v>0</v>
      </c>
      <c r="K951" s="1">
        <f>Table3[[#This Row],[Risk 1 Simulated occurences]]*_xlfn.LOGNORM.INV(Table3[[#This Row],[RV lognorm]],(LN(ImpLow1)+LN(ImpUp1))/2,(LN(ImpUp1)-LN(ImpLow1))/3.29)</f>
        <v>0</v>
      </c>
      <c r="L951">
        <f>_xlfn.BINOM.INV(BinomTrials,_xlfn.GAMMA.INV(Table3[[#This Row],[RV gamma]],GammaShape2,GammaRate2)/BinomTrials,Table3[[#This Row],[RV binom]])</f>
        <v>0</v>
      </c>
      <c r="M951" s="1">
        <f>Table3[[#This Row],[Risk 2 simulated occurences]]*_xlfn.LOGNORM.INV(Table3[[#This Row],[RV lognorm]],(LN(ImpLow2)+LN(ImpUp2))/2,(LN(ImpUp2)-LN(ImpLow2))/3.29)</f>
        <v>0</v>
      </c>
    </row>
    <row r="952" spans="1:13">
      <c r="A952">
        <v>0.52408178175058295</v>
      </c>
      <c r="C952">
        <f>_xlfn.BETA.INV(Table1[[#This Row],[RV Beta]],C$9,C$10,ProbLow1,ProbUp1)</f>
        <v>0.5064246365251206</v>
      </c>
      <c r="D952">
        <f>_xlfn.BETA.INV(Table1[[#This Row],[RV Beta]],D$9,D$10,ProbLow2,ProbUp2)</f>
        <v>0.17692739095753618</v>
      </c>
      <c r="G952">
        <v>0.94423910646896769</v>
      </c>
      <c r="H952">
        <v>0.78628301051737881</v>
      </c>
      <c r="I952">
        <v>0.62832691456578993</v>
      </c>
      <c r="J952">
        <f>_xlfn.BINOM.INV(BinomTrials,_xlfn.GAMMA.INV(Table3[[#This Row],[RV gamma]],GammaShape1,GammaRate1)/BinomTrials,Table3[[#This Row],[RV binom]])</f>
        <v>1</v>
      </c>
      <c r="K952" s="1">
        <f>Table3[[#This Row],[Risk 1 Simulated occurences]]*_xlfn.LOGNORM.INV(Table3[[#This Row],[RV lognorm]],(LN(ImpLow1)+LN(ImpUp1))/2,(LN(ImpUp1)-LN(ImpLow1))/3.29)</f>
        <v>39766.868478574586</v>
      </c>
      <c r="L952">
        <f>_xlfn.BINOM.INV(BinomTrials,_xlfn.GAMMA.INV(Table3[[#This Row],[RV gamma]],GammaShape2,GammaRate2)/BinomTrials,Table3[[#This Row],[RV binom]])</f>
        <v>0</v>
      </c>
      <c r="M952" s="1">
        <f>Table3[[#This Row],[Risk 2 simulated occurences]]*_xlfn.LOGNORM.INV(Table3[[#This Row],[RV lognorm]],(LN(ImpLow2)+LN(ImpUp2))/2,(LN(ImpUp2)-LN(ImpLow2))/3.29)</f>
        <v>0</v>
      </c>
    </row>
    <row r="953" spans="1:13">
      <c r="A953">
        <v>0.24250588204828366</v>
      </c>
      <c r="C953">
        <f>_xlfn.BETA.INV(Table1[[#This Row],[RV Beta]],C$9,C$10,ProbLow1,ProbUp1)</f>
        <v>0.42734810001702139</v>
      </c>
      <c r="D953">
        <f>_xlfn.BETA.INV(Table1[[#This Row],[RV Beta]],D$9,D$10,ProbLow2,ProbUp2)</f>
        <v>0.1532044300051065</v>
      </c>
      <c r="G953">
        <v>0.82666242393975264</v>
      </c>
      <c r="H953">
        <v>5.8557765585630091E-2</v>
      </c>
      <c r="I953">
        <v>0.29045310723150758</v>
      </c>
      <c r="J953">
        <f>_xlfn.BINOM.INV(BinomTrials,_xlfn.GAMMA.INV(Table3[[#This Row],[RV gamma]],GammaShape1,GammaRate1)/BinomTrials,Table3[[#This Row],[RV binom]])</f>
        <v>0</v>
      </c>
      <c r="K953" s="1">
        <f>Table3[[#This Row],[Risk 1 Simulated occurences]]*_xlfn.LOGNORM.INV(Table3[[#This Row],[RV lognorm]],(LN(ImpLow1)+LN(ImpUp1))/2,(LN(ImpUp1)-LN(ImpLow1))/3.29)</f>
        <v>0</v>
      </c>
      <c r="L953">
        <f>_xlfn.BINOM.INV(BinomTrials,_xlfn.GAMMA.INV(Table3[[#This Row],[RV gamma]],GammaShape2,GammaRate2)/BinomTrials,Table3[[#This Row],[RV binom]])</f>
        <v>0</v>
      </c>
      <c r="M953" s="1">
        <f>Table3[[#This Row],[Risk 2 simulated occurences]]*_xlfn.LOGNORM.INV(Table3[[#This Row],[RV lognorm]],(LN(ImpLow2)+LN(ImpUp2))/2,(LN(ImpUp2)-LN(ImpLow2))/3.29)</f>
        <v>0</v>
      </c>
    </row>
    <row r="954" spans="1:13">
      <c r="A954">
        <v>0.79635958550328367</v>
      </c>
      <c r="C954">
        <f>_xlfn.BETA.INV(Table1[[#This Row],[RV Beta]],C$9,C$10,ProbLow1,ProbUp1)</f>
        <v>0.58545157257986169</v>
      </c>
      <c r="D954">
        <f>_xlfn.BETA.INV(Table1[[#This Row],[RV Beta]],D$9,D$10,ProbLow2,ProbUp2)</f>
        <v>0.20063547177395852</v>
      </c>
      <c r="G954">
        <v>0.71535915542177819</v>
      </c>
      <c r="H954">
        <v>0.1803661976849503</v>
      </c>
      <c r="I954">
        <v>0.64537323994812246</v>
      </c>
      <c r="J954">
        <f>_xlfn.BINOM.INV(BinomTrials,_xlfn.GAMMA.INV(Table3[[#This Row],[RV gamma]],GammaShape1,GammaRate1)/BinomTrials,Table3[[#This Row],[RV binom]])</f>
        <v>0</v>
      </c>
      <c r="K954" s="1">
        <f>Table3[[#This Row],[Risk 1 Simulated occurences]]*_xlfn.LOGNORM.INV(Table3[[#This Row],[RV lognorm]],(LN(ImpLow1)+LN(ImpUp1))/2,(LN(ImpUp1)-LN(ImpLow1))/3.29)</f>
        <v>0</v>
      </c>
      <c r="L954">
        <f>_xlfn.BINOM.INV(BinomTrials,_xlfn.GAMMA.INV(Table3[[#This Row],[RV gamma]],GammaShape2,GammaRate2)/BinomTrials,Table3[[#This Row],[RV binom]])</f>
        <v>0</v>
      </c>
      <c r="M954" s="1">
        <f>Table3[[#This Row],[Risk 2 simulated occurences]]*_xlfn.LOGNORM.INV(Table3[[#This Row],[RV lognorm]],(LN(ImpLow2)+LN(ImpUp2))/2,(LN(ImpUp2)-LN(ImpLow2))/3.29)</f>
        <v>0</v>
      </c>
    </row>
    <row r="955" spans="1:13">
      <c r="A955">
        <v>0.41555355368906333</v>
      </c>
      <c r="C955">
        <f>_xlfn.BETA.INV(Table1[[#This Row],[RV Beta]],C$9,C$10,ProbLow1,ProbUp1)</f>
        <v>0.4773574280368772</v>
      </c>
      <c r="D955">
        <f>_xlfn.BETA.INV(Table1[[#This Row],[RV Beta]],D$9,D$10,ProbLow2,ProbUp2)</f>
        <v>0.16820722841106328</v>
      </c>
      <c r="G955">
        <v>4.1325173825642637E-2</v>
      </c>
      <c r="H955">
        <v>0.41468449095947879</v>
      </c>
      <c r="I955">
        <v>0.78804380809331487</v>
      </c>
      <c r="J955">
        <f>_xlfn.BINOM.INV(BinomTrials,_xlfn.GAMMA.INV(Table3[[#This Row],[RV gamma]],GammaShape1,GammaRate1)/BinomTrials,Table3[[#This Row],[RV binom]])</f>
        <v>0</v>
      </c>
      <c r="K955" s="1">
        <f>Table3[[#This Row],[Risk 1 Simulated occurences]]*_xlfn.LOGNORM.INV(Table3[[#This Row],[RV lognorm]],(LN(ImpLow1)+LN(ImpUp1))/2,(LN(ImpUp1)-LN(ImpLow1))/3.29)</f>
        <v>0</v>
      </c>
      <c r="L955">
        <f>_xlfn.BINOM.INV(BinomTrials,_xlfn.GAMMA.INV(Table3[[#This Row],[RV gamma]],GammaShape2,GammaRate2)/BinomTrials,Table3[[#This Row],[RV binom]])</f>
        <v>0</v>
      </c>
      <c r="M955" s="1">
        <f>Table3[[#This Row],[Risk 2 simulated occurences]]*_xlfn.LOGNORM.INV(Table3[[#This Row],[RV lognorm]],(LN(ImpLow2)+LN(ImpUp2))/2,(LN(ImpUp2)-LN(ImpLow2))/3.29)</f>
        <v>0</v>
      </c>
    </row>
    <row r="956" spans="1:13">
      <c r="A956">
        <v>0.20857685208720009</v>
      </c>
      <c r="C956">
        <f>_xlfn.BETA.INV(Table1[[#This Row],[RV Beta]],C$9,C$10,ProbLow1,ProbUp1)</f>
        <v>0.41622744139463708</v>
      </c>
      <c r="D956">
        <f>_xlfn.BETA.INV(Table1[[#This Row],[RV Beta]],D$9,D$10,ProbLow2,ProbUp2)</f>
        <v>0.1498682324183912</v>
      </c>
      <c r="G956">
        <v>0.55219648757586093</v>
      </c>
      <c r="H956">
        <v>0.60223955595970136</v>
      </c>
      <c r="I956">
        <v>0.65228262434354178</v>
      </c>
      <c r="J956">
        <f>_xlfn.BINOM.INV(BinomTrials,_xlfn.GAMMA.INV(Table3[[#This Row],[RV gamma]],GammaShape1,GammaRate1)/BinomTrials,Table3[[#This Row],[RV binom]])</f>
        <v>1</v>
      </c>
      <c r="K956" s="1">
        <f>Table3[[#This Row],[Risk 1 Simulated occurences]]*_xlfn.LOGNORM.INV(Table3[[#This Row],[RV lognorm]],(LN(ImpLow1)+LN(ImpUp1))/2,(LN(ImpUp1)-LN(ImpLow1))/3.29)</f>
        <v>41590.491786231782</v>
      </c>
      <c r="L956">
        <f>_xlfn.BINOM.INV(BinomTrials,_xlfn.GAMMA.INV(Table3[[#This Row],[RV gamma]],GammaShape2,GammaRate2)/BinomTrials,Table3[[#This Row],[RV binom]])</f>
        <v>0</v>
      </c>
      <c r="M956" s="1">
        <f>Table3[[#This Row],[Risk 2 simulated occurences]]*_xlfn.LOGNORM.INV(Table3[[#This Row],[RV lognorm]],(LN(ImpLow2)+LN(ImpUp2))/2,(LN(ImpUp2)-LN(ImpLow2))/3.29)</f>
        <v>0</v>
      </c>
    </row>
    <row r="957" spans="1:13">
      <c r="A957">
        <v>0.55115302957182422</v>
      </c>
      <c r="C957">
        <f>_xlfn.BETA.INV(Table1[[#This Row],[RV Beta]],C$9,C$10,ProbLow1,ProbUp1)</f>
        <v>0.51366801959939257</v>
      </c>
      <c r="D957">
        <f>_xlfn.BETA.INV(Table1[[#This Row],[RV Beta]],D$9,D$10,ProbLow2,ProbUp2)</f>
        <v>0.17910040587981779</v>
      </c>
      <c r="G957">
        <v>0.76636668749450088</v>
      </c>
      <c r="H957">
        <v>0.84021701470027543</v>
      </c>
      <c r="I957">
        <v>0.91406734190604988</v>
      </c>
      <c r="J957">
        <f>_xlfn.BINOM.INV(BinomTrials,_xlfn.GAMMA.INV(Table3[[#This Row],[RV gamma]],GammaShape1,GammaRate1)/BinomTrials,Table3[[#This Row],[RV binom]])</f>
        <v>1</v>
      </c>
      <c r="K957" s="1">
        <f>Table3[[#This Row],[Risk 1 Simulated occurences]]*_xlfn.LOGNORM.INV(Table3[[#This Row],[RV lognorm]],(LN(ImpLow1)+LN(ImpUp1))/2,(LN(ImpUp1)-LN(ImpLow1))/3.29)</f>
        <v>82275.191003417349</v>
      </c>
      <c r="L957">
        <f>_xlfn.BINOM.INV(BinomTrials,_xlfn.GAMMA.INV(Table3[[#This Row],[RV gamma]],GammaShape2,GammaRate2)/BinomTrials,Table3[[#This Row],[RV binom]])</f>
        <v>1</v>
      </c>
      <c r="M957" s="1">
        <f>Table3[[#This Row],[Risk 2 simulated occurences]]*_xlfn.LOGNORM.INV(Table3[[#This Row],[RV lognorm]],(LN(ImpLow2)+LN(ImpUp2))/2,(LN(ImpUp2)-LN(ImpLow2))/3.29)</f>
        <v>8227519.1003417391</v>
      </c>
    </row>
    <row r="958" spans="1:13">
      <c r="A958">
        <v>0.22896801365025715</v>
      </c>
      <c r="C958">
        <f>_xlfn.BETA.INV(Table1[[#This Row],[RV Beta]],C$9,C$10,ProbLow1,ProbUp1)</f>
        <v>0.42299231698094075</v>
      </c>
      <c r="D958">
        <f>_xlfn.BETA.INV(Table1[[#This Row],[RV Beta]],D$9,D$10,ProbLow2,ProbUp2)</f>
        <v>0.1518976950942823</v>
      </c>
      <c r="G958">
        <v>0.32491672007595968</v>
      </c>
      <c r="H958">
        <v>0.52736606752842952</v>
      </c>
      <c r="I958">
        <v>0.7298154149808993</v>
      </c>
      <c r="J958">
        <f>_xlfn.BINOM.INV(BinomTrials,_xlfn.GAMMA.INV(Table3[[#This Row],[RV gamma]],GammaShape1,GammaRate1)/BinomTrials,Table3[[#This Row],[RV binom]])</f>
        <v>0</v>
      </c>
      <c r="K958" s="1">
        <f>Table3[[#This Row],[Risk 1 Simulated occurences]]*_xlfn.LOGNORM.INV(Table3[[#This Row],[RV lognorm]],(LN(ImpLow1)+LN(ImpUp1))/2,(LN(ImpUp1)-LN(ImpLow1))/3.29)</f>
        <v>0</v>
      </c>
      <c r="L958">
        <f>_xlfn.BINOM.INV(BinomTrials,_xlfn.GAMMA.INV(Table3[[#This Row],[RV gamma]],GammaShape2,GammaRate2)/BinomTrials,Table3[[#This Row],[RV binom]])</f>
        <v>0</v>
      </c>
      <c r="M958" s="1">
        <f>Table3[[#This Row],[Risk 2 simulated occurences]]*_xlfn.LOGNORM.INV(Table3[[#This Row],[RV lognorm]],(LN(ImpLow2)+LN(ImpUp2))/2,(LN(ImpUp2)-LN(ImpLow2))/3.29)</f>
        <v>0</v>
      </c>
    </row>
    <row r="959" spans="1:13">
      <c r="A959">
        <v>0.2654054198718655</v>
      </c>
      <c r="C959">
        <f>_xlfn.BETA.INV(Table1[[#This Row],[RV Beta]],C$9,C$10,ProbLow1,ProbUp1)</f>
        <v>0.43450659162201083</v>
      </c>
      <c r="D959">
        <f>_xlfn.BETA.INV(Table1[[#This Row],[RV Beta]],D$9,D$10,ProbLow2,ProbUp2)</f>
        <v>0.15535197748660334</v>
      </c>
      <c r="G959">
        <v>0.87531431665425852</v>
      </c>
      <c r="H959">
        <v>0.44149695031414599</v>
      </c>
      <c r="I959">
        <v>7.6795839740334002E-3</v>
      </c>
      <c r="J959">
        <f>_xlfn.BINOM.INV(BinomTrials,_xlfn.GAMMA.INV(Table3[[#This Row],[RV gamma]],GammaShape1,GammaRate1)/BinomTrials,Table3[[#This Row],[RV binom]])</f>
        <v>0</v>
      </c>
      <c r="K959" s="1">
        <f>Table3[[#This Row],[Risk 1 Simulated occurences]]*_xlfn.LOGNORM.INV(Table3[[#This Row],[RV lognorm]],(LN(ImpLow1)+LN(ImpUp1))/2,(LN(ImpUp1)-LN(ImpLow1))/3.29)</f>
        <v>0</v>
      </c>
      <c r="L959">
        <f>_xlfn.BINOM.INV(BinomTrials,_xlfn.GAMMA.INV(Table3[[#This Row],[RV gamma]],GammaShape2,GammaRate2)/BinomTrials,Table3[[#This Row],[RV binom]])</f>
        <v>0</v>
      </c>
      <c r="M959" s="1">
        <f>Table3[[#This Row],[Risk 2 simulated occurences]]*_xlfn.LOGNORM.INV(Table3[[#This Row],[RV lognorm]],(LN(ImpLow2)+LN(ImpUp2))/2,(LN(ImpUp2)-LN(ImpLow2))/3.29)</f>
        <v>0</v>
      </c>
    </row>
    <row r="960" spans="1:13">
      <c r="A960">
        <v>0.66889178644348479</v>
      </c>
      <c r="C960">
        <f>_xlfn.BETA.INV(Table1[[#This Row],[RV Beta]],C$9,C$10,ProbLow1,ProbUp1)</f>
        <v>0.54607019465246553</v>
      </c>
      <c r="D960">
        <f>_xlfn.BETA.INV(Table1[[#This Row],[RV Beta]],D$9,D$10,ProbLow2,ProbUp2)</f>
        <v>0.18882105839573965</v>
      </c>
      <c r="G960">
        <v>0.40772000812353565</v>
      </c>
      <c r="H960">
        <v>0.23924392985144813</v>
      </c>
      <c r="I960">
        <v>7.0767851579360594E-2</v>
      </c>
      <c r="J960">
        <f>_xlfn.BINOM.INV(BinomTrials,_xlfn.GAMMA.INV(Table3[[#This Row],[RV gamma]],GammaShape1,GammaRate1)/BinomTrials,Table3[[#This Row],[RV binom]])</f>
        <v>0</v>
      </c>
      <c r="K960" s="1">
        <f>Table3[[#This Row],[Risk 1 Simulated occurences]]*_xlfn.LOGNORM.INV(Table3[[#This Row],[RV lognorm]],(LN(ImpLow1)+LN(ImpUp1))/2,(LN(ImpUp1)-LN(ImpLow1))/3.29)</f>
        <v>0</v>
      </c>
      <c r="L960">
        <f>_xlfn.BINOM.INV(BinomTrials,_xlfn.GAMMA.INV(Table3[[#This Row],[RV gamma]],GammaShape2,GammaRate2)/BinomTrials,Table3[[#This Row],[RV binom]])</f>
        <v>0</v>
      </c>
      <c r="M960" s="1">
        <f>Table3[[#This Row],[Risk 2 simulated occurences]]*_xlfn.LOGNORM.INV(Table3[[#This Row],[RV lognorm]],(LN(ImpLow2)+LN(ImpUp2))/2,(LN(ImpUp2)-LN(ImpLow2))/3.29)</f>
        <v>0</v>
      </c>
    </row>
    <row r="961" spans="1:13">
      <c r="A961">
        <v>6.4254755649834294E-2</v>
      </c>
      <c r="C961">
        <f>_xlfn.BETA.INV(Table1[[#This Row],[RV Beta]],C$9,C$10,ProbLow1,ProbUp1)</f>
        <v>0.35400384906638005</v>
      </c>
      <c r="D961">
        <f>_xlfn.BETA.INV(Table1[[#This Row],[RV Beta]],D$9,D$10,ProbLow2,ProbUp2)</f>
        <v>0.131201154719914</v>
      </c>
      <c r="G961">
        <v>0.5501765322639498</v>
      </c>
      <c r="H961">
        <v>0.97272901328873307</v>
      </c>
      <c r="I961">
        <v>0.39528149431351645</v>
      </c>
      <c r="J961">
        <f>_xlfn.BINOM.INV(BinomTrials,_xlfn.GAMMA.INV(Table3[[#This Row],[RV gamma]],GammaShape1,GammaRate1)/BinomTrials,Table3[[#This Row],[RV binom]])</f>
        <v>2</v>
      </c>
      <c r="K961" s="1">
        <f>Table3[[#This Row],[Risk 1 Simulated occurences]]*_xlfn.LOGNORM.INV(Table3[[#This Row],[RV lognorm]],(LN(ImpLow1)+LN(ImpUp1))/2,(LN(ImpUp1)-LN(ImpLow1))/3.29)</f>
        <v>52517.822272393663</v>
      </c>
      <c r="L961">
        <f>_xlfn.BINOM.INV(BinomTrials,_xlfn.GAMMA.INV(Table3[[#This Row],[RV gamma]],GammaShape2,GammaRate2)/BinomTrials,Table3[[#This Row],[RV binom]])</f>
        <v>1</v>
      </c>
      <c r="M961" s="1">
        <f>Table3[[#This Row],[Risk 2 simulated occurences]]*_xlfn.LOGNORM.INV(Table3[[#This Row],[RV lognorm]],(LN(ImpLow2)+LN(ImpUp2))/2,(LN(ImpUp2)-LN(ImpLow2))/3.29)</f>
        <v>2625891.1136196842</v>
      </c>
    </row>
    <row r="962" spans="1:13">
      <c r="A962">
        <v>0.92967820676494306</v>
      </c>
      <c r="C962">
        <f>_xlfn.BETA.INV(Table1[[#This Row],[RV Beta]],C$9,C$10,ProbLow1,ProbUp1)</f>
        <v>0.64236385797589257</v>
      </c>
      <c r="D962">
        <f>_xlfn.BETA.INV(Table1[[#This Row],[RV Beta]],D$9,D$10,ProbLow2,ProbUp2)</f>
        <v>0.21770915739276778</v>
      </c>
      <c r="G962">
        <v>0.81697776020363799</v>
      </c>
      <c r="H962">
        <v>0.65652634373704266</v>
      </c>
      <c r="I962">
        <v>0.49607492727044733</v>
      </c>
      <c r="J962">
        <f>_xlfn.BINOM.INV(BinomTrials,_xlfn.GAMMA.INV(Table3[[#This Row],[RV gamma]],GammaShape1,GammaRate1)/BinomTrials,Table3[[#This Row],[RV binom]])</f>
        <v>1</v>
      </c>
      <c r="K962" s="1">
        <f>Table3[[#This Row],[Risk 1 Simulated occurences]]*_xlfn.LOGNORM.INV(Table3[[#This Row],[RV lognorm]],(LN(ImpLow1)+LN(ImpUp1))/2,(LN(ImpUp1)-LN(ImpLow1))/3.29)</f>
        <v>31405.771456469971</v>
      </c>
      <c r="L962">
        <f>_xlfn.BINOM.INV(BinomTrials,_xlfn.GAMMA.INV(Table3[[#This Row],[RV gamma]],GammaShape2,GammaRate2)/BinomTrials,Table3[[#This Row],[RV binom]])</f>
        <v>0</v>
      </c>
      <c r="M962" s="1">
        <f>Table3[[#This Row],[Risk 2 simulated occurences]]*_xlfn.LOGNORM.INV(Table3[[#This Row],[RV lognorm]],(LN(ImpLow2)+LN(ImpUp2))/2,(LN(ImpUp2)-LN(ImpLow2))/3.29)</f>
        <v>0</v>
      </c>
    </row>
    <row r="963" spans="1:13">
      <c r="A963">
        <v>0.10162109839805453</v>
      </c>
      <c r="C963">
        <f>_xlfn.BETA.INV(Table1[[#This Row],[RV Beta]],C$9,C$10,ProbLow1,ProbUp1)</f>
        <v>0.37409750663894281</v>
      </c>
      <c r="D963">
        <f>_xlfn.BETA.INV(Table1[[#This Row],[RV Beta]],D$9,D$10,ProbLow2,ProbUp2)</f>
        <v>0.13722925199168287</v>
      </c>
      <c r="G963">
        <v>0.94521574254390583</v>
      </c>
      <c r="H963">
        <v>0.23825918847613931</v>
      </c>
      <c r="I963">
        <v>0.53130263440837278</v>
      </c>
      <c r="J963">
        <f>_xlfn.BINOM.INV(BinomTrials,_xlfn.GAMMA.INV(Table3[[#This Row],[RV gamma]],GammaShape1,GammaRate1)/BinomTrials,Table3[[#This Row],[RV binom]])</f>
        <v>0</v>
      </c>
      <c r="K963" s="1">
        <f>Table3[[#This Row],[Risk 1 Simulated occurences]]*_xlfn.LOGNORM.INV(Table3[[#This Row],[RV lognorm]],(LN(ImpLow1)+LN(ImpUp1))/2,(LN(ImpUp1)-LN(ImpLow1))/3.29)</f>
        <v>0</v>
      </c>
      <c r="L963">
        <f>_xlfn.BINOM.INV(BinomTrials,_xlfn.GAMMA.INV(Table3[[#This Row],[RV gamma]],GammaShape2,GammaRate2)/BinomTrials,Table3[[#This Row],[RV binom]])</f>
        <v>0</v>
      </c>
      <c r="M963" s="1">
        <f>Table3[[#This Row],[Risk 2 simulated occurences]]*_xlfn.LOGNORM.INV(Table3[[#This Row],[RV lognorm]],(LN(ImpLow2)+LN(ImpUp2))/2,(LN(ImpUp2)-LN(ImpLow2))/3.29)</f>
        <v>0</v>
      </c>
    </row>
    <row r="964" spans="1:13">
      <c r="A964">
        <v>0.94580077610248736</v>
      </c>
      <c r="C964">
        <f>_xlfn.BETA.INV(Table1[[#This Row],[RV Beta]],C$9,C$10,ProbLow1,ProbUp1)</f>
        <v>0.65246802922817271</v>
      </c>
      <c r="D964">
        <f>_xlfn.BETA.INV(Table1[[#This Row],[RV Beta]],D$9,D$10,ProbLow2,ProbUp2)</f>
        <v>0.2207404087684518</v>
      </c>
      <c r="G964">
        <v>0.24098493542568056</v>
      </c>
      <c r="H964">
        <v>0.42218071847324296</v>
      </c>
      <c r="I964">
        <v>0.60337650152080524</v>
      </c>
      <c r="J964">
        <f>_xlfn.BINOM.INV(BinomTrials,_xlfn.GAMMA.INV(Table3[[#This Row],[RV gamma]],GammaShape1,GammaRate1)/BinomTrials,Table3[[#This Row],[RV binom]])</f>
        <v>0</v>
      </c>
      <c r="K964" s="1">
        <f>Table3[[#This Row],[Risk 1 Simulated occurences]]*_xlfn.LOGNORM.INV(Table3[[#This Row],[RV lognorm]],(LN(ImpLow1)+LN(ImpUp1))/2,(LN(ImpUp1)-LN(ImpLow1))/3.29)</f>
        <v>0</v>
      </c>
      <c r="L964">
        <f>_xlfn.BINOM.INV(BinomTrials,_xlfn.GAMMA.INV(Table3[[#This Row],[RV gamma]],GammaShape2,GammaRate2)/BinomTrials,Table3[[#This Row],[RV binom]])</f>
        <v>0</v>
      </c>
      <c r="M964" s="1">
        <f>Table3[[#This Row],[Risk 2 simulated occurences]]*_xlfn.LOGNORM.INV(Table3[[#This Row],[RV lognorm]],(LN(ImpLow2)+LN(ImpUp2))/2,(LN(ImpUp2)-LN(ImpLow2))/3.29)</f>
        <v>0</v>
      </c>
    </row>
    <row r="965" spans="1:13">
      <c r="A965">
        <v>7.3643954505046808E-2</v>
      </c>
      <c r="C965">
        <f>_xlfn.BETA.INV(Table1[[#This Row],[RV Beta]],C$9,C$10,ProbLow1,ProbUp1)</f>
        <v>0.35955164941230089</v>
      </c>
      <c r="D965">
        <f>_xlfn.BETA.INV(Table1[[#This Row],[RV Beta]],D$9,D$10,ProbLow2,ProbUp2)</f>
        <v>0.13286549482369026</v>
      </c>
      <c r="G965">
        <v>0.233809699413278</v>
      </c>
      <c r="H965">
        <v>0.59133537979393047</v>
      </c>
      <c r="I965">
        <v>0.94886106017458305</v>
      </c>
      <c r="J965">
        <f>_xlfn.BINOM.INV(BinomTrials,_xlfn.GAMMA.INV(Table3[[#This Row],[RV gamma]],GammaShape1,GammaRate1)/BinomTrials,Table3[[#This Row],[RV binom]])</f>
        <v>0</v>
      </c>
      <c r="K965" s="1">
        <f>Table3[[#This Row],[Risk 1 Simulated occurences]]*_xlfn.LOGNORM.INV(Table3[[#This Row],[RV lognorm]],(LN(ImpLow1)+LN(ImpUp1))/2,(LN(ImpUp1)-LN(ImpLow1))/3.29)</f>
        <v>0</v>
      </c>
      <c r="L965">
        <f>_xlfn.BINOM.INV(BinomTrials,_xlfn.GAMMA.INV(Table3[[#This Row],[RV gamma]],GammaShape2,GammaRate2)/BinomTrials,Table3[[#This Row],[RV binom]])</f>
        <v>0</v>
      </c>
      <c r="M965" s="1">
        <f>Table3[[#This Row],[Risk 2 simulated occurences]]*_xlfn.LOGNORM.INV(Table3[[#This Row],[RV lognorm]],(LN(ImpLow2)+LN(ImpUp2))/2,(LN(ImpUp2)-LN(ImpLow2))/3.29)</f>
        <v>0</v>
      </c>
    </row>
    <row r="966" spans="1:13">
      <c r="A966">
        <v>0.73394336632170876</v>
      </c>
      <c r="C966">
        <f>_xlfn.BETA.INV(Table1[[#This Row],[RV Beta]],C$9,C$10,ProbLow1,ProbUp1)</f>
        <v>0.56529330580367754</v>
      </c>
      <c r="D966">
        <f>_xlfn.BETA.INV(Table1[[#This Row],[RV Beta]],D$9,D$10,ProbLow2,ProbUp2)</f>
        <v>0.19458799174110325</v>
      </c>
      <c r="G966">
        <v>0.63961803896334857</v>
      </c>
      <c r="H966">
        <v>0.5737281965900809</v>
      </c>
      <c r="I966">
        <v>0.50783835421681323</v>
      </c>
      <c r="J966">
        <f>_xlfn.BINOM.INV(BinomTrials,_xlfn.GAMMA.INV(Table3[[#This Row],[RV gamma]],GammaShape1,GammaRate1)/BinomTrials,Table3[[#This Row],[RV binom]])</f>
        <v>0</v>
      </c>
      <c r="K966" s="1">
        <f>Table3[[#This Row],[Risk 1 Simulated occurences]]*_xlfn.LOGNORM.INV(Table3[[#This Row],[RV lognorm]],(LN(ImpLow1)+LN(ImpUp1))/2,(LN(ImpUp1)-LN(ImpLow1))/3.29)</f>
        <v>0</v>
      </c>
      <c r="L966">
        <f>_xlfn.BINOM.INV(BinomTrials,_xlfn.GAMMA.INV(Table3[[#This Row],[RV gamma]],GammaShape2,GammaRate2)/BinomTrials,Table3[[#This Row],[RV binom]])</f>
        <v>0</v>
      </c>
      <c r="M966" s="1">
        <f>Table3[[#This Row],[Risk 2 simulated occurences]]*_xlfn.LOGNORM.INV(Table3[[#This Row],[RV lognorm]],(LN(ImpLow2)+LN(ImpUp2))/2,(LN(ImpUp2)-LN(ImpLow2))/3.29)</f>
        <v>0</v>
      </c>
    </row>
    <row r="967" spans="1:13">
      <c r="A967">
        <v>0.38615776895832166</v>
      </c>
      <c r="C967">
        <f>_xlfn.BETA.INV(Table1[[#This Row],[RV Beta]],C$9,C$10,ProbLow1,ProbUp1)</f>
        <v>0.46933590745405129</v>
      </c>
      <c r="D967">
        <f>_xlfn.BETA.INV(Table1[[#This Row],[RV Beta]],D$9,D$10,ProbLow2,ProbUp2)</f>
        <v>0.16580077223621548</v>
      </c>
      <c r="G967">
        <v>6.0380857000304787E-2</v>
      </c>
      <c r="H967">
        <v>0.64980008949050683</v>
      </c>
      <c r="I967">
        <v>0.23921932198070889</v>
      </c>
      <c r="J967">
        <f>_xlfn.BINOM.INV(BinomTrials,_xlfn.GAMMA.INV(Table3[[#This Row],[RV gamma]],GammaShape1,GammaRate1)/BinomTrials,Table3[[#This Row],[RV binom]])</f>
        <v>0</v>
      </c>
      <c r="K967" s="1">
        <f>Table3[[#This Row],[Risk 1 Simulated occurences]]*_xlfn.LOGNORM.INV(Table3[[#This Row],[RV lognorm]],(LN(ImpLow1)+LN(ImpUp1))/2,(LN(ImpUp1)-LN(ImpLow1))/3.29)</f>
        <v>0</v>
      </c>
      <c r="L967">
        <f>_xlfn.BINOM.INV(BinomTrials,_xlfn.GAMMA.INV(Table3[[#This Row],[RV gamma]],GammaShape2,GammaRate2)/BinomTrials,Table3[[#This Row],[RV binom]])</f>
        <v>0</v>
      </c>
      <c r="M967" s="1">
        <f>Table3[[#This Row],[Risk 2 simulated occurences]]*_xlfn.LOGNORM.INV(Table3[[#This Row],[RV lognorm]],(LN(ImpLow2)+LN(ImpUp2))/2,(LN(ImpUp2)-LN(ImpLow2))/3.29)</f>
        <v>0</v>
      </c>
    </row>
    <row r="968" spans="1:13">
      <c r="A968">
        <v>0.15362288251222245</v>
      </c>
      <c r="C968">
        <f>_xlfn.BETA.INV(Table1[[#This Row],[RV Beta]],C$9,C$10,ProbLow1,ProbUp1)</f>
        <v>0.39637546689292957</v>
      </c>
      <c r="D968">
        <f>_xlfn.BETA.INV(Table1[[#This Row],[RV Beta]],D$9,D$10,ProbLow2,ProbUp2)</f>
        <v>0.14391264006787893</v>
      </c>
      <c r="G968">
        <v>0.82106360412252299</v>
      </c>
      <c r="H968">
        <v>0.19010406694845486</v>
      </c>
      <c r="I968">
        <v>0.55914452977438667</v>
      </c>
      <c r="J968">
        <f>_xlfn.BINOM.INV(BinomTrials,_xlfn.GAMMA.INV(Table3[[#This Row],[RV gamma]],GammaShape1,GammaRate1)/BinomTrials,Table3[[#This Row],[RV binom]])</f>
        <v>0</v>
      </c>
      <c r="K968" s="1">
        <f>Table3[[#This Row],[Risk 1 Simulated occurences]]*_xlfn.LOGNORM.INV(Table3[[#This Row],[RV lognorm]],(LN(ImpLow1)+LN(ImpUp1))/2,(LN(ImpUp1)-LN(ImpLow1))/3.29)</f>
        <v>0</v>
      </c>
      <c r="L968">
        <f>_xlfn.BINOM.INV(BinomTrials,_xlfn.GAMMA.INV(Table3[[#This Row],[RV gamma]],GammaShape2,GammaRate2)/BinomTrials,Table3[[#This Row],[RV binom]])</f>
        <v>0</v>
      </c>
      <c r="M968" s="1">
        <f>Table3[[#This Row],[Risk 2 simulated occurences]]*_xlfn.LOGNORM.INV(Table3[[#This Row],[RV lognorm]],(LN(ImpLow2)+LN(ImpUp2))/2,(LN(ImpUp2)-LN(ImpLow2))/3.29)</f>
        <v>0</v>
      </c>
    </row>
    <row r="969" spans="1:13">
      <c r="A969">
        <v>0.93978638292280325</v>
      </c>
      <c r="C969">
        <f>_xlfn.BETA.INV(Table1[[#This Row],[RV Beta]],C$9,C$10,ProbLow1,ProbUp1)</f>
        <v>0.64852312468646744</v>
      </c>
      <c r="D969">
        <f>_xlfn.BETA.INV(Table1[[#This Row],[RV Beta]],D$9,D$10,ProbLow2,ProbUp2)</f>
        <v>0.21955693740594023</v>
      </c>
      <c r="G969">
        <v>0.61599448724463324</v>
      </c>
      <c r="H969">
        <v>7.9053202680802528E-2</v>
      </c>
      <c r="I969">
        <v>0.54211191811697179</v>
      </c>
      <c r="J969">
        <f>_xlfn.BINOM.INV(BinomTrials,_xlfn.GAMMA.INV(Table3[[#This Row],[RV gamma]],GammaShape1,GammaRate1)/BinomTrials,Table3[[#This Row],[RV binom]])</f>
        <v>0</v>
      </c>
      <c r="K969" s="1">
        <f>Table3[[#This Row],[Risk 1 Simulated occurences]]*_xlfn.LOGNORM.INV(Table3[[#This Row],[RV lognorm]],(LN(ImpLow1)+LN(ImpUp1))/2,(LN(ImpUp1)-LN(ImpLow1))/3.29)</f>
        <v>0</v>
      </c>
      <c r="L969">
        <f>_xlfn.BINOM.INV(BinomTrials,_xlfn.GAMMA.INV(Table3[[#This Row],[RV gamma]],GammaShape2,GammaRate2)/BinomTrials,Table3[[#This Row],[RV binom]])</f>
        <v>0</v>
      </c>
      <c r="M969" s="1">
        <f>Table3[[#This Row],[Risk 2 simulated occurences]]*_xlfn.LOGNORM.INV(Table3[[#This Row],[RV lognorm]],(LN(ImpLow2)+LN(ImpUp2))/2,(LN(ImpUp2)-LN(ImpLow2))/3.29)</f>
        <v>0</v>
      </c>
    </row>
    <row r="970" spans="1:13">
      <c r="A970">
        <v>0.98973778355388797</v>
      </c>
      <c r="C970">
        <f>_xlfn.BETA.INV(Table1[[#This Row],[RV Beta]],C$9,C$10,ProbLow1,ProbUp1)</f>
        <v>0.69669443809678677</v>
      </c>
      <c r="D970">
        <f>_xlfn.BETA.INV(Table1[[#This Row],[RV Beta]],D$9,D$10,ProbLow2,ProbUp2)</f>
        <v>0.23400833142903604</v>
      </c>
      <c r="G970">
        <v>1.9347120551088417E-2</v>
      </c>
      <c r="H970">
        <v>0.64717745624816858</v>
      </c>
      <c r="I970">
        <v>0.27500779194524877</v>
      </c>
      <c r="J970">
        <f>_xlfn.BINOM.INV(BinomTrials,_xlfn.GAMMA.INV(Table3[[#This Row],[RV gamma]],GammaShape1,GammaRate1)/BinomTrials,Table3[[#This Row],[RV binom]])</f>
        <v>0</v>
      </c>
      <c r="K970" s="1">
        <f>Table3[[#This Row],[Risk 1 Simulated occurences]]*_xlfn.LOGNORM.INV(Table3[[#This Row],[RV lognorm]],(LN(ImpLow1)+LN(ImpUp1))/2,(LN(ImpUp1)-LN(ImpLow1))/3.29)</f>
        <v>0</v>
      </c>
      <c r="L970">
        <f>_xlfn.BINOM.INV(BinomTrials,_xlfn.GAMMA.INV(Table3[[#This Row],[RV gamma]],GammaShape2,GammaRate2)/BinomTrials,Table3[[#This Row],[RV binom]])</f>
        <v>0</v>
      </c>
      <c r="M970" s="1">
        <f>Table3[[#This Row],[Risk 2 simulated occurences]]*_xlfn.LOGNORM.INV(Table3[[#This Row],[RV lognorm]],(LN(ImpLow2)+LN(ImpUp2))/2,(LN(ImpUp2)-LN(ImpLow2))/3.29)</f>
        <v>0</v>
      </c>
    </row>
    <row r="971" spans="1:13">
      <c r="A971">
        <v>0.52292819019543391</v>
      </c>
      <c r="C971">
        <f>_xlfn.BETA.INV(Table1[[#This Row],[RV Beta]],C$9,C$10,ProbLow1,ProbUp1)</f>
        <v>0.50611662459365825</v>
      </c>
      <c r="D971">
        <f>_xlfn.BETA.INV(Table1[[#This Row],[RV Beta]],D$9,D$10,ProbLow2,ProbUp2)</f>
        <v>0.17683498737809744</v>
      </c>
      <c r="G971">
        <v>0.16705510214299668</v>
      </c>
      <c r="H971">
        <v>0.11150716296932994</v>
      </c>
      <c r="I971">
        <v>5.5959223795663204E-2</v>
      </c>
      <c r="J971">
        <f>_xlfn.BINOM.INV(BinomTrials,_xlfn.GAMMA.INV(Table3[[#This Row],[RV gamma]],GammaShape1,GammaRate1)/BinomTrials,Table3[[#This Row],[RV binom]])</f>
        <v>0</v>
      </c>
      <c r="K971" s="1">
        <f>Table3[[#This Row],[Risk 1 Simulated occurences]]*_xlfn.LOGNORM.INV(Table3[[#This Row],[RV lognorm]],(LN(ImpLow1)+LN(ImpUp1))/2,(LN(ImpUp1)-LN(ImpLow1))/3.29)</f>
        <v>0</v>
      </c>
      <c r="L971">
        <f>_xlfn.BINOM.INV(BinomTrials,_xlfn.GAMMA.INV(Table3[[#This Row],[RV gamma]],GammaShape2,GammaRate2)/BinomTrials,Table3[[#This Row],[RV binom]])</f>
        <v>0</v>
      </c>
      <c r="M971" s="1">
        <f>Table3[[#This Row],[Risk 2 simulated occurences]]*_xlfn.LOGNORM.INV(Table3[[#This Row],[RV lognorm]],(LN(ImpLow2)+LN(ImpUp2))/2,(LN(ImpUp2)-LN(ImpLow2))/3.29)</f>
        <v>0</v>
      </c>
    </row>
    <row r="972" spans="1:13">
      <c r="A972">
        <v>0.8540926146572887</v>
      </c>
      <c r="C972">
        <f>_xlfn.BETA.INV(Table1[[#This Row],[RV Beta]],C$9,C$10,ProbLow1,ProbUp1)</f>
        <v>0.60666132009561591</v>
      </c>
      <c r="D972">
        <f>_xlfn.BETA.INV(Table1[[#This Row],[RV Beta]],D$9,D$10,ProbLow2,ProbUp2)</f>
        <v>0.20699839602868475</v>
      </c>
      <c r="G972">
        <v>0.69510171734499826</v>
      </c>
      <c r="H972">
        <v>0.1008880255282335</v>
      </c>
      <c r="I972">
        <v>0.50667433371146875</v>
      </c>
      <c r="J972">
        <f>_xlfn.BINOM.INV(BinomTrials,_xlfn.GAMMA.INV(Table3[[#This Row],[RV gamma]],GammaShape1,GammaRate1)/BinomTrials,Table3[[#This Row],[RV binom]])</f>
        <v>0</v>
      </c>
      <c r="K972" s="1">
        <f>Table3[[#This Row],[Risk 1 Simulated occurences]]*_xlfn.LOGNORM.INV(Table3[[#This Row],[RV lognorm]],(LN(ImpLow1)+LN(ImpUp1))/2,(LN(ImpUp1)-LN(ImpLow1))/3.29)</f>
        <v>0</v>
      </c>
      <c r="L972">
        <f>_xlfn.BINOM.INV(BinomTrials,_xlfn.GAMMA.INV(Table3[[#This Row],[RV gamma]],GammaShape2,GammaRate2)/BinomTrials,Table3[[#This Row],[RV binom]])</f>
        <v>0</v>
      </c>
      <c r="M972" s="1">
        <f>Table3[[#This Row],[Risk 2 simulated occurences]]*_xlfn.LOGNORM.INV(Table3[[#This Row],[RV lognorm]],(LN(ImpLow2)+LN(ImpUp2))/2,(LN(ImpUp2)-LN(ImpLow2))/3.29)</f>
        <v>0</v>
      </c>
    </row>
    <row r="973" spans="1:13">
      <c r="A973">
        <v>0.73457454505123876</v>
      </c>
      <c r="C973">
        <f>_xlfn.BETA.INV(Table1[[#This Row],[RV Beta]],C$9,C$10,ProbLow1,ProbUp1)</f>
        <v>0.56548724938925754</v>
      </c>
      <c r="D973">
        <f>_xlfn.BETA.INV(Table1[[#This Row],[RV Beta]],D$9,D$10,ProbLow2,ProbUp2)</f>
        <v>0.19464617481677726</v>
      </c>
      <c r="G973">
        <v>0.57456341738559469</v>
      </c>
      <c r="H973">
        <v>0.62504505302060631</v>
      </c>
      <c r="I973">
        <v>0.67552668865561794</v>
      </c>
      <c r="J973">
        <f>_xlfn.BINOM.INV(BinomTrials,_xlfn.GAMMA.INV(Table3[[#This Row],[RV gamma]],GammaShape1,GammaRate1)/BinomTrials,Table3[[#This Row],[RV binom]])</f>
        <v>1</v>
      </c>
      <c r="K973" s="1">
        <f>Table3[[#This Row],[Risk 1 Simulated occurences]]*_xlfn.LOGNORM.INV(Table3[[#This Row],[RV lognorm]],(LN(ImpLow1)+LN(ImpUp1))/2,(LN(ImpUp1)-LN(ImpLow1))/3.29)</f>
        <v>43487.714107572487</v>
      </c>
      <c r="L973">
        <f>_xlfn.BINOM.INV(BinomTrials,_xlfn.GAMMA.INV(Table3[[#This Row],[RV gamma]],GammaShape2,GammaRate2)/BinomTrials,Table3[[#This Row],[RV binom]])</f>
        <v>0</v>
      </c>
      <c r="M973" s="1">
        <f>Table3[[#This Row],[Risk 2 simulated occurences]]*_xlfn.LOGNORM.INV(Table3[[#This Row],[RV lognorm]],(LN(ImpLow2)+LN(ImpUp2))/2,(LN(ImpUp2)-LN(ImpLow2))/3.29)</f>
        <v>0</v>
      </c>
    </row>
    <row r="974" spans="1:13">
      <c r="A974">
        <v>0.99437867616972819</v>
      </c>
      <c r="C974">
        <f>_xlfn.BETA.INV(Table1[[#This Row],[RV Beta]],C$9,C$10,ProbLow1,ProbUp1)</f>
        <v>0.70685732625086128</v>
      </c>
      <c r="D974">
        <f>_xlfn.BETA.INV(Table1[[#This Row],[RV Beta]],D$9,D$10,ProbLow2,ProbUp2)</f>
        <v>0.23705719787525839</v>
      </c>
      <c r="G974">
        <v>0.68735599968924932</v>
      </c>
      <c r="H974">
        <v>0.13220611733021501</v>
      </c>
      <c r="I974">
        <v>0.57705623497118064</v>
      </c>
      <c r="J974">
        <f>_xlfn.BINOM.INV(BinomTrials,_xlfn.GAMMA.INV(Table3[[#This Row],[RV gamma]],GammaShape1,GammaRate1)/BinomTrials,Table3[[#This Row],[RV binom]])</f>
        <v>0</v>
      </c>
      <c r="K974" s="1">
        <f>Table3[[#This Row],[Risk 1 Simulated occurences]]*_xlfn.LOGNORM.INV(Table3[[#This Row],[RV lognorm]],(LN(ImpLow1)+LN(ImpUp1))/2,(LN(ImpUp1)-LN(ImpLow1))/3.29)</f>
        <v>0</v>
      </c>
      <c r="L974">
        <f>_xlfn.BINOM.INV(BinomTrials,_xlfn.GAMMA.INV(Table3[[#This Row],[RV gamma]],GammaShape2,GammaRate2)/BinomTrials,Table3[[#This Row],[RV binom]])</f>
        <v>0</v>
      </c>
      <c r="M974" s="1">
        <f>Table3[[#This Row],[Risk 2 simulated occurences]]*_xlfn.LOGNORM.INV(Table3[[#This Row],[RV lognorm]],(LN(ImpLow2)+LN(ImpUp2))/2,(LN(ImpUp2)-LN(ImpLow2))/3.29)</f>
        <v>0</v>
      </c>
    </row>
    <row r="975" spans="1:13">
      <c r="A975">
        <v>0.52241038462259359</v>
      </c>
      <c r="C975">
        <f>_xlfn.BETA.INV(Table1[[#This Row],[RV Beta]],C$9,C$10,ProbLow1,ProbUp1)</f>
        <v>0.50597838135996787</v>
      </c>
      <c r="D975">
        <f>_xlfn.BETA.INV(Table1[[#This Row],[RV Beta]],D$9,D$10,ProbLow2,ProbUp2)</f>
        <v>0.17679351440799035</v>
      </c>
      <c r="G975">
        <v>0.39228677721334937</v>
      </c>
      <c r="H975">
        <v>0.98821396892341506</v>
      </c>
      <c r="I975">
        <v>0.58414116063348076</v>
      </c>
      <c r="J975">
        <f>_xlfn.BINOM.INV(BinomTrials,_xlfn.GAMMA.INV(Table3[[#This Row],[RV gamma]],GammaShape1,GammaRate1)/BinomTrials,Table3[[#This Row],[RV binom]])</f>
        <v>3</v>
      </c>
      <c r="K975" s="1">
        <f>Table3[[#This Row],[Risk 1 Simulated occurences]]*_xlfn.LOGNORM.INV(Table3[[#This Row],[RV lognorm]],(LN(ImpLow1)+LN(ImpUp1))/2,(LN(ImpUp1)-LN(ImpLow1))/3.29)</f>
        <v>110080.56431354824</v>
      </c>
      <c r="L975">
        <f>_xlfn.BINOM.INV(BinomTrials,_xlfn.GAMMA.INV(Table3[[#This Row],[RV gamma]],GammaShape2,GammaRate2)/BinomTrials,Table3[[#This Row],[RV binom]])</f>
        <v>2</v>
      </c>
      <c r="M975" s="1">
        <f>Table3[[#This Row],[Risk 2 simulated occurences]]*_xlfn.LOGNORM.INV(Table3[[#This Row],[RV lognorm]],(LN(ImpLow2)+LN(ImpUp2))/2,(LN(ImpUp2)-LN(ImpLow2))/3.29)</f>
        <v>7338704.2875698861</v>
      </c>
    </row>
    <row r="976" spans="1:13">
      <c r="A976">
        <v>0.15133435193045733</v>
      </c>
      <c r="C976">
        <f>_xlfn.BETA.INV(Table1[[#This Row],[RV Beta]],C$9,C$10,ProbLow1,ProbUp1)</f>
        <v>0.39548252701484266</v>
      </c>
      <c r="D976">
        <f>_xlfn.BETA.INV(Table1[[#This Row],[RV Beta]],D$9,D$10,ProbLow2,ProbUp2)</f>
        <v>0.14364475810445285</v>
      </c>
      <c r="G976">
        <v>0.16386462476284458</v>
      </c>
      <c r="H976">
        <v>0.91217569583662583</v>
      </c>
      <c r="I976">
        <v>0.66048676691040709</v>
      </c>
      <c r="J976">
        <f>_xlfn.BINOM.INV(BinomTrials,_xlfn.GAMMA.INV(Table3[[#This Row],[RV gamma]],GammaShape1,GammaRate1)/BinomTrials,Table3[[#This Row],[RV binom]])</f>
        <v>1</v>
      </c>
      <c r="K976" s="1">
        <f>Table3[[#This Row],[Risk 1 Simulated occurences]]*_xlfn.LOGNORM.INV(Table3[[#This Row],[RV lognorm]],(LN(ImpLow1)+LN(ImpUp1))/2,(LN(ImpUp1)-LN(ImpLow1))/3.29)</f>
        <v>42244.739352849792</v>
      </c>
      <c r="L976">
        <f>_xlfn.BINOM.INV(BinomTrials,_xlfn.GAMMA.INV(Table3[[#This Row],[RV gamma]],GammaShape2,GammaRate2)/BinomTrials,Table3[[#This Row],[RV binom]])</f>
        <v>1</v>
      </c>
      <c r="M976" s="1">
        <f>Table3[[#This Row],[Risk 2 simulated occurences]]*_xlfn.LOGNORM.INV(Table3[[#This Row],[RV lognorm]],(LN(ImpLow2)+LN(ImpUp2))/2,(LN(ImpUp2)-LN(ImpLow2))/3.29)</f>
        <v>4224473.9352849806</v>
      </c>
    </row>
    <row r="977" spans="1:13">
      <c r="A977">
        <v>0.47645289519636563</v>
      </c>
      <c r="C977">
        <f>_xlfn.BETA.INV(Table1[[#This Row],[RV Beta]],C$9,C$10,ProbLow1,ProbUp1)</f>
        <v>0.49371812834347972</v>
      </c>
      <c r="D977">
        <f>_xlfn.BETA.INV(Table1[[#This Row],[RV Beta]],D$9,D$10,ProbLow2,ProbUp2)</f>
        <v>0.17311543850304406</v>
      </c>
      <c r="G977">
        <v>7.2748389128944088E-2</v>
      </c>
      <c r="H977">
        <v>0.93691992617068809</v>
      </c>
      <c r="I977">
        <v>0.80109146321243208</v>
      </c>
      <c r="J977">
        <f>_xlfn.BINOM.INV(BinomTrials,_xlfn.GAMMA.INV(Table3[[#This Row],[RV gamma]],GammaShape1,GammaRate1)/BinomTrials,Table3[[#This Row],[RV binom]])</f>
        <v>1</v>
      </c>
      <c r="K977" s="1">
        <f>Table3[[#This Row],[Risk 1 Simulated occurences]]*_xlfn.LOGNORM.INV(Table3[[#This Row],[RV lognorm]],(LN(ImpLow1)+LN(ImpUp1))/2,(LN(ImpUp1)-LN(ImpLow1))/3.29)</f>
        <v>57147.714345864588</v>
      </c>
      <c r="L977">
        <f>_xlfn.BINOM.INV(BinomTrials,_xlfn.GAMMA.INV(Table3[[#This Row],[RV gamma]],GammaShape2,GammaRate2)/BinomTrials,Table3[[#This Row],[RV binom]])</f>
        <v>1</v>
      </c>
      <c r="M977" s="1">
        <f>Table3[[#This Row],[Risk 2 simulated occurences]]*_xlfn.LOGNORM.INV(Table3[[#This Row],[RV lognorm]],(LN(ImpLow2)+LN(ImpUp2))/2,(LN(ImpUp2)-LN(ImpLow2))/3.29)</f>
        <v>5714771.4345864607</v>
      </c>
    </row>
    <row r="978" spans="1:13">
      <c r="A978">
        <v>0.74380956531679698</v>
      </c>
      <c r="C978">
        <f>_xlfn.BETA.INV(Table1[[#This Row],[RV Beta]],C$9,C$10,ProbLow1,ProbUp1)</f>
        <v>0.56834474857661077</v>
      </c>
      <c r="D978">
        <f>_xlfn.BETA.INV(Table1[[#This Row],[RV Beta]],D$9,D$10,ProbLow2,ProbUp2)</f>
        <v>0.1955034245729832</v>
      </c>
      <c r="G978">
        <v>0.68217609016326075</v>
      </c>
      <c r="H978">
        <v>0.81319915075469718</v>
      </c>
      <c r="I978">
        <v>0.94422221134613371</v>
      </c>
      <c r="J978">
        <f>_xlfn.BINOM.INV(BinomTrials,_xlfn.GAMMA.INV(Table3[[#This Row],[RV gamma]],GammaShape1,GammaRate1)/BinomTrials,Table3[[#This Row],[RV binom]])</f>
        <v>1</v>
      </c>
      <c r="K978" s="1">
        <f>Table3[[#This Row],[Risk 1 Simulated occurences]]*_xlfn.LOGNORM.INV(Table3[[#This Row],[RV lognorm]],(LN(ImpLow1)+LN(ImpUp1))/2,(LN(ImpUp1)-LN(ImpLow1))/3.29)</f>
        <v>96307.380402614537</v>
      </c>
      <c r="L978">
        <f>_xlfn.BINOM.INV(BinomTrials,_xlfn.GAMMA.INV(Table3[[#This Row],[RV gamma]],GammaShape2,GammaRate2)/BinomTrials,Table3[[#This Row],[RV binom]])</f>
        <v>0</v>
      </c>
      <c r="M978" s="1">
        <f>Table3[[#This Row],[Risk 2 simulated occurences]]*_xlfn.LOGNORM.INV(Table3[[#This Row],[RV lognorm]],(LN(ImpLow2)+LN(ImpUp2))/2,(LN(ImpUp2)-LN(ImpLow2))/3.29)</f>
        <v>0</v>
      </c>
    </row>
    <row r="979" spans="1:13">
      <c r="A979">
        <v>0.20736427940771182</v>
      </c>
      <c r="C979">
        <f>_xlfn.BETA.INV(Table1[[#This Row],[RV Beta]],C$9,C$10,ProbLow1,ProbUp1)</f>
        <v>0.41581660430114564</v>
      </c>
      <c r="D979">
        <f>_xlfn.BETA.INV(Table1[[#This Row],[RV Beta]],D$9,D$10,ProbLow2,ProbUp2)</f>
        <v>0.14974498129034375</v>
      </c>
      <c r="G979">
        <v>0.33354737392326228</v>
      </c>
      <c r="H979">
        <v>0.43812673419626741</v>
      </c>
      <c r="I979">
        <v>0.54270609446927254</v>
      </c>
      <c r="J979">
        <f>_xlfn.BINOM.INV(BinomTrials,_xlfn.GAMMA.INV(Table3[[#This Row],[RV gamma]],GammaShape1,GammaRate1)/BinomTrials,Table3[[#This Row],[RV binom]])</f>
        <v>0</v>
      </c>
      <c r="K979" s="1">
        <f>Table3[[#This Row],[Risk 1 Simulated occurences]]*_xlfn.LOGNORM.INV(Table3[[#This Row],[RV lognorm]],(LN(ImpLow1)+LN(ImpUp1))/2,(LN(ImpUp1)-LN(ImpLow1))/3.29)</f>
        <v>0</v>
      </c>
      <c r="L979">
        <f>_xlfn.BINOM.INV(BinomTrials,_xlfn.GAMMA.INV(Table3[[#This Row],[RV gamma]],GammaShape2,GammaRate2)/BinomTrials,Table3[[#This Row],[RV binom]])</f>
        <v>0</v>
      </c>
      <c r="M979" s="1">
        <f>Table3[[#This Row],[Risk 2 simulated occurences]]*_xlfn.LOGNORM.INV(Table3[[#This Row],[RV lognorm]],(LN(ImpLow2)+LN(ImpUp2))/2,(LN(ImpUp2)-LN(ImpLow2))/3.29)</f>
        <v>0</v>
      </c>
    </row>
    <row r="980" spans="1:13">
      <c r="A980">
        <v>0.17144400541272201</v>
      </c>
      <c r="C980">
        <f>_xlfn.BETA.INV(Table1[[#This Row],[RV Beta]],C$9,C$10,ProbLow1,ProbUp1)</f>
        <v>0.40312406282234525</v>
      </c>
      <c r="D980">
        <f>_xlfn.BETA.INV(Table1[[#This Row],[RV Beta]],D$9,D$10,ProbLow2,ProbUp2)</f>
        <v>0.14593721884670369</v>
      </c>
      <c r="G980">
        <v>0.93071352826930276</v>
      </c>
      <c r="H980">
        <v>0.59602163666674013</v>
      </c>
      <c r="I980">
        <v>0.26132974506417744</v>
      </c>
      <c r="J980">
        <f>_xlfn.BINOM.INV(BinomTrials,_xlfn.GAMMA.INV(Table3[[#This Row],[RV gamma]],GammaShape1,GammaRate1)/BinomTrials,Table3[[#This Row],[RV binom]])</f>
        <v>1</v>
      </c>
      <c r="K980" s="1">
        <f>Table3[[#This Row],[Risk 1 Simulated occurences]]*_xlfn.LOGNORM.INV(Table3[[#This Row],[RV lognorm]],(LN(ImpLow1)+LN(ImpUp1))/2,(LN(ImpUp1)-LN(ImpLow1))/3.29)</f>
        <v>20216.161814906231</v>
      </c>
      <c r="L980">
        <f>_xlfn.BINOM.INV(BinomTrials,_xlfn.GAMMA.INV(Table3[[#This Row],[RV gamma]],GammaShape2,GammaRate2)/BinomTrials,Table3[[#This Row],[RV binom]])</f>
        <v>0</v>
      </c>
      <c r="M980" s="1">
        <f>Table3[[#This Row],[Risk 2 simulated occurences]]*_xlfn.LOGNORM.INV(Table3[[#This Row],[RV lognorm]],(LN(ImpLow2)+LN(ImpUp2))/2,(LN(ImpUp2)-LN(ImpLow2))/3.29)</f>
        <v>0</v>
      </c>
    </row>
    <row r="981" spans="1:13">
      <c r="A981">
        <v>0.45939897161880461</v>
      </c>
      <c r="C981">
        <f>_xlfn.BETA.INV(Table1[[#This Row],[RV Beta]],C$9,C$10,ProbLow1,ProbUp1)</f>
        <v>0.48915947801982651</v>
      </c>
      <c r="D981">
        <f>_xlfn.BETA.INV(Table1[[#This Row],[RV Beta]],D$9,D$10,ProbLow2,ProbUp2)</f>
        <v>0.17174784340594809</v>
      </c>
      <c r="G981">
        <v>0.50226962217235449</v>
      </c>
      <c r="H981">
        <v>0.33564745790122424</v>
      </c>
      <c r="I981">
        <v>0.16902529363009394</v>
      </c>
      <c r="J981">
        <f>_xlfn.BINOM.INV(BinomTrials,_xlfn.GAMMA.INV(Table3[[#This Row],[RV gamma]],GammaShape1,GammaRate1)/BinomTrials,Table3[[#This Row],[RV binom]])</f>
        <v>0</v>
      </c>
      <c r="K981" s="1">
        <f>Table3[[#This Row],[Risk 1 Simulated occurences]]*_xlfn.LOGNORM.INV(Table3[[#This Row],[RV lognorm]],(LN(ImpLow1)+LN(ImpUp1))/2,(LN(ImpUp1)-LN(ImpLow1))/3.29)</f>
        <v>0</v>
      </c>
      <c r="L981">
        <f>_xlfn.BINOM.INV(BinomTrials,_xlfn.GAMMA.INV(Table3[[#This Row],[RV gamma]],GammaShape2,GammaRate2)/BinomTrials,Table3[[#This Row],[RV binom]])</f>
        <v>0</v>
      </c>
      <c r="M981" s="1">
        <f>Table3[[#This Row],[Risk 2 simulated occurences]]*_xlfn.LOGNORM.INV(Table3[[#This Row],[RV lognorm]],(LN(ImpLow2)+LN(ImpUp2))/2,(LN(ImpUp2)-LN(ImpLow2))/3.29)</f>
        <v>0</v>
      </c>
    </row>
    <row r="982" spans="1:13">
      <c r="A982">
        <v>0.11851599724894203</v>
      </c>
      <c r="C982">
        <f>_xlfn.BETA.INV(Table1[[#This Row],[RV Beta]],C$9,C$10,ProbLow1,ProbUp1)</f>
        <v>0.38186182583721462</v>
      </c>
      <c r="D982">
        <f>_xlfn.BETA.INV(Table1[[#This Row],[RV Beta]],D$9,D$10,ProbLow2,ProbUp2)</f>
        <v>0.13955854775116444</v>
      </c>
      <c r="G982">
        <v>0.64553985076283094</v>
      </c>
      <c r="H982">
        <v>0.22682494587582766</v>
      </c>
      <c r="I982">
        <v>0.80811004098882433</v>
      </c>
      <c r="J982">
        <f>_xlfn.BINOM.INV(BinomTrials,_xlfn.GAMMA.INV(Table3[[#This Row],[RV gamma]],GammaShape1,GammaRate1)/BinomTrials,Table3[[#This Row],[RV binom]])</f>
        <v>0</v>
      </c>
      <c r="K982" s="1">
        <f>Table3[[#This Row],[Risk 1 Simulated occurences]]*_xlfn.LOGNORM.INV(Table3[[#This Row],[RV lognorm]],(LN(ImpLow1)+LN(ImpUp1))/2,(LN(ImpUp1)-LN(ImpLow1))/3.29)</f>
        <v>0</v>
      </c>
      <c r="L982">
        <f>_xlfn.BINOM.INV(BinomTrials,_xlfn.GAMMA.INV(Table3[[#This Row],[RV gamma]],GammaShape2,GammaRate2)/BinomTrials,Table3[[#This Row],[RV binom]])</f>
        <v>0</v>
      </c>
      <c r="M982" s="1">
        <f>Table3[[#This Row],[Risk 2 simulated occurences]]*_xlfn.LOGNORM.INV(Table3[[#This Row],[RV lognorm]],(LN(ImpLow2)+LN(ImpUp2))/2,(LN(ImpUp2)-LN(ImpLow2))/3.29)</f>
        <v>0</v>
      </c>
    </row>
    <row r="983" spans="1:13">
      <c r="A983">
        <v>0.89836576296871795</v>
      </c>
      <c r="C983">
        <f>_xlfn.BETA.INV(Table1[[#This Row],[RV Beta]],C$9,C$10,ProbLow1,ProbUp1)</f>
        <v>0.6258962042728089</v>
      </c>
      <c r="D983">
        <f>_xlfn.BETA.INV(Table1[[#This Row],[RV Beta]],D$9,D$10,ProbLow2,ProbUp2)</f>
        <v>0.21276886128184266</v>
      </c>
      <c r="G983">
        <v>0.58827177090024196</v>
      </c>
      <c r="H983">
        <v>0.24686533503554078</v>
      </c>
      <c r="I983">
        <v>0.90545889917083966</v>
      </c>
      <c r="J983">
        <f>_xlfn.BINOM.INV(BinomTrials,_xlfn.GAMMA.INV(Table3[[#This Row],[RV gamma]],GammaShape1,GammaRate1)/BinomTrials,Table3[[#This Row],[RV binom]])</f>
        <v>0</v>
      </c>
      <c r="K983" s="1">
        <f>Table3[[#This Row],[Risk 1 Simulated occurences]]*_xlfn.LOGNORM.INV(Table3[[#This Row],[RV lognorm]],(LN(ImpLow1)+LN(ImpUp1))/2,(LN(ImpUp1)-LN(ImpLow1))/3.29)</f>
        <v>0</v>
      </c>
      <c r="L983">
        <f>_xlfn.BINOM.INV(BinomTrials,_xlfn.GAMMA.INV(Table3[[#This Row],[RV gamma]],GammaShape2,GammaRate2)/BinomTrials,Table3[[#This Row],[RV binom]])</f>
        <v>0</v>
      </c>
      <c r="M983" s="1">
        <f>Table3[[#This Row],[Risk 2 simulated occurences]]*_xlfn.LOGNORM.INV(Table3[[#This Row],[RV lognorm]],(LN(ImpLow2)+LN(ImpUp2))/2,(LN(ImpUp2)-LN(ImpLow2))/3.29)</f>
        <v>0</v>
      </c>
    </row>
    <row r="984" spans="1:13">
      <c r="A984">
        <v>0.83337821524281908</v>
      </c>
      <c r="C984">
        <f>_xlfn.BETA.INV(Table1[[#This Row],[RV Beta]],C$9,C$10,ProbLow1,ProbUp1)</f>
        <v>0.59866819529153437</v>
      </c>
      <c r="D984">
        <f>_xlfn.BETA.INV(Table1[[#This Row],[RV Beta]],D$9,D$10,ProbLow2,ProbUp2)</f>
        <v>0.20460045858746032</v>
      </c>
      <c r="G984">
        <v>8.3653520366015616E-2</v>
      </c>
      <c r="H984">
        <v>6.5685942333976705E-2</v>
      </c>
      <c r="I984">
        <v>4.77183643019378E-2</v>
      </c>
      <c r="J984">
        <f>_xlfn.BINOM.INV(BinomTrials,_xlfn.GAMMA.INV(Table3[[#This Row],[RV gamma]],GammaShape1,GammaRate1)/BinomTrials,Table3[[#This Row],[RV binom]])</f>
        <v>0</v>
      </c>
      <c r="K984" s="1">
        <f>Table3[[#This Row],[Risk 1 Simulated occurences]]*_xlfn.LOGNORM.INV(Table3[[#This Row],[RV lognorm]],(LN(ImpLow1)+LN(ImpUp1))/2,(LN(ImpUp1)-LN(ImpLow1))/3.29)</f>
        <v>0</v>
      </c>
      <c r="L984">
        <f>_xlfn.BINOM.INV(BinomTrials,_xlfn.GAMMA.INV(Table3[[#This Row],[RV gamma]],GammaShape2,GammaRate2)/BinomTrials,Table3[[#This Row],[RV binom]])</f>
        <v>0</v>
      </c>
      <c r="M984" s="1">
        <f>Table3[[#This Row],[Risk 2 simulated occurences]]*_xlfn.LOGNORM.INV(Table3[[#This Row],[RV lognorm]],(LN(ImpLow2)+LN(ImpUp2))/2,(LN(ImpUp2)-LN(ImpLow2))/3.29)</f>
        <v>0</v>
      </c>
    </row>
    <row r="985" spans="1:13">
      <c r="A985">
        <v>0.58766358605942859</v>
      </c>
      <c r="C985">
        <f>_xlfn.BETA.INV(Table1[[#This Row],[RV Beta]],C$9,C$10,ProbLow1,ProbUp1)</f>
        <v>0.52351528916791534</v>
      </c>
      <c r="D985">
        <f>_xlfn.BETA.INV(Table1[[#This Row],[RV Beta]],D$9,D$10,ProbLow2,ProbUp2)</f>
        <v>0.18205458675037456</v>
      </c>
      <c r="G985">
        <v>0.96471679162453705</v>
      </c>
      <c r="H985">
        <v>0.98363280714658685</v>
      </c>
      <c r="I985">
        <v>2.548822668636601E-3</v>
      </c>
      <c r="J985">
        <f>_xlfn.BINOM.INV(BinomTrials,_xlfn.GAMMA.INV(Table3[[#This Row],[RV gamma]],GammaShape1,GammaRate1)/BinomTrials,Table3[[#This Row],[RV binom]])</f>
        <v>3</v>
      </c>
      <c r="K985" s="1">
        <f>Table3[[#This Row],[Risk 1 Simulated occurences]]*_xlfn.LOGNORM.INV(Table3[[#This Row],[RV lognorm]],(LN(ImpLow1)+LN(ImpUp1))/2,(LN(ImpUp1)-LN(ImpLow1))/3.29)</f>
        <v>13360.260976652244</v>
      </c>
      <c r="L985">
        <f>_xlfn.BINOM.INV(BinomTrials,_xlfn.GAMMA.INV(Table3[[#This Row],[RV gamma]],GammaShape2,GammaRate2)/BinomTrials,Table3[[#This Row],[RV binom]])</f>
        <v>2</v>
      </c>
      <c r="M985" s="1">
        <f>Table3[[#This Row],[Risk 2 simulated occurences]]*_xlfn.LOGNORM.INV(Table3[[#This Row],[RV lognorm]],(LN(ImpLow2)+LN(ImpUp2))/2,(LN(ImpUp2)-LN(ImpLow2))/3.29)</f>
        <v>890684.0651101484</v>
      </c>
    </row>
    <row r="986" spans="1:13">
      <c r="A986">
        <v>0.86189090081578623</v>
      </c>
      <c r="C986">
        <f>_xlfn.BETA.INV(Table1[[#This Row],[RV Beta]],C$9,C$10,ProbLow1,ProbUp1)</f>
        <v>0.60981099523630533</v>
      </c>
      <c r="D986">
        <f>_xlfn.BETA.INV(Table1[[#This Row],[RV Beta]],D$9,D$10,ProbLow2,ProbUp2)</f>
        <v>0.20794329857089161</v>
      </c>
      <c r="G986">
        <v>0.9951168335951478</v>
      </c>
      <c r="H986">
        <v>0.91658971268524869</v>
      </c>
      <c r="I986">
        <v>0.83806259177534959</v>
      </c>
      <c r="J986">
        <f>_xlfn.BINOM.INV(BinomTrials,_xlfn.GAMMA.INV(Table3[[#This Row],[RV gamma]],GammaShape1,GammaRate1)/BinomTrials,Table3[[#This Row],[RV binom]])</f>
        <v>2</v>
      </c>
      <c r="K986" s="1">
        <f>Table3[[#This Row],[Risk 1 Simulated occurences]]*_xlfn.LOGNORM.INV(Table3[[#This Row],[RV lognorm]],(LN(ImpLow1)+LN(ImpUp1))/2,(LN(ImpUp1)-LN(ImpLow1))/3.29)</f>
        <v>126149.65744927344</v>
      </c>
      <c r="L986">
        <f>_xlfn.BINOM.INV(BinomTrials,_xlfn.GAMMA.INV(Table3[[#This Row],[RV gamma]],GammaShape2,GammaRate2)/BinomTrials,Table3[[#This Row],[RV binom]])</f>
        <v>1</v>
      </c>
      <c r="M986" s="1">
        <f>Table3[[#This Row],[Risk 2 simulated occurences]]*_xlfn.LOGNORM.INV(Table3[[#This Row],[RV lognorm]],(LN(ImpLow2)+LN(ImpUp2))/2,(LN(ImpUp2)-LN(ImpLow2))/3.29)</f>
        <v>6307482.8724636743</v>
      </c>
    </row>
    <row r="987" spans="1:13">
      <c r="A987">
        <v>0.80037001092004123</v>
      </c>
      <c r="C987">
        <f>_xlfn.BETA.INV(Table1[[#This Row],[RV Beta]],C$9,C$10,ProbLow1,ProbUp1)</f>
        <v>0.58682857575091529</v>
      </c>
      <c r="D987">
        <f>_xlfn.BETA.INV(Table1[[#This Row],[RV Beta]],D$9,D$10,ProbLow2,ProbUp2)</f>
        <v>0.20104857272527457</v>
      </c>
      <c r="G987">
        <v>0.92862223364814289</v>
      </c>
      <c r="H987">
        <v>0.12330110097457705</v>
      </c>
      <c r="I987">
        <v>0.31797996830101122</v>
      </c>
      <c r="J987">
        <f>_xlfn.BINOM.INV(BinomTrials,_xlfn.GAMMA.INV(Table3[[#This Row],[RV gamma]],GammaShape1,GammaRate1)/BinomTrials,Table3[[#This Row],[RV binom]])</f>
        <v>0</v>
      </c>
      <c r="K987" s="1">
        <f>Table3[[#This Row],[Risk 1 Simulated occurences]]*_xlfn.LOGNORM.INV(Table3[[#This Row],[RV lognorm]],(LN(ImpLow1)+LN(ImpUp1))/2,(LN(ImpUp1)-LN(ImpLow1))/3.29)</f>
        <v>0</v>
      </c>
      <c r="L987">
        <f>_xlfn.BINOM.INV(BinomTrials,_xlfn.GAMMA.INV(Table3[[#This Row],[RV gamma]],GammaShape2,GammaRate2)/BinomTrials,Table3[[#This Row],[RV binom]])</f>
        <v>0</v>
      </c>
      <c r="M987" s="1">
        <f>Table3[[#This Row],[Risk 2 simulated occurences]]*_xlfn.LOGNORM.INV(Table3[[#This Row],[RV lognorm]],(LN(ImpLow2)+LN(ImpUp2))/2,(LN(ImpUp2)-LN(ImpLow2))/3.29)</f>
        <v>0</v>
      </c>
    </row>
    <row r="988" spans="1:13">
      <c r="A988">
        <v>0.81877353313321877</v>
      </c>
      <c r="C988">
        <f>_xlfn.BETA.INV(Table1[[#This Row],[RV Beta]],C$9,C$10,ProbLow1,ProbUp1)</f>
        <v>0.59330999891824743</v>
      </c>
      <c r="D988">
        <f>_xlfn.BETA.INV(Table1[[#This Row],[RV Beta]],D$9,D$10,ProbLow2,ProbUp2)</f>
        <v>0.20299299967547418</v>
      </c>
      <c r="G988">
        <v>0.35388092433748808</v>
      </c>
      <c r="H988">
        <v>0.32160407971665456</v>
      </c>
      <c r="I988">
        <v>0.28932723509582098</v>
      </c>
      <c r="J988">
        <f>_xlfn.BINOM.INV(BinomTrials,_xlfn.GAMMA.INV(Table3[[#This Row],[RV gamma]],GammaShape1,GammaRate1)/BinomTrials,Table3[[#This Row],[RV binom]])</f>
        <v>0</v>
      </c>
      <c r="K988" s="1">
        <f>Table3[[#This Row],[Risk 1 Simulated occurences]]*_xlfn.LOGNORM.INV(Table3[[#This Row],[RV lognorm]],(LN(ImpLow1)+LN(ImpUp1))/2,(LN(ImpUp1)-LN(ImpLow1))/3.29)</f>
        <v>0</v>
      </c>
      <c r="L988">
        <f>_xlfn.BINOM.INV(BinomTrials,_xlfn.GAMMA.INV(Table3[[#This Row],[RV gamma]],GammaShape2,GammaRate2)/BinomTrials,Table3[[#This Row],[RV binom]])</f>
        <v>0</v>
      </c>
      <c r="M988" s="1">
        <f>Table3[[#This Row],[Risk 2 simulated occurences]]*_xlfn.LOGNORM.INV(Table3[[#This Row],[RV lognorm]],(LN(ImpLow2)+LN(ImpUp2))/2,(LN(ImpUp2)-LN(ImpLow2))/3.29)</f>
        <v>0</v>
      </c>
    </row>
    <row r="989" spans="1:13">
      <c r="A989">
        <v>0.12677137000801572</v>
      </c>
      <c r="C989">
        <f>_xlfn.BETA.INV(Table1[[#This Row],[RV Beta]],C$9,C$10,ProbLow1,ProbUp1)</f>
        <v>0.38544874689508196</v>
      </c>
      <c r="D989">
        <f>_xlfn.BETA.INV(Table1[[#This Row],[RV Beta]],D$9,D$10,ProbLow2,ProbUp2)</f>
        <v>0.14063462406852464</v>
      </c>
      <c r="G989">
        <v>0.67669534016246691</v>
      </c>
      <c r="H989">
        <v>0.19976779781271134</v>
      </c>
      <c r="I989">
        <v>0.72284025546295583</v>
      </c>
      <c r="J989">
        <f>_xlfn.BINOM.INV(BinomTrials,_xlfn.GAMMA.INV(Table3[[#This Row],[RV gamma]],GammaShape1,GammaRate1)/BinomTrials,Table3[[#This Row],[RV binom]])</f>
        <v>0</v>
      </c>
      <c r="K989" s="1">
        <f>Table3[[#This Row],[Risk 1 Simulated occurences]]*_xlfn.LOGNORM.INV(Table3[[#This Row],[RV lognorm]],(LN(ImpLow1)+LN(ImpUp1))/2,(LN(ImpUp1)-LN(ImpLow1))/3.29)</f>
        <v>0</v>
      </c>
      <c r="L989">
        <f>_xlfn.BINOM.INV(BinomTrials,_xlfn.GAMMA.INV(Table3[[#This Row],[RV gamma]],GammaShape2,GammaRate2)/BinomTrials,Table3[[#This Row],[RV binom]])</f>
        <v>0</v>
      </c>
      <c r="M989" s="1">
        <f>Table3[[#This Row],[Risk 2 simulated occurences]]*_xlfn.LOGNORM.INV(Table3[[#This Row],[RV lognorm]],(LN(ImpLow2)+LN(ImpUp2))/2,(LN(ImpUp2)-LN(ImpLow2))/3.29)</f>
        <v>0</v>
      </c>
    </row>
    <row r="990" spans="1:13">
      <c r="A990">
        <v>0.64641572472006814</v>
      </c>
      <c r="C990">
        <f>_xlfn.BETA.INV(Table1[[#This Row],[RV Beta]],C$9,C$10,ProbLow1,ProbUp1)</f>
        <v>0.53970690979816371</v>
      </c>
      <c r="D990">
        <f>_xlfn.BETA.INV(Table1[[#This Row],[RV Beta]],D$9,D$10,ProbLow2,ProbUp2)</f>
        <v>0.18691207293944911</v>
      </c>
      <c r="G990">
        <v>0.21858211058125929</v>
      </c>
      <c r="H990">
        <v>0.49737783823971538</v>
      </c>
      <c r="I990">
        <v>0.77617356589817144</v>
      </c>
      <c r="J990">
        <f>_xlfn.BINOM.INV(BinomTrials,_xlfn.GAMMA.INV(Table3[[#This Row],[RV gamma]],GammaShape1,GammaRate1)/BinomTrials,Table3[[#This Row],[RV binom]])</f>
        <v>0</v>
      </c>
      <c r="K990" s="1">
        <f>Table3[[#This Row],[Risk 1 Simulated occurences]]*_xlfn.LOGNORM.INV(Table3[[#This Row],[RV lognorm]],(LN(ImpLow1)+LN(ImpUp1))/2,(LN(ImpUp1)-LN(ImpLow1))/3.29)</f>
        <v>0</v>
      </c>
      <c r="L990">
        <f>_xlfn.BINOM.INV(BinomTrials,_xlfn.GAMMA.INV(Table3[[#This Row],[RV gamma]],GammaShape2,GammaRate2)/BinomTrials,Table3[[#This Row],[RV binom]])</f>
        <v>0</v>
      </c>
      <c r="M990" s="1">
        <f>Table3[[#This Row],[Risk 2 simulated occurences]]*_xlfn.LOGNORM.INV(Table3[[#This Row],[RV lognorm]],(LN(ImpLow2)+LN(ImpUp2))/2,(LN(ImpUp2)-LN(ImpLow2))/3.29)</f>
        <v>0</v>
      </c>
    </row>
    <row r="991" spans="1:13">
      <c r="A991">
        <v>0.30908537018535909</v>
      </c>
      <c r="C991">
        <f>_xlfn.BETA.INV(Table1[[#This Row],[RV Beta]],C$9,C$10,ProbLow1,ProbUp1)</f>
        <v>0.44757260680584149</v>
      </c>
      <c r="D991">
        <f>_xlfn.BETA.INV(Table1[[#This Row],[RV Beta]],D$9,D$10,ProbLow2,ProbUp2)</f>
        <v>0.15927178204175252</v>
      </c>
      <c r="G991">
        <v>0.70953253922496573</v>
      </c>
      <c r="H991">
        <v>0.42932729489604349</v>
      </c>
      <c r="I991">
        <v>0.14912205056712127</v>
      </c>
      <c r="J991">
        <f>_xlfn.BINOM.INV(BinomTrials,_xlfn.GAMMA.INV(Table3[[#This Row],[RV gamma]],GammaShape1,GammaRate1)/BinomTrials,Table3[[#This Row],[RV binom]])</f>
        <v>0</v>
      </c>
      <c r="K991" s="1">
        <f>Table3[[#This Row],[Risk 1 Simulated occurences]]*_xlfn.LOGNORM.INV(Table3[[#This Row],[RV lognorm]],(LN(ImpLow1)+LN(ImpUp1))/2,(LN(ImpUp1)-LN(ImpLow1))/3.29)</f>
        <v>0</v>
      </c>
      <c r="L991">
        <f>_xlfn.BINOM.INV(BinomTrials,_xlfn.GAMMA.INV(Table3[[#This Row],[RV gamma]],GammaShape2,GammaRate2)/BinomTrials,Table3[[#This Row],[RV binom]])</f>
        <v>0</v>
      </c>
      <c r="M991" s="1">
        <f>Table3[[#This Row],[Risk 2 simulated occurences]]*_xlfn.LOGNORM.INV(Table3[[#This Row],[RV lognorm]],(LN(ImpLow2)+LN(ImpUp2))/2,(LN(ImpUp2)-LN(ImpLow2))/3.29)</f>
        <v>0</v>
      </c>
    </row>
    <row r="992" spans="1:13">
      <c r="A992">
        <v>0.79781670533018967</v>
      </c>
      <c r="C992">
        <f>_xlfn.BETA.INV(Table1[[#This Row],[RV Beta]],C$9,C$10,ProbLow1,ProbUp1)</f>
        <v>0.58595051368030593</v>
      </c>
      <c r="D992">
        <f>_xlfn.BETA.INV(Table1[[#This Row],[RV Beta]],D$9,D$10,ProbLow2,ProbUp2)</f>
        <v>0.20078515410409176</v>
      </c>
      <c r="G992">
        <v>0.11338675399934256</v>
      </c>
      <c r="H992">
        <v>0.70384531780325121</v>
      </c>
      <c r="I992">
        <v>0.29430388160715992</v>
      </c>
      <c r="J992">
        <f>_xlfn.BINOM.INV(BinomTrials,_xlfn.GAMMA.INV(Table3[[#This Row],[RV gamma]],GammaShape1,GammaRate1)/BinomTrials,Table3[[#This Row],[RV binom]])</f>
        <v>1</v>
      </c>
      <c r="K992" s="1">
        <f>Table3[[#This Row],[Risk 1 Simulated occurences]]*_xlfn.LOGNORM.INV(Table3[[#This Row],[RV lognorm]],(LN(ImpLow1)+LN(ImpUp1))/2,(LN(ImpUp1)-LN(ImpLow1))/3.29)</f>
        <v>21657.408383403865</v>
      </c>
      <c r="L992">
        <f>_xlfn.BINOM.INV(BinomTrials,_xlfn.GAMMA.INV(Table3[[#This Row],[RV gamma]],GammaShape2,GammaRate2)/BinomTrials,Table3[[#This Row],[RV binom]])</f>
        <v>0</v>
      </c>
      <c r="M992" s="1">
        <f>Table3[[#This Row],[Risk 2 simulated occurences]]*_xlfn.LOGNORM.INV(Table3[[#This Row],[RV lognorm]],(LN(ImpLow2)+LN(ImpUp2))/2,(LN(ImpUp2)-LN(ImpLow2))/3.29)</f>
        <v>0</v>
      </c>
    </row>
    <row r="993" spans="1:13">
      <c r="A993">
        <v>0.90536648449737878</v>
      </c>
      <c r="C993">
        <f>_xlfn.BETA.INV(Table1[[#This Row],[RV Beta]],C$9,C$10,ProbLow1,ProbUp1)</f>
        <v>0.62931022034533979</v>
      </c>
      <c r="D993">
        <f>_xlfn.BETA.INV(Table1[[#This Row],[RV Beta]],D$9,D$10,ProbLow2,ProbUp2)</f>
        <v>0.21379306610360194</v>
      </c>
      <c r="G993">
        <v>0.6911744669504345</v>
      </c>
      <c r="H993">
        <v>0.5282563192435803</v>
      </c>
      <c r="I993">
        <v>0.36533817153672604</v>
      </c>
      <c r="J993">
        <f>_xlfn.BINOM.INV(BinomTrials,_xlfn.GAMMA.INV(Table3[[#This Row],[RV gamma]],GammaShape1,GammaRate1)/BinomTrials,Table3[[#This Row],[RV binom]])</f>
        <v>0</v>
      </c>
      <c r="K993" s="1">
        <f>Table3[[#This Row],[Risk 1 Simulated occurences]]*_xlfn.LOGNORM.INV(Table3[[#This Row],[RV lognorm]],(LN(ImpLow1)+LN(ImpUp1))/2,(LN(ImpUp1)-LN(ImpLow1))/3.29)</f>
        <v>0</v>
      </c>
      <c r="L993">
        <f>_xlfn.BINOM.INV(BinomTrials,_xlfn.GAMMA.INV(Table3[[#This Row],[RV gamma]],GammaShape2,GammaRate2)/BinomTrials,Table3[[#This Row],[RV binom]])</f>
        <v>0</v>
      </c>
      <c r="M993" s="1">
        <f>Table3[[#This Row],[Risk 2 simulated occurences]]*_xlfn.LOGNORM.INV(Table3[[#This Row],[RV lognorm]],(LN(ImpLow2)+LN(ImpUp2))/2,(LN(ImpUp2)-LN(ImpLow2))/3.29)</f>
        <v>0</v>
      </c>
    </row>
    <row r="994" spans="1:13">
      <c r="A994">
        <v>0.49450494744559048</v>
      </c>
      <c r="C994">
        <f>_xlfn.BETA.INV(Table1[[#This Row],[RV Beta]],C$9,C$10,ProbLow1,ProbUp1)</f>
        <v>0.49853461908799324</v>
      </c>
      <c r="D994">
        <f>_xlfn.BETA.INV(Table1[[#This Row],[RV Beta]],D$9,D$10,ProbLow2,ProbUp2)</f>
        <v>0.17456038572639809</v>
      </c>
      <c r="G994">
        <v>0.56926603595226355</v>
      </c>
      <c r="H994">
        <v>0.40395752685328828</v>
      </c>
      <c r="I994">
        <v>0.23864901775431308</v>
      </c>
      <c r="J994">
        <f>_xlfn.BINOM.INV(BinomTrials,_xlfn.GAMMA.INV(Table3[[#This Row],[RV gamma]],GammaShape1,GammaRate1)/BinomTrials,Table3[[#This Row],[RV binom]])</f>
        <v>0</v>
      </c>
      <c r="K994" s="1">
        <f>Table3[[#This Row],[Risk 1 Simulated occurences]]*_xlfn.LOGNORM.INV(Table3[[#This Row],[RV lognorm]],(LN(ImpLow1)+LN(ImpUp1))/2,(LN(ImpUp1)-LN(ImpLow1))/3.29)</f>
        <v>0</v>
      </c>
      <c r="L994">
        <f>_xlfn.BINOM.INV(BinomTrials,_xlfn.GAMMA.INV(Table3[[#This Row],[RV gamma]],GammaShape2,GammaRate2)/BinomTrials,Table3[[#This Row],[RV binom]])</f>
        <v>0</v>
      </c>
      <c r="M994" s="1">
        <f>Table3[[#This Row],[Risk 2 simulated occurences]]*_xlfn.LOGNORM.INV(Table3[[#This Row],[RV lognorm]],(LN(ImpLow2)+LN(ImpUp2))/2,(LN(ImpUp2)-LN(ImpLow2))/3.29)</f>
        <v>0</v>
      </c>
    </row>
    <row r="995" spans="1:13">
      <c r="A995">
        <v>0.14465171803936908</v>
      </c>
      <c r="C995">
        <f>_xlfn.BETA.INV(Table1[[#This Row],[RV Beta]],C$9,C$10,ProbLow1,ProbUp1)</f>
        <v>0.39283717511315924</v>
      </c>
      <c r="D995">
        <f>_xlfn.BETA.INV(Table1[[#This Row],[RV Beta]],D$9,D$10,ProbLow2,ProbUp2)</f>
        <v>0.14285115253394781</v>
      </c>
      <c r="G995">
        <v>0.65426624969312286</v>
      </c>
      <c r="H995">
        <v>0.31415382321651736</v>
      </c>
      <c r="I995">
        <v>0.97404139673991197</v>
      </c>
      <c r="J995">
        <f>_xlfn.BINOM.INV(BinomTrials,_xlfn.GAMMA.INV(Table3[[#This Row],[RV gamma]],GammaShape1,GammaRate1)/BinomTrials,Table3[[#This Row],[RV binom]])</f>
        <v>0</v>
      </c>
      <c r="K995" s="1">
        <f>Table3[[#This Row],[Risk 1 Simulated occurences]]*_xlfn.LOGNORM.INV(Table3[[#This Row],[RV lognorm]],(LN(ImpLow1)+LN(ImpUp1))/2,(LN(ImpUp1)-LN(ImpLow1))/3.29)</f>
        <v>0</v>
      </c>
      <c r="L995">
        <f>_xlfn.BINOM.INV(BinomTrials,_xlfn.GAMMA.INV(Table3[[#This Row],[RV gamma]],GammaShape2,GammaRate2)/BinomTrials,Table3[[#This Row],[RV binom]])</f>
        <v>0</v>
      </c>
      <c r="M995" s="1">
        <f>Table3[[#This Row],[Risk 2 simulated occurences]]*_xlfn.LOGNORM.INV(Table3[[#This Row],[RV lognorm]],(LN(ImpLow2)+LN(ImpUp2))/2,(LN(ImpUp2)-LN(ImpLow2))/3.29)</f>
        <v>0</v>
      </c>
    </row>
    <row r="996" spans="1:13">
      <c r="A996">
        <v>0.16142508767611585</v>
      </c>
      <c r="C996">
        <f>_xlfn.BETA.INV(Table1[[#This Row],[RV Beta]],C$9,C$10,ProbLow1,ProbUp1)</f>
        <v>0.39937306145194856</v>
      </c>
      <c r="D996">
        <f>_xlfn.BETA.INV(Table1[[#This Row],[RV Beta]],D$9,D$10,ProbLow2,ProbUp2)</f>
        <v>0.14481191843558461</v>
      </c>
      <c r="G996">
        <v>0.25285859231504548</v>
      </c>
      <c r="H996">
        <v>0.98330680000749737</v>
      </c>
      <c r="I996">
        <v>0.71375500769994915</v>
      </c>
      <c r="J996">
        <f>_xlfn.BINOM.INV(BinomTrials,_xlfn.GAMMA.INV(Table3[[#This Row],[RV gamma]],GammaShape1,GammaRate1)/BinomTrials,Table3[[#This Row],[RV binom]])</f>
        <v>2</v>
      </c>
      <c r="K996" s="1">
        <f>Table3[[#This Row],[Risk 1 Simulated occurences]]*_xlfn.LOGNORM.INV(Table3[[#This Row],[RV lognorm]],(LN(ImpLow1)+LN(ImpUp1))/2,(LN(ImpUp1)-LN(ImpLow1))/3.29)</f>
        <v>93880.750649255206</v>
      </c>
      <c r="L996">
        <f>_xlfn.BINOM.INV(BinomTrials,_xlfn.GAMMA.INV(Table3[[#This Row],[RV gamma]],GammaShape2,GammaRate2)/BinomTrials,Table3[[#This Row],[RV binom]])</f>
        <v>1</v>
      </c>
      <c r="M996" s="1">
        <f>Table3[[#This Row],[Risk 2 simulated occurences]]*_xlfn.LOGNORM.INV(Table3[[#This Row],[RV lognorm]],(LN(ImpLow2)+LN(ImpUp2))/2,(LN(ImpUp2)-LN(ImpLow2))/3.29)</f>
        <v>4694037.5324627711</v>
      </c>
    </row>
    <row r="997" spans="1:13">
      <c r="A997">
        <v>7.144857247893166E-2</v>
      </c>
      <c r="C997">
        <f>_xlfn.BETA.INV(Table1[[#This Row],[RV Beta]],C$9,C$10,ProbLow1,ProbUp1)</f>
        <v>0.35829132012902232</v>
      </c>
      <c r="D997">
        <f>_xlfn.BETA.INV(Table1[[#This Row],[RV Beta]],D$9,D$10,ProbLow2,ProbUp2)</f>
        <v>0.13248739603870668</v>
      </c>
      <c r="G997">
        <v>0.79436103896906651</v>
      </c>
      <c r="H997">
        <v>0.43738772600767561</v>
      </c>
      <c r="I997">
        <v>8.0414413046284772E-2</v>
      </c>
      <c r="J997">
        <f>_xlfn.BINOM.INV(BinomTrials,_xlfn.GAMMA.INV(Table3[[#This Row],[RV gamma]],GammaShape1,GammaRate1)/BinomTrials,Table3[[#This Row],[RV binom]])</f>
        <v>0</v>
      </c>
      <c r="K997" s="1">
        <f>Table3[[#This Row],[Risk 1 Simulated occurences]]*_xlfn.LOGNORM.INV(Table3[[#This Row],[RV lognorm]],(LN(ImpLow1)+LN(ImpUp1))/2,(LN(ImpUp1)-LN(ImpLow1))/3.29)</f>
        <v>0</v>
      </c>
      <c r="L997">
        <f>_xlfn.BINOM.INV(BinomTrials,_xlfn.GAMMA.INV(Table3[[#This Row],[RV gamma]],GammaShape2,GammaRate2)/BinomTrials,Table3[[#This Row],[RV binom]])</f>
        <v>0</v>
      </c>
      <c r="M997" s="1">
        <f>Table3[[#This Row],[Risk 2 simulated occurences]]*_xlfn.LOGNORM.INV(Table3[[#This Row],[RV lognorm]],(LN(ImpLow2)+LN(ImpUp2))/2,(LN(ImpUp2)-LN(ImpLow2))/3.29)</f>
        <v>0</v>
      </c>
    </row>
    <row r="998" spans="1:13">
      <c r="A998">
        <v>0.83615765340447312</v>
      </c>
      <c r="C998">
        <f>_xlfn.BETA.INV(Table1[[#This Row],[RV Beta]],C$9,C$10,ProbLow1,ProbUp1)</f>
        <v>0.5997122024974344</v>
      </c>
      <c r="D998">
        <f>_xlfn.BETA.INV(Table1[[#This Row],[RV Beta]],D$9,D$10,ProbLow2,ProbUp2)</f>
        <v>0.20491366074923034</v>
      </c>
      <c r="G998">
        <v>0.82598195310029288</v>
      </c>
      <c r="H998">
        <v>0.17551101100422023</v>
      </c>
      <c r="I998">
        <v>0.52504006890814758</v>
      </c>
      <c r="J998">
        <f>_xlfn.BINOM.INV(BinomTrials,_xlfn.GAMMA.INV(Table3[[#This Row],[RV gamma]],GammaShape1,GammaRate1)/BinomTrials,Table3[[#This Row],[RV binom]])</f>
        <v>0</v>
      </c>
      <c r="K998" s="1">
        <f>Table3[[#This Row],[Risk 1 Simulated occurences]]*_xlfn.LOGNORM.INV(Table3[[#This Row],[RV lognorm]],(LN(ImpLow1)+LN(ImpUp1))/2,(LN(ImpUp1)-LN(ImpLow1))/3.29)</f>
        <v>0</v>
      </c>
      <c r="L998">
        <f>_xlfn.BINOM.INV(BinomTrials,_xlfn.GAMMA.INV(Table3[[#This Row],[RV gamma]],GammaShape2,GammaRate2)/BinomTrials,Table3[[#This Row],[RV binom]])</f>
        <v>0</v>
      </c>
      <c r="M998" s="1">
        <f>Table3[[#This Row],[Risk 2 simulated occurences]]*_xlfn.LOGNORM.INV(Table3[[#This Row],[RV lognorm]],(LN(ImpLow2)+LN(ImpUp2))/2,(LN(ImpUp2)-LN(ImpLow2))/3.29)</f>
        <v>0</v>
      </c>
    </row>
    <row r="999" spans="1:13">
      <c r="A999">
        <v>0.30168076898049601</v>
      </c>
      <c r="C999">
        <f>_xlfn.BETA.INV(Table1[[#This Row],[RV Beta]],C$9,C$10,ProbLow1,ProbUp1)</f>
        <v>0.44540384702910363</v>
      </c>
      <c r="D999">
        <f>_xlfn.BETA.INV(Table1[[#This Row],[RV Beta]],D$9,D$10,ProbLow2,ProbUp2)</f>
        <v>0.15862115410873118</v>
      </c>
      <c r="G999">
        <v>0.278685756623133</v>
      </c>
      <c r="H999">
        <v>0.8135619479294689</v>
      </c>
      <c r="I999">
        <v>0.34843813923580486</v>
      </c>
      <c r="J999">
        <f>_xlfn.BINOM.INV(BinomTrials,_xlfn.GAMMA.INV(Table3[[#This Row],[RV gamma]],GammaShape1,GammaRate1)/BinomTrials,Table3[[#This Row],[RV binom]])</f>
        <v>1</v>
      </c>
      <c r="K999" s="1">
        <f>Table3[[#This Row],[Risk 1 Simulated occurences]]*_xlfn.LOGNORM.INV(Table3[[#This Row],[RV lognorm]],(LN(ImpLow1)+LN(ImpUp1))/2,(LN(ImpUp1)-LN(ImpLow1))/3.29)</f>
        <v>24076.790836200773</v>
      </c>
      <c r="L999">
        <f>_xlfn.BINOM.INV(BinomTrials,_xlfn.GAMMA.INV(Table3[[#This Row],[RV gamma]],GammaShape2,GammaRate2)/BinomTrials,Table3[[#This Row],[RV binom]])</f>
        <v>0</v>
      </c>
      <c r="M999" s="1">
        <f>Table3[[#This Row],[Risk 2 simulated occurences]]*_xlfn.LOGNORM.INV(Table3[[#This Row],[RV lognorm]],(LN(ImpLow2)+LN(ImpUp2))/2,(LN(ImpUp2)-LN(ImpLow2))/3.29)</f>
        <v>0</v>
      </c>
    </row>
    <row r="1000" spans="1:13">
      <c r="A1000">
        <v>0.34868425519610025</v>
      </c>
      <c r="C1000">
        <f>_xlfn.BETA.INV(Table1[[#This Row],[RV Beta]],C$9,C$10,ProbLow1,ProbUp1)</f>
        <v>0.45891541106515177</v>
      </c>
      <c r="D1000">
        <f>_xlfn.BETA.INV(Table1[[#This Row],[RV Beta]],D$9,D$10,ProbLow2,ProbUp2)</f>
        <v>0.16267462331954563</v>
      </c>
      <c r="G1000">
        <v>0.87151156499586602</v>
      </c>
      <c r="H1000">
        <v>0.5356588505840203</v>
      </c>
      <c r="I1000">
        <v>0.19980613617217455</v>
      </c>
      <c r="J1000">
        <f>_xlfn.BINOM.INV(BinomTrials,_xlfn.GAMMA.INV(Table3[[#This Row],[RV gamma]],GammaShape1,GammaRate1)/BinomTrials,Table3[[#This Row],[RV binom]])</f>
        <v>0</v>
      </c>
      <c r="K1000" s="1">
        <f>Table3[[#This Row],[Risk 1 Simulated occurences]]*_xlfn.LOGNORM.INV(Table3[[#This Row],[RV lognorm]],(LN(ImpLow1)+LN(ImpUp1))/2,(LN(ImpUp1)-LN(ImpLow1))/3.29)</f>
        <v>0</v>
      </c>
      <c r="L1000">
        <f>_xlfn.BINOM.INV(BinomTrials,_xlfn.GAMMA.INV(Table3[[#This Row],[RV gamma]],GammaShape2,GammaRate2)/BinomTrials,Table3[[#This Row],[RV binom]])</f>
        <v>0</v>
      </c>
      <c r="M1000" s="1">
        <f>Table3[[#This Row],[Risk 2 simulated occurences]]*_xlfn.LOGNORM.INV(Table3[[#This Row],[RV lognorm]],(LN(ImpLow2)+LN(ImpUp2))/2,(LN(ImpUp2)-LN(ImpLow2))/3.29)</f>
        <v>0</v>
      </c>
    </row>
    <row r="1001" spans="1:13">
      <c r="A1001">
        <v>0.33627708085639268</v>
      </c>
      <c r="C1001">
        <f>_xlfn.BETA.INV(Table1[[#This Row],[RV Beta]],C$9,C$10,ProbLow1,ProbUp1)</f>
        <v>0.45540349971872651</v>
      </c>
      <c r="D1001">
        <f>_xlfn.BETA.INV(Table1[[#This Row],[RV Beta]],D$9,D$10,ProbLow2,ProbUp2)</f>
        <v>0.16162104991561804</v>
      </c>
      <c r="G1001">
        <v>0.49487288552097647</v>
      </c>
      <c r="H1001">
        <v>0.81830176562923085</v>
      </c>
      <c r="I1001">
        <v>0.14173064573748534</v>
      </c>
      <c r="J1001">
        <f>_xlfn.BINOM.INV(BinomTrials,_xlfn.GAMMA.INV(Table3[[#This Row],[RV gamma]],GammaShape1,GammaRate1)/BinomTrials,Table3[[#This Row],[RV binom]])</f>
        <v>1</v>
      </c>
      <c r="K1001" s="1">
        <f>Table3[[#This Row],[Risk 1 Simulated occurences]]*_xlfn.LOGNORM.INV(Table3[[#This Row],[RV lognorm]],(LN(ImpLow1)+LN(ImpUp1))/2,(LN(ImpUp1)-LN(ImpLow1))/3.29)</f>
        <v>14927.565511166384</v>
      </c>
      <c r="L1001">
        <f>_xlfn.BINOM.INV(BinomTrials,_xlfn.GAMMA.INV(Table3[[#This Row],[RV gamma]],GammaShape2,GammaRate2)/BinomTrials,Table3[[#This Row],[RV binom]])</f>
        <v>0</v>
      </c>
      <c r="M1001" s="1">
        <f>Table3[[#This Row],[Risk 2 simulated occurences]]*_xlfn.LOGNORM.INV(Table3[[#This Row],[RV lognorm]],(LN(ImpLow2)+LN(ImpUp2))/2,(LN(ImpUp2)-LN(ImpLow2))/3.29)</f>
        <v>0</v>
      </c>
    </row>
    <row r="1002" spans="1:13">
      <c r="A1002">
        <v>0.80889795339149329</v>
      </c>
      <c r="C1002">
        <f>_xlfn.BETA.INV(Table1[[#This Row],[RV Beta]],C$9,C$10,ProbLow1,ProbUp1)</f>
        <v>0.58979746394961019</v>
      </c>
      <c r="D1002">
        <f>_xlfn.BETA.INV(Table1[[#This Row],[RV Beta]],D$9,D$10,ProbLow2,ProbUp2)</f>
        <v>0.20193923918488305</v>
      </c>
      <c r="G1002">
        <v>0.32858695105118069</v>
      </c>
      <c r="H1002">
        <v>0.19777493048355679</v>
      </c>
      <c r="I1002">
        <v>6.6962909915932872E-2</v>
      </c>
      <c r="J1002">
        <f>_xlfn.BINOM.INV(BinomTrials,_xlfn.GAMMA.INV(Table3[[#This Row],[RV gamma]],GammaShape1,GammaRate1)/BinomTrials,Table3[[#This Row],[RV binom]])</f>
        <v>0</v>
      </c>
      <c r="K1002" s="1">
        <f>Table3[[#This Row],[Risk 1 Simulated occurences]]*_xlfn.LOGNORM.INV(Table3[[#This Row],[RV lognorm]],(LN(ImpLow1)+LN(ImpUp1))/2,(LN(ImpUp1)-LN(ImpLow1))/3.29)</f>
        <v>0</v>
      </c>
      <c r="L1002">
        <f>_xlfn.BINOM.INV(BinomTrials,_xlfn.GAMMA.INV(Table3[[#This Row],[RV gamma]],GammaShape2,GammaRate2)/BinomTrials,Table3[[#This Row],[RV binom]])</f>
        <v>0</v>
      </c>
      <c r="M1002" s="1">
        <f>Table3[[#This Row],[Risk 2 simulated occurences]]*_xlfn.LOGNORM.INV(Table3[[#This Row],[RV lognorm]],(LN(ImpLow2)+LN(ImpUp2))/2,(LN(ImpUp2)-LN(ImpLow2))/3.29)</f>
        <v>0</v>
      </c>
    </row>
    <row r="1003" spans="1:13">
      <c r="A1003">
        <v>0.14790265082749662</v>
      </c>
      <c r="C1003">
        <f>_xlfn.BETA.INV(Table1[[#This Row],[RV Beta]],C$9,C$10,ProbLow1,ProbUp1)</f>
        <v>0.39413128822412685</v>
      </c>
      <c r="D1003">
        <f>_xlfn.BETA.INV(Table1[[#This Row],[RV Beta]],D$9,D$10,ProbLow2,ProbUp2)</f>
        <v>0.14323938646723811</v>
      </c>
      <c r="G1003">
        <v>0.5608863171939209</v>
      </c>
      <c r="H1003">
        <v>3.2566371388997126E-3</v>
      </c>
      <c r="I1003">
        <v>0.44562695708387856</v>
      </c>
      <c r="J1003">
        <f>_xlfn.BINOM.INV(BinomTrials,_xlfn.GAMMA.INV(Table3[[#This Row],[RV gamma]],GammaShape1,GammaRate1)/BinomTrials,Table3[[#This Row],[RV binom]])</f>
        <v>0</v>
      </c>
      <c r="K1003" s="1">
        <f>Table3[[#This Row],[Risk 1 Simulated occurences]]*_xlfn.LOGNORM.INV(Table3[[#This Row],[RV lognorm]],(LN(ImpLow1)+LN(ImpUp1))/2,(LN(ImpUp1)-LN(ImpLow1))/3.29)</f>
        <v>0</v>
      </c>
      <c r="L1003">
        <f>_xlfn.BINOM.INV(BinomTrials,_xlfn.GAMMA.INV(Table3[[#This Row],[RV gamma]],GammaShape2,GammaRate2)/BinomTrials,Table3[[#This Row],[RV binom]])</f>
        <v>0</v>
      </c>
      <c r="M1003" s="1">
        <f>Table3[[#This Row],[Risk 2 simulated occurences]]*_xlfn.LOGNORM.INV(Table3[[#This Row],[RV lognorm]],(LN(ImpLow2)+LN(ImpUp2))/2,(LN(ImpUp2)-LN(ImpLow2))/3.29)</f>
        <v>0</v>
      </c>
    </row>
    <row r="1004" spans="1:13">
      <c r="A1004">
        <v>0.79985245773561875</v>
      </c>
      <c r="C1004">
        <f>_xlfn.BETA.INV(Table1[[#This Row],[RV Beta]],C$9,C$10,ProbLow1,ProbUp1)</f>
        <v>0.58665020111207811</v>
      </c>
      <c r="D1004">
        <f>_xlfn.BETA.INV(Table1[[#This Row],[RV Beta]],D$9,D$10,ProbLow2,ProbUp2)</f>
        <v>0.20099506033362341</v>
      </c>
      <c r="G1004">
        <v>0.81633307822809231</v>
      </c>
      <c r="H1004">
        <v>0.73430039348746667</v>
      </c>
      <c r="I1004">
        <v>0.65226770874684104</v>
      </c>
      <c r="J1004">
        <f>_xlfn.BINOM.INV(BinomTrials,_xlfn.GAMMA.INV(Table3[[#This Row],[RV gamma]],GammaShape1,GammaRate1)/BinomTrials,Table3[[#This Row],[RV binom]])</f>
        <v>1</v>
      </c>
      <c r="K1004" s="1">
        <f>Table3[[#This Row],[Risk 1 Simulated occurences]]*_xlfn.LOGNORM.INV(Table3[[#This Row],[RV lognorm]],(LN(ImpLow1)+LN(ImpUp1))/2,(LN(ImpUp1)-LN(ImpLow1))/3.29)</f>
        <v>41589.316845747977</v>
      </c>
      <c r="L1004">
        <f>_xlfn.BINOM.INV(BinomTrials,_xlfn.GAMMA.INV(Table3[[#This Row],[RV gamma]],GammaShape2,GammaRate2)/BinomTrials,Table3[[#This Row],[RV binom]])</f>
        <v>0</v>
      </c>
      <c r="M1004" s="1">
        <f>Table3[[#This Row],[Risk 2 simulated occurences]]*_xlfn.LOGNORM.INV(Table3[[#This Row],[RV lognorm]],(LN(ImpLow2)+LN(ImpUp2))/2,(LN(ImpUp2)-LN(ImpLow2))/3.29)</f>
        <v>0</v>
      </c>
    </row>
    <row r="1005" spans="1:13">
      <c r="A1005">
        <v>0.12025716254499609</v>
      </c>
      <c r="C1005">
        <f>_xlfn.BETA.INV(Table1[[#This Row],[RV Beta]],C$9,C$10,ProbLow1,ProbUp1)</f>
        <v>0.38262864412722231</v>
      </c>
      <c r="D1005">
        <f>_xlfn.BETA.INV(Table1[[#This Row],[RV Beta]],D$9,D$10,ProbLow2,ProbUp2)</f>
        <v>0.13978859323816673</v>
      </c>
      <c r="G1005">
        <v>0.11004577954767542</v>
      </c>
      <c r="H1005">
        <v>0.38671334385253181</v>
      </c>
      <c r="I1005">
        <v>0.66338090815738815</v>
      </c>
      <c r="J1005">
        <f>_xlfn.BINOM.INV(BinomTrials,_xlfn.GAMMA.INV(Table3[[#This Row],[RV gamma]],GammaShape1,GammaRate1)/BinomTrials,Table3[[#This Row],[RV binom]])</f>
        <v>0</v>
      </c>
      <c r="K1005" s="1">
        <f>Table3[[#This Row],[Risk 1 Simulated occurences]]*_xlfn.LOGNORM.INV(Table3[[#This Row],[RV lognorm]],(LN(ImpLow1)+LN(ImpUp1))/2,(LN(ImpUp1)-LN(ImpLow1))/3.29)</f>
        <v>0</v>
      </c>
      <c r="L1005">
        <f>_xlfn.BINOM.INV(BinomTrials,_xlfn.GAMMA.INV(Table3[[#This Row],[RV gamma]],GammaShape2,GammaRate2)/BinomTrials,Table3[[#This Row],[RV binom]])</f>
        <v>0</v>
      </c>
      <c r="M1005" s="1">
        <f>Table3[[#This Row],[Risk 2 simulated occurences]]*_xlfn.LOGNORM.INV(Table3[[#This Row],[RV lognorm]],(LN(ImpLow2)+LN(ImpUp2))/2,(LN(ImpUp2)-LN(ImpLow2))/3.29)</f>
        <v>0</v>
      </c>
    </row>
    <row r="1006" spans="1:13">
      <c r="A1006">
        <v>0.16213089374924586</v>
      </c>
      <c r="C1006">
        <f>_xlfn.BETA.INV(Table1[[#This Row],[RV Beta]],C$9,C$10,ProbLow1,ProbUp1)</f>
        <v>0.39964081342244473</v>
      </c>
      <c r="D1006">
        <f>_xlfn.BETA.INV(Table1[[#This Row],[RV Beta]],D$9,D$10,ProbLow2,ProbUp2)</f>
        <v>0.14489224402673345</v>
      </c>
      <c r="G1006">
        <v>0.5394168577806171</v>
      </c>
      <c r="H1006">
        <v>0.49117012950180572</v>
      </c>
      <c r="I1006">
        <v>0.44292340122299428</v>
      </c>
      <c r="J1006">
        <f>_xlfn.BINOM.INV(BinomTrials,_xlfn.GAMMA.INV(Table3[[#This Row],[RV gamma]],GammaShape1,GammaRate1)/BinomTrials,Table3[[#This Row],[RV binom]])</f>
        <v>0</v>
      </c>
      <c r="K1006" s="1">
        <f>Table3[[#This Row],[Risk 1 Simulated occurences]]*_xlfn.LOGNORM.INV(Table3[[#This Row],[RV lognorm]],(LN(ImpLow1)+LN(ImpUp1))/2,(LN(ImpUp1)-LN(ImpLow1))/3.29)</f>
        <v>0</v>
      </c>
      <c r="L1006">
        <f>_xlfn.BINOM.INV(BinomTrials,_xlfn.GAMMA.INV(Table3[[#This Row],[RV gamma]],GammaShape2,GammaRate2)/BinomTrials,Table3[[#This Row],[RV binom]])</f>
        <v>0</v>
      </c>
      <c r="M1006" s="1">
        <f>Table3[[#This Row],[Risk 2 simulated occurences]]*_xlfn.LOGNORM.INV(Table3[[#This Row],[RV lognorm]],(LN(ImpLow2)+LN(ImpUp2))/2,(LN(ImpUp2)-LN(ImpLow2))/3.29)</f>
        <v>0</v>
      </c>
    </row>
    <row r="1007" spans="1:13">
      <c r="A1007">
        <v>0.93393124357514612</v>
      </c>
      <c r="C1007">
        <f>_xlfn.BETA.INV(Table1[[#This Row],[RV Beta]],C$9,C$10,ProbLow1,ProbUp1)</f>
        <v>0.64489081288855221</v>
      </c>
      <c r="D1007">
        <f>_xlfn.BETA.INV(Table1[[#This Row],[RV Beta]],D$9,D$10,ProbLow2,ProbUp2)</f>
        <v>0.21846724386656563</v>
      </c>
      <c r="G1007">
        <v>0.97912871883210206</v>
      </c>
      <c r="H1007">
        <v>9.6366536848417728E-2</v>
      </c>
      <c r="I1007">
        <v>0.21360435486473345</v>
      </c>
      <c r="J1007">
        <f>_xlfn.BINOM.INV(BinomTrials,_xlfn.GAMMA.INV(Table3[[#This Row],[RV gamma]],GammaShape1,GammaRate1)/BinomTrials,Table3[[#This Row],[RV binom]])</f>
        <v>0</v>
      </c>
      <c r="K1007" s="1">
        <f>Table3[[#This Row],[Risk 1 Simulated occurences]]*_xlfn.LOGNORM.INV(Table3[[#This Row],[RV lognorm]],(LN(ImpLow1)+LN(ImpUp1))/2,(LN(ImpUp1)-LN(ImpLow1))/3.29)</f>
        <v>0</v>
      </c>
      <c r="L1007">
        <f>_xlfn.BINOM.INV(BinomTrials,_xlfn.GAMMA.INV(Table3[[#This Row],[RV gamma]],GammaShape2,GammaRate2)/BinomTrials,Table3[[#This Row],[RV binom]])</f>
        <v>0</v>
      </c>
      <c r="M1007" s="1">
        <f>Table3[[#This Row],[Risk 2 simulated occurences]]*_xlfn.LOGNORM.INV(Table3[[#This Row],[RV lognorm]],(LN(ImpLow2)+LN(ImpUp2))/2,(LN(ImpUp2)-LN(ImpLow2))/3.29)</f>
        <v>0</v>
      </c>
    </row>
    <row r="1008" spans="1:13">
      <c r="A1008">
        <v>0.58241076747999099</v>
      </c>
      <c r="C1008">
        <f>_xlfn.BETA.INV(Table1[[#This Row],[RV Beta]],C$9,C$10,ProbLow1,ProbUp1)</f>
        <v>0.52209092808670188</v>
      </c>
      <c r="D1008">
        <f>_xlfn.BETA.INV(Table1[[#This Row],[RV Beta]],D$9,D$10,ProbLow2,ProbUp2)</f>
        <v>0.18162727842601056</v>
      </c>
      <c r="G1008">
        <v>0.21637741113844208</v>
      </c>
      <c r="H1008">
        <v>0.63238481135684288</v>
      </c>
      <c r="I1008">
        <v>4.8392211575243718E-2</v>
      </c>
      <c r="J1008">
        <f>_xlfn.BINOM.INV(BinomTrials,_xlfn.GAMMA.INV(Table3[[#This Row],[RV gamma]],GammaShape1,GammaRate1)/BinomTrials,Table3[[#This Row],[RV binom]])</f>
        <v>0</v>
      </c>
      <c r="K1008" s="1">
        <f>Table3[[#This Row],[Risk 1 Simulated occurences]]*_xlfn.LOGNORM.INV(Table3[[#This Row],[RV lognorm]],(LN(ImpLow1)+LN(ImpUp1))/2,(LN(ImpUp1)-LN(ImpLow1))/3.29)</f>
        <v>0</v>
      </c>
      <c r="L1008">
        <f>_xlfn.BINOM.INV(BinomTrials,_xlfn.GAMMA.INV(Table3[[#This Row],[RV gamma]],GammaShape2,GammaRate2)/BinomTrials,Table3[[#This Row],[RV binom]])</f>
        <v>0</v>
      </c>
      <c r="M1008" s="1">
        <f>Table3[[#This Row],[Risk 2 simulated occurences]]*_xlfn.LOGNORM.INV(Table3[[#This Row],[RV lognorm]],(LN(ImpLow2)+LN(ImpUp2))/2,(LN(ImpUp2)-LN(ImpLow2))/3.29)</f>
        <v>0</v>
      </c>
    </row>
    <row r="1009" spans="1:13">
      <c r="A1009">
        <v>0.57776903620817188</v>
      </c>
      <c r="C1009">
        <f>_xlfn.BETA.INV(Table1[[#This Row],[RV Beta]],C$9,C$10,ProbLow1,ProbUp1)</f>
        <v>0.52083467794553251</v>
      </c>
      <c r="D1009">
        <f>_xlfn.BETA.INV(Table1[[#This Row],[RV Beta]],D$9,D$10,ProbLow2,ProbUp2)</f>
        <v>0.18125040338365972</v>
      </c>
      <c r="G1009">
        <v>0.65514900379588314</v>
      </c>
      <c r="H1009">
        <v>0.49152447445854752</v>
      </c>
      <c r="I1009">
        <v>0.3278999451212119</v>
      </c>
      <c r="J1009">
        <f>_xlfn.BINOM.INV(BinomTrials,_xlfn.GAMMA.INV(Table3[[#This Row],[RV gamma]],GammaShape1,GammaRate1)/BinomTrials,Table3[[#This Row],[RV binom]])</f>
        <v>0</v>
      </c>
      <c r="K1009" s="1">
        <f>Table3[[#This Row],[Risk 1 Simulated occurences]]*_xlfn.LOGNORM.INV(Table3[[#This Row],[RV lognorm]],(LN(ImpLow1)+LN(ImpUp1))/2,(LN(ImpUp1)-LN(ImpLow1))/3.29)</f>
        <v>0</v>
      </c>
      <c r="L1009">
        <f>_xlfn.BINOM.INV(BinomTrials,_xlfn.GAMMA.INV(Table3[[#This Row],[RV gamma]],GammaShape2,GammaRate2)/BinomTrials,Table3[[#This Row],[RV binom]])</f>
        <v>0</v>
      </c>
      <c r="M1009" s="1">
        <f>Table3[[#This Row],[Risk 2 simulated occurences]]*_xlfn.LOGNORM.INV(Table3[[#This Row],[RV lognorm]],(LN(ImpLow2)+LN(ImpUp2))/2,(LN(ImpUp2)-LN(ImpLow2))/3.29)</f>
        <v>0</v>
      </c>
    </row>
    <row r="1010" spans="1:13">
      <c r="A1010">
        <v>0.56419155074478666</v>
      </c>
      <c r="C1010">
        <f>_xlfn.BETA.INV(Table1[[#This Row],[RV Beta]],C$9,C$10,ProbLow1,ProbUp1)</f>
        <v>0.5171716795364022</v>
      </c>
      <c r="D1010">
        <f>_xlfn.BETA.INV(Table1[[#This Row],[RV Beta]],D$9,D$10,ProbLow2,ProbUp2)</f>
        <v>0.18015150386092063</v>
      </c>
      <c r="G1010">
        <v>8.9306797408176028E-2</v>
      </c>
      <c r="H1010">
        <v>5.1842224808336342E-2</v>
      </c>
      <c r="I1010">
        <v>1.4377652208496655E-2</v>
      </c>
      <c r="J1010">
        <f>_xlfn.BINOM.INV(BinomTrials,_xlfn.GAMMA.INV(Table3[[#This Row],[RV gamma]],GammaShape1,GammaRate1)/BinomTrials,Table3[[#This Row],[RV binom]])</f>
        <v>0</v>
      </c>
      <c r="K1010" s="1">
        <f>Table3[[#This Row],[Risk 1 Simulated occurences]]*_xlfn.LOGNORM.INV(Table3[[#This Row],[RV lognorm]],(LN(ImpLow1)+LN(ImpUp1))/2,(LN(ImpUp1)-LN(ImpLow1))/3.29)</f>
        <v>0</v>
      </c>
      <c r="L1010">
        <f>_xlfn.BINOM.INV(BinomTrials,_xlfn.GAMMA.INV(Table3[[#This Row],[RV gamma]],GammaShape2,GammaRate2)/BinomTrials,Table3[[#This Row],[RV binom]])</f>
        <v>0</v>
      </c>
      <c r="M1010" s="1">
        <f>Table3[[#This Row],[Risk 2 simulated occurences]]*_xlfn.LOGNORM.INV(Table3[[#This Row],[RV lognorm]],(LN(ImpLow2)+LN(ImpUp2))/2,(LN(ImpUp2)-LN(ImpLow2))/3.29)</f>
        <v>0</v>
      </c>
    </row>
    <row r="1011" spans="1:13">
      <c r="A1011">
        <v>0.36739336762921576</v>
      </c>
      <c r="C1011">
        <f>_xlfn.BETA.INV(Table1[[#This Row],[RV Beta]],C$9,C$10,ProbLow1,ProbUp1)</f>
        <v>0.46414978545712948</v>
      </c>
      <c r="D1011">
        <f>_xlfn.BETA.INV(Table1[[#This Row],[RV Beta]],D$9,D$10,ProbLow2,ProbUp2)</f>
        <v>0.16424493563713893</v>
      </c>
      <c r="G1011">
        <v>0.97934403921446955</v>
      </c>
      <c r="H1011">
        <v>0.31227235370887085</v>
      </c>
      <c r="I1011">
        <v>0.64520066820327227</v>
      </c>
      <c r="J1011">
        <f>_xlfn.BINOM.INV(BinomTrials,_xlfn.GAMMA.INV(Table3[[#This Row],[RV gamma]],GammaShape1,GammaRate1)/BinomTrials,Table3[[#This Row],[RV binom]])</f>
        <v>0</v>
      </c>
      <c r="K1011" s="1">
        <f>Table3[[#This Row],[Risk 1 Simulated occurences]]*_xlfn.LOGNORM.INV(Table3[[#This Row],[RV lognorm]],(LN(ImpLow1)+LN(ImpUp1))/2,(LN(ImpUp1)-LN(ImpLow1))/3.29)</f>
        <v>0</v>
      </c>
      <c r="L1011">
        <f>_xlfn.BINOM.INV(BinomTrials,_xlfn.GAMMA.INV(Table3[[#This Row],[RV gamma]],GammaShape2,GammaRate2)/BinomTrials,Table3[[#This Row],[RV binom]])</f>
        <v>0</v>
      </c>
      <c r="M1011" s="1">
        <f>Table3[[#This Row],[Risk 2 simulated occurences]]*_xlfn.LOGNORM.INV(Table3[[#This Row],[RV lognorm]],(LN(ImpLow2)+LN(ImpUp2))/2,(LN(ImpUp2)-LN(ImpLow2))/3.29)</f>
        <v>0</v>
      </c>
    </row>
    <row r="1012" spans="1:13">
      <c r="A1012">
        <v>0.78032974422924672</v>
      </c>
      <c r="C1012">
        <f>_xlfn.BETA.INV(Table1[[#This Row],[RV Beta]],C$9,C$10,ProbLow1,ProbUp1)</f>
        <v>0.58005978490810428</v>
      </c>
      <c r="D1012">
        <f>_xlfn.BETA.INV(Table1[[#This Row],[RV Beta]],D$9,D$10,ProbLow2,ProbUp2)</f>
        <v>0.19901793547243127</v>
      </c>
      <c r="G1012">
        <v>0.83526707758906626</v>
      </c>
      <c r="H1012">
        <v>0.36144878499277344</v>
      </c>
      <c r="I1012">
        <v>0.88763049239648062</v>
      </c>
      <c r="J1012">
        <f>_xlfn.BINOM.INV(BinomTrials,_xlfn.GAMMA.INV(Table3[[#This Row],[RV gamma]],GammaShape1,GammaRate1)/BinomTrials,Table3[[#This Row],[RV binom]])</f>
        <v>0</v>
      </c>
      <c r="K1012" s="1">
        <f>Table3[[#This Row],[Risk 1 Simulated occurences]]*_xlfn.LOGNORM.INV(Table3[[#This Row],[RV lognorm]],(LN(ImpLow1)+LN(ImpUp1))/2,(LN(ImpUp1)-LN(ImpLow1))/3.29)</f>
        <v>0</v>
      </c>
      <c r="L1012">
        <f>_xlfn.BINOM.INV(BinomTrials,_xlfn.GAMMA.INV(Table3[[#This Row],[RV gamma]],GammaShape2,GammaRate2)/BinomTrials,Table3[[#This Row],[RV binom]])</f>
        <v>0</v>
      </c>
      <c r="M1012" s="1">
        <f>Table3[[#This Row],[Risk 2 simulated occurences]]*_xlfn.LOGNORM.INV(Table3[[#This Row],[RV lognorm]],(LN(ImpLow2)+LN(ImpUp2))/2,(LN(ImpUp2)-LN(ImpLow2))/3.29)</f>
        <v>0</v>
      </c>
    </row>
    <row r="1013" spans="1:13">
      <c r="A1013">
        <v>2.0112609500117884E-3</v>
      </c>
      <c r="C1013">
        <f>_xlfn.BETA.INV(Table1[[#This Row],[RV Beta]],C$9,C$10,ProbLow1,ProbUp1)</f>
        <v>0.28021337206876634</v>
      </c>
      <c r="D1013">
        <f>_xlfn.BETA.INV(Table1[[#This Row],[RV Beta]],D$9,D$10,ProbLow2,ProbUp2)</f>
        <v>0.10906401162062991</v>
      </c>
      <c r="G1013">
        <v>0.33377303943679343</v>
      </c>
      <c r="H1013">
        <v>0.86972937354339719</v>
      </c>
      <c r="I1013">
        <v>0.405685707650001</v>
      </c>
      <c r="J1013">
        <f>_xlfn.BINOM.INV(BinomTrials,_xlfn.GAMMA.INV(Table3[[#This Row],[RV gamma]],GammaShape1,GammaRate1)/BinomTrials,Table3[[#This Row],[RV binom]])</f>
        <v>1</v>
      </c>
      <c r="K1013" s="1">
        <f>Table3[[#This Row],[Risk 1 Simulated occurences]]*_xlfn.LOGNORM.INV(Table3[[#This Row],[RV lognorm]],(LN(ImpLow1)+LN(ImpUp1))/2,(LN(ImpUp1)-LN(ImpLow1))/3.29)</f>
        <v>26758.380237944457</v>
      </c>
      <c r="L1013">
        <f>_xlfn.BINOM.INV(BinomTrials,_xlfn.GAMMA.INV(Table3[[#This Row],[RV gamma]],GammaShape2,GammaRate2)/BinomTrials,Table3[[#This Row],[RV binom]])</f>
        <v>1</v>
      </c>
      <c r="M1013" s="1">
        <f>Table3[[#This Row],[Risk 2 simulated occurences]]*_xlfn.LOGNORM.INV(Table3[[#This Row],[RV lognorm]],(LN(ImpLow2)+LN(ImpUp2))/2,(LN(ImpUp2)-LN(ImpLow2))/3.29)</f>
        <v>2675838.0237944471</v>
      </c>
    </row>
    <row r="1014" spans="1:13">
      <c r="A1014">
        <v>0.80326278684812724</v>
      </c>
      <c r="C1014">
        <f>_xlfn.BETA.INV(Table1[[#This Row],[RV Beta]],C$9,C$10,ProbLow1,ProbUp1)</f>
        <v>0.58782930529299682</v>
      </c>
      <c r="D1014">
        <f>_xlfn.BETA.INV(Table1[[#This Row],[RV Beta]],D$9,D$10,ProbLow2,ProbUp2)</f>
        <v>0.20134879158789903</v>
      </c>
      <c r="G1014">
        <v>0.72347381418732637</v>
      </c>
      <c r="H1014">
        <v>0.54158114387727396</v>
      </c>
      <c r="I1014">
        <v>0.35968847356722156</v>
      </c>
      <c r="J1014">
        <f>_xlfn.BINOM.INV(BinomTrials,_xlfn.GAMMA.INV(Table3[[#This Row],[RV gamma]],GammaShape1,GammaRate1)/BinomTrials,Table3[[#This Row],[RV binom]])</f>
        <v>0</v>
      </c>
      <c r="K1014" s="1">
        <f>Table3[[#This Row],[Risk 1 Simulated occurences]]*_xlfn.LOGNORM.INV(Table3[[#This Row],[RV lognorm]],(LN(ImpLow1)+LN(ImpUp1))/2,(LN(ImpUp1)-LN(ImpLow1))/3.29)</f>
        <v>0</v>
      </c>
      <c r="L1014">
        <f>_xlfn.BINOM.INV(BinomTrials,_xlfn.GAMMA.INV(Table3[[#This Row],[RV gamma]],GammaShape2,GammaRate2)/BinomTrials,Table3[[#This Row],[RV binom]])</f>
        <v>0</v>
      </c>
      <c r="M1014" s="1">
        <f>Table3[[#This Row],[Risk 2 simulated occurences]]*_xlfn.LOGNORM.INV(Table3[[#This Row],[RV lognorm]],(LN(ImpLow2)+LN(ImpUp2))/2,(LN(ImpUp2)-LN(ImpLow2))/3.29)</f>
        <v>0</v>
      </c>
    </row>
    <row r="1015" spans="1:13">
      <c r="A1015">
        <v>0.43765855647514507</v>
      </c>
      <c r="C1015">
        <f>_xlfn.BETA.INV(Table1[[#This Row],[RV Beta]],C$9,C$10,ProbLow1,ProbUp1)</f>
        <v>0.48332623520660534</v>
      </c>
      <c r="D1015">
        <f>_xlfn.BETA.INV(Table1[[#This Row],[RV Beta]],D$9,D$10,ProbLow2,ProbUp2)</f>
        <v>0.16999787056198171</v>
      </c>
      <c r="G1015">
        <v>0.42439504639450232</v>
      </c>
      <c r="H1015">
        <v>0.3542851453434141</v>
      </c>
      <c r="I1015">
        <v>0.28417524429232593</v>
      </c>
      <c r="J1015">
        <f>_xlfn.BINOM.INV(BinomTrials,_xlfn.GAMMA.INV(Table3[[#This Row],[RV gamma]],GammaShape1,GammaRate1)/BinomTrials,Table3[[#This Row],[RV binom]])</f>
        <v>0</v>
      </c>
      <c r="K1015" s="1">
        <f>Table3[[#This Row],[Risk 1 Simulated occurences]]*_xlfn.LOGNORM.INV(Table3[[#This Row],[RV lognorm]],(LN(ImpLow1)+LN(ImpUp1))/2,(LN(ImpUp1)-LN(ImpLow1))/3.29)</f>
        <v>0</v>
      </c>
      <c r="L1015">
        <f>_xlfn.BINOM.INV(BinomTrials,_xlfn.GAMMA.INV(Table3[[#This Row],[RV gamma]],GammaShape2,GammaRate2)/BinomTrials,Table3[[#This Row],[RV binom]])</f>
        <v>0</v>
      </c>
      <c r="M1015" s="1">
        <f>Table3[[#This Row],[Risk 2 simulated occurences]]*_xlfn.LOGNORM.INV(Table3[[#This Row],[RV lognorm]],(LN(ImpLow2)+LN(ImpUp2))/2,(LN(ImpUp2)-LN(ImpLow2))/3.29)</f>
        <v>0</v>
      </c>
    </row>
    <row r="1016" spans="1:13">
      <c r="A1016">
        <v>0.72735867776319318</v>
      </c>
      <c r="C1016">
        <f>_xlfn.BETA.INV(Table1[[#This Row],[RV Beta]],C$9,C$10,ProbLow1,ProbUp1)</f>
        <v>0.56327990554465712</v>
      </c>
      <c r="D1016">
        <f>_xlfn.BETA.INV(Table1[[#This Row],[RV Beta]],D$9,D$10,ProbLow2,ProbUp2)</f>
        <v>0.19398397166339709</v>
      </c>
      <c r="G1016">
        <v>0.80754475240015644</v>
      </c>
      <c r="H1016">
        <v>0.47043778676094383</v>
      </c>
      <c r="I1016">
        <v>0.13333082112173122</v>
      </c>
      <c r="J1016">
        <f>_xlfn.BINOM.INV(BinomTrials,_xlfn.GAMMA.INV(Table3[[#This Row],[RV gamma]],GammaShape1,GammaRate1)/BinomTrials,Table3[[#This Row],[RV binom]])</f>
        <v>0</v>
      </c>
      <c r="K1016" s="1">
        <f>Table3[[#This Row],[Risk 1 Simulated occurences]]*_xlfn.LOGNORM.INV(Table3[[#This Row],[RV lognorm]],(LN(ImpLow1)+LN(ImpUp1))/2,(LN(ImpUp1)-LN(ImpLow1))/3.29)</f>
        <v>0</v>
      </c>
      <c r="L1016">
        <f>_xlfn.BINOM.INV(BinomTrials,_xlfn.GAMMA.INV(Table3[[#This Row],[RV gamma]],GammaShape2,GammaRate2)/BinomTrials,Table3[[#This Row],[RV binom]])</f>
        <v>0</v>
      </c>
      <c r="M1016" s="1">
        <f>Table3[[#This Row],[Risk 2 simulated occurences]]*_xlfn.LOGNORM.INV(Table3[[#This Row],[RV lognorm]],(LN(ImpLow2)+LN(ImpUp2))/2,(LN(ImpUp2)-LN(ImpLow2))/3.29)</f>
        <v>0</v>
      </c>
    </row>
    <row r="1017" spans="1:13">
      <c r="A1017">
        <v>0.71729716598861715</v>
      </c>
      <c r="C1017">
        <f>_xlfn.BETA.INV(Table1[[#This Row],[RV Beta]],C$9,C$10,ProbLow1,ProbUp1)</f>
        <v>0.56023667952005984</v>
      </c>
      <c r="D1017">
        <f>_xlfn.BETA.INV(Table1[[#This Row],[RV Beta]],D$9,D$10,ProbLow2,ProbUp2)</f>
        <v>0.19307100385601794</v>
      </c>
      <c r="G1017">
        <v>0.40465358942963814</v>
      </c>
      <c r="H1017">
        <v>0.64788209118316042</v>
      </c>
      <c r="I1017">
        <v>0.89111059293668282</v>
      </c>
      <c r="J1017">
        <f>_xlfn.BINOM.INV(BinomTrials,_xlfn.GAMMA.INV(Table3[[#This Row],[RV gamma]],GammaShape1,GammaRate1)/BinomTrials,Table3[[#This Row],[RV binom]])</f>
        <v>1</v>
      </c>
      <c r="K1017" s="1">
        <f>Table3[[#This Row],[Risk 1 Simulated occurences]]*_xlfn.LOGNORM.INV(Table3[[#This Row],[RV lognorm]],(LN(ImpLow1)+LN(ImpUp1))/2,(LN(ImpUp1)-LN(ImpLow1))/3.29)</f>
        <v>74921.535550656248</v>
      </c>
      <c r="L1017">
        <f>_xlfn.BINOM.INV(BinomTrials,_xlfn.GAMMA.INV(Table3[[#This Row],[RV gamma]],GammaShape2,GammaRate2)/BinomTrials,Table3[[#This Row],[RV binom]])</f>
        <v>0</v>
      </c>
      <c r="M1017" s="1">
        <f>Table3[[#This Row],[Risk 2 simulated occurences]]*_xlfn.LOGNORM.INV(Table3[[#This Row],[RV lognorm]],(LN(ImpLow2)+LN(ImpUp2))/2,(LN(ImpUp2)-LN(ImpLow2))/3.29)</f>
        <v>0</v>
      </c>
    </row>
    <row r="1018" spans="1:13">
      <c r="G1018">
        <v>1.2877543928510296E-2</v>
      </c>
      <c r="H1018">
        <v>0.95430651537808897</v>
      </c>
      <c r="I1018">
        <v>0.89573548682766757</v>
      </c>
      <c r="J1018">
        <f>_xlfn.BINOM.INV(BinomTrials,_xlfn.GAMMA.INV(Table3[[#This Row],[RV gamma]],GammaShape1,GammaRate1)/BinomTrials,Table3[[#This Row],[RV binom]])</f>
        <v>1</v>
      </c>
      <c r="K1018" s="1">
        <f>Table3[[#This Row],[Risk 1 Simulated occurences]]*_xlfn.LOGNORM.INV(Table3[[#This Row],[RV lognorm]],(LN(ImpLow1)+LN(ImpUp1))/2,(LN(ImpUp1)-LN(ImpLow1))/3.29)</f>
        <v>76252.74443710591</v>
      </c>
      <c r="L1018">
        <f>_xlfn.BINOM.INV(BinomTrials,_xlfn.GAMMA.INV(Table3[[#This Row],[RV gamma]],GammaShape2,GammaRate2)/BinomTrials,Table3[[#This Row],[RV binom]])</f>
        <v>1</v>
      </c>
      <c r="M1018" s="1">
        <f>Table3[[#This Row],[Risk 2 simulated occurences]]*_xlfn.LOGNORM.INV(Table3[[#This Row],[RV lognorm]],(LN(ImpLow2)+LN(ImpUp2))/2,(LN(ImpUp2)-LN(ImpLow2))/3.29)</f>
        <v>7625274.4437105944</v>
      </c>
    </row>
    <row r="1019" spans="1:13">
      <c r="G1019">
        <v>0.43288080647256261</v>
      </c>
      <c r="H1019">
        <v>2.9603959540652092E-2</v>
      </c>
      <c r="I1019">
        <v>0.62632711260874152</v>
      </c>
      <c r="J1019">
        <f>_xlfn.BINOM.INV(BinomTrials,_xlfn.GAMMA.INV(Table3[[#This Row],[RV gamma]],GammaShape1,GammaRate1)/BinomTrials,Table3[[#This Row],[RV binom]])</f>
        <v>0</v>
      </c>
      <c r="K1019" s="1">
        <f>Table3[[#This Row],[Risk 1 Simulated occurences]]*_xlfn.LOGNORM.INV(Table3[[#This Row],[RV lognorm]],(LN(ImpLow1)+LN(ImpUp1))/2,(LN(ImpUp1)-LN(ImpLow1))/3.29)</f>
        <v>0</v>
      </c>
      <c r="L1019">
        <f>_xlfn.BINOM.INV(BinomTrials,_xlfn.GAMMA.INV(Table3[[#This Row],[RV gamma]],GammaShape2,GammaRate2)/BinomTrials,Table3[[#This Row],[RV binom]])</f>
        <v>0</v>
      </c>
      <c r="M1019" s="1">
        <f>Table3[[#This Row],[Risk 2 simulated occurences]]*_xlfn.LOGNORM.INV(Table3[[#This Row],[RV lognorm]],(LN(ImpLow2)+LN(ImpUp2))/2,(LN(ImpUp2)-LN(ImpLow2))/3.29)</f>
        <v>0</v>
      </c>
    </row>
    <row r="1020" spans="1:13">
      <c r="G1020">
        <v>0.42771438436010589</v>
      </c>
      <c r="H1020">
        <v>0.55374799973971578</v>
      </c>
      <c r="I1020">
        <v>0.67978161511932578</v>
      </c>
      <c r="J1020">
        <f>_xlfn.BINOM.INV(BinomTrials,_xlfn.GAMMA.INV(Table3[[#This Row],[RV gamma]],GammaShape1,GammaRate1)/BinomTrials,Table3[[#This Row],[RV binom]])</f>
        <v>0</v>
      </c>
      <c r="K1020" s="1">
        <f>Table3[[#This Row],[Risk 1 Simulated occurences]]*_xlfn.LOGNORM.INV(Table3[[#This Row],[RV lognorm]],(LN(ImpLow1)+LN(ImpUp1))/2,(LN(ImpUp1)-LN(ImpLow1))/3.29)</f>
        <v>0</v>
      </c>
      <c r="L1020">
        <f>_xlfn.BINOM.INV(BinomTrials,_xlfn.GAMMA.INV(Table3[[#This Row],[RV gamma]],GammaShape2,GammaRate2)/BinomTrials,Table3[[#This Row],[RV binom]])</f>
        <v>0</v>
      </c>
      <c r="M1020" s="1">
        <f>Table3[[#This Row],[Risk 2 simulated occurences]]*_xlfn.LOGNORM.INV(Table3[[#This Row],[RV lognorm]],(LN(ImpLow2)+LN(ImpUp2))/2,(LN(ImpUp2)-LN(ImpLow2))/3.29)</f>
        <v>0</v>
      </c>
    </row>
    <row r="1021" spans="1:13">
      <c r="G1021">
        <v>0.59565794030002217</v>
      </c>
      <c r="H1021">
        <v>0.84263162540394421</v>
      </c>
      <c r="I1021">
        <v>8.9605310507866229E-2</v>
      </c>
      <c r="J1021">
        <f>_xlfn.BINOM.INV(BinomTrials,_xlfn.GAMMA.INV(Table3[[#This Row],[RV gamma]],GammaShape1,GammaRate1)/BinomTrials,Table3[[#This Row],[RV binom]])</f>
        <v>1</v>
      </c>
      <c r="K1021" s="1">
        <f>Table3[[#This Row],[Risk 1 Simulated occurences]]*_xlfn.LOGNORM.INV(Table3[[#This Row],[RV lognorm]],(LN(ImpLow1)+LN(ImpUp1))/2,(LN(ImpUp1)-LN(ImpLow1))/3.29)</f>
        <v>12351.9553912503</v>
      </c>
      <c r="L1021">
        <f>_xlfn.BINOM.INV(BinomTrials,_xlfn.GAMMA.INV(Table3[[#This Row],[RV gamma]],GammaShape2,GammaRate2)/BinomTrials,Table3[[#This Row],[RV binom]])</f>
        <v>1</v>
      </c>
      <c r="M1021" s="1">
        <f>Table3[[#This Row],[Risk 2 simulated occurences]]*_xlfn.LOGNORM.INV(Table3[[#This Row],[RV lognorm]],(LN(ImpLow2)+LN(ImpUp2))/2,(LN(ImpUp2)-LN(ImpLow2))/3.29)</f>
        <v>1235195.5391250283</v>
      </c>
    </row>
    <row r="1022" spans="1:13">
      <c r="G1022">
        <v>0.22300262247352051</v>
      </c>
      <c r="H1022">
        <v>0.10972816409064837</v>
      </c>
      <c r="I1022">
        <v>0.99645370570777625</v>
      </c>
      <c r="J1022">
        <f>_xlfn.BINOM.INV(BinomTrials,_xlfn.GAMMA.INV(Table3[[#This Row],[RV gamma]],GammaShape1,GammaRate1)/BinomTrials,Table3[[#This Row],[RV binom]])</f>
        <v>0</v>
      </c>
      <c r="K1022" s="1">
        <f>Table3[[#This Row],[Risk 1 Simulated occurences]]*_xlfn.LOGNORM.INV(Table3[[#This Row],[RV lognorm]],(LN(ImpLow1)+LN(ImpUp1))/2,(LN(ImpUp1)-LN(ImpLow1))/3.29)</f>
        <v>0</v>
      </c>
      <c r="L1022">
        <f>_xlfn.BINOM.INV(BinomTrials,_xlfn.GAMMA.INV(Table3[[#This Row],[RV gamma]],GammaShape2,GammaRate2)/BinomTrials,Table3[[#This Row],[RV binom]])</f>
        <v>0</v>
      </c>
      <c r="M1022" s="1">
        <f>Table3[[#This Row],[Risk 2 simulated occurences]]*_xlfn.LOGNORM.INV(Table3[[#This Row],[RV lognorm]],(LN(ImpLow2)+LN(ImpUp2))/2,(LN(ImpUp2)-LN(ImpLow2))/3.29)</f>
        <v>0</v>
      </c>
    </row>
    <row r="1023" spans="1:13">
      <c r="G1023">
        <v>5.0759124593231422E-3</v>
      </c>
      <c r="H1023">
        <v>0.20125387152715302</v>
      </c>
      <c r="I1023">
        <v>0.39743183059498288</v>
      </c>
      <c r="J1023">
        <f>_xlfn.BINOM.INV(BinomTrials,_xlfn.GAMMA.INV(Table3[[#This Row],[RV gamma]],GammaShape1,GammaRate1)/BinomTrials,Table3[[#This Row],[RV binom]])</f>
        <v>0</v>
      </c>
      <c r="K1023" s="1">
        <f>Table3[[#This Row],[Risk 1 Simulated occurences]]*_xlfn.LOGNORM.INV(Table3[[#This Row],[RV lognorm]],(LN(ImpLow1)+LN(ImpUp1))/2,(LN(ImpUp1)-LN(ImpLow1))/3.29)</f>
        <v>0</v>
      </c>
      <c r="L1023">
        <f>_xlfn.BINOM.INV(BinomTrials,_xlfn.GAMMA.INV(Table3[[#This Row],[RV gamma]],GammaShape2,GammaRate2)/BinomTrials,Table3[[#This Row],[RV binom]])</f>
        <v>0</v>
      </c>
      <c r="M1023" s="1">
        <f>Table3[[#This Row],[Risk 2 simulated occurences]]*_xlfn.LOGNORM.INV(Table3[[#This Row],[RV lognorm]],(LN(ImpLow2)+LN(ImpUp2))/2,(LN(ImpUp2)-LN(ImpLow2))/3.29)</f>
        <v>0</v>
      </c>
    </row>
    <row r="1024" spans="1:13">
      <c r="G1024">
        <v>0.31086070384404657</v>
      </c>
      <c r="H1024">
        <v>0.47381875686059649</v>
      </c>
      <c r="I1024">
        <v>0.63677680987714647</v>
      </c>
      <c r="J1024">
        <f>_xlfn.BINOM.INV(BinomTrials,_xlfn.GAMMA.INV(Table3[[#This Row],[RV gamma]],GammaShape1,GammaRate1)/BinomTrials,Table3[[#This Row],[RV binom]])</f>
        <v>0</v>
      </c>
      <c r="K1024" s="1">
        <f>Table3[[#This Row],[Risk 1 Simulated occurences]]*_xlfn.LOGNORM.INV(Table3[[#This Row],[RV lognorm]],(LN(ImpLow1)+LN(ImpUp1))/2,(LN(ImpUp1)-LN(ImpLow1))/3.29)</f>
        <v>0</v>
      </c>
      <c r="L1024">
        <f>_xlfn.BINOM.INV(BinomTrials,_xlfn.GAMMA.INV(Table3[[#This Row],[RV gamma]],GammaShape2,GammaRate2)/BinomTrials,Table3[[#This Row],[RV binom]])</f>
        <v>0</v>
      </c>
      <c r="M1024" s="1">
        <f>Table3[[#This Row],[Risk 2 simulated occurences]]*_xlfn.LOGNORM.INV(Table3[[#This Row],[RV lognorm]],(LN(ImpLow2)+LN(ImpUp2))/2,(LN(ImpUp2)-LN(ImpLow2))/3.29)</f>
        <v>0</v>
      </c>
    </row>
    <row r="1025" spans="7:13">
      <c r="G1025">
        <v>0.63584950689033115</v>
      </c>
      <c r="H1025">
        <v>0.47184655604504355</v>
      </c>
      <c r="I1025">
        <v>0.3078436051997559</v>
      </c>
      <c r="J1025">
        <f>_xlfn.BINOM.INV(BinomTrials,_xlfn.GAMMA.INV(Table3[[#This Row],[RV gamma]],GammaShape1,GammaRate1)/BinomTrials,Table3[[#This Row],[RV binom]])</f>
        <v>0</v>
      </c>
      <c r="K1025" s="1">
        <f>Table3[[#This Row],[Risk 1 Simulated occurences]]*_xlfn.LOGNORM.INV(Table3[[#This Row],[RV lognorm]],(LN(ImpLow1)+LN(ImpUp1))/2,(LN(ImpUp1)-LN(ImpLow1))/3.29)</f>
        <v>0</v>
      </c>
      <c r="L1025">
        <f>_xlfn.BINOM.INV(BinomTrials,_xlfn.GAMMA.INV(Table3[[#This Row],[RV gamma]],GammaShape2,GammaRate2)/BinomTrials,Table3[[#This Row],[RV binom]])</f>
        <v>0</v>
      </c>
      <c r="M1025" s="1">
        <f>Table3[[#This Row],[Risk 2 simulated occurences]]*_xlfn.LOGNORM.INV(Table3[[#This Row],[RV lognorm]],(LN(ImpLow2)+LN(ImpUp2))/2,(LN(ImpUp2)-LN(ImpLow2))/3.29)</f>
        <v>0</v>
      </c>
    </row>
    <row r="1026" spans="7:13">
      <c r="G1026">
        <v>0.72266230579589597</v>
      </c>
      <c r="H1026">
        <v>0.32506744904679591</v>
      </c>
      <c r="I1026">
        <v>0.92747259229769585</v>
      </c>
      <c r="J1026">
        <f>_xlfn.BINOM.INV(BinomTrials,_xlfn.GAMMA.INV(Table3[[#This Row],[RV gamma]],GammaShape1,GammaRate1)/BinomTrials,Table3[[#This Row],[RV binom]])</f>
        <v>0</v>
      </c>
      <c r="K1026" s="1">
        <f>Table3[[#This Row],[Risk 1 Simulated occurences]]*_xlfn.LOGNORM.INV(Table3[[#This Row],[RV lognorm]],(LN(ImpLow1)+LN(ImpUp1))/2,(LN(ImpUp1)-LN(ImpLow1))/3.29)</f>
        <v>0</v>
      </c>
      <c r="L1026">
        <f>_xlfn.BINOM.INV(BinomTrials,_xlfn.GAMMA.INV(Table3[[#This Row],[RV gamma]],GammaShape2,GammaRate2)/BinomTrials,Table3[[#This Row],[RV binom]])</f>
        <v>0</v>
      </c>
      <c r="M1026" s="1">
        <f>Table3[[#This Row],[Risk 2 simulated occurences]]*_xlfn.LOGNORM.INV(Table3[[#This Row],[RV lognorm]],(LN(ImpLow2)+LN(ImpUp2))/2,(LN(ImpUp2)-LN(ImpLow2))/3.29)</f>
        <v>0</v>
      </c>
    </row>
    <row r="1027" spans="7:13">
      <c r="G1027">
        <v>0.78537351162423075</v>
      </c>
      <c r="H1027">
        <v>0.40861612949921572</v>
      </c>
      <c r="I1027">
        <v>3.1858747374200608E-2</v>
      </c>
      <c r="J1027">
        <f>_xlfn.BINOM.INV(BinomTrials,_xlfn.GAMMA.INV(Table3[[#This Row],[RV gamma]],GammaShape1,GammaRate1)/BinomTrials,Table3[[#This Row],[RV binom]])</f>
        <v>0</v>
      </c>
      <c r="K1027" s="1">
        <f>Table3[[#This Row],[Risk 1 Simulated occurences]]*_xlfn.LOGNORM.INV(Table3[[#This Row],[RV lognorm]],(LN(ImpLow1)+LN(ImpUp1))/2,(LN(ImpUp1)-LN(ImpLow1))/3.29)</f>
        <v>0</v>
      </c>
      <c r="L1027">
        <f>_xlfn.BINOM.INV(BinomTrials,_xlfn.GAMMA.INV(Table3[[#This Row],[RV gamma]],GammaShape2,GammaRate2)/BinomTrials,Table3[[#This Row],[RV binom]])</f>
        <v>0</v>
      </c>
      <c r="M1027" s="1">
        <f>Table3[[#This Row],[Risk 2 simulated occurences]]*_xlfn.LOGNORM.INV(Table3[[#This Row],[RV lognorm]],(LN(ImpLow2)+LN(ImpUp2))/2,(LN(ImpUp2)-LN(ImpLow2))/3.29)</f>
        <v>0</v>
      </c>
    </row>
    <row r="1028" spans="7:13">
      <c r="G1028">
        <v>0.77260986844664903</v>
      </c>
      <c r="H1028">
        <v>0.61128849331815194</v>
      </c>
      <c r="I1028">
        <v>0.44996711818965485</v>
      </c>
      <c r="J1028">
        <f>_xlfn.BINOM.INV(BinomTrials,_xlfn.GAMMA.INV(Table3[[#This Row],[RV gamma]],GammaShape1,GammaRate1)/BinomTrials,Table3[[#This Row],[RV binom]])</f>
        <v>1</v>
      </c>
      <c r="K1028" s="1">
        <f>Table3[[#This Row],[Risk 1 Simulated occurences]]*_xlfn.LOGNORM.INV(Table3[[#This Row],[RV lognorm]],(LN(ImpLow1)+LN(ImpUp1))/2,(LN(ImpUp1)-LN(ImpLow1))/3.29)</f>
        <v>28958.749928896425</v>
      </c>
      <c r="L1028">
        <f>_xlfn.BINOM.INV(BinomTrials,_xlfn.GAMMA.INV(Table3[[#This Row],[RV gamma]],GammaShape2,GammaRate2)/BinomTrials,Table3[[#This Row],[RV binom]])</f>
        <v>0</v>
      </c>
      <c r="M1028" s="1">
        <f>Table3[[#This Row],[Risk 2 simulated occurences]]*_xlfn.LOGNORM.INV(Table3[[#This Row],[RV lognorm]],(LN(ImpLow2)+LN(ImpUp2))/2,(LN(ImpUp2)-LN(ImpLow2))/3.29)</f>
        <v>0</v>
      </c>
    </row>
    <row r="1029" spans="7:13">
      <c r="G1029">
        <v>0.25405898282959077</v>
      </c>
      <c r="H1029">
        <v>0.92570719817919056</v>
      </c>
      <c r="I1029">
        <v>0.5973554135287904</v>
      </c>
      <c r="J1029">
        <f>_xlfn.BINOM.INV(BinomTrials,_xlfn.GAMMA.INV(Table3[[#This Row],[RV gamma]],GammaShape1,GammaRate1)/BinomTrials,Table3[[#This Row],[RV binom]])</f>
        <v>1</v>
      </c>
      <c r="K1029" s="1">
        <f>Table3[[#This Row],[Risk 1 Simulated occurences]]*_xlfn.LOGNORM.INV(Table3[[#This Row],[RV lognorm]],(LN(ImpLow1)+LN(ImpUp1))/2,(LN(ImpUp1)-LN(ImpLow1))/3.29)</f>
        <v>37577.369973532179</v>
      </c>
      <c r="L1029">
        <f>_xlfn.BINOM.INV(BinomTrials,_xlfn.GAMMA.INV(Table3[[#This Row],[RV gamma]],GammaShape2,GammaRate2)/BinomTrials,Table3[[#This Row],[RV binom]])</f>
        <v>1</v>
      </c>
      <c r="M1029" s="1">
        <f>Table3[[#This Row],[Risk 2 simulated occurences]]*_xlfn.LOGNORM.INV(Table3[[#This Row],[RV lognorm]],(LN(ImpLow2)+LN(ImpUp2))/2,(LN(ImpUp2)-LN(ImpLow2))/3.29)</f>
        <v>3757736.9973532199</v>
      </c>
    </row>
    <row r="1030" spans="7:13">
      <c r="G1030">
        <v>0.96932441693233529</v>
      </c>
      <c r="H1030">
        <v>0.36087979765649875</v>
      </c>
      <c r="I1030">
        <v>0.75243517838066221</v>
      </c>
      <c r="J1030">
        <f>_xlfn.BINOM.INV(BinomTrials,_xlfn.GAMMA.INV(Table3[[#This Row],[RV gamma]],GammaShape1,GammaRate1)/BinomTrials,Table3[[#This Row],[RV binom]])</f>
        <v>0</v>
      </c>
      <c r="K1030" s="1">
        <f>Table3[[#This Row],[Risk 1 Simulated occurences]]*_xlfn.LOGNORM.INV(Table3[[#This Row],[RV lognorm]],(LN(ImpLow1)+LN(ImpUp1))/2,(LN(ImpUp1)-LN(ImpLow1))/3.29)</f>
        <v>0</v>
      </c>
      <c r="L1030">
        <f>_xlfn.BINOM.INV(BinomTrials,_xlfn.GAMMA.INV(Table3[[#This Row],[RV gamma]],GammaShape2,GammaRate2)/BinomTrials,Table3[[#This Row],[RV binom]])</f>
        <v>0</v>
      </c>
      <c r="M1030" s="1">
        <f>Table3[[#This Row],[Risk 2 simulated occurences]]*_xlfn.LOGNORM.INV(Table3[[#This Row],[RV lognorm]],(LN(ImpLow2)+LN(ImpUp2))/2,(LN(ImpUp2)-LN(ImpLow2))/3.29)</f>
        <v>0</v>
      </c>
    </row>
    <row r="1031" spans="7:13">
      <c r="G1031">
        <v>0.43547538175968237</v>
      </c>
      <c r="H1031">
        <v>0.30675921277457813</v>
      </c>
      <c r="I1031">
        <v>0.17804304378947386</v>
      </c>
      <c r="J1031">
        <f>_xlfn.BINOM.INV(BinomTrials,_xlfn.GAMMA.INV(Table3[[#This Row],[RV gamma]],GammaShape1,GammaRate1)/BinomTrials,Table3[[#This Row],[RV binom]])</f>
        <v>0</v>
      </c>
      <c r="K1031" s="1">
        <f>Table3[[#This Row],[Risk 1 Simulated occurences]]*_xlfn.LOGNORM.INV(Table3[[#This Row],[RV lognorm]],(LN(ImpLow1)+LN(ImpUp1))/2,(LN(ImpUp1)-LN(ImpLow1))/3.29)</f>
        <v>0</v>
      </c>
      <c r="L1031">
        <f>_xlfn.BINOM.INV(BinomTrials,_xlfn.GAMMA.INV(Table3[[#This Row],[RV gamma]],GammaShape2,GammaRate2)/BinomTrials,Table3[[#This Row],[RV binom]])</f>
        <v>0</v>
      </c>
      <c r="M1031" s="1">
        <f>Table3[[#This Row],[Risk 2 simulated occurences]]*_xlfn.LOGNORM.INV(Table3[[#This Row],[RV lognorm]],(LN(ImpLow2)+LN(ImpUp2))/2,(LN(ImpUp2)-LN(ImpLow2))/3.29)</f>
        <v>0</v>
      </c>
    </row>
    <row r="1032" spans="7:13">
      <c r="G1032">
        <v>3.4741234981800075E-2</v>
      </c>
      <c r="H1032">
        <v>0.70208910233438437</v>
      </c>
      <c r="I1032">
        <v>0.36943696968696871</v>
      </c>
      <c r="J1032">
        <f>_xlfn.BINOM.INV(BinomTrials,_xlfn.GAMMA.INV(Table3[[#This Row],[RV gamma]],GammaShape1,GammaRate1)/BinomTrials,Table3[[#This Row],[RV binom]])</f>
        <v>0</v>
      </c>
      <c r="K1032" s="1">
        <f>Table3[[#This Row],[Risk 1 Simulated occurences]]*_xlfn.LOGNORM.INV(Table3[[#This Row],[RV lognorm]],(LN(ImpLow1)+LN(ImpUp1))/2,(LN(ImpUp1)-LN(ImpLow1))/3.29)</f>
        <v>0</v>
      </c>
      <c r="L1032">
        <f>_xlfn.BINOM.INV(BinomTrials,_xlfn.GAMMA.INV(Table3[[#This Row],[RV gamma]],GammaShape2,GammaRate2)/BinomTrials,Table3[[#This Row],[RV binom]])</f>
        <v>0</v>
      </c>
      <c r="M1032" s="1">
        <f>Table3[[#This Row],[Risk 2 simulated occurences]]*_xlfn.LOGNORM.INV(Table3[[#This Row],[RV lognorm]],(LN(ImpLow2)+LN(ImpUp2))/2,(LN(ImpUp2)-LN(ImpLow2))/3.29)</f>
        <v>0</v>
      </c>
    </row>
    <row r="1033" spans="7:13">
      <c r="G1033">
        <v>0.89593633911383164</v>
      </c>
      <c r="H1033">
        <v>1.1542933998416613E-2</v>
      </c>
      <c r="I1033">
        <v>0.12714952888300154</v>
      </c>
      <c r="J1033">
        <f>_xlfn.BINOM.INV(BinomTrials,_xlfn.GAMMA.INV(Table3[[#This Row],[RV gamma]],GammaShape1,GammaRate1)/BinomTrials,Table3[[#This Row],[RV binom]])</f>
        <v>0</v>
      </c>
      <c r="K1033" s="1">
        <f>Table3[[#This Row],[Risk 1 Simulated occurences]]*_xlfn.LOGNORM.INV(Table3[[#This Row],[RV lognorm]],(LN(ImpLow1)+LN(ImpUp1))/2,(LN(ImpUp1)-LN(ImpLow1))/3.29)</f>
        <v>0</v>
      </c>
      <c r="L1033">
        <f>_xlfn.BINOM.INV(BinomTrials,_xlfn.GAMMA.INV(Table3[[#This Row],[RV gamma]],GammaShape2,GammaRate2)/BinomTrials,Table3[[#This Row],[RV binom]])</f>
        <v>0</v>
      </c>
      <c r="M1033" s="1">
        <f>Table3[[#This Row],[Risk 2 simulated occurences]]*_xlfn.LOGNORM.INV(Table3[[#This Row],[RV lognorm]],(LN(ImpLow2)+LN(ImpUp2))/2,(LN(ImpUp2)-LN(ImpLow2))/3.29)</f>
        <v>0</v>
      </c>
    </row>
    <row r="1034" spans="7:13">
      <c r="G1034">
        <v>2.0514861690120244E-3</v>
      </c>
      <c r="H1034">
        <v>2.0917113880122599E-3</v>
      </c>
      <c r="I1034">
        <v>2.1319366070124959E-3</v>
      </c>
      <c r="J1034">
        <f>_xlfn.BINOM.INV(BinomTrials,_xlfn.GAMMA.INV(Table3[[#This Row],[RV gamma]],GammaShape1,GammaRate1)/BinomTrials,Table3[[#This Row],[RV binom]])</f>
        <v>0</v>
      </c>
      <c r="K1034" s="1">
        <f>Table3[[#This Row],[Risk 1 Simulated occurences]]*_xlfn.LOGNORM.INV(Table3[[#This Row],[RV lognorm]],(LN(ImpLow1)+LN(ImpUp1))/2,(LN(ImpUp1)-LN(ImpLow1))/3.29)</f>
        <v>0</v>
      </c>
      <c r="L1034">
        <f>_xlfn.BINOM.INV(BinomTrials,_xlfn.GAMMA.INV(Table3[[#This Row],[RV gamma]],GammaShape2,GammaRate2)/BinomTrials,Table3[[#This Row],[RV binom]])</f>
        <v>0</v>
      </c>
      <c r="M1034" s="1">
        <f>Table3[[#This Row],[Risk 2 simulated occurences]]*_xlfn.LOGNORM.INV(Table3[[#This Row],[RV lognorm]],(LN(ImpLow2)+LN(ImpUp2))/2,(LN(ImpUp2)-LN(ImpLow2))/3.29)</f>
        <v>0</v>
      </c>
    </row>
    <row r="1035" spans="7:13">
      <c r="G1035">
        <v>0.47932804258508982</v>
      </c>
      <c r="H1035">
        <v>0.15539329832205237</v>
      </c>
      <c r="I1035">
        <v>0.83145855405901492</v>
      </c>
      <c r="J1035">
        <f>_xlfn.BINOM.INV(BinomTrials,_xlfn.GAMMA.INV(Table3[[#This Row],[RV gamma]],GammaShape1,GammaRate1)/BinomTrials,Table3[[#This Row],[RV binom]])</f>
        <v>0</v>
      </c>
      <c r="K1035" s="1">
        <f>Table3[[#This Row],[Risk 1 Simulated occurences]]*_xlfn.LOGNORM.INV(Table3[[#This Row],[RV lognorm]],(LN(ImpLow1)+LN(ImpUp1))/2,(LN(ImpUp1)-LN(ImpLow1))/3.29)</f>
        <v>0</v>
      </c>
      <c r="L1035">
        <f>_xlfn.BINOM.INV(BinomTrials,_xlfn.GAMMA.INV(Table3[[#This Row],[RV gamma]],GammaShape2,GammaRate2)/BinomTrials,Table3[[#This Row],[RV binom]])</f>
        <v>0</v>
      </c>
      <c r="M1035" s="1">
        <f>Table3[[#This Row],[Risk 2 simulated occurences]]*_xlfn.LOGNORM.INV(Table3[[#This Row],[RV lognorm]],(LN(ImpLow2)+LN(ImpUp2))/2,(LN(ImpUp2)-LN(ImpLow2))/3.29)</f>
        <v>0</v>
      </c>
    </row>
    <row r="1036" spans="7:13">
      <c r="G1036">
        <v>6.6411727604647974E-2</v>
      </c>
      <c r="H1036">
        <v>0.69516489873415088</v>
      </c>
      <c r="I1036">
        <v>0.32391806986365379</v>
      </c>
      <c r="J1036">
        <f>_xlfn.BINOM.INV(BinomTrials,_xlfn.GAMMA.INV(Table3[[#This Row],[RV gamma]],GammaShape1,GammaRate1)/BinomTrials,Table3[[#This Row],[RV binom]])</f>
        <v>1</v>
      </c>
      <c r="K1036" s="1">
        <f>Table3[[#This Row],[Risk 1 Simulated occurences]]*_xlfn.LOGNORM.INV(Table3[[#This Row],[RV lognorm]],(LN(ImpLow1)+LN(ImpUp1))/2,(LN(ImpUp1)-LN(ImpLow1))/3.29)</f>
        <v>22970.160828056276</v>
      </c>
      <c r="L1036">
        <f>_xlfn.BINOM.INV(BinomTrials,_xlfn.GAMMA.INV(Table3[[#This Row],[RV gamma]],GammaShape2,GammaRate2)/BinomTrials,Table3[[#This Row],[RV binom]])</f>
        <v>0</v>
      </c>
      <c r="M1036" s="1">
        <f>Table3[[#This Row],[Risk 2 simulated occurences]]*_xlfn.LOGNORM.INV(Table3[[#This Row],[RV lognorm]],(LN(ImpLow2)+LN(ImpUp2))/2,(LN(ImpUp2)-LN(ImpLow2))/3.29)</f>
        <v>0</v>
      </c>
    </row>
    <row r="1037" spans="7:13">
      <c r="G1037">
        <v>0.1819058513184571</v>
      </c>
      <c r="H1037">
        <v>0.63645302487372091</v>
      </c>
      <c r="I1037">
        <v>9.1000198428984824E-2</v>
      </c>
      <c r="J1037">
        <f>_xlfn.BINOM.INV(BinomTrials,_xlfn.GAMMA.INV(Table3[[#This Row],[RV gamma]],GammaShape1,GammaRate1)/BinomTrials,Table3[[#This Row],[RV binom]])</f>
        <v>0</v>
      </c>
      <c r="K1037" s="1">
        <f>Table3[[#This Row],[Risk 1 Simulated occurences]]*_xlfn.LOGNORM.INV(Table3[[#This Row],[RV lognorm]],(LN(ImpLow1)+LN(ImpUp1))/2,(LN(ImpUp1)-LN(ImpLow1))/3.29)</f>
        <v>0</v>
      </c>
      <c r="L1037">
        <f>_xlfn.BINOM.INV(BinomTrials,_xlfn.GAMMA.INV(Table3[[#This Row],[RV gamma]],GammaShape2,GammaRate2)/BinomTrials,Table3[[#This Row],[RV binom]])</f>
        <v>0</v>
      </c>
      <c r="M1037" s="1">
        <f>Table3[[#This Row],[Risk 2 simulated occurences]]*_xlfn.LOGNORM.INV(Table3[[#This Row],[RV lognorm]],(LN(ImpLow2)+LN(ImpUp2))/2,(LN(ImpUp2)-LN(ImpLow2))/3.29)</f>
        <v>0</v>
      </c>
    </row>
    <row r="1038" spans="7:13">
      <c r="G1038">
        <v>0.29164310930838955</v>
      </c>
      <c r="H1038">
        <v>0.86598905262816184</v>
      </c>
      <c r="I1038">
        <v>0.44033499594793424</v>
      </c>
      <c r="J1038">
        <f>_xlfn.BINOM.INV(BinomTrials,_xlfn.GAMMA.INV(Table3[[#This Row],[RV gamma]],GammaShape1,GammaRate1)/BinomTrials,Table3[[#This Row],[RV binom]])</f>
        <v>1</v>
      </c>
      <c r="K1038" s="1">
        <f>Table3[[#This Row],[Risk 1 Simulated occurences]]*_xlfn.LOGNORM.INV(Table3[[#This Row],[RV lognorm]],(LN(ImpLow1)+LN(ImpUp1))/2,(LN(ImpUp1)-LN(ImpLow1))/3.29)</f>
        <v>28468.910051267085</v>
      </c>
      <c r="L1038">
        <f>_xlfn.BINOM.INV(BinomTrials,_xlfn.GAMMA.INV(Table3[[#This Row],[RV gamma]],GammaShape2,GammaRate2)/BinomTrials,Table3[[#This Row],[RV binom]])</f>
        <v>1</v>
      </c>
      <c r="M1038" s="1">
        <f>Table3[[#This Row],[Risk 2 simulated occurences]]*_xlfn.LOGNORM.INV(Table3[[#This Row],[RV lognorm]],(LN(ImpLow2)+LN(ImpUp2))/2,(LN(ImpUp2)-LN(ImpLow2))/3.29)</f>
        <v>2846891.0051267096</v>
      </c>
    </row>
    <row r="1039" spans="7:13">
      <c r="G1039">
        <v>0.64573814610286528</v>
      </c>
      <c r="H1039">
        <v>0.678007521516647</v>
      </c>
      <c r="I1039">
        <v>0.71027689693042861</v>
      </c>
      <c r="J1039">
        <f>_xlfn.BINOM.INV(BinomTrials,_xlfn.GAMMA.INV(Table3[[#This Row],[RV gamma]],GammaShape1,GammaRate1)/BinomTrials,Table3[[#This Row],[RV binom]])</f>
        <v>1</v>
      </c>
      <c r="K1039" s="1">
        <f>Table3[[#This Row],[Risk 1 Simulated occurences]]*_xlfn.LOGNORM.INV(Table3[[#This Row],[RV lognorm]],(LN(ImpLow1)+LN(ImpUp1))/2,(LN(ImpUp1)-LN(ImpLow1))/3.29)</f>
        <v>46606.658837944327</v>
      </c>
      <c r="L1039">
        <f>_xlfn.BINOM.INV(BinomTrials,_xlfn.GAMMA.INV(Table3[[#This Row],[RV gamma]],GammaShape2,GammaRate2)/BinomTrials,Table3[[#This Row],[RV binom]])</f>
        <v>0</v>
      </c>
      <c r="M1039" s="1">
        <f>Table3[[#This Row],[Risk 2 simulated occurences]]*_xlfn.LOGNORM.INV(Table3[[#This Row],[RV lognorm]],(LN(ImpLow2)+LN(ImpUp2))/2,(LN(ImpUp2)-LN(ImpLow2))/3.29)</f>
        <v>0</v>
      </c>
    </row>
    <row r="1040" spans="7:13">
      <c r="G1040">
        <v>0.92102155085700632</v>
      </c>
      <c r="H1040">
        <v>0.2724141302855751</v>
      </c>
      <c r="I1040">
        <v>0.62380670971414387</v>
      </c>
      <c r="J1040">
        <f>_xlfn.BINOM.INV(BinomTrials,_xlfn.GAMMA.INV(Table3[[#This Row],[RV gamma]],GammaShape1,GammaRate1)/BinomTrials,Table3[[#This Row],[RV binom]])</f>
        <v>0</v>
      </c>
      <c r="K1040" s="1">
        <f>Table3[[#This Row],[Risk 1 Simulated occurences]]*_xlfn.LOGNORM.INV(Table3[[#This Row],[RV lognorm]],(LN(ImpLow1)+LN(ImpUp1))/2,(LN(ImpUp1)-LN(ImpLow1))/3.29)</f>
        <v>0</v>
      </c>
      <c r="L1040">
        <f>_xlfn.BINOM.INV(BinomTrials,_xlfn.GAMMA.INV(Table3[[#This Row],[RV gamma]],GammaShape2,GammaRate2)/BinomTrials,Table3[[#This Row],[RV binom]])</f>
        <v>0</v>
      </c>
      <c r="M1040" s="1">
        <f>Table3[[#This Row],[Risk 2 simulated occurences]]*_xlfn.LOGNORM.INV(Table3[[#This Row],[RV lognorm]],(LN(ImpLow2)+LN(ImpUp2))/2,(LN(ImpUp2)-LN(ImpLow2))/3.29)</f>
        <v>0</v>
      </c>
    </row>
    <row r="1041" spans="7:13">
      <c r="G1041">
        <v>0.60920525370594358</v>
      </c>
      <c r="H1041">
        <v>0.46428770966096211</v>
      </c>
      <c r="I1041">
        <v>0.31937016561598058</v>
      </c>
      <c r="J1041">
        <f>_xlfn.BINOM.INV(BinomTrials,_xlfn.GAMMA.INV(Table3[[#This Row],[RV gamma]],GammaShape1,GammaRate1)/BinomTrials,Table3[[#This Row],[RV binom]])</f>
        <v>0</v>
      </c>
      <c r="K1041" s="1">
        <f>Table3[[#This Row],[Risk 1 Simulated occurences]]*_xlfn.LOGNORM.INV(Table3[[#This Row],[RV lognorm]],(LN(ImpLow1)+LN(ImpUp1))/2,(LN(ImpUp1)-LN(ImpLow1))/3.29)</f>
        <v>0</v>
      </c>
      <c r="L1041">
        <f>_xlfn.BINOM.INV(BinomTrials,_xlfn.GAMMA.INV(Table3[[#This Row],[RV gamma]],GammaShape2,GammaRate2)/BinomTrials,Table3[[#This Row],[RV binom]])</f>
        <v>0</v>
      </c>
      <c r="M1041" s="1">
        <f>Table3[[#This Row],[Risk 2 simulated occurences]]*_xlfn.LOGNORM.INV(Table3[[#This Row],[RV lognorm]],(LN(ImpLow2)+LN(ImpUp2))/2,(LN(ImpUp2)-LN(ImpLow2))/3.29)</f>
        <v>0</v>
      </c>
    </row>
    <row r="1042" spans="7:13">
      <c r="G1042">
        <v>0.91269903579386835</v>
      </c>
      <c r="H1042">
        <v>0.2835362717898266</v>
      </c>
      <c r="I1042">
        <v>0.65437350778578474</v>
      </c>
      <c r="J1042">
        <f>_xlfn.BINOM.INV(BinomTrials,_xlfn.GAMMA.INV(Table3[[#This Row],[RV gamma]],GammaShape1,GammaRate1)/BinomTrials,Table3[[#This Row],[RV binom]])</f>
        <v>0</v>
      </c>
      <c r="K1042" s="1">
        <f>Table3[[#This Row],[Risk 1 Simulated occurences]]*_xlfn.LOGNORM.INV(Table3[[#This Row],[RV lognorm]],(LN(ImpLow1)+LN(ImpUp1))/2,(LN(ImpUp1)-LN(ImpLow1))/3.29)</f>
        <v>0</v>
      </c>
      <c r="L1042">
        <f>_xlfn.BINOM.INV(BinomTrials,_xlfn.GAMMA.INV(Table3[[#This Row],[RV gamma]],GammaShape2,GammaRate2)/BinomTrials,Table3[[#This Row],[RV binom]])</f>
        <v>0</v>
      </c>
      <c r="M1042" s="1">
        <f>Table3[[#This Row],[Risk 2 simulated occurences]]*_xlfn.LOGNORM.INV(Table3[[#This Row],[RV lognorm]],(LN(ImpLow2)+LN(ImpUp2))/2,(LN(ImpUp2)-LN(ImpLow2))/3.29)</f>
        <v>0</v>
      </c>
    </row>
    <row r="1043" spans="7:13">
      <c r="G1043">
        <v>0.73269458754579286</v>
      </c>
      <c r="H1043">
        <v>0.3941199716153182</v>
      </c>
      <c r="I1043">
        <v>5.5545355684843548E-2</v>
      </c>
      <c r="J1043">
        <f>_xlfn.BINOM.INV(BinomTrials,_xlfn.GAMMA.INV(Table3[[#This Row],[RV gamma]],GammaShape1,GammaRate1)/BinomTrials,Table3[[#This Row],[RV binom]])</f>
        <v>0</v>
      </c>
      <c r="K1043" s="1">
        <f>Table3[[#This Row],[Risk 1 Simulated occurences]]*_xlfn.LOGNORM.INV(Table3[[#This Row],[RV lognorm]],(LN(ImpLow1)+LN(ImpUp1))/2,(LN(ImpUp1)-LN(ImpLow1))/3.29)</f>
        <v>0</v>
      </c>
      <c r="L1043">
        <f>_xlfn.BINOM.INV(BinomTrials,_xlfn.GAMMA.INV(Table3[[#This Row],[RV gamma]],GammaShape2,GammaRate2)/BinomTrials,Table3[[#This Row],[RV binom]])</f>
        <v>0</v>
      </c>
      <c r="M1043" s="1">
        <f>Table3[[#This Row],[Risk 2 simulated occurences]]*_xlfn.LOGNORM.INV(Table3[[#This Row],[RV lognorm]],(LN(ImpLow2)+LN(ImpUp2))/2,(LN(ImpUp2)-LN(ImpLow2))/3.29)</f>
        <v>0</v>
      </c>
    </row>
    <row r="1044" spans="7:13">
      <c r="G1044">
        <v>0.39793288214035932</v>
      </c>
      <c r="H1044">
        <v>0.97436293865291534</v>
      </c>
      <c r="I1044">
        <v>0.55079299516547142</v>
      </c>
      <c r="J1044">
        <f>_xlfn.BINOM.INV(BinomTrials,_xlfn.GAMMA.INV(Table3[[#This Row],[RV gamma]],GammaShape1,GammaRate1)/BinomTrials,Table3[[#This Row],[RV binom]])</f>
        <v>2</v>
      </c>
      <c r="K1044" s="1">
        <f>Table3[[#This Row],[Risk 1 Simulated occurences]]*_xlfn.LOGNORM.INV(Table3[[#This Row],[RV lognorm]],(LN(ImpLow1)+LN(ImpUp1))/2,(LN(ImpUp1)-LN(ImpLow1))/3.29)</f>
        <v>69156.654788376196</v>
      </c>
      <c r="L1044">
        <f>_xlfn.BINOM.INV(BinomTrials,_xlfn.GAMMA.INV(Table3[[#This Row],[RV gamma]],GammaShape2,GammaRate2)/BinomTrials,Table3[[#This Row],[RV binom]])</f>
        <v>1</v>
      </c>
      <c r="M1044" s="1">
        <f>Table3[[#This Row],[Risk 2 simulated occurences]]*_xlfn.LOGNORM.INV(Table3[[#This Row],[RV lognorm]],(LN(ImpLow2)+LN(ImpUp2))/2,(LN(ImpUp2)-LN(ImpLow2))/3.29)</f>
        <v>3457832.7394188112</v>
      </c>
    </row>
    <row r="1045" spans="7:13">
      <c r="G1045">
        <v>5.7950133019103733E-2</v>
      </c>
      <c r="H1045">
        <v>0.11790993954889008</v>
      </c>
      <c r="I1045">
        <v>0.17786974607867642</v>
      </c>
      <c r="J1045">
        <f>_xlfn.BINOM.INV(BinomTrials,_xlfn.GAMMA.INV(Table3[[#This Row],[RV gamma]],GammaShape1,GammaRate1)/BinomTrials,Table3[[#This Row],[RV binom]])</f>
        <v>0</v>
      </c>
      <c r="K1045" s="1">
        <f>Table3[[#This Row],[Risk 1 Simulated occurences]]*_xlfn.LOGNORM.INV(Table3[[#This Row],[RV lognorm]],(LN(ImpLow1)+LN(ImpUp1))/2,(LN(ImpUp1)-LN(ImpLow1))/3.29)</f>
        <v>0</v>
      </c>
      <c r="L1045">
        <f>_xlfn.BINOM.INV(BinomTrials,_xlfn.GAMMA.INV(Table3[[#This Row],[RV gamma]],GammaShape2,GammaRate2)/BinomTrials,Table3[[#This Row],[RV binom]])</f>
        <v>0</v>
      </c>
      <c r="M1045" s="1">
        <f>Table3[[#This Row],[Risk 2 simulated occurences]]*_xlfn.LOGNORM.INV(Table3[[#This Row],[RV lognorm]],(LN(ImpLow2)+LN(ImpUp2))/2,(LN(ImpUp2)-LN(ImpLow2))/3.29)</f>
        <v>0</v>
      </c>
    </row>
    <row r="1046" spans="7:13">
      <c r="G1046">
        <v>0.96788565207639976</v>
      </c>
      <c r="H1046">
        <v>0.71235399819554479</v>
      </c>
      <c r="I1046">
        <v>0.45682234431468993</v>
      </c>
      <c r="J1046">
        <f>_xlfn.BINOM.INV(BinomTrials,_xlfn.GAMMA.INV(Table3[[#This Row],[RV gamma]],GammaShape1,GammaRate1)/BinomTrials,Table3[[#This Row],[RV binom]])</f>
        <v>1</v>
      </c>
      <c r="K1046" s="1">
        <f>Table3[[#This Row],[Risk 1 Simulated occurences]]*_xlfn.LOGNORM.INV(Table3[[#This Row],[RV lognorm]],(LN(ImpLow1)+LN(ImpUp1))/2,(LN(ImpUp1)-LN(ImpLow1))/3.29)</f>
        <v>29311.547890722199</v>
      </c>
      <c r="L1046">
        <f>_xlfn.BINOM.INV(BinomTrials,_xlfn.GAMMA.INV(Table3[[#This Row],[RV gamma]],GammaShape2,GammaRate2)/BinomTrials,Table3[[#This Row],[RV binom]])</f>
        <v>0</v>
      </c>
      <c r="M1046" s="1">
        <f>Table3[[#This Row],[Risk 2 simulated occurences]]*_xlfn.LOGNORM.INV(Table3[[#This Row],[RV lognorm]],(LN(ImpLow2)+LN(ImpUp2))/2,(LN(ImpUp2)-LN(ImpLow2))/3.29)</f>
        <v>0</v>
      </c>
    </row>
    <row r="1047" spans="7:13">
      <c r="G1047">
        <v>0.2541544480501462</v>
      </c>
      <c r="H1047">
        <v>0.53364767252171774</v>
      </c>
      <c r="I1047">
        <v>0.81314089699328918</v>
      </c>
      <c r="J1047">
        <f>_xlfn.BINOM.INV(BinomTrials,_xlfn.GAMMA.INV(Table3[[#This Row],[RV gamma]],GammaShape1,GammaRate1)/BinomTrials,Table3[[#This Row],[RV binom]])</f>
        <v>0</v>
      </c>
      <c r="K1047" s="1">
        <f>Table3[[#This Row],[Risk 1 Simulated occurences]]*_xlfn.LOGNORM.INV(Table3[[#This Row],[RV lognorm]],(LN(ImpLow1)+LN(ImpUp1))/2,(LN(ImpUp1)-LN(ImpLow1))/3.29)</f>
        <v>0</v>
      </c>
      <c r="L1047">
        <f>_xlfn.BINOM.INV(BinomTrials,_xlfn.GAMMA.INV(Table3[[#This Row],[RV gamma]],GammaShape2,GammaRate2)/BinomTrials,Table3[[#This Row],[RV binom]])</f>
        <v>0</v>
      </c>
      <c r="M1047" s="1">
        <f>Table3[[#This Row],[Risk 2 simulated occurences]]*_xlfn.LOGNORM.INV(Table3[[#This Row],[RV lognorm]],(LN(ImpLow2)+LN(ImpUp2))/2,(LN(ImpUp2)-LN(ImpLow2))/3.29)</f>
        <v>0</v>
      </c>
    </row>
    <row r="1048" spans="7:13">
      <c r="G1048">
        <v>0.57380837880717983</v>
      </c>
      <c r="H1048">
        <v>1.643207250928137E-2</v>
      </c>
      <c r="I1048">
        <v>0.45905576621138294</v>
      </c>
      <c r="J1048">
        <f>_xlfn.BINOM.INV(BinomTrials,_xlfn.GAMMA.INV(Table3[[#This Row],[RV gamma]],GammaShape1,GammaRate1)/BinomTrials,Table3[[#This Row],[RV binom]])</f>
        <v>0</v>
      </c>
      <c r="K1048" s="1">
        <f>Table3[[#This Row],[Risk 1 Simulated occurences]]*_xlfn.LOGNORM.INV(Table3[[#This Row],[RV lognorm]],(LN(ImpLow1)+LN(ImpUp1))/2,(LN(ImpUp1)-LN(ImpLow1))/3.29)</f>
        <v>0</v>
      </c>
      <c r="L1048">
        <f>_xlfn.BINOM.INV(BinomTrials,_xlfn.GAMMA.INV(Table3[[#This Row],[RV gamma]],GammaShape2,GammaRate2)/BinomTrials,Table3[[#This Row],[RV binom]])</f>
        <v>0</v>
      </c>
      <c r="M1048" s="1">
        <f>Table3[[#This Row],[Risk 2 simulated occurences]]*_xlfn.LOGNORM.INV(Table3[[#This Row],[RV lognorm]],(LN(ImpLow2)+LN(ImpUp2))/2,(LN(ImpUp2)-LN(ImpLow2))/3.29)</f>
        <v>0</v>
      </c>
    </row>
    <row r="1049" spans="7:13">
      <c r="G1049">
        <v>0.99742261227100282</v>
      </c>
      <c r="H1049">
        <v>0.17384266349200284</v>
      </c>
      <c r="I1049">
        <v>0.35026271471300291</v>
      </c>
      <c r="J1049">
        <f>_xlfn.BINOM.INV(BinomTrials,_xlfn.GAMMA.INV(Table3[[#This Row],[RV gamma]],GammaShape1,GammaRate1)/BinomTrials,Table3[[#This Row],[RV binom]])</f>
        <v>0</v>
      </c>
      <c r="K1049" s="1">
        <f>Table3[[#This Row],[Risk 1 Simulated occurences]]*_xlfn.LOGNORM.INV(Table3[[#This Row],[RV lognorm]],(LN(ImpLow1)+LN(ImpUp1))/2,(LN(ImpUp1)-LN(ImpLow1))/3.29)</f>
        <v>0</v>
      </c>
      <c r="L1049">
        <f>_xlfn.BINOM.INV(BinomTrials,_xlfn.GAMMA.INV(Table3[[#This Row],[RV gamma]],GammaShape2,GammaRate2)/BinomTrials,Table3[[#This Row],[RV binom]])</f>
        <v>0</v>
      </c>
      <c r="M1049" s="1">
        <f>Table3[[#This Row],[Risk 2 simulated occurences]]*_xlfn.LOGNORM.INV(Table3[[#This Row],[RV lognorm]],(LN(ImpLow2)+LN(ImpUp2))/2,(LN(ImpUp2)-LN(ImpLow2))/3.29)</f>
        <v>0</v>
      </c>
    </row>
    <row r="1050" spans="7:13">
      <c r="G1050">
        <v>0.68184443874370515</v>
      </c>
      <c r="H1050">
        <v>0.77364531009162096</v>
      </c>
      <c r="I1050">
        <v>0.86544618143953667</v>
      </c>
      <c r="J1050">
        <f>_xlfn.BINOM.INV(BinomTrials,_xlfn.GAMMA.INV(Table3[[#This Row],[RV gamma]],GammaShape1,GammaRate1)/BinomTrials,Table3[[#This Row],[RV binom]])</f>
        <v>1</v>
      </c>
      <c r="K1050" s="1">
        <f>Table3[[#This Row],[Risk 1 Simulated occurences]]*_xlfn.LOGNORM.INV(Table3[[#This Row],[RV lognorm]],(LN(ImpLow1)+LN(ImpUp1))/2,(LN(ImpUp1)-LN(ImpLow1))/3.29)</f>
        <v>68533.467584224185</v>
      </c>
      <c r="L1050">
        <f>_xlfn.BINOM.INV(BinomTrials,_xlfn.GAMMA.INV(Table3[[#This Row],[RV gamma]],GammaShape2,GammaRate2)/BinomTrials,Table3[[#This Row],[RV binom]])</f>
        <v>0</v>
      </c>
      <c r="M1050" s="1">
        <f>Table3[[#This Row],[Risk 2 simulated occurences]]*_xlfn.LOGNORM.INV(Table3[[#This Row],[RV lognorm]],(LN(ImpLow2)+LN(ImpUp2))/2,(LN(ImpUp2)-LN(ImpLow2))/3.29)</f>
        <v>0</v>
      </c>
    </row>
    <row r="1051" spans="7:13">
      <c r="G1051">
        <v>0.75948196545219138</v>
      </c>
      <c r="H1051">
        <v>0.65672670987282256</v>
      </c>
      <c r="I1051">
        <v>0.55397145429345385</v>
      </c>
      <c r="J1051">
        <f>_xlfn.BINOM.INV(BinomTrials,_xlfn.GAMMA.INV(Table3[[#This Row],[RV gamma]],GammaShape1,GammaRate1)/BinomTrials,Table3[[#This Row],[RV binom]])</f>
        <v>1</v>
      </c>
      <c r="K1051" s="1">
        <f>Table3[[#This Row],[Risk 1 Simulated occurences]]*_xlfn.LOGNORM.INV(Table3[[#This Row],[RV lognorm]],(LN(ImpLow1)+LN(ImpUp1))/2,(LN(ImpUp1)-LN(ImpLow1))/3.29)</f>
        <v>34773.365232644792</v>
      </c>
      <c r="L1051">
        <f>_xlfn.BINOM.INV(BinomTrials,_xlfn.GAMMA.INV(Table3[[#This Row],[RV gamma]],GammaShape2,GammaRate2)/BinomTrials,Table3[[#This Row],[RV binom]])</f>
        <v>0</v>
      </c>
      <c r="M1051" s="1">
        <f>Table3[[#This Row],[Risk 2 simulated occurences]]*_xlfn.LOGNORM.INV(Table3[[#This Row],[RV lognorm]],(LN(ImpLow2)+LN(ImpUp2))/2,(LN(ImpUp2)-LN(ImpLow2))/3.29)</f>
        <v>0</v>
      </c>
    </row>
    <row r="1052" spans="7:13">
      <c r="G1052">
        <v>0.61339335498092384</v>
      </c>
      <c r="H1052">
        <v>0.60581283252956941</v>
      </c>
      <c r="I1052">
        <v>0.59823231007821498</v>
      </c>
      <c r="J1052">
        <f>_xlfn.BINOM.INV(BinomTrials,_xlfn.GAMMA.INV(Table3[[#This Row],[RV gamma]],GammaShape1,GammaRate1)/BinomTrials,Table3[[#This Row],[RV binom]])</f>
        <v>1</v>
      </c>
      <c r="K1052" s="1">
        <f>Table3[[#This Row],[Risk 1 Simulated occurences]]*_xlfn.LOGNORM.INV(Table3[[#This Row],[RV lognorm]],(LN(ImpLow1)+LN(ImpUp1))/2,(LN(ImpUp1)-LN(ImpLow1))/3.29)</f>
        <v>37637.024835098768</v>
      </c>
      <c r="L1052">
        <f>_xlfn.BINOM.INV(BinomTrials,_xlfn.GAMMA.INV(Table3[[#This Row],[RV gamma]],GammaShape2,GammaRate2)/BinomTrials,Table3[[#This Row],[RV binom]])</f>
        <v>0</v>
      </c>
      <c r="M1052" s="1">
        <f>Table3[[#This Row],[Risk 2 simulated occurences]]*_xlfn.LOGNORM.INV(Table3[[#This Row],[RV lognorm]],(LN(ImpLow2)+LN(ImpUp2))/2,(LN(ImpUp2)-LN(ImpLow2))/3.29)</f>
        <v>0</v>
      </c>
    </row>
    <row r="1053" spans="7:13">
      <c r="G1053">
        <v>0.3021171643874222</v>
      </c>
      <c r="H1053">
        <v>0.89627632447345007</v>
      </c>
      <c r="I1053">
        <v>0.490435484559478</v>
      </c>
      <c r="J1053">
        <f>_xlfn.BINOM.INV(BinomTrials,_xlfn.GAMMA.INV(Table3[[#This Row],[RV gamma]],GammaShape1,GammaRate1)/BinomTrials,Table3[[#This Row],[RV binom]])</f>
        <v>1</v>
      </c>
      <c r="K1053" s="1">
        <f>Table3[[#This Row],[Risk 1 Simulated occurences]]*_xlfn.LOGNORM.INV(Table3[[#This Row],[RV lognorm]],(LN(ImpLow1)+LN(ImpUp1))/2,(LN(ImpUp1)-LN(ImpLow1))/3.29)</f>
        <v>31096.546744155145</v>
      </c>
      <c r="L1053">
        <f>_xlfn.BINOM.INV(BinomTrials,_xlfn.GAMMA.INV(Table3[[#This Row],[RV gamma]],GammaShape2,GammaRate2)/BinomTrials,Table3[[#This Row],[RV binom]])</f>
        <v>1</v>
      </c>
      <c r="M1053" s="1">
        <f>Table3[[#This Row],[Risk 2 simulated occurences]]*_xlfn.LOGNORM.INV(Table3[[#This Row],[RV lognorm]],(LN(ImpLow2)+LN(ImpUp2))/2,(LN(ImpUp2)-LN(ImpLow2))/3.29)</f>
        <v>3109654.6744155162</v>
      </c>
    </row>
    <row r="1054" spans="7:13">
      <c r="G1054">
        <v>0.68318185940533027</v>
      </c>
      <c r="H1054">
        <v>0.71618542527602302</v>
      </c>
      <c r="I1054">
        <v>0.74918899114671578</v>
      </c>
      <c r="J1054">
        <f>_xlfn.BINOM.INV(BinomTrials,_xlfn.GAMMA.INV(Table3[[#This Row],[RV gamma]],GammaShape1,GammaRate1)/BinomTrials,Table3[[#This Row],[RV binom]])</f>
        <v>1</v>
      </c>
      <c r="K1054" s="1">
        <f>Table3[[#This Row],[Risk 1 Simulated occurences]]*_xlfn.LOGNORM.INV(Table3[[#This Row],[RV lognorm]],(LN(ImpLow1)+LN(ImpUp1))/2,(LN(ImpUp1)-LN(ImpLow1))/3.29)</f>
        <v>50610.07992099</v>
      </c>
      <c r="L1054">
        <f>_xlfn.BINOM.INV(BinomTrials,_xlfn.GAMMA.INV(Table3[[#This Row],[RV gamma]],GammaShape2,GammaRate2)/BinomTrials,Table3[[#This Row],[RV binom]])</f>
        <v>0</v>
      </c>
      <c r="M1054" s="1">
        <f>Table3[[#This Row],[Risk 2 simulated occurences]]*_xlfn.LOGNORM.INV(Table3[[#This Row],[RV lognorm]],(LN(ImpLow2)+LN(ImpUp2))/2,(LN(ImpUp2)-LN(ImpLow2))/3.29)</f>
        <v>0</v>
      </c>
    </row>
    <row r="1055" spans="7:13">
      <c r="G1055">
        <v>0.23751102538663477</v>
      </c>
      <c r="H1055">
        <v>0.92844261411970608</v>
      </c>
      <c r="I1055">
        <v>0.61937420285277733</v>
      </c>
      <c r="J1055">
        <f>_xlfn.BINOM.INV(BinomTrials,_xlfn.GAMMA.INV(Table3[[#This Row],[RV gamma]],GammaShape1,GammaRate1)/BinomTrials,Table3[[#This Row],[RV binom]])</f>
        <v>1</v>
      </c>
      <c r="K1055" s="1">
        <f>Table3[[#This Row],[Risk 1 Simulated occurences]]*_xlfn.LOGNORM.INV(Table3[[#This Row],[RV lognorm]],(LN(ImpLow1)+LN(ImpUp1))/2,(LN(ImpUp1)-LN(ImpLow1))/3.29)</f>
        <v>39115.768226355394</v>
      </c>
      <c r="L1055">
        <f>_xlfn.BINOM.INV(BinomTrials,_xlfn.GAMMA.INV(Table3[[#This Row],[RV gamma]],GammaShape2,GammaRate2)/BinomTrials,Table3[[#This Row],[RV binom]])</f>
        <v>1</v>
      </c>
      <c r="M1055" s="1">
        <f>Table3[[#This Row],[Risk 2 simulated occurences]]*_xlfn.LOGNORM.INV(Table3[[#This Row],[RV lognorm]],(LN(ImpLow2)+LN(ImpUp2))/2,(LN(ImpUp2)-LN(ImpLow2))/3.29)</f>
        <v>3911576.8226355407</v>
      </c>
    </row>
    <row r="1056" spans="7:13">
      <c r="G1056">
        <v>0.84780367317041549</v>
      </c>
      <c r="H1056">
        <v>0.33501550989924722</v>
      </c>
      <c r="I1056">
        <v>0.82222734662807884</v>
      </c>
      <c r="J1056">
        <f>_xlfn.BINOM.INV(BinomTrials,_xlfn.GAMMA.INV(Table3[[#This Row],[RV gamma]],GammaShape1,GammaRate1)/BinomTrials,Table3[[#This Row],[RV binom]])</f>
        <v>0</v>
      </c>
      <c r="K1056" s="1">
        <f>Table3[[#This Row],[Risk 1 Simulated occurences]]*_xlfn.LOGNORM.INV(Table3[[#This Row],[RV lognorm]],(LN(ImpLow1)+LN(ImpUp1))/2,(LN(ImpUp1)-LN(ImpLow1))/3.29)</f>
        <v>0</v>
      </c>
      <c r="L1056">
        <f>_xlfn.BINOM.INV(BinomTrials,_xlfn.GAMMA.INV(Table3[[#This Row],[RV gamma]],GammaShape2,GammaRate2)/BinomTrials,Table3[[#This Row],[RV binom]])</f>
        <v>0</v>
      </c>
      <c r="M1056" s="1">
        <f>Table3[[#This Row],[Risk 2 simulated occurences]]*_xlfn.LOGNORM.INV(Table3[[#This Row],[RV lognorm]],(LN(ImpLow2)+LN(ImpUp2))/2,(LN(ImpUp2)-LN(ImpLow2))/3.29)</f>
        <v>0</v>
      </c>
    </row>
    <row r="1057" spans="7:13">
      <c r="G1057">
        <v>3.6334975173852861E-2</v>
      </c>
      <c r="H1057">
        <v>0.60567487664785002</v>
      </c>
      <c r="I1057">
        <v>0.1750147781218471</v>
      </c>
      <c r="J1057">
        <f>_xlfn.BINOM.INV(BinomTrials,_xlfn.GAMMA.INV(Table3[[#This Row],[RV gamma]],GammaShape1,GammaRate1)/BinomTrials,Table3[[#This Row],[RV binom]])</f>
        <v>0</v>
      </c>
      <c r="K1057" s="1">
        <f>Table3[[#This Row],[Risk 1 Simulated occurences]]*_xlfn.LOGNORM.INV(Table3[[#This Row],[RV lognorm]],(LN(ImpLow1)+LN(ImpUp1))/2,(LN(ImpUp1)-LN(ImpLow1))/3.29)</f>
        <v>0</v>
      </c>
      <c r="L1057">
        <f>_xlfn.BINOM.INV(BinomTrials,_xlfn.GAMMA.INV(Table3[[#This Row],[RV gamma]],GammaShape2,GammaRate2)/BinomTrials,Table3[[#This Row],[RV binom]])</f>
        <v>0</v>
      </c>
      <c r="M1057" s="1">
        <f>Table3[[#This Row],[Risk 2 simulated occurences]]*_xlfn.LOGNORM.INV(Table3[[#This Row],[RV lognorm]],(LN(ImpLow2)+LN(ImpUp2))/2,(LN(ImpUp2)-LN(ImpLow2))/3.29)</f>
        <v>0</v>
      </c>
    </row>
    <row r="1058" spans="7:13">
      <c r="G1058">
        <v>0.68192774694502711</v>
      </c>
      <c r="H1058">
        <v>0.57765182041453744</v>
      </c>
      <c r="I1058">
        <v>0.47337589388404783</v>
      </c>
      <c r="J1058">
        <f>_xlfn.BINOM.INV(BinomTrials,_xlfn.GAMMA.INV(Table3[[#This Row],[RV gamma]],GammaShape1,GammaRate1)/BinomTrials,Table3[[#This Row],[RV binom]])</f>
        <v>0</v>
      </c>
      <c r="K1058" s="1">
        <f>Table3[[#This Row],[Risk 1 Simulated occurences]]*_xlfn.LOGNORM.INV(Table3[[#This Row],[RV lognorm]],(LN(ImpLow1)+LN(ImpUp1))/2,(LN(ImpUp1)-LN(ImpLow1))/3.29)</f>
        <v>0</v>
      </c>
      <c r="L1058">
        <f>_xlfn.BINOM.INV(BinomTrials,_xlfn.GAMMA.INV(Table3[[#This Row],[RV gamma]],GammaShape2,GammaRate2)/BinomTrials,Table3[[#This Row],[RV binom]])</f>
        <v>0</v>
      </c>
      <c r="M1058" s="1">
        <f>Table3[[#This Row],[Risk 2 simulated occurences]]*_xlfn.LOGNORM.INV(Table3[[#This Row],[RV lognorm]],(LN(ImpLow2)+LN(ImpUp2))/2,(LN(ImpUp2)-LN(ImpLow2))/3.29)</f>
        <v>0</v>
      </c>
    </row>
    <row r="1059" spans="7:13">
      <c r="G1059">
        <v>0.15964290507121148</v>
      </c>
      <c r="H1059">
        <v>0.59414570713143133</v>
      </c>
      <c r="I1059">
        <v>2.8648509191651135E-2</v>
      </c>
      <c r="J1059">
        <f>_xlfn.BINOM.INV(BinomTrials,_xlfn.GAMMA.INV(Table3[[#This Row],[RV gamma]],GammaShape1,GammaRate1)/BinomTrials,Table3[[#This Row],[RV binom]])</f>
        <v>0</v>
      </c>
      <c r="K1059" s="1">
        <f>Table3[[#This Row],[Risk 1 Simulated occurences]]*_xlfn.LOGNORM.INV(Table3[[#This Row],[RV lognorm]],(LN(ImpLow1)+LN(ImpUp1))/2,(LN(ImpUp1)-LN(ImpLow1))/3.29)</f>
        <v>0</v>
      </c>
      <c r="L1059">
        <f>_xlfn.BINOM.INV(BinomTrials,_xlfn.GAMMA.INV(Table3[[#This Row],[RV gamma]],GammaShape2,GammaRate2)/BinomTrials,Table3[[#This Row],[RV binom]])</f>
        <v>0</v>
      </c>
      <c r="M1059" s="1">
        <f>Table3[[#This Row],[Risk 2 simulated occurences]]*_xlfn.LOGNORM.INV(Table3[[#This Row],[RV lognorm]],(LN(ImpLow2)+LN(ImpUp2))/2,(LN(ImpUp2)-LN(ImpLow2))/3.29)</f>
        <v>0</v>
      </c>
    </row>
    <row r="1060" spans="7:13">
      <c r="G1060">
        <v>0.11830553185115826</v>
      </c>
      <c r="H1060">
        <v>0.80689975796588687</v>
      </c>
      <c r="I1060">
        <v>0.49549398408061546</v>
      </c>
      <c r="J1060">
        <f>_xlfn.BINOM.INV(BinomTrials,_xlfn.GAMMA.INV(Table3[[#This Row],[RV gamma]],GammaShape1,GammaRate1)/BinomTrials,Table3[[#This Row],[RV binom]])</f>
        <v>1</v>
      </c>
      <c r="K1060" s="1">
        <f>Table3[[#This Row],[Risk 1 Simulated occurences]]*_xlfn.LOGNORM.INV(Table3[[#This Row],[RV lognorm]],(LN(ImpLow1)+LN(ImpUp1))/2,(LN(ImpUp1)-LN(ImpLow1))/3.29)</f>
        <v>31373.778392132055</v>
      </c>
      <c r="L1060">
        <f>_xlfn.BINOM.INV(BinomTrials,_xlfn.GAMMA.INV(Table3[[#This Row],[RV gamma]],GammaShape2,GammaRate2)/BinomTrials,Table3[[#This Row],[RV binom]])</f>
        <v>0</v>
      </c>
      <c r="M1060" s="1">
        <f>Table3[[#This Row],[Risk 2 simulated occurences]]*_xlfn.LOGNORM.INV(Table3[[#This Row],[RV lognorm]],(LN(ImpLow2)+LN(ImpUp2))/2,(LN(ImpUp2)-LN(ImpLow2))/3.29)</f>
        <v>0</v>
      </c>
    </row>
    <row r="1061" spans="7:13">
      <c r="G1061">
        <v>0.3610738224168652</v>
      </c>
      <c r="H1061">
        <v>0.56423213266033312</v>
      </c>
      <c r="I1061">
        <v>0.7673904429038011</v>
      </c>
      <c r="J1061">
        <f>_xlfn.BINOM.INV(BinomTrials,_xlfn.GAMMA.INV(Table3[[#This Row],[RV gamma]],GammaShape1,GammaRate1)/BinomTrials,Table3[[#This Row],[RV binom]])</f>
        <v>0</v>
      </c>
      <c r="K1061" s="1">
        <f>Table3[[#This Row],[Risk 1 Simulated occurences]]*_xlfn.LOGNORM.INV(Table3[[#This Row],[RV lognorm]],(LN(ImpLow1)+LN(ImpUp1))/2,(LN(ImpUp1)-LN(ImpLow1))/3.29)</f>
        <v>0</v>
      </c>
      <c r="L1061">
        <f>_xlfn.BINOM.INV(BinomTrials,_xlfn.GAMMA.INV(Table3[[#This Row],[RV gamma]],GammaShape2,GammaRate2)/BinomTrials,Table3[[#This Row],[RV binom]])</f>
        <v>0</v>
      </c>
      <c r="M1061" s="1">
        <f>Table3[[#This Row],[Risk 2 simulated occurences]]*_xlfn.LOGNORM.INV(Table3[[#This Row],[RV lognorm]],(LN(ImpLow2)+LN(ImpUp2))/2,(LN(ImpUp2)-LN(ImpLow2))/3.29)</f>
        <v>0</v>
      </c>
    </row>
    <row r="1062" spans="7:13">
      <c r="G1062">
        <v>0.56773336025315024</v>
      </c>
      <c r="H1062">
        <v>4.9453622218898319E-2</v>
      </c>
      <c r="I1062">
        <v>0.53117388418464639</v>
      </c>
      <c r="J1062">
        <f>_xlfn.BINOM.INV(BinomTrials,_xlfn.GAMMA.INV(Table3[[#This Row],[RV gamma]],GammaShape1,GammaRate1)/BinomTrials,Table3[[#This Row],[RV binom]])</f>
        <v>0</v>
      </c>
      <c r="K1062" s="1">
        <f>Table3[[#This Row],[Risk 1 Simulated occurences]]*_xlfn.LOGNORM.INV(Table3[[#This Row],[RV lognorm]],(LN(ImpLow1)+LN(ImpUp1))/2,(LN(ImpUp1)-LN(ImpLow1))/3.29)</f>
        <v>0</v>
      </c>
      <c r="L1062">
        <f>_xlfn.BINOM.INV(BinomTrials,_xlfn.GAMMA.INV(Table3[[#This Row],[RV gamma]],GammaShape2,GammaRate2)/BinomTrials,Table3[[#This Row],[RV binom]])</f>
        <v>0</v>
      </c>
      <c r="M1062" s="1">
        <f>Table3[[#This Row],[Risk 2 simulated occurences]]*_xlfn.LOGNORM.INV(Table3[[#This Row],[RV lognorm]],(LN(ImpLow2)+LN(ImpUp2))/2,(LN(ImpUp2)-LN(ImpLow2))/3.29)</f>
        <v>0</v>
      </c>
    </row>
    <row r="1063" spans="7:13">
      <c r="G1063">
        <v>0.89458577469670486</v>
      </c>
      <c r="H1063">
        <v>0.16702863302409118</v>
      </c>
      <c r="I1063">
        <v>0.43947149135147756</v>
      </c>
      <c r="J1063">
        <f>_xlfn.BINOM.INV(BinomTrials,_xlfn.GAMMA.INV(Table3[[#This Row],[RV gamma]],GammaShape1,GammaRate1)/BinomTrials,Table3[[#This Row],[RV binom]])</f>
        <v>0</v>
      </c>
      <c r="K1063" s="1">
        <f>Table3[[#This Row],[Risk 1 Simulated occurences]]*_xlfn.LOGNORM.INV(Table3[[#This Row],[RV lognorm]],(LN(ImpLow1)+LN(ImpUp1))/2,(LN(ImpUp1)-LN(ImpLow1))/3.29)</f>
        <v>0</v>
      </c>
      <c r="L1063">
        <f>_xlfn.BINOM.INV(BinomTrials,_xlfn.GAMMA.INV(Table3[[#This Row],[RV gamma]],GammaShape2,GammaRate2)/BinomTrials,Table3[[#This Row],[RV binom]])</f>
        <v>0</v>
      </c>
      <c r="M1063" s="1">
        <f>Table3[[#This Row],[Risk 2 simulated occurences]]*_xlfn.LOGNORM.INV(Table3[[#This Row],[RV lognorm]],(LN(ImpLow2)+LN(ImpUp2))/2,(LN(ImpUp2)-LN(ImpLow2))/3.29)</f>
        <v>0</v>
      </c>
    </row>
    <row r="1064" spans="7:13">
      <c r="G1064">
        <v>0.30311532751802139</v>
      </c>
      <c r="H1064">
        <v>0.25023523590072766</v>
      </c>
      <c r="I1064">
        <v>0.19735514428343398</v>
      </c>
      <c r="J1064">
        <f>_xlfn.BINOM.INV(BinomTrials,_xlfn.GAMMA.INV(Table3[[#This Row],[RV gamma]],GammaShape1,GammaRate1)/BinomTrials,Table3[[#This Row],[RV binom]])</f>
        <v>0</v>
      </c>
      <c r="K1064" s="1">
        <f>Table3[[#This Row],[Risk 1 Simulated occurences]]*_xlfn.LOGNORM.INV(Table3[[#This Row],[RV lognorm]],(LN(ImpLow1)+LN(ImpUp1))/2,(LN(ImpUp1)-LN(ImpLow1))/3.29)</f>
        <v>0</v>
      </c>
      <c r="L1064">
        <f>_xlfn.BINOM.INV(BinomTrials,_xlfn.GAMMA.INV(Table3[[#This Row],[RV gamma]],GammaShape2,GammaRate2)/BinomTrials,Table3[[#This Row],[RV binom]])</f>
        <v>0</v>
      </c>
      <c r="M1064" s="1">
        <f>Table3[[#This Row],[Risk 2 simulated occurences]]*_xlfn.LOGNORM.INV(Table3[[#This Row],[RV lognorm]],(LN(ImpLow2)+LN(ImpUp2))/2,(LN(ImpUp2)-LN(ImpLow2))/3.29)</f>
        <v>0</v>
      </c>
    </row>
    <row r="1065" spans="7:13">
      <c r="G1065">
        <v>0.45930959538524485</v>
      </c>
      <c r="H1065">
        <v>0.70360978353005355</v>
      </c>
      <c r="I1065">
        <v>0.94790997167486235</v>
      </c>
      <c r="J1065">
        <f>_xlfn.BINOM.INV(BinomTrials,_xlfn.GAMMA.INV(Table3[[#This Row],[RV gamma]],GammaShape1,GammaRate1)/BinomTrials,Table3[[#This Row],[RV binom]])</f>
        <v>1</v>
      </c>
      <c r="K1065" s="1">
        <f>Table3[[#This Row],[Risk 1 Simulated occurences]]*_xlfn.LOGNORM.INV(Table3[[#This Row],[RV lognorm]],(LN(ImpLow1)+LN(ImpUp1))/2,(LN(ImpUp1)-LN(ImpLow1))/3.29)</f>
        <v>98604.336216143856</v>
      </c>
      <c r="L1065">
        <f>_xlfn.BINOM.INV(BinomTrials,_xlfn.GAMMA.INV(Table3[[#This Row],[RV gamma]],GammaShape2,GammaRate2)/BinomTrials,Table3[[#This Row],[RV binom]])</f>
        <v>0</v>
      </c>
      <c r="M1065" s="1">
        <f>Table3[[#This Row],[Risk 2 simulated occurences]]*_xlfn.LOGNORM.INV(Table3[[#This Row],[RV lognorm]],(LN(ImpLow2)+LN(ImpUp2))/2,(LN(ImpUp2)-LN(ImpLow2))/3.29)</f>
        <v>0</v>
      </c>
    </row>
    <row r="1066" spans="7:13">
      <c r="G1066">
        <v>0.61636963981034687</v>
      </c>
      <c r="H1066">
        <v>0.56963178961054972</v>
      </c>
      <c r="I1066">
        <v>0.52289393941075257</v>
      </c>
      <c r="J1066">
        <f>_xlfn.BINOM.INV(BinomTrials,_xlfn.GAMMA.INV(Table3[[#This Row],[RV gamma]],GammaShape1,GammaRate1)/BinomTrials,Table3[[#This Row],[RV binom]])</f>
        <v>0</v>
      </c>
      <c r="K1066" s="1">
        <f>Table3[[#This Row],[Risk 1 Simulated occurences]]*_xlfn.LOGNORM.INV(Table3[[#This Row],[RV lognorm]],(LN(ImpLow1)+LN(ImpUp1))/2,(LN(ImpUp1)-LN(ImpLow1))/3.29)</f>
        <v>0</v>
      </c>
      <c r="L1066">
        <f>_xlfn.BINOM.INV(BinomTrials,_xlfn.GAMMA.INV(Table3[[#This Row],[RV gamma]],GammaShape2,GammaRate2)/BinomTrials,Table3[[#This Row],[RV binom]])</f>
        <v>0</v>
      </c>
      <c r="M1066" s="1">
        <f>Table3[[#This Row],[Risk 2 simulated occurences]]*_xlfn.LOGNORM.INV(Table3[[#This Row],[RV lognorm]],(LN(ImpLow2)+LN(ImpUp2))/2,(LN(ImpUp2)-LN(ImpLow2))/3.29)</f>
        <v>0</v>
      </c>
    </row>
    <row r="1067" spans="7:13">
      <c r="G1067">
        <v>0.32453629249918103</v>
      </c>
      <c r="H1067">
        <v>0.80148798450896885</v>
      </c>
      <c r="I1067">
        <v>0.27843967651875673</v>
      </c>
      <c r="J1067">
        <f>_xlfn.BINOM.INV(BinomTrials,_xlfn.GAMMA.INV(Table3[[#This Row],[RV gamma]],GammaShape1,GammaRate1)/BinomTrials,Table3[[#This Row],[RV binom]])</f>
        <v>1</v>
      </c>
      <c r="K1067" s="1">
        <f>Table3[[#This Row],[Risk 1 Simulated occurences]]*_xlfn.LOGNORM.INV(Table3[[#This Row],[RV lognorm]],(LN(ImpLow1)+LN(ImpUp1))/2,(LN(ImpUp1)-LN(ImpLow1))/3.29)</f>
        <v>20962.049074796989</v>
      </c>
      <c r="L1067">
        <f>_xlfn.BINOM.INV(BinomTrials,_xlfn.GAMMA.INV(Table3[[#This Row],[RV gamma]],GammaShape2,GammaRate2)/BinomTrials,Table3[[#This Row],[RV binom]])</f>
        <v>0</v>
      </c>
      <c r="M1067" s="1">
        <f>Table3[[#This Row],[Risk 2 simulated occurences]]*_xlfn.LOGNORM.INV(Table3[[#This Row],[RV lognorm]],(LN(ImpLow2)+LN(ImpUp2))/2,(LN(ImpUp2)-LN(ImpLow2))/3.29)</f>
        <v>0</v>
      </c>
    </row>
    <row r="1068" spans="7:13">
      <c r="G1068">
        <v>0.48146803373539265</v>
      </c>
      <c r="H1068">
        <v>0.60855564224000813</v>
      </c>
      <c r="I1068">
        <v>0.73564325074462367</v>
      </c>
      <c r="J1068">
        <f>_xlfn.BINOM.INV(BinomTrials,_xlfn.GAMMA.INV(Table3[[#This Row],[RV gamma]],GammaShape1,GammaRate1)/BinomTrials,Table3[[#This Row],[RV binom]])</f>
        <v>0</v>
      </c>
      <c r="K1068" s="1">
        <f>Table3[[#This Row],[Risk 1 Simulated occurences]]*_xlfn.LOGNORM.INV(Table3[[#This Row],[RV lognorm]],(LN(ImpLow1)+LN(ImpUp1))/2,(LN(ImpUp1)-LN(ImpLow1))/3.29)</f>
        <v>0</v>
      </c>
      <c r="L1068">
        <f>_xlfn.BINOM.INV(BinomTrials,_xlfn.GAMMA.INV(Table3[[#This Row],[RV gamma]],GammaShape2,GammaRate2)/BinomTrials,Table3[[#This Row],[RV binom]])</f>
        <v>0</v>
      </c>
      <c r="M1068" s="1">
        <f>Table3[[#This Row],[Risk 2 simulated occurences]]*_xlfn.LOGNORM.INV(Table3[[#This Row],[RV lognorm]],(LN(ImpLow2)+LN(ImpUp2))/2,(LN(ImpUp2)-LN(ImpLow2))/3.29)</f>
        <v>0</v>
      </c>
    </row>
    <row r="1069" spans="7:13">
      <c r="G1069">
        <v>3.3242990743947674E-2</v>
      </c>
      <c r="H1069">
        <v>0.99467912781735845</v>
      </c>
      <c r="I1069">
        <v>0.95611526489076915</v>
      </c>
      <c r="J1069">
        <f>_xlfn.BINOM.INV(BinomTrials,_xlfn.GAMMA.INV(Table3[[#This Row],[RV gamma]],GammaShape1,GammaRate1)/BinomTrials,Table3[[#This Row],[RV binom]])</f>
        <v>2</v>
      </c>
      <c r="K1069" s="1">
        <f>Table3[[#This Row],[Risk 1 Simulated occurences]]*_xlfn.LOGNORM.INV(Table3[[#This Row],[RV lognorm]],(LN(ImpLow1)+LN(ImpUp1))/2,(LN(ImpUp1)-LN(ImpLow1))/3.29)</f>
        <v>208910.84660718849</v>
      </c>
      <c r="L1069">
        <f>_xlfn.BINOM.INV(BinomTrials,_xlfn.GAMMA.INV(Table3[[#This Row],[RV gamma]],GammaShape2,GammaRate2)/BinomTrials,Table3[[#This Row],[RV binom]])</f>
        <v>2</v>
      </c>
      <c r="M1069" s="1">
        <f>Table3[[#This Row],[Risk 2 simulated occurences]]*_xlfn.LOGNORM.INV(Table3[[#This Row],[RV lognorm]],(LN(ImpLow2)+LN(ImpUp2))/2,(LN(ImpUp2)-LN(ImpLow2))/3.29)</f>
        <v>20891084.660718858</v>
      </c>
    </row>
    <row r="1070" spans="7:13">
      <c r="G1070">
        <v>0.71494543352860274</v>
      </c>
      <c r="H1070">
        <v>0.57210122634288907</v>
      </c>
      <c r="I1070">
        <v>0.42925701915717546</v>
      </c>
      <c r="J1070">
        <f>_xlfn.BINOM.INV(BinomTrials,_xlfn.GAMMA.INV(Table3[[#This Row],[RV gamma]],GammaShape1,GammaRate1)/BinomTrials,Table3[[#This Row],[RV binom]])</f>
        <v>0</v>
      </c>
      <c r="K1070" s="1">
        <f>Table3[[#This Row],[Risk 1 Simulated occurences]]*_xlfn.LOGNORM.INV(Table3[[#This Row],[RV lognorm]],(LN(ImpLow1)+LN(ImpUp1))/2,(LN(ImpUp1)-LN(ImpLow1))/3.29)</f>
        <v>0</v>
      </c>
      <c r="L1070">
        <f>_xlfn.BINOM.INV(BinomTrials,_xlfn.GAMMA.INV(Table3[[#This Row],[RV gamma]],GammaShape2,GammaRate2)/BinomTrials,Table3[[#This Row],[RV binom]])</f>
        <v>0</v>
      </c>
      <c r="M1070" s="1">
        <f>Table3[[#This Row],[Risk 2 simulated occurences]]*_xlfn.LOGNORM.INV(Table3[[#This Row],[RV lognorm]],(LN(ImpLow2)+LN(ImpUp2))/2,(LN(ImpUp2)-LN(ImpLow2))/3.29)</f>
        <v>0</v>
      </c>
    </row>
    <row r="1071" spans="7:13">
      <c r="G1071">
        <v>8.7901315227104967E-2</v>
      </c>
      <c r="H1071">
        <v>0.30531114493744038</v>
      </c>
      <c r="I1071">
        <v>0.52272097464777578</v>
      </c>
      <c r="J1071">
        <f>_xlfn.BINOM.INV(BinomTrials,_xlfn.GAMMA.INV(Table3[[#This Row],[RV gamma]],GammaShape1,GammaRate1)/BinomTrials,Table3[[#This Row],[RV binom]])</f>
        <v>0</v>
      </c>
      <c r="K1071" s="1">
        <f>Table3[[#This Row],[Risk 1 Simulated occurences]]*_xlfn.LOGNORM.INV(Table3[[#This Row],[RV lognorm]],(LN(ImpLow1)+LN(ImpUp1))/2,(LN(ImpUp1)-LN(ImpLow1))/3.29)</f>
        <v>0</v>
      </c>
      <c r="L1071">
        <f>_xlfn.BINOM.INV(BinomTrials,_xlfn.GAMMA.INV(Table3[[#This Row],[RV gamma]],GammaShape2,GammaRate2)/BinomTrials,Table3[[#This Row],[RV binom]])</f>
        <v>0</v>
      </c>
      <c r="M1071" s="1">
        <f>Table3[[#This Row],[Risk 2 simulated occurences]]*_xlfn.LOGNORM.INV(Table3[[#This Row],[RV lognorm]],(LN(ImpLow2)+LN(ImpUp2))/2,(LN(ImpUp2)-LN(ImpLow2))/3.29)</f>
        <v>0</v>
      </c>
    </row>
    <row r="1072" spans="7:13">
      <c r="G1072">
        <v>0.35740502195311946</v>
      </c>
      <c r="H1072">
        <v>0.36441296356004338</v>
      </c>
      <c r="I1072">
        <v>0.37142090516696724</v>
      </c>
      <c r="J1072">
        <f>_xlfn.BINOM.INV(BinomTrials,_xlfn.GAMMA.INV(Table3[[#This Row],[RV gamma]],GammaShape1,GammaRate1)/BinomTrials,Table3[[#This Row],[RV binom]])</f>
        <v>0</v>
      </c>
      <c r="K1072" s="1">
        <f>Table3[[#This Row],[Risk 1 Simulated occurences]]*_xlfn.LOGNORM.INV(Table3[[#This Row],[RV lognorm]],(LN(ImpLow1)+LN(ImpUp1))/2,(LN(ImpUp1)-LN(ImpLow1))/3.29)</f>
        <v>0</v>
      </c>
      <c r="L1072">
        <f>_xlfn.BINOM.INV(BinomTrials,_xlfn.GAMMA.INV(Table3[[#This Row],[RV gamma]],GammaShape2,GammaRate2)/BinomTrials,Table3[[#This Row],[RV binom]])</f>
        <v>0</v>
      </c>
      <c r="M1072" s="1">
        <f>Table3[[#This Row],[Risk 2 simulated occurences]]*_xlfn.LOGNORM.INV(Table3[[#This Row],[RV lognorm]],(LN(ImpLow2)+LN(ImpUp2))/2,(LN(ImpUp2)-LN(ImpLow2))/3.29)</f>
        <v>0</v>
      </c>
    </row>
    <row r="1073" spans="7:13">
      <c r="G1073">
        <v>0.90620396607844345</v>
      </c>
      <c r="H1073">
        <v>0.68867855364860897</v>
      </c>
      <c r="I1073">
        <v>0.47115314121877455</v>
      </c>
      <c r="J1073">
        <f>_xlfn.BINOM.INV(BinomTrials,_xlfn.GAMMA.INV(Table3[[#This Row],[RV gamma]],GammaShape1,GammaRate1)/BinomTrials,Table3[[#This Row],[RV binom]])</f>
        <v>1</v>
      </c>
      <c r="K1073" s="1">
        <f>Table3[[#This Row],[Risk 1 Simulated occurences]]*_xlfn.LOGNORM.INV(Table3[[#This Row],[RV lognorm]],(LN(ImpLow1)+LN(ImpUp1))/2,(LN(ImpUp1)-LN(ImpLow1))/3.29)</f>
        <v>30060.942316879602</v>
      </c>
      <c r="L1073">
        <f>_xlfn.BINOM.INV(BinomTrials,_xlfn.GAMMA.INV(Table3[[#This Row],[RV gamma]],GammaShape2,GammaRate2)/BinomTrials,Table3[[#This Row],[RV binom]])</f>
        <v>0</v>
      </c>
      <c r="M1073" s="1">
        <f>Table3[[#This Row],[Risk 2 simulated occurences]]*_xlfn.LOGNORM.INV(Table3[[#This Row],[RV lognorm]],(LN(ImpLow2)+LN(ImpUp2))/2,(LN(ImpUp2)-LN(ImpLow2))/3.29)</f>
        <v>0</v>
      </c>
    </row>
    <row r="1074" spans="7:13">
      <c r="G1074">
        <v>0.57005788039884431</v>
      </c>
      <c r="H1074">
        <v>0.62045117217137069</v>
      </c>
      <c r="I1074">
        <v>0.67084446394389707</v>
      </c>
      <c r="J1074">
        <f>_xlfn.BINOM.INV(BinomTrials,_xlfn.GAMMA.INV(Table3[[#This Row],[RV gamma]],GammaShape1,GammaRate1)/BinomTrials,Table3[[#This Row],[RV binom]])</f>
        <v>1</v>
      </c>
      <c r="K1074" s="1">
        <f>Table3[[#This Row],[Risk 1 Simulated occurences]]*_xlfn.LOGNORM.INV(Table3[[#This Row],[RV lognorm]],(LN(ImpLow1)+LN(ImpUp1))/2,(LN(ImpUp1)-LN(ImpLow1))/3.29)</f>
        <v>43094.448905101024</v>
      </c>
      <c r="L1074">
        <f>_xlfn.BINOM.INV(BinomTrials,_xlfn.GAMMA.INV(Table3[[#This Row],[RV gamma]],GammaShape2,GammaRate2)/BinomTrials,Table3[[#This Row],[RV binom]])</f>
        <v>0</v>
      </c>
      <c r="M1074" s="1">
        <f>Table3[[#This Row],[Risk 2 simulated occurences]]*_xlfn.LOGNORM.INV(Table3[[#This Row],[RV lognorm]],(LN(ImpLow2)+LN(ImpUp2))/2,(LN(ImpUp2)-LN(ImpLow2))/3.29)</f>
        <v>0</v>
      </c>
    </row>
    <row r="1075" spans="7:13">
      <c r="G1075">
        <v>0.96279586337636969</v>
      </c>
      <c r="H1075">
        <v>0.92285068422688665</v>
      </c>
      <c r="I1075">
        <v>0.88290550507740373</v>
      </c>
      <c r="J1075">
        <f>_xlfn.BINOM.INV(BinomTrials,_xlfn.GAMMA.INV(Table3[[#This Row],[RV gamma]],GammaShape1,GammaRate1)/BinomTrials,Table3[[#This Row],[RV binom]])</f>
        <v>2</v>
      </c>
      <c r="K1075" s="1">
        <f>Table3[[#This Row],[Risk 1 Simulated occurences]]*_xlfn.LOGNORM.INV(Table3[[#This Row],[RV lognorm]],(LN(ImpLow1)+LN(ImpUp1))/2,(LN(ImpUp1)-LN(ImpLow1))/3.29)</f>
        <v>145419.24034701494</v>
      </c>
      <c r="L1075">
        <f>_xlfn.BINOM.INV(BinomTrials,_xlfn.GAMMA.INV(Table3[[#This Row],[RV gamma]],GammaShape2,GammaRate2)/BinomTrials,Table3[[#This Row],[RV binom]])</f>
        <v>1</v>
      </c>
      <c r="M1075" s="1">
        <f>Table3[[#This Row],[Risk 2 simulated occurences]]*_xlfn.LOGNORM.INV(Table3[[#This Row],[RV lognorm]],(LN(ImpLow2)+LN(ImpUp2))/2,(LN(ImpUp2)-LN(ImpLow2))/3.29)</f>
        <v>7270962.01735075</v>
      </c>
    </row>
    <row r="1076" spans="7:13">
      <c r="G1076">
        <v>0.71007576664447591</v>
      </c>
      <c r="H1076">
        <v>0.35144980128456366</v>
      </c>
      <c r="I1076">
        <v>0.9928238359246514</v>
      </c>
      <c r="J1076">
        <f>_xlfn.BINOM.INV(BinomTrials,_xlfn.GAMMA.INV(Table3[[#This Row],[RV gamma]],GammaShape1,GammaRate1)/BinomTrials,Table3[[#This Row],[RV binom]])</f>
        <v>0</v>
      </c>
      <c r="K1076" s="1">
        <f>Table3[[#This Row],[Risk 1 Simulated occurences]]*_xlfn.LOGNORM.INV(Table3[[#This Row],[RV lognorm]],(LN(ImpLow1)+LN(ImpUp1))/2,(LN(ImpUp1)-LN(ImpLow1))/3.29)</f>
        <v>0</v>
      </c>
      <c r="L1076">
        <f>_xlfn.BINOM.INV(BinomTrials,_xlfn.GAMMA.INV(Table3[[#This Row],[RV gamma]],GammaShape2,GammaRate2)/BinomTrials,Table3[[#This Row],[RV binom]])</f>
        <v>0</v>
      </c>
      <c r="M1076" s="1">
        <f>Table3[[#This Row],[Risk 2 simulated occurences]]*_xlfn.LOGNORM.INV(Table3[[#This Row],[RV lognorm]],(LN(ImpLow2)+LN(ImpUp2))/2,(LN(ImpUp2)-LN(ImpLow2))/3.29)</f>
        <v>0</v>
      </c>
    </row>
    <row r="1077" spans="7:13">
      <c r="G1077">
        <v>0.24340999370599631</v>
      </c>
      <c r="H1077">
        <v>0.81681018966101582</v>
      </c>
      <c r="I1077">
        <v>0.39021038561603538</v>
      </c>
      <c r="J1077">
        <f>_xlfn.BINOM.INV(BinomTrials,_xlfn.GAMMA.INV(Table3[[#This Row],[RV gamma]],GammaShape1,GammaRate1)/BinomTrials,Table3[[#This Row],[RV binom]])</f>
        <v>1</v>
      </c>
      <c r="K1077" s="1">
        <f>Table3[[#This Row],[Risk 1 Simulated occurences]]*_xlfn.LOGNORM.INV(Table3[[#This Row],[RV lognorm]],(LN(ImpLow1)+LN(ImpUp1))/2,(LN(ImpUp1)-LN(ImpLow1))/3.29)</f>
        <v>26017.60119897933</v>
      </c>
      <c r="L1077">
        <f>_xlfn.BINOM.INV(BinomTrials,_xlfn.GAMMA.INV(Table3[[#This Row],[RV gamma]],GammaShape2,GammaRate2)/BinomTrials,Table3[[#This Row],[RV binom]])</f>
        <v>0</v>
      </c>
      <c r="M1077" s="1">
        <f>Table3[[#This Row],[Risk 2 simulated occurences]]*_xlfn.LOGNORM.INV(Table3[[#This Row],[RV lognorm]],(LN(ImpLow2)+LN(ImpUp2))/2,(LN(ImpUp2)-LN(ImpLow2))/3.29)</f>
        <v>0</v>
      </c>
    </row>
    <row r="1078" spans="7:13">
      <c r="G1078">
        <v>0.99176421667996995</v>
      </c>
      <c r="H1078">
        <v>0.12885763269330264</v>
      </c>
      <c r="I1078">
        <v>0.26595104870663538</v>
      </c>
      <c r="J1078">
        <f>_xlfn.BINOM.INV(BinomTrials,_xlfn.GAMMA.INV(Table3[[#This Row],[RV gamma]],GammaShape1,GammaRate1)/BinomTrials,Table3[[#This Row],[RV binom]])</f>
        <v>0</v>
      </c>
      <c r="K1078" s="1">
        <f>Table3[[#This Row],[Risk 1 Simulated occurences]]*_xlfn.LOGNORM.INV(Table3[[#This Row],[RV lognorm]],(LN(ImpLow1)+LN(ImpUp1))/2,(LN(ImpUp1)-LN(ImpLow1))/3.29)</f>
        <v>0</v>
      </c>
      <c r="L1078">
        <f>_xlfn.BINOM.INV(BinomTrials,_xlfn.GAMMA.INV(Table3[[#This Row],[RV gamma]],GammaShape2,GammaRate2)/BinomTrials,Table3[[#This Row],[RV binom]])</f>
        <v>0</v>
      </c>
      <c r="M1078" s="1">
        <f>Table3[[#This Row],[Risk 2 simulated occurences]]*_xlfn.LOGNORM.INV(Table3[[#This Row],[RV lognorm]],(LN(ImpLow2)+LN(ImpUp2))/2,(LN(ImpUp2)-LN(ImpLow2))/3.29)</f>
        <v>0</v>
      </c>
    </row>
    <row r="1079" spans="7:13">
      <c r="G1079">
        <v>0.58118974025416636</v>
      </c>
      <c r="H1079">
        <v>0.71023267633758147</v>
      </c>
      <c r="I1079">
        <v>0.83927561242099646</v>
      </c>
      <c r="J1079">
        <f>_xlfn.BINOM.INV(BinomTrials,_xlfn.GAMMA.INV(Table3[[#This Row],[RV gamma]],GammaShape1,GammaRate1)/BinomTrials,Table3[[#This Row],[RV binom]])</f>
        <v>1</v>
      </c>
      <c r="K1079" s="1">
        <f>Table3[[#This Row],[Risk 1 Simulated occurences]]*_xlfn.LOGNORM.INV(Table3[[#This Row],[RV lognorm]],(LN(ImpLow1)+LN(ImpUp1))/2,(LN(ImpUp1)-LN(ImpLow1))/3.29)</f>
        <v>63294.102438083974</v>
      </c>
      <c r="L1079">
        <f>_xlfn.BINOM.INV(BinomTrials,_xlfn.GAMMA.INV(Table3[[#This Row],[RV gamma]],GammaShape2,GammaRate2)/BinomTrials,Table3[[#This Row],[RV binom]])</f>
        <v>0</v>
      </c>
      <c r="M1079" s="1">
        <f>Table3[[#This Row],[Risk 2 simulated occurences]]*_xlfn.LOGNORM.INV(Table3[[#This Row],[RV lognorm]],(LN(ImpLow2)+LN(ImpUp2))/2,(LN(ImpUp2)-LN(ImpLow2))/3.29)</f>
        <v>0</v>
      </c>
    </row>
    <row r="1080" spans="7:13">
      <c r="G1080">
        <v>5.5964451774938244E-2</v>
      </c>
      <c r="H1080">
        <v>0.88059120573130956</v>
      </c>
      <c r="I1080">
        <v>0.70521795968768097</v>
      </c>
      <c r="J1080">
        <f>_xlfn.BINOM.INV(BinomTrials,_xlfn.GAMMA.INV(Table3[[#This Row],[RV gamma]],GammaShape1,GammaRate1)/BinomTrials,Table3[[#This Row],[RV binom]])</f>
        <v>1</v>
      </c>
      <c r="K1080" s="1">
        <f>Table3[[#This Row],[Risk 1 Simulated occurences]]*_xlfn.LOGNORM.INV(Table3[[#This Row],[RV lognorm]],(LN(ImpLow1)+LN(ImpUp1))/2,(LN(ImpUp1)-LN(ImpLow1))/3.29)</f>
        <v>46128.782093367998</v>
      </c>
      <c r="L1080">
        <f>_xlfn.BINOM.INV(BinomTrials,_xlfn.GAMMA.INV(Table3[[#This Row],[RV gamma]],GammaShape2,GammaRate2)/BinomTrials,Table3[[#This Row],[RV binom]])</f>
        <v>1</v>
      </c>
      <c r="M1080" s="1">
        <f>Table3[[#This Row],[Risk 2 simulated occurences]]*_xlfn.LOGNORM.INV(Table3[[#This Row],[RV lognorm]],(LN(ImpLow2)+LN(ImpUp2))/2,(LN(ImpUp2)-LN(ImpLow2))/3.29)</f>
        <v>4612878.2093368098</v>
      </c>
    </row>
    <row r="1081" spans="7:13">
      <c r="G1081">
        <v>0.59454098138704015</v>
      </c>
      <c r="H1081">
        <v>9.6394726120119317E-2</v>
      </c>
      <c r="I1081">
        <v>0.59824847085319854</v>
      </c>
      <c r="J1081">
        <f>_xlfn.BINOM.INV(BinomTrials,_xlfn.GAMMA.INV(Table3[[#This Row],[RV gamma]],GammaShape1,GammaRate1)/BinomTrials,Table3[[#This Row],[RV binom]])</f>
        <v>0</v>
      </c>
      <c r="K1081" s="1">
        <f>Table3[[#This Row],[Risk 1 Simulated occurences]]*_xlfn.LOGNORM.INV(Table3[[#This Row],[RV lognorm]],(LN(ImpLow1)+LN(ImpUp1))/2,(LN(ImpUp1)-LN(ImpLow1))/3.29)</f>
        <v>0</v>
      </c>
      <c r="L1081">
        <f>_xlfn.BINOM.INV(BinomTrials,_xlfn.GAMMA.INV(Table3[[#This Row],[RV gamma]],GammaShape2,GammaRate2)/BinomTrials,Table3[[#This Row],[RV binom]])</f>
        <v>0</v>
      </c>
      <c r="M1081" s="1">
        <f>Table3[[#This Row],[Risk 2 simulated occurences]]*_xlfn.LOGNORM.INV(Table3[[#This Row],[RV lognorm]],(LN(ImpLow2)+LN(ImpUp2))/2,(LN(ImpUp2)-LN(ImpLow2))/3.29)</f>
        <v>0</v>
      </c>
    </row>
    <row r="1082" spans="7:13">
      <c r="G1082">
        <v>0.45027417198301956</v>
      </c>
      <c r="H1082">
        <v>0.10616190084543167</v>
      </c>
      <c r="I1082">
        <v>0.76204962970784385</v>
      </c>
      <c r="J1082">
        <f>_xlfn.BINOM.INV(BinomTrials,_xlfn.GAMMA.INV(Table3[[#This Row],[RV gamma]],GammaShape1,GammaRate1)/BinomTrials,Table3[[#This Row],[RV binom]])</f>
        <v>0</v>
      </c>
      <c r="K1082" s="1">
        <f>Table3[[#This Row],[Risk 1 Simulated occurences]]*_xlfn.LOGNORM.INV(Table3[[#This Row],[RV lognorm]],(LN(ImpLow1)+LN(ImpUp1))/2,(LN(ImpUp1)-LN(ImpLow1))/3.29)</f>
        <v>0</v>
      </c>
      <c r="L1082">
        <f>_xlfn.BINOM.INV(BinomTrials,_xlfn.GAMMA.INV(Table3[[#This Row],[RV gamma]],GammaShape2,GammaRate2)/BinomTrials,Table3[[#This Row],[RV binom]])</f>
        <v>0</v>
      </c>
      <c r="M1082" s="1">
        <f>Table3[[#This Row],[Risk 2 simulated occurences]]*_xlfn.LOGNORM.INV(Table3[[#This Row],[RV lognorm]],(LN(ImpLow2)+LN(ImpUp2))/2,(LN(ImpUp2)-LN(ImpLow2))/3.29)</f>
        <v>0</v>
      </c>
    </row>
    <row r="1083" spans="7:13">
      <c r="G1083">
        <v>0.75800851860922225</v>
      </c>
      <c r="H1083">
        <v>0.2630675091701874</v>
      </c>
      <c r="I1083">
        <v>0.76812649973115255</v>
      </c>
      <c r="J1083">
        <f>_xlfn.BINOM.INV(BinomTrials,_xlfn.GAMMA.INV(Table3[[#This Row],[RV gamma]],GammaShape1,GammaRate1)/BinomTrials,Table3[[#This Row],[RV binom]])</f>
        <v>0</v>
      </c>
      <c r="K1083" s="1">
        <f>Table3[[#This Row],[Risk 1 Simulated occurences]]*_xlfn.LOGNORM.INV(Table3[[#This Row],[RV lognorm]],(LN(ImpLow1)+LN(ImpUp1))/2,(LN(ImpUp1)-LN(ImpLow1))/3.29)</f>
        <v>0</v>
      </c>
      <c r="L1083">
        <f>_xlfn.BINOM.INV(BinomTrials,_xlfn.GAMMA.INV(Table3[[#This Row],[RV gamma]],GammaShape2,GammaRate2)/BinomTrials,Table3[[#This Row],[RV binom]])</f>
        <v>0</v>
      </c>
      <c r="M1083" s="1">
        <f>Table3[[#This Row],[Risk 2 simulated occurences]]*_xlfn.LOGNORM.INV(Table3[[#This Row],[RV lognorm]],(LN(ImpLow2)+LN(ImpUp2))/2,(LN(ImpUp2)-LN(ImpLow2))/3.29)</f>
        <v>0</v>
      </c>
    </row>
    <row r="1084" spans="7:13">
      <c r="G1084">
        <v>0.84917226519862765</v>
      </c>
      <c r="H1084">
        <v>0.37562662333977714</v>
      </c>
      <c r="I1084">
        <v>0.90208098148092675</v>
      </c>
      <c r="J1084">
        <f>_xlfn.BINOM.INV(BinomTrials,_xlfn.GAMMA.INV(Table3[[#This Row],[RV gamma]],GammaShape1,GammaRate1)/BinomTrials,Table3[[#This Row],[RV binom]])</f>
        <v>0</v>
      </c>
      <c r="K1084" s="1">
        <f>Table3[[#This Row],[Risk 1 Simulated occurences]]*_xlfn.LOGNORM.INV(Table3[[#This Row],[RV lognorm]],(LN(ImpLow1)+LN(ImpUp1))/2,(LN(ImpUp1)-LN(ImpLow1))/3.29)</f>
        <v>0</v>
      </c>
      <c r="L1084">
        <f>_xlfn.BINOM.INV(BinomTrials,_xlfn.GAMMA.INV(Table3[[#This Row],[RV gamma]],GammaShape2,GammaRate2)/BinomTrials,Table3[[#This Row],[RV binom]])</f>
        <v>0</v>
      </c>
      <c r="M1084" s="1">
        <f>Table3[[#This Row],[Risk 2 simulated occurences]]*_xlfn.LOGNORM.INV(Table3[[#This Row],[RV lognorm]],(LN(ImpLow2)+LN(ImpUp2))/2,(LN(ImpUp2)-LN(ImpLow2))/3.29)</f>
        <v>0</v>
      </c>
    </row>
    <row r="1085" spans="7:13">
      <c r="G1085">
        <v>3.8261193334246608E-2</v>
      </c>
      <c r="H1085">
        <v>0.15665847163491811</v>
      </c>
      <c r="I1085">
        <v>0.27505574993558962</v>
      </c>
      <c r="J1085">
        <f>_xlfn.BINOM.INV(BinomTrials,_xlfn.GAMMA.INV(Table3[[#This Row],[RV gamma]],GammaShape1,GammaRate1)/BinomTrials,Table3[[#This Row],[RV binom]])</f>
        <v>0</v>
      </c>
      <c r="K1085" s="1">
        <f>Table3[[#This Row],[Risk 1 Simulated occurences]]*_xlfn.LOGNORM.INV(Table3[[#This Row],[RV lognorm]],(LN(ImpLow1)+LN(ImpUp1))/2,(LN(ImpUp1)-LN(ImpLow1))/3.29)</f>
        <v>0</v>
      </c>
      <c r="L1085">
        <f>_xlfn.BINOM.INV(BinomTrials,_xlfn.GAMMA.INV(Table3[[#This Row],[RV gamma]],GammaShape2,GammaRate2)/BinomTrials,Table3[[#This Row],[RV binom]])</f>
        <v>0</v>
      </c>
      <c r="M1085" s="1">
        <f>Table3[[#This Row],[Risk 2 simulated occurences]]*_xlfn.LOGNORM.INV(Table3[[#This Row],[RV lognorm]],(LN(ImpLow2)+LN(ImpUp2))/2,(LN(ImpUp2)-LN(ImpLow2))/3.29)</f>
        <v>0</v>
      </c>
    </row>
    <row r="1086" spans="7:13">
      <c r="G1086">
        <v>5.5876368682773958E-2</v>
      </c>
      <c r="H1086">
        <v>0.95893276806871075</v>
      </c>
      <c r="I1086">
        <v>0.86198916745464749</v>
      </c>
      <c r="J1086">
        <f>_xlfn.BINOM.INV(BinomTrials,_xlfn.GAMMA.INV(Table3[[#This Row],[RV gamma]],GammaShape1,GammaRate1)/BinomTrials,Table3[[#This Row],[RV binom]])</f>
        <v>2</v>
      </c>
      <c r="K1086" s="1">
        <f>Table3[[#This Row],[Risk 1 Simulated occurences]]*_xlfn.LOGNORM.INV(Table3[[#This Row],[RV lognorm]],(LN(ImpLow1)+LN(ImpUp1))/2,(LN(ImpUp1)-LN(ImpLow1))/3.29)</f>
        <v>135557.69779689886</v>
      </c>
      <c r="L1086">
        <f>_xlfn.BINOM.INV(BinomTrials,_xlfn.GAMMA.INV(Table3[[#This Row],[RV gamma]],GammaShape2,GammaRate2)/BinomTrials,Table3[[#This Row],[RV binom]])</f>
        <v>1</v>
      </c>
      <c r="M1086" s="1">
        <f>Table3[[#This Row],[Risk 2 simulated occurences]]*_xlfn.LOGNORM.INV(Table3[[#This Row],[RV lognorm]],(LN(ImpLow2)+LN(ImpUp2))/2,(LN(ImpUp2)-LN(ImpLow2))/3.29)</f>
        <v>6777884.8898449466</v>
      </c>
    </row>
    <row r="1087" spans="7:13">
      <c r="G1087">
        <v>0.11412845138186982</v>
      </c>
      <c r="H1087">
        <v>0.78303293082073</v>
      </c>
      <c r="I1087">
        <v>0.45193741025959022</v>
      </c>
      <c r="J1087">
        <f>_xlfn.BINOM.INV(BinomTrials,_xlfn.GAMMA.INV(Table3[[#This Row],[RV gamma]],GammaShape1,GammaRate1)/BinomTrials,Table3[[#This Row],[RV binom]])</f>
        <v>1</v>
      </c>
      <c r="K1087" s="1">
        <f>Table3[[#This Row],[Risk 1 Simulated occurences]]*_xlfn.LOGNORM.INV(Table3[[#This Row],[RV lognorm]],(LN(ImpLow1)+LN(ImpUp1))/2,(LN(ImpUp1)-LN(ImpLow1))/3.29)</f>
        <v>29059.785901399318</v>
      </c>
      <c r="L1087">
        <f>_xlfn.BINOM.INV(BinomTrials,_xlfn.GAMMA.INV(Table3[[#This Row],[RV gamma]],GammaShape2,GammaRate2)/BinomTrials,Table3[[#This Row],[RV binom]])</f>
        <v>0</v>
      </c>
      <c r="M1087" s="1">
        <f>Table3[[#This Row],[Risk 2 simulated occurences]]*_xlfn.LOGNORM.INV(Table3[[#This Row],[RV lognorm]],(LN(ImpLow2)+LN(ImpUp2))/2,(LN(ImpUp2)-LN(ImpLow2))/3.29)</f>
        <v>0</v>
      </c>
    </row>
    <row r="1088" spans="7:13">
      <c r="G1088">
        <v>0.15688237508613725</v>
      </c>
      <c r="H1088">
        <v>0.43446830400939485</v>
      </c>
      <c r="I1088">
        <v>0.71205423293265246</v>
      </c>
      <c r="J1088">
        <f>_xlfn.BINOM.INV(BinomTrials,_xlfn.GAMMA.INV(Table3[[#This Row],[RV gamma]],GammaShape1,GammaRate1)/BinomTrials,Table3[[#This Row],[RV binom]])</f>
        <v>0</v>
      </c>
      <c r="K1088" s="1">
        <f>Table3[[#This Row],[Risk 1 Simulated occurences]]*_xlfn.LOGNORM.INV(Table3[[#This Row],[RV lognorm]],(LN(ImpLow1)+LN(ImpUp1))/2,(LN(ImpUp1)-LN(ImpLow1))/3.29)</f>
        <v>0</v>
      </c>
      <c r="L1088">
        <f>_xlfn.BINOM.INV(BinomTrials,_xlfn.GAMMA.INV(Table3[[#This Row],[RV gamma]],GammaShape2,GammaRate2)/BinomTrials,Table3[[#This Row],[RV binom]])</f>
        <v>0</v>
      </c>
      <c r="M1088" s="1">
        <f>Table3[[#This Row],[Risk 2 simulated occurences]]*_xlfn.LOGNORM.INV(Table3[[#This Row],[RV lognorm]],(LN(ImpLow2)+LN(ImpUp2))/2,(LN(ImpUp2)-LN(ImpLow2))/3.29)</f>
        <v>0</v>
      </c>
    </row>
    <row r="1089" spans="7:13">
      <c r="G1089">
        <v>0.72207807270906776</v>
      </c>
      <c r="H1089">
        <v>0.10878548589944163</v>
      </c>
      <c r="I1089">
        <v>0.49549289908981553</v>
      </c>
      <c r="J1089">
        <f>_xlfn.BINOM.INV(BinomTrials,_xlfn.GAMMA.INV(Table3[[#This Row],[RV gamma]],GammaShape1,GammaRate1)/BinomTrials,Table3[[#This Row],[RV binom]])</f>
        <v>0</v>
      </c>
      <c r="K1089" s="1">
        <f>Table3[[#This Row],[Risk 1 Simulated occurences]]*_xlfn.LOGNORM.INV(Table3[[#This Row],[RV lognorm]],(LN(ImpLow1)+LN(ImpUp1))/2,(LN(ImpUp1)-LN(ImpLow1))/3.29)</f>
        <v>0</v>
      </c>
      <c r="L1089">
        <f>_xlfn.BINOM.INV(BinomTrials,_xlfn.GAMMA.INV(Table3[[#This Row],[RV gamma]],GammaShape2,GammaRate2)/BinomTrials,Table3[[#This Row],[RV binom]])</f>
        <v>0</v>
      </c>
      <c r="M1089" s="1">
        <f>Table3[[#This Row],[Risk 2 simulated occurences]]*_xlfn.LOGNORM.INV(Table3[[#This Row],[RV lognorm]],(LN(ImpLow2)+LN(ImpUp2))/2,(LN(ImpUp2)-LN(ImpLow2))/3.29)</f>
        <v>0</v>
      </c>
    </row>
    <row r="1090" spans="7:13">
      <c r="G1090">
        <v>0.96616802130181711</v>
      </c>
      <c r="H1090">
        <v>0.35766151191557827</v>
      </c>
      <c r="I1090">
        <v>0.74915500252933942</v>
      </c>
      <c r="J1090">
        <f>_xlfn.BINOM.INV(BinomTrials,_xlfn.GAMMA.INV(Table3[[#This Row],[RV gamma]],GammaShape1,GammaRate1)/BinomTrials,Table3[[#This Row],[RV binom]])</f>
        <v>0</v>
      </c>
      <c r="K1090" s="1">
        <f>Table3[[#This Row],[Risk 1 Simulated occurences]]*_xlfn.LOGNORM.INV(Table3[[#This Row],[RV lognorm]],(LN(ImpLow1)+LN(ImpUp1))/2,(LN(ImpUp1)-LN(ImpLow1))/3.29)</f>
        <v>0</v>
      </c>
      <c r="L1090">
        <f>_xlfn.BINOM.INV(BinomTrials,_xlfn.GAMMA.INV(Table3[[#This Row],[RV gamma]],GammaShape2,GammaRate2)/BinomTrials,Table3[[#This Row],[RV binom]])</f>
        <v>0</v>
      </c>
      <c r="M1090" s="1">
        <f>Table3[[#This Row],[Risk 2 simulated occurences]]*_xlfn.LOGNORM.INV(Table3[[#This Row],[RV lognorm]],(LN(ImpLow2)+LN(ImpUp2))/2,(LN(ImpUp2)-LN(ImpLow2))/3.29)</f>
        <v>0</v>
      </c>
    </row>
    <row r="1091" spans="7:13">
      <c r="G1091">
        <v>0.38593401964098867</v>
      </c>
      <c r="H1091">
        <v>0.21703076512414532</v>
      </c>
      <c r="I1091">
        <v>4.8127510607301964E-2</v>
      </c>
      <c r="J1091">
        <f>_xlfn.BINOM.INV(BinomTrials,_xlfn.GAMMA.INV(Table3[[#This Row],[RV gamma]],GammaShape1,GammaRate1)/BinomTrials,Table3[[#This Row],[RV binom]])</f>
        <v>0</v>
      </c>
      <c r="K1091" s="1">
        <f>Table3[[#This Row],[Risk 1 Simulated occurences]]*_xlfn.LOGNORM.INV(Table3[[#This Row],[RV lognorm]],(LN(ImpLow1)+LN(ImpUp1))/2,(LN(ImpUp1)-LN(ImpLow1))/3.29)</f>
        <v>0</v>
      </c>
      <c r="L1091">
        <f>_xlfn.BINOM.INV(BinomTrials,_xlfn.GAMMA.INV(Table3[[#This Row],[RV gamma]],GammaShape2,GammaRate2)/BinomTrials,Table3[[#This Row],[RV binom]])</f>
        <v>0</v>
      </c>
      <c r="M1091" s="1">
        <f>Table3[[#This Row],[Risk 2 simulated occurences]]*_xlfn.LOGNORM.INV(Table3[[#This Row],[RV lognorm]],(LN(ImpLow2)+LN(ImpUp2))/2,(LN(ImpUp2)-LN(ImpLow2))/3.29)</f>
        <v>0</v>
      </c>
    </row>
    <row r="1092" spans="7:13">
      <c r="G1092">
        <v>0.39306810609673526</v>
      </c>
      <c r="H1092">
        <v>0.63606944151039679</v>
      </c>
      <c r="I1092">
        <v>0.87907077692405822</v>
      </c>
      <c r="J1092">
        <f>_xlfn.BINOM.INV(BinomTrials,_xlfn.GAMMA.INV(Table3[[#This Row],[RV gamma]],GammaShape1,GammaRate1)/BinomTrials,Table3[[#This Row],[RV binom]])</f>
        <v>1</v>
      </c>
      <c r="K1092" s="1">
        <f>Table3[[#This Row],[Risk 1 Simulated occurences]]*_xlfn.LOGNORM.INV(Table3[[#This Row],[RV lognorm]],(LN(ImpLow1)+LN(ImpUp1))/2,(LN(ImpUp1)-LN(ImpLow1))/3.29)</f>
        <v>71734.944950037228</v>
      </c>
      <c r="L1092">
        <f>_xlfn.BINOM.INV(BinomTrials,_xlfn.GAMMA.INV(Table3[[#This Row],[RV gamma]],GammaShape2,GammaRate2)/BinomTrials,Table3[[#This Row],[RV binom]])</f>
        <v>0</v>
      </c>
      <c r="M1092" s="1">
        <f>Table3[[#This Row],[Risk 2 simulated occurences]]*_xlfn.LOGNORM.INV(Table3[[#This Row],[RV lognorm]],(LN(ImpLow2)+LN(ImpUp2))/2,(LN(ImpUp2)-LN(ImpLow2))/3.29)</f>
        <v>0</v>
      </c>
    </row>
    <row r="1093" spans="7:13">
      <c r="G1093">
        <v>0.29565916782974228</v>
      </c>
      <c r="H1093">
        <v>0.4191034652381686</v>
      </c>
      <c r="I1093">
        <v>0.54254776264659488</v>
      </c>
      <c r="J1093">
        <f>_xlfn.BINOM.INV(BinomTrials,_xlfn.GAMMA.INV(Table3[[#This Row],[RV gamma]],GammaShape1,GammaRate1)/BinomTrials,Table3[[#This Row],[RV binom]])</f>
        <v>0</v>
      </c>
      <c r="K1093" s="1">
        <f>Table3[[#This Row],[Risk 1 Simulated occurences]]*_xlfn.LOGNORM.INV(Table3[[#This Row],[RV lognorm]],(LN(ImpLow1)+LN(ImpUp1))/2,(LN(ImpUp1)-LN(ImpLow1))/3.29)</f>
        <v>0</v>
      </c>
      <c r="L1093">
        <f>_xlfn.BINOM.INV(BinomTrials,_xlfn.GAMMA.INV(Table3[[#This Row],[RV gamma]],GammaShape2,GammaRate2)/BinomTrials,Table3[[#This Row],[RV binom]])</f>
        <v>0</v>
      </c>
      <c r="M1093" s="1">
        <f>Table3[[#This Row],[Risk 2 simulated occurences]]*_xlfn.LOGNORM.INV(Table3[[#This Row],[RV lognorm]],(LN(ImpLow2)+LN(ImpUp2))/2,(LN(ImpUp2)-LN(ImpLow2))/3.29)</f>
        <v>0</v>
      </c>
    </row>
    <row r="1094" spans="7:13">
      <c r="G1094">
        <v>0.14363371447829237</v>
      </c>
      <c r="H1094">
        <v>0.87194025789943541</v>
      </c>
      <c r="I1094">
        <v>0.60024680132057839</v>
      </c>
      <c r="J1094">
        <f>_xlfn.BINOM.INV(BinomTrials,_xlfn.GAMMA.INV(Table3[[#This Row],[RV gamma]],GammaShape1,GammaRate1)/BinomTrials,Table3[[#This Row],[RV binom]])</f>
        <v>1</v>
      </c>
      <c r="K1094" s="1">
        <f>Table3[[#This Row],[Risk 1 Simulated occurences]]*_xlfn.LOGNORM.INV(Table3[[#This Row],[RV lognorm]],(LN(ImpLow1)+LN(ImpUp1))/2,(LN(ImpUp1)-LN(ImpLow1))/3.29)</f>
        <v>37774.557261778129</v>
      </c>
      <c r="L1094">
        <f>_xlfn.BINOM.INV(BinomTrials,_xlfn.GAMMA.INV(Table3[[#This Row],[RV gamma]],GammaShape2,GammaRate2)/BinomTrials,Table3[[#This Row],[RV binom]])</f>
        <v>1</v>
      </c>
      <c r="M1094" s="1">
        <f>Table3[[#This Row],[Risk 2 simulated occurences]]*_xlfn.LOGNORM.INV(Table3[[#This Row],[RV lognorm]],(LN(ImpLow2)+LN(ImpUp2))/2,(LN(ImpUp2)-LN(ImpLow2))/3.29)</f>
        <v>3777455.7261778144</v>
      </c>
    </row>
    <row r="1095" spans="7:13">
      <c r="G1095">
        <v>5.1839236659854293E-2</v>
      </c>
      <c r="H1095">
        <v>0.69991451581004749</v>
      </c>
      <c r="I1095">
        <v>0.34798979496024074</v>
      </c>
      <c r="J1095">
        <f>_xlfn.BINOM.INV(BinomTrials,_xlfn.GAMMA.INV(Table3[[#This Row],[RV gamma]],GammaShape1,GammaRate1)/BinomTrials,Table3[[#This Row],[RV binom]])</f>
        <v>0</v>
      </c>
      <c r="K1095" s="1">
        <f>Table3[[#This Row],[Risk 1 Simulated occurences]]*_xlfn.LOGNORM.INV(Table3[[#This Row],[RV lognorm]],(LN(ImpLow1)+LN(ImpUp1))/2,(LN(ImpUp1)-LN(ImpLow1))/3.29)</f>
        <v>0</v>
      </c>
      <c r="L1095">
        <f>_xlfn.BINOM.INV(BinomTrials,_xlfn.GAMMA.INV(Table3[[#This Row],[RV gamma]],GammaShape2,GammaRate2)/BinomTrials,Table3[[#This Row],[RV binom]])</f>
        <v>0</v>
      </c>
      <c r="M1095" s="1">
        <f>Table3[[#This Row],[Risk 2 simulated occurences]]*_xlfn.LOGNORM.INV(Table3[[#This Row],[RV lognorm]],(LN(ImpLow2)+LN(ImpUp2))/2,(LN(ImpUp2)-LN(ImpLow2))/3.29)</f>
        <v>0</v>
      </c>
    </row>
    <row r="1096" spans="7:13">
      <c r="G1096">
        <v>0.26205054217113671</v>
      </c>
      <c r="H1096">
        <v>0.46326721946860999</v>
      </c>
      <c r="I1096">
        <v>0.66448389676608322</v>
      </c>
      <c r="J1096">
        <f>_xlfn.BINOM.INV(BinomTrials,_xlfn.GAMMA.INV(Table3[[#This Row],[RV gamma]],GammaShape1,GammaRate1)/BinomTrials,Table3[[#This Row],[RV binom]])</f>
        <v>0</v>
      </c>
      <c r="K1096" s="1">
        <f>Table3[[#This Row],[Risk 1 Simulated occurences]]*_xlfn.LOGNORM.INV(Table3[[#This Row],[RV lognorm]],(LN(ImpLow1)+LN(ImpUp1))/2,(LN(ImpUp1)-LN(ImpLow1))/3.29)</f>
        <v>0</v>
      </c>
      <c r="L1096">
        <f>_xlfn.BINOM.INV(BinomTrials,_xlfn.GAMMA.INV(Table3[[#This Row],[RV gamma]],GammaShape2,GammaRate2)/BinomTrials,Table3[[#This Row],[RV binom]])</f>
        <v>0</v>
      </c>
      <c r="M1096" s="1">
        <f>Table3[[#This Row],[Risk 2 simulated occurences]]*_xlfn.LOGNORM.INV(Table3[[#This Row],[RV lognorm]],(LN(ImpLow2)+LN(ImpUp2))/2,(LN(ImpUp2)-LN(ImpLow2))/3.29)</f>
        <v>0</v>
      </c>
    </row>
    <row r="1097" spans="7:13">
      <c r="G1097">
        <v>0.28346227029499704</v>
      </c>
      <c r="H1097">
        <v>0.13215760892823228</v>
      </c>
      <c r="I1097">
        <v>0.98085294756146746</v>
      </c>
      <c r="J1097">
        <f>_xlfn.BINOM.INV(BinomTrials,_xlfn.GAMMA.INV(Table3[[#This Row],[RV gamma]],GammaShape1,GammaRate1)/BinomTrials,Table3[[#This Row],[RV binom]])</f>
        <v>0</v>
      </c>
      <c r="K1097" s="1">
        <f>Table3[[#This Row],[Risk 1 Simulated occurences]]*_xlfn.LOGNORM.INV(Table3[[#This Row],[RV lognorm]],(LN(ImpLow1)+LN(ImpUp1))/2,(LN(ImpUp1)-LN(ImpLow1))/3.29)</f>
        <v>0</v>
      </c>
      <c r="L1097">
        <f>_xlfn.BINOM.INV(BinomTrials,_xlfn.GAMMA.INV(Table3[[#This Row],[RV gamma]],GammaShape2,GammaRate2)/BinomTrials,Table3[[#This Row],[RV binom]])</f>
        <v>0</v>
      </c>
      <c r="M1097" s="1">
        <f>Table3[[#This Row],[Risk 2 simulated occurences]]*_xlfn.LOGNORM.INV(Table3[[#This Row],[RV lognorm]],(LN(ImpLow2)+LN(ImpUp2))/2,(LN(ImpUp2)-LN(ImpLow2))/3.29)</f>
        <v>0</v>
      </c>
    </row>
    <row r="1098" spans="7:13">
      <c r="G1098">
        <v>0.15037684801517839</v>
      </c>
      <c r="H1098">
        <v>0.17293325679978974</v>
      </c>
      <c r="I1098">
        <v>0.19548966558440106</v>
      </c>
      <c r="J1098">
        <f>_xlfn.BINOM.INV(BinomTrials,_xlfn.GAMMA.INV(Table3[[#This Row],[RV gamma]],GammaShape1,GammaRate1)/BinomTrials,Table3[[#This Row],[RV binom]])</f>
        <v>0</v>
      </c>
      <c r="K1098" s="1">
        <f>Table3[[#This Row],[Risk 1 Simulated occurences]]*_xlfn.LOGNORM.INV(Table3[[#This Row],[RV lognorm]],(LN(ImpLow1)+LN(ImpUp1))/2,(LN(ImpUp1)-LN(ImpLow1))/3.29)</f>
        <v>0</v>
      </c>
      <c r="L1098">
        <f>_xlfn.BINOM.INV(BinomTrials,_xlfn.GAMMA.INV(Table3[[#This Row],[RV gamma]],GammaShape2,GammaRate2)/BinomTrials,Table3[[#This Row],[RV binom]])</f>
        <v>0</v>
      </c>
      <c r="M1098" s="1">
        <f>Table3[[#This Row],[Risk 2 simulated occurences]]*_xlfn.LOGNORM.INV(Table3[[#This Row],[RV lognorm]],(LN(ImpLow2)+LN(ImpUp2))/2,(LN(ImpUp2)-LN(ImpLow2))/3.29)</f>
        <v>0</v>
      </c>
    </row>
    <row r="1099" spans="7:13">
      <c r="G1099">
        <v>0.3836845911031983</v>
      </c>
      <c r="H1099">
        <v>0.48924703406600611</v>
      </c>
      <c r="I1099">
        <v>0.59480947702881393</v>
      </c>
      <c r="J1099">
        <f>_xlfn.BINOM.INV(BinomTrials,_xlfn.GAMMA.INV(Table3[[#This Row],[RV gamma]],GammaShape1,GammaRate1)/BinomTrials,Table3[[#This Row],[RV binom]])</f>
        <v>0</v>
      </c>
      <c r="K1099" s="1">
        <f>Table3[[#This Row],[Risk 1 Simulated occurences]]*_xlfn.LOGNORM.INV(Table3[[#This Row],[RV lognorm]],(LN(ImpLow1)+LN(ImpUp1))/2,(LN(ImpUp1)-LN(ImpLow1))/3.29)</f>
        <v>0</v>
      </c>
      <c r="L1099">
        <f>_xlfn.BINOM.INV(BinomTrials,_xlfn.GAMMA.INV(Table3[[#This Row],[RV gamma]],GammaShape2,GammaRate2)/BinomTrials,Table3[[#This Row],[RV binom]])</f>
        <v>0</v>
      </c>
      <c r="M1099" s="1">
        <f>Table3[[#This Row],[Risk 2 simulated occurences]]*_xlfn.LOGNORM.INV(Table3[[#This Row],[RV lognorm]],(LN(ImpLow2)+LN(ImpUp2))/2,(LN(ImpUp2)-LN(ImpLow2))/3.29)</f>
        <v>0</v>
      </c>
    </row>
    <row r="1100" spans="7:13">
      <c r="G1100">
        <v>0.58692267145352561</v>
      </c>
      <c r="H1100">
        <v>0.77490154736437911</v>
      </c>
      <c r="I1100">
        <v>0.96288042327523249</v>
      </c>
      <c r="J1100">
        <f>_xlfn.BINOM.INV(BinomTrials,_xlfn.GAMMA.INV(Table3[[#This Row],[RV gamma]],GammaShape1,GammaRate1)/BinomTrials,Table3[[#This Row],[RV binom]])</f>
        <v>1</v>
      </c>
      <c r="K1100" s="1">
        <f>Table3[[#This Row],[Risk 1 Simulated occurences]]*_xlfn.LOGNORM.INV(Table3[[#This Row],[RV lognorm]],(LN(ImpLow1)+LN(ImpUp1))/2,(LN(ImpUp1)-LN(ImpLow1))/3.29)</f>
        <v>110304.88047893642</v>
      </c>
      <c r="L1100">
        <f>_xlfn.BINOM.INV(BinomTrials,_xlfn.GAMMA.INV(Table3[[#This Row],[RV gamma]],GammaShape2,GammaRate2)/BinomTrials,Table3[[#This Row],[RV binom]])</f>
        <v>0</v>
      </c>
      <c r="M1100" s="1">
        <f>Table3[[#This Row],[Risk 2 simulated occurences]]*_xlfn.LOGNORM.INV(Table3[[#This Row],[RV lognorm]],(LN(ImpLow2)+LN(ImpUp2))/2,(LN(ImpUp2)-LN(ImpLow2))/3.29)</f>
        <v>0</v>
      </c>
    </row>
    <row r="1101" spans="7:13">
      <c r="G1101">
        <v>0.40933911940517792</v>
      </c>
      <c r="H1101">
        <v>0.77030655311900498</v>
      </c>
      <c r="I1101">
        <v>0.13127398683283198</v>
      </c>
      <c r="J1101">
        <f>_xlfn.BINOM.INV(BinomTrials,_xlfn.GAMMA.INV(Table3[[#This Row],[RV gamma]],GammaShape1,GammaRate1)/BinomTrials,Table3[[#This Row],[RV binom]])</f>
        <v>1</v>
      </c>
      <c r="K1101" s="1">
        <f>Table3[[#This Row],[Risk 1 Simulated occurences]]*_xlfn.LOGNORM.INV(Table3[[#This Row],[RV lognorm]],(LN(ImpLow1)+LN(ImpUp1))/2,(LN(ImpUp1)-LN(ImpLow1))/3.29)</f>
        <v>14436.309705884258</v>
      </c>
      <c r="L1101">
        <f>_xlfn.BINOM.INV(BinomTrials,_xlfn.GAMMA.INV(Table3[[#This Row],[RV gamma]],GammaShape2,GammaRate2)/BinomTrials,Table3[[#This Row],[RV binom]])</f>
        <v>0</v>
      </c>
      <c r="M1101" s="1">
        <f>Table3[[#This Row],[Risk 2 simulated occurences]]*_xlfn.LOGNORM.INV(Table3[[#This Row],[RV lognorm]],(LN(ImpLow2)+LN(ImpUp2))/2,(LN(ImpUp2)-LN(ImpLow2))/3.29)</f>
        <v>0</v>
      </c>
    </row>
    <row r="1102" spans="7:13">
      <c r="G1102">
        <v>0.76257984282569025</v>
      </c>
      <c r="H1102">
        <v>0.54223827111639</v>
      </c>
      <c r="I1102">
        <v>0.32189669940708981</v>
      </c>
      <c r="J1102">
        <f>_xlfn.BINOM.INV(BinomTrials,_xlfn.GAMMA.INV(Table3[[#This Row],[RV gamma]],GammaShape1,GammaRate1)/BinomTrials,Table3[[#This Row],[RV binom]])</f>
        <v>0</v>
      </c>
      <c r="K1102" s="1">
        <f>Table3[[#This Row],[Risk 1 Simulated occurences]]*_xlfn.LOGNORM.INV(Table3[[#This Row],[RV lognorm]],(LN(ImpLow1)+LN(ImpUp1))/2,(LN(ImpUp1)-LN(ImpLow1))/3.29)</f>
        <v>0</v>
      </c>
      <c r="L1102">
        <f>_xlfn.BINOM.INV(BinomTrials,_xlfn.GAMMA.INV(Table3[[#This Row],[RV gamma]],GammaShape2,GammaRate2)/BinomTrials,Table3[[#This Row],[RV binom]])</f>
        <v>0</v>
      </c>
      <c r="M1102" s="1">
        <f>Table3[[#This Row],[Risk 2 simulated occurences]]*_xlfn.LOGNORM.INV(Table3[[#This Row],[RV lognorm]],(LN(ImpLow2)+LN(ImpUp2))/2,(LN(ImpUp2)-LN(ImpLow2))/3.29)</f>
        <v>0</v>
      </c>
    </row>
    <row r="1103" spans="7:13">
      <c r="G1103">
        <v>0.6794183713753793</v>
      </c>
      <c r="H1103">
        <v>0.39862265316705342</v>
      </c>
      <c r="I1103">
        <v>0.11782693495872754</v>
      </c>
      <c r="J1103">
        <f>_xlfn.BINOM.INV(BinomTrials,_xlfn.GAMMA.INV(Table3[[#This Row],[RV gamma]],GammaShape1,GammaRate1)/BinomTrials,Table3[[#This Row],[RV binom]])</f>
        <v>0</v>
      </c>
      <c r="K1103" s="1">
        <f>Table3[[#This Row],[Risk 1 Simulated occurences]]*_xlfn.LOGNORM.INV(Table3[[#This Row],[RV lognorm]],(LN(ImpLow1)+LN(ImpUp1))/2,(LN(ImpUp1)-LN(ImpLow1))/3.29)</f>
        <v>0</v>
      </c>
      <c r="L1103">
        <f>_xlfn.BINOM.INV(BinomTrials,_xlfn.GAMMA.INV(Table3[[#This Row],[RV gamma]],GammaShape2,GammaRate2)/BinomTrials,Table3[[#This Row],[RV binom]])</f>
        <v>0</v>
      </c>
      <c r="M1103" s="1">
        <f>Table3[[#This Row],[Risk 2 simulated occurences]]*_xlfn.LOGNORM.INV(Table3[[#This Row],[RV lognorm]],(LN(ImpLow2)+LN(ImpUp2))/2,(LN(ImpUp2)-LN(ImpLow2))/3.29)</f>
        <v>0</v>
      </c>
    </row>
    <row r="1104" spans="7:13">
      <c r="G1104">
        <v>0.98456770600032417</v>
      </c>
      <c r="H1104">
        <v>0.65093177866699725</v>
      </c>
      <c r="I1104">
        <v>0.31729585133367028</v>
      </c>
      <c r="J1104">
        <f>_xlfn.BINOM.INV(BinomTrials,_xlfn.GAMMA.INV(Table3[[#This Row],[RV gamma]],GammaShape1,GammaRate1)/BinomTrials,Table3[[#This Row],[RV binom]])</f>
        <v>1</v>
      </c>
      <c r="K1104" s="1">
        <f>Table3[[#This Row],[Risk 1 Simulated occurences]]*_xlfn.LOGNORM.INV(Table3[[#This Row],[RV lognorm]],(LN(ImpLow1)+LN(ImpUp1))/2,(LN(ImpUp1)-LN(ImpLow1))/3.29)</f>
        <v>22674.609879813139</v>
      </c>
      <c r="L1104">
        <f>_xlfn.BINOM.INV(BinomTrials,_xlfn.GAMMA.INV(Table3[[#This Row],[RV gamma]],GammaShape2,GammaRate2)/BinomTrials,Table3[[#This Row],[RV binom]])</f>
        <v>0</v>
      </c>
      <c r="M1104" s="1">
        <f>Table3[[#This Row],[Risk 2 simulated occurences]]*_xlfn.LOGNORM.INV(Table3[[#This Row],[RV lognorm]],(LN(ImpLow2)+LN(ImpUp2))/2,(LN(ImpUp2)-LN(ImpLow2))/3.29)</f>
        <v>0</v>
      </c>
    </row>
    <row r="1105" spans="7:13">
      <c r="G1105">
        <v>0.62943474744885919</v>
      </c>
      <c r="H1105">
        <v>0.21040405622236619</v>
      </c>
      <c r="I1105">
        <v>0.79137336499587319</v>
      </c>
      <c r="J1105">
        <f>_xlfn.BINOM.INV(BinomTrials,_xlfn.GAMMA.INV(Table3[[#This Row],[RV gamma]],GammaShape1,GammaRate1)/BinomTrials,Table3[[#This Row],[RV binom]])</f>
        <v>0</v>
      </c>
      <c r="K1105" s="1">
        <f>Table3[[#This Row],[Risk 1 Simulated occurences]]*_xlfn.LOGNORM.INV(Table3[[#This Row],[RV lognorm]],(LN(ImpLow1)+LN(ImpUp1))/2,(LN(ImpUp1)-LN(ImpLow1))/3.29)</f>
        <v>0</v>
      </c>
      <c r="L1105">
        <f>_xlfn.BINOM.INV(BinomTrials,_xlfn.GAMMA.INV(Table3[[#This Row],[RV gamma]],GammaShape2,GammaRate2)/BinomTrials,Table3[[#This Row],[RV binom]])</f>
        <v>0</v>
      </c>
      <c r="M1105" s="1">
        <f>Table3[[#This Row],[Risk 2 simulated occurences]]*_xlfn.LOGNORM.INV(Table3[[#This Row],[RV lognorm]],(LN(ImpLow2)+LN(ImpUp2))/2,(LN(ImpUp2)-LN(ImpLow2))/3.29)</f>
        <v>0</v>
      </c>
    </row>
    <row r="1106" spans="7:13">
      <c r="G1106">
        <v>0.90980037297578542</v>
      </c>
      <c r="H1106">
        <v>0.26097292930864402</v>
      </c>
      <c r="I1106">
        <v>0.61214548564150251</v>
      </c>
      <c r="J1106">
        <f>_xlfn.BINOM.INV(BinomTrials,_xlfn.GAMMA.INV(Table3[[#This Row],[RV gamma]],GammaShape1,GammaRate1)/BinomTrials,Table3[[#This Row],[RV binom]])</f>
        <v>0</v>
      </c>
      <c r="K1106" s="1">
        <f>Table3[[#This Row],[Risk 1 Simulated occurences]]*_xlfn.LOGNORM.INV(Table3[[#This Row],[RV lognorm]],(LN(ImpLow1)+LN(ImpUp1))/2,(LN(ImpUp1)-LN(ImpLow1))/3.29)</f>
        <v>0</v>
      </c>
      <c r="L1106">
        <f>_xlfn.BINOM.INV(BinomTrials,_xlfn.GAMMA.INV(Table3[[#This Row],[RV gamma]],GammaShape2,GammaRate2)/BinomTrials,Table3[[#This Row],[RV binom]])</f>
        <v>0</v>
      </c>
      <c r="M1106" s="1">
        <f>Table3[[#This Row],[Risk 2 simulated occurences]]*_xlfn.LOGNORM.INV(Table3[[#This Row],[RV lognorm]],(LN(ImpLow2)+LN(ImpUp2))/2,(LN(ImpUp2)-LN(ImpLow2))/3.29)</f>
        <v>0</v>
      </c>
    </row>
    <row r="1107" spans="7:13">
      <c r="G1107">
        <v>1.4868604026207983E-2</v>
      </c>
      <c r="H1107">
        <v>0.17202289037966303</v>
      </c>
      <c r="I1107">
        <v>0.32917717673311808</v>
      </c>
      <c r="J1107">
        <f>_xlfn.BINOM.INV(BinomTrials,_xlfn.GAMMA.INV(Table3[[#This Row],[RV gamma]],GammaShape1,GammaRate1)/BinomTrials,Table3[[#This Row],[RV binom]])</f>
        <v>0</v>
      </c>
      <c r="K1107" s="1">
        <f>Table3[[#This Row],[Risk 1 Simulated occurences]]*_xlfn.LOGNORM.INV(Table3[[#This Row],[RV lognorm]],(LN(ImpLow1)+LN(ImpUp1))/2,(LN(ImpUp1)-LN(ImpLow1))/3.29)</f>
        <v>0</v>
      </c>
      <c r="L1107">
        <f>_xlfn.BINOM.INV(BinomTrials,_xlfn.GAMMA.INV(Table3[[#This Row],[RV gamma]],GammaShape2,GammaRate2)/BinomTrials,Table3[[#This Row],[RV binom]])</f>
        <v>0</v>
      </c>
      <c r="M1107" s="1">
        <f>Table3[[#This Row],[Risk 2 simulated occurences]]*_xlfn.LOGNORM.INV(Table3[[#This Row],[RV lognorm]],(LN(ImpLow2)+LN(ImpUp2))/2,(LN(ImpUp2)-LN(ImpLow2))/3.29)</f>
        <v>0</v>
      </c>
    </row>
    <row r="1108" spans="7:13">
      <c r="G1108">
        <v>0.8966278684775475</v>
      </c>
      <c r="H1108">
        <v>0.18871861099671508</v>
      </c>
      <c r="I1108">
        <v>0.48080935351588266</v>
      </c>
      <c r="J1108">
        <f>_xlfn.BINOM.INV(BinomTrials,_xlfn.GAMMA.INV(Table3[[#This Row],[RV gamma]],GammaShape1,GammaRate1)/BinomTrials,Table3[[#This Row],[RV binom]])</f>
        <v>0</v>
      </c>
      <c r="K1108" s="1">
        <f>Table3[[#This Row],[Risk 1 Simulated occurences]]*_xlfn.LOGNORM.INV(Table3[[#This Row],[RV lognorm]],(LN(ImpLow1)+LN(ImpUp1))/2,(LN(ImpUp1)-LN(ImpLow1))/3.29)</f>
        <v>0</v>
      </c>
      <c r="L1108">
        <f>_xlfn.BINOM.INV(BinomTrials,_xlfn.GAMMA.INV(Table3[[#This Row],[RV gamma]],GammaShape2,GammaRate2)/BinomTrials,Table3[[#This Row],[RV binom]])</f>
        <v>0</v>
      </c>
      <c r="M1108" s="1">
        <f>Table3[[#This Row],[Risk 2 simulated occurences]]*_xlfn.LOGNORM.INV(Table3[[#This Row],[RV lognorm]],(LN(ImpLow2)+LN(ImpUp2))/2,(LN(ImpUp2)-LN(ImpLow2))/3.29)</f>
        <v>0</v>
      </c>
    </row>
    <row r="1109" spans="7:13">
      <c r="G1109">
        <v>0.62458550214049657</v>
      </c>
      <c r="H1109">
        <v>0.79369502179031026</v>
      </c>
      <c r="I1109">
        <v>0.96280454144012395</v>
      </c>
      <c r="J1109">
        <f>_xlfn.BINOM.INV(BinomTrials,_xlfn.GAMMA.INV(Table3[[#This Row],[RV gamma]],GammaShape1,GammaRate1)/BinomTrials,Table3[[#This Row],[RV binom]])</f>
        <v>1</v>
      </c>
      <c r="K1109" s="1">
        <f>Table3[[#This Row],[Risk 1 Simulated occurences]]*_xlfn.LOGNORM.INV(Table3[[#This Row],[RV lognorm]],(LN(ImpLow1)+LN(ImpUp1))/2,(LN(ImpUp1)-LN(ImpLow1))/3.29)</f>
        <v>110232.71597595418</v>
      </c>
      <c r="L1109">
        <f>_xlfn.BINOM.INV(BinomTrials,_xlfn.GAMMA.INV(Table3[[#This Row],[RV gamma]],GammaShape2,GammaRate2)/BinomTrials,Table3[[#This Row],[RV binom]])</f>
        <v>0</v>
      </c>
      <c r="M1109" s="1">
        <f>Table3[[#This Row],[Risk 2 simulated occurences]]*_xlfn.LOGNORM.INV(Table3[[#This Row],[RV lognorm]],(LN(ImpLow2)+LN(ImpUp2))/2,(LN(ImpUp2)-LN(ImpLow2))/3.29)</f>
        <v>0</v>
      </c>
    </row>
    <row r="1110" spans="7:13">
      <c r="G1110">
        <v>0.40853447532678699</v>
      </c>
      <c r="H1110">
        <v>0.63223122974495927</v>
      </c>
      <c r="I1110">
        <v>0.85592798416313154</v>
      </c>
      <c r="J1110">
        <f>_xlfn.BINOM.INV(BinomTrials,_xlfn.GAMMA.INV(Table3[[#This Row],[RV gamma]],GammaShape1,GammaRate1)/BinomTrials,Table3[[#This Row],[RV binom]])</f>
        <v>1</v>
      </c>
      <c r="K1110" s="1">
        <f>Table3[[#This Row],[Risk 1 Simulated occurences]]*_xlfn.LOGNORM.INV(Table3[[#This Row],[RV lognorm]],(LN(ImpLow1)+LN(ImpUp1))/2,(LN(ImpUp1)-LN(ImpLow1))/3.29)</f>
        <v>66505.524707804405</v>
      </c>
      <c r="L1110">
        <f>_xlfn.BINOM.INV(BinomTrials,_xlfn.GAMMA.INV(Table3[[#This Row],[RV gamma]],GammaShape2,GammaRate2)/BinomTrials,Table3[[#This Row],[RV binom]])</f>
        <v>0</v>
      </c>
      <c r="M1110" s="1">
        <f>Table3[[#This Row],[Risk 2 simulated occurences]]*_xlfn.LOGNORM.INV(Table3[[#This Row],[RV lognorm]],(LN(ImpLow2)+LN(ImpUp2))/2,(LN(ImpUp2)-LN(ImpLow2))/3.29)</f>
        <v>0</v>
      </c>
    </row>
    <row r="1111" spans="7:13">
      <c r="G1111">
        <v>0.23892681730861162</v>
      </c>
      <c r="H1111">
        <v>0.9102783235303491</v>
      </c>
      <c r="I1111">
        <v>0.58162982975208655</v>
      </c>
      <c r="J1111">
        <f>_xlfn.BINOM.INV(BinomTrials,_xlfn.GAMMA.INV(Table3[[#This Row],[RV gamma]],GammaShape1,GammaRate1)/BinomTrials,Table3[[#This Row],[RV binom]])</f>
        <v>1</v>
      </c>
      <c r="K1111" s="1">
        <f>Table3[[#This Row],[Risk 1 Simulated occurences]]*_xlfn.LOGNORM.INV(Table3[[#This Row],[RV lognorm]],(LN(ImpLow1)+LN(ImpUp1))/2,(LN(ImpUp1)-LN(ImpLow1))/3.29)</f>
        <v>36528.653165607248</v>
      </c>
      <c r="L1111">
        <f>_xlfn.BINOM.INV(BinomTrials,_xlfn.GAMMA.INV(Table3[[#This Row],[RV gamma]],GammaShape2,GammaRate2)/BinomTrials,Table3[[#This Row],[RV binom]])</f>
        <v>1</v>
      </c>
      <c r="M1111" s="1">
        <f>Table3[[#This Row],[Risk 2 simulated occurences]]*_xlfn.LOGNORM.INV(Table3[[#This Row],[RV lognorm]],(LN(ImpLow2)+LN(ImpUp2))/2,(LN(ImpUp2)-LN(ImpLow2))/3.29)</f>
        <v>3652865.3165607266</v>
      </c>
    </row>
    <row r="1112" spans="7:13">
      <c r="G1112">
        <v>0.64301850583544862</v>
      </c>
      <c r="H1112">
        <v>4.7783574577320166E-2</v>
      </c>
      <c r="I1112">
        <v>0.4525486433191917</v>
      </c>
      <c r="J1112">
        <f>_xlfn.BINOM.INV(BinomTrials,_xlfn.GAMMA.INV(Table3[[#This Row],[RV gamma]],GammaShape1,GammaRate1)/BinomTrials,Table3[[#This Row],[RV binom]])</f>
        <v>0</v>
      </c>
      <c r="K1112" s="1">
        <f>Table3[[#This Row],[Risk 1 Simulated occurences]]*_xlfn.LOGNORM.INV(Table3[[#This Row],[RV lognorm]],(LN(ImpLow1)+LN(ImpUp1))/2,(LN(ImpUp1)-LN(ImpLow1))/3.29)</f>
        <v>0</v>
      </c>
      <c r="L1112">
        <f>_xlfn.BINOM.INV(BinomTrials,_xlfn.GAMMA.INV(Table3[[#This Row],[RV gamma]],GammaShape2,GammaRate2)/BinomTrials,Table3[[#This Row],[RV binom]])</f>
        <v>0</v>
      </c>
      <c r="M1112" s="1">
        <f>Table3[[#This Row],[Risk 2 simulated occurences]]*_xlfn.LOGNORM.INV(Table3[[#This Row],[RV lognorm]],(LN(ImpLow2)+LN(ImpUp2))/2,(LN(ImpUp2)-LN(ImpLow2))/3.29)</f>
        <v>0</v>
      </c>
    </row>
    <row r="1113" spans="7:13">
      <c r="G1113">
        <v>0.21202757638507874</v>
      </c>
      <c r="H1113">
        <v>9.8537921020080299E-2</v>
      </c>
      <c r="I1113">
        <v>0.98504826565508186</v>
      </c>
      <c r="J1113">
        <f>_xlfn.BINOM.INV(BinomTrials,_xlfn.GAMMA.INV(Table3[[#This Row],[RV gamma]],GammaShape1,GammaRate1)/BinomTrials,Table3[[#This Row],[RV binom]])</f>
        <v>0</v>
      </c>
      <c r="K1113" s="1">
        <f>Table3[[#This Row],[Risk 1 Simulated occurences]]*_xlfn.LOGNORM.INV(Table3[[#This Row],[RV lognorm]],(LN(ImpLow1)+LN(ImpUp1))/2,(LN(ImpUp1)-LN(ImpLow1))/3.29)</f>
        <v>0</v>
      </c>
      <c r="L1113">
        <f>_xlfn.BINOM.INV(BinomTrials,_xlfn.GAMMA.INV(Table3[[#This Row],[RV gamma]],GammaShape2,GammaRate2)/BinomTrials,Table3[[#This Row],[RV binom]])</f>
        <v>0</v>
      </c>
      <c r="M1113" s="1">
        <f>Table3[[#This Row],[Risk 2 simulated occurences]]*_xlfn.LOGNORM.INV(Table3[[#This Row],[RV lognorm]],(LN(ImpLow2)+LN(ImpUp2))/2,(LN(ImpUp2)-LN(ImpLow2))/3.29)</f>
        <v>0</v>
      </c>
    </row>
    <row r="1114" spans="7:13">
      <c r="G1114">
        <v>0.54747630401862613</v>
      </c>
      <c r="H1114">
        <v>0.12683858448957958</v>
      </c>
      <c r="I1114">
        <v>0.70620086496053303</v>
      </c>
      <c r="J1114">
        <f>_xlfn.BINOM.INV(BinomTrials,_xlfn.GAMMA.INV(Table3[[#This Row],[RV gamma]],GammaShape1,GammaRate1)/BinomTrials,Table3[[#This Row],[RV binom]])</f>
        <v>0</v>
      </c>
      <c r="K1114" s="1">
        <f>Table3[[#This Row],[Risk 1 Simulated occurences]]*_xlfn.LOGNORM.INV(Table3[[#This Row],[RV lognorm]],(LN(ImpLow1)+LN(ImpUp1))/2,(LN(ImpUp1)-LN(ImpLow1))/3.29)</f>
        <v>0</v>
      </c>
      <c r="L1114">
        <f>_xlfn.BINOM.INV(BinomTrials,_xlfn.GAMMA.INV(Table3[[#This Row],[RV gamma]],GammaShape2,GammaRate2)/BinomTrials,Table3[[#This Row],[RV binom]])</f>
        <v>0</v>
      </c>
      <c r="M1114" s="1">
        <f>Table3[[#This Row],[Risk 2 simulated occurences]]*_xlfn.LOGNORM.INV(Table3[[#This Row],[RV lognorm]],(LN(ImpLow2)+LN(ImpUp2))/2,(LN(ImpUp2)-LN(ImpLow2))/3.29)</f>
        <v>0</v>
      </c>
    </row>
    <row r="1115" spans="7:13">
      <c r="G1115">
        <v>0.43424164104938584</v>
      </c>
      <c r="H1115">
        <v>0.77608951636407963</v>
      </c>
      <c r="I1115">
        <v>0.11793739167877351</v>
      </c>
      <c r="J1115">
        <f>_xlfn.BINOM.INV(BinomTrials,_xlfn.GAMMA.INV(Table3[[#This Row],[RV gamma]],GammaShape1,GammaRate1)/BinomTrials,Table3[[#This Row],[RV binom]])</f>
        <v>1</v>
      </c>
      <c r="K1115" s="1">
        <f>Table3[[#This Row],[Risk 1 Simulated occurences]]*_xlfn.LOGNORM.INV(Table3[[#This Row],[RV lognorm]],(LN(ImpLow1)+LN(ImpUp1))/2,(LN(ImpUp1)-LN(ImpLow1))/3.29)</f>
        <v>13794.562540542671</v>
      </c>
      <c r="L1115">
        <f>_xlfn.BINOM.INV(BinomTrials,_xlfn.GAMMA.INV(Table3[[#This Row],[RV gamma]],GammaShape2,GammaRate2)/BinomTrials,Table3[[#This Row],[RV binom]])</f>
        <v>0</v>
      </c>
      <c r="M1115" s="1">
        <f>Table3[[#This Row],[Risk 2 simulated occurences]]*_xlfn.LOGNORM.INV(Table3[[#This Row],[RV lognorm]],(LN(ImpLow2)+LN(ImpUp2))/2,(LN(ImpUp2)-LN(ImpLow2))/3.29)</f>
        <v>0</v>
      </c>
    </row>
    <row r="1116" spans="7:13">
      <c r="G1116">
        <v>0.2992611170277284</v>
      </c>
      <c r="H1116">
        <v>0.7365015310870956</v>
      </c>
      <c r="I1116">
        <v>0.17374194514646285</v>
      </c>
      <c r="J1116">
        <f>_xlfn.BINOM.INV(BinomTrials,_xlfn.GAMMA.INV(Table3[[#This Row],[RV gamma]],GammaShape1,GammaRate1)/BinomTrials,Table3[[#This Row],[RV binom]])</f>
        <v>1</v>
      </c>
      <c r="K1116" s="1">
        <f>Table3[[#This Row],[Risk 1 Simulated occurences]]*_xlfn.LOGNORM.INV(Table3[[#This Row],[RV lognorm]],(LN(ImpLow1)+LN(ImpUp1))/2,(LN(ImpUp1)-LN(ImpLow1))/3.29)</f>
        <v>16384.888606826033</v>
      </c>
      <c r="L1116">
        <f>_xlfn.BINOM.INV(BinomTrials,_xlfn.GAMMA.INV(Table3[[#This Row],[RV gamma]],GammaShape2,GammaRate2)/BinomTrials,Table3[[#This Row],[RV binom]])</f>
        <v>0</v>
      </c>
      <c r="M1116" s="1">
        <f>Table3[[#This Row],[Risk 2 simulated occurences]]*_xlfn.LOGNORM.INV(Table3[[#This Row],[RV lognorm]],(LN(ImpLow2)+LN(ImpUp2))/2,(LN(ImpUp2)-LN(ImpLow2))/3.29)</f>
        <v>0</v>
      </c>
    </row>
    <row r="1117" spans="7:13">
      <c r="G1117">
        <v>0.68159388503133966</v>
      </c>
      <c r="H1117">
        <v>0.38123298081626789</v>
      </c>
      <c r="I1117">
        <v>8.0872076601196122E-2</v>
      </c>
      <c r="J1117">
        <f>_xlfn.BINOM.INV(BinomTrials,_xlfn.GAMMA.INV(Table3[[#This Row],[RV gamma]],GammaShape1,GammaRate1)/BinomTrials,Table3[[#This Row],[RV binom]])</f>
        <v>0</v>
      </c>
      <c r="K1117" s="1">
        <f>Table3[[#This Row],[Risk 1 Simulated occurences]]*_xlfn.LOGNORM.INV(Table3[[#This Row],[RV lognorm]],(LN(ImpLow1)+LN(ImpUp1))/2,(LN(ImpUp1)-LN(ImpLow1))/3.29)</f>
        <v>0</v>
      </c>
      <c r="L1117">
        <f>_xlfn.BINOM.INV(BinomTrials,_xlfn.GAMMA.INV(Table3[[#This Row],[RV gamma]],GammaShape2,GammaRate2)/BinomTrials,Table3[[#This Row],[RV binom]])</f>
        <v>0</v>
      </c>
      <c r="M1117" s="1">
        <f>Table3[[#This Row],[Risk 2 simulated occurences]]*_xlfn.LOGNORM.INV(Table3[[#This Row],[RV lognorm]],(LN(ImpLow2)+LN(ImpUp2))/2,(LN(ImpUp2)-LN(ImpLow2))/3.29)</f>
        <v>0</v>
      </c>
    </row>
    <row r="1118" spans="7:13">
      <c r="G1118">
        <v>0.54842572172564719</v>
      </c>
      <c r="H1118">
        <v>0.38270857901438537</v>
      </c>
      <c r="I1118">
        <v>0.21699143630312356</v>
      </c>
      <c r="J1118">
        <f>_xlfn.BINOM.INV(BinomTrials,_xlfn.GAMMA.INV(Table3[[#This Row],[RV gamma]],GammaShape1,GammaRate1)/BinomTrials,Table3[[#This Row],[RV binom]])</f>
        <v>0</v>
      </c>
      <c r="K1118" s="1">
        <f>Table3[[#This Row],[Risk 1 Simulated occurences]]*_xlfn.LOGNORM.INV(Table3[[#This Row],[RV lognorm]],(LN(ImpLow1)+LN(ImpUp1))/2,(LN(ImpUp1)-LN(ImpLow1))/3.29)</f>
        <v>0</v>
      </c>
      <c r="L1118">
        <f>_xlfn.BINOM.INV(BinomTrials,_xlfn.GAMMA.INV(Table3[[#This Row],[RV gamma]],GammaShape2,GammaRate2)/BinomTrials,Table3[[#This Row],[RV binom]])</f>
        <v>0</v>
      </c>
      <c r="M1118" s="1">
        <f>Table3[[#This Row],[Risk 2 simulated occurences]]*_xlfn.LOGNORM.INV(Table3[[#This Row],[RV lognorm]],(LN(ImpLow2)+LN(ImpUp2))/2,(LN(ImpUp2)-LN(ImpLow2))/3.29)</f>
        <v>0</v>
      </c>
    </row>
    <row r="1119" spans="7:13">
      <c r="G1119">
        <v>0.39110504295262744</v>
      </c>
      <c r="H1119">
        <v>0.18308749477522795</v>
      </c>
      <c r="I1119">
        <v>0.97506994659782853</v>
      </c>
      <c r="J1119">
        <f>_xlfn.BINOM.INV(BinomTrials,_xlfn.GAMMA.INV(Table3[[#This Row],[RV gamma]],GammaShape1,GammaRate1)/BinomTrials,Table3[[#This Row],[RV binom]])</f>
        <v>0</v>
      </c>
      <c r="K1119" s="1">
        <f>Table3[[#This Row],[Risk 1 Simulated occurences]]*_xlfn.LOGNORM.INV(Table3[[#This Row],[RV lognorm]],(LN(ImpLow1)+LN(ImpUp1))/2,(LN(ImpUp1)-LN(ImpLow1))/3.29)</f>
        <v>0</v>
      </c>
      <c r="L1119">
        <f>_xlfn.BINOM.INV(BinomTrials,_xlfn.GAMMA.INV(Table3[[#This Row],[RV gamma]],GammaShape2,GammaRate2)/BinomTrials,Table3[[#This Row],[RV binom]])</f>
        <v>0</v>
      </c>
      <c r="M1119" s="1">
        <f>Table3[[#This Row],[Risk 2 simulated occurences]]*_xlfn.LOGNORM.INV(Table3[[#This Row],[RV lognorm]],(LN(ImpLow2)+LN(ImpUp2))/2,(LN(ImpUp2)-LN(ImpLow2))/3.29)</f>
        <v>0</v>
      </c>
    </row>
    <row r="1120" spans="7:13">
      <c r="G1120">
        <v>0.3024569048092034</v>
      </c>
      <c r="H1120">
        <v>0.15152468725644269</v>
      </c>
      <c r="I1120">
        <v>5.9246970368198571E-4</v>
      </c>
      <c r="J1120">
        <f>_xlfn.BINOM.INV(BinomTrials,_xlfn.GAMMA.INV(Table3[[#This Row],[RV gamma]],GammaShape1,GammaRate1)/BinomTrials,Table3[[#This Row],[RV binom]])</f>
        <v>0</v>
      </c>
      <c r="K1120" s="1">
        <f>Table3[[#This Row],[Risk 1 Simulated occurences]]*_xlfn.LOGNORM.INV(Table3[[#This Row],[RV lognorm]],(LN(ImpLow1)+LN(ImpUp1))/2,(LN(ImpUp1)-LN(ImpLow1))/3.29)</f>
        <v>0</v>
      </c>
      <c r="L1120">
        <f>_xlfn.BINOM.INV(BinomTrials,_xlfn.GAMMA.INV(Table3[[#This Row],[RV gamma]],GammaShape2,GammaRate2)/BinomTrials,Table3[[#This Row],[RV binom]])</f>
        <v>0</v>
      </c>
      <c r="M1120" s="1">
        <f>Table3[[#This Row],[Risk 2 simulated occurences]]*_xlfn.LOGNORM.INV(Table3[[#This Row],[RV lognorm]],(LN(ImpLow2)+LN(ImpUp2))/2,(LN(ImpUp2)-LN(ImpLow2))/3.29)</f>
        <v>0</v>
      </c>
    </row>
    <row r="1121" spans="7:13">
      <c r="G1121">
        <v>0.39319912828188347</v>
      </c>
      <c r="H1121">
        <v>0.67541871903250861</v>
      </c>
      <c r="I1121">
        <v>0.9576383097831338</v>
      </c>
      <c r="J1121">
        <f>_xlfn.BINOM.INV(BinomTrials,_xlfn.GAMMA.INV(Table3[[#This Row],[RV gamma]],GammaShape1,GammaRate1)/BinomTrials,Table3[[#This Row],[RV binom]])</f>
        <v>1</v>
      </c>
      <c r="K1121" s="1">
        <f>Table3[[#This Row],[Risk 1 Simulated occurences]]*_xlfn.LOGNORM.INV(Table3[[#This Row],[RV lognorm]],(LN(ImpLow1)+LN(ImpUp1))/2,(LN(ImpUp1)-LN(ImpLow1))/3.29)</f>
        <v>105678.34418544681</v>
      </c>
      <c r="L1121">
        <f>_xlfn.BINOM.INV(BinomTrials,_xlfn.GAMMA.INV(Table3[[#This Row],[RV gamma]],GammaShape2,GammaRate2)/BinomTrials,Table3[[#This Row],[RV binom]])</f>
        <v>0</v>
      </c>
      <c r="M1121" s="1">
        <f>Table3[[#This Row],[Risk 2 simulated occurences]]*_xlfn.LOGNORM.INV(Table3[[#This Row],[RV lognorm]],(LN(ImpLow2)+LN(ImpUp2))/2,(LN(ImpUp2)-LN(ImpLow2))/3.29)</f>
        <v>0</v>
      </c>
    </row>
    <row r="1122" spans="7:13">
      <c r="G1122">
        <v>0.49774903361580758</v>
      </c>
      <c r="H1122">
        <v>0.7624107793729803</v>
      </c>
      <c r="I1122">
        <v>2.7072525130152948E-2</v>
      </c>
      <c r="J1122">
        <f>_xlfn.BINOM.INV(BinomTrials,_xlfn.GAMMA.INV(Table3[[#This Row],[RV gamma]],GammaShape1,GammaRate1)/BinomTrials,Table3[[#This Row],[RV binom]])</f>
        <v>1</v>
      </c>
      <c r="K1122" s="1">
        <f>Table3[[#This Row],[Risk 1 Simulated occurences]]*_xlfn.LOGNORM.INV(Table3[[#This Row],[RV lognorm]],(LN(ImpLow1)+LN(ImpUp1))/2,(LN(ImpUp1)-LN(ImpLow1))/3.29)</f>
        <v>8216.5339011587548</v>
      </c>
      <c r="L1122">
        <f>_xlfn.BINOM.INV(BinomTrials,_xlfn.GAMMA.INV(Table3[[#This Row],[RV gamma]],GammaShape2,GammaRate2)/BinomTrials,Table3[[#This Row],[RV binom]])</f>
        <v>0</v>
      </c>
      <c r="M1122" s="1">
        <f>Table3[[#This Row],[Risk 2 simulated occurences]]*_xlfn.LOGNORM.INV(Table3[[#This Row],[RV lognorm]],(LN(ImpLow2)+LN(ImpUp2))/2,(LN(ImpUp2)-LN(ImpLow2))/3.29)</f>
        <v>0</v>
      </c>
    </row>
    <row r="1123" spans="7:13">
      <c r="G1123">
        <v>0.66800798087753732</v>
      </c>
      <c r="H1123">
        <v>0.83796892167905757</v>
      </c>
      <c r="I1123">
        <v>7.9298624805779483E-3</v>
      </c>
      <c r="J1123">
        <f>_xlfn.BINOM.INV(BinomTrials,_xlfn.GAMMA.INV(Table3[[#This Row],[RV gamma]],GammaShape1,GammaRate1)/BinomTrials,Table3[[#This Row],[RV binom]])</f>
        <v>1</v>
      </c>
      <c r="K1123" s="1">
        <f>Table3[[#This Row],[Risk 1 Simulated occurences]]*_xlfn.LOGNORM.INV(Table3[[#This Row],[RV lognorm]],(LN(ImpLow1)+LN(ImpUp1))/2,(LN(ImpUp1)-LN(ImpLow1))/3.29)</f>
        <v>5845.6186765887487</v>
      </c>
      <c r="L1123">
        <f>_xlfn.BINOM.INV(BinomTrials,_xlfn.GAMMA.INV(Table3[[#This Row],[RV gamma]],GammaShape2,GammaRate2)/BinomTrials,Table3[[#This Row],[RV binom]])</f>
        <v>1</v>
      </c>
      <c r="M1123" s="1">
        <f>Table3[[#This Row],[Risk 2 simulated occurences]]*_xlfn.LOGNORM.INV(Table3[[#This Row],[RV lognorm]],(LN(ImpLow2)+LN(ImpUp2))/2,(LN(ImpUp2)-LN(ImpLow2))/3.29)</f>
        <v>584561.86765887414</v>
      </c>
    </row>
    <row r="1124" spans="7:13">
      <c r="G1124">
        <v>0.21013460876892071</v>
      </c>
      <c r="H1124">
        <v>0.74366665992125247</v>
      </c>
      <c r="I1124">
        <v>0.27719871107358424</v>
      </c>
      <c r="J1124">
        <f>_xlfn.BINOM.INV(BinomTrials,_xlfn.GAMMA.INV(Table3[[#This Row],[RV gamma]],GammaShape1,GammaRate1)/BinomTrials,Table3[[#This Row],[RV binom]])</f>
        <v>1</v>
      </c>
      <c r="K1124" s="1">
        <f>Table3[[#This Row],[Risk 1 Simulated occurences]]*_xlfn.LOGNORM.INV(Table3[[#This Row],[RV lognorm]],(LN(ImpLow1)+LN(ImpUp1))/2,(LN(ImpUp1)-LN(ImpLow1))/3.29)</f>
        <v>20907.829107137604</v>
      </c>
      <c r="L1124">
        <f>_xlfn.BINOM.INV(BinomTrials,_xlfn.GAMMA.INV(Table3[[#This Row],[RV gamma]],GammaShape2,GammaRate2)/BinomTrials,Table3[[#This Row],[RV binom]])</f>
        <v>0</v>
      </c>
      <c r="M1124" s="1">
        <f>Table3[[#This Row],[Risk 2 simulated occurences]]*_xlfn.LOGNORM.INV(Table3[[#This Row],[RV lognorm]],(LN(ImpLow2)+LN(ImpUp2))/2,(LN(ImpUp2)-LN(ImpLow2))/3.29)</f>
        <v>0</v>
      </c>
    </row>
    <row r="1125" spans="7:13">
      <c r="G1125">
        <v>0.7323695792501651</v>
      </c>
      <c r="H1125">
        <v>0.80555329649036433</v>
      </c>
      <c r="I1125">
        <v>0.87873701373056368</v>
      </c>
      <c r="J1125">
        <f>_xlfn.BINOM.INV(BinomTrials,_xlfn.GAMMA.INV(Table3[[#This Row],[RV gamma]],GammaShape1,GammaRate1)/BinomTrials,Table3[[#This Row],[RV binom]])</f>
        <v>1</v>
      </c>
      <c r="K1125" s="1">
        <f>Table3[[#This Row],[Risk 1 Simulated occurences]]*_xlfn.LOGNORM.INV(Table3[[#This Row],[RV lognorm]],(LN(ImpLow1)+LN(ImpUp1))/2,(LN(ImpUp1)-LN(ImpLow1))/3.29)</f>
        <v>71651.761160528549</v>
      </c>
      <c r="L1125">
        <f>_xlfn.BINOM.INV(BinomTrials,_xlfn.GAMMA.INV(Table3[[#This Row],[RV gamma]],GammaShape2,GammaRate2)/BinomTrials,Table3[[#This Row],[RV binom]])</f>
        <v>0</v>
      </c>
      <c r="M1125" s="1">
        <f>Table3[[#This Row],[Risk 2 simulated occurences]]*_xlfn.LOGNORM.INV(Table3[[#This Row],[RV lognorm]],(LN(ImpLow2)+LN(ImpUp2))/2,(LN(ImpUp2)-LN(ImpLow2))/3.29)</f>
        <v>0</v>
      </c>
    </row>
    <row r="1126" spans="7:13">
      <c r="G1126">
        <v>0.93551845752425422</v>
      </c>
      <c r="H1126">
        <v>0.93425411355414156</v>
      </c>
      <c r="I1126">
        <v>0.93298976958402891</v>
      </c>
      <c r="J1126">
        <f>_xlfn.BINOM.INV(BinomTrials,_xlfn.GAMMA.INV(Table3[[#This Row],[RV gamma]],GammaShape1,GammaRate1)/BinomTrials,Table3[[#This Row],[RV binom]])</f>
        <v>2</v>
      </c>
      <c r="K1126" s="1">
        <f>Table3[[#This Row],[Risk 1 Simulated occurences]]*_xlfn.LOGNORM.INV(Table3[[#This Row],[RV lognorm]],(LN(ImpLow1)+LN(ImpUp1))/2,(LN(ImpUp1)-LN(ImpLow1))/3.29)</f>
        <v>180501.63430372809</v>
      </c>
      <c r="L1126">
        <f>_xlfn.BINOM.INV(BinomTrials,_xlfn.GAMMA.INV(Table3[[#This Row],[RV gamma]],GammaShape2,GammaRate2)/BinomTrials,Table3[[#This Row],[RV binom]])</f>
        <v>1</v>
      </c>
      <c r="M1126" s="1">
        <f>Table3[[#This Row],[Risk 2 simulated occurences]]*_xlfn.LOGNORM.INV(Table3[[#This Row],[RV lognorm]],(LN(ImpLow2)+LN(ImpUp2))/2,(LN(ImpUp2)-LN(ImpLow2))/3.29)</f>
        <v>9025081.7151864078</v>
      </c>
    </row>
    <row r="1127" spans="7:13">
      <c r="G1127">
        <v>0.2587156101403365</v>
      </c>
      <c r="H1127">
        <v>8.8865044568136823E-3</v>
      </c>
      <c r="I1127">
        <v>0.75905739877329081</v>
      </c>
      <c r="J1127">
        <f>_xlfn.BINOM.INV(BinomTrials,_xlfn.GAMMA.INV(Table3[[#This Row],[RV gamma]],GammaShape1,GammaRate1)/BinomTrials,Table3[[#This Row],[RV binom]])</f>
        <v>0</v>
      </c>
      <c r="K1127" s="1">
        <f>Table3[[#This Row],[Risk 1 Simulated occurences]]*_xlfn.LOGNORM.INV(Table3[[#This Row],[RV lognorm]],(LN(ImpLow1)+LN(ImpUp1))/2,(LN(ImpUp1)-LN(ImpLow1))/3.29)</f>
        <v>0</v>
      </c>
      <c r="L1127">
        <f>_xlfn.BINOM.INV(BinomTrials,_xlfn.GAMMA.INV(Table3[[#This Row],[RV gamma]],GammaShape2,GammaRate2)/BinomTrials,Table3[[#This Row],[RV binom]])</f>
        <v>0</v>
      </c>
      <c r="M1127" s="1">
        <f>Table3[[#This Row],[Risk 2 simulated occurences]]*_xlfn.LOGNORM.INV(Table3[[#This Row],[RV lognorm]],(LN(ImpLow2)+LN(ImpUp2))/2,(LN(ImpUp2)-LN(ImpLow2))/3.29)</f>
        <v>0</v>
      </c>
    </row>
    <row r="1128" spans="7:13">
      <c r="G1128">
        <v>0.23325962863548641</v>
      </c>
      <c r="H1128">
        <v>0.35548040566755479</v>
      </c>
      <c r="I1128">
        <v>0.47770118269962314</v>
      </c>
      <c r="J1128">
        <f>_xlfn.BINOM.INV(BinomTrials,_xlfn.GAMMA.INV(Table3[[#This Row],[RV gamma]],GammaShape1,GammaRate1)/BinomTrials,Table3[[#This Row],[RV binom]])</f>
        <v>0</v>
      </c>
      <c r="K1128" s="1">
        <f>Table3[[#This Row],[Risk 1 Simulated occurences]]*_xlfn.LOGNORM.INV(Table3[[#This Row],[RV lognorm]],(LN(ImpLow1)+LN(ImpUp1))/2,(LN(ImpUp1)-LN(ImpLow1))/3.29)</f>
        <v>0</v>
      </c>
      <c r="L1128">
        <f>_xlfn.BINOM.INV(BinomTrials,_xlfn.GAMMA.INV(Table3[[#This Row],[RV gamma]],GammaShape2,GammaRate2)/BinomTrials,Table3[[#This Row],[RV binom]])</f>
        <v>0</v>
      </c>
      <c r="M1128" s="1">
        <f>Table3[[#This Row],[Risk 2 simulated occurences]]*_xlfn.LOGNORM.INV(Table3[[#This Row],[RV lognorm]],(LN(ImpLow2)+LN(ImpUp2))/2,(LN(ImpUp2)-LN(ImpLow2))/3.29)</f>
        <v>0</v>
      </c>
    </row>
    <row r="1129" spans="7:13">
      <c r="G1129">
        <v>0.39457847662017609</v>
      </c>
      <c r="H1129">
        <v>0.55917805459312075</v>
      </c>
      <c r="I1129">
        <v>0.72377763256606531</v>
      </c>
      <c r="J1129">
        <f>_xlfn.BINOM.INV(BinomTrials,_xlfn.GAMMA.INV(Table3[[#This Row],[RV gamma]],GammaShape1,GammaRate1)/BinomTrials,Table3[[#This Row],[RV binom]])</f>
        <v>0</v>
      </c>
      <c r="K1129" s="1">
        <f>Table3[[#This Row],[Risk 1 Simulated occurences]]*_xlfn.LOGNORM.INV(Table3[[#This Row],[RV lognorm]],(LN(ImpLow1)+LN(ImpUp1))/2,(LN(ImpUp1)-LN(ImpLow1))/3.29)</f>
        <v>0</v>
      </c>
      <c r="L1129">
        <f>_xlfn.BINOM.INV(BinomTrials,_xlfn.GAMMA.INV(Table3[[#This Row],[RV gamma]],GammaShape2,GammaRate2)/BinomTrials,Table3[[#This Row],[RV binom]])</f>
        <v>0</v>
      </c>
      <c r="M1129" s="1">
        <f>Table3[[#This Row],[Risk 2 simulated occurences]]*_xlfn.LOGNORM.INV(Table3[[#This Row],[RV lognorm]],(LN(ImpLow2)+LN(ImpUp2))/2,(LN(ImpUp2)-LN(ImpLow2))/3.29)</f>
        <v>0</v>
      </c>
    </row>
    <row r="1130" spans="7:13">
      <c r="G1130">
        <v>0.68045655529967353</v>
      </c>
      <c r="H1130">
        <v>0.10556354658005924</v>
      </c>
      <c r="I1130">
        <v>0.53067053786044505</v>
      </c>
      <c r="J1130">
        <f>_xlfn.BINOM.INV(BinomTrials,_xlfn.GAMMA.INV(Table3[[#This Row],[RV gamma]],GammaShape1,GammaRate1)/BinomTrials,Table3[[#This Row],[RV binom]])</f>
        <v>0</v>
      </c>
      <c r="K1130" s="1">
        <f>Table3[[#This Row],[Risk 1 Simulated occurences]]*_xlfn.LOGNORM.INV(Table3[[#This Row],[RV lognorm]],(LN(ImpLow1)+LN(ImpUp1))/2,(LN(ImpUp1)-LN(ImpLow1))/3.29)</f>
        <v>0</v>
      </c>
      <c r="L1130">
        <f>_xlfn.BINOM.INV(BinomTrials,_xlfn.GAMMA.INV(Table3[[#This Row],[RV gamma]],GammaShape2,GammaRate2)/BinomTrials,Table3[[#This Row],[RV binom]])</f>
        <v>0</v>
      </c>
      <c r="M1130" s="1">
        <f>Table3[[#This Row],[Risk 2 simulated occurences]]*_xlfn.LOGNORM.INV(Table3[[#This Row],[RV lognorm]],(LN(ImpLow2)+LN(ImpUp2))/2,(LN(ImpUp2)-LN(ImpLow2))/3.29)</f>
        <v>0</v>
      </c>
    </row>
    <row r="1131" spans="7:13">
      <c r="G1131">
        <v>0.43332492161231345</v>
      </c>
      <c r="H1131">
        <v>0.20652737105569213</v>
      </c>
      <c r="I1131">
        <v>0.97972982049907087</v>
      </c>
      <c r="J1131">
        <f>_xlfn.BINOM.INV(BinomTrials,_xlfn.GAMMA.INV(Table3[[#This Row],[RV gamma]],GammaShape1,GammaRate1)/BinomTrials,Table3[[#This Row],[RV binom]])</f>
        <v>0</v>
      </c>
      <c r="K1131" s="1">
        <f>Table3[[#This Row],[Risk 1 Simulated occurences]]*_xlfn.LOGNORM.INV(Table3[[#This Row],[RV lognorm]],(LN(ImpLow1)+LN(ImpUp1))/2,(LN(ImpUp1)-LN(ImpLow1))/3.29)</f>
        <v>0</v>
      </c>
      <c r="L1131">
        <f>_xlfn.BINOM.INV(BinomTrials,_xlfn.GAMMA.INV(Table3[[#This Row],[RV gamma]],GammaShape2,GammaRate2)/BinomTrials,Table3[[#This Row],[RV binom]])</f>
        <v>0</v>
      </c>
      <c r="M1131" s="1">
        <f>Table3[[#This Row],[Risk 2 simulated occurences]]*_xlfn.LOGNORM.INV(Table3[[#This Row],[RV lognorm]],(LN(ImpLow2)+LN(ImpUp2))/2,(LN(ImpUp2)-LN(ImpLow2))/3.29)</f>
        <v>0</v>
      </c>
    </row>
    <row r="1132" spans="7:13">
      <c r="G1132">
        <v>0.89195753815209378</v>
      </c>
      <c r="H1132">
        <v>0.10552533301782112</v>
      </c>
      <c r="I1132">
        <v>0.31909312788354843</v>
      </c>
      <c r="J1132">
        <f>_xlfn.BINOM.INV(BinomTrials,_xlfn.GAMMA.INV(Table3[[#This Row],[RV gamma]],GammaShape1,GammaRate1)/BinomTrials,Table3[[#This Row],[RV binom]])</f>
        <v>0</v>
      </c>
      <c r="K1132" s="1">
        <f>Table3[[#This Row],[Risk 1 Simulated occurences]]*_xlfn.LOGNORM.INV(Table3[[#This Row],[RV lognorm]],(LN(ImpLow1)+LN(ImpUp1))/2,(LN(ImpUp1)-LN(ImpLow1))/3.29)</f>
        <v>0</v>
      </c>
      <c r="L1132">
        <f>_xlfn.BINOM.INV(BinomTrials,_xlfn.GAMMA.INV(Table3[[#This Row],[RV gamma]],GammaShape2,GammaRate2)/BinomTrials,Table3[[#This Row],[RV binom]])</f>
        <v>0</v>
      </c>
      <c r="M1132" s="1">
        <f>Table3[[#This Row],[Risk 2 simulated occurences]]*_xlfn.LOGNORM.INV(Table3[[#This Row],[RV lognorm]],(LN(ImpLow2)+LN(ImpUp2))/2,(LN(ImpUp2)-LN(ImpLow2))/3.29)</f>
        <v>0</v>
      </c>
    </row>
    <row r="1133" spans="7:13">
      <c r="G1133">
        <v>0.13034372224022808</v>
      </c>
      <c r="H1133">
        <v>0.56427203051944819</v>
      </c>
      <c r="I1133">
        <v>0.99820033879866843</v>
      </c>
      <c r="J1133">
        <f>_xlfn.BINOM.INV(BinomTrials,_xlfn.GAMMA.INV(Table3[[#This Row],[RV gamma]],GammaShape1,GammaRate1)/BinomTrials,Table3[[#This Row],[RV binom]])</f>
        <v>0</v>
      </c>
      <c r="K1133" s="1">
        <f>Table3[[#This Row],[Risk 1 Simulated occurences]]*_xlfn.LOGNORM.INV(Table3[[#This Row],[RV lognorm]],(LN(ImpLow1)+LN(ImpUp1))/2,(LN(ImpUp1)-LN(ImpLow1))/3.29)</f>
        <v>0</v>
      </c>
      <c r="L1133">
        <f>_xlfn.BINOM.INV(BinomTrials,_xlfn.GAMMA.INV(Table3[[#This Row],[RV gamma]],GammaShape2,GammaRate2)/BinomTrials,Table3[[#This Row],[RV binom]])</f>
        <v>0</v>
      </c>
      <c r="M1133" s="1">
        <f>Table3[[#This Row],[Risk 2 simulated occurences]]*_xlfn.LOGNORM.INV(Table3[[#This Row],[RV lognorm]],(LN(ImpLow2)+LN(ImpUp2))/2,(LN(ImpUp2)-LN(ImpLow2))/3.29)</f>
        <v>0</v>
      </c>
    </row>
    <row r="1134" spans="7:13">
      <c r="G1134">
        <v>0.68693969151328305</v>
      </c>
      <c r="H1134">
        <v>0.72001694036648467</v>
      </c>
      <c r="I1134">
        <v>0.75309418921968629</v>
      </c>
      <c r="J1134">
        <f>_xlfn.BINOM.INV(BinomTrials,_xlfn.GAMMA.INV(Table3[[#This Row],[RV gamma]],GammaShape1,GammaRate1)/BinomTrials,Table3[[#This Row],[RV binom]])</f>
        <v>1</v>
      </c>
      <c r="K1134" s="1">
        <f>Table3[[#This Row],[Risk 1 Simulated occurences]]*_xlfn.LOGNORM.INV(Table3[[#This Row],[RV lognorm]],(LN(ImpLow1)+LN(ImpUp1))/2,(LN(ImpUp1)-LN(ImpLow1))/3.29)</f>
        <v>51048.321167010254</v>
      </c>
      <c r="L1134">
        <f>_xlfn.BINOM.INV(BinomTrials,_xlfn.GAMMA.INV(Table3[[#This Row],[RV gamma]],GammaShape2,GammaRate2)/BinomTrials,Table3[[#This Row],[RV binom]])</f>
        <v>0</v>
      </c>
      <c r="M1134" s="1">
        <f>Table3[[#This Row],[Risk 2 simulated occurences]]*_xlfn.LOGNORM.INV(Table3[[#This Row],[RV lognorm]],(LN(ImpLow2)+LN(ImpUp2))/2,(LN(ImpUp2)-LN(ImpLow2))/3.29)</f>
        <v>0</v>
      </c>
    </row>
    <row r="1135" spans="7:13">
      <c r="G1135">
        <v>0.39539526374796186</v>
      </c>
      <c r="H1135">
        <v>0.32471673950772578</v>
      </c>
      <c r="I1135">
        <v>0.25403821526748976</v>
      </c>
      <c r="J1135">
        <f>_xlfn.BINOM.INV(BinomTrials,_xlfn.GAMMA.INV(Table3[[#This Row],[RV gamma]],GammaShape1,GammaRate1)/BinomTrials,Table3[[#This Row],[RV binom]])</f>
        <v>0</v>
      </c>
      <c r="K1135" s="1">
        <f>Table3[[#This Row],[Risk 1 Simulated occurences]]*_xlfn.LOGNORM.INV(Table3[[#This Row],[RV lognorm]],(LN(ImpLow1)+LN(ImpUp1))/2,(LN(ImpUp1)-LN(ImpLow1))/3.29)</f>
        <v>0</v>
      </c>
      <c r="L1135">
        <f>_xlfn.BINOM.INV(BinomTrials,_xlfn.GAMMA.INV(Table3[[#This Row],[RV gamma]],GammaShape2,GammaRate2)/BinomTrials,Table3[[#This Row],[RV binom]])</f>
        <v>0</v>
      </c>
      <c r="M1135" s="1">
        <f>Table3[[#This Row],[Risk 2 simulated occurences]]*_xlfn.LOGNORM.INV(Table3[[#This Row],[RV lognorm]],(LN(ImpLow2)+LN(ImpUp2))/2,(LN(ImpUp2)-LN(ImpLow2))/3.29)</f>
        <v>0</v>
      </c>
    </row>
    <row r="1136" spans="7:13">
      <c r="G1136">
        <v>0.40819781199479371</v>
      </c>
      <c r="H1136">
        <v>0.51424090634763286</v>
      </c>
      <c r="I1136">
        <v>0.62028400070047196</v>
      </c>
      <c r="J1136">
        <f>_xlfn.BINOM.INV(BinomTrials,_xlfn.GAMMA.INV(Table3[[#This Row],[RV gamma]],GammaShape1,GammaRate1)/BinomTrials,Table3[[#This Row],[RV binom]])</f>
        <v>0</v>
      </c>
      <c r="K1136" s="1">
        <f>Table3[[#This Row],[Risk 1 Simulated occurences]]*_xlfn.LOGNORM.INV(Table3[[#This Row],[RV lognorm]],(LN(ImpLow1)+LN(ImpUp1))/2,(LN(ImpUp1)-LN(ImpLow1))/3.29)</f>
        <v>0</v>
      </c>
      <c r="L1136">
        <f>_xlfn.BINOM.INV(BinomTrials,_xlfn.GAMMA.INV(Table3[[#This Row],[RV gamma]],GammaShape2,GammaRate2)/BinomTrials,Table3[[#This Row],[RV binom]])</f>
        <v>0</v>
      </c>
      <c r="M1136" s="1">
        <f>Table3[[#This Row],[Risk 2 simulated occurences]]*_xlfn.LOGNORM.INV(Table3[[#This Row],[RV lognorm]],(LN(ImpLow2)+LN(ImpUp2))/2,(LN(ImpUp2)-LN(ImpLow2))/3.29)</f>
        <v>0</v>
      </c>
    </row>
    <row r="1137" spans="7:13">
      <c r="G1137">
        <v>0.58062619649834291</v>
      </c>
      <c r="H1137">
        <v>0.84691298466497711</v>
      </c>
      <c r="I1137">
        <v>0.11319977283161123</v>
      </c>
      <c r="J1137">
        <f>_xlfn.BINOM.INV(BinomTrials,_xlfn.GAMMA.INV(Table3[[#This Row],[RV gamma]],GammaShape1,GammaRate1)/BinomTrials,Table3[[#This Row],[RV binom]])</f>
        <v>1</v>
      </c>
      <c r="K1137" s="1">
        <f>Table3[[#This Row],[Risk 1 Simulated occurences]]*_xlfn.LOGNORM.INV(Table3[[#This Row],[RV lognorm]],(LN(ImpLow1)+LN(ImpUp1))/2,(LN(ImpUp1)-LN(ImpLow1))/3.29)</f>
        <v>13561.708270599282</v>
      </c>
      <c r="L1137">
        <f>_xlfn.BINOM.INV(BinomTrials,_xlfn.GAMMA.INV(Table3[[#This Row],[RV gamma]],GammaShape2,GammaRate2)/BinomTrials,Table3[[#This Row],[RV binom]])</f>
        <v>1</v>
      </c>
      <c r="M1137" s="1">
        <f>Table3[[#This Row],[Risk 2 simulated occurences]]*_xlfn.LOGNORM.INV(Table3[[#This Row],[RV lognorm]],(LN(ImpLow2)+LN(ImpUp2))/2,(LN(ImpUp2)-LN(ImpLow2))/3.29)</f>
        <v>1356170.8270599288</v>
      </c>
    </row>
    <row r="1138" spans="7:13">
      <c r="G1138">
        <v>0.58448454764880453</v>
      </c>
      <c r="H1138">
        <v>6.6533264269369313E-2</v>
      </c>
      <c r="I1138">
        <v>0.54858198088993415</v>
      </c>
      <c r="J1138">
        <f>_xlfn.BINOM.INV(BinomTrials,_xlfn.GAMMA.INV(Table3[[#This Row],[RV gamma]],GammaShape1,GammaRate1)/BinomTrials,Table3[[#This Row],[RV binom]])</f>
        <v>0</v>
      </c>
      <c r="K1138" s="1">
        <f>Table3[[#This Row],[Risk 1 Simulated occurences]]*_xlfn.LOGNORM.INV(Table3[[#This Row],[RV lognorm]],(LN(ImpLow1)+LN(ImpUp1))/2,(LN(ImpUp1)-LN(ImpLow1))/3.29)</f>
        <v>0</v>
      </c>
      <c r="L1138">
        <f>_xlfn.BINOM.INV(BinomTrials,_xlfn.GAMMA.INV(Table3[[#This Row],[RV gamma]],GammaShape2,GammaRate2)/BinomTrials,Table3[[#This Row],[RV binom]])</f>
        <v>0</v>
      </c>
      <c r="M1138" s="1">
        <f>Table3[[#This Row],[Risk 2 simulated occurences]]*_xlfn.LOGNORM.INV(Table3[[#This Row],[RV lognorm]],(LN(ImpLow2)+LN(ImpUp2))/2,(LN(ImpUp2)-LN(ImpLow2))/3.29)</f>
        <v>0</v>
      </c>
    </row>
    <row r="1139" spans="7:13">
      <c r="G1139">
        <v>0.43179233345752227</v>
      </c>
      <c r="H1139">
        <v>0.2245725752900227</v>
      </c>
      <c r="I1139">
        <v>1.7352817122523123E-2</v>
      </c>
      <c r="J1139">
        <f>_xlfn.BINOM.INV(BinomTrials,_xlfn.GAMMA.INV(Table3[[#This Row],[RV gamma]],GammaShape1,GammaRate1)/BinomTrials,Table3[[#This Row],[RV binom]])</f>
        <v>0</v>
      </c>
      <c r="K1139" s="1">
        <f>Table3[[#This Row],[Risk 1 Simulated occurences]]*_xlfn.LOGNORM.INV(Table3[[#This Row],[RV lognorm]],(LN(ImpLow1)+LN(ImpUp1))/2,(LN(ImpUp1)-LN(ImpLow1))/3.29)</f>
        <v>0</v>
      </c>
      <c r="L1139">
        <f>_xlfn.BINOM.INV(BinomTrials,_xlfn.GAMMA.INV(Table3[[#This Row],[RV gamma]],GammaShape2,GammaRate2)/BinomTrials,Table3[[#This Row],[RV binom]])</f>
        <v>0</v>
      </c>
      <c r="M1139" s="1">
        <f>Table3[[#This Row],[Risk 2 simulated occurences]]*_xlfn.LOGNORM.INV(Table3[[#This Row],[RV lognorm]],(LN(ImpLow2)+LN(ImpUp2))/2,(LN(ImpUp2)-LN(ImpLow2))/3.29)</f>
        <v>0</v>
      </c>
    </row>
    <row r="1140" spans="7:13">
      <c r="G1140">
        <v>0.13374842057644781</v>
      </c>
      <c r="H1140">
        <v>0.39127289941128013</v>
      </c>
      <c r="I1140">
        <v>0.64879737824611239</v>
      </c>
      <c r="J1140">
        <f>_xlfn.BINOM.INV(BinomTrials,_xlfn.GAMMA.INV(Table3[[#This Row],[RV gamma]],GammaShape1,GammaRate1)/BinomTrials,Table3[[#This Row],[RV binom]])</f>
        <v>0</v>
      </c>
      <c r="K1140" s="1">
        <f>Table3[[#This Row],[Risk 1 Simulated occurences]]*_xlfn.LOGNORM.INV(Table3[[#This Row],[RV lognorm]],(LN(ImpLow1)+LN(ImpUp1))/2,(LN(ImpUp1)-LN(ImpLow1))/3.29)</f>
        <v>0</v>
      </c>
      <c r="L1140">
        <f>_xlfn.BINOM.INV(BinomTrials,_xlfn.GAMMA.INV(Table3[[#This Row],[RV gamma]],GammaShape2,GammaRate2)/BinomTrials,Table3[[#This Row],[RV binom]])</f>
        <v>0</v>
      </c>
      <c r="M1140" s="1">
        <f>Table3[[#This Row],[Risk 2 simulated occurences]]*_xlfn.LOGNORM.INV(Table3[[#This Row],[RV lognorm]],(LN(ImpLow2)+LN(ImpUp2))/2,(LN(ImpUp2)-LN(ImpLow2))/3.29)</f>
        <v>0</v>
      </c>
    </row>
    <row r="1141" spans="7:13">
      <c r="G1141">
        <v>0.90970462835845756</v>
      </c>
      <c r="H1141">
        <v>0.12362040538509395</v>
      </c>
      <c r="I1141">
        <v>0.33753618241173039</v>
      </c>
      <c r="J1141">
        <f>_xlfn.BINOM.INV(BinomTrials,_xlfn.GAMMA.INV(Table3[[#This Row],[RV gamma]],GammaShape1,GammaRate1)/BinomTrials,Table3[[#This Row],[RV binom]])</f>
        <v>0</v>
      </c>
      <c r="K1141" s="1">
        <f>Table3[[#This Row],[Risk 1 Simulated occurences]]*_xlfn.LOGNORM.INV(Table3[[#This Row],[RV lognorm]],(LN(ImpLow1)+LN(ImpUp1))/2,(LN(ImpUp1)-LN(ImpLow1))/3.29)</f>
        <v>0</v>
      </c>
      <c r="L1141">
        <f>_xlfn.BINOM.INV(BinomTrials,_xlfn.GAMMA.INV(Table3[[#This Row],[RV gamma]],GammaShape2,GammaRate2)/BinomTrials,Table3[[#This Row],[RV binom]])</f>
        <v>0</v>
      </c>
      <c r="M1141" s="1">
        <f>Table3[[#This Row],[Risk 2 simulated occurences]]*_xlfn.LOGNORM.INV(Table3[[#This Row],[RV lognorm]],(LN(ImpLow2)+LN(ImpUp2))/2,(LN(ImpUp2)-LN(ImpLow2))/3.29)</f>
        <v>0</v>
      </c>
    </row>
    <row r="1142" spans="7:13">
      <c r="G1142">
        <v>0.4056888205957081</v>
      </c>
      <c r="H1142">
        <v>0.68815330727405533</v>
      </c>
      <c r="I1142">
        <v>0.97061779395240255</v>
      </c>
      <c r="J1142">
        <f>_xlfn.BINOM.INV(BinomTrials,_xlfn.GAMMA.INV(Table3[[#This Row],[RV gamma]],GammaShape1,GammaRate1)/BinomTrials,Table3[[#This Row],[RV binom]])</f>
        <v>1</v>
      </c>
      <c r="K1142" s="1">
        <f>Table3[[#This Row],[Risk 1 Simulated occurences]]*_xlfn.LOGNORM.INV(Table3[[#This Row],[RV lognorm]],(LN(ImpLow1)+LN(ImpUp1))/2,(LN(ImpUp1)-LN(ImpLow1))/3.29)</f>
        <v>118700.73892633483</v>
      </c>
      <c r="L1142">
        <f>_xlfn.BINOM.INV(BinomTrials,_xlfn.GAMMA.INV(Table3[[#This Row],[RV gamma]],GammaShape2,GammaRate2)/BinomTrials,Table3[[#This Row],[RV binom]])</f>
        <v>0</v>
      </c>
      <c r="M1142" s="1">
        <f>Table3[[#This Row],[Risk 2 simulated occurences]]*_xlfn.LOGNORM.INV(Table3[[#This Row],[RV lognorm]],(LN(ImpLow2)+LN(ImpUp2))/2,(LN(ImpUp2)-LN(ImpLow2))/3.29)</f>
        <v>0</v>
      </c>
    </row>
    <row r="1143" spans="7:13">
      <c r="G1143">
        <v>0.41200775206648177</v>
      </c>
      <c r="H1143">
        <v>0.7926353550481775</v>
      </c>
      <c r="I1143">
        <v>0.17326295802987318</v>
      </c>
      <c r="J1143">
        <f>_xlfn.BINOM.INV(BinomTrials,_xlfn.GAMMA.INV(Table3[[#This Row],[RV gamma]],GammaShape1,GammaRate1)/BinomTrials,Table3[[#This Row],[RV binom]])</f>
        <v>1</v>
      </c>
      <c r="K1143" s="1">
        <f>Table3[[#This Row],[Risk 1 Simulated occurences]]*_xlfn.LOGNORM.INV(Table3[[#This Row],[RV lognorm]],(LN(ImpLow1)+LN(ImpUp1))/2,(LN(ImpUp1)-LN(ImpLow1))/3.29)</f>
        <v>16363.477755516133</v>
      </c>
      <c r="L1143">
        <f>_xlfn.BINOM.INV(BinomTrials,_xlfn.GAMMA.INV(Table3[[#This Row],[RV gamma]],GammaShape2,GammaRate2)/BinomTrials,Table3[[#This Row],[RV binom]])</f>
        <v>0</v>
      </c>
      <c r="M1143" s="1">
        <f>Table3[[#This Row],[Risk 2 simulated occurences]]*_xlfn.LOGNORM.INV(Table3[[#This Row],[RV lognorm]],(LN(ImpLow2)+LN(ImpUp2))/2,(LN(ImpUp2)-LN(ImpLow2))/3.29)</f>
        <v>0</v>
      </c>
    </row>
    <row r="1144" spans="7:13">
      <c r="G1144">
        <v>0.61428898135865528</v>
      </c>
      <c r="H1144">
        <v>0.82241229471862887</v>
      </c>
      <c r="I1144">
        <v>3.0535608078602519E-2</v>
      </c>
      <c r="J1144">
        <f>_xlfn.BINOM.INV(BinomTrials,_xlfn.GAMMA.INV(Table3[[#This Row],[RV gamma]],GammaShape1,GammaRate1)/BinomTrials,Table3[[#This Row],[RV binom]])</f>
        <v>1</v>
      </c>
      <c r="K1144" s="1">
        <f>Table3[[#This Row],[Risk 1 Simulated occurences]]*_xlfn.LOGNORM.INV(Table3[[#This Row],[RV lognorm]],(LN(ImpLow1)+LN(ImpUp1))/2,(LN(ImpUp1)-LN(ImpLow1))/3.29)</f>
        <v>8525.2145949171936</v>
      </c>
      <c r="L1144">
        <f>_xlfn.BINOM.INV(BinomTrials,_xlfn.GAMMA.INV(Table3[[#This Row],[RV gamma]],GammaShape2,GammaRate2)/BinomTrials,Table3[[#This Row],[RV binom]])</f>
        <v>0</v>
      </c>
      <c r="M1144" s="1">
        <f>Table3[[#This Row],[Risk 2 simulated occurences]]*_xlfn.LOGNORM.INV(Table3[[#This Row],[RV lognorm]],(LN(ImpLow2)+LN(ImpUp2))/2,(LN(ImpUp2)-LN(ImpLow2))/3.29)</f>
        <v>0</v>
      </c>
    </row>
    <row r="1145" spans="7:13">
      <c r="G1145">
        <v>0.35490969491885493</v>
      </c>
      <c r="H1145">
        <v>0.28343733599569526</v>
      </c>
      <c r="I1145">
        <v>0.21196497707253553</v>
      </c>
      <c r="J1145">
        <f>_xlfn.BINOM.INV(BinomTrials,_xlfn.GAMMA.INV(Table3[[#This Row],[RV gamma]],GammaShape1,GammaRate1)/BinomTrials,Table3[[#This Row],[RV binom]])</f>
        <v>0</v>
      </c>
      <c r="K1145" s="1">
        <f>Table3[[#This Row],[Risk 1 Simulated occurences]]*_xlfn.LOGNORM.INV(Table3[[#This Row],[RV lognorm]],(LN(ImpLow1)+LN(ImpUp1))/2,(LN(ImpUp1)-LN(ImpLow1))/3.29)</f>
        <v>0</v>
      </c>
      <c r="L1145">
        <f>_xlfn.BINOM.INV(BinomTrials,_xlfn.GAMMA.INV(Table3[[#This Row],[RV gamma]],GammaShape2,GammaRate2)/BinomTrials,Table3[[#This Row],[RV binom]])</f>
        <v>0</v>
      </c>
      <c r="M1145" s="1">
        <f>Table3[[#This Row],[Risk 2 simulated occurences]]*_xlfn.LOGNORM.INV(Table3[[#This Row],[RV lognorm]],(LN(ImpLow2)+LN(ImpUp2))/2,(LN(ImpUp2)-LN(ImpLow2))/3.29)</f>
        <v>0</v>
      </c>
    </row>
    <row r="1146" spans="7:13">
      <c r="G1146">
        <v>0.96724250119516741</v>
      </c>
      <c r="H1146">
        <v>0.73130607964997463</v>
      </c>
      <c r="I1146">
        <v>0.49536965810478184</v>
      </c>
      <c r="J1146">
        <f>_xlfn.BINOM.INV(BinomTrials,_xlfn.GAMMA.INV(Table3[[#This Row],[RV gamma]],GammaShape1,GammaRate1)/BinomTrials,Table3[[#This Row],[RV binom]])</f>
        <v>1</v>
      </c>
      <c r="K1146" s="1">
        <f>Table3[[#This Row],[Risk 1 Simulated occurences]]*_xlfn.LOGNORM.INV(Table3[[#This Row],[RV lognorm]],(LN(ImpLow1)+LN(ImpUp1))/2,(LN(ImpUp1)-LN(ImpLow1))/3.29)</f>
        <v>31366.935817584763</v>
      </c>
      <c r="L1146">
        <f>_xlfn.BINOM.INV(BinomTrials,_xlfn.GAMMA.INV(Table3[[#This Row],[RV gamma]],GammaShape2,GammaRate2)/BinomTrials,Table3[[#This Row],[RV binom]])</f>
        <v>0</v>
      </c>
      <c r="M1146" s="1">
        <f>Table3[[#This Row],[Risk 2 simulated occurences]]*_xlfn.LOGNORM.INV(Table3[[#This Row],[RV lognorm]],(LN(ImpLow2)+LN(ImpUp2))/2,(LN(ImpUp2)-LN(ImpLow2))/3.29)</f>
        <v>0</v>
      </c>
    </row>
    <row r="1147" spans="7:13">
      <c r="G1147">
        <v>0.44471758717890719</v>
      </c>
      <c r="H1147">
        <v>6.1280677123591622E-2</v>
      </c>
      <c r="I1147">
        <v>0.67784376706827609</v>
      </c>
      <c r="J1147">
        <f>_xlfn.BINOM.INV(BinomTrials,_xlfn.GAMMA.INV(Table3[[#This Row],[RV gamma]],GammaShape1,GammaRate1)/BinomTrials,Table3[[#This Row],[RV binom]])</f>
        <v>0</v>
      </c>
      <c r="K1147" s="1">
        <f>Table3[[#This Row],[Risk 1 Simulated occurences]]*_xlfn.LOGNORM.INV(Table3[[#This Row],[RV lognorm]],(LN(ImpLow1)+LN(ImpUp1))/2,(LN(ImpUp1)-LN(ImpLow1))/3.29)</f>
        <v>0</v>
      </c>
      <c r="L1147">
        <f>_xlfn.BINOM.INV(BinomTrials,_xlfn.GAMMA.INV(Table3[[#This Row],[RV gamma]],GammaShape2,GammaRate2)/BinomTrials,Table3[[#This Row],[RV binom]])</f>
        <v>0</v>
      </c>
      <c r="M1147" s="1">
        <f>Table3[[#This Row],[Risk 2 simulated occurences]]*_xlfn.LOGNORM.INV(Table3[[#This Row],[RV lognorm]],(LN(ImpLow2)+LN(ImpUp2))/2,(LN(ImpUp2)-LN(ImpLow2))/3.29)</f>
        <v>0</v>
      </c>
    </row>
    <row r="1148" spans="7:13">
      <c r="G1148">
        <v>0.36848771589272084</v>
      </c>
      <c r="H1148">
        <v>0.94434041620434284</v>
      </c>
      <c r="I1148">
        <v>0.52019311651596478</v>
      </c>
      <c r="J1148">
        <f>_xlfn.BINOM.INV(BinomTrials,_xlfn.GAMMA.INV(Table3[[#This Row],[RV gamma]],GammaShape1,GammaRate1)/BinomTrials,Table3[[#This Row],[RV binom]])</f>
        <v>2</v>
      </c>
      <c r="K1148" s="1">
        <f>Table3[[#This Row],[Risk 1 Simulated occurences]]*_xlfn.LOGNORM.INV(Table3[[#This Row],[RV lognorm]],(LN(ImpLow1)+LN(ImpUp1))/2,(LN(ImpUp1)-LN(ImpLow1))/3.29)</f>
        <v>65527.193400450276</v>
      </c>
      <c r="L1148">
        <f>_xlfn.BINOM.INV(BinomTrials,_xlfn.GAMMA.INV(Table3[[#This Row],[RV gamma]],GammaShape2,GammaRate2)/BinomTrials,Table3[[#This Row],[RV binom]])</f>
        <v>1</v>
      </c>
      <c r="M1148" s="1">
        <f>Table3[[#This Row],[Risk 2 simulated occurences]]*_xlfn.LOGNORM.INV(Table3[[#This Row],[RV lognorm]],(LN(ImpLow2)+LN(ImpUp2))/2,(LN(ImpUp2)-LN(ImpLow2))/3.29)</f>
        <v>3276359.6700225156</v>
      </c>
    </row>
    <row r="1149" spans="7:13">
      <c r="G1149">
        <v>0.17304100895907776</v>
      </c>
      <c r="H1149">
        <v>0.52937514638964789</v>
      </c>
      <c r="I1149">
        <v>0.88570928382021807</v>
      </c>
      <c r="J1149">
        <f>_xlfn.BINOM.INV(BinomTrials,_xlfn.GAMMA.INV(Table3[[#This Row],[RV gamma]],GammaShape1,GammaRate1)/BinomTrials,Table3[[#This Row],[RV binom]])</f>
        <v>0</v>
      </c>
      <c r="K1149" s="1">
        <f>Table3[[#This Row],[Risk 1 Simulated occurences]]*_xlfn.LOGNORM.INV(Table3[[#This Row],[RV lognorm]],(LN(ImpLow1)+LN(ImpUp1))/2,(LN(ImpUp1)-LN(ImpLow1))/3.29)</f>
        <v>0</v>
      </c>
      <c r="L1149">
        <f>_xlfn.BINOM.INV(BinomTrials,_xlfn.GAMMA.INV(Table3[[#This Row],[RV gamma]],GammaShape2,GammaRate2)/BinomTrials,Table3[[#This Row],[RV binom]])</f>
        <v>0</v>
      </c>
      <c r="M1149" s="1">
        <f>Table3[[#This Row],[Risk 2 simulated occurences]]*_xlfn.LOGNORM.INV(Table3[[#This Row],[RV lognorm]],(LN(ImpLow2)+LN(ImpUp2))/2,(LN(ImpUp2)-LN(ImpLow2))/3.29)</f>
        <v>0</v>
      </c>
    </row>
    <row r="1150" spans="7:13">
      <c r="G1150">
        <v>0.30023757522005473</v>
      </c>
      <c r="H1150">
        <v>0.20808537081260484</v>
      </c>
      <c r="I1150">
        <v>0.11593316640515494</v>
      </c>
      <c r="J1150">
        <f>_xlfn.BINOM.INV(BinomTrials,_xlfn.GAMMA.INV(Table3[[#This Row],[RV gamma]],GammaShape1,GammaRate1)/BinomTrials,Table3[[#This Row],[RV binom]])</f>
        <v>0</v>
      </c>
      <c r="K1150" s="1">
        <f>Table3[[#This Row],[Risk 1 Simulated occurences]]*_xlfn.LOGNORM.INV(Table3[[#This Row],[RV lognorm]],(LN(ImpLow1)+LN(ImpUp1))/2,(LN(ImpUp1)-LN(ImpLow1))/3.29)</f>
        <v>0</v>
      </c>
      <c r="L1150">
        <f>_xlfn.BINOM.INV(BinomTrials,_xlfn.GAMMA.INV(Table3[[#This Row],[RV gamma]],GammaShape2,GammaRate2)/BinomTrials,Table3[[#This Row],[RV binom]])</f>
        <v>0</v>
      </c>
      <c r="M1150" s="1">
        <f>Table3[[#This Row],[Risk 2 simulated occurences]]*_xlfn.LOGNORM.INV(Table3[[#This Row],[RV lognorm]],(LN(ImpLow2)+LN(ImpUp2))/2,(LN(ImpUp2)-LN(ImpLow2))/3.29)</f>
        <v>0</v>
      </c>
    </row>
    <row r="1151" spans="7:13">
      <c r="G1151">
        <v>9.2926723460167046E-2</v>
      </c>
      <c r="H1151">
        <v>0.2908272474495821</v>
      </c>
      <c r="I1151">
        <v>0.48872777143899715</v>
      </c>
      <c r="J1151">
        <f>_xlfn.BINOM.INV(BinomTrials,_xlfn.GAMMA.INV(Table3[[#This Row],[RV gamma]],GammaShape1,GammaRate1)/BinomTrials,Table3[[#This Row],[RV binom]])</f>
        <v>0</v>
      </c>
      <c r="K1151" s="1">
        <f>Table3[[#This Row],[Risk 1 Simulated occurences]]*_xlfn.LOGNORM.INV(Table3[[#This Row],[RV lognorm]],(LN(ImpLow1)+LN(ImpUp1))/2,(LN(ImpUp1)-LN(ImpLow1))/3.29)</f>
        <v>0</v>
      </c>
      <c r="L1151">
        <f>_xlfn.BINOM.INV(BinomTrials,_xlfn.GAMMA.INV(Table3[[#This Row],[RV gamma]],GammaShape2,GammaRate2)/BinomTrials,Table3[[#This Row],[RV binom]])</f>
        <v>0</v>
      </c>
      <c r="M1151" s="1">
        <f>Table3[[#This Row],[Risk 2 simulated occurences]]*_xlfn.LOGNORM.INV(Table3[[#This Row],[RV lognorm]],(LN(ImpLow2)+LN(ImpUp2))/2,(LN(ImpUp2)-LN(ImpLow2))/3.29)</f>
        <v>0</v>
      </c>
    </row>
    <row r="1152" spans="7:13">
      <c r="G1152">
        <v>0.81944119502764245</v>
      </c>
      <c r="H1152">
        <v>0.93354788512622378</v>
      </c>
      <c r="I1152">
        <v>4.7654575224804957E-2</v>
      </c>
      <c r="J1152">
        <f>_xlfn.BINOM.INV(BinomTrials,_xlfn.GAMMA.INV(Table3[[#This Row],[RV gamma]],GammaShape1,GammaRate1)/BinomTrials,Table3[[#This Row],[RV binom]])</f>
        <v>2</v>
      </c>
      <c r="K1152" s="1">
        <f>Table3[[#This Row],[Risk 1 Simulated occurences]]*_xlfn.LOGNORM.INV(Table3[[#This Row],[RV lognorm]],(LN(ImpLow1)+LN(ImpUp1))/2,(LN(ImpUp1)-LN(ImpLow1))/3.29)</f>
        <v>19680.179017772665</v>
      </c>
      <c r="L1152">
        <f>_xlfn.BINOM.INV(BinomTrials,_xlfn.GAMMA.INV(Table3[[#This Row],[RV gamma]],GammaShape2,GammaRate2)/BinomTrials,Table3[[#This Row],[RV binom]])</f>
        <v>1</v>
      </c>
      <c r="M1152" s="1">
        <f>Table3[[#This Row],[Risk 2 simulated occurences]]*_xlfn.LOGNORM.INV(Table3[[#This Row],[RV lognorm]],(LN(ImpLow2)+LN(ImpUp2))/2,(LN(ImpUp2)-LN(ImpLow2))/3.29)</f>
        <v>984008.95088863373</v>
      </c>
    </row>
    <row r="1153" spans="7:13">
      <c r="G1153">
        <v>0.34816482958764061</v>
      </c>
      <c r="H1153">
        <v>0.13930531644230024</v>
      </c>
      <c r="I1153">
        <v>0.93044580329695992</v>
      </c>
      <c r="J1153">
        <f>_xlfn.BINOM.INV(BinomTrials,_xlfn.GAMMA.INV(Table3[[#This Row],[RV gamma]],GammaShape1,GammaRate1)/BinomTrials,Table3[[#This Row],[RV binom]])</f>
        <v>0</v>
      </c>
      <c r="K1153" s="1">
        <f>Table3[[#This Row],[Risk 1 Simulated occurences]]*_xlfn.LOGNORM.INV(Table3[[#This Row],[RV lognorm]],(LN(ImpLow1)+LN(ImpUp1))/2,(LN(ImpUp1)-LN(ImpLow1))/3.29)</f>
        <v>0</v>
      </c>
      <c r="L1153">
        <f>_xlfn.BINOM.INV(BinomTrials,_xlfn.GAMMA.INV(Table3[[#This Row],[RV gamma]],GammaShape2,GammaRate2)/BinomTrials,Table3[[#This Row],[RV binom]])</f>
        <v>0</v>
      </c>
      <c r="M1153" s="1">
        <f>Table3[[#This Row],[Risk 2 simulated occurences]]*_xlfn.LOGNORM.INV(Table3[[#This Row],[RV lognorm]],(LN(ImpLow2)+LN(ImpUp2))/2,(LN(ImpUp2)-LN(ImpLow2))/3.29)</f>
        <v>0</v>
      </c>
    </row>
    <row r="1154" spans="7:13">
      <c r="G1154">
        <v>0.60629087947601956</v>
      </c>
      <c r="H1154">
        <v>0.30445344574025529</v>
      </c>
      <c r="I1154">
        <v>2.6160120044909476E-3</v>
      </c>
      <c r="J1154">
        <f>_xlfn.BINOM.INV(BinomTrials,_xlfn.GAMMA.INV(Table3[[#This Row],[RV gamma]],GammaShape1,GammaRate1)/BinomTrials,Table3[[#This Row],[RV binom]])</f>
        <v>0</v>
      </c>
      <c r="K1154" s="1">
        <f>Table3[[#This Row],[Risk 1 Simulated occurences]]*_xlfn.LOGNORM.INV(Table3[[#This Row],[RV lognorm]],(LN(ImpLow1)+LN(ImpUp1))/2,(LN(ImpUp1)-LN(ImpLow1))/3.29)</f>
        <v>0</v>
      </c>
      <c r="L1154">
        <f>_xlfn.BINOM.INV(BinomTrials,_xlfn.GAMMA.INV(Table3[[#This Row],[RV gamma]],GammaShape2,GammaRate2)/BinomTrials,Table3[[#This Row],[RV binom]])</f>
        <v>0</v>
      </c>
      <c r="M1154" s="1">
        <f>Table3[[#This Row],[Risk 2 simulated occurences]]*_xlfn.LOGNORM.INV(Table3[[#This Row],[RV lognorm]],(LN(ImpLow2)+LN(ImpUp2))/2,(LN(ImpUp2)-LN(ImpLow2))/3.29)</f>
        <v>0</v>
      </c>
    </row>
    <row r="1155" spans="7:13">
      <c r="G1155">
        <v>0.93081135346126342</v>
      </c>
      <c r="H1155">
        <v>0.94906255647030779</v>
      </c>
      <c r="I1155">
        <v>0.96731375947935216</v>
      </c>
      <c r="J1155">
        <f>_xlfn.BINOM.INV(BinomTrials,_xlfn.GAMMA.INV(Table3[[#This Row],[RV gamma]],GammaShape1,GammaRate1)/BinomTrials,Table3[[#This Row],[RV binom]])</f>
        <v>2</v>
      </c>
      <c r="K1155" s="1">
        <f>Table3[[#This Row],[Risk 1 Simulated occurences]]*_xlfn.LOGNORM.INV(Table3[[#This Row],[RV lognorm]],(LN(ImpLow1)+LN(ImpUp1))/2,(LN(ImpUp1)-LN(ImpLow1))/3.29)</f>
        <v>229679.32053833571</v>
      </c>
      <c r="L1155">
        <f>_xlfn.BINOM.INV(BinomTrials,_xlfn.GAMMA.INV(Table3[[#This Row],[RV gamma]],GammaShape2,GammaRate2)/BinomTrials,Table3[[#This Row],[RV binom]])</f>
        <v>1</v>
      </c>
      <c r="M1155" s="1">
        <f>Table3[[#This Row],[Risk 2 simulated occurences]]*_xlfn.LOGNORM.INV(Table3[[#This Row],[RV lognorm]],(LN(ImpLow2)+LN(ImpUp2))/2,(LN(ImpUp2)-LN(ImpLow2))/3.29)</f>
        <v>11483966.026916811</v>
      </c>
    </row>
    <row r="1156" spans="7:13">
      <c r="G1156">
        <v>0.14641762345396803</v>
      </c>
      <c r="H1156">
        <v>0.89438659646286933</v>
      </c>
      <c r="I1156">
        <v>0.64235556947177075</v>
      </c>
      <c r="J1156">
        <f>_xlfn.BINOM.INV(BinomTrials,_xlfn.GAMMA.INV(Table3[[#This Row],[RV gamma]],GammaShape1,GammaRate1)/BinomTrials,Table3[[#This Row],[RV binom]])</f>
        <v>1</v>
      </c>
      <c r="K1156" s="1">
        <f>Table3[[#This Row],[Risk 1 Simulated occurences]]*_xlfn.LOGNORM.INV(Table3[[#This Row],[RV lognorm]],(LN(ImpLow1)+LN(ImpUp1))/2,(LN(ImpUp1)-LN(ImpLow1))/3.29)</f>
        <v>40819.71753506433</v>
      </c>
      <c r="L1156">
        <f>_xlfn.BINOM.INV(BinomTrials,_xlfn.GAMMA.INV(Table3[[#This Row],[RV gamma]],GammaShape2,GammaRate2)/BinomTrials,Table3[[#This Row],[RV binom]])</f>
        <v>1</v>
      </c>
      <c r="M1156" s="1">
        <f>Table3[[#This Row],[Risk 2 simulated occurences]]*_xlfn.LOGNORM.INV(Table3[[#This Row],[RV lognorm]],(LN(ImpLow2)+LN(ImpUp2))/2,(LN(ImpUp2)-LN(ImpLow2))/3.29)</f>
        <v>4081971.7535064346</v>
      </c>
    </row>
    <row r="1157" spans="7:13">
      <c r="G1157">
        <v>0.84099739084066705</v>
      </c>
      <c r="H1157">
        <v>0.95552675144538601</v>
      </c>
      <c r="I1157">
        <v>7.0056112050104938E-2</v>
      </c>
      <c r="J1157">
        <f>_xlfn.BINOM.INV(BinomTrials,_xlfn.GAMMA.INV(Table3[[#This Row],[RV gamma]],GammaShape1,GammaRate1)/BinomTrials,Table3[[#This Row],[RV binom]])</f>
        <v>2</v>
      </c>
      <c r="K1157" s="1">
        <f>Table3[[#This Row],[Risk 1 Simulated occurences]]*_xlfn.LOGNORM.INV(Table3[[#This Row],[RV lognorm]],(LN(ImpLow1)+LN(ImpUp1))/2,(LN(ImpUp1)-LN(ImpLow1))/3.29)</f>
        <v>22521.031580578536</v>
      </c>
      <c r="L1157">
        <f>_xlfn.BINOM.INV(BinomTrials,_xlfn.GAMMA.INV(Table3[[#This Row],[RV gamma]],GammaShape2,GammaRate2)/BinomTrials,Table3[[#This Row],[RV binom]])</f>
        <v>1</v>
      </c>
      <c r="M1157" s="1">
        <f>Table3[[#This Row],[Risk 2 simulated occurences]]*_xlfn.LOGNORM.INV(Table3[[#This Row],[RV lognorm]],(LN(ImpLow2)+LN(ImpUp2))/2,(LN(ImpUp2)-LN(ImpLow2))/3.29)</f>
        <v>1126051.5790289273</v>
      </c>
    </row>
    <row r="1158" spans="7:13">
      <c r="G1158">
        <v>0.6431478590905424</v>
      </c>
      <c r="H1158">
        <v>0.53811154260212157</v>
      </c>
      <c r="I1158">
        <v>0.43307522611370086</v>
      </c>
      <c r="J1158">
        <f>_xlfn.BINOM.INV(BinomTrials,_xlfn.GAMMA.INV(Table3[[#This Row],[RV gamma]],GammaShape1,GammaRate1)/BinomTrials,Table3[[#This Row],[RV binom]])</f>
        <v>0</v>
      </c>
      <c r="K1158" s="1">
        <f>Table3[[#This Row],[Risk 1 Simulated occurences]]*_xlfn.LOGNORM.INV(Table3[[#This Row],[RV lognorm]],(LN(ImpLow1)+LN(ImpUp1))/2,(LN(ImpUp1)-LN(ImpLow1))/3.29)</f>
        <v>0</v>
      </c>
      <c r="L1158">
        <f>_xlfn.BINOM.INV(BinomTrials,_xlfn.GAMMA.INV(Table3[[#This Row],[RV gamma]],GammaShape2,GammaRate2)/BinomTrials,Table3[[#This Row],[RV binom]])</f>
        <v>0</v>
      </c>
      <c r="M1158" s="1">
        <f>Table3[[#This Row],[Risk 2 simulated occurences]]*_xlfn.LOGNORM.INV(Table3[[#This Row],[RV lognorm]],(LN(ImpLow2)+LN(ImpUp2))/2,(LN(ImpUp2)-LN(ImpLow2))/3.29)</f>
        <v>0</v>
      </c>
    </row>
    <row r="1159" spans="7:13">
      <c r="G1159">
        <v>0.38606773474536266</v>
      </c>
      <c r="H1159">
        <v>4.0696513858016821E-2</v>
      </c>
      <c r="I1159">
        <v>0.69532529297067103</v>
      </c>
      <c r="J1159">
        <f>_xlfn.BINOM.INV(BinomTrials,_xlfn.GAMMA.INV(Table3[[#This Row],[RV gamma]],GammaShape1,GammaRate1)/BinomTrials,Table3[[#This Row],[RV binom]])</f>
        <v>0</v>
      </c>
      <c r="K1159" s="1">
        <f>Table3[[#This Row],[Risk 1 Simulated occurences]]*_xlfn.LOGNORM.INV(Table3[[#This Row],[RV lognorm]],(LN(ImpLow1)+LN(ImpUp1))/2,(LN(ImpUp1)-LN(ImpLow1))/3.29)</f>
        <v>0</v>
      </c>
      <c r="L1159">
        <f>_xlfn.BINOM.INV(BinomTrials,_xlfn.GAMMA.INV(Table3[[#This Row],[RV gamma]],GammaShape2,GammaRate2)/BinomTrials,Table3[[#This Row],[RV binom]])</f>
        <v>0</v>
      </c>
      <c r="M1159" s="1">
        <f>Table3[[#This Row],[Risk 2 simulated occurences]]*_xlfn.LOGNORM.INV(Table3[[#This Row],[RV lognorm]],(LN(ImpLow2)+LN(ImpUp2))/2,(LN(ImpUp2)-LN(ImpLow2))/3.29)</f>
        <v>0</v>
      </c>
    </row>
    <row r="1160" spans="7:13">
      <c r="G1160">
        <v>0.64041786531005884</v>
      </c>
      <c r="H1160">
        <v>0.98630841168868744</v>
      </c>
      <c r="I1160">
        <v>0.33219895806731609</v>
      </c>
      <c r="J1160">
        <f>_xlfn.BINOM.INV(BinomTrials,_xlfn.GAMMA.INV(Table3[[#This Row],[RV gamma]],GammaShape1,GammaRate1)/BinomTrials,Table3[[#This Row],[RV binom]])</f>
        <v>3</v>
      </c>
      <c r="K1160" s="1">
        <f>Table3[[#This Row],[Risk 1 Simulated occurences]]*_xlfn.LOGNORM.INV(Table3[[#This Row],[RV lognorm]],(LN(ImpLow1)+LN(ImpUp1))/2,(LN(ImpUp1)-LN(ImpLow1))/3.29)</f>
        <v>70024.849204928789</v>
      </c>
      <c r="L1160">
        <f>_xlfn.BINOM.INV(BinomTrials,_xlfn.GAMMA.INV(Table3[[#This Row],[RV gamma]],GammaShape2,GammaRate2)/BinomTrials,Table3[[#This Row],[RV binom]])</f>
        <v>2</v>
      </c>
      <c r="M1160" s="1">
        <f>Table3[[#This Row],[Risk 2 simulated occurences]]*_xlfn.LOGNORM.INV(Table3[[#This Row],[RV lognorm]],(LN(ImpLow2)+LN(ImpUp2))/2,(LN(ImpUp2)-LN(ImpLow2))/3.29)</f>
        <v>4668323.2803285876</v>
      </c>
    </row>
    <row r="1161" spans="7:13">
      <c r="G1161">
        <v>0.503062266159366</v>
      </c>
      <c r="H1161">
        <v>0.88547525177033393</v>
      </c>
      <c r="I1161">
        <v>0.26788823738130191</v>
      </c>
      <c r="J1161">
        <f>_xlfn.BINOM.INV(BinomTrials,_xlfn.GAMMA.INV(Table3[[#This Row],[RV gamma]],GammaShape1,GammaRate1)/BinomTrials,Table3[[#This Row],[RV binom]])</f>
        <v>1</v>
      </c>
      <c r="K1161" s="1">
        <f>Table3[[#This Row],[Risk 1 Simulated occurences]]*_xlfn.LOGNORM.INV(Table3[[#This Row],[RV lognorm]],(LN(ImpLow1)+LN(ImpUp1))/2,(LN(ImpUp1)-LN(ImpLow1))/3.29)</f>
        <v>20501.685082784457</v>
      </c>
      <c r="L1161">
        <f>_xlfn.BINOM.INV(BinomTrials,_xlfn.GAMMA.INV(Table3[[#This Row],[RV gamma]],GammaShape2,GammaRate2)/BinomTrials,Table3[[#This Row],[RV binom]])</f>
        <v>1</v>
      </c>
      <c r="M1161" s="1">
        <f>Table3[[#This Row],[Risk 2 simulated occurences]]*_xlfn.LOGNORM.INV(Table3[[#This Row],[RV lognorm]],(LN(ImpLow2)+LN(ImpUp2))/2,(LN(ImpUp2)-LN(ImpLow2))/3.29)</f>
        <v>2050168.508278443</v>
      </c>
    </row>
    <row r="1162" spans="7:13">
      <c r="G1162">
        <v>0.96750734046451159</v>
      </c>
      <c r="H1162">
        <v>0.18255650400303142</v>
      </c>
      <c r="I1162">
        <v>0.39760566754155124</v>
      </c>
      <c r="J1162">
        <f>_xlfn.BINOM.INV(BinomTrials,_xlfn.GAMMA.INV(Table3[[#This Row],[RV gamma]],GammaShape1,GammaRate1)/BinomTrials,Table3[[#This Row],[RV binom]])</f>
        <v>0</v>
      </c>
      <c r="K1162" s="1">
        <f>Table3[[#This Row],[Risk 1 Simulated occurences]]*_xlfn.LOGNORM.INV(Table3[[#This Row],[RV lognorm]],(LN(ImpLow1)+LN(ImpUp1))/2,(LN(ImpUp1)-LN(ImpLow1))/3.29)</f>
        <v>0</v>
      </c>
      <c r="L1162">
        <f>_xlfn.BINOM.INV(BinomTrials,_xlfn.GAMMA.INV(Table3[[#This Row],[RV gamma]],GammaShape2,GammaRate2)/BinomTrials,Table3[[#This Row],[RV binom]])</f>
        <v>0</v>
      </c>
      <c r="M1162" s="1">
        <f>Table3[[#This Row],[Risk 2 simulated occurences]]*_xlfn.LOGNORM.INV(Table3[[#This Row],[RV lognorm]],(LN(ImpLow2)+LN(ImpUp2))/2,(LN(ImpUp2)-LN(ImpLow2))/3.29)</f>
        <v>0</v>
      </c>
    </row>
    <row r="1163" spans="7:13">
      <c r="G1163">
        <v>0.89587118704611024</v>
      </c>
      <c r="H1163">
        <v>0.22716277894897516</v>
      </c>
      <c r="I1163">
        <v>0.55845437085184002</v>
      </c>
      <c r="J1163">
        <f>_xlfn.BINOM.INV(BinomTrials,_xlfn.GAMMA.INV(Table3[[#This Row],[RV gamma]],GammaShape1,GammaRate1)/BinomTrials,Table3[[#This Row],[RV binom]])</f>
        <v>0</v>
      </c>
      <c r="K1163" s="1">
        <f>Table3[[#This Row],[Risk 1 Simulated occurences]]*_xlfn.LOGNORM.INV(Table3[[#This Row],[RV lognorm]],(LN(ImpLow1)+LN(ImpUp1))/2,(LN(ImpUp1)-LN(ImpLow1))/3.29)</f>
        <v>0</v>
      </c>
      <c r="L1163">
        <f>_xlfn.BINOM.INV(BinomTrials,_xlfn.GAMMA.INV(Table3[[#This Row],[RV gamma]],GammaShape2,GammaRate2)/BinomTrials,Table3[[#This Row],[RV binom]])</f>
        <v>0</v>
      </c>
      <c r="M1163" s="1">
        <f>Table3[[#This Row],[Risk 2 simulated occurences]]*_xlfn.LOGNORM.INV(Table3[[#This Row],[RV lognorm]],(LN(ImpLow2)+LN(ImpUp2))/2,(LN(ImpUp2)-LN(ImpLow2))/3.29)</f>
        <v>0</v>
      </c>
    </row>
    <row r="1164" spans="7:13">
      <c r="G1164">
        <v>0.90704068397499649</v>
      </c>
      <c r="H1164">
        <v>0.92482579542548671</v>
      </c>
      <c r="I1164">
        <v>0.94261090687597682</v>
      </c>
      <c r="J1164">
        <f>_xlfn.BINOM.INV(BinomTrials,_xlfn.GAMMA.INV(Table3[[#This Row],[RV gamma]],GammaShape1,GammaRate1)/BinomTrials,Table3[[#This Row],[RV binom]])</f>
        <v>2</v>
      </c>
      <c r="K1164" s="1">
        <f>Table3[[#This Row],[Risk 1 Simulated occurences]]*_xlfn.LOGNORM.INV(Table3[[#This Row],[RV lognorm]],(LN(ImpLow1)+LN(ImpUp1))/2,(LN(ImpUp1)-LN(ImpLow1))/3.29)</f>
        <v>190714.71714265354</v>
      </c>
      <c r="L1164">
        <f>_xlfn.BINOM.INV(BinomTrials,_xlfn.GAMMA.INV(Table3[[#This Row],[RV gamma]],GammaShape2,GammaRate2)/BinomTrials,Table3[[#This Row],[RV binom]])</f>
        <v>1</v>
      </c>
      <c r="M1164" s="1">
        <f>Table3[[#This Row],[Risk 2 simulated occurences]]*_xlfn.LOGNORM.INV(Table3[[#This Row],[RV lognorm]],(LN(ImpLow2)+LN(ImpUp2))/2,(LN(ImpUp2)-LN(ImpLow2))/3.29)</f>
        <v>9535735.8571326975</v>
      </c>
    </row>
    <row r="1165" spans="7:13">
      <c r="G1165">
        <v>0.63277556776664012</v>
      </c>
      <c r="H1165">
        <v>0.5471437161542213</v>
      </c>
      <c r="I1165">
        <v>0.46151186454180249</v>
      </c>
      <c r="J1165">
        <f>_xlfn.BINOM.INV(BinomTrials,_xlfn.GAMMA.INV(Table3[[#This Row],[RV gamma]],GammaShape1,GammaRate1)/BinomTrials,Table3[[#This Row],[RV binom]])</f>
        <v>0</v>
      </c>
      <c r="K1165" s="1">
        <f>Table3[[#This Row],[Risk 1 Simulated occurences]]*_xlfn.LOGNORM.INV(Table3[[#This Row],[RV lognorm]],(LN(ImpLow1)+LN(ImpUp1))/2,(LN(ImpUp1)-LN(ImpLow1))/3.29)</f>
        <v>0</v>
      </c>
      <c r="L1165">
        <f>_xlfn.BINOM.INV(BinomTrials,_xlfn.GAMMA.INV(Table3[[#This Row],[RV gamma]],GammaShape2,GammaRate2)/BinomTrials,Table3[[#This Row],[RV binom]])</f>
        <v>0</v>
      </c>
      <c r="M1165" s="1">
        <f>Table3[[#This Row],[Risk 2 simulated occurences]]*_xlfn.LOGNORM.INV(Table3[[#This Row],[RV lognorm]],(LN(ImpLow2)+LN(ImpUp2))/2,(LN(ImpUp2)-LN(ImpLow2))/3.29)</f>
        <v>0</v>
      </c>
    </row>
    <row r="1166" spans="7:13">
      <c r="G1166">
        <v>5.896745392073293E-2</v>
      </c>
      <c r="H1166">
        <v>0.84443740399761003</v>
      </c>
      <c r="I1166">
        <v>0.62990735407448717</v>
      </c>
      <c r="J1166">
        <f>_xlfn.BINOM.INV(BinomTrials,_xlfn.GAMMA.INV(Table3[[#This Row],[RV gamma]],GammaShape1,GammaRate1)/BinomTrials,Table3[[#This Row],[RV binom]])</f>
        <v>1</v>
      </c>
      <c r="K1166" s="1">
        <f>Table3[[#This Row],[Risk 1 Simulated occurences]]*_xlfn.LOGNORM.INV(Table3[[#This Row],[RV lognorm]],(LN(ImpLow1)+LN(ImpUp1))/2,(LN(ImpUp1)-LN(ImpLow1))/3.29)</f>
        <v>39883.448251173875</v>
      </c>
      <c r="L1166">
        <f>_xlfn.BINOM.INV(BinomTrials,_xlfn.GAMMA.INV(Table3[[#This Row],[RV gamma]],GammaShape2,GammaRate2)/BinomTrials,Table3[[#This Row],[RV binom]])</f>
        <v>0</v>
      </c>
      <c r="M1166" s="1">
        <f>Table3[[#This Row],[Risk 2 simulated occurences]]*_xlfn.LOGNORM.INV(Table3[[#This Row],[RV lognorm]],(LN(ImpLow2)+LN(ImpUp2))/2,(LN(ImpUp2)-LN(ImpLow2))/3.29)</f>
        <v>0</v>
      </c>
    </row>
    <row r="1167" spans="7:13">
      <c r="G1167">
        <v>6.5998045758343324E-2</v>
      </c>
      <c r="H1167">
        <v>0.4594489878320363</v>
      </c>
      <c r="I1167">
        <v>0.85289992990572938</v>
      </c>
      <c r="J1167">
        <f>_xlfn.BINOM.INV(BinomTrials,_xlfn.GAMMA.INV(Table3[[#This Row],[RV gamma]],GammaShape1,GammaRate1)/BinomTrials,Table3[[#This Row],[RV binom]])</f>
        <v>0</v>
      </c>
      <c r="K1167" s="1">
        <f>Table3[[#This Row],[Risk 1 Simulated occurences]]*_xlfn.LOGNORM.INV(Table3[[#This Row],[RV lognorm]],(LN(ImpLow1)+LN(ImpUp1))/2,(LN(ImpUp1)-LN(ImpLow1))/3.29)</f>
        <v>0</v>
      </c>
      <c r="L1167">
        <f>_xlfn.BINOM.INV(BinomTrials,_xlfn.GAMMA.INV(Table3[[#This Row],[RV gamma]],GammaShape2,GammaRate2)/BinomTrials,Table3[[#This Row],[RV binom]])</f>
        <v>0</v>
      </c>
      <c r="M1167" s="1">
        <f>Table3[[#This Row],[Risk 2 simulated occurences]]*_xlfn.LOGNORM.INV(Table3[[#This Row],[RV lognorm]],(LN(ImpLow2)+LN(ImpUp2))/2,(LN(ImpUp2)-LN(ImpLow2))/3.29)</f>
        <v>0</v>
      </c>
    </row>
    <row r="1168" spans="7:13">
      <c r="G1168">
        <v>0.22915506047623002</v>
      </c>
      <c r="H1168">
        <v>0.95913849303458742</v>
      </c>
      <c r="I1168">
        <v>0.68912192559294494</v>
      </c>
      <c r="J1168">
        <f>_xlfn.BINOM.INV(BinomTrials,_xlfn.GAMMA.INV(Table3[[#This Row],[RV gamma]],GammaShape1,GammaRate1)/BinomTrials,Table3[[#This Row],[RV binom]])</f>
        <v>2</v>
      </c>
      <c r="K1168" s="1">
        <f>Table3[[#This Row],[Risk 1 Simulated occurences]]*_xlfn.LOGNORM.INV(Table3[[#This Row],[RV lognorm]],(LN(ImpLow1)+LN(ImpUp1))/2,(LN(ImpUp1)-LN(ImpLow1))/3.29)</f>
        <v>89328.150530462604</v>
      </c>
      <c r="L1168">
        <f>_xlfn.BINOM.INV(BinomTrials,_xlfn.GAMMA.INV(Table3[[#This Row],[RV gamma]],GammaShape2,GammaRate2)/BinomTrials,Table3[[#This Row],[RV binom]])</f>
        <v>1</v>
      </c>
      <c r="M1168" s="1">
        <f>Table3[[#This Row],[Risk 2 simulated occurences]]*_xlfn.LOGNORM.INV(Table3[[#This Row],[RV lognorm]],(LN(ImpLow2)+LN(ImpUp2))/2,(LN(ImpUp2)-LN(ImpLow2))/3.29)</f>
        <v>4466407.5265231319</v>
      </c>
    </row>
    <row r="1169" spans="7:13">
      <c r="G1169">
        <v>0.40910142399794486</v>
      </c>
      <c r="H1169">
        <v>0.24065243231163008</v>
      </c>
      <c r="I1169">
        <v>7.2203440625315266E-2</v>
      </c>
      <c r="J1169">
        <f>_xlfn.BINOM.INV(BinomTrials,_xlfn.GAMMA.INV(Table3[[#This Row],[RV gamma]],GammaShape1,GammaRate1)/BinomTrials,Table3[[#This Row],[RV binom]])</f>
        <v>0</v>
      </c>
      <c r="K1169" s="1">
        <f>Table3[[#This Row],[Risk 1 Simulated occurences]]*_xlfn.LOGNORM.INV(Table3[[#This Row],[RV lognorm]],(LN(ImpLow1)+LN(ImpUp1))/2,(LN(ImpUp1)-LN(ImpLow1))/3.29)</f>
        <v>0</v>
      </c>
      <c r="L1169">
        <f>_xlfn.BINOM.INV(BinomTrials,_xlfn.GAMMA.INV(Table3[[#This Row],[RV gamma]],GammaShape2,GammaRate2)/BinomTrials,Table3[[#This Row],[RV binom]])</f>
        <v>0</v>
      </c>
      <c r="M1169" s="1">
        <f>Table3[[#This Row],[Risk 2 simulated occurences]]*_xlfn.LOGNORM.INV(Table3[[#This Row],[RV lognorm]],(LN(ImpLow2)+LN(ImpUp2))/2,(LN(ImpUp2)-LN(ImpLow2))/3.29)</f>
        <v>0</v>
      </c>
    </row>
    <row r="1170" spans="7:13">
      <c r="G1170">
        <v>0.76763313345966544</v>
      </c>
      <c r="H1170">
        <v>0.64542986156671767</v>
      </c>
      <c r="I1170">
        <v>0.52322658967376989</v>
      </c>
      <c r="J1170">
        <f>_xlfn.BINOM.INV(BinomTrials,_xlfn.GAMMA.INV(Table3[[#This Row],[RV gamma]],GammaShape1,GammaRate1)/BinomTrials,Table3[[#This Row],[RV binom]])</f>
        <v>1</v>
      </c>
      <c r="K1170" s="1">
        <f>Table3[[#This Row],[Risk 1 Simulated occurences]]*_xlfn.LOGNORM.INV(Table3[[#This Row],[RV lognorm]],(LN(ImpLow1)+LN(ImpUp1))/2,(LN(ImpUp1)-LN(ImpLow1))/3.29)</f>
        <v>32938.679716777027</v>
      </c>
      <c r="L1170">
        <f>_xlfn.BINOM.INV(BinomTrials,_xlfn.GAMMA.INV(Table3[[#This Row],[RV gamma]],GammaShape2,GammaRate2)/BinomTrials,Table3[[#This Row],[RV binom]])</f>
        <v>0</v>
      </c>
      <c r="M1170" s="1">
        <f>Table3[[#This Row],[Risk 2 simulated occurences]]*_xlfn.LOGNORM.INV(Table3[[#This Row],[RV lognorm]],(LN(ImpLow2)+LN(ImpUp2))/2,(LN(ImpUp2)-LN(ImpLow2))/3.29)</f>
        <v>0</v>
      </c>
    </row>
    <row r="1171" spans="7:13">
      <c r="G1171">
        <v>0.61007405659652969</v>
      </c>
      <c r="H1171">
        <v>0.73968335182391265</v>
      </c>
      <c r="I1171">
        <v>0.86929264705129561</v>
      </c>
      <c r="J1171">
        <f>_xlfn.BINOM.INV(BinomTrials,_xlfn.GAMMA.INV(Table3[[#This Row],[RV gamma]],GammaShape1,GammaRate1)/BinomTrials,Table3[[#This Row],[RV binom]])</f>
        <v>1</v>
      </c>
      <c r="K1171" s="1">
        <f>Table3[[#This Row],[Risk 1 Simulated occurences]]*_xlfn.LOGNORM.INV(Table3[[#This Row],[RV lognorm]],(LN(ImpLow1)+LN(ImpUp1))/2,(LN(ImpUp1)-LN(ImpLow1))/3.29)</f>
        <v>69399.077198254221</v>
      </c>
      <c r="L1171">
        <f>_xlfn.BINOM.INV(BinomTrials,_xlfn.GAMMA.INV(Table3[[#This Row],[RV gamma]],GammaShape2,GammaRate2)/BinomTrials,Table3[[#This Row],[RV binom]])</f>
        <v>0</v>
      </c>
      <c r="M1171" s="1">
        <f>Table3[[#This Row],[Risk 2 simulated occurences]]*_xlfn.LOGNORM.INV(Table3[[#This Row],[RV lognorm]],(LN(ImpLow2)+LN(ImpUp2))/2,(LN(ImpUp2)-LN(ImpLow2))/3.29)</f>
        <v>0</v>
      </c>
    </row>
    <row r="1172" spans="7:13">
      <c r="G1172">
        <v>0.51466921787460762</v>
      </c>
      <c r="H1172">
        <v>0.8580941044996</v>
      </c>
      <c r="I1172">
        <v>0.20151899112459226</v>
      </c>
      <c r="J1172">
        <f>_xlfn.BINOM.INV(BinomTrials,_xlfn.GAMMA.INV(Table3[[#This Row],[RV gamma]],GammaShape1,GammaRate1)/BinomTrials,Table3[[#This Row],[RV binom]])</f>
        <v>1</v>
      </c>
      <c r="K1172" s="1">
        <f>Table3[[#This Row],[Risk 1 Simulated occurences]]*_xlfn.LOGNORM.INV(Table3[[#This Row],[RV lognorm]],(LN(ImpLow1)+LN(ImpUp1))/2,(LN(ImpUp1)-LN(ImpLow1))/3.29)</f>
        <v>17613.005870011053</v>
      </c>
      <c r="L1172">
        <f>_xlfn.BINOM.INV(BinomTrials,_xlfn.GAMMA.INV(Table3[[#This Row],[RV gamma]],GammaShape2,GammaRate2)/BinomTrials,Table3[[#This Row],[RV binom]])</f>
        <v>1</v>
      </c>
      <c r="M1172" s="1">
        <f>Table3[[#This Row],[Risk 2 simulated occurences]]*_xlfn.LOGNORM.INV(Table3[[#This Row],[RV lognorm]],(LN(ImpLow2)+LN(ImpUp2))/2,(LN(ImpUp2)-LN(ImpLow2))/3.29)</f>
        <v>1761300.587001106</v>
      </c>
    </row>
    <row r="1173" spans="7:13">
      <c r="G1173">
        <v>4.5544818530578547E-2</v>
      </c>
      <c r="H1173">
        <v>0.9876143247762762</v>
      </c>
      <c r="I1173">
        <v>0.92968383102197383</v>
      </c>
      <c r="J1173">
        <f>_xlfn.BINOM.INV(BinomTrials,_xlfn.GAMMA.INV(Table3[[#This Row],[RV gamma]],GammaShape1,GammaRate1)/BinomTrials,Table3[[#This Row],[RV binom]])</f>
        <v>2</v>
      </c>
      <c r="K1173" s="1">
        <f>Table3[[#This Row],[Risk 1 Simulated occurences]]*_xlfn.LOGNORM.INV(Table3[[#This Row],[RV lognorm]],(LN(ImpLow1)+LN(ImpUp1))/2,(LN(ImpUp1)-LN(ImpLow1))/3.29)</f>
        <v>177371.64924641102</v>
      </c>
      <c r="L1173">
        <f>_xlfn.BINOM.INV(BinomTrials,_xlfn.GAMMA.INV(Table3[[#This Row],[RV gamma]],GammaShape2,GammaRate2)/BinomTrials,Table3[[#This Row],[RV binom]])</f>
        <v>1</v>
      </c>
      <c r="M1173" s="1">
        <f>Table3[[#This Row],[Risk 2 simulated occurences]]*_xlfn.LOGNORM.INV(Table3[[#This Row],[RV lognorm]],(LN(ImpLow2)+LN(ImpUp2))/2,(LN(ImpUp2)-LN(ImpLow2))/3.29)</f>
        <v>8868582.4623205699</v>
      </c>
    </row>
    <row r="1174" spans="7:13">
      <c r="G1174">
        <v>0.47176504343364623</v>
      </c>
      <c r="H1174">
        <v>0.83395651487352163</v>
      </c>
      <c r="I1174">
        <v>0.19614798631339705</v>
      </c>
      <c r="J1174">
        <f>_xlfn.BINOM.INV(BinomTrials,_xlfn.GAMMA.INV(Table3[[#This Row],[RV gamma]],GammaShape1,GammaRate1)/BinomTrials,Table3[[#This Row],[RV binom]])</f>
        <v>1</v>
      </c>
      <c r="K1174" s="1">
        <f>Table3[[#This Row],[Risk 1 Simulated occurences]]*_xlfn.LOGNORM.INV(Table3[[#This Row],[RV lognorm]],(LN(ImpLow1)+LN(ImpUp1))/2,(LN(ImpUp1)-LN(ImpLow1))/3.29)</f>
        <v>17377.266098958287</v>
      </c>
      <c r="L1174">
        <f>_xlfn.BINOM.INV(BinomTrials,_xlfn.GAMMA.INV(Table3[[#This Row],[RV gamma]],GammaShape2,GammaRate2)/BinomTrials,Table3[[#This Row],[RV binom]])</f>
        <v>0</v>
      </c>
      <c r="M1174" s="1">
        <f>Table3[[#This Row],[Risk 2 simulated occurences]]*_xlfn.LOGNORM.INV(Table3[[#This Row],[RV lognorm]],(LN(ImpLow2)+LN(ImpUp2))/2,(LN(ImpUp2)-LN(ImpLow2))/3.29)</f>
        <v>0</v>
      </c>
    </row>
    <row r="1175" spans="7:13">
      <c r="G1175">
        <v>0.95508498929212104</v>
      </c>
      <c r="H1175">
        <v>0.30714547927824104</v>
      </c>
      <c r="I1175">
        <v>0.65920596926436104</v>
      </c>
      <c r="J1175">
        <f>_xlfn.BINOM.INV(BinomTrials,_xlfn.GAMMA.INV(Table3[[#This Row],[RV gamma]],GammaShape1,GammaRate1)/BinomTrials,Table3[[#This Row],[RV binom]])</f>
        <v>0</v>
      </c>
      <c r="K1175" s="1">
        <f>Table3[[#This Row],[Risk 1 Simulated occurences]]*_xlfn.LOGNORM.INV(Table3[[#This Row],[RV lognorm]],(LN(ImpLow1)+LN(ImpUp1))/2,(LN(ImpUp1)-LN(ImpLow1))/3.29)</f>
        <v>0</v>
      </c>
      <c r="L1175">
        <f>_xlfn.BINOM.INV(BinomTrials,_xlfn.GAMMA.INV(Table3[[#This Row],[RV gamma]],GammaShape2,GammaRate2)/BinomTrials,Table3[[#This Row],[RV binom]])</f>
        <v>0</v>
      </c>
      <c r="M1175" s="1">
        <f>Table3[[#This Row],[Risk 2 simulated occurences]]*_xlfn.LOGNORM.INV(Table3[[#This Row],[RV lognorm]],(LN(ImpLow2)+LN(ImpUp2))/2,(LN(ImpUp2)-LN(ImpLow2))/3.29)</f>
        <v>0</v>
      </c>
    </row>
    <row r="1176" spans="7:13">
      <c r="G1176">
        <v>0.11341503267801135</v>
      </c>
      <c r="H1176">
        <v>0.19407022939718804</v>
      </c>
      <c r="I1176">
        <v>0.27472542611636475</v>
      </c>
      <c r="J1176">
        <f>_xlfn.BINOM.INV(BinomTrials,_xlfn.GAMMA.INV(Table3[[#This Row],[RV gamma]],GammaShape1,GammaRate1)/BinomTrials,Table3[[#This Row],[RV binom]])</f>
        <v>0</v>
      </c>
      <c r="K1176" s="1">
        <f>Table3[[#This Row],[Risk 1 Simulated occurences]]*_xlfn.LOGNORM.INV(Table3[[#This Row],[RV lognorm]],(LN(ImpLow1)+LN(ImpUp1))/2,(LN(ImpUp1)-LN(ImpLow1))/3.29)</f>
        <v>0</v>
      </c>
      <c r="L1176">
        <f>_xlfn.BINOM.INV(BinomTrials,_xlfn.GAMMA.INV(Table3[[#This Row],[RV gamma]],GammaShape2,GammaRate2)/BinomTrials,Table3[[#This Row],[RV binom]])</f>
        <v>0</v>
      </c>
      <c r="M1176" s="1">
        <f>Table3[[#This Row],[Risk 2 simulated occurences]]*_xlfn.LOGNORM.INV(Table3[[#This Row],[RV lognorm]],(LN(ImpLow2)+LN(ImpUp2))/2,(LN(ImpUp2)-LN(ImpLow2))/3.29)</f>
        <v>0</v>
      </c>
    </row>
    <row r="1177" spans="7:13">
      <c r="G1177">
        <v>0.16645421933683296</v>
      </c>
      <c r="H1177">
        <v>0.73834547853951593</v>
      </c>
      <c r="I1177">
        <v>0.31023673774219895</v>
      </c>
      <c r="J1177">
        <f>_xlfn.BINOM.INV(BinomTrials,_xlfn.GAMMA.INV(Table3[[#This Row],[RV gamma]],GammaShape1,GammaRate1)/BinomTrials,Table3[[#This Row],[RV binom]])</f>
        <v>1</v>
      </c>
      <c r="K1177" s="1">
        <f>Table3[[#This Row],[Risk 1 Simulated occurences]]*_xlfn.LOGNORM.INV(Table3[[#This Row],[RV lognorm]],(LN(ImpLow1)+LN(ImpUp1))/2,(LN(ImpUp1)-LN(ImpLow1))/3.29)</f>
        <v>22360.913294498565</v>
      </c>
      <c r="L1177">
        <f>_xlfn.BINOM.INV(BinomTrials,_xlfn.GAMMA.INV(Table3[[#This Row],[RV gamma]],GammaShape2,GammaRate2)/BinomTrials,Table3[[#This Row],[RV binom]])</f>
        <v>0</v>
      </c>
      <c r="M1177" s="1">
        <f>Table3[[#This Row],[Risk 2 simulated occurences]]*_xlfn.LOGNORM.INV(Table3[[#This Row],[RV lognorm]],(LN(ImpLow2)+LN(ImpUp2))/2,(LN(ImpUp2)-LN(ImpLow2))/3.29)</f>
        <v>0</v>
      </c>
    </row>
    <row r="1178" spans="7:13">
      <c r="G1178">
        <v>0.59606439415182189</v>
      </c>
      <c r="H1178">
        <v>0.37245781364499492</v>
      </c>
      <c r="I1178">
        <v>0.14885123313816787</v>
      </c>
      <c r="J1178">
        <f>_xlfn.BINOM.INV(BinomTrials,_xlfn.GAMMA.INV(Table3[[#This Row],[RV gamma]],GammaShape1,GammaRate1)/BinomTrials,Table3[[#This Row],[RV binom]])</f>
        <v>0</v>
      </c>
      <c r="K1178" s="1">
        <f>Table3[[#This Row],[Risk 1 Simulated occurences]]*_xlfn.LOGNORM.INV(Table3[[#This Row],[RV lognorm]],(LN(ImpLow1)+LN(ImpUp1))/2,(LN(ImpUp1)-LN(ImpLow1))/3.29)</f>
        <v>0</v>
      </c>
      <c r="L1178">
        <f>_xlfn.BINOM.INV(BinomTrials,_xlfn.GAMMA.INV(Table3[[#This Row],[RV gamma]],GammaShape2,GammaRate2)/BinomTrials,Table3[[#This Row],[RV binom]])</f>
        <v>0</v>
      </c>
      <c r="M1178" s="1">
        <f>Table3[[#This Row],[Risk 2 simulated occurences]]*_xlfn.LOGNORM.INV(Table3[[#This Row],[RV lognorm]],(LN(ImpLow2)+LN(ImpUp2))/2,(LN(ImpUp2)-LN(ImpLow2))/3.29)</f>
        <v>0</v>
      </c>
    </row>
    <row r="1179" spans="7:13">
      <c r="G1179">
        <v>5.4272509670943256E-2</v>
      </c>
      <c r="H1179">
        <v>0.89847393142919707</v>
      </c>
      <c r="I1179">
        <v>0.74267535318745082</v>
      </c>
      <c r="J1179">
        <f>_xlfn.BINOM.INV(BinomTrials,_xlfn.GAMMA.INV(Table3[[#This Row],[RV gamma]],GammaShape1,GammaRate1)/BinomTrials,Table3[[#This Row],[RV binom]])</f>
        <v>1</v>
      </c>
      <c r="K1179" s="1">
        <f>Table3[[#This Row],[Risk 1 Simulated occurences]]*_xlfn.LOGNORM.INV(Table3[[#This Row],[RV lognorm]],(LN(ImpLow1)+LN(ImpUp1))/2,(LN(ImpUp1)-LN(ImpLow1))/3.29)</f>
        <v>49895.272643570053</v>
      </c>
      <c r="L1179">
        <f>_xlfn.BINOM.INV(BinomTrials,_xlfn.GAMMA.INV(Table3[[#This Row],[RV gamma]],GammaShape2,GammaRate2)/BinomTrials,Table3[[#This Row],[RV binom]])</f>
        <v>1</v>
      </c>
      <c r="M1179" s="1">
        <f>Table3[[#This Row],[Risk 2 simulated occurences]]*_xlfn.LOGNORM.INV(Table3[[#This Row],[RV lognorm]],(LN(ImpLow2)+LN(ImpUp2))/2,(LN(ImpUp2)-LN(ImpLow2))/3.29)</f>
        <v>4989527.2643570164</v>
      </c>
    </row>
    <row r="1180" spans="7:13">
      <c r="G1180">
        <v>0.15807003954335583</v>
      </c>
      <c r="H1180">
        <v>0.65136553051479418</v>
      </c>
      <c r="I1180">
        <v>0.14466102148623253</v>
      </c>
      <c r="J1180">
        <f>_xlfn.BINOM.INV(BinomTrials,_xlfn.GAMMA.INV(Table3[[#This Row],[RV gamma]],GammaShape1,GammaRate1)/BinomTrials,Table3[[#This Row],[RV binom]])</f>
        <v>0</v>
      </c>
      <c r="K1180" s="1">
        <f>Table3[[#This Row],[Risk 1 Simulated occurences]]*_xlfn.LOGNORM.INV(Table3[[#This Row],[RV lognorm]],(LN(ImpLow1)+LN(ImpUp1))/2,(LN(ImpUp1)-LN(ImpLow1))/3.29)</f>
        <v>0</v>
      </c>
      <c r="L1180">
        <f>_xlfn.BINOM.INV(BinomTrials,_xlfn.GAMMA.INV(Table3[[#This Row],[RV gamma]],GammaShape2,GammaRate2)/BinomTrials,Table3[[#This Row],[RV binom]])</f>
        <v>0</v>
      </c>
      <c r="M1180" s="1">
        <f>Table3[[#This Row],[Risk 2 simulated occurences]]*_xlfn.LOGNORM.INV(Table3[[#This Row],[RV lognorm]],(LN(ImpLow2)+LN(ImpUp2))/2,(LN(ImpUp2)-LN(ImpLow2))/3.29)</f>
        <v>0</v>
      </c>
    </row>
    <row r="1181" spans="7:13">
      <c r="G1181">
        <v>0.68315460518149407</v>
      </c>
      <c r="H1181">
        <v>0.5004713621458371</v>
      </c>
      <c r="I1181">
        <v>0.31778811911018012</v>
      </c>
      <c r="J1181">
        <f>_xlfn.BINOM.INV(BinomTrials,_xlfn.GAMMA.INV(Table3[[#This Row],[RV gamma]],GammaShape1,GammaRate1)/BinomTrials,Table3[[#This Row],[RV binom]])</f>
        <v>0</v>
      </c>
      <c r="K1181" s="1">
        <f>Table3[[#This Row],[Risk 1 Simulated occurences]]*_xlfn.LOGNORM.INV(Table3[[#This Row],[RV lognorm]],(LN(ImpLow1)+LN(ImpUp1))/2,(LN(ImpUp1)-LN(ImpLow1))/3.29)</f>
        <v>0</v>
      </c>
      <c r="L1181">
        <f>_xlfn.BINOM.INV(BinomTrials,_xlfn.GAMMA.INV(Table3[[#This Row],[RV gamma]],GammaShape2,GammaRate2)/BinomTrials,Table3[[#This Row],[RV binom]])</f>
        <v>0</v>
      </c>
      <c r="M1181" s="1">
        <f>Table3[[#This Row],[Risk 2 simulated occurences]]*_xlfn.LOGNORM.INV(Table3[[#This Row],[RV lognorm]],(LN(ImpLow2)+LN(ImpUp2))/2,(LN(ImpUp2)-LN(ImpLow2))/3.29)</f>
        <v>0</v>
      </c>
    </row>
    <row r="1182" spans="7:13">
      <c r="G1182">
        <v>0.77944928537097258</v>
      </c>
      <c r="H1182">
        <v>0.42218358508412895</v>
      </c>
      <c r="I1182">
        <v>6.4917884797285261E-2</v>
      </c>
      <c r="J1182">
        <f>_xlfn.BINOM.INV(BinomTrials,_xlfn.GAMMA.INV(Table3[[#This Row],[RV gamma]],GammaShape1,GammaRate1)/BinomTrials,Table3[[#This Row],[RV binom]])</f>
        <v>0</v>
      </c>
      <c r="K1182" s="1">
        <f>Table3[[#This Row],[Risk 1 Simulated occurences]]*_xlfn.LOGNORM.INV(Table3[[#This Row],[RV lognorm]],(LN(ImpLow1)+LN(ImpUp1))/2,(LN(ImpUp1)-LN(ImpLow1))/3.29)</f>
        <v>0</v>
      </c>
      <c r="L1182">
        <f>_xlfn.BINOM.INV(BinomTrials,_xlfn.GAMMA.INV(Table3[[#This Row],[RV gamma]],GammaShape2,GammaRate2)/BinomTrials,Table3[[#This Row],[RV binom]])</f>
        <v>0</v>
      </c>
      <c r="M1182" s="1">
        <f>Table3[[#This Row],[Risk 2 simulated occurences]]*_xlfn.LOGNORM.INV(Table3[[#This Row],[RV lognorm]],(LN(ImpLow2)+LN(ImpUp2))/2,(LN(ImpUp2)-LN(ImpLow2))/3.29)</f>
        <v>0</v>
      </c>
    </row>
    <row r="1183" spans="7:13">
      <c r="G1183">
        <v>0.20413922993659006</v>
      </c>
      <c r="H1183">
        <v>0.63951450895495454</v>
      </c>
      <c r="I1183">
        <v>7.4889787973319077E-2</v>
      </c>
      <c r="J1183">
        <f>_xlfn.BINOM.INV(BinomTrials,_xlfn.GAMMA.INV(Table3[[#This Row],[RV gamma]],GammaShape1,GammaRate1)/BinomTrials,Table3[[#This Row],[RV binom]])</f>
        <v>0</v>
      </c>
      <c r="K1183" s="1">
        <f>Table3[[#This Row],[Risk 1 Simulated occurences]]*_xlfn.LOGNORM.INV(Table3[[#This Row],[RV lognorm]],(LN(ImpLow1)+LN(ImpUp1))/2,(LN(ImpUp1)-LN(ImpLow1))/3.29)</f>
        <v>0</v>
      </c>
      <c r="L1183">
        <f>_xlfn.BINOM.INV(BinomTrials,_xlfn.GAMMA.INV(Table3[[#This Row],[RV gamma]],GammaShape2,GammaRate2)/BinomTrials,Table3[[#This Row],[RV binom]])</f>
        <v>0</v>
      </c>
      <c r="M1183" s="1">
        <f>Table3[[#This Row],[Risk 2 simulated occurences]]*_xlfn.LOGNORM.INV(Table3[[#This Row],[RV lognorm]],(LN(ImpLow2)+LN(ImpUp2))/2,(LN(ImpUp2)-LN(ImpLow2))/3.29)</f>
        <v>0</v>
      </c>
    </row>
    <row r="1184" spans="7:13">
      <c r="G1184">
        <v>0.96803754426913224</v>
      </c>
      <c r="H1184">
        <v>0.32035200592146812</v>
      </c>
      <c r="I1184">
        <v>0.67266646757380411</v>
      </c>
      <c r="J1184">
        <f>_xlfn.BINOM.INV(BinomTrials,_xlfn.GAMMA.INV(Table3[[#This Row],[RV gamma]],GammaShape1,GammaRate1)/BinomTrials,Table3[[#This Row],[RV binom]])</f>
        <v>0</v>
      </c>
      <c r="K1184" s="1">
        <f>Table3[[#This Row],[Risk 1 Simulated occurences]]*_xlfn.LOGNORM.INV(Table3[[#This Row],[RV lognorm]],(LN(ImpLow1)+LN(ImpUp1))/2,(LN(ImpUp1)-LN(ImpLow1))/3.29)</f>
        <v>0</v>
      </c>
      <c r="L1184">
        <f>_xlfn.BINOM.INV(BinomTrials,_xlfn.GAMMA.INV(Table3[[#This Row],[RV gamma]],GammaShape2,GammaRate2)/BinomTrials,Table3[[#This Row],[RV binom]])</f>
        <v>0</v>
      </c>
      <c r="M1184" s="1">
        <f>Table3[[#This Row],[Risk 2 simulated occurences]]*_xlfn.LOGNORM.INV(Table3[[#This Row],[RV lognorm]],(LN(ImpLow2)+LN(ImpUp2))/2,(LN(ImpUp2)-LN(ImpLow2))/3.29)</f>
        <v>0</v>
      </c>
    </row>
    <row r="1185" spans="7:13">
      <c r="G1185">
        <v>0.80700653130514854</v>
      </c>
      <c r="H1185">
        <v>0.15616352211505338</v>
      </c>
      <c r="I1185">
        <v>0.50532051292495828</v>
      </c>
      <c r="J1185">
        <f>_xlfn.BINOM.INV(BinomTrials,_xlfn.GAMMA.INV(Table3[[#This Row],[RV gamma]],GammaShape1,GammaRate1)/BinomTrials,Table3[[#This Row],[RV binom]])</f>
        <v>0</v>
      </c>
      <c r="K1185" s="1">
        <f>Table3[[#This Row],[Risk 1 Simulated occurences]]*_xlfn.LOGNORM.INV(Table3[[#This Row],[RV lognorm]],(LN(ImpLow1)+LN(ImpUp1))/2,(LN(ImpUp1)-LN(ImpLow1))/3.29)</f>
        <v>0</v>
      </c>
      <c r="L1185">
        <f>_xlfn.BINOM.INV(BinomTrials,_xlfn.GAMMA.INV(Table3[[#This Row],[RV gamma]],GammaShape2,GammaRate2)/BinomTrials,Table3[[#This Row],[RV binom]])</f>
        <v>0</v>
      </c>
      <c r="M1185" s="1">
        <f>Table3[[#This Row],[Risk 2 simulated occurences]]*_xlfn.LOGNORM.INV(Table3[[#This Row],[RV lognorm]],(LN(ImpLow2)+LN(ImpUp2))/2,(LN(ImpUp2)-LN(ImpLow2))/3.29)</f>
        <v>0</v>
      </c>
    </row>
    <row r="1186" spans="7:13">
      <c r="G1186">
        <v>0.35877164563106917</v>
      </c>
      <c r="H1186">
        <v>0.64031618770226661</v>
      </c>
      <c r="I1186">
        <v>0.921860729773464</v>
      </c>
      <c r="J1186">
        <f>_xlfn.BINOM.INV(BinomTrials,_xlfn.GAMMA.INV(Table3[[#This Row],[RV gamma]],GammaShape1,GammaRate1)/BinomTrials,Table3[[#This Row],[RV binom]])</f>
        <v>1</v>
      </c>
      <c r="K1186" s="1">
        <f>Table3[[#This Row],[Risk 1 Simulated occurences]]*_xlfn.LOGNORM.INV(Table3[[#This Row],[RV lognorm]],(LN(ImpLow1)+LN(ImpUp1))/2,(LN(ImpUp1)-LN(ImpLow1))/3.29)</f>
        <v>85292.663530272068</v>
      </c>
      <c r="L1186">
        <f>_xlfn.BINOM.INV(BinomTrials,_xlfn.GAMMA.INV(Table3[[#This Row],[RV gamma]],GammaShape2,GammaRate2)/BinomTrials,Table3[[#This Row],[RV binom]])</f>
        <v>0</v>
      </c>
      <c r="M1186" s="1">
        <f>Table3[[#This Row],[Risk 2 simulated occurences]]*_xlfn.LOGNORM.INV(Table3[[#This Row],[RV lognorm]],(LN(ImpLow2)+LN(ImpUp2))/2,(LN(ImpUp2)-LN(ImpLow2))/3.29)</f>
        <v>0</v>
      </c>
    </row>
    <row r="1187" spans="7:13">
      <c r="G1187">
        <v>0.87504812137924515</v>
      </c>
      <c r="H1187">
        <v>0.79416671199452449</v>
      </c>
      <c r="I1187">
        <v>0.71328530260980372</v>
      </c>
      <c r="J1187">
        <f>_xlfn.BINOM.INV(BinomTrials,_xlfn.GAMMA.INV(Table3[[#This Row],[RV gamma]],GammaShape1,GammaRate1)/BinomTrials,Table3[[#This Row],[RV binom]])</f>
        <v>1</v>
      </c>
      <c r="K1187" s="1">
        <f>Table3[[#This Row],[Risk 1 Simulated occurences]]*_xlfn.LOGNORM.INV(Table3[[#This Row],[RV lognorm]],(LN(ImpLow1)+LN(ImpUp1))/2,(LN(ImpUp1)-LN(ImpLow1))/3.29)</f>
        <v>46895.057235320179</v>
      </c>
      <c r="L1187">
        <f>_xlfn.BINOM.INV(BinomTrials,_xlfn.GAMMA.INV(Table3[[#This Row],[RV gamma]],GammaShape2,GammaRate2)/BinomTrials,Table3[[#This Row],[RV binom]])</f>
        <v>0</v>
      </c>
      <c r="M1187" s="1">
        <f>Table3[[#This Row],[Risk 2 simulated occurences]]*_xlfn.LOGNORM.INV(Table3[[#This Row],[RV lognorm]],(LN(ImpLow2)+LN(ImpUp2))/2,(LN(ImpUp2)-LN(ImpLow2))/3.29)</f>
        <v>0</v>
      </c>
    </row>
    <row r="1188" spans="7:13">
      <c r="G1188">
        <v>0.93377602097288515</v>
      </c>
      <c r="H1188">
        <v>0.5599284919723535</v>
      </c>
      <c r="I1188">
        <v>0.18608096297182189</v>
      </c>
      <c r="J1188">
        <f>_xlfn.BINOM.INV(BinomTrials,_xlfn.GAMMA.INV(Table3[[#This Row],[RV gamma]],GammaShape1,GammaRate1)/BinomTrials,Table3[[#This Row],[RV binom]])</f>
        <v>1</v>
      </c>
      <c r="K1188" s="1">
        <f>Table3[[#This Row],[Risk 1 Simulated occurences]]*_xlfn.LOGNORM.INV(Table3[[#This Row],[RV lognorm]],(LN(ImpLow1)+LN(ImpUp1))/2,(LN(ImpUp1)-LN(ImpLow1))/3.29)</f>
        <v>16933.407386746287</v>
      </c>
      <c r="L1188">
        <f>_xlfn.BINOM.INV(BinomTrials,_xlfn.GAMMA.INV(Table3[[#This Row],[RV gamma]],GammaShape2,GammaRate2)/BinomTrials,Table3[[#This Row],[RV binom]])</f>
        <v>0</v>
      </c>
      <c r="M1188" s="1">
        <f>Table3[[#This Row],[Risk 2 simulated occurences]]*_xlfn.LOGNORM.INV(Table3[[#This Row],[RV lognorm]],(LN(ImpLow2)+LN(ImpUp2))/2,(LN(ImpUp2)-LN(ImpLow2))/3.29)</f>
        <v>0</v>
      </c>
    </row>
    <row r="1189" spans="7:13">
      <c r="G1189">
        <v>0.97358449128157665</v>
      </c>
      <c r="H1189">
        <v>0.71816457934592137</v>
      </c>
      <c r="I1189">
        <v>0.46274466741026599</v>
      </c>
      <c r="J1189">
        <f>_xlfn.BINOM.INV(BinomTrials,_xlfn.GAMMA.INV(Table3[[#This Row],[RV gamma]],GammaShape1,GammaRate1)/BinomTrials,Table3[[#This Row],[RV binom]])</f>
        <v>1</v>
      </c>
      <c r="K1189" s="1">
        <f>Table3[[#This Row],[Risk 1 Simulated occurences]]*_xlfn.LOGNORM.INV(Table3[[#This Row],[RV lognorm]],(LN(ImpLow1)+LN(ImpUp1))/2,(LN(ImpUp1)-LN(ImpLow1))/3.29)</f>
        <v>29619.248605999739</v>
      </c>
      <c r="L1189">
        <f>_xlfn.BINOM.INV(BinomTrials,_xlfn.GAMMA.INV(Table3[[#This Row],[RV gamma]],GammaShape2,GammaRate2)/BinomTrials,Table3[[#This Row],[RV binom]])</f>
        <v>0</v>
      </c>
      <c r="M1189" s="1">
        <f>Table3[[#This Row],[Risk 2 simulated occurences]]*_xlfn.LOGNORM.INV(Table3[[#This Row],[RV lognorm]],(LN(ImpLow2)+LN(ImpUp2))/2,(LN(ImpUp2)-LN(ImpLow2))/3.29)</f>
        <v>0</v>
      </c>
    </row>
    <row r="1190" spans="7:13">
      <c r="G1190">
        <v>3.4544969459318078E-2</v>
      </c>
      <c r="H1190">
        <v>0.19208506689969687</v>
      </c>
      <c r="I1190">
        <v>0.34962516434007562</v>
      </c>
      <c r="J1190">
        <f>_xlfn.BINOM.INV(BinomTrials,_xlfn.GAMMA.INV(Table3[[#This Row],[RV gamma]],GammaShape1,GammaRate1)/BinomTrials,Table3[[#This Row],[RV binom]])</f>
        <v>0</v>
      </c>
      <c r="K1190" s="1">
        <f>Table3[[#This Row],[Risk 1 Simulated occurences]]*_xlfn.LOGNORM.INV(Table3[[#This Row],[RV lognorm]],(LN(ImpLow1)+LN(ImpUp1))/2,(LN(ImpUp1)-LN(ImpLow1))/3.29)</f>
        <v>0</v>
      </c>
      <c r="L1190">
        <f>_xlfn.BINOM.INV(BinomTrials,_xlfn.GAMMA.INV(Table3[[#This Row],[RV gamma]],GammaShape2,GammaRate2)/BinomTrials,Table3[[#This Row],[RV binom]])</f>
        <v>0</v>
      </c>
      <c r="M1190" s="1">
        <f>Table3[[#This Row],[Risk 2 simulated occurences]]*_xlfn.LOGNORM.INV(Table3[[#This Row],[RV lognorm]],(LN(ImpLow2)+LN(ImpUp2))/2,(LN(ImpUp2)-LN(ImpLow2))/3.29)</f>
        <v>0</v>
      </c>
    </row>
    <row r="1191" spans="7:13">
      <c r="G1191">
        <v>0.59730170275890349</v>
      </c>
      <c r="H1191">
        <v>0.37371938320515646</v>
      </c>
      <c r="I1191">
        <v>0.1501370636514095</v>
      </c>
      <c r="J1191">
        <f>_xlfn.BINOM.INV(BinomTrials,_xlfn.GAMMA.INV(Table3[[#This Row],[RV gamma]],GammaShape1,GammaRate1)/BinomTrials,Table3[[#This Row],[RV binom]])</f>
        <v>0</v>
      </c>
      <c r="K1191" s="1">
        <f>Table3[[#This Row],[Risk 1 Simulated occurences]]*_xlfn.LOGNORM.INV(Table3[[#This Row],[RV lognorm]],(LN(ImpLow1)+LN(ImpUp1))/2,(LN(ImpUp1)-LN(ImpLow1))/3.29)</f>
        <v>0</v>
      </c>
      <c r="L1191">
        <f>_xlfn.BINOM.INV(BinomTrials,_xlfn.GAMMA.INV(Table3[[#This Row],[RV gamma]],GammaShape2,GammaRate2)/BinomTrials,Table3[[#This Row],[RV binom]])</f>
        <v>0</v>
      </c>
      <c r="M1191" s="1">
        <f>Table3[[#This Row],[Risk 2 simulated occurences]]*_xlfn.LOGNORM.INV(Table3[[#This Row],[RV lognorm]],(LN(ImpLow2)+LN(ImpUp2))/2,(LN(ImpUp2)-LN(ImpLow2))/3.29)</f>
        <v>0</v>
      </c>
    </row>
    <row r="1192" spans="7:13">
      <c r="G1192">
        <v>0.84971826889073399</v>
      </c>
      <c r="H1192">
        <v>0.10167352906506208</v>
      </c>
      <c r="I1192">
        <v>0.35362878923939017</v>
      </c>
      <c r="J1192">
        <f>_xlfn.BINOM.INV(BinomTrials,_xlfn.GAMMA.INV(Table3[[#This Row],[RV gamma]],GammaShape1,GammaRate1)/BinomTrials,Table3[[#This Row],[RV binom]])</f>
        <v>0</v>
      </c>
      <c r="K1192" s="1">
        <f>Table3[[#This Row],[Risk 1 Simulated occurences]]*_xlfn.LOGNORM.INV(Table3[[#This Row],[RV lognorm]],(LN(ImpLow1)+LN(ImpUp1))/2,(LN(ImpUp1)-LN(ImpLow1))/3.29)</f>
        <v>0</v>
      </c>
      <c r="L1192">
        <f>_xlfn.BINOM.INV(BinomTrials,_xlfn.GAMMA.INV(Table3[[#This Row],[RV gamma]],GammaShape2,GammaRate2)/BinomTrials,Table3[[#This Row],[RV binom]])</f>
        <v>0</v>
      </c>
      <c r="M1192" s="1">
        <f>Table3[[#This Row],[Risk 2 simulated occurences]]*_xlfn.LOGNORM.INV(Table3[[#This Row],[RV lognorm]],(LN(ImpLow2)+LN(ImpUp2))/2,(LN(ImpUp2)-LN(ImpLow2))/3.29)</f>
        <v>0</v>
      </c>
    </row>
    <row r="1193" spans="7:13">
      <c r="G1193">
        <v>0.21494524656559585</v>
      </c>
      <c r="H1193">
        <v>0.82700299649825459</v>
      </c>
      <c r="I1193">
        <v>0.43906074643091331</v>
      </c>
      <c r="J1193">
        <f>_xlfn.BINOM.INV(BinomTrials,_xlfn.GAMMA.INV(Table3[[#This Row],[RV gamma]],GammaShape1,GammaRate1)/BinomTrials,Table3[[#This Row],[RV binom]])</f>
        <v>1</v>
      </c>
      <c r="K1193" s="1">
        <f>Table3[[#This Row],[Risk 1 Simulated occurences]]*_xlfn.LOGNORM.INV(Table3[[#This Row],[RV lognorm]],(LN(ImpLow1)+LN(ImpUp1))/2,(LN(ImpUp1)-LN(ImpLow1))/3.29)</f>
        <v>28404.605190745406</v>
      </c>
      <c r="L1193">
        <f>_xlfn.BINOM.INV(BinomTrials,_xlfn.GAMMA.INV(Table3[[#This Row],[RV gamma]],GammaShape2,GammaRate2)/BinomTrials,Table3[[#This Row],[RV binom]])</f>
        <v>0</v>
      </c>
      <c r="M1193" s="1">
        <f>Table3[[#This Row],[Risk 2 simulated occurences]]*_xlfn.LOGNORM.INV(Table3[[#This Row],[RV lognorm]],(LN(ImpLow2)+LN(ImpUp2))/2,(LN(ImpUp2)-LN(ImpLow2))/3.29)</f>
        <v>0</v>
      </c>
    </row>
    <row r="1194" spans="7:13">
      <c r="G1194">
        <v>0.58475902796944557</v>
      </c>
      <c r="H1194">
        <v>0.43936214616492492</v>
      </c>
      <c r="I1194">
        <v>0.29396526436040421</v>
      </c>
      <c r="J1194">
        <f>_xlfn.BINOM.INV(BinomTrials,_xlfn.GAMMA.INV(Table3[[#This Row],[RV gamma]],GammaShape1,GammaRate1)/BinomTrials,Table3[[#This Row],[RV binom]])</f>
        <v>0</v>
      </c>
      <c r="K1194" s="1">
        <f>Table3[[#This Row],[Risk 1 Simulated occurences]]*_xlfn.LOGNORM.INV(Table3[[#This Row],[RV lognorm]],(LN(ImpLow1)+LN(ImpUp1))/2,(LN(ImpUp1)-LN(ImpLow1))/3.29)</f>
        <v>0</v>
      </c>
      <c r="L1194">
        <f>_xlfn.BINOM.INV(BinomTrials,_xlfn.GAMMA.INV(Table3[[#This Row],[RV gamma]],GammaShape2,GammaRate2)/BinomTrials,Table3[[#This Row],[RV binom]])</f>
        <v>0</v>
      </c>
      <c r="M1194" s="1">
        <f>Table3[[#This Row],[Risk 2 simulated occurences]]*_xlfn.LOGNORM.INV(Table3[[#This Row],[RV lognorm]],(LN(ImpLow2)+LN(ImpUp2))/2,(LN(ImpUp2)-LN(ImpLow2))/3.29)</f>
        <v>0</v>
      </c>
    </row>
    <row r="1195" spans="7:13">
      <c r="G1195">
        <v>4.4983082471873187E-2</v>
      </c>
      <c r="H1195">
        <v>0.35959059389289033</v>
      </c>
      <c r="I1195">
        <v>0.67419810531390745</v>
      </c>
      <c r="J1195">
        <f>_xlfn.BINOM.INV(BinomTrials,_xlfn.GAMMA.INV(Table3[[#This Row],[RV gamma]],GammaShape1,GammaRate1)/BinomTrials,Table3[[#This Row],[RV binom]])</f>
        <v>0</v>
      </c>
      <c r="K1195" s="1">
        <f>Table3[[#This Row],[Risk 1 Simulated occurences]]*_xlfn.LOGNORM.INV(Table3[[#This Row],[RV lognorm]],(LN(ImpLow1)+LN(ImpUp1))/2,(LN(ImpUp1)-LN(ImpLow1))/3.29)</f>
        <v>0</v>
      </c>
      <c r="L1195">
        <f>_xlfn.BINOM.INV(BinomTrials,_xlfn.GAMMA.INV(Table3[[#This Row],[RV gamma]],GammaShape2,GammaRate2)/BinomTrials,Table3[[#This Row],[RV binom]])</f>
        <v>0</v>
      </c>
      <c r="M1195" s="1">
        <f>Table3[[#This Row],[Risk 2 simulated occurences]]*_xlfn.LOGNORM.INV(Table3[[#This Row],[RV lognorm]],(LN(ImpLow2)+LN(ImpUp2))/2,(LN(ImpUp2)-LN(ImpLow2))/3.29)</f>
        <v>0</v>
      </c>
    </row>
    <row r="1196" spans="7:13">
      <c r="G1196">
        <v>3.0667104772602722E-2</v>
      </c>
      <c r="H1196">
        <v>0.63911155780735962</v>
      </c>
      <c r="I1196">
        <v>0.24755601084211656</v>
      </c>
      <c r="J1196">
        <f>_xlfn.BINOM.INV(BinomTrials,_xlfn.GAMMA.INV(Table3[[#This Row],[RV gamma]],GammaShape1,GammaRate1)/BinomTrials,Table3[[#This Row],[RV binom]])</f>
        <v>0</v>
      </c>
      <c r="K1196" s="1">
        <f>Table3[[#This Row],[Risk 1 Simulated occurences]]*_xlfn.LOGNORM.INV(Table3[[#This Row],[RV lognorm]],(LN(ImpLow1)+LN(ImpUp1))/2,(LN(ImpUp1)-LN(ImpLow1))/3.29)</f>
        <v>0</v>
      </c>
      <c r="L1196">
        <f>_xlfn.BINOM.INV(BinomTrials,_xlfn.GAMMA.INV(Table3[[#This Row],[RV gamma]],GammaShape2,GammaRate2)/BinomTrials,Table3[[#This Row],[RV binom]])</f>
        <v>0</v>
      </c>
      <c r="M1196" s="1">
        <f>Table3[[#This Row],[Risk 2 simulated occurences]]*_xlfn.LOGNORM.INV(Table3[[#This Row],[RV lognorm]],(LN(ImpLow2)+LN(ImpUp2))/2,(LN(ImpUp2)-LN(ImpLow2))/3.29)</f>
        <v>0</v>
      </c>
    </row>
    <row r="1197" spans="7:13">
      <c r="G1197">
        <v>0.42202991313395555</v>
      </c>
      <c r="H1197">
        <v>0.54795206829344489</v>
      </c>
      <c r="I1197">
        <v>0.67387422345293413</v>
      </c>
      <c r="J1197">
        <f>_xlfn.BINOM.INV(BinomTrials,_xlfn.GAMMA.INV(Table3[[#This Row],[RV gamma]],GammaShape1,GammaRate1)/BinomTrials,Table3[[#This Row],[RV binom]])</f>
        <v>0</v>
      </c>
      <c r="K1197" s="1">
        <f>Table3[[#This Row],[Risk 1 Simulated occurences]]*_xlfn.LOGNORM.INV(Table3[[#This Row],[RV lognorm]],(LN(ImpLow1)+LN(ImpUp1))/2,(LN(ImpUp1)-LN(ImpLow1))/3.29)</f>
        <v>0</v>
      </c>
      <c r="L1197">
        <f>_xlfn.BINOM.INV(BinomTrials,_xlfn.GAMMA.INV(Table3[[#This Row],[RV gamma]],GammaShape2,GammaRate2)/BinomTrials,Table3[[#This Row],[RV binom]])</f>
        <v>0</v>
      </c>
      <c r="M1197" s="1">
        <f>Table3[[#This Row],[Risk 2 simulated occurences]]*_xlfn.LOGNORM.INV(Table3[[#This Row],[RV lognorm]],(LN(ImpLow2)+LN(ImpUp2))/2,(LN(ImpUp2)-LN(ImpLow2))/3.29)</f>
        <v>0</v>
      </c>
    </row>
    <row r="1198" spans="7:13">
      <c r="G1198">
        <v>5.6750042390427573E-2</v>
      </c>
      <c r="H1198">
        <v>0.43041180792749478</v>
      </c>
      <c r="I1198">
        <v>0.80407357346456199</v>
      </c>
      <c r="J1198">
        <f>_xlfn.BINOM.INV(BinomTrials,_xlfn.GAMMA.INV(Table3[[#This Row],[RV gamma]],GammaShape1,GammaRate1)/BinomTrials,Table3[[#This Row],[RV binom]])</f>
        <v>0</v>
      </c>
      <c r="K1198" s="1">
        <f>Table3[[#This Row],[Risk 1 Simulated occurences]]*_xlfn.LOGNORM.INV(Table3[[#This Row],[RV lognorm]],(LN(ImpLow1)+LN(ImpUp1))/2,(LN(ImpUp1)-LN(ImpLow1))/3.29)</f>
        <v>0</v>
      </c>
      <c r="L1198">
        <f>_xlfn.BINOM.INV(BinomTrials,_xlfn.GAMMA.INV(Table3[[#This Row],[RV gamma]],GammaShape2,GammaRate2)/BinomTrials,Table3[[#This Row],[RV binom]])</f>
        <v>0</v>
      </c>
      <c r="M1198" s="1">
        <f>Table3[[#This Row],[Risk 2 simulated occurences]]*_xlfn.LOGNORM.INV(Table3[[#This Row],[RV lognorm]],(LN(ImpLow2)+LN(ImpUp2))/2,(LN(ImpUp2)-LN(ImpLow2))/3.29)</f>
        <v>0</v>
      </c>
    </row>
    <row r="1199" spans="7:13">
      <c r="G1199">
        <v>0.79796245591620096</v>
      </c>
      <c r="H1199">
        <v>0.93125583740475393</v>
      </c>
      <c r="I1199">
        <v>6.4549218893306892E-2</v>
      </c>
      <c r="J1199">
        <f>_xlfn.BINOM.INV(BinomTrials,_xlfn.GAMMA.INV(Table3[[#This Row],[RV gamma]],GammaShape1,GammaRate1)/BinomTrials,Table3[[#This Row],[RV binom]])</f>
        <v>2</v>
      </c>
      <c r="K1199" s="1">
        <f>Table3[[#This Row],[Risk 1 Simulated occurences]]*_xlfn.LOGNORM.INV(Table3[[#This Row],[RV lognorm]],(LN(ImpLow1)+LN(ImpUp1))/2,(LN(ImpUp1)-LN(ImpLow1))/3.29)</f>
        <v>21864.176283477867</v>
      </c>
      <c r="L1199">
        <f>_xlfn.BINOM.INV(BinomTrials,_xlfn.GAMMA.INV(Table3[[#This Row],[RV gamma]],GammaShape2,GammaRate2)/BinomTrials,Table3[[#This Row],[RV binom]])</f>
        <v>1</v>
      </c>
      <c r="M1199" s="1">
        <f>Table3[[#This Row],[Risk 2 simulated occurences]]*_xlfn.LOGNORM.INV(Table3[[#This Row],[RV lognorm]],(LN(ImpLow2)+LN(ImpUp2))/2,(LN(ImpUp2)-LN(ImpLow2))/3.29)</f>
        <v>1093208.8141738938</v>
      </c>
    </row>
    <row r="1200" spans="7:13">
      <c r="G1200">
        <v>0.35499658358981673</v>
      </c>
      <c r="H1200">
        <v>0.61685926169942096</v>
      </c>
      <c r="I1200">
        <v>0.87872193980902524</v>
      </c>
      <c r="J1200">
        <f>_xlfn.BINOM.INV(BinomTrials,_xlfn.GAMMA.INV(Table3[[#This Row],[RV gamma]],GammaShape1,GammaRate1)/BinomTrials,Table3[[#This Row],[RV binom]])</f>
        <v>0</v>
      </c>
      <c r="K1200" s="1">
        <f>Table3[[#This Row],[Risk 1 Simulated occurences]]*_xlfn.LOGNORM.INV(Table3[[#This Row],[RV lognorm]],(LN(ImpLow1)+LN(ImpUp1))/2,(LN(ImpUp1)-LN(ImpLow1))/3.29)</f>
        <v>0</v>
      </c>
      <c r="L1200">
        <f>_xlfn.BINOM.INV(BinomTrials,_xlfn.GAMMA.INV(Table3[[#This Row],[RV gamma]],GammaShape2,GammaRate2)/BinomTrials,Table3[[#This Row],[RV binom]])</f>
        <v>0</v>
      </c>
      <c r="M1200" s="1">
        <f>Table3[[#This Row],[Risk 2 simulated occurences]]*_xlfn.LOGNORM.INV(Table3[[#This Row],[RV lognorm]],(LN(ImpLow2)+LN(ImpUp2))/2,(LN(ImpUp2)-LN(ImpLow2))/3.29)</f>
        <v>0</v>
      </c>
    </row>
    <row r="1201" spans="7:13">
      <c r="G1201">
        <v>0.42758039404991099</v>
      </c>
      <c r="H1201">
        <v>0.55361138216853667</v>
      </c>
      <c r="I1201">
        <v>0.67964237028716246</v>
      </c>
      <c r="J1201">
        <f>_xlfn.BINOM.INV(BinomTrials,_xlfn.GAMMA.INV(Table3[[#This Row],[RV gamma]],GammaShape1,GammaRate1)/BinomTrials,Table3[[#This Row],[RV binom]])</f>
        <v>0</v>
      </c>
      <c r="K1201" s="1">
        <f>Table3[[#This Row],[Risk 1 Simulated occurences]]*_xlfn.LOGNORM.INV(Table3[[#This Row],[RV lognorm]],(LN(ImpLow1)+LN(ImpUp1))/2,(LN(ImpUp1)-LN(ImpLow1))/3.29)</f>
        <v>0</v>
      </c>
      <c r="L1201">
        <f>_xlfn.BINOM.INV(BinomTrials,_xlfn.GAMMA.INV(Table3[[#This Row],[RV gamma]],GammaShape2,GammaRate2)/BinomTrials,Table3[[#This Row],[RV binom]])</f>
        <v>0</v>
      </c>
      <c r="M1201" s="1">
        <f>Table3[[#This Row],[Risk 2 simulated occurences]]*_xlfn.LOGNORM.INV(Table3[[#This Row],[RV lognorm]],(LN(ImpLow2)+LN(ImpUp2))/2,(LN(ImpUp2)-LN(ImpLow2))/3.29)</f>
        <v>0</v>
      </c>
    </row>
    <row r="1202" spans="7:13">
      <c r="G1202">
        <v>0.34368279685437808</v>
      </c>
      <c r="H1202">
        <v>0.54650010659662085</v>
      </c>
      <c r="I1202">
        <v>0.74931741633886351</v>
      </c>
      <c r="J1202">
        <f>_xlfn.BINOM.INV(BinomTrials,_xlfn.GAMMA.INV(Table3[[#This Row],[RV gamma]],GammaShape1,GammaRate1)/BinomTrials,Table3[[#This Row],[RV binom]])</f>
        <v>0</v>
      </c>
      <c r="K1202" s="1">
        <f>Table3[[#This Row],[Risk 1 Simulated occurences]]*_xlfn.LOGNORM.INV(Table3[[#This Row],[RV lognorm]],(LN(ImpLow1)+LN(ImpUp1))/2,(LN(ImpUp1)-LN(ImpLow1))/3.29)</f>
        <v>0</v>
      </c>
      <c r="L1202">
        <f>_xlfn.BINOM.INV(BinomTrials,_xlfn.GAMMA.INV(Table3[[#This Row],[RV gamma]],GammaShape2,GammaRate2)/BinomTrials,Table3[[#This Row],[RV binom]])</f>
        <v>0</v>
      </c>
      <c r="M1202" s="1">
        <f>Table3[[#This Row],[Risk 2 simulated occurences]]*_xlfn.LOGNORM.INV(Table3[[#This Row],[RV lognorm]],(LN(ImpLow2)+LN(ImpUp2))/2,(LN(ImpUp2)-LN(ImpLow2))/3.29)</f>
        <v>0</v>
      </c>
    </row>
    <row r="1203" spans="7:13">
      <c r="G1203">
        <v>0.27676673153264764</v>
      </c>
      <c r="H1203">
        <v>2.7291569405836782E-2</v>
      </c>
      <c r="I1203">
        <v>0.7778164072790259</v>
      </c>
      <c r="J1203">
        <f>_xlfn.BINOM.INV(BinomTrials,_xlfn.GAMMA.INV(Table3[[#This Row],[RV gamma]],GammaShape1,GammaRate1)/BinomTrials,Table3[[#This Row],[RV binom]])</f>
        <v>0</v>
      </c>
      <c r="K1203" s="1">
        <f>Table3[[#This Row],[Risk 1 Simulated occurences]]*_xlfn.LOGNORM.INV(Table3[[#This Row],[RV lognorm]],(LN(ImpLow1)+LN(ImpUp1))/2,(LN(ImpUp1)-LN(ImpLow1))/3.29)</f>
        <v>0</v>
      </c>
      <c r="L1203">
        <f>_xlfn.BINOM.INV(BinomTrials,_xlfn.GAMMA.INV(Table3[[#This Row],[RV gamma]],GammaShape2,GammaRate2)/BinomTrials,Table3[[#This Row],[RV binom]])</f>
        <v>0</v>
      </c>
      <c r="M1203" s="1">
        <f>Table3[[#This Row],[Risk 2 simulated occurences]]*_xlfn.LOGNORM.INV(Table3[[#This Row],[RV lognorm]],(LN(ImpLow2)+LN(ImpUp2))/2,(LN(ImpUp2)-LN(ImpLow2))/3.29)</f>
        <v>0</v>
      </c>
    </row>
    <row r="1204" spans="7:13">
      <c r="G1204">
        <v>0.61845686920846665</v>
      </c>
      <c r="H1204">
        <v>0.68940700389882881</v>
      </c>
      <c r="I1204">
        <v>0.76035713858919085</v>
      </c>
      <c r="J1204">
        <f>_xlfn.BINOM.INV(BinomTrials,_xlfn.GAMMA.INV(Table3[[#This Row],[RV gamma]],GammaShape1,GammaRate1)/BinomTrials,Table3[[#This Row],[RV binom]])</f>
        <v>1</v>
      </c>
      <c r="K1204" s="1">
        <f>Table3[[#This Row],[Risk 1 Simulated occurences]]*_xlfn.LOGNORM.INV(Table3[[#This Row],[RV lognorm]],(LN(ImpLow1)+LN(ImpUp1))/2,(LN(ImpUp1)-LN(ImpLow1))/3.29)</f>
        <v>51883.702268313311</v>
      </c>
      <c r="L1204">
        <f>_xlfn.BINOM.INV(BinomTrials,_xlfn.GAMMA.INV(Table3[[#This Row],[RV gamma]],GammaShape2,GammaRate2)/BinomTrials,Table3[[#This Row],[RV binom]])</f>
        <v>0</v>
      </c>
      <c r="M1204" s="1">
        <f>Table3[[#This Row],[Risk 2 simulated occurences]]*_xlfn.LOGNORM.INV(Table3[[#This Row],[RV lognorm]],(LN(ImpLow2)+LN(ImpUp2))/2,(LN(ImpUp2)-LN(ImpLow2))/3.29)</f>
        <v>0</v>
      </c>
    </row>
    <row r="1205" spans="7:13">
      <c r="G1205">
        <v>0.40460078669926186</v>
      </c>
      <c r="H1205">
        <v>0.86351452761493364</v>
      </c>
      <c r="I1205">
        <v>0.32242826853060547</v>
      </c>
      <c r="J1205">
        <f>_xlfn.BINOM.INV(BinomTrials,_xlfn.GAMMA.INV(Table3[[#This Row],[RV gamma]],GammaShape1,GammaRate1)/BinomTrials,Table3[[#This Row],[RV binom]])</f>
        <v>1</v>
      </c>
      <c r="K1205" s="1">
        <f>Table3[[#This Row],[Risk 1 Simulated occurences]]*_xlfn.LOGNORM.INV(Table3[[#This Row],[RV lognorm]],(LN(ImpLow1)+LN(ImpUp1))/2,(LN(ImpUp1)-LN(ImpLow1))/3.29)</f>
        <v>22903.558433446353</v>
      </c>
      <c r="L1205">
        <f>_xlfn.BINOM.INV(BinomTrials,_xlfn.GAMMA.INV(Table3[[#This Row],[RV gamma]],GammaShape2,GammaRate2)/BinomTrials,Table3[[#This Row],[RV binom]])</f>
        <v>1</v>
      </c>
      <c r="M1205" s="1">
        <f>Table3[[#This Row],[Risk 2 simulated occurences]]*_xlfn.LOGNORM.INV(Table3[[#This Row],[RV lognorm]],(LN(ImpLow2)+LN(ImpUp2))/2,(LN(ImpUp2)-LN(ImpLow2))/3.29)</f>
        <v>2290355.8433446363</v>
      </c>
    </row>
    <row r="1206" spans="7:13">
      <c r="G1206">
        <v>0.125422054494462</v>
      </c>
      <c r="H1206">
        <v>8.8665624190431849E-2</v>
      </c>
      <c r="I1206">
        <v>5.1909193886401687E-2</v>
      </c>
      <c r="J1206">
        <f>_xlfn.BINOM.INV(BinomTrials,_xlfn.GAMMA.INV(Table3[[#This Row],[RV gamma]],GammaShape1,GammaRate1)/BinomTrials,Table3[[#This Row],[RV binom]])</f>
        <v>0</v>
      </c>
      <c r="K1206" s="1">
        <f>Table3[[#This Row],[Risk 1 Simulated occurences]]*_xlfn.LOGNORM.INV(Table3[[#This Row],[RV lognorm]],(LN(ImpLow1)+LN(ImpUp1))/2,(LN(ImpUp1)-LN(ImpLow1))/3.29)</f>
        <v>0</v>
      </c>
      <c r="L1206">
        <f>_xlfn.BINOM.INV(BinomTrials,_xlfn.GAMMA.INV(Table3[[#This Row],[RV gamma]],GammaShape2,GammaRate2)/BinomTrials,Table3[[#This Row],[RV binom]])</f>
        <v>0</v>
      </c>
      <c r="M1206" s="1">
        <f>Table3[[#This Row],[Risk 2 simulated occurences]]*_xlfn.LOGNORM.INV(Table3[[#This Row],[RV lognorm]],(LN(ImpLow2)+LN(ImpUp2))/2,(LN(ImpUp2)-LN(ImpLow2))/3.29)</f>
        <v>0</v>
      </c>
    </row>
    <row r="1207" spans="7:13">
      <c r="G1207">
        <v>0.96846988842285697</v>
      </c>
      <c r="H1207">
        <v>0.20314576858801103</v>
      </c>
      <c r="I1207">
        <v>0.43782164875316509</v>
      </c>
      <c r="J1207">
        <f>_xlfn.BINOM.INV(BinomTrials,_xlfn.GAMMA.INV(Table3[[#This Row],[RV gamma]],GammaShape1,GammaRate1)/BinomTrials,Table3[[#This Row],[RV binom]])</f>
        <v>0</v>
      </c>
      <c r="K1207" s="1">
        <f>Table3[[#This Row],[Risk 1 Simulated occurences]]*_xlfn.LOGNORM.INV(Table3[[#This Row],[RV lognorm]],(LN(ImpLow1)+LN(ImpUp1))/2,(LN(ImpUp1)-LN(ImpLow1))/3.29)</f>
        <v>0</v>
      </c>
      <c r="L1207">
        <f>_xlfn.BINOM.INV(BinomTrials,_xlfn.GAMMA.INV(Table3[[#This Row],[RV gamma]],GammaShape2,GammaRate2)/BinomTrials,Table3[[#This Row],[RV binom]])</f>
        <v>0</v>
      </c>
      <c r="M1207" s="1">
        <f>Table3[[#This Row],[Risk 2 simulated occurences]]*_xlfn.LOGNORM.INV(Table3[[#This Row],[RV lognorm]],(LN(ImpLow2)+LN(ImpUp2))/2,(LN(ImpUp2)-LN(ImpLow2))/3.29)</f>
        <v>0</v>
      </c>
    </row>
    <row r="1208" spans="7:13">
      <c r="G1208">
        <v>7.3414722957375791E-2</v>
      </c>
      <c r="H1208">
        <v>0.27093265870163807</v>
      </c>
      <c r="I1208">
        <v>0.46845059444590031</v>
      </c>
      <c r="J1208">
        <f>_xlfn.BINOM.INV(BinomTrials,_xlfn.GAMMA.INV(Table3[[#This Row],[RV gamma]],GammaShape1,GammaRate1)/BinomTrials,Table3[[#This Row],[RV binom]])</f>
        <v>0</v>
      </c>
      <c r="K1208" s="1">
        <f>Table3[[#This Row],[Risk 1 Simulated occurences]]*_xlfn.LOGNORM.INV(Table3[[#This Row],[RV lognorm]],(LN(ImpLow1)+LN(ImpUp1))/2,(LN(ImpUp1)-LN(ImpLow1))/3.29)</f>
        <v>0</v>
      </c>
      <c r="L1208">
        <f>_xlfn.BINOM.INV(BinomTrials,_xlfn.GAMMA.INV(Table3[[#This Row],[RV gamma]],GammaShape2,GammaRate2)/BinomTrials,Table3[[#This Row],[RV binom]])</f>
        <v>0</v>
      </c>
      <c r="M1208" s="1">
        <f>Table3[[#This Row],[Risk 2 simulated occurences]]*_xlfn.LOGNORM.INV(Table3[[#This Row],[RV lognorm]],(LN(ImpLow2)+LN(ImpUp2))/2,(LN(ImpUp2)-LN(ImpLow2))/3.29)</f>
        <v>0</v>
      </c>
    </row>
    <row r="1209" spans="7:13">
      <c r="G1209">
        <v>0.8812487446150038</v>
      </c>
      <c r="H1209">
        <v>0.5651947984309843</v>
      </c>
      <c r="I1209">
        <v>0.24914085224696475</v>
      </c>
      <c r="J1209">
        <f>_xlfn.BINOM.INV(BinomTrials,_xlfn.GAMMA.INV(Table3[[#This Row],[RV gamma]],GammaShape1,GammaRate1)/BinomTrials,Table3[[#This Row],[RV binom]])</f>
        <v>1</v>
      </c>
      <c r="K1209" s="1">
        <f>Table3[[#This Row],[Risk 1 Simulated occurences]]*_xlfn.LOGNORM.INV(Table3[[#This Row],[RV lognorm]],(LN(ImpLow1)+LN(ImpUp1))/2,(LN(ImpUp1)-LN(ImpLow1))/3.29)</f>
        <v>19686.358838236585</v>
      </c>
      <c r="L1209">
        <f>_xlfn.BINOM.INV(BinomTrials,_xlfn.GAMMA.INV(Table3[[#This Row],[RV gamma]],GammaShape2,GammaRate2)/BinomTrials,Table3[[#This Row],[RV binom]])</f>
        <v>0</v>
      </c>
      <c r="M1209" s="1">
        <f>Table3[[#This Row],[Risk 2 simulated occurences]]*_xlfn.LOGNORM.INV(Table3[[#This Row],[RV lognorm]],(LN(ImpLow2)+LN(ImpUp2))/2,(LN(ImpUp2)-LN(ImpLow2))/3.29)</f>
        <v>0</v>
      </c>
    </row>
    <row r="1210" spans="7:13">
      <c r="G1210">
        <v>0.14765074436909087</v>
      </c>
      <c r="H1210">
        <v>0.22897722955279853</v>
      </c>
      <c r="I1210">
        <v>0.3103037147365062</v>
      </c>
      <c r="J1210">
        <f>_xlfn.BINOM.INV(BinomTrials,_xlfn.GAMMA.INV(Table3[[#This Row],[RV gamma]],GammaShape1,GammaRate1)/BinomTrials,Table3[[#This Row],[RV binom]])</f>
        <v>0</v>
      </c>
      <c r="K1210" s="1">
        <f>Table3[[#This Row],[Risk 1 Simulated occurences]]*_xlfn.LOGNORM.INV(Table3[[#This Row],[RV lognorm]],(LN(ImpLow1)+LN(ImpUp1))/2,(LN(ImpUp1)-LN(ImpLow1))/3.29)</f>
        <v>0</v>
      </c>
      <c r="L1210">
        <f>_xlfn.BINOM.INV(BinomTrials,_xlfn.GAMMA.INV(Table3[[#This Row],[RV gamma]],GammaShape2,GammaRate2)/BinomTrials,Table3[[#This Row],[RV binom]])</f>
        <v>0</v>
      </c>
      <c r="M1210" s="1">
        <f>Table3[[#This Row],[Risk 2 simulated occurences]]*_xlfn.LOGNORM.INV(Table3[[#This Row],[RV lognorm]],(LN(ImpLow2)+LN(ImpUp2))/2,(LN(ImpUp2)-LN(ImpLow2))/3.29)</f>
        <v>0</v>
      </c>
    </row>
    <row r="1211" spans="7:13">
      <c r="G1211">
        <v>0.56606061131044316</v>
      </c>
      <c r="H1211">
        <v>0.42029709388515779</v>
      </c>
      <c r="I1211">
        <v>0.27453357645987236</v>
      </c>
      <c r="J1211">
        <f>_xlfn.BINOM.INV(BinomTrials,_xlfn.GAMMA.INV(Table3[[#This Row],[RV gamma]],GammaShape1,GammaRate1)/BinomTrials,Table3[[#This Row],[RV binom]])</f>
        <v>0</v>
      </c>
      <c r="K1211" s="1">
        <f>Table3[[#This Row],[Risk 1 Simulated occurences]]*_xlfn.LOGNORM.INV(Table3[[#This Row],[RV lognorm]],(LN(ImpLow1)+LN(ImpUp1))/2,(LN(ImpUp1)-LN(ImpLow1))/3.29)</f>
        <v>0</v>
      </c>
      <c r="L1211">
        <f>_xlfn.BINOM.INV(BinomTrials,_xlfn.GAMMA.INV(Table3[[#This Row],[RV gamma]],GammaShape2,GammaRate2)/BinomTrials,Table3[[#This Row],[RV binom]])</f>
        <v>0</v>
      </c>
      <c r="M1211" s="1">
        <f>Table3[[#This Row],[Risk 2 simulated occurences]]*_xlfn.LOGNORM.INV(Table3[[#This Row],[RV lognorm]],(LN(ImpLow2)+LN(ImpUp2))/2,(LN(ImpUp2)-LN(ImpLow2))/3.29)</f>
        <v>0</v>
      </c>
    </row>
    <row r="1212" spans="7:13">
      <c r="G1212">
        <v>0.78069429461876594</v>
      </c>
      <c r="H1212">
        <v>0.93325692784658487</v>
      </c>
      <c r="I1212">
        <v>8.5819561074403847E-2</v>
      </c>
      <c r="J1212">
        <f>_xlfn.BINOM.INV(BinomTrials,_xlfn.GAMMA.INV(Table3[[#This Row],[RV gamma]],GammaShape1,GammaRate1)/BinomTrials,Table3[[#This Row],[RV binom]])</f>
        <v>2</v>
      </c>
      <c r="K1212" s="1">
        <f>Table3[[#This Row],[Risk 1 Simulated occurences]]*_xlfn.LOGNORM.INV(Table3[[#This Row],[RV lognorm]],(LN(ImpLow1)+LN(ImpUp1))/2,(LN(ImpUp1)-LN(ImpLow1))/3.29)</f>
        <v>24296.396912686345</v>
      </c>
      <c r="L1212">
        <f>_xlfn.BINOM.INV(BinomTrials,_xlfn.GAMMA.INV(Table3[[#This Row],[RV gamma]],GammaShape2,GammaRate2)/BinomTrials,Table3[[#This Row],[RV binom]])</f>
        <v>1</v>
      </c>
      <c r="M1212" s="1">
        <f>Table3[[#This Row],[Risk 2 simulated occurences]]*_xlfn.LOGNORM.INV(Table3[[#This Row],[RV lognorm]],(LN(ImpLow2)+LN(ImpUp2))/2,(LN(ImpUp2)-LN(ImpLow2))/3.29)</f>
        <v>1214819.8456343177</v>
      </c>
    </row>
    <row r="1213" spans="7:13">
      <c r="G1213">
        <v>0.12900965759950209</v>
      </c>
      <c r="H1213">
        <v>0.24918631755243351</v>
      </c>
      <c r="I1213">
        <v>0.3693629775053649</v>
      </c>
      <c r="J1213">
        <f>_xlfn.BINOM.INV(BinomTrials,_xlfn.GAMMA.INV(Table3[[#This Row],[RV gamma]],GammaShape1,GammaRate1)/BinomTrials,Table3[[#This Row],[RV binom]])</f>
        <v>0</v>
      </c>
      <c r="K1213" s="1">
        <f>Table3[[#This Row],[Risk 1 Simulated occurences]]*_xlfn.LOGNORM.INV(Table3[[#This Row],[RV lognorm]],(LN(ImpLow1)+LN(ImpUp1))/2,(LN(ImpUp1)-LN(ImpLow1))/3.29)</f>
        <v>0</v>
      </c>
      <c r="L1213">
        <f>_xlfn.BINOM.INV(BinomTrials,_xlfn.GAMMA.INV(Table3[[#This Row],[RV gamma]],GammaShape2,GammaRate2)/BinomTrials,Table3[[#This Row],[RV binom]])</f>
        <v>0</v>
      </c>
      <c r="M1213" s="1">
        <f>Table3[[#This Row],[Risk 2 simulated occurences]]*_xlfn.LOGNORM.INV(Table3[[#This Row],[RV lognorm]],(LN(ImpLow2)+LN(ImpUp2))/2,(LN(ImpUp2)-LN(ImpLow2))/3.29)</f>
        <v>0</v>
      </c>
    </row>
    <row r="1214" spans="7:13">
      <c r="G1214">
        <v>0.26531527483152006</v>
      </c>
      <c r="H1214">
        <v>7.4439103749785157E-2</v>
      </c>
      <c r="I1214">
        <v>0.8835629326680503</v>
      </c>
      <c r="J1214">
        <f>_xlfn.BINOM.INV(BinomTrials,_xlfn.GAMMA.INV(Table3[[#This Row],[RV gamma]],GammaShape1,GammaRate1)/BinomTrials,Table3[[#This Row],[RV binom]])</f>
        <v>0</v>
      </c>
      <c r="K1214" s="1">
        <f>Table3[[#This Row],[Risk 1 Simulated occurences]]*_xlfn.LOGNORM.INV(Table3[[#This Row],[RV lognorm]],(LN(ImpLow1)+LN(ImpUp1))/2,(LN(ImpUp1)-LN(ImpLow1))/3.29)</f>
        <v>0</v>
      </c>
      <c r="L1214">
        <f>_xlfn.BINOM.INV(BinomTrials,_xlfn.GAMMA.INV(Table3[[#This Row],[RV gamma]],GammaShape2,GammaRate2)/BinomTrials,Table3[[#This Row],[RV binom]])</f>
        <v>0</v>
      </c>
      <c r="M1214" s="1">
        <f>Table3[[#This Row],[Risk 2 simulated occurences]]*_xlfn.LOGNORM.INV(Table3[[#This Row],[RV lognorm]],(LN(ImpLow2)+LN(ImpUp2))/2,(LN(ImpUp2)-LN(ImpLow2))/3.29)</f>
        <v>0</v>
      </c>
    </row>
    <row r="1215" spans="7:13">
      <c r="G1215">
        <v>0.15382409335757796</v>
      </c>
      <c r="H1215">
        <v>9.8016722639099094E-2</v>
      </c>
      <c r="I1215">
        <v>4.2209351920620239E-2</v>
      </c>
      <c r="J1215">
        <f>_xlfn.BINOM.INV(BinomTrials,_xlfn.GAMMA.INV(Table3[[#This Row],[RV gamma]],GammaShape1,GammaRate1)/BinomTrials,Table3[[#This Row],[RV binom]])</f>
        <v>0</v>
      </c>
      <c r="K1215" s="1">
        <f>Table3[[#This Row],[Risk 1 Simulated occurences]]*_xlfn.LOGNORM.INV(Table3[[#This Row],[RV lognorm]],(LN(ImpLow1)+LN(ImpUp1))/2,(LN(ImpUp1)-LN(ImpLow1))/3.29)</f>
        <v>0</v>
      </c>
      <c r="L1215">
        <f>_xlfn.BINOM.INV(BinomTrials,_xlfn.GAMMA.INV(Table3[[#This Row],[RV gamma]],GammaShape2,GammaRate2)/BinomTrials,Table3[[#This Row],[RV binom]])</f>
        <v>0</v>
      </c>
      <c r="M1215" s="1">
        <f>Table3[[#This Row],[Risk 2 simulated occurences]]*_xlfn.LOGNORM.INV(Table3[[#This Row],[RV lognorm]],(LN(ImpLow2)+LN(ImpUp2))/2,(LN(ImpUp2)-LN(ImpLow2))/3.29)</f>
        <v>0</v>
      </c>
    </row>
    <row r="1216" spans="7:13">
      <c r="G1216">
        <v>0.3215370608128314</v>
      </c>
      <c r="H1216">
        <v>0.36705739533857323</v>
      </c>
      <c r="I1216">
        <v>0.41257772986431501</v>
      </c>
      <c r="J1216">
        <f>_xlfn.BINOM.INV(BinomTrials,_xlfn.GAMMA.INV(Table3[[#This Row],[RV gamma]],GammaShape1,GammaRate1)/BinomTrials,Table3[[#This Row],[RV binom]])</f>
        <v>0</v>
      </c>
      <c r="K1216" s="1">
        <f>Table3[[#This Row],[Risk 1 Simulated occurences]]*_xlfn.LOGNORM.INV(Table3[[#This Row],[RV lognorm]],(LN(ImpLow1)+LN(ImpUp1))/2,(LN(ImpUp1)-LN(ImpLow1))/3.29)</f>
        <v>0</v>
      </c>
      <c r="L1216">
        <f>_xlfn.BINOM.INV(BinomTrials,_xlfn.GAMMA.INV(Table3[[#This Row],[RV gamma]],GammaShape2,GammaRate2)/BinomTrials,Table3[[#This Row],[RV binom]])</f>
        <v>0</v>
      </c>
      <c r="M1216" s="1">
        <f>Table3[[#This Row],[Risk 2 simulated occurences]]*_xlfn.LOGNORM.INV(Table3[[#This Row],[RV lognorm]],(LN(ImpLow2)+LN(ImpUp2))/2,(LN(ImpUp2)-LN(ImpLow2))/3.29)</f>
        <v>0</v>
      </c>
    </row>
    <row r="1217" spans="7:13">
      <c r="G1217">
        <v>7.338108125765859E-2</v>
      </c>
      <c r="H1217">
        <v>0.13364345539996561</v>
      </c>
      <c r="I1217">
        <v>0.19390582954227265</v>
      </c>
      <c r="J1217">
        <f>_xlfn.BINOM.INV(BinomTrials,_xlfn.GAMMA.INV(Table3[[#This Row],[RV gamma]],GammaShape1,GammaRate1)/BinomTrials,Table3[[#This Row],[RV binom]])</f>
        <v>0</v>
      </c>
      <c r="K1217" s="1">
        <f>Table3[[#This Row],[Risk 1 Simulated occurences]]*_xlfn.LOGNORM.INV(Table3[[#This Row],[RV lognorm]],(LN(ImpLow1)+LN(ImpUp1))/2,(LN(ImpUp1)-LN(ImpLow1))/3.29)</f>
        <v>0</v>
      </c>
      <c r="L1217">
        <f>_xlfn.BINOM.INV(BinomTrials,_xlfn.GAMMA.INV(Table3[[#This Row],[RV gamma]],GammaShape2,GammaRate2)/BinomTrials,Table3[[#This Row],[RV binom]])</f>
        <v>0</v>
      </c>
      <c r="M1217" s="1">
        <f>Table3[[#This Row],[Risk 2 simulated occurences]]*_xlfn.LOGNORM.INV(Table3[[#This Row],[RV lognorm]],(LN(ImpLow2)+LN(ImpUp2))/2,(LN(ImpUp2)-LN(ImpLow2))/3.29)</f>
        <v>0</v>
      </c>
    </row>
    <row r="1218" spans="7:13">
      <c r="G1218">
        <v>0.31583269746780057</v>
      </c>
      <c r="H1218">
        <v>0.14555490722207115</v>
      </c>
      <c r="I1218">
        <v>0.97527711697634178</v>
      </c>
      <c r="J1218">
        <f>_xlfn.BINOM.INV(BinomTrials,_xlfn.GAMMA.INV(Table3[[#This Row],[RV gamma]],GammaShape1,GammaRate1)/BinomTrials,Table3[[#This Row],[RV binom]])</f>
        <v>0</v>
      </c>
      <c r="K1218" s="1">
        <f>Table3[[#This Row],[Risk 1 Simulated occurences]]*_xlfn.LOGNORM.INV(Table3[[#This Row],[RV lognorm]],(LN(ImpLow1)+LN(ImpUp1))/2,(LN(ImpUp1)-LN(ImpLow1))/3.29)</f>
        <v>0</v>
      </c>
      <c r="L1218">
        <f>_xlfn.BINOM.INV(BinomTrials,_xlfn.GAMMA.INV(Table3[[#This Row],[RV gamma]],GammaShape2,GammaRate2)/BinomTrials,Table3[[#This Row],[RV binom]])</f>
        <v>0</v>
      </c>
      <c r="M1218" s="1">
        <f>Table3[[#This Row],[Risk 2 simulated occurences]]*_xlfn.LOGNORM.INV(Table3[[#This Row],[RV lognorm]],(LN(ImpLow2)+LN(ImpUp2))/2,(LN(ImpUp2)-LN(ImpLow2))/3.29)</f>
        <v>0</v>
      </c>
    </row>
    <row r="1219" spans="7:13">
      <c r="G1219">
        <v>0.20014634132392067</v>
      </c>
      <c r="H1219">
        <v>0.34132568134987989</v>
      </c>
      <c r="I1219">
        <v>0.48250502137583912</v>
      </c>
      <c r="J1219">
        <f>_xlfn.BINOM.INV(BinomTrials,_xlfn.GAMMA.INV(Table3[[#This Row],[RV gamma]],GammaShape1,GammaRate1)/BinomTrials,Table3[[#This Row],[RV binom]])</f>
        <v>0</v>
      </c>
      <c r="K1219" s="1">
        <f>Table3[[#This Row],[Risk 1 Simulated occurences]]*_xlfn.LOGNORM.INV(Table3[[#This Row],[RV lognorm]],(LN(ImpLow1)+LN(ImpUp1))/2,(LN(ImpUp1)-LN(ImpLow1))/3.29)</f>
        <v>0</v>
      </c>
      <c r="L1219">
        <f>_xlfn.BINOM.INV(BinomTrials,_xlfn.GAMMA.INV(Table3[[#This Row],[RV gamma]],GammaShape2,GammaRate2)/BinomTrials,Table3[[#This Row],[RV binom]])</f>
        <v>0</v>
      </c>
      <c r="M1219" s="1">
        <f>Table3[[#This Row],[Risk 2 simulated occurences]]*_xlfn.LOGNORM.INV(Table3[[#This Row],[RV lognorm]],(LN(ImpLow2)+LN(ImpUp2))/2,(LN(ImpUp2)-LN(ImpLow2))/3.29)</f>
        <v>0</v>
      </c>
    </row>
    <row r="1220" spans="7:13">
      <c r="G1220">
        <v>0.85955863113494524</v>
      </c>
      <c r="H1220">
        <v>0.66072644743170894</v>
      </c>
      <c r="I1220">
        <v>0.46189426372847253</v>
      </c>
      <c r="J1220">
        <f>_xlfn.BINOM.INV(BinomTrials,_xlfn.GAMMA.INV(Table3[[#This Row],[RV gamma]],GammaShape1,GammaRate1)/BinomTrials,Table3[[#This Row],[RV binom]])</f>
        <v>1</v>
      </c>
      <c r="K1220" s="1">
        <f>Table3[[#This Row],[Risk 1 Simulated occurences]]*_xlfn.LOGNORM.INV(Table3[[#This Row],[RV lognorm]],(LN(ImpLow1)+LN(ImpUp1))/2,(LN(ImpUp1)-LN(ImpLow1))/3.29)</f>
        <v>29574.895242157523</v>
      </c>
      <c r="L1220">
        <f>_xlfn.BINOM.INV(BinomTrials,_xlfn.GAMMA.INV(Table3[[#This Row],[RV gamma]],GammaShape2,GammaRate2)/BinomTrials,Table3[[#This Row],[RV binom]])</f>
        <v>0</v>
      </c>
      <c r="M1220" s="1">
        <f>Table3[[#This Row],[Risk 2 simulated occurences]]*_xlfn.LOGNORM.INV(Table3[[#This Row],[RV lognorm]],(LN(ImpLow2)+LN(ImpUp2))/2,(LN(ImpUp2)-LN(ImpLow2))/3.29)</f>
        <v>0</v>
      </c>
    </row>
    <row r="1221" spans="7:13">
      <c r="G1221">
        <v>0.6019134850250154</v>
      </c>
      <c r="H1221">
        <v>0.82940198473138826</v>
      </c>
      <c r="I1221">
        <v>5.6890484437761124E-2</v>
      </c>
      <c r="J1221">
        <f>_xlfn.BINOM.INV(BinomTrials,_xlfn.GAMMA.INV(Table3[[#This Row],[RV gamma]],GammaShape1,GammaRate1)/BinomTrials,Table3[[#This Row],[RV binom]])</f>
        <v>1</v>
      </c>
      <c r="K1221" s="1">
        <f>Table3[[#This Row],[Risk 1 Simulated occurences]]*_xlfn.LOGNORM.INV(Table3[[#This Row],[RV lognorm]],(LN(ImpLow1)+LN(ImpUp1))/2,(LN(ImpUp1)-LN(ImpLow1))/3.29)</f>
        <v>10454.994446669105</v>
      </c>
      <c r="L1221">
        <f>_xlfn.BINOM.INV(BinomTrials,_xlfn.GAMMA.INV(Table3[[#This Row],[RV gamma]],GammaShape2,GammaRate2)/BinomTrials,Table3[[#This Row],[RV binom]])</f>
        <v>0</v>
      </c>
      <c r="M1221" s="1">
        <f>Table3[[#This Row],[Risk 2 simulated occurences]]*_xlfn.LOGNORM.INV(Table3[[#This Row],[RV lognorm]],(LN(ImpLow2)+LN(ImpUp2))/2,(LN(ImpUp2)-LN(ImpLow2))/3.29)</f>
        <v>0</v>
      </c>
    </row>
    <row r="1222" spans="7:13">
      <c r="G1222">
        <v>0.35994281543416101</v>
      </c>
      <c r="H1222">
        <v>0.759157380442674</v>
      </c>
      <c r="I1222">
        <v>0.15837194545118694</v>
      </c>
      <c r="J1222">
        <f>_xlfn.BINOM.INV(BinomTrials,_xlfn.GAMMA.INV(Table3[[#This Row],[RV gamma]],GammaShape1,GammaRate1)/BinomTrials,Table3[[#This Row],[RV binom]])</f>
        <v>1</v>
      </c>
      <c r="K1222" s="1">
        <f>Table3[[#This Row],[Risk 1 Simulated occurences]]*_xlfn.LOGNORM.INV(Table3[[#This Row],[RV lognorm]],(LN(ImpLow1)+LN(ImpUp1))/2,(LN(ImpUp1)-LN(ImpLow1))/3.29)</f>
        <v>15692.514762330406</v>
      </c>
      <c r="L1222">
        <f>_xlfn.BINOM.INV(BinomTrials,_xlfn.GAMMA.INV(Table3[[#This Row],[RV gamma]],GammaShape2,GammaRate2)/BinomTrials,Table3[[#This Row],[RV binom]])</f>
        <v>0</v>
      </c>
      <c r="M1222" s="1">
        <f>Table3[[#This Row],[Risk 2 simulated occurences]]*_xlfn.LOGNORM.INV(Table3[[#This Row],[RV lognorm]],(LN(ImpLow2)+LN(ImpUp2))/2,(LN(ImpUp2)-LN(ImpLow2))/3.29)</f>
        <v>0</v>
      </c>
    </row>
    <row r="1223" spans="7:13">
      <c r="G1223">
        <v>0.55889900194429742</v>
      </c>
      <c r="H1223">
        <v>0.15809310002163662</v>
      </c>
      <c r="I1223">
        <v>0.75728719809897582</v>
      </c>
      <c r="J1223">
        <f>_xlfn.BINOM.INV(BinomTrials,_xlfn.GAMMA.INV(Table3[[#This Row],[RV gamma]],GammaShape1,GammaRate1)/BinomTrials,Table3[[#This Row],[RV binom]])</f>
        <v>0</v>
      </c>
      <c r="K1223" s="1">
        <f>Table3[[#This Row],[Risk 1 Simulated occurences]]*_xlfn.LOGNORM.INV(Table3[[#This Row],[RV lognorm]],(LN(ImpLow1)+LN(ImpUp1))/2,(LN(ImpUp1)-LN(ImpLow1))/3.29)</f>
        <v>0</v>
      </c>
      <c r="L1223">
        <f>_xlfn.BINOM.INV(BinomTrials,_xlfn.GAMMA.INV(Table3[[#This Row],[RV gamma]],GammaShape2,GammaRate2)/BinomTrials,Table3[[#This Row],[RV binom]])</f>
        <v>0</v>
      </c>
      <c r="M1223" s="1">
        <f>Table3[[#This Row],[Risk 2 simulated occurences]]*_xlfn.LOGNORM.INV(Table3[[#This Row],[RV lognorm]],(LN(ImpLow2)+LN(ImpUp2))/2,(LN(ImpUp2)-LN(ImpLow2))/3.29)</f>
        <v>0</v>
      </c>
    </row>
    <row r="1224" spans="7:13">
      <c r="G1224">
        <v>0.41552567780740823</v>
      </c>
      <c r="H1224">
        <v>7.0732063646769178E-2</v>
      </c>
      <c r="I1224">
        <v>0.72593844948613018</v>
      </c>
      <c r="J1224">
        <f>_xlfn.BINOM.INV(BinomTrials,_xlfn.GAMMA.INV(Table3[[#This Row],[RV gamma]],GammaShape1,GammaRate1)/BinomTrials,Table3[[#This Row],[RV binom]])</f>
        <v>0</v>
      </c>
      <c r="K1224" s="1">
        <f>Table3[[#This Row],[Risk 1 Simulated occurences]]*_xlfn.LOGNORM.INV(Table3[[#This Row],[RV lognorm]],(LN(ImpLow1)+LN(ImpUp1))/2,(LN(ImpUp1)-LN(ImpLow1))/3.29)</f>
        <v>0</v>
      </c>
      <c r="L1224">
        <f>_xlfn.BINOM.INV(BinomTrials,_xlfn.GAMMA.INV(Table3[[#This Row],[RV gamma]],GammaShape2,GammaRate2)/BinomTrials,Table3[[#This Row],[RV binom]])</f>
        <v>0</v>
      </c>
      <c r="M1224" s="1">
        <f>Table3[[#This Row],[Risk 2 simulated occurences]]*_xlfn.LOGNORM.INV(Table3[[#This Row],[RV lognorm]],(LN(ImpLow2)+LN(ImpUp2))/2,(LN(ImpUp2)-LN(ImpLow2))/3.29)</f>
        <v>0</v>
      </c>
    </row>
    <row r="1225" spans="7:13">
      <c r="G1225">
        <v>0.74006690911020478</v>
      </c>
      <c r="H1225">
        <v>0.7937937112496205</v>
      </c>
      <c r="I1225">
        <v>0.84752051338903633</v>
      </c>
      <c r="J1225">
        <f>_xlfn.BINOM.INV(BinomTrials,_xlfn.GAMMA.INV(Table3[[#This Row],[RV gamma]],GammaShape1,GammaRate1)/BinomTrials,Table3[[#This Row],[RV binom]])</f>
        <v>1</v>
      </c>
      <c r="K1225" s="1">
        <f>Table3[[#This Row],[Risk 1 Simulated occurences]]*_xlfn.LOGNORM.INV(Table3[[#This Row],[RV lognorm]],(LN(ImpLow1)+LN(ImpUp1))/2,(LN(ImpUp1)-LN(ImpLow1))/3.29)</f>
        <v>64835.169643685243</v>
      </c>
      <c r="L1225">
        <f>_xlfn.BINOM.INV(BinomTrials,_xlfn.GAMMA.INV(Table3[[#This Row],[RV gamma]],GammaShape2,GammaRate2)/BinomTrials,Table3[[#This Row],[RV binom]])</f>
        <v>0</v>
      </c>
      <c r="M1225" s="1">
        <f>Table3[[#This Row],[Risk 2 simulated occurences]]*_xlfn.LOGNORM.INV(Table3[[#This Row],[RV lognorm]],(LN(ImpLow2)+LN(ImpUp2))/2,(LN(ImpUp2)-LN(ImpLow2))/3.29)</f>
        <v>0</v>
      </c>
    </row>
    <row r="1226" spans="7:13">
      <c r="G1226">
        <v>0.30454141521106542</v>
      </c>
      <c r="H1226">
        <v>0.29090497237206669</v>
      </c>
      <c r="I1226">
        <v>0.27726852953306796</v>
      </c>
      <c r="J1226">
        <f>_xlfn.BINOM.INV(BinomTrials,_xlfn.GAMMA.INV(Table3[[#This Row],[RV gamma]],GammaShape1,GammaRate1)/BinomTrials,Table3[[#This Row],[RV binom]])</f>
        <v>0</v>
      </c>
      <c r="K1226" s="1">
        <f>Table3[[#This Row],[Risk 1 Simulated occurences]]*_xlfn.LOGNORM.INV(Table3[[#This Row],[RV lognorm]],(LN(ImpLow1)+LN(ImpUp1))/2,(LN(ImpUp1)-LN(ImpLow1))/3.29)</f>
        <v>0</v>
      </c>
      <c r="L1226">
        <f>_xlfn.BINOM.INV(BinomTrials,_xlfn.GAMMA.INV(Table3[[#This Row],[RV gamma]],GammaShape2,GammaRate2)/BinomTrials,Table3[[#This Row],[RV binom]])</f>
        <v>0</v>
      </c>
      <c r="M1226" s="1">
        <f>Table3[[#This Row],[Risk 2 simulated occurences]]*_xlfn.LOGNORM.INV(Table3[[#This Row],[RV lognorm]],(LN(ImpLow2)+LN(ImpUp2))/2,(LN(ImpUp2)-LN(ImpLow2))/3.29)</f>
        <v>0</v>
      </c>
    </row>
    <row r="1227" spans="7:13">
      <c r="G1227">
        <v>0.42756545237617821</v>
      </c>
      <c r="H1227">
        <v>0.23987065732473073</v>
      </c>
      <c r="I1227">
        <v>5.217586227328324E-2</v>
      </c>
      <c r="J1227">
        <f>_xlfn.BINOM.INV(BinomTrials,_xlfn.GAMMA.INV(Table3[[#This Row],[RV gamma]],GammaShape1,GammaRate1)/BinomTrials,Table3[[#This Row],[RV binom]])</f>
        <v>0</v>
      </c>
      <c r="K1227" s="1">
        <f>Table3[[#This Row],[Risk 1 Simulated occurences]]*_xlfn.LOGNORM.INV(Table3[[#This Row],[RV lognorm]],(LN(ImpLow1)+LN(ImpUp1))/2,(LN(ImpUp1)-LN(ImpLow1))/3.29)</f>
        <v>0</v>
      </c>
      <c r="L1227">
        <f>_xlfn.BINOM.INV(BinomTrials,_xlfn.GAMMA.INV(Table3[[#This Row],[RV gamma]],GammaShape2,GammaRate2)/BinomTrials,Table3[[#This Row],[RV binom]])</f>
        <v>0</v>
      </c>
      <c r="M1227" s="1">
        <f>Table3[[#This Row],[Risk 2 simulated occurences]]*_xlfn.LOGNORM.INV(Table3[[#This Row],[RV lognorm]],(LN(ImpLow2)+LN(ImpUp2))/2,(LN(ImpUp2)-LN(ImpLow2))/3.29)</f>
        <v>0</v>
      </c>
    </row>
    <row r="1228" spans="7:13">
      <c r="G1228">
        <v>9.2558086427188518E-2</v>
      </c>
      <c r="H1228">
        <v>0.50613765674929023</v>
      </c>
      <c r="I1228">
        <v>0.91971722707139203</v>
      </c>
      <c r="J1228">
        <f>_xlfn.BINOM.INV(BinomTrials,_xlfn.GAMMA.INV(Table3[[#This Row],[RV gamma]],GammaShape1,GammaRate1)/BinomTrials,Table3[[#This Row],[RV binom]])</f>
        <v>0</v>
      </c>
      <c r="K1228" s="1">
        <f>Table3[[#This Row],[Risk 1 Simulated occurences]]*_xlfn.LOGNORM.INV(Table3[[#This Row],[RV lognorm]],(LN(ImpLow1)+LN(ImpUp1))/2,(LN(ImpUp1)-LN(ImpLow1))/3.29)</f>
        <v>0</v>
      </c>
      <c r="L1228">
        <f>_xlfn.BINOM.INV(BinomTrials,_xlfn.GAMMA.INV(Table3[[#This Row],[RV gamma]],GammaShape2,GammaRate2)/BinomTrials,Table3[[#This Row],[RV binom]])</f>
        <v>0</v>
      </c>
      <c r="M1228" s="1">
        <f>Table3[[#This Row],[Risk 2 simulated occurences]]*_xlfn.LOGNORM.INV(Table3[[#This Row],[RV lognorm]],(LN(ImpLow2)+LN(ImpUp2))/2,(LN(ImpUp2)-LN(ImpLow2))/3.29)</f>
        <v>0</v>
      </c>
    </row>
    <row r="1229" spans="7:13">
      <c r="G1229">
        <v>0.62375858175743304</v>
      </c>
      <c r="H1229">
        <v>0.65559698532130428</v>
      </c>
      <c r="I1229">
        <v>0.68743538888517552</v>
      </c>
      <c r="J1229">
        <f>_xlfn.BINOM.INV(BinomTrials,_xlfn.GAMMA.INV(Table3[[#This Row],[RV gamma]],GammaShape1,GammaRate1)/BinomTrials,Table3[[#This Row],[RV binom]])</f>
        <v>1</v>
      </c>
      <c r="K1229" s="1">
        <f>Table3[[#This Row],[Risk 1 Simulated occurences]]*_xlfn.LOGNORM.INV(Table3[[#This Row],[RV lognorm]],(LN(ImpLow1)+LN(ImpUp1))/2,(LN(ImpUp1)-LN(ImpLow1))/3.29)</f>
        <v>44515.24711609463</v>
      </c>
      <c r="L1229">
        <f>_xlfn.BINOM.INV(BinomTrials,_xlfn.GAMMA.INV(Table3[[#This Row],[RV gamma]],GammaShape2,GammaRate2)/BinomTrials,Table3[[#This Row],[RV binom]])</f>
        <v>0</v>
      </c>
      <c r="M1229" s="1">
        <f>Table3[[#This Row],[Risk 2 simulated occurences]]*_xlfn.LOGNORM.INV(Table3[[#This Row],[RV lognorm]],(LN(ImpLow2)+LN(ImpUp2))/2,(LN(ImpUp2)-LN(ImpLow2))/3.29)</f>
        <v>0</v>
      </c>
    </row>
    <row r="1230" spans="7:13">
      <c r="G1230">
        <v>0.51048359717730596</v>
      </c>
      <c r="H1230">
        <v>0.61853229516117469</v>
      </c>
      <c r="I1230">
        <v>0.72658099314504354</v>
      </c>
      <c r="J1230">
        <f>_xlfn.BINOM.INV(BinomTrials,_xlfn.GAMMA.INV(Table3[[#This Row],[RV gamma]],GammaShape1,GammaRate1)/BinomTrials,Table3[[#This Row],[RV binom]])</f>
        <v>1</v>
      </c>
      <c r="K1230" s="1">
        <f>Table3[[#This Row],[Risk 1 Simulated occurences]]*_xlfn.LOGNORM.INV(Table3[[#This Row],[RV lognorm]],(LN(ImpLow1)+LN(ImpUp1))/2,(LN(ImpUp1)-LN(ImpLow1))/3.29)</f>
        <v>48209.455790496489</v>
      </c>
      <c r="L1230">
        <f>_xlfn.BINOM.INV(BinomTrials,_xlfn.GAMMA.INV(Table3[[#This Row],[RV gamma]],GammaShape2,GammaRate2)/BinomTrials,Table3[[#This Row],[RV binom]])</f>
        <v>0</v>
      </c>
      <c r="M1230" s="1">
        <f>Table3[[#This Row],[Risk 2 simulated occurences]]*_xlfn.LOGNORM.INV(Table3[[#This Row],[RV lognorm]],(LN(ImpLow2)+LN(ImpUp2))/2,(LN(ImpUp2)-LN(ImpLow2))/3.29)</f>
        <v>0</v>
      </c>
    </row>
    <row r="1231" spans="7:13">
      <c r="G1231">
        <v>0.69781775898198495</v>
      </c>
      <c r="H1231">
        <v>0.67228477386398466</v>
      </c>
      <c r="I1231">
        <v>0.64675178874598438</v>
      </c>
      <c r="J1231">
        <f>_xlfn.BINOM.INV(BinomTrials,_xlfn.GAMMA.INV(Table3[[#This Row],[RV gamma]],GammaShape1,GammaRate1)/BinomTrials,Table3[[#This Row],[RV binom]])</f>
        <v>1</v>
      </c>
      <c r="K1231" s="1">
        <f>Table3[[#This Row],[Risk 1 Simulated occurences]]*_xlfn.LOGNORM.INV(Table3[[#This Row],[RV lognorm]],(LN(ImpLow1)+LN(ImpUp1))/2,(LN(ImpUp1)-LN(ImpLow1))/3.29)</f>
        <v>41158.320334486649</v>
      </c>
      <c r="L1231">
        <f>_xlfn.BINOM.INV(BinomTrials,_xlfn.GAMMA.INV(Table3[[#This Row],[RV gamma]],GammaShape2,GammaRate2)/BinomTrials,Table3[[#This Row],[RV binom]])</f>
        <v>0</v>
      </c>
      <c r="M1231" s="1">
        <f>Table3[[#This Row],[Risk 2 simulated occurences]]*_xlfn.LOGNORM.INV(Table3[[#This Row],[RV lognorm]],(LN(ImpLow2)+LN(ImpUp2))/2,(LN(ImpUp2)-LN(ImpLow2))/3.29)</f>
        <v>0</v>
      </c>
    </row>
    <row r="1232" spans="7:13">
      <c r="G1232">
        <v>0.22307521022068114</v>
      </c>
      <c r="H1232">
        <v>9.0194331989714105E-2</v>
      </c>
      <c r="I1232">
        <v>0.9573134537587471</v>
      </c>
      <c r="J1232">
        <f>_xlfn.BINOM.INV(BinomTrials,_xlfn.GAMMA.INV(Table3[[#This Row],[RV gamma]],GammaShape1,GammaRate1)/BinomTrials,Table3[[#This Row],[RV binom]])</f>
        <v>0</v>
      </c>
      <c r="K1232" s="1">
        <f>Table3[[#This Row],[Risk 1 Simulated occurences]]*_xlfn.LOGNORM.INV(Table3[[#This Row],[RV lognorm]],(LN(ImpLow1)+LN(ImpUp1))/2,(LN(ImpUp1)-LN(ImpLow1))/3.29)</f>
        <v>0</v>
      </c>
      <c r="L1232">
        <f>_xlfn.BINOM.INV(BinomTrials,_xlfn.GAMMA.INV(Table3[[#This Row],[RV gamma]],GammaShape2,GammaRate2)/BinomTrials,Table3[[#This Row],[RV binom]])</f>
        <v>0</v>
      </c>
      <c r="M1232" s="1">
        <f>Table3[[#This Row],[Risk 2 simulated occurences]]*_xlfn.LOGNORM.INV(Table3[[#This Row],[RV lognorm]],(LN(ImpLow2)+LN(ImpUp2))/2,(LN(ImpUp2)-LN(ImpLow2))/3.29)</f>
        <v>0</v>
      </c>
    </row>
    <row r="1233" spans="7:13">
      <c r="G1233">
        <v>0.2250581789878468</v>
      </c>
      <c r="H1233">
        <v>0.89613775112486338</v>
      </c>
      <c r="I1233">
        <v>0.56721732326188001</v>
      </c>
      <c r="J1233">
        <f>_xlfn.BINOM.INV(BinomTrials,_xlfn.GAMMA.INV(Table3[[#This Row],[RV gamma]],GammaShape1,GammaRate1)/BinomTrials,Table3[[#This Row],[RV binom]])</f>
        <v>1</v>
      </c>
      <c r="K1233" s="1">
        <f>Table3[[#This Row],[Risk 1 Simulated occurences]]*_xlfn.LOGNORM.INV(Table3[[#This Row],[RV lognorm]],(LN(ImpLow1)+LN(ImpUp1))/2,(LN(ImpUp1)-LN(ImpLow1))/3.29)</f>
        <v>35600.587006353751</v>
      </c>
      <c r="L1233">
        <f>_xlfn.BINOM.INV(BinomTrials,_xlfn.GAMMA.INV(Table3[[#This Row],[RV gamma]],GammaShape2,GammaRate2)/BinomTrials,Table3[[#This Row],[RV binom]])</f>
        <v>1</v>
      </c>
      <c r="M1233" s="1">
        <f>Table3[[#This Row],[Risk 2 simulated occurences]]*_xlfn.LOGNORM.INV(Table3[[#This Row],[RV lognorm]],(LN(ImpLow2)+LN(ImpUp2))/2,(LN(ImpUp2)-LN(ImpLow2))/3.29)</f>
        <v>3560058.7006353769</v>
      </c>
    </row>
    <row r="1234" spans="7:13">
      <c r="G1234">
        <v>0.55281424874105223</v>
      </c>
      <c r="H1234">
        <v>0.38718315557911209</v>
      </c>
      <c r="I1234">
        <v>0.22155206241717193</v>
      </c>
      <c r="J1234">
        <f>_xlfn.BINOM.INV(BinomTrials,_xlfn.GAMMA.INV(Table3[[#This Row],[RV gamma]],GammaShape1,GammaRate1)/BinomTrials,Table3[[#This Row],[RV binom]])</f>
        <v>0</v>
      </c>
      <c r="K1234" s="1">
        <f>Table3[[#This Row],[Risk 1 Simulated occurences]]*_xlfn.LOGNORM.INV(Table3[[#This Row],[RV lognorm]],(LN(ImpLow1)+LN(ImpUp1))/2,(LN(ImpUp1)-LN(ImpLow1))/3.29)</f>
        <v>0</v>
      </c>
      <c r="L1234">
        <f>_xlfn.BINOM.INV(BinomTrials,_xlfn.GAMMA.INV(Table3[[#This Row],[RV gamma]],GammaShape2,GammaRate2)/BinomTrials,Table3[[#This Row],[RV binom]])</f>
        <v>0</v>
      </c>
      <c r="M1234" s="1">
        <f>Table3[[#This Row],[Risk 2 simulated occurences]]*_xlfn.LOGNORM.INV(Table3[[#This Row],[RV lognorm]],(LN(ImpLow2)+LN(ImpUp2))/2,(LN(ImpUp2)-LN(ImpLow2))/3.29)</f>
        <v>0</v>
      </c>
    </row>
    <row r="1235" spans="7:13">
      <c r="G1235">
        <v>0.14907859086481789</v>
      </c>
      <c r="H1235">
        <v>0.38729581813667707</v>
      </c>
      <c r="I1235">
        <v>0.62551304540853625</v>
      </c>
      <c r="J1235">
        <f>_xlfn.BINOM.INV(BinomTrials,_xlfn.GAMMA.INV(Table3[[#This Row],[RV gamma]],GammaShape1,GammaRate1)/BinomTrials,Table3[[#This Row],[RV binom]])</f>
        <v>0</v>
      </c>
      <c r="K1235" s="1">
        <f>Table3[[#This Row],[Risk 1 Simulated occurences]]*_xlfn.LOGNORM.INV(Table3[[#This Row],[RV lognorm]],(LN(ImpLow1)+LN(ImpUp1))/2,(LN(ImpUp1)-LN(ImpLow1))/3.29)</f>
        <v>0</v>
      </c>
      <c r="L1235">
        <f>_xlfn.BINOM.INV(BinomTrials,_xlfn.GAMMA.INV(Table3[[#This Row],[RV gamma]],GammaShape2,GammaRate2)/BinomTrials,Table3[[#This Row],[RV binom]])</f>
        <v>0</v>
      </c>
      <c r="M1235" s="1">
        <f>Table3[[#This Row],[Risk 2 simulated occurences]]*_xlfn.LOGNORM.INV(Table3[[#This Row],[RV lognorm]],(LN(ImpLow2)+LN(ImpUp2))/2,(LN(ImpUp2)-LN(ImpLow2))/3.29)</f>
        <v>0</v>
      </c>
    </row>
    <row r="1236" spans="7:13">
      <c r="G1236">
        <v>0.56387666499422706</v>
      </c>
      <c r="H1236">
        <v>0.28081542313136881</v>
      </c>
      <c r="I1236">
        <v>0.99775418126851045</v>
      </c>
      <c r="J1236">
        <f>_xlfn.BINOM.INV(BinomTrials,_xlfn.GAMMA.INV(Table3[[#This Row],[RV gamma]],GammaShape1,GammaRate1)/BinomTrials,Table3[[#This Row],[RV binom]])</f>
        <v>0</v>
      </c>
      <c r="K1236" s="1">
        <f>Table3[[#This Row],[Risk 1 Simulated occurences]]*_xlfn.LOGNORM.INV(Table3[[#This Row],[RV lognorm]],(LN(ImpLow1)+LN(ImpUp1))/2,(LN(ImpUp1)-LN(ImpLow1))/3.29)</f>
        <v>0</v>
      </c>
      <c r="L1236">
        <f>_xlfn.BINOM.INV(BinomTrials,_xlfn.GAMMA.INV(Table3[[#This Row],[RV gamma]],GammaShape2,GammaRate2)/BinomTrials,Table3[[#This Row],[RV binom]])</f>
        <v>0</v>
      </c>
      <c r="M1236" s="1">
        <f>Table3[[#This Row],[Risk 2 simulated occurences]]*_xlfn.LOGNORM.INV(Table3[[#This Row],[RV lognorm]],(LN(ImpLow2)+LN(ImpUp2))/2,(LN(ImpUp2)-LN(ImpLow2))/3.29)</f>
        <v>0</v>
      </c>
    </row>
    <row r="1237" spans="7:13">
      <c r="G1237">
        <v>7.5108557974504567E-2</v>
      </c>
      <c r="H1237">
        <v>0.66481656891518115</v>
      </c>
      <c r="I1237">
        <v>0.25452457985585769</v>
      </c>
      <c r="J1237">
        <f>_xlfn.BINOM.INV(BinomTrials,_xlfn.GAMMA.INV(Table3[[#This Row],[RV gamma]],GammaShape1,GammaRate1)/BinomTrials,Table3[[#This Row],[RV binom]])</f>
        <v>0</v>
      </c>
      <c r="K1237" s="1">
        <f>Table3[[#This Row],[Risk 1 Simulated occurences]]*_xlfn.LOGNORM.INV(Table3[[#This Row],[RV lognorm]],(LN(ImpLow1)+LN(ImpUp1))/2,(LN(ImpUp1)-LN(ImpLow1))/3.29)</f>
        <v>0</v>
      </c>
      <c r="L1237">
        <f>_xlfn.BINOM.INV(BinomTrials,_xlfn.GAMMA.INV(Table3[[#This Row],[RV gamma]],GammaShape2,GammaRate2)/BinomTrials,Table3[[#This Row],[RV binom]])</f>
        <v>0</v>
      </c>
      <c r="M1237" s="1">
        <f>Table3[[#This Row],[Risk 2 simulated occurences]]*_xlfn.LOGNORM.INV(Table3[[#This Row],[RV lognorm]],(LN(ImpLow2)+LN(ImpUp2))/2,(LN(ImpUp2)-LN(ImpLow2))/3.29)</f>
        <v>0</v>
      </c>
    </row>
    <row r="1238" spans="7:13">
      <c r="G1238">
        <v>0.34953387749825321</v>
      </c>
      <c r="H1238">
        <v>0.5720737574491993</v>
      </c>
      <c r="I1238">
        <v>0.79461363740014546</v>
      </c>
      <c r="J1238">
        <f>_xlfn.BINOM.INV(BinomTrials,_xlfn.GAMMA.INV(Table3[[#This Row],[RV gamma]],GammaShape1,GammaRate1)/BinomTrials,Table3[[#This Row],[RV binom]])</f>
        <v>0</v>
      </c>
      <c r="K1238" s="1">
        <f>Table3[[#This Row],[Risk 1 Simulated occurences]]*_xlfn.LOGNORM.INV(Table3[[#This Row],[RV lognorm]],(LN(ImpLow1)+LN(ImpUp1))/2,(LN(ImpUp1)-LN(ImpLow1))/3.29)</f>
        <v>0</v>
      </c>
      <c r="L1238">
        <f>_xlfn.BINOM.INV(BinomTrials,_xlfn.GAMMA.INV(Table3[[#This Row],[RV gamma]],GammaShape2,GammaRate2)/BinomTrials,Table3[[#This Row],[RV binom]])</f>
        <v>0</v>
      </c>
      <c r="M1238" s="1">
        <f>Table3[[#This Row],[Risk 2 simulated occurences]]*_xlfn.LOGNORM.INV(Table3[[#This Row],[RV lognorm]],(LN(ImpLow2)+LN(ImpUp2))/2,(LN(ImpUp2)-LN(ImpLow2))/3.29)</f>
        <v>0</v>
      </c>
    </row>
    <row r="1239" spans="7:13">
      <c r="G1239">
        <v>0.61587911314139099</v>
      </c>
      <c r="H1239">
        <v>0.84364144869318303</v>
      </c>
      <c r="I1239">
        <v>7.1403784244974969E-2</v>
      </c>
      <c r="J1239">
        <f>_xlfn.BINOM.INV(BinomTrials,_xlfn.GAMMA.INV(Table3[[#This Row],[RV gamma]],GammaShape1,GammaRate1)/BinomTrials,Table3[[#This Row],[RV binom]])</f>
        <v>1</v>
      </c>
      <c r="K1239" s="1">
        <f>Table3[[#This Row],[Risk 1 Simulated occurences]]*_xlfn.LOGNORM.INV(Table3[[#This Row],[RV lognorm]],(LN(ImpLow1)+LN(ImpUp1))/2,(LN(ImpUp1)-LN(ImpLow1))/3.29)</f>
        <v>11339.26563379889</v>
      </c>
      <c r="L1239">
        <f>_xlfn.BINOM.INV(BinomTrials,_xlfn.GAMMA.INV(Table3[[#This Row],[RV gamma]],GammaShape2,GammaRate2)/BinomTrials,Table3[[#This Row],[RV binom]])</f>
        <v>1</v>
      </c>
      <c r="M1239" s="1">
        <f>Table3[[#This Row],[Risk 2 simulated occurences]]*_xlfn.LOGNORM.INV(Table3[[#This Row],[RV lognorm]],(LN(ImpLow2)+LN(ImpUp2))/2,(LN(ImpUp2)-LN(ImpLow2))/3.29)</f>
        <v>1133926.5633798875</v>
      </c>
    </row>
    <row r="1240" spans="7:13">
      <c r="G1240">
        <v>8.0254567358761353E-2</v>
      </c>
      <c r="H1240">
        <v>8.1828186326580205E-2</v>
      </c>
      <c r="I1240">
        <v>8.3401805294399056E-2</v>
      </c>
      <c r="J1240">
        <f>_xlfn.BINOM.INV(BinomTrials,_xlfn.GAMMA.INV(Table3[[#This Row],[RV gamma]],GammaShape1,GammaRate1)/BinomTrials,Table3[[#This Row],[RV binom]])</f>
        <v>0</v>
      </c>
      <c r="K1240" s="1">
        <f>Table3[[#This Row],[Risk 1 Simulated occurences]]*_xlfn.LOGNORM.INV(Table3[[#This Row],[RV lognorm]],(LN(ImpLow1)+LN(ImpUp1))/2,(LN(ImpUp1)-LN(ImpLow1))/3.29)</f>
        <v>0</v>
      </c>
      <c r="L1240">
        <f>_xlfn.BINOM.INV(BinomTrials,_xlfn.GAMMA.INV(Table3[[#This Row],[RV gamma]],GammaShape2,GammaRate2)/BinomTrials,Table3[[#This Row],[RV binom]])</f>
        <v>0</v>
      </c>
      <c r="M1240" s="1">
        <f>Table3[[#This Row],[Risk 2 simulated occurences]]*_xlfn.LOGNORM.INV(Table3[[#This Row],[RV lognorm]],(LN(ImpLow2)+LN(ImpUp2))/2,(LN(ImpUp2)-LN(ImpLow2))/3.29)</f>
        <v>0</v>
      </c>
    </row>
    <row r="1241" spans="7:13">
      <c r="G1241">
        <v>0.8385135987021558</v>
      </c>
      <c r="H1241">
        <v>0.28632759083357062</v>
      </c>
      <c r="I1241">
        <v>0.73414158296498544</v>
      </c>
      <c r="J1241">
        <f>_xlfn.BINOM.INV(BinomTrials,_xlfn.GAMMA.INV(Table3[[#This Row],[RV gamma]],GammaShape1,GammaRate1)/BinomTrials,Table3[[#This Row],[RV binom]])</f>
        <v>0</v>
      </c>
      <c r="K1241" s="1">
        <f>Table3[[#This Row],[Risk 1 Simulated occurences]]*_xlfn.LOGNORM.INV(Table3[[#This Row],[RV lognorm]],(LN(ImpLow1)+LN(ImpUp1))/2,(LN(ImpUp1)-LN(ImpLow1))/3.29)</f>
        <v>0</v>
      </c>
      <c r="L1241">
        <f>_xlfn.BINOM.INV(BinomTrials,_xlfn.GAMMA.INV(Table3[[#This Row],[RV gamma]],GammaShape2,GammaRate2)/BinomTrials,Table3[[#This Row],[RV binom]])</f>
        <v>0</v>
      </c>
      <c r="M1241" s="1">
        <f>Table3[[#This Row],[Risk 2 simulated occurences]]*_xlfn.LOGNORM.INV(Table3[[#This Row],[RV lognorm]],(LN(ImpLow2)+LN(ImpUp2))/2,(LN(ImpUp2)-LN(ImpLow2))/3.29)</f>
        <v>0</v>
      </c>
    </row>
    <row r="1242" spans="7:13">
      <c r="G1242">
        <v>0.89805338713249816</v>
      </c>
      <c r="H1242">
        <v>0.30781913982137066</v>
      </c>
      <c r="I1242">
        <v>0.71758489251024316</v>
      </c>
      <c r="J1242">
        <f>_xlfn.BINOM.INV(BinomTrials,_xlfn.GAMMA.INV(Table3[[#This Row],[RV gamma]],GammaShape1,GammaRate1)/BinomTrials,Table3[[#This Row],[RV binom]])</f>
        <v>0</v>
      </c>
      <c r="K1242" s="1">
        <f>Table3[[#This Row],[Risk 1 Simulated occurences]]*_xlfn.LOGNORM.INV(Table3[[#This Row],[RV lognorm]],(LN(ImpLow1)+LN(ImpUp1))/2,(LN(ImpUp1)-LN(ImpLow1))/3.29)</f>
        <v>0</v>
      </c>
      <c r="L1242">
        <f>_xlfn.BINOM.INV(BinomTrials,_xlfn.GAMMA.INV(Table3[[#This Row],[RV gamma]],GammaShape2,GammaRate2)/BinomTrials,Table3[[#This Row],[RV binom]])</f>
        <v>0</v>
      </c>
      <c r="M1242" s="1">
        <f>Table3[[#This Row],[Risk 2 simulated occurences]]*_xlfn.LOGNORM.INV(Table3[[#This Row],[RV lognorm]],(LN(ImpLow2)+LN(ImpUp2))/2,(LN(ImpUp2)-LN(ImpLow2))/3.29)</f>
        <v>0</v>
      </c>
    </row>
    <row r="1243" spans="7:13">
      <c r="G1243">
        <v>0.58327753589641185</v>
      </c>
      <c r="H1243">
        <v>0.51628297777673371</v>
      </c>
      <c r="I1243">
        <v>0.44928841965705546</v>
      </c>
      <c r="J1243">
        <f>_xlfn.BINOM.INV(BinomTrials,_xlfn.GAMMA.INV(Table3[[#This Row],[RV gamma]],GammaShape1,GammaRate1)/BinomTrials,Table3[[#This Row],[RV binom]])</f>
        <v>0</v>
      </c>
      <c r="K1243" s="1">
        <f>Table3[[#This Row],[Risk 1 Simulated occurences]]*_xlfn.LOGNORM.INV(Table3[[#This Row],[RV lognorm]],(LN(ImpLow1)+LN(ImpUp1))/2,(LN(ImpUp1)-LN(ImpLow1))/3.29)</f>
        <v>0</v>
      </c>
      <c r="L1243">
        <f>_xlfn.BINOM.INV(BinomTrials,_xlfn.GAMMA.INV(Table3[[#This Row],[RV gamma]],GammaShape2,GammaRate2)/BinomTrials,Table3[[#This Row],[RV binom]])</f>
        <v>0</v>
      </c>
      <c r="M1243" s="1">
        <f>Table3[[#This Row],[Risk 2 simulated occurences]]*_xlfn.LOGNORM.INV(Table3[[#This Row],[RV lognorm]],(LN(ImpLow2)+LN(ImpUp2))/2,(LN(ImpUp2)-LN(ImpLow2))/3.29)</f>
        <v>0</v>
      </c>
    </row>
    <row r="1244" spans="7:13">
      <c r="G1244">
        <v>0.14554581099448066</v>
      </c>
      <c r="H1244">
        <v>0.16800749356299988</v>
      </c>
      <c r="I1244">
        <v>0.19046917613151912</v>
      </c>
      <c r="J1244">
        <f>_xlfn.BINOM.INV(BinomTrials,_xlfn.GAMMA.INV(Table3[[#This Row],[RV gamma]],GammaShape1,GammaRate1)/BinomTrials,Table3[[#This Row],[RV binom]])</f>
        <v>0</v>
      </c>
      <c r="K1244" s="1">
        <f>Table3[[#This Row],[Risk 1 Simulated occurences]]*_xlfn.LOGNORM.INV(Table3[[#This Row],[RV lognorm]],(LN(ImpLow1)+LN(ImpUp1))/2,(LN(ImpUp1)-LN(ImpLow1))/3.29)</f>
        <v>0</v>
      </c>
      <c r="L1244">
        <f>_xlfn.BINOM.INV(BinomTrials,_xlfn.GAMMA.INV(Table3[[#This Row],[RV gamma]],GammaShape2,GammaRate2)/BinomTrials,Table3[[#This Row],[RV binom]])</f>
        <v>0</v>
      </c>
      <c r="M1244" s="1">
        <f>Table3[[#This Row],[Risk 2 simulated occurences]]*_xlfn.LOGNORM.INV(Table3[[#This Row],[RV lognorm]],(LN(ImpLow2)+LN(ImpUp2))/2,(LN(ImpUp2)-LN(ImpLow2))/3.29)</f>
        <v>0</v>
      </c>
    </row>
    <row r="1245" spans="7:13">
      <c r="G1245">
        <v>0.18844538423626003</v>
      </c>
      <c r="H1245">
        <v>0.70194431333893181</v>
      </c>
      <c r="I1245">
        <v>0.21544324244160357</v>
      </c>
      <c r="J1245">
        <f>_xlfn.BINOM.INV(BinomTrials,_xlfn.GAMMA.INV(Table3[[#This Row],[RV gamma]],GammaShape1,GammaRate1)/BinomTrials,Table3[[#This Row],[RV binom]])</f>
        <v>1</v>
      </c>
      <c r="K1245" s="1">
        <f>Table3[[#This Row],[Risk 1 Simulated occurences]]*_xlfn.LOGNORM.INV(Table3[[#This Row],[RV lognorm]],(LN(ImpLow1)+LN(ImpUp1))/2,(LN(ImpUp1)-LN(ImpLow1))/3.29)</f>
        <v>18221.533584425259</v>
      </c>
      <c r="L1245">
        <f>_xlfn.BINOM.INV(BinomTrials,_xlfn.GAMMA.INV(Table3[[#This Row],[RV gamma]],GammaShape2,GammaRate2)/BinomTrials,Table3[[#This Row],[RV binom]])</f>
        <v>0</v>
      </c>
      <c r="M1245" s="1">
        <f>Table3[[#This Row],[Risk 2 simulated occurences]]*_xlfn.LOGNORM.INV(Table3[[#This Row],[RV lognorm]],(LN(ImpLow2)+LN(ImpUp2))/2,(LN(ImpUp2)-LN(ImpLow2))/3.29)</f>
        <v>0</v>
      </c>
    </row>
    <row r="1246" spans="7:13">
      <c r="G1246">
        <v>0.20157285882233308</v>
      </c>
      <c r="H1246">
        <v>0.57807428742669253</v>
      </c>
      <c r="I1246">
        <v>0.95457571603105207</v>
      </c>
      <c r="J1246">
        <f>_xlfn.BINOM.INV(BinomTrials,_xlfn.GAMMA.INV(Table3[[#This Row],[RV gamma]],GammaShape1,GammaRate1)/BinomTrials,Table3[[#This Row],[RV binom]])</f>
        <v>0</v>
      </c>
      <c r="K1246" s="1">
        <f>Table3[[#This Row],[Risk 1 Simulated occurences]]*_xlfn.LOGNORM.INV(Table3[[#This Row],[RV lognorm]],(LN(ImpLow1)+LN(ImpUp1))/2,(LN(ImpUp1)-LN(ImpLow1))/3.29)</f>
        <v>0</v>
      </c>
      <c r="L1246">
        <f>_xlfn.BINOM.INV(BinomTrials,_xlfn.GAMMA.INV(Table3[[#This Row],[RV gamma]],GammaShape2,GammaRate2)/BinomTrials,Table3[[#This Row],[RV binom]])</f>
        <v>0</v>
      </c>
      <c r="M1246" s="1">
        <f>Table3[[#This Row],[Risk 2 simulated occurences]]*_xlfn.LOGNORM.INV(Table3[[#This Row],[RV lognorm]],(LN(ImpLow2)+LN(ImpUp2))/2,(LN(ImpUp2)-LN(ImpLow2))/3.29)</f>
        <v>0</v>
      </c>
    </row>
    <row r="1247" spans="7:13">
      <c r="G1247">
        <v>0.83503822695232843</v>
      </c>
      <c r="H1247">
        <v>0.69454878042198198</v>
      </c>
      <c r="I1247">
        <v>0.55405933389163542</v>
      </c>
      <c r="J1247">
        <f>_xlfn.BINOM.INV(BinomTrials,_xlfn.GAMMA.INV(Table3[[#This Row],[RV gamma]],GammaShape1,GammaRate1)/BinomTrials,Table3[[#This Row],[RV binom]])</f>
        <v>1</v>
      </c>
      <c r="K1247" s="1">
        <f>Table3[[#This Row],[Risk 1 Simulated occurences]]*_xlfn.LOGNORM.INV(Table3[[#This Row],[RV lognorm]],(LN(ImpLow1)+LN(ImpUp1))/2,(LN(ImpUp1)-LN(ImpLow1))/3.29)</f>
        <v>34778.776308337976</v>
      </c>
      <c r="L1247">
        <f>_xlfn.BINOM.INV(BinomTrials,_xlfn.GAMMA.INV(Table3[[#This Row],[RV gamma]],GammaShape2,GammaRate2)/BinomTrials,Table3[[#This Row],[RV binom]])</f>
        <v>0</v>
      </c>
      <c r="M1247" s="1">
        <f>Table3[[#This Row],[Risk 2 simulated occurences]]*_xlfn.LOGNORM.INV(Table3[[#This Row],[RV lognorm]],(LN(ImpLow2)+LN(ImpUp2))/2,(LN(ImpUp2)-LN(ImpLow2))/3.29)</f>
        <v>0</v>
      </c>
    </row>
    <row r="1248" spans="7:13">
      <c r="G1248">
        <v>0.4874803877842987</v>
      </c>
      <c r="H1248">
        <v>0.28135255225065747</v>
      </c>
      <c r="I1248">
        <v>7.5224716717016291E-2</v>
      </c>
      <c r="J1248">
        <f>_xlfn.BINOM.INV(BinomTrials,_xlfn.GAMMA.INV(Table3[[#This Row],[RV gamma]],GammaShape1,GammaRate1)/BinomTrials,Table3[[#This Row],[RV binom]])</f>
        <v>0</v>
      </c>
      <c r="K1248" s="1">
        <f>Table3[[#This Row],[Risk 1 Simulated occurences]]*_xlfn.LOGNORM.INV(Table3[[#This Row],[RV lognorm]],(LN(ImpLow1)+LN(ImpUp1))/2,(LN(ImpUp1)-LN(ImpLow1))/3.29)</f>
        <v>0</v>
      </c>
      <c r="L1248">
        <f>_xlfn.BINOM.INV(BinomTrials,_xlfn.GAMMA.INV(Table3[[#This Row],[RV gamma]],GammaShape2,GammaRate2)/BinomTrials,Table3[[#This Row],[RV binom]])</f>
        <v>0</v>
      </c>
      <c r="M1248" s="1">
        <f>Table3[[#This Row],[Risk 2 simulated occurences]]*_xlfn.LOGNORM.INV(Table3[[#This Row],[RV lognorm]],(LN(ImpLow2)+LN(ImpUp2))/2,(LN(ImpUp2)-LN(ImpLow2))/3.29)</f>
        <v>0</v>
      </c>
    </row>
    <row r="1249" spans="7:13">
      <c r="G1249">
        <v>8.2877490708081744E-2</v>
      </c>
      <c r="H1249">
        <v>0.69234567680039705</v>
      </c>
      <c r="I1249">
        <v>0.30181386289271239</v>
      </c>
      <c r="J1249">
        <f>_xlfn.BINOM.INV(BinomTrials,_xlfn.GAMMA.INV(Table3[[#This Row],[RV gamma]],GammaShape1,GammaRate1)/BinomTrials,Table3[[#This Row],[RV binom]])</f>
        <v>1</v>
      </c>
      <c r="K1249" s="1">
        <f>Table3[[#This Row],[Risk 1 Simulated occurences]]*_xlfn.LOGNORM.INV(Table3[[#This Row],[RV lognorm]],(LN(ImpLow1)+LN(ImpUp1))/2,(LN(ImpUp1)-LN(ImpLow1))/3.29)</f>
        <v>21988.280070881356</v>
      </c>
      <c r="L1249">
        <f>_xlfn.BINOM.INV(BinomTrials,_xlfn.GAMMA.INV(Table3[[#This Row],[RV gamma]],GammaShape2,GammaRate2)/BinomTrials,Table3[[#This Row],[RV binom]])</f>
        <v>0</v>
      </c>
      <c r="M1249" s="1">
        <f>Table3[[#This Row],[Risk 2 simulated occurences]]*_xlfn.LOGNORM.INV(Table3[[#This Row],[RV lognorm]],(LN(ImpLow2)+LN(ImpUp2))/2,(LN(ImpUp2)-LN(ImpLow2))/3.29)</f>
        <v>0</v>
      </c>
    </row>
    <row r="1250" spans="7:13">
      <c r="G1250">
        <v>0.92198633072990288</v>
      </c>
      <c r="H1250">
        <v>0.25378998427362648</v>
      </c>
      <c r="I1250">
        <v>0.58559363781735008</v>
      </c>
      <c r="J1250">
        <f>_xlfn.BINOM.INV(BinomTrials,_xlfn.GAMMA.INV(Table3[[#This Row],[RV gamma]],GammaShape1,GammaRate1)/BinomTrials,Table3[[#This Row],[RV binom]])</f>
        <v>0</v>
      </c>
      <c r="K1250" s="1">
        <f>Table3[[#This Row],[Risk 1 Simulated occurences]]*_xlfn.LOGNORM.INV(Table3[[#This Row],[RV lognorm]],(LN(ImpLow1)+LN(ImpUp1))/2,(LN(ImpUp1)-LN(ImpLow1))/3.29)</f>
        <v>0</v>
      </c>
      <c r="L1250">
        <f>_xlfn.BINOM.INV(BinomTrials,_xlfn.GAMMA.INV(Table3[[#This Row],[RV gamma]],GammaShape2,GammaRate2)/BinomTrials,Table3[[#This Row],[RV binom]])</f>
        <v>0</v>
      </c>
      <c r="M1250" s="1">
        <f>Table3[[#This Row],[Risk 2 simulated occurences]]*_xlfn.LOGNORM.INV(Table3[[#This Row],[RV lognorm]],(LN(ImpLow2)+LN(ImpUp2))/2,(LN(ImpUp2)-LN(ImpLow2))/3.29)</f>
        <v>0</v>
      </c>
    </row>
    <row r="1251" spans="7:13">
      <c r="G1251">
        <v>0.82426057747763604</v>
      </c>
      <c r="H1251">
        <v>0.44826568683994267</v>
      </c>
      <c r="I1251">
        <v>7.2270796202249271E-2</v>
      </c>
      <c r="J1251">
        <f>_xlfn.BINOM.INV(BinomTrials,_xlfn.GAMMA.INV(Table3[[#This Row],[RV gamma]],GammaShape1,GammaRate1)/BinomTrials,Table3[[#This Row],[RV binom]])</f>
        <v>0</v>
      </c>
      <c r="K1251" s="1">
        <f>Table3[[#This Row],[Risk 1 Simulated occurences]]*_xlfn.LOGNORM.INV(Table3[[#This Row],[RV lognorm]],(LN(ImpLow1)+LN(ImpUp1))/2,(LN(ImpUp1)-LN(ImpLow1))/3.29)</f>
        <v>0</v>
      </c>
      <c r="L1251">
        <f>_xlfn.BINOM.INV(BinomTrials,_xlfn.GAMMA.INV(Table3[[#This Row],[RV gamma]],GammaShape2,GammaRate2)/BinomTrials,Table3[[#This Row],[RV binom]])</f>
        <v>0</v>
      </c>
      <c r="M1251" s="1">
        <f>Table3[[#This Row],[Risk 2 simulated occurences]]*_xlfn.LOGNORM.INV(Table3[[#This Row],[RV lognorm]],(LN(ImpLow2)+LN(ImpUp2))/2,(LN(ImpUp2)-LN(ImpLow2))/3.29)</f>
        <v>0</v>
      </c>
    </row>
    <row r="1252" spans="7:13">
      <c r="G1252">
        <v>0.34752566662967471</v>
      </c>
      <c r="H1252">
        <v>1.3987189165310557E-3</v>
      </c>
      <c r="I1252">
        <v>0.65527177120338742</v>
      </c>
      <c r="J1252">
        <f>_xlfn.BINOM.INV(BinomTrials,_xlfn.GAMMA.INV(Table3[[#This Row],[RV gamma]],GammaShape1,GammaRate1)/BinomTrials,Table3[[#This Row],[RV binom]])</f>
        <v>0</v>
      </c>
      <c r="K1252" s="1">
        <f>Table3[[#This Row],[Risk 1 Simulated occurences]]*_xlfn.LOGNORM.INV(Table3[[#This Row],[RV lognorm]],(LN(ImpLow1)+LN(ImpUp1))/2,(LN(ImpUp1)-LN(ImpLow1))/3.29)</f>
        <v>0</v>
      </c>
      <c r="L1252">
        <f>_xlfn.BINOM.INV(BinomTrials,_xlfn.GAMMA.INV(Table3[[#This Row],[RV gamma]],GammaShape2,GammaRate2)/BinomTrials,Table3[[#This Row],[RV binom]])</f>
        <v>0</v>
      </c>
      <c r="M1252" s="1">
        <f>Table3[[#This Row],[Risk 2 simulated occurences]]*_xlfn.LOGNORM.INV(Table3[[#This Row],[RV lognorm]],(LN(ImpLow2)+LN(ImpUp2))/2,(LN(ImpUp2)-LN(ImpLow2))/3.29)</f>
        <v>0</v>
      </c>
    </row>
    <row r="1253" spans="7:13">
      <c r="G1253">
        <v>0.86387904494250145</v>
      </c>
      <c r="H1253">
        <v>0.5082688301374525</v>
      </c>
      <c r="I1253">
        <v>0.15265861533240352</v>
      </c>
      <c r="J1253">
        <f>_xlfn.BINOM.INV(BinomTrials,_xlfn.GAMMA.INV(Table3[[#This Row],[RV gamma]],GammaShape1,GammaRate1)/BinomTrials,Table3[[#This Row],[RV binom]])</f>
        <v>0</v>
      </c>
      <c r="K1253" s="1">
        <f>Table3[[#This Row],[Risk 1 Simulated occurences]]*_xlfn.LOGNORM.INV(Table3[[#This Row],[RV lognorm]],(LN(ImpLow1)+LN(ImpUp1))/2,(LN(ImpUp1)-LN(ImpLow1))/3.29)</f>
        <v>0</v>
      </c>
      <c r="L1253">
        <f>_xlfn.BINOM.INV(BinomTrials,_xlfn.GAMMA.INV(Table3[[#This Row],[RV gamma]],GammaShape2,GammaRate2)/BinomTrials,Table3[[#This Row],[RV binom]])</f>
        <v>0</v>
      </c>
      <c r="M1253" s="1">
        <f>Table3[[#This Row],[Risk 2 simulated occurences]]*_xlfn.LOGNORM.INV(Table3[[#This Row],[RV lognorm]],(LN(ImpLow2)+LN(ImpUp2))/2,(LN(ImpUp2)-LN(ImpLow2))/3.29)</f>
        <v>0</v>
      </c>
    </row>
    <row r="1254" spans="7:13">
      <c r="G1254">
        <v>0.21510834862250292</v>
      </c>
      <c r="H1254">
        <v>0.47422812016412064</v>
      </c>
      <c r="I1254">
        <v>0.73334789170573833</v>
      </c>
      <c r="J1254">
        <f>_xlfn.BINOM.INV(BinomTrials,_xlfn.GAMMA.INV(Table3[[#This Row],[RV gamma]],GammaShape1,GammaRate1)/BinomTrials,Table3[[#This Row],[RV binom]])</f>
        <v>0</v>
      </c>
      <c r="K1254" s="1">
        <f>Table3[[#This Row],[Risk 1 Simulated occurences]]*_xlfn.LOGNORM.INV(Table3[[#This Row],[RV lognorm]],(LN(ImpLow1)+LN(ImpUp1))/2,(LN(ImpUp1)-LN(ImpLow1))/3.29)</f>
        <v>0</v>
      </c>
      <c r="L1254">
        <f>_xlfn.BINOM.INV(BinomTrials,_xlfn.GAMMA.INV(Table3[[#This Row],[RV gamma]],GammaShape2,GammaRate2)/BinomTrials,Table3[[#This Row],[RV binom]])</f>
        <v>0</v>
      </c>
      <c r="M1254" s="1">
        <f>Table3[[#This Row],[Risk 2 simulated occurences]]*_xlfn.LOGNORM.INV(Table3[[#This Row],[RV lognorm]],(LN(ImpLow2)+LN(ImpUp2))/2,(LN(ImpUp2)-LN(ImpLow2))/3.29)</f>
        <v>0</v>
      </c>
    </row>
    <row r="1255" spans="7:13">
      <c r="G1255">
        <v>0.32601529840660065</v>
      </c>
      <c r="H1255">
        <v>0.35201559837535751</v>
      </c>
      <c r="I1255">
        <v>0.37801589834411436</v>
      </c>
      <c r="J1255">
        <f>_xlfn.BINOM.INV(BinomTrials,_xlfn.GAMMA.INV(Table3[[#This Row],[RV gamma]],GammaShape1,GammaRate1)/BinomTrials,Table3[[#This Row],[RV binom]])</f>
        <v>0</v>
      </c>
      <c r="K1255" s="1">
        <f>Table3[[#This Row],[Risk 1 Simulated occurences]]*_xlfn.LOGNORM.INV(Table3[[#This Row],[RV lognorm]],(LN(ImpLow1)+LN(ImpUp1))/2,(LN(ImpUp1)-LN(ImpLow1))/3.29)</f>
        <v>0</v>
      </c>
      <c r="L1255">
        <f>_xlfn.BINOM.INV(BinomTrials,_xlfn.GAMMA.INV(Table3[[#This Row],[RV gamma]],GammaShape2,GammaRate2)/BinomTrials,Table3[[#This Row],[RV binom]])</f>
        <v>0</v>
      </c>
      <c r="M1255" s="1">
        <f>Table3[[#This Row],[Risk 2 simulated occurences]]*_xlfn.LOGNORM.INV(Table3[[#This Row],[RV lognorm]],(LN(ImpLow2)+LN(ImpUp2))/2,(LN(ImpUp2)-LN(ImpLow2))/3.29)</f>
        <v>0</v>
      </c>
    </row>
    <row r="1256" spans="7:13">
      <c r="G1256">
        <v>0.33912031973671181</v>
      </c>
      <c r="H1256">
        <v>0.32616189463351009</v>
      </c>
      <c r="I1256">
        <v>0.31320346953030836</v>
      </c>
      <c r="J1256">
        <f>_xlfn.BINOM.INV(BinomTrials,_xlfn.GAMMA.INV(Table3[[#This Row],[RV gamma]],GammaShape1,GammaRate1)/BinomTrials,Table3[[#This Row],[RV binom]])</f>
        <v>0</v>
      </c>
      <c r="K1256" s="1">
        <f>Table3[[#This Row],[Risk 1 Simulated occurences]]*_xlfn.LOGNORM.INV(Table3[[#This Row],[RV lognorm]],(LN(ImpLow1)+LN(ImpUp1))/2,(LN(ImpUp1)-LN(ImpLow1))/3.29)</f>
        <v>0</v>
      </c>
      <c r="L1256">
        <f>_xlfn.BINOM.INV(BinomTrials,_xlfn.GAMMA.INV(Table3[[#This Row],[RV gamma]],GammaShape2,GammaRate2)/BinomTrials,Table3[[#This Row],[RV binom]])</f>
        <v>0</v>
      </c>
      <c r="M1256" s="1">
        <f>Table3[[#This Row],[Risk 2 simulated occurences]]*_xlfn.LOGNORM.INV(Table3[[#This Row],[RV lognorm]],(LN(ImpLow2)+LN(ImpUp2))/2,(LN(ImpUp2)-LN(ImpLow2))/3.29)</f>
        <v>0</v>
      </c>
    </row>
    <row r="1257" spans="7:13">
      <c r="G1257">
        <v>0.59521381491572312</v>
      </c>
      <c r="H1257">
        <v>0.80296310540426663</v>
      </c>
      <c r="I1257">
        <v>1.0712395892810261E-2</v>
      </c>
      <c r="J1257">
        <f>_xlfn.BINOM.INV(BinomTrials,_xlfn.GAMMA.INV(Table3[[#This Row],[RV gamma]],GammaShape1,GammaRate1)/BinomTrials,Table3[[#This Row],[RV binom]])</f>
        <v>1</v>
      </c>
      <c r="K1257" s="1">
        <f>Table3[[#This Row],[Risk 1 Simulated occurences]]*_xlfn.LOGNORM.INV(Table3[[#This Row],[RV lognorm]],(LN(ImpLow1)+LN(ImpUp1))/2,(LN(ImpUp1)-LN(ImpLow1))/3.29)</f>
        <v>6321.0045181218047</v>
      </c>
      <c r="L1257">
        <f>_xlfn.BINOM.INV(BinomTrials,_xlfn.GAMMA.INV(Table3[[#This Row],[RV gamma]],GammaShape2,GammaRate2)/BinomTrials,Table3[[#This Row],[RV binom]])</f>
        <v>0</v>
      </c>
      <c r="M1257" s="1">
        <f>Table3[[#This Row],[Risk 2 simulated occurences]]*_xlfn.LOGNORM.INV(Table3[[#This Row],[RV lognorm]],(LN(ImpLow2)+LN(ImpUp2))/2,(LN(ImpUp2)-LN(ImpLow2))/3.29)</f>
        <v>0</v>
      </c>
    </row>
    <row r="1258" spans="7:13">
      <c r="G1258">
        <v>0.75858728855782531</v>
      </c>
      <c r="H1258">
        <v>0.4009125295099395</v>
      </c>
      <c r="I1258">
        <v>4.3237770462053723E-2</v>
      </c>
      <c r="J1258">
        <f>_xlfn.BINOM.INV(BinomTrials,_xlfn.GAMMA.INV(Table3[[#This Row],[RV gamma]],GammaShape1,GammaRate1)/BinomTrials,Table3[[#This Row],[RV binom]])</f>
        <v>0</v>
      </c>
      <c r="K1258" s="1">
        <f>Table3[[#This Row],[Risk 1 Simulated occurences]]*_xlfn.LOGNORM.INV(Table3[[#This Row],[RV lognorm]],(LN(ImpLow1)+LN(ImpUp1))/2,(LN(ImpUp1)-LN(ImpLow1))/3.29)</f>
        <v>0</v>
      </c>
      <c r="L1258">
        <f>_xlfn.BINOM.INV(BinomTrials,_xlfn.GAMMA.INV(Table3[[#This Row],[RV gamma]],GammaShape2,GammaRate2)/BinomTrials,Table3[[#This Row],[RV binom]])</f>
        <v>0</v>
      </c>
      <c r="M1258" s="1">
        <f>Table3[[#This Row],[Risk 2 simulated occurences]]*_xlfn.LOGNORM.INV(Table3[[#This Row],[RV lognorm]],(LN(ImpLow2)+LN(ImpUp2))/2,(LN(ImpUp2)-LN(ImpLow2))/3.29)</f>
        <v>0</v>
      </c>
    </row>
    <row r="1259" spans="7:13">
      <c r="G1259">
        <v>0.57655879136945998</v>
      </c>
      <c r="H1259">
        <v>0.13688347355317487</v>
      </c>
      <c r="I1259">
        <v>0.69720815573688977</v>
      </c>
      <c r="J1259">
        <f>_xlfn.BINOM.INV(BinomTrials,_xlfn.GAMMA.INV(Table3[[#This Row],[RV gamma]],GammaShape1,GammaRate1)/BinomTrials,Table3[[#This Row],[RV binom]])</f>
        <v>0</v>
      </c>
      <c r="K1259" s="1">
        <f>Table3[[#This Row],[Risk 1 Simulated occurences]]*_xlfn.LOGNORM.INV(Table3[[#This Row],[RV lognorm]],(LN(ImpLow1)+LN(ImpUp1))/2,(LN(ImpUp1)-LN(ImpLow1))/3.29)</f>
        <v>0</v>
      </c>
      <c r="L1259">
        <f>_xlfn.BINOM.INV(BinomTrials,_xlfn.GAMMA.INV(Table3[[#This Row],[RV gamma]],GammaShape2,GammaRate2)/BinomTrials,Table3[[#This Row],[RV binom]])</f>
        <v>0</v>
      </c>
      <c r="M1259" s="1">
        <f>Table3[[#This Row],[Risk 2 simulated occurences]]*_xlfn.LOGNORM.INV(Table3[[#This Row],[RV lognorm]],(LN(ImpLow2)+LN(ImpUp2))/2,(LN(ImpUp2)-LN(ImpLow2))/3.29)</f>
        <v>0</v>
      </c>
    </row>
    <row r="1260" spans="7:13">
      <c r="G1260">
        <v>0.22360654651355302</v>
      </c>
      <c r="H1260">
        <v>0.60054000820989717</v>
      </c>
      <c r="I1260">
        <v>0.9774734699062414</v>
      </c>
      <c r="J1260">
        <f>_xlfn.BINOM.INV(BinomTrials,_xlfn.GAMMA.INV(Table3[[#This Row],[RV gamma]],GammaShape1,GammaRate1)/BinomTrials,Table3[[#This Row],[RV binom]])</f>
        <v>0</v>
      </c>
      <c r="K1260" s="1">
        <f>Table3[[#This Row],[Risk 1 Simulated occurences]]*_xlfn.LOGNORM.INV(Table3[[#This Row],[RV lognorm]],(LN(ImpLow1)+LN(ImpUp1))/2,(LN(ImpUp1)-LN(ImpLow1))/3.29)</f>
        <v>0</v>
      </c>
      <c r="L1260">
        <f>_xlfn.BINOM.INV(BinomTrials,_xlfn.GAMMA.INV(Table3[[#This Row],[RV gamma]],GammaShape2,GammaRate2)/BinomTrials,Table3[[#This Row],[RV binom]])</f>
        <v>0</v>
      </c>
      <c r="M1260" s="1">
        <f>Table3[[#This Row],[Risk 2 simulated occurences]]*_xlfn.LOGNORM.INV(Table3[[#This Row],[RV lognorm]],(LN(ImpLow2)+LN(ImpUp2))/2,(LN(ImpUp2)-LN(ImpLow2))/3.29)</f>
        <v>0</v>
      </c>
    </row>
    <row r="1261" spans="7:13">
      <c r="G1261">
        <v>0.15522725328580814</v>
      </c>
      <c r="H1261">
        <v>0.27591798374239263</v>
      </c>
      <c r="I1261">
        <v>0.39660871419897709</v>
      </c>
      <c r="J1261">
        <f>_xlfn.BINOM.INV(BinomTrials,_xlfn.GAMMA.INV(Table3[[#This Row],[RV gamma]],GammaShape1,GammaRate1)/BinomTrials,Table3[[#This Row],[RV binom]])</f>
        <v>0</v>
      </c>
      <c r="K1261" s="1">
        <f>Table3[[#This Row],[Risk 1 Simulated occurences]]*_xlfn.LOGNORM.INV(Table3[[#This Row],[RV lognorm]],(LN(ImpLow1)+LN(ImpUp1))/2,(LN(ImpUp1)-LN(ImpLow1))/3.29)</f>
        <v>0</v>
      </c>
      <c r="L1261">
        <f>_xlfn.BINOM.INV(BinomTrials,_xlfn.GAMMA.INV(Table3[[#This Row],[RV gamma]],GammaShape2,GammaRate2)/BinomTrials,Table3[[#This Row],[RV binom]])</f>
        <v>0</v>
      </c>
      <c r="M1261" s="1">
        <f>Table3[[#This Row],[Risk 2 simulated occurences]]*_xlfn.LOGNORM.INV(Table3[[#This Row],[RV lognorm]],(LN(ImpLow2)+LN(ImpUp2))/2,(LN(ImpUp2)-LN(ImpLow2))/3.29)</f>
        <v>0</v>
      </c>
    </row>
    <row r="1262" spans="7:13">
      <c r="G1262">
        <v>0.90444597457742593</v>
      </c>
      <c r="H1262">
        <v>0.35355275839266959</v>
      </c>
      <c r="I1262">
        <v>0.80265954220791325</v>
      </c>
      <c r="J1262">
        <f>_xlfn.BINOM.INV(BinomTrials,_xlfn.GAMMA.INV(Table3[[#This Row],[RV gamma]],GammaShape1,GammaRate1)/BinomTrials,Table3[[#This Row],[RV binom]])</f>
        <v>0</v>
      </c>
      <c r="K1262" s="1">
        <f>Table3[[#This Row],[Risk 1 Simulated occurences]]*_xlfn.LOGNORM.INV(Table3[[#This Row],[RV lognorm]],(LN(ImpLow1)+LN(ImpUp1))/2,(LN(ImpUp1)-LN(ImpLow1))/3.29)</f>
        <v>0</v>
      </c>
      <c r="L1262">
        <f>_xlfn.BINOM.INV(BinomTrials,_xlfn.GAMMA.INV(Table3[[#This Row],[RV gamma]],GammaShape2,GammaRate2)/BinomTrials,Table3[[#This Row],[RV binom]])</f>
        <v>0</v>
      </c>
      <c r="M1262" s="1">
        <f>Table3[[#This Row],[Risk 2 simulated occurences]]*_xlfn.LOGNORM.INV(Table3[[#This Row],[RV lognorm]],(LN(ImpLow2)+LN(ImpUp2))/2,(LN(ImpUp2)-LN(ImpLow2))/3.29)</f>
        <v>0</v>
      </c>
    </row>
    <row r="1263" spans="7:13">
      <c r="G1263">
        <v>2.3494722798231393E-2</v>
      </c>
      <c r="H1263">
        <v>0.16121030559819671</v>
      </c>
      <c r="I1263">
        <v>0.29892588839816203</v>
      </c>
      <c r="J1263">
        <f>_xlfn.BINOM.INV(BinomTrials,_xlfn.GAMMA.INV(Table3[[#This Row],[RV gamma]],GammaShape1,GammaRate1)/BinomTrials,Table3[[#This Row],[RV binom]])</f>
        <v>0</v>
      </c>
      <c r="K1263" s="1">
        <f>Table3[[#This Row],[Risk 1 Simulated occurences]]*_xlfn.LOGNORM.INV(Table3[[#This Row],[RV lognorm]],(LN(ImpLow1)+LN(ImpUp1))/2,(LN(ImpUp1)-LN(ImpLow1))/3.29)</f>
        <v>0</v>
      </c>
      <c r="L1263">
        <f>_xlfn.BINOM.INV(BinomTrials,_xlfn.GAMMA.INV(Table3[[#This Row],[RV gamma]],GammaShape2,GammaRate2)/BinomTrials,Table3[[#This Row],[RV binom]])</f>
        <v>0</v>
      </c>
      <c r="M1263" s="1">
        <f>Table3[[#This Row],[Risk 2 simulated occurences]]*_xlfn.LOGNORM.INV(Table3[[#This Row],[RV lognorm]],(LN(ImpLow2)+LN(ImpUp2))/2,(LN(ImpUp2)-LN(ImpLow2))/3.29)</f>
        <v>0</v>
      </c>
    </row>
    <row r="1264" spans="7:13">
      <c r="G1264">
        <v>0.87580606987504572</v>
      </c>
      <c r="H1264">
        <v>0.46160618889220345</v>
      </c>
      <c r="I1264">
        <v>4.7406307909361227E-2</v>
      </c>
      <c r="J1264">
        <f>_xlfn.BINOM.INV(BinomTrials,_xlfn.GAMMA.INV(Table3[[#This Row],[RV gamma]],GammaShape1,GammaRate1)/BinomTrials,Table3[[#This Row],[RV binom]])</f>
        <v>0</v>
      </c>
      <c r="K1264" s="1">
        <f>Table3[[#This Row],[Risk 1 Simulated occurences]]*_xlfn.LOGNORM.INV(Table3[[#This Row],[RV lognorm]],(LN(ImpLow1)+LN(ImpUp1))/2,(LN(ImpUp1)-LN(ImpLow1))/3.29)</f>
        <v>0</v>
      </c>
      <c r="L1264">
        <f>_xlfn.BINOM.INV(BinomTrials,_xlfn.GAMMA.INV(Table3[[#This Row],[RV gamma]],GammaShape2,GammaRate2)/BinomTrials,Table3[[#This Row],[RV binom]])</f>
        <v>0</v>
      </c>
      <c r="M1264" s="1">
        <f>Table3[[#This Row],[Risk 2 simulated occurences]]*_xlfn.LOGNORM.INV(Table3[[#This Row],[RV lognorm]],(LN(ImpLow2)+LN(ImpUp2))/2,(LN(ImpUp2)-LN(ImpLow2))/3.29)</f>
        <v>0</v>
      </c>
    </row>
    <row r="1265" spans="7:13">
      <c r="G1265">
        <v>0.67261638989328243</v>
      </c>
      <c r="H1265">
        <v>0.2152167112637389</v>
      </c>
      <c r="I1265">
        <v>0.75781703263419542</v>
      </c>
      <c r="J1265">
        <f>_xlfn.BINOM.INV(BinomTrials,_xlfn.GAMMA.INV(Table3[[#This Row],[RV gamma]],GammaShape1,GammaRate1)/BinomTrials,Table3[[#This Row],[RV binom]])</f>
        <v>0</v>
      </c>
      <c r="K1265" s="1">
        <f>Table3[[#This Row],[Risk 1 Simulated occurences]]*_xlfn.LOGNORM.INV(Table3[[#This Row],[RV lognorm]],(LN(ImpLow1)+LN(ImpUp1))/2,(LN(ImpUp1)-LN(ImpLow1))/3.29)</f>
        <v>0</v>
      </c>
      <c r="L1265">
        <f>_xlfn.BINOM.INV(BinomTrials,_xlfn.GAMMA.INV(Table3[[#This Row],[RV gamma]],GammaShape2,GammaRate2)/BinomTrials,Table3[[#This Row],[RV binom]])</f>
        <v>0</v>
      </c>
      <c r="M1265" s="1">
        <f>Table3[[#This Row],[Risk 2 simulated occurences]]*_xlfn.LOGNORM.INV(Table3[[#This Row],[RV lognorm]],(LN(ImpLow2)+LN(ImpUp2))/2,(LN(ImpUp2)-LN(ImpLow2))/3.29)</f>
        <v>0</v>
      </c>
    </row>
    <row r="1266" spans="7:13">
      <c r="G1266">
        <v>0.66366493639706858</v>
      </c>
      <c r="H1266">
        <v>0.14726620965975626</v>
      </c>
      <c r="I1266">
        <v>0.63086748292244388</v>
      </c>
      <c r="J1266">
        <f>_xlfn.BINOM.INV(BinomTrials,_xlfn.GAMMA.INV(Table3[[#This Row],[RV gamma]],GammaShape1,GammaRate1)/BinomTrials,Table3[[#This Row],[RV binom]])</f>
        <v>0</v>
      </c>
      <c r="K1266" s="1">
        <f>Table3[[#This Row],[Risk 1 Simulated occurences]]*_xlfn.LOGNORM.INV(Table3[[#This Row],[RV lognorm]],(LN(ImpLow1)+LN(ImpUp1))/2,(LN(ImpUp1)-LN(ImpLow1))/3.29)</f>
        <v>0</v>
      </c>
      <c r="L1266">
        <f>_xlfn.BINOM.INV(BinomTrials,_xlfn.GAMMA.INV(Table3[[#This Row],[RV gamma]],GammaShape2,GammaRate2)/BinomTrials,Table3[[#This Row],[RV binom]])</f>
        <v>0</v>
      </c>
      <c r="M1266" s="1">
        <f>Table3[[#This Row],[Risk 2 simulated occurences]]*_xlfn.LOGNORM.INV(Table3[[#This Row],[RV lognorm]],(LN(ImpLow2)+LN(ImpUp2))/2,(LN(ImpUp2)-LN(ImpLow2))/3.29)</f>
        <v>0</v>
      </c>
    </row>
    <row r="1267" spans="7:13">
      <c r="G1267">
        <v>0.21658602553260795</v>
      </c>
      <c r="H1267">
        <v>0.10318575152344338</v>
      </c>
      <c r="I1267">
        <v>0.98978547751427881</v>
      </c>
      <c r="J1267">
        <f>_xlfn.BINOM.INV(BinomTrials,_xlfn.GAMMA.INV(Table3[[#This Row],[RV gamma]],GammaShape1,GammaRate1)/BinomTrials,Table3[[#This Row],[RV binom]])</f>
        <v>0</v>
      </c>
      <c r="K1267" s="1">
        <f>Table3[[#This Row],[Risk 1 Simulated occurences]]*_xlfn.LOGNORM.INV(Table3[[#This Row],[RV lognorm]],(LN(ImpLow1)+LN(ImpUp1))/2,(LN(ImpUp1)-LN(ImpLow1))/3.29)</f>
        <v>0</v>
      </c>
      <c r="L1267">
        <f>_xlfn.BINOM.INV(BinomTrials,_xlfn.GAMMA.INV(Table3[[#This Row],[RV gamma]],GammaShape2,GammaRate2)/BinomTrials,Table3[[#This Row],[RV binom]])</f>
        <v>0</v>
      </c>
      <c r="M1267" s="1">
        <f>Table3[[#This Row],[Risk 2 simulated occurences]]*_xlfn.LOGNORM.INV(Table3[[#This Row],[RV lognorm]],(LN(ImpLow2)+LN(ImpUp2))/2,(LN(ImpUp2)-LN(ImpLow2))/3.29)</f>
        <v>0</v>
      </c>
    </row>
    <row r="1268" spans="7:13">
      <c r="G1268">
        <v>0.16133112654151913</v>
      </c>
      <c r="H1268">
        <v>0.24292585451292148</v>
      </c>
      <c r="I1268">
        <v>0.32452058248432381</v>
      </c>
      <c r="J1268">
        <f>_xlfn.BINOM.INV(BinomTrials,_xlfn.GAMMA.INV(Table3[[#This Row],[RV gamma]],GammaShape1,GammaRate1)/BinomTrials,Table3[[#This Row],[RV binom]])</f>
        <v>0</v>
      </c>
      <c r="K1268" s="1">
        <f>Table3[[#This Row],[Risk 1 Simulated occurences]]*_xlfn.LOGNORM.INV(Table3[[#This Row],[RV lognorm]],(LN(ImpLow1)+LN(ImpUp1))/2,(LN(ImpUp1)-LN(ImpLow1))/3.29)</f>
        <v>0</v>
      </c>
      <c r="L1268">
        <f>_xlfn.BINOM.INV(BinomTrials,_xlfn.GAMMA.INV(Table3[[#This Row],[RV gamma]],GammaShape2,GammaRate2)/BinomTrials,Table3[[#This Row],[RV binom]])</f>
        <v>0</v>
      </c>
      <c r="M1268" s="1">
        <f>Table3[[#This Row],[Risk 2 simulated occurences]]*_xlfn.LOGNORM.INV(Table3[[#This Row],[RV lognorm]],(LN(ImpLow2)+LN(ImpUp2))/2,(LN(ImpUp2)-LN(ImpLow2))/3.29)</f>
        <v>0</v>
      </c>
    </row>
    <row r="1269" spans="7:13">
      <c r="G1269">
        <v>0.49224378331203189</v>
      </c>
      <c r="H1269">
        <v>0.8548367986710913</v>
      </c>
      <c r="I1269">
        <v>0.2174298140301508</v>
      </c>
      <c r="J1269">
        <f>_xlfn.BINOM.INV(BinomTrials,_xlfn.GAMMA.INV(Table3[[#This Row],[RV gamma]],GammaShape1,GammaRate1)/BinomTrials,Table3[[#This Row],[RV binom]])</f>
        <v>1</v>
      </c>
      <c r="K1269" s="1">
        <f>Table3[[#This Row],[Risk 1 Simulated occurences]]*_xlfn.LOGNORM.INV(Table3[[#This Row],[RV lognorm]],(LN(ImpLow1)+LN(ImpUp1))/2,(LN(ImpUp1)-LN(ImpLow1))/3.29)</f>
        <v>18308.109728328844</v>
      </c>
      <c r="L1269">
        <f>_xlfn.BINOM.INV(BinomTrials,_xlfn.GAMMA.INV(Table3[[#This Row],[RV gamma]],GammaShape2,GammaRate2)/BinomTrials,Table3[[#This Row],[RV binom]])</f>
        <v>1</v>
      </c>
      <c r="M1269" s="1">
        <f>Table3[[#This Row],[Risk 2 simulated occurences]]*_xlfn.LOGNORM.INV(Table3[[#This Row],[RV lognorm]],(LN(ImpLow2)+LN(ImpUp2))/2,(LN(ImpUp2)-LN(ImpLow2))/3.29)</f>
        <v>1830810.9728328851</v>
      </c>
    </row>
    <row r="1270" spans="7:13">
      <c r="G1270">
        <v>0.14126612532011518</v>
      </c>
      <c r="H1270">
        <v>0.24207526503227431</v>
      </c>
      <c r="I1270">
        <v>0.34288440474443344</v>
      </c>
      <c r="J1270">
        <f>_xlfn.BINOM.INV(BinomTrials,_xlfn.GAMMA.INV(Table3[[#This Row],[RV gamma]],GammaShape1,GammaRate1)/BinomTrials,Table3[[#This Row],[RV binom]])</f>
        <v>0</v>
      </c>
      <c r="K1270" s="1">
        <f>Table3[[#This Row],[Risk 1 Simulated occurences]]*_xlfn.LOGNORM.INV(Table3[[#This Row],[RV lognorm]],(LN(ImpLow1)+LN(ImpUp1))/2,(LN(ImpUp1)-LN(ImpLow1))/3.29)</f>
        <v>0</v>
      </c>
      <c r="L1270">
        <f>_xlfn.BINOM.INV(BinomTrials,_xlfn.GAMMA.INV(Table3[[#This Row],[RV gamma]],GammaShape2,GammaRate2)/BinomTrials,Table3[[#This Row],[RV binom]])</f>
        <v>0</v>
      </c>
      <c r="M1270" s="1">
        <f>Table3[[#This Row],[Risk 2 simulated occurences]]*_xlfn.LOGNORM.INV(Table3[[#This Row],[RV lognorm]],(LN(ImpLow2)+LN(ImpUp2))/2,(LN(ImpUp2)-LN(ImpLow2))/3.29)</f>
        <v>0</v>
      </c>
    </row>
    <row r="1271" spans="7:13">
      <c r="G1271">
        <v>0.25976825517591473</v>
      </c>
      <c r="H1271">
        <v>0.55897939743426606</v>
      </c>
      <c r="I1271">
        <v>0.85819053969261727</v>
      </c>
      <c r="J1271">
        <f>_xlfn.BINOM.INV(BinomTrials,_xlfn.GAMMA.INV(Table3[[#This Row],[RV gamma]],GammaShape1,GammaRate1)/BinomTrials,Table3[[#This Row],[RV binom]])</f>
        <v>0</v>
      </c>
      <c r="K1271" s="1">
        <f>Table3[[#This Row],[Risk 1 Simulated occurences]]*_xlfn.LOGNORM.INV(Table3[[#This Row],[RV lognorm]],(LN(ImpLow1)+LN(ImpUp1))/2,(LN(ImpUp1)-LN(ImpLow1))/3.29)</f>
        <v>0</v>
      </c>
      <c r="L1271">
        <f>_xlfn.BINOM.INV(BinomTrials,_xlfn.GAMMA.INV(Table3[[#This Row],[RV gamma]],GammaShape2,GammaRate2)/BinomTrials,Table3[[#This Row],[RV binom]])</f>
        <v>0</v>
      </c>
      <c r="M1271" s="1">
        <f>Table3[[#This Row],[Risk 2 simulated occurences]]*_xlfn.LOGNORM.INV(Table3[[#This Row],[RV lognorm]],(LN(ImpLow2)+LN(ImpUp2))/2,(LN(ImpUp2)-LN(ImpLow2))/3.29)</f>
        <v>0</v>
      </c>
    </row>
    <row r="1272" spans="7:13">
      <c r="G1272">
        <v>0.92506474159893803</v>
      </c>
      <c r="H1272">
        <v>0.76673267770872111</v>
      </c>
      <c r="I1272">
        <v>0.60840061381850419</v>
      </c>
      <c r="J1272">
        <f>_xlfn.BINOM.INV(BinomTrials,_xlfn.GAMMA.INV(Table3[[#This Row],[RV gamma]],GammaShape1,GammaRate1)/BinomTrials,Table3[[#This Row],[RV binom]])</f>
        <v>1</v>
      </c>
      <c r="K1272" s="1">
        <f>Table3[[#This Row],[Risk 1 Simulated occurences]]*_xlfn.LOGNORM.INV(Table3[[#This Row],[RV lognorm]],(LN(ImpLow1)+LN(ImpUp1))/2,(LN(ImpUp1)-LN(ImpLow1))/3.29)</f>
        <v>38338.321924100623</v>
      </c>
      <c r="L1272">
        <f>_xlfn.BINOM.INV(BinomTrials,_xlfn.GAMMA.INV(Table3[[#This Row],[RV gamma]],GammaShape2,GammaRate2)/BinomTrials,Table3[[#This Row],[RV binom]])</f>
        <v>0</v>
      </c>
      <c r="M1272" s="1">
        <f>Table3[[#This Row],[Risk 2 simulated occurences]]*_xlfn.LOGNORM.INV(Table3[[#This Row],[RV lognorm]],(LN(ImpLow2)+LN(ImpUp2))/2,(LN(ImpUp2)-LN(ImpLow2))/3.29)</f>
        <v>0</v>
      </c>
    </row>
    <row r="1273" spans="7:13">
      <c r="G1273">
        <v>0.56311205335106329</v>
      </c>
      <c r="H1273">
        <v>0.47611425047559397</v>
      </c>
      <c r="I1273">
        <v>0.38911644760012459</v>
      </c>
      <c r="J1273">
        <f>_xlfn.BINOM.INV(BinomTrials,_xlfn.GAMMA.INV(Table3[[#This Row],[RV gamma]],GammaShape1,GammaRate1)/BinomTrials,Table3[[#This Row],[RV binom]])</f>
        <v>0</v>
      </c>
      <c r="K1273" s="1">
        <f>Table3[[#This Row],[Risk 1 Simulated occurences]]*_xlfn.LOGNORM.INV(Table3[[#This Row],[RV lognorm]],(LN(ImpLow1)+LN(ImpUp1))/2,(LN(ImpUp1)-LN(ImpLow1))/3.29)</f>
        <v>0</v>
      </c>
      <c r="L1273">
        <f>_xlfn.BINOM.INV(BinomTrials,_xlfn.GAMMA.INV(Table3[[#This Row],[RV gamma]],GammaShape2,GammaRate2)/BinomTrials,Table3[[#This Row],[RV binom]])</f>
        <v>0</v>
      </c>
      <c r="M1273" s="1">
        <f>Table3[[#This Row],[Risk 2 simulated occurences]]*_xlfn.LOGNORM.INV(Table3[[#This Row],[RV lognorm]],(LN(ImpLow2)+LN(ImpUp2))/2,(LN(ImpUp2)-LN(ImpLow2))/3.29)</f>
        <v>0</v>
      </c>
    </row>
    <row r="1274" spans="7:13">
      <c r="G1274">
        <v>0.22428067132098631</v>
      </c>
      <c r="H1274">
        <v>5.2207743307672319E-2</v>
      </c>
      <c r="I1274">
        <v>0.88013481529435833</v>
      </c>
      <c r="J1274">
        <f>_xlfn.BINOM.INV(BinomTrials,_xlfn.GAMMA.INV(Table3[[#This Row],[RV gamma]],GammaShape1,GammaRate1)/BinomTrials,Table3[[#This Row],[RV binom]])</f>
        <v>0</v>
      </c>
      <c r="K1274" s="1">
        <f>Table3[[#This Row],[Risk 1 Simulated occurences]]*_xlfn.LOGNORM.INV(Table3[[#This Row],[RV lognorm]],(LN(ImpLow1)+LN(ImpUp1))/2,(LN(ImpUp1)-LN(ImpLow1))/3.29)</f>
        <v>0</v>
      </c>
      <c r="L1274">
        <f>_xlfn.BINOM.INV(BinomTrials,_xlfn.GAMMA.INV(Table3[[#This Row],[RV gamma]],GammaShape2,GammaRate2)/BinomTrials,Table3[[#This Row],[RV binom]])</f>
        <v>0</v>
      </c>
      <c r="M1274" s="1">
        <f>Table3[[#This Row],[Risk 2 simulated occurences]]*_xlfn.LOGNORM.INV(Table3[[#This Row],[RV lognorm]],(LN(ImpLow2)+LN(ImpUp2))/2,(LN(ImpUp2)-LN(ImpLow2))/3.29)</f>
        <v>0</v>
      </c>
    </row>
    <row r="1275" spans="7:13">
      <c r="G1275">
        <v>0.48524289181700109</v>
      </c>
      <c r="H1275">
        <v>0.45554177204870699</v>
      </c>
      <c r="I1275">
        <v>0.4258406522804129</v>
      </c>
      <c r="J1275">
        <f>_xlfn.BINOM.INV(BinomTrials,_xlfn.GAMMA.INV(Table3[[#This Row],[RV gamma]],GammaShape1,GammaRate1)/BinomTrials,Table3[[#This Row],[RV binom]])</f>
        <v>0</v>
      </c>
      <c r="K1275" s="1">
        <f>Table3[[#This Row],[Risk 1 Simulated occurences]]*_xlfn.LOGNORM.INV(Table3[[#This Row],[RV lognorm]],(LN(ImpLow1)+LN(ImpUp1))/2,(LN(ImpUp1)-LN(ImpLow1))/3.29)</f>
        <v>0</v>
      </c>
      <c r="L1275">
        <f>_xlfn.BINOM.INV(BinomTrials,_xlfn.GAMMA.INV(Table3[[#This Row],[RV gamma]],GammaShape2,GammaRate2)/BinomTrials,Table3[[#This Row],[RV binom]])</f>
        <v>0</v>
      </c>
      <c r="M1275" s="1">
        <f>Table3[[#This Row],[Risk 2 simulated occurences]]*_xlfn.LOGNORM.INV(Table3[[#This Row],[RV lognorm]],(LN(ImpLow2)+LN(ImpUp2))/2,(LN(ImpUp2)-LN(ImpLow2))/3.29)</f>
        <v>0</v>
      </c>
    </row>
    <row r="1276" spans="7:13">
      <c r="G1276">
        <v>0.47728276833765337</v>
      </c>
      <c r="H1276">
        <v>0.29056282261878386</v>
      </c>
      <c r="I1276">
        <v>0.1038428768999143</v>
      </c>
      <c r="J1276">
        <f>_xlfn.BINOM.INV(BinomTrials,_xlfn.GAMMA.INV(Table3[[#This Row],[RV gamma]],GammaShape1,GammaRate1)/BinomTrials,Table3[[#This Row],[RV binom]])</f>
        <v>0</v>
      </c>
      <c r="K1276" s="1">
        <f>Table3[[#This Row],[Risk 1 Simulated occurences]]*_xlfn.LOGNORM.INV(Table3[[#This Row],[RV lognorm]],(LN(ImpLow1)+LN(ImpUp1))/2,(LN(ImpUp1)-LN(ImpLow1))/3.29)</f>
        <v>0</v>
      </c>
      <c r="L1276">
        <f>_xlfn.BINOM.INV(BinomTrials,_xlfn.GAMMA.INV(Table3[[#This Row],[RV gamma]],GammaShape2,GammaRate2)/BinomTrials,Table3[[#This Row],[RV binom]])</f>
        <v>0</v>
      </c>
      <c r="M1276" s="1">
        <f>Table3[[#This Row],[Risk 2 simulated occurences]]*_xlfn.LOGNORM.INV(Table3[[#This Row],[RV lognorm]],(LN(ImpLow2)+LN(ImpUp2))/2,(LN(ImpUp2)-LN(ImpLow2))/3.29)</f>
        <v>0</v>
      </c>
    </row>
    <row r="1277" spans="7:13">
      <c r="G1277">
        <v>0.69148745094029584</v>
      </c>
      <c r="H1277">
        <v>0.48935975389990943</v>
      </c>
      <c r="I1277">
        <v>0.28723205685952308</v>
      </c>
      <c r="J1277">
        <f>_xlfn.BINOM.INV(BinomTrials,_xlfn.GAMMA.INV(Table3[[#This Row],[RV gamma]],GammaShape1,GammaRate1)/BinomTrials,Table3[[#This Row],[RV binom]])</f>
        <v>0</v>
      </c>
      <c r="K1277" s="1">
        <f>Table3[[#This Row],[Risk 1 Simulated occurences]]*_xlfn.LOGNORM.INV(Table3[[#This Row],[RV lognorm]],(LN(ImpLow1)+LN(ImpUp1))/2,(LN(ImpUp1)-LN(ImpLow1))/3.29)</f>
        <v>0</v>
      </c>
      <c r="L1277">
        <f>_xlfn.BINOM.INV(BinomTrials,_xlfn.GAMMA.INV(Table3[[#This Row],[RV gamma]],GammaShape2,GammaRate2)/BinomTrials,Table3[[#This Row],[RV binom]])</f>
        <v>0</v>
      </c>
      <c r="M1277" s="1">
        <f>Table3[[#This Row],[Risk 2 simulated occurences]]*_xlfn.LOGNORM.INV(Table3[[#This Row],[RV lognorm]],(LN(ImpLow2)+LN(ImpUp2))/2,(LN(ImpUp2)-LN(ImpLow2))/3.29)</f>
        <v>0</v>
      </c>
    </row>
    <row r="1278" spans="7:13">
      <c r="G1278">
        <v>0.82958795355148052</v>
      </c>
      <c r="H1278">
        <v>0.66938379577798013</v>
      </c>
      <c r="I1278">
        <v>0.50917963800447974</v>
      </c>
      <c r="J1278">
        <f>_xlfn.BINOM.INV(BinomTrials,_xlfn.GAMMA.INV(Table3[[#This Row],[RV gamma]],GammaShape1,GammaRate1)/BinomTrials,Table3[[#This Row],[RV binom]])</f>
        <v>1</v>
      </c>
      <c r="K1278" s="1">
        <f>Table3[[#This Row],[Risk 1 Simulated occurences]]*_xlfn.LOGNORM.INV(Table3[[#This Row],[RV lognorm]],(LN(ImpLow1)+LN(ImpUp1))/2,(LN(ImpUp1)-LN(ImpLow1))/3.29)</f>
        <v>32136.199888718616</v>
      </c>
      <c r="L1278">
        <f>_xlfn.BINOM.INV(BinomTrials,_xlfn.GAMMA.INV(Table3[[#This Row],[RV gamma]],GammaShape2,GammaRate2)/BinomTrials,Table3[[#This Row],[RV binom]])</f>
        <v>0</v>
      </c>
      <c r="M1278" s="1">
        <f>Table3[[#This Row],[Risk 2 simulated occurences]]*_xlfn.LOGNORM.INV(Table3[[#This Row],[RV lognorm]],(LN(ImpLow2)+LN(ImpUp2))/2,(LN(ImpUp2)-LN(ImpLow2))/3.29)</f>
        <v>0</v>
      </c>
    </row>
    <row r="1279" spans="7:13">
      <c r="G1279">
        <v>0.88473533973318308</v>
      </c>
      <c r="H1279">
        <v>0.33345564051226512</v>
      </c>
      <c r="I1279">
        <v>0.78217594129134715</v>
      </c>
      <c r="J1279">
        <f>_xlfn.BINOM.INV(BinomTrials,_xlfn.GAMMA.INV(Table3[[#This Row],[RV gamma]],GammaShape1,GammaRate1)/BinomTrials,Table3[[#This Row],[RV binom]])</f>
        <v>0</v>
      </c>
      <c r="K1279" s="1">
        <f>Table3[[#This Row],[Risk 1 Simulated occurences]]*_xlfn.LOGNORM.INV(Table3[[#This Row],[RV lognorm]],(LN(ImpLow1)+LN(ImpUp1))/2,(LN(ImpUp1)-LN(ImpLow1))/3.29)</f>
        <v>0</v>
      </c>
      <c r="L1279">
        <f>_xlfn.BINOM.INV(BinomTrials,_xlfn.GAMMA.INV(Table3[[#This Row],[RV gamma]],GammaShape2,GammaRate2)/BinomTrials,Table3[[#This Row],[RV binom]])</f>
        <v>0</v>
      </c>
      <c r="M1279" s="1">
        <f>Table3[[#This Row],[Risk 2 simulated occurences]]*_xlfn.LOGNORM.INV(Table3[[#This Row],[RV lognorm]],(LN(ImpLow2)+LN(ImpUp2))/2,(LN(ImpUp2)-LN(ImpLow2))/3.29)</f>
        <v>0</v>
      </c>
    </row>
    <row r="1280" spans="7:13">
      <c r="G1280">
        <v>0.74685489560796636</v>
      </c>
      <c r="H1280">
        <v>0.38895008963949518</v>
      </c>
      <c r="I1280">
        <v>3.104528367102392E-2</v>
      </c>
      <c r="J1280">
        <f>_xlfn.BINOM.INV(BinomTrials,_xlfn.GAMMA.INV(Table3[[#This Row],[RV gamma]],GammaShape1,GammaRate1)/BinomTrials,Table3[[#This Row],[RV binom]])</f>
        <v>0</v>
      </c>
      <c r="K1280" s="1">
        <f>Table3[[#This Row],[Risk 1 Simulated occurences]]*_xlfn.LOGNORM.INV(Table3[[#This Row],[RV lognorm]],(LN(ImpLow1)+LN(ImpUp1))/2,(LN(ImpUp1)-LN(ImpLow1))/3.29)</f>
        <v>0</v>
      </c>
      <c r="L1280">
        <f>_xlfn.BINOM.INV(BinomTrials,_xlfn.GAMMA.INV(Table3[[#This Row],[RV gamma]],GammaShape2,GammaRate2)/BinomTrials,Table3[[#This Row],[RV binom]])</f>
        <v>0</v>
      </c>
      <c r="M1280" s="1">
        <f>Table3[[#This Row],[Risk 2 simulated occurences]]*_xlfn.LOGNORM.INV(Table3[[#This Row],[RV lognorm]],(LN(ImpLow2)+LN(ImpUp2))/2,(LN(ImpUp2)-LN(ImpLow2))/3.29)</f>
        <v>0</v>
      </c>
    </row>
    <row r="1281" spans="7:13">
      <c r="G1281">
        <v>0.39023048309154368</v>
      </c>
      <c r="H1281">
        <v>8.4156570995299412E-2</v>
      </c>
      <c r="I1281">
        <v>0.77808265889905515</v>
      </c>
      <c r="J1281">
        <f>_xlfn.BINOM.INV(BinomTrials,_xlfn.GAMMA.INV(Table3[[#This Row],[RV gamma]],GammaShape1,GammaRate1)/BinomTrials,Table3[[#This Row],[RV binom]])</f>
        <v>0</v>
      </c>
      <c r="K1281" s="1">
        <f>Table3[[#This Row],[Risk 1 Simulated occurences]]*_xlfn.LOGNORM.INV(Table3[[#This Row],[RV lognorm]],(LN(ImpLow1)+LN(ImpUp1))/2,(LN(ImpUp1)-LN(ImpLow1))/3.29)</f>
        <v>0</v>
      </c>
      <c r="L1281">
        <f>_xlfn.BINOM.INV(BinomTrials,_xlfn.GAMMA.INV(Table3[[#This Row],[RV gamma]],GammaShape2,GammaRate2)/BinomTrials,Table3[[#This Row],[RV binom]])</f>
        <v>0</v>
      </c>
      <c r="M1281" s="1">
        <f>Table3[[#This Row],[Risk 2 simulated occurences]]*_xlfn.LOGNORM.INV(Table3[[#This Row],[RV lognorm]],(LN(ImpLow2)+LN(ImpUp2))/2,(LN(ImpUp2)-LN(ImpLow2))/3.29)</f>
        <v>0</v>
      </c>
    </row>
    <row r="1282" spans="7:13">
      <c r="G1282">
        <v>0.6037293195741853</v>
      </c>
      <c r="H1282">
        <v>0.41948871799720855</v>
      </c>
      <c r="I1282">
        <v>0.2352481164202318</v>
      </c>
      <c r="J1282">
        <f>_xlfn.BINOM.INV(BinomTrials,_xlfn.GAMMA.INV(Table3[[#This Row],[RV gamma]],GammaShape1,GammaRate1)/BinomTrials,Table3[[#This Row],[RV binom]])</f>
        <v>0</v>
      </c>
      <c r="K1282" s="1">
        <f>Table3[[#This Row],[Risk 1 Simulated occurences]]*_xlfn.LOGNORM.INV(Table3[[#This Row],[RV lognorm]],(LN(ImpLow1)+LN(ImpUp1))/2,(LN(ImpUp1)-LN(ImpLow1))/3.29)</f>
        <v>0</v>
      </c>
      <c r="L1282">
        <f>_xlfn.BINOM.INV(BinomTrials,_xlfn.GAMMA.INV(Table3[[#This Row],[RV gamma]],GammaShape2,GammaRate2)/BinomTrials,Table3[[#This Row],[RV binom]])</f>
        <v>0</v>
      </c>
      <c r="M1282" s="1">
        <f>Table3[[#This Row],[Risk 2 simulated occurences]]*_xlfn.LOGNORM.INV(Table3[[#This Row],[RV lognorm]],(LN(ImpLow2)+LN(ImpUp2))/2,(LN(ImpUp2)-LN(ImpLow2))/3.29)</f>
        <v>0</v>
      </c>
    </row>
    <row r="1283" spans="7:13">
      <c r="G1283">
        <v>0.87867408333284502</v>
      </c>
      <c r="H1283">
        <v>0.34688337908446948</v>
      </c>
      <c r="I1283">
        <v>0.81509267483609382</v>
      </c>
      <c r="J1283">
        <f>_xlfn.BINOM.INV(BinomTrials,_xlfn.GAMMA.INV(Table3[[#This Row],[RV gamma]],GammaShape1,GammaRate1)/BinomTrials,Table3[[#This Row],[RV binom]])</f>
        <v>0</v>
      </c>
      <c r="K1283" s="1">
        <f>Table3[[#This Row],[Risk 1 Simulated occurences]]*_xlfn.LOGNORM.INV(Table3[[#This Row],[RV lognorm]],(LN(ImpLow1)+LN(ImpUp1))/2,(LN(ImpUp1)-LN(ImpLow1))/3.29)</f>
        <v>0</v>
      </c>
      <c r="L1283">
        <f>_xlfn.BINOM.INV(BinomTrials,_xlfn.GAMMA.INV(Table3[[#This Row],[RV gamma]],GammaShape2,GammaRate2)/BinomTrials,Table3[[#This Row],[RV binom]])</f>
        <v>0</v>
      </c>
      <c r="M1283" s="1">
        <f>Table3[[#This Row],[Risk 2 simulated occurences]]*_xlfn.LOGNORM.INV(Table3[[#This Row],[RV lognorm]],(LN(ImpLow2)+LN(ImpUp2))/2,(LN(ImpUp2)-LN(ImpLow2))/3.29)</f>
        <v>0</v>
      </c>
    </row>
    <row r="1284" spans="7:13">
      <c r="G1284">
        <v>0.87531857512673295</v>
      </c>
      <c r="H1284">
        <v>6.8952272678237531E-2</v>
      </c>
      <c r="I1284">
        <v>0.26258597022974212</v>
      </c>
      <c r="J1284">
        <f>_xlfn.BINOM.INV(BinomTrials,_xlfn.GAMMA.INV(Table3[[#This Row],[RV gamma]],GammaShape1,GammaRate1)/BinomTrials,Table3[[#This Row],[RV binom]])</f>
        <v>0</v>
      </c>
      <c r="K1284" s="1">
        <f>Table3[[#This Row],[Risk 1 Simulated occurences]]*_xlfn.LOGNORM.INV(Table3[[#This Row],[RV lognorm]],(LN(ImpLow1)+LN(ImpUp1))/2,(LN(ImpUp1)-LN(ImpLow1))/3.29)</f>
        <v>0</v>
      </c>
      <c r="L1284">
        <f>_xlfn.BINOM.INV(BinomTrials,_xlfn.GAMMA.INV(Table3[[#This Row],[RV gamma]],GammaShape2,GammaRate2)/BinomTrials,Table3[[#This Row],[RV binom]])</f>
        <v>0</v>
      </c>
      <c r="M1284" s="1">
        <f>Table3[[#This Row],[Risk 2 simulated occurences]]*_xlfn.LOGNORM.INV(Table3[[#This Row],[RV lognorm]],(LN(ImpLow2)+LN(ImpUp2))/2,(LN(ImpUp2)-LN(ImpLow2))/3.29)</f>
        <v>0</v>
      </c>
    </row>
    <row r="1285" spans="7:13">
      <c r="G1285">
        <v>0.47929215500098288</v>
      </c>
      <c r="H1285">
        <v>0.88084690313825709</v>
      </c>
      <c r="I1285">
        <v>0.28240165127553124</v>
      </c>
      <c r="J1285">
        <f>_xlfn.BINOM.INV(BinomTrials,_xlfn.GAMMA.INV(Table3[[#This Row],[RV gamma]],GammaShape1,GammaRate1)/BinomTrials,Table3[[#This Row],[RV binom]])</f>
        <v>1</v>
      </c>
      <c r="K1285" s="1">
        <f>Table3[[#This Row],[Risk 1 Simulated occurences]]*_xlfn.LOGNORM.INV(Table3[[#This Row],[RV lognorm]],(LN(ImpLow1)+LN(ImpUp1))/2,(LN(ImpUp1)-LN(ImpLow1))/3.29)</f>
        <v>21135.308946261677</v>
      </c>
      <c r="L1285">
        <f>_xlfn.BINOM.INV(BinomTrials,_xlfn.GAMMA.INV(Table3[[#This Row],[RV gamma]],GammaShape2,GammaRate2)/BinomTrials,Table3[[#This Row],[RV binom]])</f>
        <v>1</v>
      </c>
      <c r="M1285" s="1">
        <f>Table3[[#This Row],[Risk 2 simulated occurences]]*_xlfn.LOGNORM.INV(Table3[[#This Row],[RV lognorm]],(LN(ImpLow2)+LN(ImpUp2))/2,(LN(ImpUp2)-LN(ImpLow2))/3.29)</f>
        <v>2113530.894626169</v>
      </c>
    </row>
    <row r="1286" spans="7:13">
      <c r="G1286">
        <v>0.46324910151923498</v>
      </c>
      <c r="H1286">
        <v>0.39390104468627879</v>
      </c>
      <c r="I1286">
        <v>0.32455298785332265</v>
      </c>
      <c r="J1286">
        <f>_xlfn.BINOM.INV(BinomTrials,_xlfn.GAMMA.INV(Table3[[#This Row],[RV gamma]],GammaShape1,GammaRate1)/BinomTrials,Table3[[#This Row],[RV binom]])</f>
        <v>0</v>
      </c>
      <c r="K1286" s="1">
        <f>Table3[[#This Row],[Risk 1 Simulated occurences]]*_xlfn.LOGNORM.INV(Table3[[#This Row],[RV lognorm]],(LN(ImpLow1)+LN(ImpUp1))/2,(LN(ImpUp1)-LN(ImpLow1))/3.29)</f>
        <v>0</v>
      </c>
      <c r="L1286">
        <f>_xlfn.BINOM.INV(BinomTrials,_xlfn.GAMMA.INV(Table3[[#This Row],[RV gamma]],GammaShape2,GammaRate2)/BinomTrials,Table3[[#This Row],[RV binom]])</f>
        <v>0</v>
      </c>
      <c r="M1286" s="1">
        <f>Table3[[#This Row],[Risk 2 simulated occurences]]*_xlfn.LOGNORM.INV(Table3[[#This Row],[RV lognorm]],(LN(ImpLow2)+LN(ImpUp2))/2,(LN(ImpUp2)-LN(ImpLow2))/3.29)</f>
        <v>0</v>
      </c>
    </row>
    <row r="1287" spans="7:13">
      <c r="G1287">
        <v>0.82764923378250055</v>
      </c>
      <c r="H1287">
        <v>0.29485804228803986</v>
      </c>
      <c r="I1287">
        <v>0.76206685079357905</v>
      </c>
      <c r="J1287">
        <f>_xlfn.BINOM.INV(BinomTrials,_xlfn.GAMMA.INV(Table3[[#This Row],[RV gamma]],GammaShape1,GammaRate1)/BinomTrials,Table3[[#This Row],[RV binom]])</f>
        <v>0</v>
      </c>
      <c r="K1287" s="1">
        <f>Table3[[#This Row],[Risk 1 Simulated occurences]]*_xlfn.LOGNORM.INV(Table3[[#This Row],[RV lognorm]],(LN(ImpLow1)+LN(ImpUp1))/2,(LN(ImpUp1)-LN(ImpLow1))/3.29)</f>
        <v>0</v>
      </c>
      <c r="L1287">
        <f>_xlfn.BINOM.INV(BinomTrials,_xlfn.GAMMA.INV(Table3[[#This Row],[RV gamma]],GammaShape2,GammaRate2)/BinomTrials,Table3[[#This Row],[RV binom]])</f>
        <v>0</v>
      </c>
      <c r="M1287" s="1">
        <f>Table3[[#This Row],[Risk 2 simulated occurences]]*_xlfn.LOGNORM.INV(Table3[[#This Row],[RV lognorm]],(LN(ImpLow2)+LN(ImpUp2))/2,(LN(ImpUp2)-LN(ImpLow2))/3.29)</f>
        <v>0</v>
      </c>
    </row>
    <row r="1288" spans="7:13">
      <c r="G1288">
        <v>0.30067218248763689</v>
      </c>
      <c r="H1288">
        <v>0.67911673508543369</v>
      </c>
      <c r="I1288">
        <v>5.7561287683230496E-2</v>
      </c>
      <c r="J1288">
        <f>_xlfn.BINOM.INV(BinomTrials,_xlfn.GAMMA.INV(Table3[[#This Row],[RV gamma]],GammaShape1,GammaRate1)/BinomTrials,Table3[[#This Row],[RV binom]])</f>
        <v>1</v>
      </c>
      <c r="K1288" s="1">
        <f>Table3[[#This Row],[Risk 1 Simulated occurences]]*_xlfn.LOGNORM.INV(Table3[[#This Row],[RV lognorm]],(LN(ImpLow1)+LN(ImpUp1))/2,(LN(ImpUp1)-LN(ImpLow1))/3.29)</f>
        <v>10497.846885714578</v>
      </c>
      <c r="L1288">
        <f>_xlfn.BINOM.INV(BinomTrials,_xlfn.GAMMA.INV(Table3[[#This Row],[RV gamma]],GammaShape2,GammaRate2)/BinomTrials,Table3[[#This Row],[RV binom]])</f>
        <v>0</v>
      </c>
      <c r="M1288" s="1">
        <f>Table3[[#This Row],[Risk 2 simulated occurences]]*_xlfn.LOGNORM.INV(Table3[[#This Row],[RV lognorm]],(LN(ImpLow2)+LN(ImpUp2))/2,(LN(ImpUp2)-LN(ImpLow2))/3.29)</f>
        <v>0</v>
      </c>
    </row>
    <row r="1289" spans="7:13">
      <c r="G1289">
        <v>0.3973710697132028</v>
      </c>
      <c r="H1289">
        <v>0.91496658088404992</v>
      </c>
      <c r="I1289">
        <v>0.43256209205489704</v>
      </c>
      <c r="J1289">
        <f>_xlfn.BINOM.INV(BinomTrials,_xlfn.GAMMA.INV(Table3[[#This Row],[RV gamma]],GammaShape1,GammaRate1)/BinomTrials,Table3[[#This Row],[RV binom]])</f>
        <v>1</v>
      </c>
      <c r="K1289" s="1">
        <f>Table3[[#This Row],[Risk 1 Simulated occurences]]*_xlfn.LOGNORM.INV(Table3[[#This Row],[RV lognorm]],(LN(ImpLow1)+LN(ImpUp1))/2,(LN(ImpUp1)-LN(ImpLow1))/3.29)</f>
        <v>28078.399265790438</v>
      </c>
      <c r="L1289">
        <f>_xlfn.BINOM.INV(BinomTrials,_xlfn.GAMMA.INV(Table3[[#This Row],[RV gamma]],GammaShape2,GammaRate2)/BinomTrials,Table3[[#This Row],[RV binom]])</f>
        <v>1</v>
      </c>
      <c r="M1289" s="1">
        <f>Table3[[#This Row],[Risk 2 simulated occurences]]*_xlfn.LOGNORM.INV(Table3[[#This Row],[RV lognorm]],(LN(ImpLow2)+LN(ImpUp2))/2,(LN(ImpUp2)-LN(ImpLow2))/3.29)</f>
        <v>2807839.9265790451</v>
      </c>
    </row>
    <row r="1290" spans="7:13">
      <c r="G1290">
        <v>0.61556866979951441</v>
      </c>
      <c r="H1290">
        <v>0.84332491822695588</v>
      </c>
      <c r="I1290">
        <v>7.1081166654397343E-2</v>
      </c>
      <c r="J1290">
        <f>_xlfn.BINOM.INV(BinomTrials,_xlfn.GAMMA.INV(Table3[[#This Row],[RV gamma]],GammaShape1,GammaRate1)/BinomTrials,Table3[[#This Row],[RV binom]])</f>
        <v>1</v>
      </c>
      <c r="K1290" s="1">
        <f>Table3[[#This Row],[Risk 1 Simulated occurences]]*_xlfn.LOGNORM.INV(Table3[[#This Row],[RV lognorm]],(LN(ImpLow1)+LN(ImpUp1))/2,(LN(ImpUp1)-LN(ImpLow1))/3.29)</f>
        <v>11320.468644883491</v>
      </c>
      <c r="L1290">
        <f>_xlfn.BINOM.INV(BinomTrials,_xlfn.GAMMA.INV(Table3[[#This Row],[RV gamma]],GammaShape2,GammaRate2)/BinomTrials,Table3[[#This Row],[RV binom]])</f>
        <v>1</v>
      </c>
      <c r="M1290" s="1">
        <f>Table3[[#This Row],[Risk 2 simulated occurences]]*_xlfn.LOGNORM.INV(Table3[[#This Row],[RV lognorm]],(LN(ImpLow2)+LN(ImpUp2))/2,(LN(ImpUp2)-LN(ImpLow2))/3.29)</f>
        <v>1132046.8644883495</v>
      </c>
    </row>
    <row r="1291" spans="7:13">
      <c r="G1291">
        <v>0.86263332043897045</v>
      </c>
      <c r="H1291">
        <v>0.76190064044757777</v>
      </c>
      <c r="I1291">
        <v>0.66116796045618498</v>
      </c>
      <c r="J1291">
        <f>_xlfn.BINOM.INV(BinomTrials,_xlfn.GAMMA.INV(Table3[[#This Row],[RV gamma]],GammaShape1,GammaRate1)/BinomTrials,Table3[[#This Row],[RV binom]])</f>
        <v>1</v>
      </c>
      <c r="K1291" s="1">
        <f>Table3[[#This Row],[Risk 1 Simulated occurences]]*_xlfn.LOGNORM.INV(Table3[[#This Row],[RV lognorm]],(LN(ImpLow1)+LN(ImpUp1))/2,(LN(ImpUp1)-LN(ImpLow1))/3.29)</f>
        <v>42299.792726142114</v>
      </c>
      <c r="L1291">
        <f>_xlfn.BINOM.INV(BinomTrials,_xlfn.GAMMA.INV(Table3[[#This Row],[RV gamma]],GammaShape2,GammaRate2)/BinomTrials,Table3[[#This Row],[RV binom]])</f>
        <v>0</v>
      </c>
      <c r="M1291" s="1">
        <f>Table3[[#This Row],[Risk 2 simulated occurences]]*_xlfn.LOGNORM.INV(Table3[[#This Row],[RV lognorm]],(LN(ImpLow2)+LN(ImpUp2))/2,(LN(ImpUp2)-LN(ImpLow2))/3.29)</f>
        <v>0</v>
      </c>
    </row>
    <row r="1292" spans="7:13">
      <c r="G1292">
        <v>0.27821661777711315</v>
      </c>
      <c r="H1292">
        <v>0.26406400243940947</v>
      </c>
      <c r="I1292">
        <v>0.24991138710170582</v>
      </c>
      <c r="J1292">
        <f>_xlfn.BINOM.INV(BinomTrials,_xlfn.GAMMA.INV(Table3[[#This Row],[RV gamma]],GammaShape1,GammaRate1)/BinomTrials,Table3[[#This Row],[RV binom]])</f>
        <v>0</v>
      </c>
      <c r="K1292" s="1">
        <f>Table3[[#This Row],[Risk 1 Simulated occurences]]*_xlfn.LOGNORM.INV(Table3[[#This Row],[RV lognorm]],(LN(ImpLow1)+LN(ImpUp1))/2,(LN(ImpUp1)-LN(ImpLow1))/3.29)</f>
        <v>0</v>
      </c>
      <c r="L1292">
        <f>_xlfn.BINOM.INV(BinomTrials,_xlfn.GAMMA.INV(Table3[[#This Row],[RV gamma]],GammaShape2,GammaRate2)/BinomTrials,Table3[[#This Row],[RV binom]])</f>
        <v>0</v>
      </c>
      <c r="M1292" s="1">
        <f>Table3[[#This Row],[Risk 2 simulated occurences]]*_xlfn.LOGNORM.INV(Table3[[#This Row],[RV lognorm]],(LN(ImpLow2)+LN(ImpUp2))/2,(LN(ImpUp2)-LN(ImpLow2))/3.29)</f>
        <v>0</v>
      </c>
    </row>
    <row r="1293" spans="7:13">
      <c r="G1293">
        <v>0.98669497994086475</v>
      </c>
      <c r="H1293">
        <v>0.12368899915539147</v>
      </c>
      <c r="I1293">
        <v>0.26068301836991825</v>
      </c>
      <c r="J1293">
        <f>_xlfn.BINOM.INV(BinomTrials,_xlfn.GAMMA.INV(Table3[[#This Row],[RV gamma]],GammaShape1,GammaRate1)/BinomTrials,Table3[[#This Row],[RV binom]])</f>
        <v>0</v>
      </c>
      <c r="K1293" s="1">
        <f>Table3[[#This Row],[Risk 1 Simulated occurences]]*_xlfn.LOGNORM.INV(Table3[[#This Row],[RV lognorm]],(LN(ImpLow1)+LN(ImpUp1))/2,(LN(ImpUp1)-LN(ImpLow1))/3.29)</f>
        <v>0</v>
      </c>
      <c r="L1293">
        <f>_xlfn.BINOM.INV(BinomTrials,_xlfn.GAMMA.INV(Table3[[#This Row],[RV gamma]],GammaShape2,GammaRate2)/BinomTrials,Table3[[#This Row],[RV binom]])</f>
        <v>0</v>
      </c>
      <c r="M1293" s="1">
        <f>Table3[[#This Row],[Risk 2 simulated occurences]]*_xlfn.LOGNORM.INV(Table3[[#This Row],[RV lognorm]],(LN(ImpLow2)+LN(ImpUp2))/2,(LN(ImpUp2)-LN(ImpLow2))/3.29)</f>
        <v>0</v>
      </c>
    </row>
    <row r="1294" spans="7:13">
      <c r="G1294">
        <v>0.38252786611324541</v>
      </c>
      <c r="H1294">
        <v>0.84100880466448558</v>
      </c>
      <c r="I1294">
        <v>0.29948974321572563</v>
      </c>
      <c r="J1294">
        <f>_xlfn.BINOM.INV(BinomTrials,_xlfn.GAMMA.INV(Table3[[#This Row],[RV gamma]],GammaShape1,GammaRate1)/BinomTrials,Table3[[#This Row],[RV binom]])</f>
        <v>1</v>
      </c>
      <c r="K1294" s="1">
        <f>Table3[[#This Row],[Risk 1 Simulated occurences]]*_xlfn.LOGNORM.INV(Table3[[#This Row],[RV lognorm]],(LN(ImpLow1)+LN(ImpUp1))/2,(LN(ImpUp1)-LN(ImpLow1))/3.29)</f>
        <v>21885.753868389114</v>
      </c>
      <c r="L1294">
        <f>_xlfn.BINOM.INV(BinomTrials,_xlfn.GAMMA.INV(Table3[[#This Row],[RV gamma]],GammaShape2,GammaRate2)/BinomTrials,Table3[[#This Row],[RV binom]])</f>
        <v>0</v>
      </c>
      <c r="M1294" s="1">
        <f>Table3[[#This Row],[Risk 2 simulated occurences]]*_xlfn.LOGNORM.INV(Table3[[#This Row],[RV lognorm]],(LN(ImpLow2)+LN(ImpUp2))/2,(LN(ImpUp2)-LN(ImpLow2))/3.29)</f>
        <v>0</v>
      </c>
    </row>
    <row r="1295" spans="7:13">
      <c r="G1295">
        <v>0.14584576531585575</v>
      </c>
      <c r="H1295">
        <v>0.83497999600832351</v>
      </c>
      <c r="I1295">
        <v>0.52411422670079122</v>
      </c>
      <c r="J1295">
        <f>_xlfn.BINOM.INV(BinomTrials,_xlfn.GAMMA.INV(Table3[[#This Row],[RV gamma]],GammaShape1,GammaRate1)/BinomTrials,Table3[[#This Row],[RV binom]])</f>
        <v>1</v>
      </c>
      <c r="K1295" s="1">
        <f>Table3[[#This Row],[Risk 1 Simulated occurences]]*_xlfn.LOGNORM.INV(Table3[[#This Row],[RV lognorm]],(LN(ImpLow1)+LN(ImpUp1))/2,(LN(ImpUp1)-LN(ImpLow1))/3.29)</f>
        <v>32990.102495184088</v>
      </c>
      <c r="L1295">
        <f>_xlfn.BINOM.INV(BinomTrials,_xlfn.GAMMA.INV(Table3[[#This Row],[RV gamma]],GammaShape2,GammaRate2)/BinomTrials,Table3[[#This Row],[RV binom]])</f>
        <v>0</v>
      </c>
      <c r="M1295" s="1">
        <f>Table3[[#This Row],[Risk 2 simulated occurences]]*_xlfn.LOGNORM.INV(Table3[[#This Row],[RV lognorm]],(LN(ImpLow2)+LN(ImpUp2))/2,(LN(ImpUp2)-LN(ImpLow2))/3.29)</f>
        <v>0</v>
      </c>
    </row>
    <row r="1296" spans="7:13">
      <c r="G1296">
        <v>0.229777663587489</v>
      </c>
      <c r="H1296">
        <v>0.50879291189312603</v>
      </c>
      <c r="I1296">
        <v>0.7878081601987631</v>
      </c>
      <c r="J1296">
        <f>_xlfn.BINOM.INV(BinomTrials,_xlfn.GAMMA.INV(Table3[[#This Row],[RV gamma]],GammaShape1,GammaRate1)/BinomTrials,Table3[[#This Row],[RV binom]])</f>
        <v>0</v>
      </c>
      <c r="K1296" s="1">
        <f>Table3[[#This Row],[Risk 1 Simulated occurences]]*_xlfn.LOGNORM.INV(Table3[[#This Row],[RV lognorm]],(LN(ImpLow1)+LN(ImpUp1))/2,(LN(ImpUp1)-LN(ImpLow1))/3.29)</f>
        <v>0</v>
      </c>
      <c r="L1296">
        <f>_xlfn.BINOM.INV(BinomTrials,_xlfn.GAMMA.INV(Table3[[#This Row],[RV gamma]],GammaShape2,GammaRate2)/BinomTrials,Table3[[#This Row],[RV binom]])</f>
        <v>0</v>
      </c>
      <c r="M1296" s="1">
        <f>Table3[[#This Row],[Risk 2 simulated occurences]]*_xlfn.LOGNORM.INV(Table3[[#This Row],[RV lognorm]],(LN(ImpLow2)+LN(ImpUp2))/2,(LN(ImpUp2)-LN(ImpLow2))/3.29)</f>
        <v>0</v>
      </c>
    </row>
    <row r="1297" spans="7:13">
      <c r="G1297">
        <v>0.87319191492776937</v>
      </c>
      <c r="H1297">
        <v>0.2824701877694904</v>
      </c>
      <c r="I1297">
        <v>0.69174846061121131</v>
      </c>
      <c r="J1297">
        <f>_xlfn.BINOM.INV(BinomTrials,_xlfn.GAMMA.INV(Table3[[#This Row],[RV gamma]],GammaShape1,GammaRate1)/BinomTrials,Table3[[#This Row],[RV binom]])</f>
        <v>0</v>
      </c>
      <c r="K1297" s="1">
        <f>Table3[[#This Row],[Risk 1 Simulated occurences]]*_xlfn.LOGNORM.INV(Table3[[#This Row],[RV lognorm]],(LN(ImpLow1)+LN(ImpUp1))/2,(LN(ImpUp1)-LN(ImpLow1))/3.29)</f>
        <v>0</v>
      </c>
      <c r="L1297">
        <f>_xlfn.BINOM.INV(BinomTrials,_xlfn.GAMMA.INV(Table3[[#This Row],[RV gamma]],GammaShape2,GammaRate2)/BinomTrials,Table3[[#This Row],[RV binom]])</f>
        <v>0</v>
      </c>
      <c r="M1297" s="1">
        <f>Table3[[#This Row],[Risk 2 simulated occurences]]*_xlfn.LOGNORM.INV(Table3[[#This Row],[RV lognorm]],(LN(ImpLow2)+LN(ImpUp2))/2,(LN(ImpUp2)-LN(ImpLow2))/3.29)</f>
        <v>0</v>
      </c>
    </row>
    <row r="1298" spans="7:13">
      <c r="G1298">
        <v>0.73651419102051952</v>
      </c>
      <c r="H1298">
        <v>0.47644584182484345</v>
      </c>
      <c r="I1298">
        <v>0.21637749262916739</v>
      </c>
      <c r="J1298">
        <f>_xlfn.BINOM.INV(BinomTrials,_xlfn.GAMMA.INV(Table3[[#This Row],[RV gamma]],GammaShape1,GammaRate1)/BinomTrials,Table3[[#This Row],[RV binom]])</f>
        <v>0</v>
      </c>
      <c r="K1298" s="1">
        <f>Table3[[#This Row],[Risk 1 Simulated occurences]]*_xlfn.LOGNORM.INV(Table3[[#This Row],[RV lognorm]],(LN(ImpLow1)+LN(ImpUp1))/2,(LN(ImpUp1)-LN(ImpLow1))/3.29)</f>
        <v>0</v>
      </c>
      <c r="L1298">
        <f>_xlfn.BINOM.INV(BinomTrials,_xlfn.GAMMA.INV(Table3[[#This Row],[RV gamma]],GammaShape2,GammaRate2)/BinomTrials,Table3[[#This Row],[RV binom]])</f>
        <v>0</v>
      </c>
      <c r="M1298" s="1">
        <f>Table3[[#This Row],[Risk 2 simulated occurences]]*_xlfn.LOGNORM.INV(Table3[[#This Row],[RV lognorm]],(LN(ImpLow2)+LN(ImpUp2))/2,(LN(ImpUp2)-LN(ImpLow2))/3.29)</f>
        <v>0</v>
      </c>
    </row>
    <row r="1299" spans="7:13">
      <c r="G1299">
        <v>0.59400848187227195</v>
      </c>
      <c r="H1299">
        <v>0.62526355014427726</v>
      </c>
      <c r="I1299">
        <v>0.65651861841628267</v>
      </c>
      <c r="J1299">
        <f>_xlfn.BINOM.INV(BinomTrials,_xlfn.GAMMA.INV(Table3[[#This Row],[RV gamma]],GammaShape1,GammaRate1)/BinomTrials,Table3[[#This Row],[RV binom]])</f>
        <v>1</v>
      </c>
      <c r="K1299" s="1">
        <f>Table3[[#This Row],[Risk 1 Simulated occurences]]*_xlfn.LOGNORM.INV(Table3[[#This Row],[RV lognorm]],(LN(ImpLow1)+LN(ImpUp1))/2,(LN(ImpUp1)-LN(ImpLow1))/3.29)</f>
        <v>41926.286166306498</v>
      </c>
      <c r="L1299">
        <f>_xlfn.BINOM.INV(BinomTrials,_xlfn.GAMMA.INV(Table3[[#This Row],[RV gamma]],GammaShape2,GammaRate2)/BinomTrials,Table3[[#This Row],[RV binom]])</f>
        <v>0</v>
      </c>
      <c r="M1299" s="1">
        <f>Table3[[#This Row],[Risk 2 simulated occurences]]*_xlfn.LOGNORM.INV(Table3[[#This Row],[RV lognorm]],(LN(ImpLow2)+LN(ImpUp2))/2,(LN(ImpUp2)-LN(ImpLow2))/3.29)</f>
        <v>0</v>
      </c>
    </row>
    <row r="1300" spans="7:13">
      <c r="G1300">
        <v>0.50055482727501299</v>
      </c>
      <c r="H1300">
        <v>0.80448727486864069</v>
      </c>
      <c r="I1300">
        <v>0.10841972246226841</v>
      </c>
      <c r="J1300">
        <f>_xlfn.BINOM.INV(BinomTrials,_xlfn.GAMMA.INV(Table3[[#This Row],[RV gamma]],GammaShape1,GammaRate1)/BinomTrials,Table3[[#This Row],[RV binom]])</f>
        <v>1</v>
      </c>
      <c r="K1300" s="1">
        <f>Table3[[#This Row],[Risk 1 Simulated occurences]]*_xlfn.LOGNORM.INV(Table3[[#This Row],[RV lognorm]],(LN(ImpLow1)+LN(ImpUp1))/2,(LN(ImpUp1)-LN(ImpLow1))/3.29)</f>
        <v>13323.777224695359</v>
      </c>
      <c r="L1300">
        <f>_xlfn.BINOM.INV(BinomTrials,_xlfn.GAMMA.INV(Table3[[#This Row],[RV gamma]],GammaShape2,GammaRate2)/BinomTrials,Table3[[#This Row],[RV binom]])</f>
        <v>0</v>
      </c>
      <c r="M1300" s="1">
        <f>Table3[[#This Row],[Risk 2 simulated occurences]]*_xlfn.LOGNORM.INV(Table3[[#This Row],[RV lognorm]],(LN(ImpLow2)+LN(ImpUp2))/2,(LN(ImpUp2)-LN(ImpLow2))/3.29)</f>
        <v>0</v>
      </c>
    </row>
    <row r="1301" spans="7:13">
      <c r="G1301">
        <v>0.82498201114357539</v>
      </c>
      <c r="H1301">
        <v>1.7628717244429847E-2</v>
      </c>
      <c r="I1301">
        <v>0.21027542334528426</v>
      </c>
      <c r="J1301">
        <f>_xlfn.BINOM.INV(BinomTrials,_xlfn.GAMMA.INV(Table3[[#This Row],[RV gamma]],GammaShape1,GammaRate1)/BinomTrials,Table3[[#This Row],[RV binom]])</f>
        <v>0</v>
      </c>
      <c r="K1301" s="1">
        <f>Table3[[#This Row],[Risk 1 Simulated occurences]]*_xlfn.LOGNORM.INV(Table3[[#This Row],[RV lognorm]],(LN(ImpLow1)+LN(ImpUp1))/2,(LN(ImpUp1)-LN(ImpLow1))/3.29)</f>
        <v>0</v>
      </c>
      <c r="L1301">
        <f>_xlfn.BINOM.INV(BinomTrials,_xlfn.GAMMA.INV(Table3[[#This Row],[RV gamma]],GammaShape2,GammaRate2)/BinomTrials,Table3[[#This Row],[RV binom]])</f>
        <v>0</v>
      </c>
      <c r="M1301" s="1">
        <f>Table3[[#This Row],[Risk 2 simulated occurences]]*_xlfn.LOGNORM.INV(Table3[[#This Row],[RV lognorm]],(LN(ImpLow2)+LN(ImpUp2))/2,(LN(ImpUp2)-LN(ImpLow2))/3.29)</f>
        <v>0</v>
      </c>
    </row>
    <row r="1302" spans="7:13">
      <c r="G1302">
        <v>0.47266129007221258</v>
      </c>
      <c r="H1302">
        <v>0.28585072713245208</v>
      </c>
      <c r="I1302">
        <v>9.9040164192691515E-2</v>
      </c>
      <c r="J1302">
        <f>_xlfn.BINOM.INV(BinomTrials,_xlfn.GAMMA.INV(Table3[[#This Row],[RV gamma]],GammaShape1,GammaRate1)/BinomTrials,Table3[[#This Row],[RV binom]])</f>
        <v>0</v>
      </c>
      <c r="K1302" s="1">
        <f>Table3[[#This Row],[Risk 1 Simulated occurences]]*_xlfn.LOGNORM.INV(Table3[[#This Row],[RV lognorm]],(LN(ImpLow1)+LN(ImpUp1))/2,(LN(ImpUp1)-LN(ImpLow1))/3.29)</f>
        <v>0</v>
      </c>
      <c r="L1302">
        <f>_xlfn.BINOM.INV(BinomTrials,_xlfn.GAMMA.INV(Table3[[#This Row],[RV gamma]],GammaShape2,GammaRate2)/BinomTrials,Table3[[#This Row],[RV binom]])</f>
        <v>0</v>
      </c>
      <c r="M1302" s="1">
        <f>Table3[[#This Row],[Risk 2 simulated occurences]]*_xlfn.LOGNORM.INV(Table3[[#This Row],[RV lognorm]],(LN(ImpLow2)+LN(ImpUp2))/2,(LN(ImpUp2)-LN(ImpLow2))/3.29)</f>
        <v>0</v>
      </c>
    </row>
    <row r="1303" spans="7:13">
      <c r="G1303">
        <v>1.8302243677108664E-2</v>
      </c>
      <c r="H1303">
        <v>0.29317091512175786</v>
      </c>
      <c r="I1303">
        <v>0.56803958656640707</v>
      </c>
      <c r="J1303">
        <f>_xlfn.BINOM.INV(BinomTrials,_xlfn.GAMMA.INV(Table3[[#This Row],[RV gamma]],GammaShape1,GammaRate1)/BinomTrials,Table3[[#This Row],[RV binom]])</f>
        <v>0</v>
      </c>
      <c r="K1303" s="1">
        <f>Table3[[#This Row],[Risk 1 Simulated occurences]]*_xlfn.LOGNORM.INV(Table3[[#This Row],[RV lognorm]],(LN(ImpLow1)+LN(ImpUp1))/2,(LN(ImpUp1)-LN(ImpLow1))/3.29)</f>
        <v>0</v>
      </c>
      <c r="L1303">
        <f>_xlfn.BINOM.INV(BinomTrials,_xlfn.GAMMA.INV(Table3[[#This Row],[RV gamma]],GammaShape2,GammaRate2)/BinomTrials,Table3[[#This Row],[RV binom]])</f>
        <v>0</v>
      </c>
      <c r="M1303" s="1">
        <f>Table3[[#This Row],[Risk 2 simulated occurences]]*_xlfn.LOGNORM.INV(Table3[[#This Row],[RV lognorm]],(LN(ImpLow2)+LN(ImpUp2))/2,(LN(ImpUp2)-LN(ImpLow2))/3.29)</f>
        <v>0</v>
      </c>
    </row>
    <row r="1304" spans="7:13">
      <c r="G1304">
        <v>0.6058094811652831</v>
      </c>
      <c r="H1304">
        <v>0.32357045138421026</v>
      </c>
      <c r="I1304">
        <v>4.133142160313736E-2</v>
      </c>
      <c r="J1304">
        <f>_xlfn.BINOM.INV(BinomTrials,_xlfn.GAMMA.INV(Table3[[#This Row],[RV gamma]],GammaShape1,GammaRate1)/BinomTrials,Table3[[#This Row],[RV binom]])</f>
        <v>0</v>
      </c>
      <c r="K1304" s="1">
        <f>Table3[[#This Row],[Risk 1 Simulated occurences]]*_xlfn.LOGNORM.INV(Table3[[#This Row],[RV lognorm]],(LN(ImpLow1)+LN(ImpUp1))/2,(LN(ImpUp1)-LN(ImpLow1))/3.29)</f>
        <v>0</v>
      </c>
      <c r="L1304">
        <f>_xlfn.BINOM.INV(BinomTrials,_xlfn.GAMMA.INV(Table3[[#This Row],[RV gamma]],GammaShape2,GammaRate2)/BinomTrials,Table3[[#This Row],[RV binom]])</f>
        <v>0</v>
      </c>
      <c r="M1304" s="1">
        <f>Table3[[#This Row],[Risk 2 simulated occurences]]*_xlfn.LOGNORM.INV(Table3[[#This Row],[RV lognorm]],(LN(ImpLow2)+LN(ImpUp2))/2,(LN(ImpUp2)-LN(ImpLow2))/3.29)</f>
        <v>0</v>
      </c>
    </row>
    <row r="1305" spans="7:13">
      <c r="G1305">
        <v>0.83994994491336394</v>
      </c>
      <c r="H1305">
        <v>0.24857641442146916</v>
      </c>
      <c r="I1305">
        <v>0.65720288392957438</v>
      </c>
      <c r="J1305">
        <f>_xlfn.BINOM.INV(BinomTrials,_xlfn.GAMMA.INV(Table3[[#This Row],[RV gamma]],GammaShape1,GammaRate1)/BinomTrials,Table3[[#This Row],[RV binom]])</f>
        <v>0</v>
      </c>
      <c r="K1305" s="1">
        <f>Table3[[#This Row],[Risk 1 Simulated occurences]]*_xlfn.LOGNORM.INV(Table3[[#This Row],[RV lognorm]],(LN(ImpLow1)+LN(ImpUp1))/2,(LN(ImpUp1)-LN(ImpLow1))/3.29)</f>
        <v>0</v>
      </c>
      <c r="L1305">
        <f>_xlfn.BINOM.INV(BinomTrials,_xlfn.GAMMA.INV(Table3[[#This Row],[RV gamma]],GammaShape2,GammaRate2)/BinomTrials,Table3[[#This Row],[RV binom]])</f>
        <v>0</v>
      </c>
      <c r="M1305" s="1">
        <f>Table3[[#This Row],[Risk 2 simulated occurences]]*_xlfn.LOGNORM.INV(Table3[[#This Row],[RV lognorm]],(LN(ImpLow2)+LN(ImpUp2))/2,(LN(ImpUp2)-LN(ImpLow2))/3.29)</f>
        <v>0</v>
      </c>
    </row>
    <row r="1306" spans="7:13">
      <c r="G1306">
        <v>3.8724158908577708E-2</v>
      </c>
      <c r="H1306">
        <v>0.82379718163227533</v>
      </c>
      <c r="I1306">
        <v>0.60887020435597294</v>
      </c>
      <c r="J1306">
        <f>_xlfn.BINOM.INV(BinomTrials,_xlfn.GAMMA.INV(Table3[[#This Row],[RV gamma]],GammaShape1,GammaRate1)/BinomTrials,Table3[[#This Row],[RV binom]])</f>
        <v>1</v>
      </c>
      <c r="K1306" s="1">
        <f>Table3[[#This Row],[Risk 1 Simulated occurences]]*_xlfn.LOGNORM.INV(Table3[[#This Row],[RV lognorm]],(LN(ImpLow1)+LN(ImpUp1))/2,(LN(ImpUp1)-LN(ImpLow1))/3.29)</f>
        <v>38371.143632600943</v>
      </c>
      <c r="L1306">
        <f>_xlfn.BINOM.INV(BinomTrials,_xlfn.GAMMA.INV(Table3[[#This Row],[RV gamma]],GammaShape2,GammaRate2)/BinomTrials,Table3[[#This Row],[RV binom]])</f>
        <v>0</v>
      </c>
      <c r="M1306" s="1">
        <f>Table3[[#This Row],[Risk 2 simulated occurences]]*_xlfn.LOGNORM.INV(Table3[[#This Row],[RV lognorm]],(LN(ImpLow2)+LN(ImpUp2))/2,(LN(ImpUp2)-LN(ImpLow2))/3.29)</f>
        <v>0</v>
      </c>
    </row>
    <row r="1307" spans="7:13">
      <c r="G1307">
        <v>0.83693877646557002</v>
      </c>
      <c r="H1307">
        <v>0.55923169365116943</v>
      </c>
      <c r="I1307">
        <v>0.28152461083676883</v>
      </c>
      <c r="J1307">
        <f>_xlfn.BINOM.INV(BinomTrials,_xlfn.GAMMA.INV(Table3[[#This Row],[RV gamma]],GammaShape1,GammaRate1)/BinomTrials,Table3[[#This Row],[RV binom]])</f>
        <v>1</v>
      </c>
      <c r="K1307" s="1">
        <f>Table3[[#This Row],[Risk 1 Simulated occurences]]*_xlfn.LOGNORM.INV(Table3[[#This Row],[RV lognorm]],(LN(ImpLow1)+LN(ImpUp1))/2,(LN(ImpUp1)-LN(ImpLow1))/3.29)</f>
        <v>21096.934414359246</v>
      </c>
      <c r="L1307">
        <f>_xlfn.BINOM.INV(BinomTrials,_xlfn.GAMMA.INV(Table3[[#This Row],[RV gamma]],GammaShape2,GammaRate2)/BinomTrials,Table3[[#This Row],[RV binom]])</f>
        <v>0</v>
      </c>
      <c r="M1307" s="1">
        <f>Table3[[#This Row],[Risk 2 simulated occurences]]*_xlfn.LOGNORM.INV(Table3[[#This Row],[RV lognorm]],(LN(ImpLow2)+LN(ImpUp2))/2,(LN(ImpUp2)-LN(ImpLow2))/3.29)</f>
        <v>0</v>
      </c>
    </row>
    <row r="1308" spans="7:13">
      <c r="G1308">
        <v>0.43001605683472754</v>
      </c>
      <c r="H1308">
        <v>7.075195204035936E-3</v>
      </c>
      <c r="I1308">
        <v>0.58413433357334432</v>
      </c>
      <c r="J1308">
        <f>_xlfn.BINOM.INV(BinomTrials,_xlfn.GAMMA.INV(Table3[[#This Row],[RV gamma]],GammaShape1,GammaRate1)/BinomTrials,Table3[[#This Row],[RV binom]])</f>
        <v>0</v>
      </c>
      <c r="K1308" s="1">
        <f>Table3[[#This Row],[Risk 1 Simulated occurences]]*_xlfn.LOGNORM.INV(Table3[[#This Row],[RV lognorm]],(LN(ImpLow1)+LN(ImpUp1))/2,(LN(ImpUp1)-LN(ImpLow1))/3.29)</f>
        <v>0</v>
      </c>
      <c r="L1308">
        <f>_xlfn.BINOM.INV(BinomTrials,_xlfn.GAMMA.INV(Table3[[#This Row],[RV gamma]],GammaShape2,GammaRate2)/BinomTrials,Table3[[#This Row],[RV binom]])</f>
        <v>0</v>
      </c>
      <c r="M1308" s="1">
        <f>Table3[[#This Row],[Risk 2 simulated occurences]]*_xlfn.LOGNORM.INV(Table3[[#This Row],[RV lognorm]],(LN(ImpLow2)+LN(ImpUp2))/2,(LN(ImpUp2)-LN(ImpLow2))/3.29)</f>
        <v>0</v>
      </c>
    </row>
    <row r="1309" spans="7:13">
      <c r="G1309">
        <v>0.27986722126596941</v>
      </c>
      <c r="H1309">
        <v>0.91280579423196884</v>
      </c>
      <c r="I1309">
        <v>0.54574436719796826</v>
      </c>
      <c r="J1309">
        <f>_xlfn.BINOM.INV(BinomTrials,_xlfn.GAMMA.INV(Table3[[#This Row],[RV gamma]],GammaShape1,GammaRate1)/BinomTrials,Table3[[#This Row],[RV binom]])</f>
        <v>1</v>
      </c>
      <c r="K1309" s="1">
        <f>Table3[[#This Row],[Risk 1 Simulated occurences]]*_xlfn.LOGNORM.INV(Table3[[#This Row],[RV lognorm]],(LN(ImpLow1)+LN(ImpUp1))/2,(LN(ImpUp1)-LN(ImpLow1))/3.29)</f>
        <v>34271.178823645729</v>
      </c>
      <c r="L1309">
        <f>_xlfn.BINOM.INV(BinomTrials,_xlfn.GAMMA.INV(Table3[[#This Row],[RV gamma]],GammaShape2,GammaRate2)/BinomTrials,Table3[[#This Row],[RV binom]])</f>
        <v>1</v>
      </c>
      <c r="M1309" s="1">
        <f>Table3[[#This Row],[Risk 2 simulated occurences]]*_xlfn.LOGNORM.INV(Table3[[#This Row],[RV lognorm]],(LN(ImpLow2)+LN(ImpUp2))/2,(LN(ImpUp2)-LN(ImpLow2))/3.29)</f>
        <v>3427117.8823645744</v>
      </c>
    </row>
    <row r="1310" spans="7:13">
      <c r="G1310">
        <v>0.72838781714829981</v>
      </c>
      <c r="H1310">
        <v>0.52698365670022729</v>
      </c>
      <c r="I1310">
        <v>0.32557949625215471</v>
      </c>
      <c r="J1310">
        <f>_xlfn.BINOM.INV(BinomTrials,_xlfn.GAMMA.INV(Table3[[#This Row],[RV gamma]],GammaShape1,GammaRate1)/BinomTrials,Table3[[#This Row],[RV binom]])</f>
        <v>0</v>
      </c>
      <c r="K1310" s="1">
        <f>Table3[[#This Row],[Risk 1 Simulated occurences]]*_xlfn.LOGNORM.INV(Table3[[#This Row],[RV lognorm]],(LN(ImpLow1)+LN(ImpUp1))/2,(LN(ImpUp1)-LN(ImpLow1))/3.29)</f>
        <v>0</v>
      </c>
      <c r="L1310">
        <f>_xlfn.BINOM.INV(BinomTrials,_xlfn.GAMMA.INV(Table3[[#This Row],[RV gamma]],GammaShape2,GammaRate2)/BinomTrials,Table3[[#This Row],[RV binom]])</f>
        <v>0</v>
      </c>
      <c r="M1310" s="1">
        <f>Table3[[#This Row],[Risk 2 simulated occurences]]*_xlfn.LOGNORM.INV(Table3[[#This Row],[RV lognorm]],(LN(ImpLow2)+LN(ImpUp2))/2,(LN(ImpUp2)-LN(ImpLow2))/3.29)</f>
        <v>0</v>
      </c>
    </row>
    <row r="1311" spans="7:13">
      <c r="G1311">
        <v>1.4042811474782793E-2</v>
      </c>
      <c r="H1311">
        <v>1.4318160719386377E-2</v>
      </c>
      <c r="I1311">
        <v>1.4593509963989962E-2</v>
      </c>
      <c r="J1311">
        <f>_xlfn.BINOM.INV(BinomTrials,_xlfn.GAMMA.INV(Table3[[#This Row],[RV gamma]],GammaShape1,GammaRate1)/BinomTrials,Table3[[#This Row],[RV binom]])</f>
        <v>0</v>
      </c>
      <c r="K1311" s="1">
        <f>Table3[[#This Row],[Risk 1 Simulated occurences]]*_xlfn.LOGNORM.INV(Table3[[#This Row],[RV lognorm]],(LN(ImpLow1)+LN(ImpUp1))/2,(LN(ImpUp1)-LN(ImpLow1))/3.29)</f>
        <v>0</v>
      </c>
      <c r="L1311">
        <f>_xlfn.BINOM.INV(BinomTrials,_xlfn.GAMMA.INV(Table3[[#This Row],[RV gamma]],GammaShape2,GammaRate2)/BinomTrials,Table3[[#This Row],[RV binom]])</f>
        <v>0</v>
      </c>
      <c r="M1311" s="1">
        <f>Table3[[#This Row],[Risk 2 simulated occurences]]*_xlfn.LOGNORM.INV(Table3[[#This Row],[RV lognorm]],(LN(ImpLow2)+LN(ImpUp2))/2,(LN(ImpUp2)-LN(ImpLow2))/3.29)</f>
        <v>0</v>
      </c>
    </row>
    <row r="1312" spans="7:13">
      <c r="G1312">
        <v>1.7532456674395343E-2</v>
      </c>
      <c r="H1312">
        <v>0.64532721072683452</v>
      </c>
      <c r="I1312">
        <v>0.27312196477927358</v>
      </c>
      <c r="J1312">
        <f>_xlfn.BINOM.INV(BinomTrials,_xlfn.GAMMA.INV(Table3[[#This Row],[RV gamma]],GammaShape1,GammaRate1)/BinomTrials,Table3[[#This Row],[RV binom]])</f>
        <v>0</v>
      </c>
      <c r="K1312" s="1">
        <f>Table3[[#This Row],[Risk 1 Simulated occurences]]*_xlfn.LOGNORM.INV(Table3[[#This Row],[RV lognorm]],(LN(ImpLow1)+LN(ImpUp1))/2,(LN(ImpUp1)-LN(ImpLow1))/3.29)</f>
        <v>0</v>
      </c>
      <c r="L1312">
        <f>_xlfn.BINOM.INV(BinomTrials,_xlfn.GAMMA.INV(Table3[[#This Row],[RV gamma]],GammaShape2,GammaRate2)/BinomTrials,Table3[[#This Row],[RV binom]])</f>
        <v>0</v>
      </c>
      <c r="M1312" s="1">
        <f>Table3[[#This Row],[Risk 2 simulated occurences]]*_xlfn.LOGNORM.INV(Table3[[#This Row],[RV lognorm]],(LN(ImpLow2)+LN(ImpUp2))/2,(LN(ImpUp2)-LN(ImpLow2))/3.29)</f>
        <v>0</v>
      </c>
    </row>
    <row r="1313" spans="7:13">
      <c r="G1313">
        <v>0.6679993265625086</v>
      </c>
      <c r="H1313">
        <v>1.4430685906871542E-2</v>
      </c>
      <c r="I1313">
        <v>0.36086204525123444</v>
      </c>
      <c r="J1313">
        <f>_xlfn.BINOM.INV(BinomTrials,_xlfn.GAMMA.INV(Table3[[#This Row],[RV gamma]],GammaShape1,GammaRate1)/BinomTrials,Table3[[#This Row],[RV binom]])</f>
        <v>0</v>
      </c>
      <c r="K1313" s="1">
        <f>Table3[[#This Row],[Risk 1 Simulated occurences]]*_xlfn.LOGNORM.INV(Table3[[#This Row],[RV lognorm]],(LN(ImpLow1)+LN(ImpUp1))/2,(LN(ImpUp1)-LN(ImpLow1))/3.29)</f>
        <v>0</v>
      </c>
      <c r="L1313">
        <f>_xlfn.BINOM.INV(BinomTrials,_xlfn.GAMMA.INV(Table3[[#This Row],[RV gamma]],GammaShape2,GammaRate2)/BinomTrials,Table3[[#This Row],[RV binom]])</f>
        <v>0</v>
      </c>
      <c r="M1313" s="1">
        <f>Table3[[#This Row],[Risk 2 simulated occurences]]*_xlfn.LOGNORM.INV(Table3[[#This Row],[RV lognorm]],(LN(ImpLow2)+LN(ImpUp2))/2,(LN(ImpUp2)-LN(ImpLow2))/3.29)</f>
        <v>0</v>
      </c>
    </row>
    <row r="1314" spans="7:13">
      <c r="G1314">
        <v>6.4681536082495716E-2</v>
      </c>
      <c r="H1314">
        <v>0.53653803678999568</v>
      </c>
      <c r="I1314">
        <v>8.3945374974955522E-3</v>
      </c>
      <c r="J1314">
        <f>_xlfn.BINOM.INV(BinomTrials,_xlfn.GAMMA.INV(Table3[[#This Row],[RV gamma]],GammaShape1,GammaRate1)/BinomTrials,Table3[[#This Row],[RV binom]])</f>
        <v>0</v>
      </c>
      <c r="K1314" s="1">
        <f>Table3[[#This Row],[Risk 1 Simulated occurences]]*_xlfn.LOGNORM.INV(Table3[[#This Row],[RV lognorm]],(LN(ImpLow1)+LN(ImpUp1))/2,(LN(ImpUp1)-LN(ImpLow1))/3.29)</f>
        <v>0</v>
      </c>
      <c r="L1314">
        <f>_xlfn.BINOM.INV(BinomTrials,_xlfn.GAMMA.INV(Table3[[#This Row],[RV gamma]],GammaShape2,GammaRate2)/BinomTrials,Table3[[#This Row],[RV binom]])</f>
        <v>0</v>
      </c>
      <c r="M1314" s="1">
        <f>Table3[[#This Row],[Risk 2 simulated occurences]]*_xlfn.LOGNORM.INV(Table3[[#This Row],[RV lognorm]],(LN(ImpLow2)+LN(ImpUp2))/2,(LN(ImpUp2)-LN(ImpLow2))/3.29)</f>
        <v>0</v>
      </c>
    </row>
    <row r="1315" spans="7:13">
      <c r="G1315">
        <v>0.10257693850555315</v>
      </c>
      <c r="H1315">
        <v>0.59478432945664239</v>
      </c>
      <c r="I1315">
        <v>8.6991720407731704E-2</v>
      </c>
      <c r="J1315">
        <f>_xlfn.BINOM.INV(BinomTrials,_xlfn.GAMMA.INV(Table3[[#This Row],[RV gamma]],GammaShape1,GammaRate1)/BinomTrials,Table3[[#This Row],[RV binom]])</f>
        <v>0</v>
      </c>
      <c r="K1315" s="1">
        <f>Table3[[#This Row],[Risk 1 Simulated occurences]]*_xlfn.LOGNORM.INV(Table3[[#This Row],[RV lognorm]],(LN(ImpLow1)+LN(ImpUp1))/2,(LN(ImpUp1)-LN(ImpLow1))/3.29)</f>
        <v>0</v>
      </c>
      <c r="L1315">
        <f>_xlfn.BINOM.INV(BinomTrials,_xlfn.GAMMA.INV(Table3[[#This Row],[RV gamma]],GammaShape2,GammaRate2)/BinomTrials,Table3[[#This Row],[RV binom]])</f>
        <v>0</v>
      </c>
      <c r="M1315" s="1">
        <f>Table3[[#This Row],[Risk 2 simulated occurences]]*_xlfn.LOGNORM.INV(Table3[[#This Row],[RV lognorm]],(LN(ImpLow2)+LN(ImpUp2))/2,(LN(ImpUp2)-LN(ImpLow2))/3.29)</f>
        <v>0</v>
      </c>
    </row>
    <row r="1316" spans="7:13">
      <c r="G1316">
        <v>1.0605462831726978E-2</v>
      </c>
      <c r="H1316">
        <v>0.54022517778921186</v>
      </c>
      <c r="I1316">
        <v>6.9844892746696668E-2</v>
      </c>
      <c r="J1316">
        <f>_xlfn.BINOM.INV(BinomTrials,_xlfn.GAMMA.INV(Table3[[#This Row],[RV gamma]],GammaShape1,GammaRate1)/BinomTrials,Table3[[#This Row],[RV binom]])</f>
        <v>0</v>
      </c>
      <c r="K1316" s="1">
        <f>Table3[[#This Row],[Risk 1 Simulated occurences]]*_xlfn.LOGNORM.INV(Table3[[#This Row],[RV lognorm]],(LN(ImpLow1)+LN(ImpUp1))/2,(LN(ImpUp1)-LN(ImpLow1))/3.29)</f>
        <v>0</v>
      </c>
      <c r="L1316">
        <f>_xlfn.BINOM.INV(BinomTrials,_xlfn.GAMMA.INV(Table3[[#This Row],[RV gamma]],GammaShape2,GammaRate2)/BinomTrials,Table3[[#This Row],[RV binom]])</f>
        <v>0</v>
      </c>
      <c r="M1316" s="1">
        <f>Table3[[#This Row],[Risk 2 simulated occurences]]*_xlfn.LOGNORM.INV(Table3[[#This Row],[RV lognorm]],(LN(ImpLow2)+LN(ImpUp2))/2,(LN(ImpUp2)-LN(ImpLow2))/3.29)</f>
        <v>0</v>
      </c>
    </row>
    <row r="1317" spans="7:13">
      <c r="G1317">
        <v>0.24601381283533472</v>
      </c>
      <c r="H1317">
        <v>0.56456310328308634</v>
      </c>
      <c r="I1317">
        <v>0.88311239373083805</v>
      </c>
      <c r="J1317">
        <f>_xlfn.BINOM.INV(BinomTrials,_xlfn.GAMMA.INV(Table3[[#This Row],[RV gamma]],GammaShape1,GammaRate1)/BinomTrials,Table3[[#This Row],[RV binom]])</f>
        <v>0</v>
      </c>
      <c r="K1317" s="1">
        <f>Table3[[#This Row],[Risk 1 Simulated occurences]]*_xlfn.LOGNORM.INV(Table3[[#This Row],[RV lognorm]],(LN(ImpLow1)+LN(ImpUp1))/2,(LN(ImpUp1)-LN(ImpLow1))/3.29)</f>
        <v>0</v>
      </c>
      <c r="L1317">
        <f>_xlfn.BINOM.INV(BinomTrials,_xlfn.GAMMA.INV(Table3[[#This Row],[RV gamma]],GammaShape2,GammaRate2)/BinomTrials,Table3[[#This Row],[RV binom]])</f>
        <v>0</v>
      </c>
      <c r="M1317" s="1">
        <f>Table3[[#This Row],[Risk 2 simulated occurences]]*_xlfn.LOGNORM.INV(Table3[[#This Row],[RV lognorm]],(LN(ImpLow2)+LN(ImpUp2))/2,(LN(ImpUp2)-LN(ImpLow2))/3.29)</f>
        <v>0</v>
      </c>
    </row>
    <row r="1318" spans="7:13">
      <c r="G1318">
        <v>0.75415232347052186</v>
      </c>
      <c r="H1318">
        <v>0.61207687883268902</v>
      </c>
      <c r="I1318">
        <v>0.47000143419485607</v>
      </c>
      <c r="J1318">
        <f>_xlfn.BINOM.INV(BinomTrials,_xlfn.GAMMA.INV(Table3[[#This Row],[RV gamma]],GammaShape1,GammaRate1)/BinomTrials,Table3[[#This Row],[RV binom]])</f>
        <v>1</v>
      </c>
      <c r="K1318" s="1">
        <f>Table3[[#This Row],[Risk 1 Simulated occurences]]*_xlfn.LOGNORM.INV(Table3[[#This Row],[RV lognorm]],(LN(ImpLow1)+LN(ImpUp1))/2,(LN(ImpUp1)-LN(ImpLow1))/3.29)</f>
        <v>30000.101098289248</v>
      </c>
      <c r="L1318">
        <f>_xlfn.BINOM.INV(BinomTrials,_xlfn.GAMMA.INV(Table3[[#This Row],[RV gamma]],GammaShape2,GammaRate2)/BinomTrials,Table3[[#This Row],[RV binom]])</f>
        <v>0</v>
      </c>
      <c r="M1318" s="1">
        <f>Table3[[#This Row],[Risk 2 simulated occurences]]*_xlfn.LOGNORM.INV(Table3[[#This Row],[RV lognorm]],(LN(ImpLow2)+LN(ImpUp2))/2,(LN(ImpUp2)-LN(ImpLow2))/3.29)</f>
        <v>0</v>
      </c>
    </row>
    <row r="1319" spans="7:13">
      <c r="G1319">
        <v>3.8100569061050457E-2</v>
      </c>
      <c r="H1319">
        <v>0.17610254100342398</v>
      </c>
      <c r="I1319">
        <v>0.31410451294579755</v>
      </c>
      <c r="J1319">
        <f>_xlfn.BINOM.INV(BinomTrials,_xlfn.GAMMA.INV(Table3[[#This Row],[RV gamma]],GammaShape1,GammaRate1)/BinomTrials,Table3[[#This Row],[RV binom]])</f>
        <v>0</v>
      </c>
      <c r="K1319" s="1">
        <f>Table3[[#This Row],[Risk 1 Simulated occurences]]*_xlfn.LOGNORM.INV(Table3[[#This Row],[RV lognorm]],(LN(ImpLow1)+LN(ImpUp1))/2,(LN(ImpUp1)-LN(ImpLow1))/3.29)</f>
        <v>0</v>
      </c>
      <c r="L1319">
        <f>_xlfn.BINOM.INV(BinomTrials,_xlfn.GAMMA.INV(Table3[[#This Row],[RV gamma]],GammaShape2,GammaRate2)/BinomTrials,Table3[[#This Row],[RV binom]])</f>
        <v>0</v>
      </c>
      <c r="M1319" s="1">
        <f>Table3[[#This Row],[Risk 2 simulated occurences]]*_xlfn.LOGNORM.INV(Table3[[#This Row],[RV lognorm]],(LN(ImpLow2)+LN(ImpUp2))/2,(LN(ImpUp2)-LN(ImpLow2))/3.29)</f>
        <v>0</v>
      </c>
    </row>
    <row r="1320" spans="7:13">
      <c r="G1320">
        <v>0.3562642090750226</v>
      </c>
      <c r="H1320">
        <v>0.75540664454708184</v>
      </c>
      <c r="I1320">
        <v>0.15454908001914111</v>
      </c>
      <c r="J1320">
        <f>_xlfn.BINOM.INV(BinomTrials,_xlfn.GAMMA.INV(Table3[[#This Row],[RV gamma]],GammaShape1,GammaRate1)/BinomTrials,Table3[[#This Row],[RV binom]])</f>
        <v>1</v>
      </c>
      <c r="K1320" s="1">
        <f>Table3[[#This Row],[Risk 1 Simulated occurences]]*_xlfn.LOGNORM.INV(Table3[[#This Row],[RV lognorm]],(LN(ImpLow1)+LN(ImpUp1))/2,(LN(ImpUp1)-LN(ImpLow1))/3.29)</f>
        <v>15518.371461459332</v>
      </c>
      <c r="L1320">
        <f>_xlfn.BINOM.INV(BinomTrials,_xlfn.GAMMA.INV(Table3[[#This Row],[RV gamma]],GammaShape2,GammaRate2)/BinomTrials,Table3[[#This Row],[RV binom]])</f>
        <v>0</v>
      </c>
      <c r="M1320" s="1">
        <f>Table3[[#This Row],[Risk 2 simulated occurences]]*_xlfn.LOGNORM.INV(Table3[[#This Row],[RV lognorm]],(LN(ImpLow2)+LN(ImpUp2))/2,(LN(ImpUp2)-LN(ImpLow2))/3.29)</f>
        <v>0</v>
      </c>
    </row>
    <row r="1321" spans="7:13">
      <c r="G1321">
        <v>0.73256192390460606</v>
      </c>
      <c r="H1321">
        <v>0.11947490280469643</v>
      </c>
      <c r="I1321">
        <v>0.50638788170478677</v>
      </c>
      <c r="J1321">
        <f>_xlfn.BINOM.INV(BinomTrials,_xlfn.GAMMA.INV(Table3[[#This Row],[RV gamma]],GammaShape1,GammaRate1)/BinomTrials,Table3[[#This Row],[RV binom]])</f>
        <v>0</v>
      </c>
      <c r="K1321" s="1">
        <f>Table3[[#This Row],[Risk 1 Simulated occurences]]*_xlfn.LOGNORM.INV(Table3[[#This Row],[RV lognorm]],(LN(ImpLow1)+LN(ImpUp1))/2,(LN(ImpUp1)-LN(ImpLow1))/3.29)</f>
        <v>0</v>
      </c>
      <c r="L1321">
        <f>_xlfn.BINOM.INV(BinomTrials,_xlfn.GAMMA.INV(Table3[[#This Row],[RV gamma]],GammaShape2,GammaRate2)/BinomTrials,Table3[[#This Row],[RV binom]])</f>
        <v>0</v>
      </c>
      <c r="M1321" s="1">
        <f>Table3[[#This Row],[Risk 2 simulated occurences]]*_xlfn.LOGNORM.INV(Table3[[#This Row],[RV lognorm]],(LN(ImpLow2)+LN(ImpUp2))/2,(LN(ImpUp2)-LN(ImpLow2))/3.29)</f>
        <v>0</v>
      </c>
    </row>
    <row r="1322" spans="7:13">
      <c r="G1322">
        <v>0.16825506471481877</v>
      </c>
      <c r="H1322">
        <v>1.469143853275638E-2</v>
      </c>
      <c r="I1322">
        <v>0.86112781235069402</v>
      </c>
      <c r="J1322">
        <f>_xlfn.BINOM.INV(BinomTrials,_xlfn.GAMMA.INV(Table3[[#This Row],[RV gamma]],GammaShape1,GammaRate1)/BinomTrials,Table3[[#This Row],[RV binom]])</f>
        <v>0</v>
      </c>
      <c r="K1322" s="1">
        <f>Table3[[#This Row],[Risk 1 Simulated occurences]]*_xlfn.LOGNORM.INV(Table3[[#This Row],[RV lognorm]],(LN(ImpLow1)+LN(ImpUp1))/2,(LN(ImpUp1)-LN(ImpLow1))/3.29)</f>
        <v>0</v>
      </c>
      <c r="L1322">
        <f>_xlfn.BINOM.INV(BinomTrials,_xlfn.GAMMA.INV(Table3[[#This Row],[RV gamma]],GammaShape2,GammaRate2)/BinomTrials,Table3[[#This Row],[RV binom]])</f>
        <v>0</v>
      </c>
      <c r="M1322" s="1">
        <f>Table3[[#This Row],[Risk 2 simulated occurences]]*_xlfn.LOGNORM.INV(Table3[[#This Row],[RV lognorm]],(LN(ImpLow2)+LN(ImpUp2))/2,(LN(ImpUp2)-LN(ImpLow2))/3.29)</f>
        <v>0</v>
      </c>
    </row>
    <row r="1323" spans="7:13">
      <c r="G1323">
        <v>0.86287266195885493</v>
      </c>
      <c r="H1323">
        <v>0.91900742003647951</v>
      </c>
      <c r="I1323">
        <v>0.9751421781141042</v>
      </c>
      <c r="J1323">
        <f>_xlfn.BINOM.INV(BinomTrials,_xlfn.GAMMA.INV(Table3[[#This Row],[RV gamma]],GammaShape1,GammaRate1)/BinomTrials,Table3[[#This Row],[RV binom]])</f>
        <v>2</v>
      </c>
      <c r="K1323" s="1">
        <f>Table3[[#This Row],[Risk 1 Simulated occurences]]*_xlfn.LOGNORM.INV(Table3[[#This Row],[RV lognorm]],(LN(ImpLow1)+LN(ImpUp1))/2,(LN(ImpUp1)-LN(ImpLow1))/3.29)</f>
        <v>249749.66530709053</v>
      </c>
      <c r="L1323">
        <f>_xlfn.BINOM.INV(BinomTrials,_xlfn.GAMMA.INV(Table3[[#This Row],[RV gamma]],GammaShape2,GammaRate2)/BinomTrials,Table3[[#This Row],[RV binom]])</f>
        <v>1</v>
      </c>
      <c r="M1323" s="1">
        <f>Table3[[#This Row],[Risk 2 simulated occurences]]*_xlfn.LOGNORM.INV(Table3[[#This Row],[RV lognorm]],(LN(ImpLow2)+LN(ImpUp2))/2,(LN(ImpUp2)-LN(ImpLow2))/3.29)</f>
        <v>12487483.265354553</v>
      </c>
    </row>
    <row r="1324" spans="7:13">
      <c r="G1324">
        <v>0.30082954247520749</v>
      </c>
      <c r="H1324">
        <v>0.75770855311197627</v>
      </c>
      <c r="I1324">
        <v>0.21458756374874505</v>
      </c>
      <c r="J1324">
        <f>_xlfn.BINOM.INV(BinomTrials,_xlfn.GAMMA.INV(Table3[[#This Row],[RV gamma]],GammaShape1,GammaRate1)/BinomTrials,Table3[[#This Row],[RV binom]])</f>
        <v>1</v>
      </c>
      <c r="K1324" s="1">
        <f>Table3[[#This Row],[Risk 1 Simulated occurences]]*_xlfn.LOGNORM.INV(Table3[[#This Row],[RV lognorm]],(LN(ImpLow1)+LN(ImpUp1))/2,(LN(ImpUp1)-LN(ImpLow1))/3.29)</f>
        <v>18184.226863315555</v>
      </c>
      <c r="L1324">
        <f>_xlfn.BINOM.INV(BinomTrials,_xlfn.GAMMA.INV(Table3[[#This Row],[RV gamma]],GammaShape2,GammaRate2)/BinomTrials,Table3[[#This Row],[RV binom]])</f>
        <v>0</v>
      </c>
      <c r="M1324" s="1">
        <f>Table3[[#This Row],[Risk 2 simulated occurences]]*_xlfn.LOGNORM.INV(Table3[[#This Row],[RV lognorm]],(LN(ImpLow2)+LN(ImpUp2))/2,(LN(ImpUp2)-LN(ImpLow2))/3.29)</f>
        <v>0</v>
      </c>
    </row>
    <row r="1325" spans="7:13">
      <c r="G1325">
        <v>4.2120380812380641E-2</v>
      </c>
      <c r="H1325">
        <v>0.80765215298517246</v>
      </c>
      <c r="I1325">
        <v>0.57318392515796424</v>
      </c>
      <c r="J1325">
        <f>_xlfn.BINOM.INV(BinomTrials,_xlfn.GAMMA.INV(Table3[[#This Row],[RV gamma]],GammaShape1,GammaRate1)/BinomTrials,Table3[[#This Row],[RV binom]])</f>
        <v>1</v>
      </c>
      <c r="K1325" s="1">
        <f>Table3[[#This Row],[Risk 1 Simulated occurences]]*_xlfn.LOGNORM.INV(Table3[[#This Row],[RV lognorm]],(LN(ImpLow1)+LN(ImpUp1))/2,(LN(ImpUp1)-LN(ImpLow1))/3.29)</f>
        <v>35981.129721859208</v>
      </c>
      <c r="L1325">
        <f>_xlfn.BINOM.INV(BinomTrials,_xlfn.GAMMA.INV(Table3[[#This Row],[RV gamma]],GammaShape2,GammaRate2)/BinomTrials,Table3[[#This Row],[RV binom]])</f>
        <v>0</v>
      </c>
      <c r="M1325" s="1">
        <f>Table3[[#This Row],[Risk 2 simulated occurences]]*_xlfn.LOGNORM.INV(Table3[[#This Row],[RV lognorm]],(LN(ImpLow2)+LN(ImpUp2))/2,(LN(ImpUp2)-LN(ImpLow2))/3.29)</f>
        <v>0</v>
      </c>
    </row>
    <row r="1326" spans="7:13">
      <c r="G1326">
        <v>0.91724031368142012</v>
      </c>
      <c r="H1326">
        <v>0.20973522179282048</v>
      </c>
      <c r="I1326">
        <v>0.50223012990422089</v>
      </c>
      <c r="J1326">
        <f>_xlfn.BINOM.INV(BinomTrials,_xlfn.GAMMA.INV(Table3[[#This Row],[RV gamma]],GammaShape1,GammaRate1)/BinomTrials,Table3[[#This Row],[RV binom]])</f>
        <v>0</v>
      </c>
      <c r="K1326" s="1">
        <f>Table3[[#This Row],[Risk 1 Simulated occurences]]*_xlfn.LOGNORM.INV(Table3[[#This Row],[RV lognorm]],(LN(ImpLow1)+LN(ImpUp1))/2,(LN(ImpUp1)-LN(ImpLow1))/3.29)</f>
        <v>0</v>
      </c>
      <c r="L1326">
        <f>_xlfn.BINOM.INV(BinomTrials,_xlfn.GAMMA.INV(Table3[[#This Row],[RV gamma]],GammaShape2,GammaRate2)/BinomTrials,Table3[[#This Row],[RV binom]])</f>
        <v>0</v>
      </c>
      <c r="M1326" s="1">
        <f>Table3[[#This Row],[Risk 2 simulated occurences]]*_xlfn.LOGNORM.INV(Table3[[#This Row],[RV lognorm]],(LN(ImpLow2)+LN(ImpUp2))/2,(LN(ImpUp2)-LN(ImpLow2))/3.29)</f>
        <v>0</v>
      </c>
    </row>
    <row r="1327" spans="7:13">
      <c r="G1327">
        <v>5.7952043627366445E-2</v>
      </c>
      <c r="H1327">
        <v>1.9872671933785394E-2</v>
      </c>
      <c r="I1327">
        <v>0.98179330024020439</v>
      </c>
      <c r="J1327">
        <f>_xlfn.BINOM.INV(BinomTrials,_xlfn.GAMMA.INV(Table3[[#This Row],[RV gamma]],GammaShape1,GammaRate1)/BinomTrials,Table3[[#This Row],[RV binom]])</f>
        <v>0</v>
      </c>
      <c r="K1327" s="1">
        <f>Table3[[#This Row],[Risk 1 Simulated occurences]]*_xlfn.LOGNORM.INV(Table3[[#This Row],[RV lognorm]],(LN(ImpLow1)+LN(ImpUp1))/2,(LN(ImpUp1)-LN(ImpLow1))/3.29)</f>
        <v>0</v>
      </c>
      <c r="L1327">
        <f>_xlfn.BINOM.INV(BinomTrials,_xlfn.GAMMA.INV(Table3[[#This Row],[RV gamma]],GammaShape2,GammaRate2)/BinomTrials,Table3[[#This Row],[RV binom]])</f>
        <v>0</v>
      </c>
      <c r="M1327" s="1">
        <f>Table3[[#This Row],[Risk 2 simulated occurences]]*_xlfn.LOGNORM.INV(Table3[[#This Row],[RV lognorm]],(LN(ImpLow2)+LN(ImpUp2))/2,(LN(ImpUp2)-LN(ImpLow2))/3.29)</f>
        <v>0</v>
      </c>
    </row>
    <row r="1328" spans="7:13">
      <c r="G1328">
        <v>0.99999724514782296</v>
      </c>
      <c r="H1328">
        <v>0.99999719113111363</v>
      </c>
      <c r="I1328">
        <v>0.9999971371144043</v>
      </c>
      <c r="J1328">
        <f>_xlfn.BINOM.INV(BinomTrials,_xlfn.GAMMA.INV(Table3[[#This Row],[RV gamma]],GammaShape1,GammaRate1)/BinomTrials,Table3[[#This Row],[RV binom]])</f>
        <v>8</v>
      </c>
      <c r="K1328" s="1">
        <f>Table3[[#This Row],[Risk 1 Simulated occurences]]*_xlfn.LOGNORM.INV(Table3[[#This Row],[RV lognorm]],(LN(ImpLow1)+LN(ImpUp1))/2,(LN(ImpUp1)-LN(ImpLow1))/3.29)</f>
        <v>6051954.2161678318</v>
      </c>
      <c r="L1328">
        <f>_xlfn.BINOM.INV(BinomTrials,_xlfn.GAMMA.INV(Table3[[#This Row],[RV gamma]],GammaShape2,GammaRate2)/BinomTrials,Table3[[#This Row],[RV binom]])</f>
        <v>5</v>
      </c>
      <c r="M1328" s="1">
        <f>Table3[[#This Row],[Risk 2 simulated occurences]]*_xlfn.LOGNORM.INV(Table3[[#This Row],[RV lognorm]],(LN(ImpLow2)+LN(ImpUp2))/2,(LN(ImpUp2)-LN(ImpLow2))/3.29)</f>
        <v>378247138.51049036</v>
      </c>
    </row>
    <row r="1329" spans="7:13">
      <c r="G1329">
        <v>0.95369919946123805</v>
      </c>
      <c r="H1329">
        <v>0.95279134062714477</v>
      </c>
      <c r="I1329">
        <v>0.95188348179305138</v>
      </c>
      <c r="J1329">
        <f>_xlfn.BINOM.INV(BinomTrials,_xlfn.GAMMA.INV(Table3[[#This Row],[RV gamma]],GammaShape1,GammaRate1)/BinomTrials,Table3[[#This Row],[RV binom]])</f>
        <v>2</v>
      </c>
      <c r="K1329" s="1">
        <f>Table3[[#This Row],[Risk 1 Simulated occurences]]*_xlfn.LOGNORM.INV(Table3[[#This Row],[RV lognorm]],(LN(ImpLow1)+LN(ImpUp1))/2,(LN(ImpUp1)-LN(ImpLow1))/3.29)</f>
        <v>202591.73482381168</v>
      </c>
      <c r="L1329">
        <f>_xlfn.BINOM.INV(BinomTrials,_xlfn.GAMMA.INV(Table3[[#This Row],[RV gamma]],GammaShape2,GammaRate2)/BinomTrials,Table3[[#This Row],[RV binom]])</f>
        <v>1</v>
      </c>
      <c r="M1329" s="1">
        <f>Table3[[#This Row],[Risk 2 simulated occurences]]*_xlfn.LOGNORM.INV(Table3[[#This Row],[RV lognorm]],(LN(ImpLow2)+LN(ImpUp2))/2,(LN(ImpUp2)-LN(ImpLow2))/3.29)</f>
        <v>10129586.741190607</v>
      </c>
    </row>
    <row r="1330" spans="7:13">
      <c r="G1330">
        <v>0.82244534502851097</v>
      </c>
      <c r="H1330">
        <v>0.56406192042122683</v>
      </c>
      <c r="I1330">
        <v>0.30567849581394274</v>
      </c>
      <c r="J1330">
        <f>_xlfn.BINOM.INV(BinomTrials,_xlfn.GAMMA.INV(Table3[[#This Row],[RV gamma]],GammaShape1,GammaRate1)/BinomTrials,Table3[[#This Row],[RV binom]])</f>
        <v>1</v>
      </c>
      <c r="K1330" s="1">
        <f>Table3[[#This Row],[Risk 1 Simulated occurences]]*_xlfn.LOGNORM.INV(Table3[[#This Row],[RV lognorm]],(LN(ImpLow1)+LN(ImpUp1))/2,(LN(ImpUp1)-LN(ImpLow1))/3.29)</f>
        <v>22159.040113951967</v>
      </c>
      <c r="L1330">
        <f>_xlfn.BINOM.INV(BinomTrials,_xlfn.GAMMA.INV(Table3[[#This Row],[RV gamma]],GammaShape2,GammaRate2)/BinomTrials,Table3[[#This Row],[RV binom]])</f>
        <v>0</v>
      </c>
      <c r="M1330" s="1">
        <f>Table3[[#This Row],[Risk 2 simulated occurences]]*_xlfn.LOGNORM.INV(Table3[[#This Row],[RV lognorm]],(LN(ImpLow2)+LN(ImpUp2))/2,(LN(ImpUp2)-LN(ImpLow2))/3.29)</f>
        <v>0</v>
      </c>
    </row>
    <row r="1331" spans="7:13">
      <c r="G1331">
        <v>0.83891389418342799</v>
      </c>
      <c r="H1331">
        <v>0.18869651955957362</v>
      </c>
      <c r="I1331">
        <v>0.53847914493571924</v>
      </c>
      <c r="J1331">
        <f>_xlfn.BINOM.INV(BinomTrials,_xlfn.GAMMA.INV(Table3[[#This Row],[RV gamma]],GammaShape1,GammaRate1)/BinomTrials,Table3[[#This Row],[RV binom]])</f>
        <v>0</v>
      </c>
      <c r="K1331" s="1">
        <f>Table3[[#This Row],[Risk 1 Simulated occurences]]*_xlfn.LOGNORM.INV(Table3[[#This Row],[RV lognorm]],(LN(ImpLow1)+LN(ImpUp1))/2,(LN(ImpUp1)-LN(ImpLow1))/3.29)</f>
        <v>0</v>
      </c>
      <c r="L1331">
        <f>_xlfn.BINOM.INV(BinomTrials,_xlfn.GAMMA.INV(Table3[[#This Row],[RV gamma]],GammaShape2,GammaRate2)/BinomTrials,Table3[[#This Row],[RV binom]])</f>
        <v>0</v>
      </c>
      <c r="M1331" s="1">
        <f>Table3[[#This Row],[Risk 2 simulated occurences]]*_xlfn.LOGNORM.INV(Table3[[#This Row],[RV lognorm]],(LN(ImpLow2)+LN(ImpUp2))/2,(LN(ImpUp2)-LN(ImpLow2))/3.29)</f>
        <v>0</v>
      </c>
    </row>
    <row r="1332" spans="7:13">
      <c r="G1332">
        <v>0.62581954087401714</v>
      </c>
      <c r="H1332">
        <v>0.4224042377538999</v>
      </c>
      <c r="I1332">
        <v>0.21898893463378258</v>
      </c>
      <c r="J1332">
        <f>_xlfn.BINOM.INV(BinomTrials,_xlfn.GAMMA.INV(Table3[[#This Row],[RV gamma]],GammaShape1,GammaRate1)/BinomTrials,Table3[[#This Row],[RV binom]])</f>
        <v>0</v>
      </c>
      <c r="K1332" s="1">
        <f>Table3[[#This Row],[Risk 1 Simulated occurences]]*_xlfn.LOGNORM.INV(Table3[[#This Row],[RV lognorm]],(LN(ImpLow1)+LN(ImpUp1))/2,(LN(ImpUp1)-LN(ImpLow1))/3.29)</f>
        <v>0</v>
      </c>
      <c r="L1332">
        <f>_xlfn.BINOM.INV(BinomTrials,_xlfn.GAMMA.INV(Table3[[#This Row],[RV gamma]],GammaShape2,GammaRate2)/BinomTrials,Table3[[#This Row],[RV binom]])</f>
        <v>0</v>
      </c>
      <c r="M1332" s="1">
        <f>Table3[[#This Row],[Risk 2 simulated occurences]]*_xlfn.LOGNORM.INV(Table3[[#This Row],[RV lognorm]],(LN(ImpLow2)+LN(ImpUp2))/2,(LN(ImpUp2)-LN(ImpLow2))/3.29)</f>
        <v>0</v>
      </c>
    </row>
    <row r="1333" spans="7:13">
      <c r="G1333">
        <v>0.14902346960689103</v>
      </c>
      <c r="H1333">
        <v>0.34802392979526142</v>
      </c>
      <c r="I1333">
        <v>0.5470243899836319</v>
      </c>
      <c r="J1333">
        <f>_xlfn.BINOM.INV(BinomTrials,_xlfn.GAMMA.INV(Table3[[#This Row],[RV gamma]],GammaShape1,GammaRate1)/BinomTrials,Table3[[#This Row],[RV binom]])</f>
        <v>0</v>
      </c>
      <c r="K1333" s="1">
        <f>Table3[[#This Row],[Risk 1 Simulated occurences]]*_xlfn.LOGNORM.INV(Table3[[#This Row],[RV lognorm]],(LN(ImpLow1)+LN(ImpUp1))/2,(LN(ImpUp1)-LN(ImpLow1))/3.29)</f>
        <v>0</v>
      </c>
      <c r="L1333">
        <f>_xlfn.BINOM.INV(BinomTrials,_xlfn.GAMMA.INV(Table3[[#This Row],[RV gamma]],GammaShape2,GammaRate2)/BinomTrials,Table3[[#This Row],[RV binom]])</f>
        <v>0</v>
      </c>
      <c r="M1333" s="1">
        <f>Table3[[#This Row],[Risk 2 simulated occurences]]*_xlfn.LOGNORM.INV(Table3[[#This Row],[RV lognorm]],(LN(ImpLow2)+LN(ImpUp2))/2,(LN(ImpUp2)-LN(ImpLow2))/3.29)</f>
        <v>0</v>
      </c>
    </row>
    <row r="1334" spans="7:13">
      <c r="G1334">
        <v>0.63745368301749872</v>
      </c>
      <c r="H1334">
        <v>0.23818806895901826</v>
      </c>
      <c r="I1334">
        <v>0.83892245490053785</v>
      </c>
      <c r="J1334">
        <f>_xlfn.BINOM.INV(BinomTrials,_xlfn.GAMMA.INV(Table3[[#This Row],[RV gamma]],GammaShape1,GammaRate1)/BinomTrials,Table3[[#This Row],[RV binom]])</f>
        <v>0</v>
      </c>
      <c r="K1334" s="1">
        <f>Table3[[#This Row],[Risk 1 Simulated occurences]]*_xlfn.LOGNORM.INV(Table3[[#This Row],[RV lognorm]],(LN(ImpLow1)+LN(ImpUp1))/2,(LN(ImpUp1)-LN(ImpLow1))/3.29)</f>
        <v>0</v>
      </c>
      <c r="L1334">
        <f>_xlfn.BINOM.INV(BinomTrials,_xlfn.GAMMA.INV(Table3[[#This Row],[RV gamma]],GammaShape2,GammaRate2)/BinomTrials,Table3[[#This Row],[RV binom]])</f>
        <v>0</v>
      </c>
      <c r="M1334" s="1">
        <f>Table3[[#This Row],[Risk 2 simulated occurences]]*_xlfn.LOGNORM.INV(Table3[[#This Row],[RV lognorm]],(LN(ImpLow2)+LN(ImpUp2))/2,(LN(ImpUp2)-LN(ImpLow2))/3.29)</f>
        <v>0</v>
      </c>
    </row>
    <row r="1335" spans="7:13">
      <c r="G1335">
        <v>0.68405047510007888</v>
      </c>
      <c r="H1335">
        <v>0.22687499421968824</v>
      </c>
      <c r="I1335">
        <v>0.76969951333929765</v>
      </c>
      <c r="J1335">
        <f>_xlfn.BINOM.INV(BinomTrials,_xlfn.GAMMA.INV(Table3[[#This Row],[RV gamma]],GammaShape1,GammaRate1)/BinomTrials,Table3[[#This Row],[RV binom]])</f>
        <v>0</v>
      </c>
      <c r="K1335" s="1">
        <f>Table3[[#This Row],[Risk 1 Simulated occurences]]*_xlfn.LOGNORM.INV(Table3[[#This Row],[RV lognorm]],(LN(ImpLow1)+LN(ImpUp1))/2,(LN(ImpUp1)-LN(ImpLow1))/3.29)</f>
        <v>0</v>
      </c>
      <c r="L1335">
        <f>_xlfn.BINOM.INV(BinomTrials,_xlfn.GAMMA.INV(Table3[[#This Row],[RV gamma]],GammaShape2,GammaRate2)/BinomTrials,Table3[[#This Row],[RV binom]])</f>
        <v>0</v>
      </c>
      <c r="M1335" s="1">
        <f>Table3[[#This Row],[Risk 2 simulated occurences]]*_xlfn.LOGNORM.INV(Table3[[#This Row],[RV lognorm]],(LN(ImpLow2)+LN(ImpUp2))/2,(LN(ImpUp2)-LN(ImpLow2))/3.29)</f>
        <v>0</v>
      </c>
    </row>
    <row r="1336" spans="7:13">
      <c r="G1336">
        <v>0.8363350070250849</v>
      </c>
      <c r="H1336">
        <v>8.8027850300086599E-2</v>
      </c>
      <c r="I1336">
        <v>0.33972069357508827</v>
      </c>
      <c r="J1336">
        <f>_xlfn.BINOM.INV(BinomTrials,_xlfn.GAMMA.INV(Table3[[#This Row],[RV gamma]],GammaShape1,GammaRate1)/BinomTrials,Table3[[#This Row],[RV binom]])</f>
        <v>0</v>
      </c>
      <c r="K1336" s="1">
        <f>Table3[[#This Row],[Risk 1 Simulated occurences]]*_xlfn.LOGNORM.INV(Table3[[#This Row],[RV lognorm]],(LN(ImpLow1)+LN(ImpUp1))/2,(LN(ImpUp1)-LN(ImpLow1))/3.29)</f>
        <v>0</v>
      </c>
      <c r="L1336">
        <f>_xlfn.BINOM.INV(BinomTrials,_xlfn.GAMMA.INV(Table3[[#This Row],[RV gamma]],GammaShape2,GammaRate2)/BinomTrials,Table3[[#This Row],[RV binom]])</f>
        <v>0</v>
      </c>
      <c r="M1336" s="1">
        <f>Table3[[#This Row],[Risk 2 simulated occurences]]*_xlfn.LOGNORM.INV(Table3[[#This Row],[RV lognorm]],(LN(ImpLow2)+LN(ImpUp2))/2,(LN(ImpUp2)-LN(ImpLow2))/3.29)</f>
        <v>0</v>
      </c>
    </row>
    <row r="1337" spans="7:13">
      <c r="G1337">
        <v>0.28246307060237186</v>
      </c>
      <c r="H1337">
        <v>0.48407999355535952</v>
      </c>
      <c r="I1337">
        <v>0.68569691650834719</v>
      </c>
      <c r="J1337">
        <f>_xlfn.BINOM.INV(BinomTrials,_xlfn.GAMMA.INV(Table3[[#This Row],[RV gamma]],GammaShape1,GammaRate1)/BinomTrials,Table3[[#This Row],[RV binom]])</f>
        <v>0</v>
      </c>
      <c r="K1337" s="1">
        <f>Table3[[#This Row],[Risk 1 Simulated occurences]]*_xlfn.LOGNORM.INV(Table3[[#This Row],[RV lognorm]],(LN(ImpLow1)+LN(ImpUp1))/2,(LN(ImpUp1)-LN(ImpLow1))/3.29)</f>
        <v>0</v>
      </c>
      <c r="L1337">
        <f>_xlfn.BINOM.INV(BinomTrials,_xlfn.GAMMA.INV(Table3[[#This Row],[RV gamma]],GammaShape2,GammaRate2)/BinomTrials,Table3[[#This Row],[RV binom]])</f>
        <v>0</v>
      </c>
      <c r="M1337" s="1">
        <f>Table3[[#This Row],[Risk 2 simulated occurences]]*_xlfn.LOGNORM.INV(Table3[[#This Row],[RV lognorm]],(LN(ImpLow2)+LN(ImpUp2))/2,(LN(ImpUp2)-LN(ImpLow2))/3.29)</f>
        <v>0</v>
      </c>
    </row>
    <row r="1338" spans="7:13">
      <c r="G1338">
        <v>0.35682761406378244</v>
      </c>
      <c r="H1338">
        <v>0.93245168492777819</v>
      </c>
      <c r="I1338">
        <v>0.50807575579177389</v>
      </c>
      <c r="J1338">
        <f>_xlfn.BINOM.INV(BinomTrials,_xlfn.GAMMA.INV(Table3[[#This Row],[RV gamma]],GammaShape1,GammaRate1)/BinomTrials,Table3[[#This Row],[RV binom]])</f>
        <v>2</v>
      </c>
      <c r="K1338" s="1">
        <f>Table3[[#This Row],[Risk 1 Simulated occurences]]*_xlfn.LOGNORM.INV(Table3[[#This Row],[RV lognorm]],(LN(ImpLow1)+LN(ImpUp1))/2,(LN(ImpUp1)-LN(ImpLow1))/3.29)</f>
        <v>64148.023332193967</v>
      </c>
      <c r="L1338">
        <f>_xlfn.BINOM.INV(BinomTrials,_xlfn.GAMMA.INV(Table3[[#This Row],[RV gamma]],GammaShape2,GammaRate2)/BinomTrials,Table3[[#This Row],[RV binom]])</f>
        <v>1</v>
      </c>
      <c r="M1338" s="1">
        <f>Table3[[#This Row],[Risk 2 simulated occurences]]*_xlfn.LOGNORM.INV(Table3[[#This Row],[RV lognorm]],(LN(ImpLow2)+LN(ImpUp2))/2,(LN(ImpUp2)-LN(ImpLow2))/3.29)</f>
        <v>3207401.1666096998</v>
      </c>
    </row>
    <row r="1339" spans="7:13">
      <c r="G1339">
        <v>0.201709569991431</v>
      </c>
      <c r="H1339">
        <v>0.7154685811677336</v>
      </c>
      <c r="I1339">
        <v>0.22922759234403614</v>
      </c>
      <c r="J1339">
        <f>_xlfn.BINOM.INV(BinomTrials,_xlfn.GAMMA.INV(Table3[[#This Row],[RV gamma]],GammaShape1,GammaRate1)/BinomTrials,Table3[[#This Row],[RV binom]])</f>
        <v>1</v>
      </c>
      <c r="K1339" s="1">
        <f>Table3[[#This Row],[Risk 1 Simulated occurences]]*_xlfn.LOGNORM.INV(Table3[[#This Row],[RV lognorm]],(LN(ImpLow1)+LN(ImpUp1))/2,(LN(ImpUp1)-LN(ImpLow1))/3.29)</f>
        <v>18821.428496831006</v>
      </c>
      <c r="L1339">
        <f>_xlfn.BINOM.INV(BinomTrials,_xlfn.GAMMA.INV(Table3[[#This Row],[RV gamma]],GammaShape2,GammaRate2)/BinomTrials,Table3[[#This Row],[RV binom]])</f>
        <v>0</v>
      </c>
      <c r="M1339" s="1">
        <f>Table3[[#This Row],[Risk 2 simulated occurences]]*_xlfn.LOGNORM.INV(Table3[[#This Row],[RV lognorm]],(LN(ImpLow2)+LN(ImpUp2))/2,(LN(ImpUp2)-LN(ImpLow2))/3.29)</f>
        <v>0</v>
      </c>
    </row>
    <row r="1340" spans="7:13">
      <c r="G1340">
        <v>0.13274284598079641</v>
      </c>
      <c r="H1340">
        <v>0.88044368609806689</v>
      </c>
      <c r="I1340">
        <v>0.62814452621533745</v>
      </c>
      <c r="J1340">
        <f>_xlfn.BINOM.INV(BinomTrials,_xlfn.GAMMA.INV(Table3[[#This Row],[RV gamma]],GammaShape1,GammaRate1)/BinomTrials,Table3[[#This Row],[RV binom]])</f>
        <v>1</v>
      </c>
      <c r="K1340" s="1">
        <f>Table3[[#This Row],[Risk 1 Simulated occurences]]*_xlfn.LOGNORM.INV(Table3[[#This Row],[RV lognorm]],(LN(ImpLow1)+LN(ImpUp1))/2,(LN(ImpUp1)-LN(ImpLow1))/3.29)</f>
        <v>39753.446998036983</v>
      </c>
      <c r="L1340">
        <f>_xlfn.BINOM.INV(BinomTrials,_xlfn.GAMMA.INV(Table3[[#This Row],[RV gamma]],GammaShape2,GammaRate2)/BinomTrials,Table3[[#This Row],[RV binom]])</f>
        <v>1</v>
      </c>
      <c r="M1340" s="1">
        <f>Table3[[#This Row],[Risk 2 simulated occurences]]*_xlfn.LOGNORM.INV(Table3[[#This Row],[RV lognorm]],(LN(ImpLow2)+LN(ImpUp2))/2,(LN(ImpUp2)-LN(ImpLow2))/3.29)</f>
        <v>3975344.6998036997</v>
      </c>
    </row>
    <row r="1341" spans="7:13">
      <c r="G1341">
        <v>9.0123992455249657E-3</v>
      </c>
      <c r="H1341">
        <v>0.61703225021112351</v>
      </c>
      <c r="I1341">
        <v>0.22505210117672203</v>
      </c>
      <c r="J1341">
        <f>_xlfn.BINOM.INV(BinomTrials,_xlfn.GAMMA.INV(Table3[[#This Row],[RV gamma]],GammaShape1,GammaRate1)/BinomTrials,Table3[[#This Row],[RV binom]])</f>
        <v>0</v>
      </c>
      <c r="K1341" s="1">
        <f>Table3[[#This Row],[Risk 1 Simulated occurences]]*_xlfn.LOGNORM.INV(Table3[[#This Row],[RV lognorm]],(LN(ImpLow1)+LN(ImpUp1))/2,(LN(ImpUp1)-LN(ImpLow1))/3.29)</f>
        <v>0</v>
      </c>
      <c r="L1341">
        <f>_xlfn.BINOM.INV(BinomTrials,_xlfn.GAMMA.INV(Table3[[#This Row],[RV gamma]],GammaShape2,GammaRate2)/BinomTrials,Table3[[#This Row],[RV binom]])</f>
        <v>0</v>
      </c>
      <c r="M1341" s="1">
        <f>Table3[[#This Row],[Risk 2 simulated occurences]]*_xlfn.LOGNORM.INV(Table3[[#This Row],[RV lognorm]],(LN(ImpLow2)+LN(ImpUp2))/2,(LN(ImpUp2)-LN(ImpLow2))/3.29)</f>
        <v>0</v>
      </c>
    </row>
    <row r="1342" spans="7:13">
      <c r="G1342">
        <v>0.47139411953808463</v>
      </c>
      <c r="H1342">
        <v>0.4610292983525569</v>
      </c>
      <c r="I1342">
        <v>0.45066447716702918</v>
      </c>
      <c r="J1342">
        <f>_xlfn.BINOM.INV(BinomTrials,_xlfn.GAMMA.INV(Table3[[#This Row],[RV gamma]],GammaShape1,GammaRate1)/BinomTrials,Table3[[#This Row],[RV binom]])</f>
        <v>0</v>
      </c>
      <c r="K1342" s="1">
        <f>Table3[[#This Row],[Risk 1 Simulated occurences]]*_xlfn.LOGNORM.INV(Table3[[#This Row],[RV lognorm]],(LN(ImpLow1)+LN(ImpUp1))/2,(LN(ImpUp1)-LN(ImpLow1))/3.29)</f>
        <v>0</v>
      </c>
      <c r="L1342">
        <f>_xlfn.BINOM.INV(BinomTrials,_xlfn.GAMMA.INV(Table3[[#This Row],[RV gamma]],GammaShape2,GammaRate2)/BinomTrials,Table3[[#This Row],[RV binom]])</f>
        <v>0</v>
      </c>
      <c r="M1342" s="1">
        <f>Table3[[#This Row],[Risk 2 simulated occurences]]*_xlfn.LOGNORM.INV(Table3[[#This Row],[RV lognorm]],(LN(ImpLow2)+LN(ImpUp2))/2,(LN(ImpUp2)-LN(ImpLow2))/3.29)</f>
        <v>0</v>
      </c>
    </row>
    <row r="1343" spans="7:13">
      <c r="G1343">
        <v>0.72096707658887238</v>
      </c>
      <c r="H1343">
        <v>0.51941741142394837</v>
      </c>
      <c r="I1343">
        <v>0.31786774625902425</v>
      </c>
      <c r="J1343">
        <f>_xlfn.BINOM.INV(BinomTrials,_xlfn.GAMMA.INV(Table3[[#This Row],[RV gamma]],GammaShape1,GammaRate1)/BinomTrials,Table3[[#This Row],[RV binom]])</f>
        <v>0</v>
      </c>
      <c r="K1343" s="1">
        <f>Table3[[#This Row],[Risk 1 Simulated occurences]]*_xlfn.LOGNORM.INV(Table3[[#This Row],[RV lognorm]],(LN(ImpLow1)+LN(ImpUp1))/2,(LN(ImpUp1)-LN(ImpLow1))/3.29)</f>
        <v>0</v>
      </c>
      <c r="L1343">
        <f>_xlfn.BINOM.INV(BinomTrials,_xlfn.GAMMA.INV(Table3[[#This Row],[RV gamma]],GammaShape2,GammaRate2)/BinomTrials,Table3[[#This Row],[RV binom]])</f>
        <v>0</v>
      </c>
      <c r="M1343" s="1">
        <f>Table3[[#This Row],[Risk 2 simulated occurences]]*_xlfn.LOGNORM.INV(Table3[[#This Row],[RV lognorm]],(LN(ImpLow2)+LN(ImpUp2))/2,(LN(ImpUp2)-LN(ImpLow2))/3.29)</f>
        <v>0</v>
      </c>
    </row>
    <row r="1344" spans="7:13">
      <c r="G1344">
        <v>0.29365622917826112</v>
      </c>
      <c r="H1344">
        <v>0.84843380229940346</v>
      </c>
      <c r="I1344">
        <v>0.40321137542054586</v>
      </c>
      <c r="J1344">
        <f>_xlfn.BINOM.INV(BinomTrials,_xlfn.GAMMA.INV(Table3[[#This Row],[RV gamma]],GammaShape1,GammaRate1)/BinomTrials,Table3[[#This Row],[RV binom]])</f>
        <v>1</v>
      </c>
      <c r="K1344" s="1">
        <f>Table3[[#This Row],[Risk 1 Simulated occurences]]*_xlfn.LOGNORM.INV(Table3[[#This Row],[RV lognorm]],(LN(ImpLow1)+LN(ImpUp1))/2,(LN(ImpUp1)-LN(ImpLow1))/3.29)</f>
        <v>26639.047573489475</v>
      </c>
      <c r="L1344">
        <f>_xlfn.BINOM.INV(BinomTrials,_xlfn.GAMMA.INV(Table3[[#This Row],[RV gamma]],GammaShape2,GammaRate2)/BinomTrials,Table3[[#This Row],[RV binom]])</f>
        <v>0</v>
      </c>
      <c r="M1344" s="1">
        <f>Table3[[#This Row],[Risk 2 simulated occurences]]*_xlfn.LOGNORM.INV(Table3[[#This Row],[RV lognorm]],(LN(ImpLow2)+LN(ImpUp2))/2,(LN(ImpUp2)-LN(ImpLow2))/3.29)</f>
        <v>0</v>
      </c>
    </row>
    <row r="1345" spans="7:13">
      <c r="G1345">
        <v>0.48024379903461961</v>
      </c>
      <c r="H1345">
        <v>0.6269152460745141</v>
      </c>
      <c r="I1345">
        <v>0.77358669311440864</v>
      </c>
      <c r="J1345">
        <f>_xlfn.BINOM.INV(BinomTrials,_xlfn.GAMMA.INV(Table3[[#This Row],[RV gamma]],GammaShape1,GammaRate1)/BinomTrials,Table3[[#This Row],[RV binom]])</f>
        <v>1</v>
      </c>
      <c r="K1345" s="1">
        <f>Table3[[#This Row],[Risk 1 Simulated occurences]]*_xlfn.LOGNORM.INV(Table3[[#This Row],[RV lognorm]],(LN(ImpLow1)+LN(ImpUp1))/2,(LN(ImpUp1)-LN(ImpLow1))/3.29)</f>
        <v>53478.550694391386</v>
      </c>
      <c r="L1345">
        <f>_xlfn.BINOM.INV(BinomTrials,_xlfn.GAMMA.INV(Table3[[#This Row],[RV gamma]],GammaShape2,GammaRate2)/BinomTrials,Table3[[#This Row],[RV binom]])</f>
        <v>0</v>
      </c>
      <c r="M1345" s="1">
        <f>Table3[[#This Row],[Risk 2 simulated occurences]]*_xlfn.LOGNORM.INV(Table3[[#This Row],[RV lognorm]],(LN(ImpLow2)+LN(ImpUp2))/2,(LN(ImpUp2)-LN(ImpLow2))/3.29)</f>
        <v>0</v>
      </c>
    </row>
    <row r="1346" spans="7:13">
      <c r="G1346">
        <v>0.45753037485179043</v>
      </c>
      <c r="H1346">
        <v>0.56454077435868832</v>
      </c>
      <c r="I1346">
        <v>0.67155117386558616</v>
      </c>
      <c r="J1346">
        <f>_xlfn.BINOM.INV(BinomTrials,_xlfn.GAMMA.INV(Table3[[#This Row],[RV gamma]],GammaShape1,GammaRate1)/BinomTrials,Table3[[#This Row],[RV binom]])</f>
        <v>0</v>
      </c>
      <c r="K1346" s="1">
        <f>Table3[[#This Row],[Risk 1 Simulated occurences]]*_xlfn.LOGNORM.INV(Table3[[#This Row],[RV lognorm]],(LN(ImpLow1)+LN(ImpUp1))/2,(LN(ImpUp1)-LN(ImpLow1))/3.29)</f>
        <v>0</v>
      </c>
      <c r="L1346">
        <f>_xlfn.BINOM.INV(BinomTrials,_xlfn.GAMMA.INV(Table3[[#This Row],[RV gamma]],GammaShape2,GammaRate2)/BinomTrials,Table3[[#This Row],[RV binom]])</f>
        <v>0</v>
      </c>
      <c r="M1346" s="1">
        <f>Table3[[#This Row],[Risk 2 simulated occurences]]*_xlfn.LOGNORM.INV(Table3[[#This Row],[RV lognorm]],(LN(ImpLow2)+LN(ImpUp2))/2,(LN(ImpUp2)-LN(ImpLow2))/3.29)</f>
        <v>0</v>
      </c>
    </row>
    <row r="1347" spans="7:13">
      <c r="G1347">
        <v>0.71301013404177971</v>
      </c>
      <c r="H1347">
        <v>0.2367946464739715</v>
      </c>
      <c r="I1347">
        <v>0.76057915890616323</v>
      </c>
      <c r="J1347">
        <f>_xlfn.BINOM.INV(BinomTrials,_xlfn.GAMMA.INV(Table3[[#This Row],[RV gamma]],GammaShape1,GammaRate1)/BinomTrials,Table3[[#This Row],[RV binom]])</f>
        <v>0</v>
      </c>
      <c r="K1347" s="1">
        <f>Table3[[#This Row],[Risk 1 Simulated occurences]]*_xlfn.LOGNORM.INV(Table3[[#This Row],[RV lognorm]],(LN(ImpLow1)+LN(ImpUp1))/2,(LN(ImpUp1)-LN(ImpLow1))/3.29)</f>
        <v>0</v>
      </c>
      <c r="L1347">
        <f>_xlfn.BINOM.INV(BinomTrials,_xlfn.GAMMA.INV(Table3[[#This Row],[RV gamma]],GammaShape2,GammaRate2)/BinomTrials,Table3[[#This Row],[RV binom]])</f>
        <v>0</v>
      </c>
      <c r="M1347" s="1">
        <f>Table3[[#This Row],[Risk 2 simulated occurences]]*_xlfn.LOGNORM.INV(Table3[[#This Row],[RV lognorm]],(LN(ImpLow2)+LN(ImpUp2))/2,(LN(ImpUp2)-LN(ImpLow2))/3.29)</f>
        <v>0</v>
      </c>
    </row>
    <row r="1348" spans="7:13">
      <c r="G1348">
        <v>0.56132284019203993</v>
      </c>
      <c r="H1348">
        <v>0.80762328803894268</v>
      </c>
      <c r="I1348">
        <v>5.3923735885845377E-2</v>
      </c>
      <c r="J1348">
        <f>_xlfn.BINOM.INV(BinomTrials,_xlfn.GAMMA.INV(Table3[[#This Row],[RV gamma]],GammaShape1,GammaRate1)/BinomTrials,Table3[[#This Row],[RV binom]])</f>
        <v>1</v>
      </c>
      <c r="K1348" s="1">
        <f>Table3[[#This Row],[Risk 1 Simulated occurences]]*_xlfn.LOGNORM.INV(Table3[[#This Row],[RV lognorm]],(LN(ImpLow1)+LN(ImpUp1))/2,(LN(ImpUp1)-LN(ImpLow1))/3.29)</f>
        <v>10262.738436971027</v>
      </c>
      <c r="L1348">
        <f>_xlfn.BINOM.INV(BinomTrials,_xlfn.GAMMA.INV(Table3[[#This Row],[RV gamma]],GammaShape2,GammaRate2)/BinomTrials,Table3[[#This Row],[RV binom]])</f>
        <v>0</v>
      </c>
      <c r="M1348" s="1">
        <f>Table3[[#This Row],[Risk 2 simulated occurences]]*_xlfn.LOGNORM.INV(Table3[[#This Row],[RV lognorm]],(LN(ImpLow2)+LN(ImpUp2))/2,(LN(ImpUp2)-LN(ImpLow2))/3.29)</f>
        <v>0</v>
      </c>
    </row>
    <row r="1349" spans="7:13">
      <c r="G1349">
        <v>0.15297510761440503</v>
      </c>
      <c r="H1349">
        <v>0.7246020705088051</v>
      </c>
      <c r="I1349">
        <v>0.29622903340320522</v>
      </c>
      <c r="J1349">
        <f>_xlfn.BINOM.INV(BinomTrials,_xlfn.GAMMA.INV(Table3[[#This Row],[RV gamma]],GammaShape1,GammaRate1)/BinomTrials,Table3[[#This Row],[RV binom]])</f>
        <v>1</v>
      </c>
      <c r="K1349" s="1">
        <f>Table3[[#This Row],[Risk 1 Simulated occurences]]*_xlfn.LOGNORM.INV(Table3[[#This Row],[RV lognorm]],(LN(ImpLow1)+LN(ImpUp1))/2,(LN(ImpUp1)-LN(ImpLow1))/3.29)</f>
        <v>21742.111008318796</v>
      </c>
      <c r="L1349">
        <f>_xlfn.BINOM.INV(BinomTrials,_xlfn.GAMMA.INV(Table3[[#This Row],[RV gamma]],GammaShape2,GammaRate2)/BinomTrials,Table3[[#This Row],[RV binom]])</f>
        <v>0</v>
      </c>
      <c r="M1349" s="1">
        <f>Table3[[#This Row],[Risk 2 simulated occurences]]*_xlfn.LOGNORM.INV(Table3[[#This Row],[RV lognorm]],(LN(ImpLow2)+LN(ImpUp2))/2,(LN(ImpUp2)-LN(ImpLow2))/3.29)</f>
        <v>0</v>
      </c>
    </row>
    <row r="1350" spans="7:13">
      <c r="G1350">
        <v>5.2633675305467878E-2</v>
      </c>
      <c r="H1350">
        <v>0.38699904148792802</v>
      </c>
      <c r="I1350">
        <v>0.72136440767038823</v>
      </c>
      <c r="J1350">
        <f>_xlfn.BINOM.INV(BinomTrials,_xlfn.GAMMA.INV(Table3[[#This Row],[RV gamma]],GammaShape1,GammaRate1)/BinomTrials,Table3[[#This Row],[RV binom]])</f>
        <v>0</v>
      </c>
      <c r="K1350" s="1">
        <f>Table3[[#This Row],[Risk 1 Simulated occurences]]*_xlfn.LOGNORM.INV(Table3[[#This Row],[RV lognorm]],(LN(ImpLow1)+LN(ImpUp1))/2,(LN(ImpUp1)-LN(ImpLow1))/3.29)</f>
        <v>0</v>
      </c>
      <c r="L1350">
        <f>_xlfn.BINOM.INV(BinomTrials,_xlfn.GAMMA.INV(Table3[[#This Row],[RV gamma]],GammaShape2,GammaRate2)/BinomTrials,Table3[[#This Row],[RV binom]])</f>
        <v>0</v>
      </c>
      <c r="M1350" s="1">
        <f>Table3[[#This Row],[Risk 2 simulated occurences]]*_xlfn.LOGNORM.INV(Table3[[#This Row],[RV lognorm]],(LN(ImpLow2)+LN(ImpUp2))/2,(LN(ImpUp2)-LN(ImpLow2))/3.29)</f>
        <v>0</v>
      </c>
    </row>
    <row r="1351" spans="7:13">
      <c r="G1351">
        <v>0.61418085899864361</v>
      </c>
      <c r="H1351">
        <v>0.29289028760646019</v>
      </c>
      <c r="I1351">
        <v>0.97159971621427677</v>
      </c>
      <c r="J1351">
        <f>_xlfn.BINOM.INV(BinomTrials,_xlfn.GAMMA.INV(Table3[[#This Row],[RV gamma]],GammaShape1,GammaRate1)/BinomTrials,Table3[[#This Row],[RV binom]])</f>
        <v>0</v>
      </c>
      <c r="K1351" s="1">
        <f>Table3[[#This Row],[Risk 1 Simulated occurences]]*_xlfn.LOGNORM.INV(Table3[[#This Row],[RV lognorm]],(LN(ImpLow1)+LN(ImpUp1))/2,(LN(ImpUp1)-LN(ImpLow1))/3.29)</f>
        <v>0</v>
      </c>
      <c r="L1351">
        <f>_xlfn.BINOM.INV(BinomTrials,_xlfn.GAMMA.INV(Table3[[#This Row],[RV gamma]],GammaShape2,GammaRate2)/BinomTrials,Table3[[#This Row],[RV binom]])</f>
        <v>0</v>
      </c>
      <c r="M1351" s="1">
        <f>Table3[[#This Row],[Risk 2 simulated occurences]]*_xlfn.LOGNORM.INV(Table3[[#This Row],[RV lognorm]],(LN(ImpLow2)+LN(ImpUp2))/2,(LN(ImpUp2)-LN(ImpLow2))/3.29)</f>
        <v>0</v>
      </c>
    </row>
    <row r="1352" spans="7:13">
      <c r="G1352">
        <v>0.53769719020356288</v>
      </c>
      <c r="H1352">
        <v>0.6070638017761818</v>
      </c>
      <c r="I1352">
        <v>0.67643041334880072</v>
      </c>
      <c r="J1352">
        <f>_xlfn.BINOM.INV(BinomTrials,_xlfn.GAMMA.INV(Table3[[#This Row],[RV gamma]],GammaShape1,GammaRate1)/BinomTrials,Table3[[#This Row],[RV binom]])</f>
        <v>1</v>
      </c>
      <c r="K1352" s="1">
        <f>Table3[[#This Row],[Risk 1 Simulated occurences]]*_xlfn.LOGNORM.INV(Table3[[#This Row],[RV lognorm]],(LN(ImpLow1)+LN(ImpUp1))/2,(LN(ImpUp1)-LN(ImpLow1))/3.29)</f>
        <v>43564.299002756343</v>
      </c>
      <c r="L1352">
        <f>_xlfn.BINOM.INV(BinomTrials,_xlfn.GAMMA.INV(Table3[[#This Row],[RV gamma]],GammaShape2,GammaRate2)/BinomTrials,Table3[[#This Row],[RV binom]])</f>
        <v>0</v>
      </c>
      <c r="M1352" s="1">
        <f>Table3[[#This Row],[Risk 2 simulated occurences]]*_xlfn.LOGNORM.INV(Table3[[#This Row],[RV lognorm]],(LN(ImpLow2)+LN(ImpUp2))/2,(LN(ImpUp2)-LN(ImpLow2))/3.29)</f>
        <v>0</v>
      </c>
    </row>
    <row r="1353" spans="7:13">
      <c r="G1353">
        <v>7.6675751282216861E-2</v>
      </c>
      <c r="H1353">
        <v>0.9213164522877505</v>
      </c>
      <c r="I1353">
        <v>0.76595715329328418</v>
      </c>
      <c r="J1353">
        <f>_xlfn.BINOM.INV(BinomTrials,_xlfn.GAMMA.INV(Table3[[#This Row],[RV gamma]],GammaShape1,GammaRate1)/BinomTrials,Table3[[#This Row],[RV binom]])</f>
        <v>1</v>
      </c>
      <c r="K1353" s="1">
        <f>Table3[[#This Row],[Risk 1 Simulated occurences]]*_xlfn.LOGNORM.INV(Table3[[#This Row],[RV lognorm]],(LN(ImpLow1)+LN(ImpUp1))/2,(LN(ImpUp1)-LN(ImpLow1))/3.29)</f>
        <v>52546.801221102476</v>
      </c>
      <c r="L1353">
        <f>_xlfn.BINOM.INV(BinomTrials,_xlfn.GAMMA.INV(Table3[[#This Row],[RV gamma]],GammaShape2,GammaRate2)/BinomTrials,Table3[[#This Row],[RV binom]])</f>
        <v>1</v>
      </c>
      <c r="M1353" s="1">
        <f>Table3[[#This Row],[Risk 2 simulated occurences]]*_xlfn.LOGNORM.INV(Table3[[#This Row],[RV lognorm]],(LN(ImpLow2)+LN(ImpUp2))/2,(LN(ImpUp2)-LN(ImpLow2))/3.29)</f>
        <v>5254680.1221102504</v>
      </c>
    </row>
    <row r="1354" spans="7:13">
      <c r="G1354">
        <v>0.68935180021885401</v>
      </c>
      <c r="H1354">
        <v>0.56561360022314522</v>
      </c>
      <c r="I1354">
        <v>0.44187540022743654</v>
      </c>
      <c r="J1354">
        <f>_xlfn.BINOM.INV(BinomTrials,_xlfn.GAMMA.INV(Table3[[#This Row],[RV gamma]],GammaShape1,GammaRate1)/BinomTrials,Table3[[#This Row],[RV binom]])</f>
        <v>0</v>
      </c>
      <c r="K1354" s="1">
        <f>Table3[[#This Row],[Risk 1 Simulated occurences]]*_xlfn.LOGNORM.INV(Table3[[#This Row],[RV lognorm]],(LN(ImpLow1)+LN(ImpUp1))/2,(LN(ImpUp1)-LN(ImpLow1))/3.29)</f>
        <v>0</v>
      </c>
      <c r="L1354">
        <f>_xlfn.BINOM.INV(BinomTrials,_xlfn.GAMMA.INV(Table3[[#This Row],[RV gamma]],GammaShape2,GammaRate2)/BinomTrials,Table3[[#This Row],[RV binom]])</f>
        <v>0</v>
      </c>
      <c r="M1354" s="1">
        <f>Table3[[#This Row],[Risk 2 simulated occurences]]*_xlfn.LOGNORM.INV(Table3[[#This Row],[RV lognorm]],(LN(ImpLow2)+LN(ImpUp2))/2,(LN(ImpUp2)-LN(ImpLow2))/3.29)</f>
        <v>0</v>
      </c>
    </row>
    <row r="1355" spans="7:13">
      <c r="G1355">
        <v>0.93570627827928698</v>
      </c>
      <c r="H1355">
        <v>0.26777895040241023</v>
      </c>
      <c r="I1355">
        <v>0.59985162252553348</v>
      </c>
      <c r="J1355">
        <f>_xlfn.BINOM.INV(BinomTrials,_xlfn.GAMMA.INV(Table3[[#This Row],[RV gamma]],GammaShape1,GammaRate1)/BinomTrials,Table3[[#This Row],[RV binom]])</f>
        <v>0</v>
      </c>
      <c r="K1355" s="1">
        <f>Table3[[#This Row],[Risk 1 Simulated occurences]]*_xlfn.LOGNORM.INV(Table3[[#This Row],[RV lognorm]],(LN(ImpLow1)+LN(ImpUp1))/2,(LN(ImpUp1)-LN(ImpLow1))/3.29)</f>
        <v>0</v>
      </c>
      <c r="L1355">
        <f>_xlfn.BINOM.INV(BinomTrials,_xlfn.GAMMA.INV(Table3[[#This Row],[RV gamma]],GammaShape2,GammaRate2)/BinomTrials,Table3[[#This Row],[RV binom]])</f>
        <v>0</v>
      </c>
      <c r="M1355" s="1">
        <f>Table3[[#This Row],[Risk 2 simulated occurences]]*_xlfn.LOGNORM.INV(Table3[[#This Row],[RV lognorm]],(LN(ImpLow2)+LN(ImpUp2))/2,(LN(ImpUp2)-LN(ImpLow2))/3.29)</f>
        <v>0</v>
      </c>
    </row>
    <row r="1356" spans="7:13">
      <c r="G1356">
        <v>0.41541903997558122</v>
      </c>
      <c r="H1356">
        <v>0.56081941330843577</v>
      </c>
      <c r="I1356">
        <v>0.70621978664129026</v>
      </c>
      <c r="J1356">
        <f>_xlfn.BINOM.INV(BinomTrials,_xlfn.GAMMA.INV(Table3[[#This Row],[RV gamma]],GammaShape1,GammaRate1)/BinomTrials,Table3[[#This Row],[RV binom]])</f>
        <v>0</v>
      </c>
      <c r="K1356" s="1">
        <f>Table3[[#This Row],[Risk 1 Simulated occurences]]*_xlfn.LOGNORM.INV(Table3[[#This Row],[RV lognorm]],(LN(ImpLow1)+LN(ImpUp1))/2,(LN(ImpUp1)-LN(ImpLow1))/3.29)</f>
        <v>0</v>
      </c>
      <c r="L1356">
        <f>_xlfn.BINOM.INV(BinomTrials,_xlfn.GAMMA.INV(Table3[[#This Row],[RV gamma]],GammaShape2,GammaRate2)/BinomTrials,Table3[[#This Row],[RV binom]])</f>
        <v>0</v>
      </c>
      <c r="M1356" s="1">
        <f>Table3[[#This Row],[Risk 2 simulated occurences]]*_xlfn.LOGNORM.INV(Table3[[#This Row],[RV lognorm]],(LN(ImpLow2)+LN(ImpUp2))/2,(LN(ImpUp2)-LN(ImpLow2))/3.29)</f>
        <v>0</v>
      </c>
    </row>
    <row r="1357" spans="7:13">
      <c r="G1357">
        <v>0.9478048695939616</v>
      </c>
      <c r="H1357">
        <v>0.6918794748801177</v>
      </c>
      <c r="I1357">
        <v>0.43595408016627379</v>
      </c>
      <c r="J1357">
        <f>_xlfn.BINOM.INV(BinomTrials,_xlfn.GAMMA.INV(Table3[[#This Row],[RV gamma]],GammaShape1,GammaRate1)/BinomTrials,Table3[[#This Row],[RV binom]])</f>
        <v>1</v>
      </c>
      <c r="K1357" s="1">
        <f>Table3[[#This Row],[Risk 1 Simulated occurences]]*_xlfn.LOGNORM.INV(Table3[[#This Row],[RV lognorm]],(LN(ImpLow1)+LN(ImpUp1))/2,(LN(ImpUp1)-LN(ImpLow1))/3.29)</f>
        <v>28248.301587855505</v>
      </c>
      <c r="L1357">
        <f>_xlfn.BINOM.INV(BinomTrials,_xlfn.GAMMA.INV(Table3[[#This Row],[RV gamma]],GammaShape2,GammaRate2)/BinomTrials,Table3[[#This Row],[RV binom]])</f>
        <v>0</v>
      </c>
      <c r="M1357" s="1">
        <f>Table3[[#This Row],[Risk 2 simulated occurences]]*_xlfn.LOGNORM.INV(Table3[[#This Row],[RV lognorm]],(LN(ImpLow2)+LN(ImpUp2))/2,(LN(ImpUp2)-LN(ImpLow2))/3.29)</f>
        <v>0</v>
      </c>
    </row>
    <row r="1358" spans="7:13">
      <c r="G1358">
        <v>0.75644326571209508</v>
      </c>
      <c r="H1358">
        <v>0.41833431013782246</v>
      </c>
      <c r="I1358">
        <v>8.0225354563549789E-2</v>
      </c>
      <c r="J1358">
        <f>_xlfn.BINOM.INV(BinomTrials,_xlfn.GAMMA.INV(Table3[[#This Row],[RV gamma]],GammaShape1,GammaRate1)/BinomTrials,Table3[[#This Row],[RV binom]])</f>
        <v>0</v>
      </c>
      <c r="K1358" s="1">
        <f>Table3[[#This Row],[Risk 1 Simulated occurences]]*_xlfn.LOGNORM.INV(Table3[[#This Row],[RV lognorm]],(LN(ImpLow1)+LN(ImpUp1))/2,(LN(ImpUp1)-LN(ImpLow1))/3.29)</f>
        <v>0</v>
      </c>
      <c r="L1358">
        <f>_xlfn.BINOM.INV(BinomTrials,_xlfn.GAMMA.INV(Table3[[#This Row],[RV gamma]],GammaShape2,GammaRate2)/BinomTrials,Table3[[#This Row],[RV binom]])</f>
        <v>0</v>
      </c>
      <c r="M1358" s="1">
        <f>Table3[[#This Row],[Risk 2 simulated occurences]]*_xlfn.LOGNORM.INV(Table3[[#This Row],[RV lognorm]],(LN(ImpLow2)+LN(ImpUp2))/2,(LN(ImpUp2)-LN(ImpLow2))/3.29)</f>
        <v>0</v>
      </c>
    </row>
    <row r="1359" spans="7:13">
      <c r="G1359">
        <v>0.54196682318205336</v>
      </c>
      <c r="H1359">
        <v>0.94475048638170145</v>
      </c>
      <c r="I1359">
        <v>0.34753414958134954</v>
      </c>
      <c r="J1359">
        <f>_xlfn.BINOM.INV(BinomTrials,_xlfn.GAMMA.INV(Table3[[#This Row],[RV gamma]],GammaShape1,GammaRate1)/BinomTrials,Table3[[#This Row],[RV binom]])</f>
        <v>2</v>
      </c>
      <c r="K1359" s="1">
        <f>Table3[[#This Row],[Risk 1 Simulated occurences]]*_xlfn.LOGNORM.INV(Table3[[#This Row],[RV lognorm]],(LN(ImpLow1)+LN(ImpUp1))/2,(LN(ImpUp1)-LN(ImpLow1))/3.29)</f>
        <v>48071.2270902823</v>
      </c>
      <c r="L1359">
        <f>_xlfn.BINOM.INV(BinomTrials,_xlfn.GAMMA.INV(Table3[[#This Row],[RV gamma]],GammaShape2,GammaRate2)/BinomTrials,Table3[[#This Row],[RV binom]])</f>
        <v>1</v>
      </c>
      <c r="M1359" s="1">
        <f>Table3[[#This Row],[Risk 2 simulated occurences]]*_xlfn.LOGNORM.INV(Table3[[#This Row],[RV lognorm]],(LN(ImpLow2)+LN(ImpUp2))/2,(LN(ImpUp2)-LN(ImpLow2))/3.29)</f>
        <v>2403561.354514116</v>
      </c>
    </row>
    <row r="1360" spans="7:13">
      <c r="G1360">
        <v>0.83639722077008205</v>
      </c>
      <c r="H1360">
        <v>0.42142461725576996</v>
      </c>
      <c r="I1360">
        <v>6.4520137414578417E-3</v>
      </c>
      <c r="J1360">
        <f>_xlfn.BINOM.INV(BinomTrials,_xlfn.GAMMA.INV(Table3[[#This Row],[RV gamma]],GammaShape1,GammaRate1)/BinomTrials,Table3[[#This Row],[RV binom]])</f>
        <v>0</v>
      </c>
      <c r="K1360" s="1">
        <f>Table3[[#This Row],[Risk 1 Simulated occurences]]*_xlfn.LOGNORM.INV(Table3[[#This Row],[RV lognorm]],(LN(ImpLow1)+LN(ImpUp1))/2,(LN(ImpUp1)-LN(ImpLow1))/3.29)</f>
        <v>0</v>
      </c>
      <c r="L1360">
        <f>_xlfn.BINOM.INV(BinomTrials,_xlfn.GAMMA.INV(Table3[[#This Row],[RV gamma]],GammaShape2,GammaRate2)/BinomTrials,Table3[[#This Row],[RV binom]])</f>
        <v>0</v>
      </c>
      <c r="M1360" s="1">
        <f>Table3[[#This Row],[Risk 2 simulated occurences]]*_xlfn.LOGNORM.INV(Table3[[#This Row],[RV lognorm]],(LN(ImpLow2)+LN(ImpUp2))/2,(LN(ImpUp2)-LN(ImpLow2))/3.29)</f>
        <v>0</v>
      </c>
    </row>
    <row r="1361" spans="7:13">
      <c r="G1361">
        <v>0.32808948276941174</v>
      </c>
      <c r="H1361">
        <v>0.88354221772567476</v>
      </c>
      <c r="I1361">
        <v>0.43899495268193772</v>
      </c>
      <c r="J1361">
        <f>_xlfn.BINOM.INV(BinomTrials,_xlfn.GAMMA.INV(Table3[[#This Row],[RV gamma]],GammaShape1,GammaRate1)/BinomTrials,Table3[[#This Row],[RV binom]])</f>
        <v>1</v>
      </c>
      <c r="K1361" s="1">
        <f>Table3[[#This Row],[Risk 1 Simulated occurences]]*_xlfn.LOGNORM.INV(Table3[[#This Row],[RV lognorm]],(LN(ImpLow1)+LN(ImpUp1))/2,(LN(ImpUp1)-LN(ImpLow1))/3.29)</f>
        <v>28401.288004447972</v>
      </c>
      <c r="L1361">
        <f>_xlfn.BINOM.INV(BinomTrials,_xlfn.GAMMA.INV(Table3[[#This Row],[RV gamma]],GammaShape2,GammaRate2)/BinomTrials,Table3[[#This Row],[RV binom]])</f>
        <v>1</v>
      </c>
      <c r="M1361" s="1">
        <f>Table3[[#This Row],[Risk 2 simulated occurences]]*_xlfn.LOGNORM.INV(Table3[[#This Row],[RV lognorm]],(LN(ImpLow2)+LN(ImpUp2))/2,(LN(ImpUp2)-LN(ImpLow2))/3.29)</f>
        <v>2840128.8004447985</v>
      </c>
    </row>
    <row r="1362" spans="7:13">
      <c r="G1362">
        <v>0.19993690550324364</v>
      </c>
      <c r="H1362">
        <v>0.69405331541507198</v>
      </c>
      <c r="I1362">
        <v>0.18816972532690024</v>
      </c>
      <c r="J1362">
        <f>_xlfn.BINOM.INV(BinomTrials,_xlfn.GAMMA.INV(Table3[[#This Row],[RV gamma]],GammaShape1,GammaRate1)/BinomTrials,Table3[[#This Row],[RV binom]])</f>
        <v>1</v>
      </c>
      <c r="K1362" s="1">
        <f>Table3[[#This Row],[Risk 1 Simulated occurences]]*_xlfn.LOGNORM.INV(Table3[[#This Row],[RV lognorm]],(LN(ImpLow1)+LN(ImpUp1))/2,(LN(ImpUp1)-LN(ImpLow1))/3.29)</f>
        <v>17025.74221408162</v>
      </c>
      <c r="L1362">
        <f>_xlfn.BINOM.INV(BinomTrials,_xlfn.GAMMA.INV(Table3[[#This Row],[RV gamma]],GammaShape2,GammaRate2)/BinomTrials,Table3[[#This Row],[RV binom]])</f>
        <v>0</v>
      </c>
      <c r="M1362" s="1">
        <f>Table3[[#This Row],[Risk 2 simulated occurences]]*_xlfn.LOGNORM.INV(Table3[[#This Row],[RV lognorm]],(LN(ImpLow2)+LN(ImpUp2))/2,(LN(ImpUp2)-LN(ImpLow2))/3.29)</f>
        <v>0</v>
      </c>
    </row>
    <row r="1363" spans="7:13">
      <c r="G1363">
        <v>0.33957079301568249</v>
      </c>
      <c r="H1363">
        <v>0.95407218111402925</v>
      </c>
      <c r="I1363">
        <v>0.5685735692123759</v>
      </c>
      <c r="J1363">
        <f>_xlfn.BINOM.INV(BinomTrials,_xlfn.GAMMA.INV(Table3[[#This Row],[RV gamma]],GammaShape1,GammaRate1)/BinomTrials,Table3[[#This Row],[RV binom]])</f>
        <v>2</v>
      </c>
      <c r="K1363" s="1">
        <f>Table3[[#This Row],[Risk 1 Simulated occurences]]*_xlfn.LOGNORM.INV(Table3[[#This Row],[RV lognorm]],(LN(ImpLow1)+LN(ImpUp1))/2,(LN(ImpUp1)-LN(ImpLow1))/3.29)</f>
        <v>71373.285922181589</v>
      </c>
      <c r="L1363">
        <f>_xlfn.BINOM.INV(BinomTrials,_xlfn.GAMMA.INV(Table3[[#This Row],[RV gamma]],GammaShape2,GammaRate2)/BinomTrials,Table3[[#This Row],[RV binom]])</f>
        <v>1</v>
      </c>
      <c r="M1363" s="1">
        <f>Table3[[#This Row],[Risk 2 simulated occurences]]*_xlfn.LOGNORM.INV(Table3[[#This Row],[RV lognorm]],(LN(ImpLow2)+LN(ImpUp2))/2,(LN(ImpUp2)-LN(ImpLow2))/3.29)</f>
        <v>3568664.2961090873</v>
      </c>
    </row>
    <row r="1364" spans="7:13">
      <c r="G1364">
        <v>0.16631821457590826</v>
      </c>
      <c r="H1364">
        <v>9.1147983489161352E-2</v>
      </c>
      <c r="I1364">
        <v>1.5977752402414454E-2</v>
      </c>
      <c r="J1364">
        <f>_xlfn.BINOM.INV(BinomTrials,_xlfn.GAMMA.INV(Table3[[#This Row],[RV gamma]],GammaShape1,GammaRate1)/BinomTrials,Table3[[#This Row],[RV binom]])</f>
        <v>0</v>
      </c>
      <c r="K1364" s="1">
        <f>Table3[[#This Row],[Risk 1 Simulated occurences]]*_xlfn.LOGNORM.INV(Table3[[#This Row],[RV lognorm]],(LN(ImpLow1)+LN(ImpUp1))/2,(LN(ImpUp1)-LN(ImpLow1))/3.29)</f>
        <v>0</v>
      </c>
      <c r="L1364">
        <f>_xlfn.BINOM.INV(BinomTrials,_xlfn.GAMMA.INV(Table3[[#This Row],[RV gamma]],GammaShape2,GammaRate2)/BinomTrials,Table3[[#This Row],[RV binom]])</f>
        <v>0</v>
      </c>
      <c r="M1364" s="1">
        <f>Table3[[#This Row],[Risk 2 simulated occurences]]*_xlfn.LOGNORM.INV(Table3[[#This Row],[RV lognorm]],(LN(ImpLow2)+LN(ImpUp2))/2,(LN(ImpUp2)-LN(ImpLow2))/3.29)</f>
        <v>0</v>
      </c>
    </row>
    <row r="1365" spans="7:13">
      <c r="G1365">
        <v>0.31023237728990261</v>
      </c>
      <c r="H1365">
        <v>0.92415850233480268</v>
      </c>
      <c r="I1365">
        <v>0.53808462737970275</v>
      </c>
      <c r="J1365">
        <f>_xlfn.BINOM.INV(BinomTrials,_xlfn.GAMMA.INV(Table3[[#This Row],[RV gamma]],GammaShape1,GammaRate1)/BinomTrials,Table3[[#This Row],[RV binom]])</f>
        <v>1</v>
      </c>
      <c r="K1365" s="1">
        <f>Table3[[#This Row],[Risk 1 Simulated occurences]]*_xlfn.LOGNORM.INV(Table3[[#This Row],[RV lognorm]],(LN(ImpLow1)+LN(ImpUp1))/2,(LN(ImpUp1)-LN(ImpLow1))/3.29)</f>
        <v>33811.203418863544</v>
      </c>
      <c r="L1365">
        <f>_xlfn.BINOM.INV(BinomTrials,_xlfn.GAMMA.INV(Table3[[#This Row],[RV gamma]],GammaShape2,GammaRate2)/BinomTrials,Table3[[#This Row],[RV binom]])</f>
        <v>1</v>
      </c>
      <c r="M1365" s="1">
        <f>Table3[[#This Row],[Risk 2 simulated occurences]]*_xlfn.LOGNORM.INV(Table3[[#This Row],[RV lognorm]],(LN(ImpLow2)+LN(ImpUp2))/2,(LN(ImpUp2)-LN(ImpLow2))/3.29)</f>
        <v>3381120.3418863621</v>
      </c>
    </row>
    <row r="1366" spans="7:13">
      <c r="G1366">
        <v>7.5565111392906448E-2</v>
      </c>
      <c r="H1366">
        <v>0.33194874102806149</v>
      </c>
      <c r="I1366">
        <v>0.58833237066321653</v>
      </c>
      <c r="J1366">
        <f>_xlfn.BINOM.INV(BinomTrials,_xlfn.GAMMA.INV(Table3[[#This Row],[RV gamma]],GammaShape1,GammaRate1)/BinomTrials,Table3[[#This Row],[RV binom]])</f>
        <v>0</v>
      </c>
      <c r="K1366" s="1">
        <f>Table3[[#This Row],[Risk 1 Simulated occurences]]*_xlfn.LOGNORM.INV(Table3[[#This Row],[RV lognorm]],(LN(ImpLow1)+LN(ImpUp1))/2,(LN(ImpUp1)-LN(ImpLow1))/3.29)</f>
        <v>0</v>
      </c>
      <c r="L1366">
        <f>_xlfn.BINOM.INV(BinomTrials,_xlfn.GAMMA.INV(Table3[[#This Row],[RV gamma]],GammaShape2,GammaRate2)/BinomTrials,Table3[[#This Row],[RV binom]])</f>
        <v>0</v>
      </c>
      <c r="M1366" s="1">
        <f>Table3[[#This Row],[Risk 2 simulated occurences]]*_xlfn.LOGNORM.INV(Table3[[#This Row],[RV lognorm]],(LN(ImpLow2)+LN(ImpUp2))/2,(LN(ImpUp2)-LN(ImpLow2))/3.29)</f>
        <v>0</v>
      </c>
    </row>
    <row r="1367" spans="7:13">
      <c r="G1367">
        <v>2.2827180578758557E-2</v>
      </c>
      <c r="H1367">
        <v>6.2490458629322454E-2</v>
      </c>
      <c r="I1367">
        <v>0.10215373667988635</v>
      </c>
      <c r="J1367">
        <f>_xlfn.BINOM.INV(BinomTrials,_xlfn.GAMMA.INV(Table3[[#This Row],[RV gamma]],GammaShape1,GammaRate1)/BinomTrials,Table3[[#This Row],[RV binom]])</f>
        <v>0</v>
      </c>
      <c r="K1367" s="1">
        <f>Table3[[#This Row],[Risk 1 Simulated occurences]]*_xlfn.LOGNORM.INV(Table3[[#This Row],[RV lognorm]],(LN(ImpLow1)+LN(ImpUp1))/2,(LN(ImpUp1)-LN(ImpLow1))/3.29)</f>
        <v>0</v>
      </c>
      <c r="L1367">
        <f>_xlfn.BINOM.INV(BinomTrials,_xlfn.GAMMA.INV(Table3[[#This Row],[RV gamma]],GammaShape2,GammaRate2)/BinomTrials,Table3[[#This Row],[RV binom]])</f>
        <v>0</v>
      </c>
      <c r="M1367" s="1">
        <f>Table3[[#This Row],[Risk 2 simulated occurences]]*_xlfn.LOGNORM.INV(Table3[[#This Row],[RV lognorm]],(LN(ImpLow2)+LN(ImpUp2))/2,(LN(ImpUp2)-LN(ImpLow2))/3.29)</f>
        <v>0</v>
      </c>
    </row>
    <row r="1368" spans="7:13">
      <c r="G1368">
        <v>0.65642398719509321</v>
      </c>
      <c r="H1368">
        <v>0.27713818302244797</v>
      </c>
      <c r="I1368">
        <v>0.89785237884980273</v>
      </c>
      <c r="J1368">
        <f>_xlfn.BINOM.INV(BinomTrials,_xlfn.GAMMA.INV(Table3[[#This Row],[RV gamma]],GammaShape1,GammaRate1)/BinomTrials,Table3[[#This Row],[RV binom]])</f>
        <v>0</v>
      </c>
      <c r="K1368" s="1">
        <f>Table3[[#This Row],[Risk 1 Simulated occurences]]*_xlfn.LOGNORM.INV(Table3[[#This Row],[RV lognorm]],(LN(ImpLow1)+LN(ImpUp1))/2,(LN(ImpUp1)-LN(ImpLow1))/3.29)</f>
        <v>0</v>
      </c>
      <c r="L1368">
        <f>_xlfn.BINOM.INV(BinomTrials,_xlfn.GAMMA.INV(Table3[[#This Row],[RV gamma]],GammaShape2,GammaRate2)/BinomTrials,Table3[[#This Row],[RV binom]])</f>
        <v>0</v>
      </c>
      <c r="M1368" s="1">
        <f>Table3[[#This Row],[Risk 2 simulated occurences]]*_xlfn.LOGNORM.INV(Table3[[#This Row],[RV lognorm]],(LN(ImpLow2)+LN(ImpUp2))/2,(LN(ImpUp2)-LN(ImpLow2))/3.29)</f>
        <v>0</v>
      </c>
    </row>
    <row r="1369" spans="7:13">
      <c r="G1369">
        <v>0.51795278793105515</v>
      </c>
      <c r="H1369">
        <v>0.86144205828264453</v>
      </c>
      <c r="I1369">
        <v>0.20493132863423383</v>
      </c>
      <c r="J1369">
        <f>_xlfn.BINOM.INV(BinomTrials,_xlfn.GAMMA.INV(Table3[[#This Row],[RV gamma]],GammaShape1,GammaRate1)/BinomTrials,Table3[[#This Row],[RV binom]])</f>
        <v>1</v>
      </c>
      <c r="K1369" s="1">
        <f>Table3[[#This Row],[Risk 1 Simulated occurences]]*_xlfn.LOGNORM.INV(Table3[[#This Row],[RV lognorm]],(LN(ImpLow1)+LN(ImpUp1))/2,(LN(ImpUp1)-LN(ImpLow1))/3.29)</f>
        <v>17762.452669808223</v>
      </c>
      <c r="L1369">
        <f>_xlfn.BINOM.INV(BinomTrials,_xlfn.GAMMA.INV(Table3[[#This Row],[RV gamma]],GammaShape2,GammaRate2)/BinomTrials,Table3[[#This Row],[RV binom]])</f>
        <v>1</v>
      </c>
      <c r="M1369" s="1">
        <f>Table3[[#This Row],[Risk 2 simulated occurences]]*_xlfn.LOGNORM.INV(Table3[[#This Row],[RV lognorm]],(LN(ImpLow2)+LN(ImpUp2))/2,(LN(ImpUp2)-LN(ImpLow2))/3.29)</f>
        <v>1776245.2669808229</v>
      </c>
    </row>
    <row r="1370" spans="7:13">
      <c r="G1370">
        <v>0.23250675724470371</v>
      </c>
      <c r="H1370">
        <v>0.25667355640636458</v>
      </c>
      <c r="I1370">
        <v>0.28084035556802545</v>
      </c>
      <c r="J1370">
        <f>_xlfn.BINOM.INV(BinomTrials,_xlfn.GAMMA.INV(Table3[[#This Row],[RV gamma]],GammaShape1,GammaRate1)/BinomTrials,Table3[[#This Row],[RV binom]])</f>
        <v>0</v>
      </c>
      <c r="K1370" s="1">
        <f>Table3[[#This Row],[Risk 1 Simulated occurences]]*_xlfn.LOGNORM.INV(Table3[[#This Row],[RV lognorm]],(LN(ImpLow1)+LN(ImpUp1))/2,(LN(ImpUp1)-LN(ImpLow1))/3.29)</f>
        <v>0</v>
      </c>
      <c r="L1370">
        <f>_xlfn.BINOM.INV(BinomTrials,_xlfn.GAMMA.INV(Table3[[#This Row],[RV gamma]],GammaShape2,GammaRate2)/BinomTrials,Table3[[#This Row],[RV binom]])</f>
        <v>0</v>
      </c>
      <c r="M1370" s="1">
        <f>Table3[[#This Row],[Risk 2 simulated occurences]]*_xlfn.LOGNORM.INV(Table3[[#This Row],[RV lognorm]],(LN(ImpLow2)+LN(ImpUp2))/2,(LN(ImpUp2)-LN(ImpLow2))/3.29)</f>
        <v>0</v>
      </c>
    </row>
    <row r="1371" spans="7:13">
      <c r="G1371">
        <v>0.74106901173529638</v>
      </c>
      <c r="H1371">
        <v>0.91246252176932174</v>
      </c>
      <c r="I1371">
        <v>8.3856031803347192E-2</v>
      </c>
      <c r="J1371">
        <f>_xlfn.BINOM.INV(BinomTrials,_xlfn.GAMMA.INV(Table3[[#This Row],[RV gamma]],GammaShape1,GammaRate1)/BinomTrials,Table3[[#This Row],[RV binom]])</f>
        <v>2</v>
      </c>
      <c r="K1371" s="1">
        <f>Table3[[#This Row],[Risk 1 Simulated occurences]]*_xlfn.LOGNORM.INV(Table3[[#This Row],[RV lognorm]],(LN(ImpLow1)+LN(ImpUp1))/2,(LN(ImpUp1)-LN(ImpLow1))/3.29)</f>
        <v>24082.462077471508</v>
      </c>
      <c r="L1371">
        <f>_xlfn.BINOM.INV(BinomTrials,_xlfn.GAMMA.INV(Table3[[#This Row],[RV gamma]],GammaShape2,GammaRate2)/BinomTrials,Table3[[#This Row],[RV binom]])</f>
        <v>1</v>
      </c>
      <c r="M1371" s="1">
        <f>Table3[[#This Row],[Risk 2 simulated occurences]]*_xlfn.LOGNORM.INV(Table3[[#This Row],[RV lognorm]],(LN(ImpLow2)+LN(ImpUp2))/2,(LN(ImpUp2)-LN(ImpLow2))/3.29)</f>
        <v>1204123.1038735758</v>
      </c>
    </row>
    <row r="1372" spans="7:13">
      <c r="G1372">
        <v>0.1468802351257206</v>
      </c>
      <c r="H1372">
        <v>0.75760337699093083</v>
      </c>
      <c r="I1372">
        <v>0.36832651885614104</v>
      </c>
      <c r="J1372">
        <f>_xlfn.BINOM.INV(BinomTrials,_xlfn.GAMMA.INV(Table3[[#This Row],[RV gamma]],GammaShape1,GammaRate1)/BinomTrials,Table3[[#This Row],[RV binom]])</f>
        <v>1</v>
      </c>
      <c r="K1372" s="1">
        <f>Table3[[#This Row],[Risk 1 Simulated occurences]]*_xlfn.LOGNORM.INV(Table3[[#This Row],[RV lognorm]],(LN(ImpLow1)+LN(ImpUp1))/2,(LN(ImpUp1)-LN(ImpLow1))/3.29)</f>
        <v>24991.051887058184</v>
      </c>
      <c r="L1372">
        <f>_xlfn.BINOM.INV(BinomTrials,_xlfn.GAMMA.INV(Table3[[#This Row],[RV gamma]],GammaShape2,GammaRate2)/BinomTrials,Table3[[#This Row],[RV binom]])</f>
        <v>0</v>
      </c>
      <c r="M1372" s="1">
        <f>Table3[[#This Row],[Risk 2 simulated occurences]]*_xlfn.LOGNORM.INV(Table3[[#This Row],[RV lognorm]],(LN(ImpLow2)+LN(ImpUp2))/2,(LN(ImpUp2)-LN(ImpLow2))/3.29)</f>
        <v>0</v>
      </c>
    </row>
    <row r="1373" spans="7:13">
      <c r="G1373">
        <v>0.61611175798629958</v>
      </c>
      <c r="H1373">
        <v>3.9957086574266241E-2</v>
      </c>
      <c r="I1373">
        <v>0.46380241516223292</v>
      </c>
      <c r="J1373">
        <f>_xlfn.BINOM.INV(BinomTrials,_xlfn.GAMMA.INV(Table3[[#This Row],[RV gamma]],GammaShape1,GammaRate1)/BinomTrials,Table3[[#This Row],[RV binom]])</f>
        <v>0</v>
      </c>
      <c r="K1373" s="1">
        <f>Table3[[#This Row],[Risk 1 Simulated occurences]]*_xlfn.LOGNORM.INV(Table3[[#This Row],[RV lognorm]],(LN(ImpLow1)+LN(ImpUp1))/2,(LN(ImpUp1)-LN(ImpLow1))/3.29)</f>
        <v>0</v>
      </c>
      <c r="L1373">
        <f>_xlfn.BINOM.INV(BinomTrials,_xlfn.GAMMA.INV(Table3[[#This Row],[RV gamma]],GammaShape2,GammaRate2)/BinomTrials,Table3[[#This Row],[RV binom]])</f>
        <v>0</v>
      </c>
      <c r="M1373" s="1">
        <f>Table3[[#This Row],[Risk 2 simulated occurences]]*_xlfn.LOGNORM.INV(Table3[[#This Row],[RV lognorm]],(LN(ImpLow2)+LN(ImpUp2))/2,(LN(ImpUp2)-LN(ImpLow2))/3.29)</f>
        <v>0</v>
      </c>
    </row>
    <row r="1374" spans="7:13">
      <c r="G1374">
        <v>0.99031647573705595</v>
      </c>
      <c r="H1374">
        <v>0.55875405369268449</v>
      </c>
      <c r="I1374">
        <v>0.12719163164831307</v>
      </c>
      <c r="J1374">
        <f>_xlfn.BINOM.INV(BinomTrials,_xlfn.GAMMA.INV(Table3[[#This Row],[RV gamma]],GammaShape1,GammaRate1)/BinomTrials,Table3[[#This Row],[RV binom]])</f>
        <v>1</v>
      </c>
      <c r="K1374" s="1">
        <f>Table3[[#This Row],[Risk 1 Simulated occurences]]*_xlfn.LOGNORM.INV(Table3[[#This Row],[RV lognorm]],(LN(ImpLow1)+LN(ImpUp1))/2,(LN(ImpUp1)-LN(ImpLow1))/3.29)</f>
        <v>14241.842293057633</v>
      </c>
      <c r="L1374">
        <f>_xlfn.BINOM.INV(BinomTrials,_xlfn.GAMMA.INV(Table3[[#This Row],[RV gamma]],GammaShape2,GammaRate2)/BinomTrials,Table3[[#This Row],[RV binom]])</f>
        <v>0</v>
      </c>
      <c r="M1374" s="1">
        <f>Table3[[#This Row],[Risk 2 simulated occurences]]*_xlfn.LOGNORM.INV(Table3[[#This Row],[RV lognorm]],(LN(ImpLow2)+LN(ImpUp2))/2,(LN(ImpUp2)-LN(ImpLow2))/3.29)</f>
        <v>0</v>
      </c>
    </row>
    <row r="1375" spans="7:13">
      <c r="G1375">
        <v>0.24900771269994215</v>
      </c>
      <c r="H1375">
        <v>0.97938041294896061</v>
      </c>
      <c r="I1375">
        <v>0.70975311319797907</v>
      </c>
      <c r="J1375">
        <f>_xlfn.BINOM.INV(BinomTrials,_xlfn.GAMMA.INV(Table3[[#This Row],[RV gamma]],GammaShape1,GammaRate1)/BinomTrials,Table3[[#This Row],[RV binom]])</f>
        <v>2</v>
      </c>
      <c r="K1375" s="1">
        <f>Table3[[#This Row],[Risk 1 Simulated occurences]]*_xlfn.LOGNORM.INV(Table3[[#This Row],[RV lognorm]],(LN(ImpLow1)+LN(ImpUp1))/2,(LN(ImpUp1)-LN(ImpLow1))/3.29)</f>
        <v>93113.544045259696</v>
      </c>
      <c r="L1375">
        <f>_xlfn.BINOM.INV(BinomTrials,_xlfn.GAMMA.INV(Table3[[#This Row],[RV gamma]],GammaShape2,GammaRate2)/BinomTrials,Table3[[#This Row],[RV binom]])</f>
        <v>1</v>
      </c>
      <c r="M1375" s="1">
        <f>Table3[[#This Row],[Risk 2 simulated occurences]]*_xlfn.LOGNORM.INV(Table3[[#This Row],[RV lognorm]],(LN(ImpLow2)+LN(ImpUp2))/2,(LN(ImpUp2)-LN(ImpLow2))/3.29)</f>
        <v>4655677.2022629865</v>
      </c>
    </row>
    <row r="1376" spans="7:13">
      <c r="G1376">
        <v>7.2627347927832667E-2</v>
      </c>
      <c r="H1376">
        <v>0.44660043318131959</v>
      </c>
      <c r="I1376">
        <v>0.82057351843480653</v>
      </c>
      <c r="J1376">
        <f>_xlfn.BINOM.INV(BinomTrials,_xlfn.GAMMA.INV(Table3[[#This Row],[RV gamma]],GammaShape1,GammaRate1)/BinomTrials,Table3[[#This Row],[RV binom]])</f>
        <v>0</v>
      </c>
      <c r="K1376" s="1">
        <f>Table3[[#This Row],[Risk 1 Simulated occurences]]*_xlfn.LOGNORM.INV(Table3[[#This Row],[RV lognorm]],(LN(ImpLow1)+LN(ImpUp1))/2,(LN(ImpUp1)-LN(ImpLow1))/3.29)</f>
        <v>0</v>
      </c>
      <c r="L1376">
        <f>_xlfn.BINOM.INV(BinomTrials,_xlfn.GAMMA.INV(Table3[[#This Row],[RV gamma]],GammaShape2,GammaRate2)/BinomTrials,Table3[[#This Row],[RV binom]])</f>
        <v>0</v>
      </c>
      <c r="M1376" s="1">
        <f>Table3[[#This Row],[Risk 2 simulated occurences]]*_xlfn.LOGNORM.INV(Table3[[#This Row],[RV lognorm]],(LN(ImpLow2)+LN(ImpUp2))/2,(LN(ImpUp2)-LN(ImpLow2))/3.29)</f>
        <v>0</v>
      </c>
    </row>
    <row r="1377" spans="7:13">
      <c r="G1377">
        <v>0.64783662308372403</v>
      </c>
      <c r="H1377">
        <v>1.3480478438306822E-2</v>
      </c>
      <c r="I1377">
        <v>0.37912433379288962</v>
      </c>
      <c r="J1377">
        <f>_xlfn.BINOM.INV(BinomTrials,_xlfn.GAMMA.INV(Table3[[#This Row],[RV gamma]],GammaShape1,GammaRate1)/BinomTrials,Table3[[#This Row],[RV binom]])</f>
        <v>0</v>
      </c>
      <c r="K1377" s="1">
        <f>Table3[[#This Row],[Risk 1 Simulated occurences]]*_xlfn.LOGNORM.INV(Table3[[#This Row],[RV lognorm]],(LN(ImpLow1)+LN(ImpUp1))/2,(LN(ImpUp1)-LN(ImpLow1))/3.29)</f>
        <v>0</v>
      </c>
      <c r="L1377">
        <f>_xlfn.BINOM.INV(BinomTrials,_xlfn.GAMMA.INV(Table3[[#This Row],[RV gamma]],GammaShape2,GammaRate2)/BinomTrials,Table3[[#This Row],[RV binom]])</f>
        <v>0</v>
      </c>
      <c r="M1377" s="1">
        <f>Table3[[#This Row],[Risk 2 simulated occurences]]*_xlfn.LOGNORM.INV(Table3[[#This Row],[RV lognorm]],(LN(ImpLow2)+LN(ImpUp2))/2,(LN(ImpUp2)-LN(ImpLow2))/3.29)</f>
        <v>0</v>
      </c>
    </row>
    <row r="1378" spans="7:13">
      <c r="G1378">
        <v>0.19012416814925343</v>
      </c>
      <c r="H1378">
        <v>0.56640111262276815</v>
      </c>
      <c r="I1378">
        <v>0.94267805709628294</v>
      </c>
      <c r="J1378">
        <f>_xlfn.BINOM.INV(BinomTrials,_xlfn.GAMMA.INV(Table3[[#This Row],[RV gamma]],GammaShape1,GammaRate1)/BinomTrials,Table3[[#This Row],[RV binom]])</f>
        <v>0</v>
      </c>
      <c r="K1378" s="1">
        <f>Table3[[#This Row],[Risk 1 Simulated occurences]]*_xlfn.LOGNORM.INV(Table3[[#This Row],[RV lognorm]],(LN(ImpLow1)+LN(ImpUp1))/2,(LN(ImpUp1)-LN(ImpLow1))/3.29)</f>
        <v>0</v>
      </c>
      <c r="L1378">
        <f>_xlfn.BINOM.INV(BinomTrials,_xlfn.GAMMA.INV(Table3[[#This Row],[RV gamma]],GammaShape2,GammaRate2)/BinomTrials,Table3[[#This Row],[RV binom]])</f>
        <v>0</v>
      </c>
      <c r="M1378" s="1">
        <f>Table3[[#This Row],[Risk 2 simulated occurences]]*_xlfn.LOGNORM.INV(Table3[[#This Row],[RV lognorm]],(LN(ImpLow2)+LN(ImpUp2))/2,(LN(ImpUp2)-LN(ImpLow2))/3.29)</f>
        <v>0</v>
      </c>
    </row>
    <row r="1379" spans="7:13">
      <c r="G1379">
        <v>0.41689408450242788</v>
      </c>
      <c r="H1379">
        <v>0.50349985086522053</v>
      </c>
      <c r="I1379">
        <v>0.59010561722801325</v>
      </c>
      <c r="J1379">
        <f>_xlfn.BINOM.INV(BinomTrials,_xlfn.GAMMA.INV(Table3[[#This Row],[RV gamma]],GammaShape1,GammaRate1)/BinomTrials,Table3[[#This Row],[RV binom]])</f>
        <v>0</v>
      </c>
      <c r="K1379" s="1">
        <f>Table3[[#This Row],[Risk 1 Simulated occurences]]*_xlfn.LOGNORM.INV(Table3[[#This Row],[RV lognorm]],(LN(ImpLow1)+LN(ImpUp1))/2,(LN(ImpUp1)-LN(ImpLow1))/3.29)</f>
        <v>0</v>
      </c>
      <c r="L1379">
        <f>_xlfn.BINOM.INV(BinomTrials,_xlfn.GAMMA.INV(Table3[[#This Row],[RV gamma]],GammaShape2,GammaRate2)/BinomTrials,Table3[[#This Row],[RV binom]])</f>
        <v>0</v>
      </c>
      <c r="M1379" s="1">
        <f>Table3[[#This Row],[Risk 2 simulated occurences]]*_xlfn.LOGNORM.INV(Table3[[#This Row],[RV lognorm]],(LN(ImpLow2)+LN(ImpUp2))/2,(LN(ImpUp2)-LN(ImpLow2))/3.29)</f>
        <v>0</v>
      </c>
    </row>
    <row r="1380" spans="7:13">
      <c r="G1380">
        <v>0.7388782323053471</v>
      </c>
      <c r="H1380">
        <v>0.32199349176231468</v>
      </c>
      <c r="I1380">
        <v>0.90510875121928225</v>
      </c>
      <c r="J1380">
        <f>_xlfn.BINOM.INV(BinomTrials,_xlfn.GAMMA.INV(Table3[[#This Row],[RV gamma]],GammaShape1,GammaRate1)/BinomTrials,Table3[[#This Row],[RV binom]])</f>
        <v>0</v>
      </c>
      <c r="K1380" s="1">
        <f>Table3[[#This Row],[Risk 1 Simulated occurences]]*_xlfn.LOGNORM.INV(Table3[[#This Row],[RV lognorm]],(LN(ImpLow1)+LN(ImpUp1))/2,(LN(ImpUp1)-LN(ImpLow1))/3.29)</f>
        <v>0</v>
      </c>
      <c r="L1380">
        <f>_xlfn.BINOM.INV(BinomTrials,_xlfn.GAMMA.INV(Table3[[#This Row],[RV gamma]],GammaShape2,GammaRate2)/BinomTrials,Table3[[#This Row],[RV binom]])</f>
        <v>0</v>
      </c>
      <c r="M1380" s="1">
        <f>Table3[[#This Row],[Risk 2 simulated occurences]]*_xlfn.LOGNORM.INV(Table3[[#This Row],[RV lognorm]],(LN(ImpLow2)+LN(ImpUp2))/2,(LN(ImpUp2)-LN(ImpLow2))/3.29)</f>
        <v>0</v>
      </c>
    </row>
    <row r="1381" spans="7:13">
      <c r="G1381">
        <v>0.3264503559686478</v>
      </c>
      <c r="H1381">
        <v>0.74461604922293501</v>
      </c>
      <c r="I1381">
        <v>0.16278174247722221</v>
      </c>
      <c r="J1381">
        <f>_xlfn.BINOM.INV(BinomTrials,_xlfn.GAMMA.INV(Table3[[#This Row],[RV gamma]],GammaShape1,GammaRate1)/BinomTrials,Table3[[#This Row],[RV binom]])</f>
        <v>1</v>
      </c>
      <c r="K1381" s="1">
        <f>Table3[[#This Row],[Risk 1 Simulated occurences]]*_xlfn.LOGNORM.INV(Table3[[#This Row],[RV lognorm]],(LN(ImpLow1)+LN(ImpUp1))/2,(LN(ImpUp1)-LN(ImpLow1))/3.29)</f>
        <v>15892.369704048901</v>
      </c>
      <c r="L1381">
        <f>_xlfn.BINOM.INV(BinomTrials,_xlfn.GAMMA.INV(Table3[[#This Row],[RV gamma]],GammaShape2,GammaRate2)/BinomTrials,Table3[[#This Row],[RV binom]])</f>
        <v>0</v>
      </c>
      <c r="M1381" s="1">
        <f>Table3[[#This Row],[Risk 2 simulated occurences]]*_xlfn.LOGNORM.INV(Table3[[#This Row],[RV lognorm]],(LN(ImpLow2)+LN(ImpUp2))/2,(LN(ImpUp2)-LN(ImpLow2))/3.29)</f>
        <v>0</v>
      </c>
    </row>
    <row r="1382" spans="7:13">
      <c r="G1382">
        <v>0.65113276506361217</v>
      </c>
      <c r="H1382">
        <v>0.76193928986878101</v>
      </c>
      <c r="I1382">
        <v>0.87274581467394985</v>
      </c>
      <c r="J1382">
        <f>_xlfn.BINOM.INV(BinomTrials,_xlfn.GAMMA.INV(Table3[[#This Row],[RV gamma]],GammaShape1,GammaRate1)/BinomTrials,Table3[[#This Row],[RV binom]])</f>
        <v>1</v>
      </c>
      <c r="K1382" s="1">
        <f>Table3[[#This Row],[Risk 1 Simulated occurences]]*_xlfn.LOGNORM.INV(Table3[[#This Row],[RV lognorm]],(LN(ImpLow1)+LN(ImpUp1))/2,(LN(ImpUp1)-LN(ImpLow1))/3.29)</f>
        <v>70200.885876278422</v>
      </c>
      <c r="L1382">
        <f>_xlfn.BINOM.INV(BinomTrials,_xlfn.GAMMA.INV(Table3[[#This Row],[RV gamma]],GammaShape2,GammaRate2)/BinomTrials,Table3[[#This Row],[RV binom]])</f>
        <v>0</v>
      </c>
      <c r="M1382" s="1">
        <f>Table3[[#This Row],[Risk 2 simulated occurences]]*_xlfn.LOGNORM.INV(Table3[[#This Row],[RV lognorm]],(LN(ImpLow2)+LN(ImpUp2))/2,(LN(ImpUp2)-LN(ImpLow2))/3.29)</f>
        <v>0</v>
      </c>
    </row>
    <row r="1383" spans="7:13">
      <c r="G1383">
        <v>0.58838242412935127</v>
      </c>
      <c r="H1383">
        <v>0.91364482460247576</v>
      </c>
      <c r="I1383">
        <v>0.2389072250756003</v>
      </c>
      <c r="J1383">
        <f>_xlfn.BINOM.INV(BinomTrials,_xlfn.GAMMA.INV(Table3[[#This Row],[RV gamma]],GammaShape1,GammaRate1)/BinomTrials,Table3[[#This Row],[RV binom]])</f>
        <v>2</v>
      </c>
      <c r="K1383" s="1">
        <f>Table3[[#This Row],[Risk 1 Simulated occurences]]*_xlfn.LOGNORM.INV(Table3[[#This Row],[RV lognorm]],(LN(ImpLow1)+LN(ImpUp1))/2,(LN(ImpUp1)-LN(ImpLow1))/3.29)</f>
        <v>38483.856927332265</v>
      </c>
      <c r="L1383">
        <f>_xlfn.BINOM.INV(BinomTrials,_xlfn.GAMMA.INV(Table3[[#This Row],[RV gamma]],GammaShape2,GammaRate2)/BinomTrials,Table3[[#This Row],[RV binom]])</f>
        <v>1</v>
      </c>
      <c r="M1383" s="1">
        <f>Table3[[#This Row],[Risk 2 simulated occurences]]*_xlfn.LOGNORM.INV(Table3[[#This Row],[RV lognorm]],(LN(ImpLow2)+LN(ImpUp2))/2,(LN(ImpUp2)-LN(ImpLow2))/3.29)</f>
        <v>1924192.8463666139</v>
      </c>
    </row>
    <row r="1384" spans="7:13">
      <c r="G1384">
        <v>0.94340234200628581</v>
      </c>
      <c r="H1384">
        <v>0.6285670938103306</v>
      </c>
      <c r="I1384">
        <v>0.31373184561437545</v>
      </c>
      <c r="J1384">
        <f>_xlfn.BINOM.INV(BinomTrials,_xlfn.GAMMA.INV(Table3[[#This Row],[RV gamma]],GammaShape1,GammaRate1)/BinomTrials,Table3[[#This Row],[RV binom]])</f>
        <v>1</v>
      </c>
      <c r="K1384" s="1">
        <f>Table3[[#This Row],[Risk 1 Simulated occurences]]*_xlfn.LOGNORM.INV(Table3[[#This Row],[RV lognorm]],(LN(ImpLow1)+LN(ImpUp1))/2,(LN(ImpUp1)-LN(ImpLow1))/3.29)</f>
        <v>22516.063219754604</v>
      </c>
      <c r="L1384">
        <f>_xlfn.BINOM.INV(BinomTrials,_xlfn.GAMMA.INV(Table3[[#This Row],[RV gamma]],GammaShape2,GammaRate2)/BinomTrials,Table3[[#This Row],[RV binom]])</f>
        <v>0</v>
      </c>
      <c r="M1384" s="1">
        <f>Table3[[#This Row],[Risk 2 simulated occurences]]*_xlfn.LOGNORM.INV(Table3[[#This Row],[RV lognorm]],(LN(ImpLow2)+LN(ImpUp2))/2,(LN(ImpUp2)-LN(ImpLow2))/3.29)</f>
        <v>0</v>
      </c>
    </row>
    <row r="1385" spans="7:13">
      <c r="G1385">
        <v>0.76316209964601422</v>
      </c>
      <c r="H1385">
        <v>0.32714567022730862</v>
      </c>
      <c r="I1385">
        <v>0.89112924080860301</v>
      </c>
      <c r="J1385">
        <f>_xlfn.BINOM.INV(BinomTrials,_xlfn.GAMMA.INV(Table3[[#This Row],[RV gamma]],GammaShape1,GammaRate1)/BinomTrials,Table3[[#This Row],[RV binom]])</f>
        <v>0</v>
      </c>
      <c r="K1385" s="1">
        <f>Table3[[#This Row],[Risk 1 Simulated occurences]]*_xlfn.LOGNORM.INV(Table3[[#This Row],[RV lognorm]],(LN(ImpLow1)+LN(ImpUp1))/2,(LN(ImpUp1)-LN(ImpLow1))/3.29)</f>
        <v>0</v>
      </c>
      <c r="L1385">
        <f>_xlfn.BINOM.INV(BinomTrials,_xlfn.GAMMA.INV(Table3[[#This Row],[RV gamma]],GammaShape2,GammaRate2)/BinomTrials,Table3[[#This Row],[RV binom]])</f>
        <v>0</v>
      </c>
      <c r="M1385" s="1">
        <f>Table3[[#This Row],[Risk 2 simulated occurences]]*_xlfn.LOGNORM.INV(Table3[[#This Row],[RV lognorm]],(LN(ImpLow2)+LN(ImpUp2))/2,(LN(ImpUp2)-LN(ImpLow2))/3.29)</f>
        <v>0</v>
      </c>
    </row>
    <row r="1386" spans="7:13">
      <c r="G1386">
        <v>0.46540875056079067</v>
      </c>
      <c r="H1386">
        <v>0.33727951037570814</v>
      </c>
      <c r="I1386">
        <v>0.20915027019062557</v>
      </c>
      <c r="J1386">
        <f>_xlfn.BINOM.INV(BinomTrials,_xlfn.GAMMA.INV(Table3[[#This Row],[RV gamma]],GammaShape1,GammaRate1)/BinomTrials,Table3[[#This Row],[RV binom]])</f>
        <v>0</v>
      </c>
      <c r="K1386" s="1">
        <f>Table3[[#This Row],[Risk 1 Simulated occurences]]*_xlfn.LOGNORM.INV(Table3[[#This Row],[RV lognorm]],(LN(ImpLow1)+LN(ImpUp1))/2,(LN(ImpUp1)-LN(ImpLow1))/3.29)</f>
        <v>0</v>
      </c>
      <c r="L1386">
        <f>_xlfn.BINOM.INV(BinomTrials,_xlfn.GAMMA.INV(Table3[[#This Row],[RV gamma]],GammaShape2,GammaRate2)/BinomTrials,Table3[[#This Row],[RV binom]])</f>
        <v>0</v>
      </c>
      <c r="M1386" s="1">
        <f>Table3[[#This Row],[Risk 2 simulated occurences]]*_xlfn.LOGNORM.INV(Table3[[#This Row],[RV lognorm]],(LN(ImpLow2)+LN(ImpUp2))/2,(LN(ImpUp2)-LN(ImpLow2))/3.29)</f>
        <v>0</v>
      </c>
    </row>
    <row r="1387" spans="7:13">
      <c r="G1387">
        <v>0.12487067520845248</v>
      </c>
      <c r="H1387">
        <v>0.65673088452626527</v>
      </c>
      <c r="I1387">
        <v>0.18859109384407807</v>
      </c>
      <c r="J1387">
        <f>_xlfn.BINOM.INV(BinomTrials,_xlfn.GAMMA.INV(Table3[[#This Row],[RV gamma]],GammaShape1,GammaRate1)/BinomTrials,Table3[[#This Row],[RV binom]])</f>
        <v>0</v>
      </c>
      <c r="K1387" s="1">
        <f>Table3[[#This Row],[Risk 1 Simulated occurences]]*_xlfn.LOGNORM.INV(Table3[[#This Row],[RV lognorm]],(LN(ImpLow1)+LN(ImpUp1))/2,(LN(ImpUp1)-LN(ImpLow1))/3.29)</f>
        <v>0</v>
      </c>
      <c r="L1387">
        <f>_xlfn.BINOM.INV(BinomTrials,_xlfn.GAMMA.INV(Table3[[#This Row],[RV gamma]],GammaShape2,GammaRate2)/BinomTrials,Table3[[#This Row],[RV binom]])</f>
        <v>0</v>
      </c>
      <c r="M1387" s="1">
        <f>Table3[[#This Row],[Risk 2 simulated occurences]]*_xlfn.LOGNORM.INV(Table3[[#This Row],[RV lognorm]],(LN(ImpLow2)+LN(ImpUp2))/2,(LN(ImpUp2)-LN(ImpLow2))/3.29)</f>
        <v>0</v>
      </c>
    </row>
    <row r="1388" spans="7:13">
      <c r="G1388">
        <v>0.70143822846069848</v>
      </c>
      <c r="H1388">
        <v>0.67597623294032005</v>
      </c>
      <c r="I1388">
        <v>0.65051423741994152</v>
      </c>
      <c r="J1388">
        <f>_xlfn.BINOM.INV(BinomTrials,_xlfn.GAMMA.INV(Table3[[#This Row],[RV gamma]],GammaShape1,GammaRate1)/BinomTrials,Table3[[#This Row],[RV binom]])</f>
        <v>1</v>
      </c>
      <c r="K1388" s="1">
        <f>Table3[[#This Row],[Risk 1 Simulated occurences]]*_xlfn.LOGNORM.INV(Table3[[#This Row],[RV lognorm]],(LN(ImpLow1)+LN(ImpUp1))/2,(LN(ImpUp1)-LN(ImpLow1))/3.29)</f>
        <v>41451.550666818897</v>
      </c>
      <c r="L1388">
        <f>_xlfn.BINOM.INV(BinomTrials,_xlfn.GAMMA.INV(Table3[[#This Row],[RV gamma]],GammaShape2,GammaRate2)/BinomTrials,Table3[[#This Row],[RV binom]])</f>
        <v>0</v>
      </c>
      <c r="M1388" s="1">
        <f>Table3[[#This Row],[Risk 2 simulated occurences]]*_xlfn.LOGNORM.INV(Table3[[#This Row],[RV lognorm]],(LN(ImpLow2)+LN(ImpUp2))/2,(LN(ImpUp2)-LN(ImpLow2))/3.29)</f>
        <v>0</v>
      </c>
    </row>
    <row r="1389" spans="7:13">
      <c r="G1389">
        <v>7.2305738959603821E-2</v>
      </c>
      <c r="H1389">
        <v>0.13254702795881174</v>
      </c>
      <c r="I1389">
        <v>0.19278831695801965</v>
      </c>
      <c r="J1389">
        <f>_xlfn.BINOM.INV(BinomTrials,_xlfn.GAMMA.INV(Table3[[#This Row],[RV gamma]],GammaShape1,GammaRate1)/BinomTrials,Table3[[#This Row],[RV binom]])</f>
        <v>0</v>
      </c>
      <c r="K1389" s="1">
        <f>Table3[[#This Row],[Risk 1 Simulated occurences]]*_xlfn.LOGNORM.INV(Table3[[#This Row],[RV lognorm]],(LN(ImpLow1)+LN(ImpUp1))/2,(LN(ImpUp1)-LN(ImpLow1))/3.29)</f>
        <v>0</v>
      </c>
      <c r="L1389">
        <f>_xlfn.BINOM.INV(BinomTrials,_xlfn.GAMMA.INV(Table3[[#This Row],[RV gamma]],GammaShape2,GammaRate2)/BinomTrials,Table3[[#This Row],[RV binom]])</f>
        <v>0</v>
      </c>
      <c r="M1389" s="1">
        <f>Table3[[#This Row],[Risk 2 simulated occurences]]*_xlfn.LOGNORM.INV(Table3[[#This Row],[RV lognorm]],(LN(ImpLow2)+LN(ImpUp2))/2,(LN(ImpUp2)-LN(ImpLow2))/3.29)</f>
        <v>0</v>
      </c>
    </row>
    <row r="1390" spans="7:13">
      <c r="G1390">
        <v>0.24255469406142582</v>
      </c>
      <c r="H1390">
        <v>0.71789890374890475</v>
      </c>
      <c r="I1390">
        <v>0.1932431134363837</v>
      </c>
      <c r="J1390">
        <f>_xlfn.BINOM.INV(BinomTrials,_xlfn.GAMMA.INV(Table3[[#This Row],[RV gamma]],GammaShape1,GammaRate1)/BinomTrials,Table3[[#This Row],[RV binom]])</f>
        <v>1</v>
      </c>
      <c r="K1390" s="1">
        <f>Table3[[#This Row],[Risk 1 Simulated occurences]]*_xlfn.LOGNORM.INV(Table3[[#This Row],[RV lognorm]],(LN(ImpLow1)+LN(ImpUp1))/2,(LN(ImpUp1)-LN(ImpLow1))/3.29)</f>
        <v>17249.47710394171</v>
      </c>
      <c r="L1390">
        <f>_xlfn.BINOM.INV(BinomTrials,_xlfn.GAMMA.INV(Table3[[#This Row],[RV gamma]],GammaShape2,GammaRate2)/BinomTrials,Table3[[#This Row],[RV binom]])</f>
        <v>0</v>
      </c>
      <c r="M1390" s="1">
        <f>Table3[[#This Row],[Risk 2 simulated occurences]]*_xlfn.LOGNORM.INV(Table3[[#This Row],[RV lognorm]],(LN(ImpLow2)+LN(ImpUp2))/2,(LN(ImpUp2)-LN(ImpLow2))/3.29)</f>
        <v>0</v>
      </c>
    </row>
    <row r="1391" spans="7:13">
      <c r="G1391">
        <v>0.6167430903840545</v>
      </c>
      <c r="H1391">
        <v>0.72687530784256538</v>
      </c>
      <c r="I1391">
        <v>0.83700752530107625</v>
      </c>
      <c r="J1391">
        <f>_xlfn.BINOM.INV(BinomTrials,_xlfn.GAMMA.INV(Table3[[#This Row],[RV gamma]],GammaShape1,GammaRate1)/BinomTrials,Table3[[#This Row],[RV binom]])</f>
        <v>1</v>
      </c>
      <c r="K1391" s="1">
        <f>Table3[[#This Row],[Risk 1 Simulated occurences]]*_xlfn.LOGNORM.INV(Table3[[#This Row],[RV lognorm]],(LN(ImpLow1)+LN(ImpUp1))/2,(LN(ImpUp1)-LN(ImpLow1))/3.29)</f>
        <v>62885.590083326373</v>
      </c>
      <c r="L1391">
        <f>_xlfn.BINOM.INV(BinomTrials,_xlfn.GAMMA.INV(Table3[[#This Row],[RV gamma]],GammaShape2,GammaRate2)/BinomTrials,Table3[[#This Row],[RV binom]])</f>
        <v>0</v>
      </c>
      <c r="M1391" s="1">
        <f>Table3[[#This Row],[Risk 2 simulated occurences]]*_xlfn.LOGNORM.INV(Table3[[#This Row],[RV lognorm]],(LN(ImpLow2)+LN(ImpUp2))/2,(LN(ImpUp2)-LN(ImpLow2))/3.29)</f>
        <v>0</v>
      </c>
    </row>
    <row r="1392" spans="7:13">
      <c r="G1392">
        <v>0.60112008480407297</v>
      </c>
      <c r="H1392">
        <v>0.59329890999630974</v>
      </c>
      <c r="I1392">
        <v>0.58547773518854651</v>
      </c>
      <c r="J1392">
        <f>_xlfn.BINOM.INV(BinomTrials,_xlfn.GAMMA.INV(Table3[[#This Row],[RV gamma]],GammaShape1,GammaRate1)/BinomTrials,Table3[[#This Row],[RV binom]])</f>
        <v>0</v>
      </c>
      <c r="K1392" s="1">
        <f>Table3[[#This Row],[Risk 1 Simulated occurences]]*_xlfn.LOGNORM.INV(Table3[[#This Row],[RV lognorm]],(LN(ImpLow1)+LN(ImpUp1))/2,(LN(ImpUp1)-LN(ImpLow1))/3.29)</f>
        <v>0</v>
      </c>
      <c r="L1392">
        <f>_xlfn.BINOM.INV(BinomTrials,_xlfn.GAMMA.INV(Table3[[#This Row],[RV gamma]],GammaShape2,GammaRate2)/BinomTrials,Table3[[#This Row],[RV binom]])</f>
        <v>0</v>
      </c>
      <c r="M1392" s="1">
        <f>Table3[[#This Row],[Risk 2 simulated occurences]]*_xlfn.LOGNORM.INV(Table3[[#This Row],[RV lognorm]],(LN(ImpLow2)+LN(ImpUp2))/2,(LN(ImpUp2)-LN(ImpLow2))/3.29)</f>
        <v>0</v>
      </c>
    </row>
    <row r="1393" spans="7:13">
      <c r="G1393">
        <v>2.5265302055173227E-2</v>
      </c>
      <c r="H1393">
        <v>0.57478030797782365</v>
      </c>
      <c r="I1393">
        <v>0.12429531390047414</v>
      </c>
      <c r="J1393">
        <f>_xlfn.BINOM.INV(BinomTrials,_xlfn.GAMMA.INV(Table3[[#This Row],[RV gamma]],GammaShape1,GammaRate1)/BinomTrials,Table3[[#This Row],[RV binom]])</f>
        <v>0</v>
      </c>
      <c r="K1393" s="1">
        <f>Table3[[#This Row],[Risk 1 Simulated occurences]]*_xlfn.LOGNORM.INV(Table3[[#This Row],[RV lognorm]],(LN(ImpLow1)+LN(ImpUp1))/2,(LN(ImpUp1)-LN(ImpLow1))/3.29)</f>
        <v>0</v>
      </c>
      <c r="L1393">
        <f>_xlfn.BINOM.INV(BinomTrials,_xlfn.GAMMA.INV(Table3[[#This Row],[RV gamma]],GammaShape2,GammaRate2)/BinomTrials,Table3[[#This Row],[RV binom]])</f>
        <v>0</v>
      </c>
      <c r="M1393" s="1">
        <f>Table3[[#This Row],[Risk 2 simulated occurences]]*_xlfn.LOGNORM.INV(Table3[[#This Row],[RV lognorm]],(LN(ImpLow2)+LN(ImpUp2))/2,(LN(ImpUp2)-LN(ImpLow2))/3.29)</f>
        <v>0</v>
      </c>
    </row>
    <row r="1394" spans="7:13">
      <c r="G1394">
        <v>0.63393164129645174</v>
      </c>
      <c r="H1394">
        <v>0.33263618328265671</v>
      </c>
      <c r="I1394">
        <v>3.1340725268861613E-2</v>
      </c>
      <c r="J1394">
        <f>_xlfn.BINOM.INV(BinomTrials,_xlfn.GAMMA.INV(Table3[[#This Row],[RV gamma]],GammaShape1,GammaRate1)/BinomTrials,Table3[[#This Row],[RV binom]])</f>
        <v>0</v>
      </c>
      <c r="K1394" s="1">
        <f>Table3[[#This Row],[Risk 1 Simulated occurences]]*_xlfn.LOGNORM.INV(Table3[[#This Row],[RV lognorm]],(LN(ImpLow1)+LN(ImpUp1))/2,(LN(ImpUp1)-LN(ImpLow1))/3.29)</f>
        <v>0</v>
      </c>
      <c r="L1394">
        <f>_xlfn.BINOM.INV(BinomTrials,_xlfn.GAMMA.INV(Table3[[#This Row],[RV gamma]],GammaShape2,GammaRate2)/BinomTrials,Table3[[#This Row],[RV binom]])</f>
        <v>0</v>
      </c>
      <c r="M1394" s="1">
        <f>Table3[[#This Row],[Risk 2 simulated occurences]]*_xlfn.LOGNORM.INV(Table3[[#This Row],[RV lognorm]],(LN(ImpLow2)+LN(ImpUp2))/2,(LN(ImpUp2)-LN(ImpLow2))/3.29)</f>
        <v>0</v>
      </c>
    </row>
    <row r="1395" spans="7:13">
      <c r="G1395">
        <v>0.48909526946446635</v>
      </c>
      <c r="H1395">
        <v>0.61633243161082851</v>
      </c>
      <c r="I1395">
        <v>0.74356959375719056</v>
      </c>
      <c r="J1395">
        <f>_xlfn.BINOM.INV(BinomTrials,_xlfn.GAMMA.INV(Table3[[#This Row],[RV gamma]],GammaShape1,GammaRate1)/BinomTrials,Table3[[#This Row],[RV binom]])</f>
        <v>1</v>
      </c>
      <c r="K1395" s="1">
        <f>Table3[[#This Row],[Risk 1 Simulated occurences]]*_xlfn.LOGNORM.INV(Table3[[#This Row],[RV lognorm]],(LN(ImpLow1)+LN(ImpUp1))/2,(LN(ImpUp1)-LN(ImpLow1))/3.29)</f>
        <v>49992.243115447367</v>
      </c>
      <c r="L1395">
        <f>_xlfn.BINOM.INV(BinomTrials,_xlfn.GAMMA.INV(Table3[[#This Row],[RV gamma]],GammaShape2,GammaRate2)/BinomTrials,Table3[[#This Row],[RV binom]])</f>
        <v>0</v>
      </c>
      <c r="M1395" s="1">
        <f>Table3[[#This Row],[Risk 2 simulated occurences]]*_xlfn.LOGNORM.INV(Table3[[#This Row],[RV lognorm]],(LN(ImpLow2)+LN(ImpUp2))/2,(LN(ImpUp2)-LN(ImpLow2))/3.29)</f>
        <v>0</v>
      </c>
    </row>
    <row r="1396" spans="7:13">
      <c r="G1396">
        <v>0.22419388928645936</v>
      </c>
      <c r="H1396">
        <v>0.69917808319403696</v>
      </c>
      <c r="I1396">
        <v>0.17416227710161464</v>
      </c>
      <c r="J1396">
        <f>_xlfn.BINOM.INV(BinomTrials,_xlfn.GAMMA.INV(Table3[[#This Row],[RV gamma]],GammaShape1,GammaRate1)/BinomTrials,Table3[[#This Row],[RV binom]])</f>
        <v>1</v>
      </c>
      <c r="K1396" s="1">
        <f>Table3[[#This Row],[Risk 1 Simulated occurences]]*_xlfn.LOGNORM.INV(Table3[[#This Row],[RV lognorm]],(LN(ImpLow1)+LN(ImpUp1))/2,(LN(ImpUp1)-LN(ImpLow1))/3.29)</f>
        <v>16403.669666117745</v>
      </c>
      <c r="L1396">
        <f>_xlfn.BINOM.INV(BinomTrials,_xlfn.GAMMA.INV(Table3[[#This Row],[RV gamma]],GammaShape2,GammaRate2)/BinomTrials,Table3[[#This Row],[RV binom]])</f>
        <v>0</v>
      </c>
      <c r="M1396" s="1">
        <f>Table3[[#This Row],[Risk 2 simulated occurences]]*_xlfn.LOGNORM.INV(Table3[[#This Row],[RV lognorm]],(LN(ImpLow2)+LN(ImpUp2))/2,(LN(ImpUp2)-LN(ImpLow2))/3.29)</f>
        <v>0</v>
      </c>
    </row>
    <row r="1397" spans="7:13">
      <c r="G1397">
        <v>2.6697237522665989E-2</v>
      </c>
      <c r="H1397">
        <v>8.6044242179973168E-2</v>
      </c>
      <c r="I1397">
        <v>0.14539124683728033</v>
      </c>
      <c r="J1397">
        <f>_xlfn.BINOM.INV(BinomTrials,_xlfn.GAMMA.INV(Table3[[#This Row],[RV gamma]],GammaShape1,GammaRate1)/BinomTrials,Table3[[#This Row],[RV binom]])</f>
        <v>0</v>
      </c>
      <c r="K1397" s="1">
        <f>Table3[[#This Row],[Risk 1 Simulated occurences]]*_xlfn.LOGNORM.INV(Table3[[#This Row],[RV lognorm]],(LN(ImpLow1)+LN(ImpUp1))/2,(LN(ImpUp1)-LN(ImpLow1))/3.29)</f>
        <v>0</v>
      </c>
      <c r="L1397">
        <f>_xlfn.BINOM.INV(BinomTrials,_xlfn.GAMMA.INV(Table3[[#This Row],[RV gamma]],GammaShape2,GammaRate2)/BinomTrials,Table3[[#This Row],[RV binom]])</f>
        <v>0</v>
      </c>
      <c r="M1397" s="1">
        <f>Table3[[#This Row],[Risk 2 simulated occurences]]*_xlfn.LOGNORM.INV(Table3[[#This Row],[RV lognorm]],(LN(ImpLow2)+LN(ImpUp2))/2,(LN(ImpUp2)-LN(ImpLow2))/3.29)</f>
        <v>0</v>
      </c>
    </row>
    <row r="1398" spans="7:13">
      <c r="G1398">
        <v>0.70047104344725186</v>
      </c>
      <c r="H1398">
        <v>0.14557831880896274</v>
      </c>
      <c r="I1398">
        <v>0.59068559417067357</v>
      </c>
      <c r="J1398">
        <f>_xlfn.BINOM.INV(BinomTrials,_xlfn.GAMMA.INV(Table3[[#This Row],[RV gamma]],GammaShape1,GammaRate1)/BinomTrials,Table3[[#This Row],[RV binom]])</f>
        <v>0</v>
      </c>
      <c r="K1398" s="1">
        <f>Table3[[#This Row],[Risk 1 Simulated occurences]]*_xlfn.LOGNORM.INV(Table3[[#This Row],[RV lognorm]],(LN(ImpLow1)+LN(ImpUp1))/2,(LN(ImpUp1)-LN(ImpLow1))/3.29)</f>
        <v>0</v>
      </c>
      <c r="L1398">
        <f>_xlfn.BINOM.INV(BinomTrials,_xlfn.GAMMA.INV(Table3[[#This Row],[RV gamma]],GammaShape2,GammaRate2)/BinomTrials,Table3[[#This Row],[RV binom]])</f>
        <v>0</v>
      </c>
      <c r="M1398" s="1">
        <f>Table3[[#This Row],[Risk 2 simulated occurences]]*_xlfn.LOGNORM.INV(Table3[[#This Row],[RV lognorm]],(LN(ImpLow2)+LN(ImpUp2))/2,(LN(ImpUp2)-LN(ImpLow2))/3.29)</f>
        <v>0</v>
      </c>
    </row>
    <row r="1399" spans="7:13">
      <c r="G1399">
        <v>0.81682721796297808</v>
      </c>
      <c r="H1399">
        <v>0.73480422223676189</v>
      </c>
      <c r="I1399">
        <v>0.65278122651054582</v>
      </c>
      <c r="J1399">
        <f>_xlfn.BINOM.INV(BinomTrials,_xlfn.GAMMA.INV(Table3[[#This Row],[RV gamma]],GammaShape1,GammaRate1)/BinomTrials,Table3[[#This Row],[RV binom]])</f>
        <v>1</v>
      </c>
      <c r="K1399" s="1">
        <f>Table3[[#This Row],[Risk 1 Simulated occurences]]*_xlfn.LOGNORM.INV(Table3[[#This Row],[RV lognorm]],(LN(ImpLow1)+LN(ImpUp1))/2,(LN(ImpUp1)-LN(ImpLow1))/3.29)</f>
        <v>41629.797797074527</v>
      </c>
      <c r="L1399">
        <f>_xlfn.BINOM.INV(BinomTrials,_xlfn.GAMMA.INV(Table3[[#This Row],[RV gamma]],GammaShape2,GammaRate2)/BinomTrials,Table3[[#This Row],[RV binom]])</f>
        <v>0</v>
      </c>
      <c r="M1399" s="1">
        <f>Table3[[#This Row],[Risk 2 simulated occurences]]*_xlfn.LOGNORM.INV(Table3[[#This Row],[RV lognorm]],(LN(ImpLow2)+LN(ImpUp2))/2,(LN(ImpUp2)-LN(ImpLow2))/3.29)</f>
        <v>0</v>
      </c>
    </row>
    <row r="1400" spans="7:13">
      <c r="G1400">
        <v>0.41505230377197838</v>
      </c>
      <c r="H1400">
        <v>0.8545631332577035</v>
      </c>
      <c r="I1400">
        <v>0.29407396274342851</v>
      </c>
      <c r="J1400">
        <f>_xlfn.BINOM.INV(BinomTrials,_xlfn.GAMMA.INV(Table3[[#This Row],[RV gamma]],GammaShape1,GammaRate1)/BinomTrials,Table3[[#This Row],[RV binom]])</f>
        <v>1</v>
      </c>
      <c r="K1400" s="1">
        <f>Table3[[#This Row],[Risk 1 Simulated occurences]]*_xlfn.LOGNORM.INV(Table3[[#This Row],[RV lognorm]],(LN(ImpLow1)+LN(ImpUp1))/2,(LN(ImpUp1)-LN(ImpLow1))/3.29)</f>
        <v>21647.297513128186</v>
      </c>
      <c r="L1400">
        <f>_xlfn.BINOM.INV(BinomTrials,_xlfn.GAMMA.INV(Table3[[#This Row],[RV gamma]],GammaShape2,GammaRate2)/BinomTrials,Table3[[#This Row],[RV binom]])</f>
        <v>1</v>
      </c>
      <c r="M1400" s="1">
        <f>Table3[[#This Row],[Risk 2 simulated occurences]]*_xlfn.LOGNORM.INV(Table3[[#This Row],[RV lognorm]],(LN(ImpLow2)+LN(ImpUp2))/2,(LN(ImpUp2)-LN(ImpLow2))/3.29)</f>
        <v>2164729.7513128193</v>
      </c>
    </row>
    <row r="1401" spans="7:13">
      <c r="G1401">
        <v>0.78406949564072748</v>
      </c>
      <c r="H1401">
        <v>0.64258066222191823</v>
      </c>
      <c r="I1401">
        <v>0.50109182880310887</v>
      </c>
      <c r="J1401">
        <f>_xlfn.BINOM.INV(BinomTrials,_xlfn.GAMMA.INV(Table3[[#This Row],[RV gamma]],GammaShape1,GammaRate1)/BinomTrials,Table3[[#This Row],[RV binom]])</f>
        <v>1</v>
      </c>
      <c r="K1401" s="1">
        <f>Table3[[#This Row],[Risk 1 Simulated occurences]]*_xlfn.LOGNORM.INV(Table3[[#This Row],[RV lognorm]],(LN(ImpLow1)+LN(ImpUp1))/2,(LN(ImpUp1)-LN(ImpLow1))/3.29)</f>
        <v>31683.405658129843</v>
      </c>
      <c r="L1401">
        <f>_xlfn.BINOM.INV(BinomTrials,_xlfn.GAMMA.INV(Table3[[#This Row],[RV gamma]],GammaShape2,GammaRate2)/BinomTrials,Table3[[#This Row],[RV binom]])</f>
        <v>0</v>
      </c>
      <c r="M1401" s="1">
        <f>Table3[[#This Row],[Risk 2 simulated occurences]]*_xlfn.LOGNORM.INV(Table3[[#This Row],[RV lognorm]],(LN(ImpLow2)+LN(ImpUp2))/2,(LN(ImpUp2)-LN(ImpLow2))/3.29)</f>
        <v>0</v>
      </c>
    </row>
    <row r="1402" spans="7:13">
      <c r="G1402">
        <v>0.85601323370636129</v>
      </c>
      <c r="H1402">
        <v>0.853189963779035</v>
      </c>
      <c r="I1402">
        <v>0.85036669385170871</v>
      </c>
      <c r="J1402">
        <f>_xlfn.BINOM.INV(BinomTrials,_xlfn.GAMMA.INV(Table3[[#This Row],[RV gamma]],GammaShape1,GammaRate1)/BinomTrials,Table3[[#This Row],[RV binom]])</f>
        <v>1</v>
      </c>
      <c r="K1402" s="1">
        <f>Table3[[#This Row],[Risk 1 Simulated occurences]]*_xlfn.LOGNORM.INV(Table3[[#This Row],[RV lognorm]],(LN(ImpLow1)+LN(ImpUp1))/2,(LN(ImpUp1)-LN(ImpLow1))/3.29)</f>
        <v>65388.860240633207</v>
      </c>
      <c r="L1402">
        <f>_xlfn.BINOM.INV(BinomTrials,_xlfn.GAMMA.INV(Table3[[#This Row],[RV gamma]],GammaShape2,GammaRate2)/BinomTrials,Table3[[#This Row],[RV binom]])</f>
        <v>1</v>
      </c>
      <c r="M1402" s="1">
        <f>Table3[[#This Row],[Risk 2 simulated occurences]]*_xlfn.LOGNORM.INV(Table3[[#This Row],[RV lognorm]],(LN(ImpLow2)+LN(ImpUp2))/2,(LN(ImpUp2)-LN(ImpLow2))/3.29)</f>
        <v>6538886.0240633348</v>
      </c>
    </row>
    <row r="1403" spans="7:13">
      <c r="G1403">
        <v>1.441890281365202E-2</v>
      </c>
      <c r="H1403">
        <v>0.56372123424137066</v>
      </c>
      <c r="I1403">
        <v>0.11302356566908936</v>
      </c>
      <c r="J1403">
        <f>_xlfn.BINOM.INV(BinomTrials,_xlfn.GAMMA.INV(Table3[[#This Row],[RV gamma]],GammaShape1,GammaRate1)/BinomTrials,Table3[[#This Row],[RV binom]])</f>
        <v>0</v>
      </c>
      <c r="K1403" s="1">
        <f>Table3[[#This Row],[Risk 1 Simulated occurences]]*_xlfn.LOGNORM.INV(Table3[[#This Row],[RV lognorm]],(LN(ImpLow1)+LN(ImpUp1))/2,(LN(ImpUp1)-LN(ImpLow1))/3.29)</f>
        <v>0</v>
      </c>
      <c r="L1403">
        <f>_xlfn.BINOM.INV(BinomTrials,_xlfn.GAMMA.INV(Table3[[#This Row],[RV gamma]],GammaShape2,GammaRate2)/BinomTrials,Table3[[#This Row],[RV binom]])</f>
        <v>0</v>
      </c>
      <c r="M1403" s="1">
        <f>Table3[[#This Row],[Risk 2 simulated occurences]]*_xlfn.LOGNORM.INV(Table3[[#This Row],[RV lognorm]],(LN(ImpLow2)+LN(ImpUp2))/2,(LN(ImpUp2)-LN(ImpLow2))/3.29)</f>
        <v>0</v>
      </c>
    </row>
    <row r="1404" spans="7:13">
      <c r="G1404">
        <v>0.33849958904948996</v>
      </c>
      <c r="H1404">
        <v>0.46278389471712705</v>
      </c>
      <c r="I1404">
        <v>0.58706820038476415</v>
      </c>
      <c r="J1404">
        <f>_xlfn.BINOM.INV(BinomTrials,_xlfn.GAMMA.INV(Table3[[#This Row],[RV gamma]],GammaShape1,GammaRate1)/BinomTrials,Table3[[#This Row],[RV binom]])</f>
        <v>0</v>
      </c>
      <c r="K1404" s="1">
        <f>Table3[[#This Row],[Risk 1 Simulated occurences]]*_xlfn.LOGNORM.INV(Table3[[#This Row],[RV lognorm]],(LN(ImpLow1)+LN(ImpUp1))/2,(LN(ImpUp1)-LN(ImpLow1))/3.29)</f>
        <v>0</v>
      </c>
      <c r="L1404">
        <f>_xlfn.BINOM.INV(BinomTrials,_xlfn.GAMMA.INV(Table3[[#This Row],[RV gamma]],GammaShape2,GammaRate2)/BinomTrials,Table3[[#This Row],[RV binom]])</f>
        <v>0</v>
      </c>
      <c r="M1404" s="1">
        <f>Table3[[#This Row],[Risk 2 simulated occurences]]*_xlfn.LOGNORM.INV(Table3[[#This Row],[RV lognorm]],(LN(ImpLow2)+LN(ImpUp2))/2,(LN(ImpUp2)-LN(ImpLow2))/3.29)</f>
        <v>0</v>
      </c>
    </row>
    <row r="1405" spans="7:13">
      <c r="G1405">
        <v>0.16259315477804892</v>
      </c>
      <c r="H1405">
        <v>8.9185107540891099E-3</v>
      </c>
      <c r="I1405">
        <v>0.85524386673012931</v>
      </c>
      <c r="J1405">
        <f>_xlfn.BINOM.INV(BinomTrials,_xlfn.GAMMA.INV(Table3[[#This Row],[RV gamma]],GammaShape1,GammaRate1)/BinomTrials,Table3[[#This Row],[RV binom]])</f>
        <v>0</v>
      </c>
      <c r="K1405" s="1">
        <f>Table3[[#This Row],[Risk 1 Simulated occurences]]*_xlfn.LOGNORM.INV(Table3[[#This Row],[RV lognorm]],(LN(ImpLow1)+LN(ImpUp1))/2,(LN(ImpUp1)-LN(ImpLow1))/3.29)</f>
        <v>0</v>
      </c>
      <c r="L1405">
        <f>_xlfn.BINOM.INV(BinomTrials,_xlfn.GAMMA.INV(Table3[[#This Row],[RV gamma]],GammaShape2,GammaRate2)/BinomTrials,Table3[[#This Row],[RV binom]])</f>
        <v>0</v>
      </c>
      <c r="M1405" s="1">
        <f>Table3[[#This Row],[Risk 2 simulated occurences]]*_xlfn.LOGNORM.INV(Table3[[#This Row],[RV lognorm]],(LN(ImpLow2)+LN(ImpUp2))/2,(LN(ImpUp2)-LN(ImpLow2))/3.29)</f>
        <v>0</v>
      </c>
    </row>
    <row r="1406" spans="7:13">
      <c r="G1406">
        <v>0.70315235466843118</v>
      </c>
      <c r="H1406">
        <v>0.89341024397565527</v>
      </c>
      <c r="I1406">
        <v>8.3668133282879434E-2</v>
      </c>
      <c r="J1406">
        <f>_xlfn.BINOM.INV(BinomTrials,_xlfn.GAMMA.INV(Table3[[#This Row],[RV gamma]],GammaShape1,GammaRate1)/BinomTrials,Table3[[#This Row],[RV binom]])</f>
        <v>1</v>
      </c>
      <c r="K1406" s="1">
        <f>Table3[[#This Row],[Risk 1 Simulated occurences]]*_xlfn.LOGNORM.INV(Table3[[#This Row],[RV lognorm]],(LN(ImpLow1)+LN(ImpUp1))/2,(LN(ImpUp1)-LN(ImpLow1))/3.29)</f>
        <v>12030.946722452827</v>
      </c>
      <c r="L1406">
        <f>_xlfn.BINOM.INV(BinomTrials,_xlfn.GAMMA.INV(Table3[[#This Row],[RV gamma]],GammaShape2,GammaRate2)/BinomTrials,Table3[[#This Row],[RV binom]])</f>
        <v>1</v>
      </c>
      <c r="M1406" s="1">
        <f>Table3[[#This Row],[Risk 2 simulated occurences]]*_xlfn.LOGNORM.INV(Table3[[#This Row],[RV lognorm]],(LN(ImpLow2)+LN(ImpUp2))/2,(LN(ImpUp2)-LN(ImpLow2))/3.29)</f>
        <v>1203094.672245281</v>
      </c>
    </row>
    <row r="1407" spans="7:13">
      <c r="G1407">
        <v>0.88162491232232421</v>
      </c>
      <c r="H1407">
        <v>0.54597049883844817</v>
      </c>
      <c r="I1407">
        <v>0.21031608535457219</v>
      </c>
      <c r="J1407">
        <f>_xlfn.BINOM.INV(BinomTrials,_xlfn.GAMMA.INV(Table3[[#This Row],[RV gamma]],GammaShape1,GammaRate1)/BinomTrials,Table3[[#This Row],[RV binom]])</f>
        <v>1</v>
      </c>
      <c r="K1407" s="1">
        <f>Table3[[#This Row],[Risk 1 Simulated occurences]]*_xlfn.LOGNORM.INV(Table3[[#This Row],[RV lognorm]],(LN(ImpLow1)+LN(ImpUp1))/2,(LN(ImpUp1)-LN(ImpLow1))/3.29)</f>
        <v>17997.839351493159</v>
      </c>
      <c r="L1407">
        <f>_xlfn.BINOM.INV(BinomTrials,_xlfn.GAMMA.INV(Table3[[#This Row],[RV gamma]],GammaShape2,GammaRate2)/BinomTrials,Table3[[#This Row],[RV binom]])</f>
        <v>0</v>
      </c>
      <c r="M1407" s="1">
        <f>Table3[[#This Row],[Risk 2 simulated occurences]]*_xlfn.LOGNORM.INV(Table3[[#This Row],[RV lognorm]],(LN(ImpLow2)+LN(ImpUp2))/2,(LN(ImpUp2)-LN(ImpLow2))/3.29)</f>
        <v>0</v>
      </c>
    </row>
    <row r="1408" spans="7:13">
      <c r="G1408">
        <v>0.46990140130273134</v>
      </c>
      <c r="H1408">
        <v>0.1261739777988633</v>
      </c>
      <c r="I1408">
        <v>0.78244655429499532</v>
      </c>
      <c r="J1408">
        <f>_xlfn.BINOM.INV(BinomTrials,_xlfn.GAMMA.INV(Table3[[#This Row],[RV gamma]],GammaShape1,GammaRate1)/BinomTrials,Table3[[#This Row],[RV binom]])</f>
        <v>0</v>
      </c>
      <c r="K1408" s="1">
        <f>Table3[[#This Row],[Risk 1 Simulated occurences]]*_xlfn.LOGNORM.INV(Table3[[#This Row],[RV lognorm]],(LN(ImpLow1)+LN(ImpUp1))/2,(LN(ImpUp1)-LN(ImpLow1))/3.29)</f>
        <v>0</v>
      </c>
      <c r="L1408">
        <f>_xlfn.BINOM.INV(BinomTrials,_xlfn.GAMMA.INV(Table3[[#This Row],[RV gamma]],GammaShape2,GammaRate2)/BinomTrials,Table3[[#This Row],[RV binom]])</f>
        <v>0</v>
      </c>
      <c r="M1408" s="1">
        <f>Table3[[#This Row],[Risk 2 simulated occurences]]*_xlfn.LOGNORM.INV(Table3[[#This Row],[RV lognorm]],(LN(ImpLow2)+LN(ImpUp2))/2,(LN(ImpUp2)-LN(ImpLow2))/3.29)</f>
        <v>0</v>
      </c>
    </row>
    <row r="1409" spans="7:13">
      <c r="G1409">
        <v>0.63285169500524718</v>
      </c>
      <c r="H1409">
        <v>0.60604486549554615</v>
      </c>
      <c r="I1409">
        <v>0.57923803598584511</v>
      </c>
      <c r="J1409">
        <f>_xlfn.BINOM.INV(BinomTrials,_xlfn.GAMMA.INV(Table3[[#This Row],[RV gamma]],GammaShape1,GammaRate1)/BinomTrials,Table3[[#This Row],[RV binom]])</f>
        <v>1</v>
      </c>
      <c r="K1409" s="1">
        <f>Table3[[#This Row],[Risk 1 Simulated occurences]]*_xlfn.LOGNORM.INV(Table3[[#This Row],[RV lognorm]],(LN(ImpLow1)+LN(ImpUp1))/2,(LN(ImpUp1)-LN(ImpLow1))/3.29)</f>
        <v>36372.523003270158</v>
      </c>
      <c r="L1409">
        <f>_xlfn.BINOM.INV(BinomTrials,_xlfn.GAMMA.INV(Table3[[#This Row],[RV gamma]],GammaShape2,GammaRate2)/BinomTrials,Table3[[#This Row],[RV binom]])</f>
        <v>0</v>
      </c>
      <c r="M1409" s="1">
        <f>Table3[[#This Row],[Risk 2 simulated occurences]]*_xlfn.LOGNORM.INV(Table3[[#This Row],[RV lognorm]],(LN(ImpLow2)+LN(ImpUp2))/2,(LN(ImpUp2)-LN(ImpLow2))/3.29)</f>
        <v>0</v>
      </c>
    </row>
    <row r="1410" spans="7:13">
      <c r="G1410">
        <v>0.33843795319015063</v>
      </c>
      <c r="H1410">
        <v>0.79605438364485948</v>
      </c>
      <c r="I1410">
        <v>0.25367081409956832</v>
      </c>
      <c r="J1410">
        <f>_xlfn.BINOM.INV(BinomTrials,_xlfn.GAMMA.INV(Table3[[#This Row],[RV gamma]],GammaShape1,GammaRate1)/BinomTrials,Table3[[#This Row],[RV binom]])</f>
        <v>1</v>
      </c>
      <c r="K1410" s="1">
        <f>Table3[[#This Row],[Risk 1 Simulated occurences]]*_xlfn.LOGNORM.INV(Table3[[#This Row],[RV lognorm]],(LN(ImpLow1)+LN(ImpUp1))/2,(LN(ImpUp1)-LN(ImpLow1))/3.29)</f>
        <v>19883.164187197232</v>
      </c>
      <c r="L1410">
        <f>_xlfn.BINOM.INV(BinomTrials,_xlfn.GAMMA.INV(Table3[[#This Row],[RV gamma]],GammaShape2,GammaRate2)/BinomTrials,Table3[[#This Row],[RV binom]])</f>
        <v>0</v>
      </c>
      <c r="M1410" s="1">
        <f>Table3[[#This Row],[Risk 2 simulated occurences]]*_xlfn.LOGNORM.INV(Table3[[#This Row],[RV lognorm]],(LN(ImpLow2)+LN(ImpUp2))/2,(LN(ImpUp2)-LN(ImpLow2))/3.29)</f>
        <v>0</v>
      </c>
    </row>
    <row r="1411" spans="7:13">
      <c r="G1411">
        <v>0.12667926686195621</v>
      </c>
      <c r="H1411">
        <v>0.28602591915336711</v>
      </c>
      <c r="I1411">
        <v>0.44537257144477804</v>
      </c>
      <c r="J1411">
        <f>_xlfn.BINOM.INV(BinomTrials,_xlfn.GAMMA.INV(Table3[[#This Row],[RV gamma]],GammaShape1,GammaRate1)/BinomTrials,Table3[[#This Row],[RV binom]])</f>
        <v>0</v>
      </c>
      <c r="K1411" s="1">
        <f>Table3[[#This Row],[Risk 1 Simulated occurences]]*_xlfn.LOGNORM.INV(Table3[[#This Row],[RV lognorm]],(LN(ImpLow1)+LN(ImpUp1))/2,(LN(ImpUp1)-LN(ImpLow1))/3.29)</f>
        <v>0</v>
      </c>
      <c r="L1411">
        <f>_xlfn.BINOM.INV(BinomTrials,_xlfn.GAMMA.INV(Table3[[#This Row],[RV gamma]],GammaShape2,GammaRate2)/BinomTrials,Table3[[#This Row],[RV binom]])</f>
        <v>0</v>
      </c>
      <c r="M1411" s="1">
        <f>Table3[[#This Row],[Risk 2 simulated occurences]]*_xlfn.LOGNORM.INV(Table3[[#This Row],[RV lognorm]],(LN(ImpLow2)+LN(ImpUp2))/2,(LN(ImpUp2)-LN(ImpLow2))/3.29)</f>
        <v>0</v>
      </c>
    </row>
    <row r="1412" spans="7:13">
      <c r="G1412">
        <v>9.8438148898276567E-2</v>
      </c>
      <c r="H1412">
        <v>0.23762321064138003</v>
      </c>
      <c r="I1412">
        <v>0.3768082723844835</v>
      </c>
      <c r="J1412">
        <f>_xlfn.BINOM.INV(BinomTrials,_xlfn.GAMMA.INV(Table3[[#This Row],[RV gamma]],GammaShape1,GammaRate1)/BinomTrials,Table3[[#This Row],[RV binom]])</f>
        <v>0</v>
      </c>
      <c r="K1412" s="1">
        <f>Table3[[#This Row],[Risk 1 Simulated occurences]]*_xlfn.LOGNORM.INV(Table3[[#This Row],[RV lognorm]],(LN(ImpLow1)+LN(ImpUp1))/2,(LN(ImpUp1)-LN(ImpLow1))/3.29)</f>
        <v>0</v>
      </c>
      <c r="L1412">
        <f>_xlfn.BINOM.INV(BinomTrials,_xlfn.GAMMA.INV(Table3[[#This Row],[RV gamma]],GammaShape2,GammaRate2)/BinomTrials,Table3[[#This Row],[RV binom]])</f>
        <v>0</v>
      </c>
      <c r="M1412" s="1">
        <f>Table3[[#This Row],[Risk 2 simulated occurences]]*_xlfn.LOGNORM.INV(Table3[[#This Row],[RV lognorm]],(LN(ImpLow2)+LN(ImpUp2))/2,(LN(ImpUp2)-LN(ImpLow2))/3.29)</f>
        <v>0</v>
      </c>
    </row>
    <row r="1413" spans="7:13">
      <c r="G1413">
        <v>0.44996853333430764</v>
      </c>
      <c r="H1413">
        <v>0.73330124967419597</v>
      </c>
      <c r="I1413">
        <v>1.663396601408439E-2</v>
      </c>
      <c r="J1413">
        <f>_xlfn.BINOM.INV(BinomTrials,_xlfn.GAMMA.INV(Table3[[#This Row],[RV gamma]],GammaShape1,GammaRate1)/BinomTrials,Table3[[#This Row],[RV binom]])</f>
        <v>1</v>
      </c>
      <c r="K1413" s="1">
        <f>Table3[[#This Row],[Risk 1 Simulated occurences]]*_xlfn.LOGNORM.INV(Table3[[#This Row],[RV lognorm]],(LN(ImpLow1)+LN(ImpUp1))/2,(LN(ImpUp1)-LN(ImpLow1))/3.29)</f>
        <v>7127.5086963186332</v>
      </c>
      <c r="L1413">
        <f>_xlfn.BINOM.INV(BinomTrials,_xlfn.GAMMA.INV(Table3[[#This Row],[RV gamma]],GammaShape2,GammaRate2)/BinomTrials,Table3[[#This Row],[RV binom]])</f>
        <v>0</v>
      </c>
      <c r="M1413" s="1">
        <f>Table3[[#This Row],[Risk 2 simulated occurences]]*_xlfn.LOGNORM.INV(Table3[[#This Row],[RV lognorm]],(LN(ImpLow2)+LN(ImpUp2))/2,(LN(ImpUp2)-LN(ImpLow2))/3.29)</f>
        <v>0</v>
      </c>
    </row>
    <row r="1414" spans="7:13">
      <c r="G1414">
        <v>0.62113974970818486</v>
      </c>
      <c r="H1414">
        <v>0.59410327421226694</v>
      </c>
      <c r="I1414">
        <v>0.56706679871634902</v>
      </c>
      <c r="J1414">
        <f>_xlfn.BINOM.INV(BinomTrials,_xlfn.GAMMA.INV(Table3[[#This Row],[RV gamma]],GammaShape1,GammaRate1)/BinomTrials,Table3[[#This Row],[RV binom]])</f>
        <v>1</v>
      </c>
      <c r="K1414" s="1">
        <f>Table3[[#This Row],[Risk 1 Simulated occurences]]*_xlfn.LOGNORM.INV(Table3[[#This Row],[RV lognorm]],(LN(ImpLow1)+LN(ImpUp1))/2,(LN(ImpUp1)-LN(ImpLow1))/3.29)</f>
        <v>35591.051900342398</v>
      </c>
      <c r="L1414">
        <f>_xlfn.BINOM.INV(BinomTrials,_xlfn.GAMMA.INV(Table3[[#This Row],[RV gamma]],GammaShape2,GammaRate2)/BinomTrials,Table3[[#This Row],[RV binom]])</f>
        <v>0</v>
      </c>
      <c r="M1414" s="1">
        <f>Table3[[#This Row],[Risk 2 simulated occurences]]*_xlfn.LOGNORM.INV(Table3[[#This Row],[RV lognorm]],(LN(ImpLow2)+LN(ImpUp2))/2,(LN(ImpUp2)-LN(ImpLow2))/3.29)</f>
        <v>0</v>
      </c>
    </row>
    <row r="1415" spans="7:13">
      <c r="G1415">
        <v>0.49577334546287233</v>
      </c>
      <c r="H1415">
        <v>9.3729685569987481E-2</v>
      </c>
      <c r="I1415">
        <v>0.69168602567710258</v>
      </c>
      <c r="J1415">
        <f>_xlfn.BINOM.INV(BinomTrials,_xlfn.GAMMA.INV(Table3[[#This Row],[RV gamma]],GammaShape1,GammaRate1)/BinomTrials,Table3[[#This Row],[RV binom]])</f>
        <v>0</v>
      </c>
      <c r="K1415" s="1">
        <f>Table3[[#This Row],[Risk 1 Simulated occurences]]*_xlfn.LOGNORM.INV(Table3[[#This Row],[RV lognorm]],(LN(ImpLow1)+LN(ImpUp1))/2,(LN(ImpUp1)-LN(ImpLow1))/3.29)</f>
        <v>0</v>
      </c>
      <c r="L1415">
        <f>_xlfn.BINOM.INV(BinomTrials,_xlfn.GAMMA.INV(Table3[[#This Row],[RV gamma]],GammaShape2,GammaRate2)/BinomTrials,Table3[[#This Row],[RV binom]])</f>
        <v>0</v>
      </c>
      <c r="M1415" s="1">
        <f>Table3[[#This Row],[Risk 2 simulated occurences]]*_xlfn.LOGNORM.INV(Table3[[#This Row],[RV lognorm]],(LN(ImpLow2)+LN(ImpUp2))/2,(LN(ImpUp2)-LN(ImpLow2))/3.29)</f>
        <v>0</v>
      </c>
    </row>
    <row r="1416" spans="7:13">
      <c r="G1416">
        <v>0.46261719449545124</v>
      </c>
      <c r="H1416">
        <v>0.31482537477967582</v>
      </c>
      <c r="I1416">
        <v>0.16703355506390033</v>
      </c>
      <c r="J1416">
        <f>_xlfn.BINOM.INV(BinomTrials,_xlfn.GAMMA.INV(Table3[[#This Row],[RV gamma]],GammaShape1,GammaRate1)/BinomTrials,Table3[[#This Row],[RV binom]])</f>
        <v>0</v>
      </c>
      <c r="K1416" s="1">
        <f>Table3[[#This Row],[Risk 1 Simulated occurences]]*_xlfn.LOGNORM.INV(Table3[[#This Row],[RV lognorm]],(LN(ImpLow1)+LN(ImpUp1))/2,(LN(ImpUp1)-LN(ImpLow1))/3.29)</f>
        <v>0</v>
      </c>
      <c r="L1416">
        <f>_xlfn.BINOM.INV(BinomTrials,_xlfn.GAMMA.INV(Table3[[#This Row],[RV gamma]],GammaShape2,GammaRate2)/BinomTrials,Table3[[#This Row],[RV binom]])</f>
        <v>0</v>
      </c>
      <c r="M1416" s="1">
        <f>Table3[[#This Row],[Risk 2 simulated occurences]]*_xlfn.LOGNORM.INV(Table3[[#This Row],[RV lognorm]],(LN(ImpLow2)+LN(ImpUp2))/2,(LN(ImpUp2)-LN(ImpLow2))/3.29)</f>
        <v>0</v>
      </c>
    </row>
    <row r="1417" spans="7:13">
      <c r="G1417">
        <v>0.20718788504935237</v>
      </c>
      <c r="H1417">
        <v>0.27007392201110436</v>
      </c>
      <c r="I1417">
        <v>0.33295995897285641</v>
      </c>
      <c r="J1417">
        <f>_xlfn.BINOM.INV(BinomTrials,_xlfn.GAMMA.INV(Table3[[#This Row],[RV gamma]],GammaShape1,GammaRate1)/BinomTrials,Table3[[#This Row],[RV binom]])</f>
        <v>0</v>
      </c>
      <c r="K1417" s="1">
        <f>Table3[[#This Row],[Risk 1 Simulated occurences]]*_xlfn.LOGNORM.INV(Table3[[#This Row],[RV lognorm]],(LN(ImpLow1)+LN(ImpUp1))/2,(LN(ImpUp1)-LN(ImpLow1))/3.29)</f>
        <v>0</v>
      </c>
      <c r="L1417">
        <f>_xlfn.BINOM.INV(BinomTrials,_xlfn.GAMMA.INV(Table3[[#This Row],[RV gamma]],GammaShape2,GammaRate2)/BinomTrials,Table3[[#This Row],[RV binom]])</f>
        <v>0</v>
      </c>
      <c r="M1417" s="1">
        <f>Table3[[#This Row],[Risk 2 simulated occurences]]*_xlfn.LOGNORM.INV(Table3[[#This Row],[RV lognorm]],(LN(ImpLow2)+LN(ImpUp2))/2,(LN(ImpUp2)-LN(ImpLow2))/3.29)</f>
        <v>0</v>
      </c>
    </row>
    <row r="1418" spans="7:13">
      <c r="G1418">
        <v>0.20678402446526289</v>
      </c>
      <c r="H1418">
        <v>0.13240724063124845</v>
      </c>
      <c r="I1418">
        <v>5.8030456797233995E-2</v>
      </c>
      <c r="J1418">
        <f>_xlfn.BINOM.INV(BinomTrials,_xlfn.GAMMA.INV(Table3[[#This Row],[RV gamma]],GammaShape1,GammaRate1)/BinomTrials,Table3[[#This Row],[RV binom]])</f>
        <v>0</v>
      </c>
      <c r="K1418" s="1">
        <f>Table3[[#This Row],[Risk 1 Simulated occurences]]*_xlfn.LOGNORM.INV(Table3[[#This Row],[RV lognorm]],(LN(ImpLow1)+LN(ImpUp1))/2,(LN(ImpUp1)-LN(ImpLow1))/3.29)</f>
        <v>0</v>
      </c>
      <c r="L1418">
        <f>_xlfn.BINOM.INV(BinomTrials,_xlfn.GAMMA.INV(Table3[[#This Row],[RV gamma]],GammaShape2,GammaRate2)/BinomTrials,Table3[[#This Row],[RV binom]])</f>
        <v>0</v>
      </c>
      <c r="M1418" s="1">
        <f>Table3[[#This Row],[Risk 2 simulated occurences]]*_xlfn.LOGNORM.INV(Table3[[#This Row],[RV lognorm]],(LN(ImpLow2)+LN(ImpUp2))/2,(LN(ImpUp2)-LN(ImpLow2))/3.29)</f>
        <v>0</v>
      </c>
    </row>
    <row r="1419" spans="7:13">
      <c r="G1419">
        <v>0.4190991876735814</v>
      </c>
      <c r="H1419">
        <v>0.36849328939267123</v>
      </c>
      <c r="I1419">
        <v>0.31788739111176106</v>
      </c>
      <c r="J1419">
        <f>_xlfn.BINOM.INV(BinomTrials,_xlfn.GAMMA.INV(Table3[[#This Row],[RV gamma]],GammaShape1,GammaRate1)/BinomTrials,Table3[[#This Row],[RV binom]])</f>
        <v>0</v>
      </c>
      <c r="K1419" s="1">
        <f>Table3[[#This Row],[Risk 1 Simulated occurences]]*_xlfn.LOGNORM.INV(Table3[[#This Row],[RV lognorm]],(LN(ImpLow1)+LN(ImpUp1))/2,(LN(ImpUp1)-LN(ImpLow1))/3.29)</f>
        <v>0</v>
      </c>
      <c r="L1419">
        <f>_xlfn.BINOM.INV(BinomTrials,_xlfn.GAMMA.INV(Table3[[#This Row],[RV gamma]],GammaShape2,GammaRate2)/BinomTrials,Table3[[#This Row],[RV binom]])</f>
        <v>0</v>
      </c>
      <c r="M1419" s="1">
        <f>Table3[[#This Row],[Risk 2 simulated occurences]]*_xlfn.LOGNORM.INV(Table3[[#This Row],[RV lognorm]],(LN(ImpLow2)+LN(ImpUp2))/2,(LN(ImpUp2)-LN(ImpLow2))/3.29)</f>
        <v>0</v>
      </c>
    </row>
    <row r="1420" spans="7:13">
      <c r="G1420">
        <v>0.80004722988235166</v>
      </c>
      <c r="H1420">
        <v>0.2667148226251429</v>
      </c>
      <c r="I1420">
        <v>0.73338241536793414</v>
      </c>
      <c r="J1420">
        <f>_xlfn.BINOM.INV(BinomTrials,_xlfn.GAMMA.INV(Table3[[#This Row],[RV gamma]],GammaShape1,GammaRate1)/BinomTrials,Table3[[#This Row],[RV binom]])</f>
        <v>0</v>
      </c>
      <c r="K1420" s="1">
        <f>Table3[[#This Row],[Risk 1 Simulated occurences]]*_xlfn.LOGNORM.INV(Table3[[#This Row],[RV lognorm]],(LN(ImpLow1)+LN(ImpUp1))/2,(LN(ImpUp1)-LN(ImpLow1))/3.29)</f>
        <v>0</v>
      </c>
      <c r="L1420">
        <f>_xlfn.BINOM.INV(BinomTrials,_xlfn.GAMMA.INV(Table3[[#This Row],[RV gamma]],GammaShape2,GammaRate2)/BinomTrials,Table3[[#This Row],[RV binom]])</f>
        <v>0</v>
      </c>
      <c r="M1420" s="1">
        <f>Table3[[#This Row],[Risk 2 simulated occurences]]*_xlfn.LOGNORM.INV(Table3[[#This Row],[RV lognorm]],(LN(ImpLow2)+LN(ImpUp2))/2,(LN(ImpUp2)-LN(ImpLow2))/3.29)</f>
        <v>0</v>
      </c>
    </row>
    <row r="1421" spans="7:13">
      <c r="G1421">
        <v>0.39379263268494635</v>
      </c>
      <c r="H1421">
        <v>0.67602386077680809</v>
      </c>
      <c r="I1421">
        <v>0.95825508886866972</v>
      </c>
      <c r="J1421">
        <f>_xlfn.BINOM.INV(BinomTrials,_xlfn.GAMMA.INV(Table3[[#This Row],[RV gamma]],GammaShape1,GammaRate1)/BinomTrials,Table3[[#This Row],[RV binom]])</f>
        <v>1</v>
      </c>
      <c r="K1421" s="1">
        <f>Table3[[#This Row],[Risk 1 Simulated occurences]]*_xlfn.LOGNORM.INV(Table3[[#This Row],[RV lognorm]],(LN(ImpLow1)+LN(ImpUp1))/2,(LN(ImpUp1)-LN(ImpLow1))/3.29)</f>
        <v>106187.88535158618</v>
      </c>
      <c r="L1421">
        <f>_xlfn.BINOM.INV(BinomTrials,_xlfn.GAMMA.INV(Table3[[#This Row],[RV gamma]],GammaShape2,GammaRate2)/BinomTrials,Table3[[#This Row],[RV binom]])</f>
        <v>0</v>
      </c>
      <c r="M1421" s="1">
        <f>Table3[[#This Row],[Risk 2 simulated occurences]]*_xlfn.LOGNORM.INV(Table3[[#This Row],[RV lognorm]],(LN(ImpLow2)+LN(ImpUp2))/2,(LN(ImpUp2)-LN(ImpLow2))/3.29)</f>
        <v>0</v>
      </c>
    </row>
    <row r="1422" spans="7:13">
      <c r="G1422">
        <v>0.47277753589338506</v>
      </c>
      <c r="H1422">
        <v>0.93302807581286318</v>
      </c>
      <c r="I1422">
        <v>0.39327861573234135</v>
      </c>
      <c r="J1422">
        <f>_xlfn.BINOM.INV(BinomTrials,_xlfn.GAMMA.INV(Table3[[#This Row],[RV gamma]],GammaShape1,GammaRate1)/BinomTrials,Table3[[#This Row],[RV binom]])</f>
        <v>2</v>
      </c>
      <c r="K1422" s="1">
        <f>Table3[[#This Row],[Risk 1 Simulated occurences]]*_xlfn.LOGNORM.INV(Table3[[#This Row],[RV lognorm]],(LN(ImpLow1)+LN(ImpUp1))/2,(LN(ImpUp1)-LN(ImpLow1))/3.29)</f>
        <v>52326.881634094214</v>
      </c>
      <c r="L1422">
        <f>_xlfn.BINOM.INV(BinomTrials,_xlfn.GAMMA.INV(Table3[[#This Row],[RV gamma]],GammaShape2,GammaRate2)/BinomTrials,Table3[[#This Row],[RV binom]])</f>
        <v>1</v>
      </c>
      <c r="M1422" s="1">
        <f>Table3[[#This Row],[Risk 2 simulated occurences]]*_xlfn.LOGNORM.INV(Table3[[#This Row],[RV lognorm]],(LN(ImpLow2)+LN(ImpUp2))/2,(LN(ImpUp2)-LN(ImpLow2))/3.29)</f>
        <v>2616344.0817047074</v>
      </c>
    </row>
    <row r="1423" spans="7:13">
      <c r="G1423">
        <v>0.97204576012308042</v>
      </c>
      <c r="H1423">
        <v>0.40287018679216047</v>
      </c>
      <c r="I1423">
        <v>0.83369461346124052</v>
      </c>
      <c r="J1423">
        <f>_xlfn.BINOM.INV(BinomTrials,_xlfn.GAMMA.INV(Table3[[#This Row],[RV gamma]],GammaShape1,GammaRate1)/BinomTrials,Table3[[#This Row],[RV binom]])</f>
        <v>0</v>
      </c>
      <c r="K1423" s="1">
        <f>Table3[[#This Row],[Risk 1 Simulated occurences]]*_xlfn.LOGNORM.INV(Table3[[#This Row],[RV lognorm]],(LN(ImpLow1)+LN(ImpUp1))/2,(LN(ImpUp1)-LN(ImpLow1))/3.29)</f>
        <v>0</v>
      </c>
      <c r="L1423">
        <f>_xlfn.BINOM.INV(BinomTrials,_xlfn.GAMMA.INV(Table3[[#This Row],[RV gamma]],GammaShape2,GammaRate2)/BinomTrials,Table3[[#This Row],[RV binom]])</f>
        <v>0</v>
      </c>
      <c r="M1423" s="1">
        <f>Table3[[#This Row],[Risk 2 simulated occurences]]*_xlfn.LOGNORM.INV(Table3[[#This Row],[RV lognorm]],(LN(ImpLow2)+LN(ImpUp2))/2,(LN(ImpUp2)-LN(ImpLow2))/3.29)</f>
        <v>0</v>
      </c>
    </row>
    <row r="1424" spans="7:13">
      <c r="G1424">
        <v>0.17309038861332945</v>
      </c>
      <c r="H1424">
        <v>3.9229415841041795E-2</v>
      </c>
      <c r="I1424">
        <v>0.90536844306875408</v>
      </c>
      <c r="J1424">
        <f>_xlfn.BINOM.INV(BinomTrials,_xlfn.GAMMA.INV(Table3[[#This Row],[RV gamma]],GammaShape1,GammaRate1)/BinomTrials,Table3[[#This Row],[RV binom]])</f>
        <v>0</v>
      </c>
      <c r="K1424" s="1">
        <f>Table3[[#This Row],[Risk 1 Simulated occurences]]*_xlfn.LOGNORM.INV(Table3[[#This Row],[RV lognorm]],(LN(ImpLow1)+LN(ImpUp1))/2,(LN(ImpUp1)-LN(ImpLow1))/3.29)</f>
        <v>0</v>
      </c>
      <c r="L1424">
        <f>_xlfn.BINOM.INV(BinomTrials,_xlfn.GAMMA.INV(Table3[[#This Row],[RV gamma]],GammaShape2,GammaRate2)/BinomTrials,Table3[[#This Row],[RV binom]])</f>
        <v>0</v>
      </c>
      <c r="M1424" s="1">
        <f>Table3[[#This Row],[Risk 2 simulated occurences]]*_xlfn.LOGNORM.INV(Table3[[#This Row],[RV lognorm]],(LN(ImpLow2)+LN(ImpUp2))/2,(LN(ImpUp2)-LN(ImpLow2))/3.29)</f>
        <v>0</v>
      </c>
    </row>
    <row r="1425" spans="7:13">
      <c r="G1425">
        <v>0.13016142422806537</v>
      </c>
      <c r="H1425">
        <v>0.32879204038940002</v>
      </c>
      <c r="I1425">
        <v>0.52742265655073461</v>
      </c>
      <c r="J1425">
        <f>_xlfn.BINOM.INV(BinomTrials,_xlfn.GAMMA.INV(Table3[[#This Row],[RV gamma]],GammaShape1,GammaRate1)/BinomTrials,Table3[[#This Row],[RV binom]])</f>
        <v>0</v>
      </c>
      <c r="K1425" s="1">
        <f>Table3[[#This Row],[Risk 1 Simulated occurences]]*_xlfn.LOGNORM.INV(Table3[[#This Row],[RV lognorm]],(LN(ImpLow1)+LN(ImpUp1))/2,(LN(ImpUp1)-LN(ImpLow1))/3.29)</f>
        <v>0</v>
      </c>
      <c r="L1425">
        <f>_xlfn.BINOM.INV(BinomTrials,_xlfn.GAMMA.INV(Table3[[#This Row],[RV gamma]],GammaShape2,GammaRate2)/BinomTrials,Table3[[#This Row],[RV binom]])</f>
        <v>0</v>
      </c>
      <c r="M1425" s="1">
        <f>Table3[[#This Row],[Risk 2 simulated occurences]]*_xlfn.LOGNORM.INV(Table3[[#This Row],[RV lognorm]],(LN(ImpLow2)+LN(ImpUp2))/2,(LN(ImpUp2)-LN(ImpLow2))/3.29)</f>
        <v>0</v>
      </c>
    </row>
    <row r="1426" spans="7:13">
      <c r="G1426">
        <v>0.62305700109482598</v>
      </c>
      <c r="H1426">
        <v>7.8228246457049747E-3</v>
      </c>
      <c r="I1426">
        <v>0.3925886481965839</v>
      </c>
      <c r="J1426">
        <f>_xlfn.BINOM.INV(BinomTrials,_xlfn.GAMMA.INV(Table3[[#This Row],[RV gamma]],GammaShape1,GammaRate1)/BinomTrials,Table3[[#This Row],[RV binom]])</f>
        <v>0</v>
      </c>
      <c r="K1426" s="1">
        <f>Table3[[#This Row],[Risk 1 Simulated occurences]]*_xlfn.LOGNORM.INV(Table3[[#This Row],[RV lognorm]],(LN(ImpLow1)+LN(ImpUp1))/2,(LN(ImpUp1)-LN(ImpLow1))/3.29)</f>
        <v>0</v>
      </c>
      <c r="L1426">
        <f>_xlfn.BINOM.INV(BinomTrials,_xlfn.GAMMA.INV(Table3[[#This Row],[RV gamma]],GammaShape2,GammaRate2)/BinomTrials,Table3[[#This Row],[RV binom]])</f>
        <v>0</v>
      </c>
      <c r="M1426" s="1">
        <f>Table3[[#This Row],[Risk 2 simulated occurences]]*_xlfn.LOGNORM.INV(Table3[[#This Row],[RV lognorm]],(LN(ImpLow2)+LN(ImpUp2))/2,(LN(ImpUp2)-LN(ImpLow2))/3.29)</f>
        <v>0</v>
      </c>
    </row>
    <row r="1427" spans="7:13">
      <c r="G1427">
        <v>0.71901740074111964</v>
      </c>
      <c r="H1427">
        <v>0.47821382036349447</v>
      </c>
      <c r="I1427">
        <v>0.23741023998586938</v>
      </c>
      <c r="J1427">
        <f>_xlfn.BINOM.INV(BinomTrials,_xlfn.GAMMA.INV(Table3[[#This Row],[RV gamma]],GammaShape1,GammaRate1)/BinomTrials,Table3[[#This Row],[RV binom]])</f>
        <v>0</v>
      </c>
      <c r="K1427" s="1">
        <f>Table3[[#This Row],[Risk 1 Simulated occurences]]*_xlfn.LOGNORM.INV(Table3[[#This Row],[RV lognorm]],(LN(ImpLow1)+LN(ImpUp1))/2,(LN(ImpUp1)-LN(ImpLow1))/3.29)</f>
        <v>0</v>
      </c>
      <c r="L1427">
        <f>_xlfn.BINOM.INV(BinomTrials,_xlfn.GAMMA.INV(Table3[[#This Row],[RV gamma]],GammaShape2,GammaRate2)/BinomTrials,Table3[[#This Row],[RV binom]])</f>
        <v>0</v>
      </c>
      <c r="M1427" s="1">
        <f>Table3[[#This Row],[Risk 2 simulated occurences]]*_xlfn.LOGNORM.INV(Table3[[#This Row],[RV lognorm]],(LN(ImpLow2)+LN(ImpUp2))/2,(LN(ImpUp2)-LN(ImpLow2))/3.29)</f>
        <v>0</v>
      </c>
    </row>
    <row r="1428" spans="7:13">
      <c r="G1428">
        <v>0.52545425599694917</v>
      </c>
      <c r="H1428">
        <v>0.33967884925179131</v>
      </c>
      <c r="I1428">
        <v>0.15390344250663343</v>
      </c>
      <c r="J1428">
        <f>_xlfn.BINOM.INV(BinomTrials,_xlfn.GAMMA.INV(Table3[[#This Row],[RV gamma]],GammaShape1,GammaRate1)/BinomTrials,Table3[[#This Row],[RV binom]])</f>
        <v>0</v>
      </c>
      <c r="K1428" s="1">
        <f>Table3[[#This Row],[Risk 1 Simulated occurences]]*_xlfn.LOGNORM.INV(Table3[[#This Row],[RV lognorm]],(LN(ImpLow1)+LN(ImpUp1))/2,(LN(ImpUp1)-LN(ImpLow1))/3.29)</f>
        <v>0</v>
      </c>
      <c r="L1428">
        <f>_xlfn.BINOM.INV(BinomTrials,_xlfn.GAMMA.INV(Table3[[#This Row],[RV gamma]],GammaShape2,GammaRate2)/BinomTrials,Table3[[#This Row],[RV binom]])</f>
        <v>0</v>
      </c>
      <c r="M1428" s="1">
        <f>Table3[[#This Row],[Risk 2 simulated occurences]]*_xlfn.LOGNORM.INV(Table3[[#This Row],[RV lognorm]],(LN(ImpLow2)+LN(ImpUp2))/2,(LN(ImpUp2)-LN(ImpLow2))/3.29)</f>
        <v>0</v>
      </c>
    </row>
    <row r="1429" spans="7:13">
      <c r="G1429">
        <v>0.30968054072450873</v>
      </c>
      <c r="H1429">
        <v>0.98241937485636188</v>
      </c>
      <c r="I1429">
        <v>0.65515820898821497</v>
      </c>
      <c r="J1429">
        <f>_xlfn.BINOM.INV(BinomTrials,_xlfn.GAMMA.INV(Table3[[#This Row],[RV gamma]],GammaShape1,GammaRate1)/BinomTrials,Table3[[#This Row],[RV binom]])</f>
        <v>2</v>
      </c>
      <c r="K1429" s="1">
        <f>Table3[[#This Row],[Risk 1 Simulated occurences]]*_xlfn.LOGNORM.INV(Table3[[#This Row],[RV lognorm]],(LN(ImpLow1)+LN(ImpUp1))/2,(LN(ImpUp1)-LN(ImpLow1))/3.29)</f>
        <v>83635.964096764859</v>
      </c>
      <c r="L1429">
        <f>_xlfn.BINOM.INV(BinomTrials,_xlfn.GAMMA.INV(Table3[[#This Row],[RV gamma]],GammaShape2,GammaRate2)/BinomTrials,Table3[[#This Row],[RV binom]])</f>
        <v>1</v>
      </c>
      <c r="M1429" s="1">
        <f>Table3[[#This Row],[Risk 2 simulated occurences]]*_xlfn.LOGNORM.INV(Table3[[#This Row],[RV lognorm]],(LN(ImpLow2)+LN(ImpUp2))/2,(LN(ImpUp2)-LN(ImpLow2))/3.29)</f>
        <v>4181798.2048382452</v>
      </c>
    </row>
    <row r="1430" spans="7:13">
      <c r="G1430">
        <v>0.80084795681799203</v>
      </c>
      <c r="H1430">
        <v>0.52243321087324679</v>
      </c>
      <c r="I1430">
        <v>0.24401846492850149</v>
      </c>
      <c r="J1430">
        <f>_xlfn.BINOM.INV(BinomTrials,_xlfn.GAMMA.INV(Table3[[#This Row],[RV gamma]],GammaShape1,GammaRate1)/BinomTrials,Table3[[#This Row],[RV binom]])</f>
        <v>0</v>
      </c>
      <c r="K1430" s="1">
        <f>Table3[[#This Row],[Risk 1 Simulated occurences]]*_xlfn.LOGNORM.INV(Table3[[#This Row],[RV lognorm]],(LN(ImpLow1)+LN(ImpUp1))/2,(LN(ImpUp1)-LN(ImpLow1))/3.29)</f>
        <v>0</v>
      </c>
      <c r="L1430">
        <f>_xlfn.BINOM.INV(BinomTrials,_xlfn.GAMMA.INV(Table3[[#This Row],[RV gamma]],GammaShape2,GammaRate2)/BinomTrials,Table3[[#This Row],[RV binom]])</f>
        <v>0</v>
      </c>
      <c r="M1430" s="1">
        <f>Table3[[#This Row],[Risk 2 simulated occurences]]*_xlfn.LOGNORM.INV(Table3[[#This Row],[RV lognorm]],(LN(ImpLow2)+LN(ImpUp2))/2,(LN(ImpUp2)-LN(ImpLow2))/3.29)</f>
        <v>0</v>
      </c>
    </row>
    <row r="1431" spans="7:13">
      <c r="G1431">
        <v>0.85161023999173668</v>
      </c>
      <c r="H1431">
        <v>0.53497514665824131</v>
      </c>
      <c r="I1431">
        <v>0.21834005332474599</v>
      </c>
      <c r="J1431">
        <f>_xlfn.BINOM.INV(BinomTrials,_xlfn.GAMMA.INV(Table3[[#This Row],[RV gamma]],GammaShape1,GammaRate1)/BinomTrials,Table3[[#This Row],[RV binom]])</f>
        <v>0</v>
      </c>
      <c r="K1431" s="1">
        <f>Table3[[#This Row],[Risk 1 Simulated occurences]]*_xlfn.LOGNORM.INV(Table3[[#This Row],[RV lognorm]],(LN(ImpLow1)+LN(ImpUp1))/2,(LN(ImpUp1)-LN(ImpLow1))/3.29)</f>
        <v>0</v>
      </c>
      <c r="L1431">
        <f>_xlfn.BINOM.INV(BinomTrials,_xlfn.GAMMA.INV(Table3[[#This Row],[RV gamma]],GammaShape2,GammaRate2)/BinomTrials,Table3[[#This Row],[RV binom]])</f>
        <v>0</v>
      </c>
      <c r="M1431" s="1">
        <f>Table3[[#This Row],[Risk 2 simulated occurences]]*_xlfn.LOGNORM.INV(Table3[[#This Row],[RV lognorm]],(LN(ImpLow2)+LN(ImpUp2))/2,(LN(ImpUp2)-LN(ImpLow2))/3.29)</f>
        <v>0</v>
      </c>
    </row>
    <row r="1432" spans="7:13">
      <c r="G1432">
        <v>1.3303541118886108E-2</v>
      </c>
      <c r="H1432">
        <v>0.3272898850623937</v>
      </c>
      <c r="I1432">
        <v>0.6412762290059012</v>
      </c>
      <c r="J1432">
        <f>_xlfn.BINOM.INV(BinomTrials,_xlfn.GAMMA.INV(Table3[[#This Row],[RV gamma]],GammaShape1,GammaRate1)/BinomTrials,Table3[[#This Row],[RV binom]])</f>
        <v>0</v>
      </c>
      <c r="K1432" s="1">
        <f>Table3[[#This Row],[Risk 1 Simulated occurences]]*_xlfn.LOGNORM.INV(Table3[[#This Row],[RV lognorm]],(LN(ImpLow1)+LN(ImpUp1))/2,(LN(ImpUp1)-LN(ImpLow1))/3.29)</f>
        <v>0</v>
      </c>
      <c r="L1432">
        <f>_xlfn.BINOM.INV(BinomTrials,_xlfn.GAMMA.INV(Table3[[#This Row],[RV gamma]],GammaShape2,GammaRate2)/BinomTrials,Table3[[#This Row],[RV binom]])</f>
        <v>0</v>
      </c>
      <c r="M1432" s="1">
        <f>Table3[[#This Row],[Risk 2 simulated occurences]]*_xlfn.LOGNORM.INV(Table3[[#This Row],[RV lognorm]],(LN(ImpLow2)+LN(ImpUp2))/2,(LN(ImpUp2)-LN(ImpLow2))/3.29)</f>
        <v>0</v>
      </c>
    </row>
    <row r="1433" spans="7:13">
      <c r="G1433">
        <v>0.59261558511881884</v>
      </c>
      <c r="H1433">
        <v>0.76109824365056034</v>
      </c>
      <c r="I1433">
        <v>0.92958090218230194</v>
      </c>
      <c r="J1433">
        <f>_xlfn.BINOM.INV(BinomTrials,_xlfn.GAMMA.INV(Table3[[#This Row],[RV gamma]],GammaShape1,GammaRate1)/BinomTrials,Table3[[#This Row],[RV binom]])</f>
        <v>1</v>
      </c>
      <c r="K1433" s="1">
        <f>Table3[[#This Row],[Risk 1 Simulated occurences]]*_xlfn.LOGNORM.INV(Table3[[#This Row],[RV lognorm]],(LN(ImpLow1)+LN(ImpUp1))/2,(LN(ImpUp1)-LN(ImpLow1))/3.29)</f>
        <v>88638.447016724327</v>
      </c>
      <c r="L1433">
        <f>_xlfn.BINOM.INV(BinomTrials,_xlfn.GAMMA.INV(Table3[[#This Row],[RV gamma]],GammaShape2,GammaRate2)/BinomTrials,Table3[[#This Row],[RV binom]])</f>
        <v>0</v>
      </c>
      <c r="M1433" s="1">
        <f>Table3[[#This Row],[Risk 2 simulated occurences]]*_xlfn.LOGNORM.INV(Table3[[#This Row],[RV lognorm]],(LN(ImpLow2)+LN(ImpUp2))/2,(LN(ImpUp2)-LN(ImpLow2))/3.29)</f>
        <v>0</v>
      </c>
    </row>
    <row r="1434" spans="7:13">
      <c r="G1434">
        <v>9.013909198815892E-2</v>
      </c>
      <c r="H1434">
        <v>0.77818103496831892</v>
      </c>
      <c r="I1434">
        <v>0.46622297794847889</v>
      </c>
      <c r="J1434">
        <f>_xlfn.BINOM.INV(BinomTrials,_xlfn.GAMMA.INV(Table3[[#This Row],[RV gamma]],GammaShape1,GammaRate1)/BinomTrials,Table3[[#This Row],[RV binom]])</f>
        <v>1</v>
      </c>
      <c r="K1434" s="1">
        <f>Table3[[#This Row],[Risk 1 Simulated occurences]]*_xlfn.LOGNORM.INV(Table3[[#This Row],[RV lognorm]],(LN(ImpLow1)+LN(ImpUp1))/2,(LN(ImpUp1)-LN(ImpLow1))/3.29)</f>
        <v>29801.264837066748</v>
      </c>
      <c r="L1434">
        <f>_xlfn.BINOM.INV(BinomTrials,_xlfn.GAMMA.INV(Table3[[#This Row],[RV gamma]],GammaShape2,GammaRate2)/BinomTrials,Table3[[#This Row],[RV binom]])</f>
        <v>0</v>
      </c>
      <c r="M1434" s="1">
        <f>Table3[[#This Row],[Risk 2 simulated occurences]]*_xlfn.LOGNORM.INV(Table3[[#This Row],[RV lognorm]],(LN(ImpLow2)+LN(ImpUp2))/2,(LN(ImpUp2)-LN(ImpLow2))/3.29)</f>
        <v>0</v>
      </c>
    </row>
    <row r="1435" spans="7:13">
      <c r="G1435">
        <v>0.96771904498698147</v>
      </c>
      <c r="H1435">
        <v>0.88865471253574579</v>
      </c>
      <c r="I1435">
        <v>0.80959038008451012</v>
      </c>
      <c r="J1435">
        <f>_xlfn.BINOM.INV(BinomTrials,_xlfn.GAMMA.INV(Table3[[#This Row],[RV gamma]],GammaShape1,GammaRate1)/BinomTrials,Table3[[#This Row],[RV binom]])</f>
        <v>2</v>
      </c>
      <c r="K1435" s="1">
        <f>Table3[[#This Row],[Risk 1 Simulated occurences]]*_xlfn.LOGNORM.INV(Table3[[#This Row],[RV lognorm]],(LN(ImpLow1)+LN(ImpUp1))/2,(LN(ImpUp1)-LN(ImpLow1))/3.29)</f>
        <v>116790.97148109252</v>
      </c>
      <c r="L1435">
        <f>_xlfn.BINOM.INV(BinomTrials,_xlfn.GAMMA.INV(Table3[[#This Row],[RV gamma]],GammaShape2,GammaRate2)/BinomTrials,Table3[[#This Row],[RV binom]])</f>
        <v>1</v>
      </c>
      <c r="M1435" s="1">
        <f>Table3[[#This Row],[Risk 2 simulated occurences]]*_xlfn.LOGNORM.INV(Table3[[#This Row],[RV lognorm]],(LN(ImpLow2)+LN(ImpUp2))/2,(LN(ImpUp2)-LN(ImpLow2))/3.29)</f>
        <v>5839548.5740546389</v>
      </c>
    </row>
    <row r="1436" spans="7:13">
      <c r="G1436">
        <v>0.45398909619729461</v>
      </c>
      <c r="H1436">
        <v>0.61975358827959448</v>
      </c>
      <c r="I1436">
        <v>0.78551808036189441</v>
      </c>
      <c r="J1436">
        <f>_xlfn.BINOM.INV(BinomTrials,_xlfn.GAMMA.INV(Table3[[#This Row],[RV gamma]],GammaShape1,GammaRate1)/BinomTrials,Table3[[#This Row],[RV binom]])</f>
        <v>1</v>
      </c>
      <c r="K1436" s="1">
        <f>Table3[[#This Row],[Risk 1 Simulated occurences]]*_xlfn.LOGNORM.INV(Table3[[#This Row],[RV lognorm]],(LN(ImpLow1)+LN(ImpUp1))/2,(LN(ImpUp1)-LN(ImpLow1))/3.29)</f>
        <v>55006.64968017838</v>
      </c>
      <c r="L1436">
        <f>_xlfn.BINOM.INV(BinomTrials,_xlfn.GAMMA.INV(Table3[[#This Row],[RV gamma]],GammaShape2,GammaRate2)/BinomTrials,Table3[[#This Row],[RV binom]])</f>
        <v>0</v>
      </c>
      <c r="M1436" s="1">
        <f>Table3[[#This Row],[Risk 2 simulated occurences]]*_xlfn.LOGNORM.INV(Table3[[#This Row],[RV lognorm]],(LN(ImpLow2)+LN(ImpUp2))/2,(LN(ImpUp2)-LN(ImpLow2))/3.29)</f>
        <v>0</v>
      </c>
    </row>
    <row r="1437" spans="7:13">
      <c r="G1437">
        <v>0.19473978793003585</v>
      </c>
      <c r="H1437">
        <v>0.19855821514435029</v>
      </c>
      <c r="I1437">
        <v>0.20237664235866473</v>
      </c>
      <c r="J1437">
        <f>_xlfn.BINOM.INV(BinomTrials,_xlfn.GAMMA.INV(Table3[[#This Row],[RV gamma]],GammaShape1,GammaRate1)/BinomTrials,Table3[[#This Row],[RV binom]])</f>
        <v>0</v>
      </c>
      <c r="K1437" s="1">
        <f>Table3[[#This Row],[Risk 1 Simulated occurences]]*_xlfn.LOGNORM.INV(Table3[[#This Row],[RV lognorm]],(LN(ImpLow1)+LN(ImpUp1))/2,(LN(ImpUp1)-LN(ImpLow1))/3.29)</f>
        <v>0</v>
      </c>
      <c r="L1437">
        <f>_xlfn.BINOM.INV(BinomTrials,_xlfn.GAMMA.INV(Table3[[#This Row],[RV gamma]],GammaShape2,GammaRate2)/BinomTrials,Table3[[#This Row],[RV binom]])</f>
        <v>0</v>
      </c>
      <c r="M1437" s="1">
        <f>Table3[[#This Row],[Risk 2 simulated occurences]]*_xlfn.LOGNORM.INV(Table3[[#This Row],[RV lognorm]],(LN(ImpLow2)+LN(ImpUp2))/2,(LN(ImpUp2)-LN(ImpLow2))/3.29)</f>
        <v>0</v>
      </c>
    </row>
    <row r="1438" spans="7:13">
      <c r="G1438">
        <v>0.99161574011278142</v>
      </c>
      <c r="H1438">
        <v>0.16792193109538497</v>
      </c>
      <c r="I1438">
        <v>0.34422812207798853</v>
      </c>
      <c r="J1438">
        <f>_xlfn.BINOM.INV(BinomTrials,_xlfn.GAMMA.INV(Table3[[#This Row],[RV gamma]],GammaShape1,GammaRate1)/BinomTrials,Table3[[#This Row],[RV binom]])</f>
        <v>0</v>
      </c>
      <c r="K1438" s="1">
        <f>Table3[[#This Row],[Risk 1 Simulated occurences]]*_xlfn.LOGNORM.INV(Table3[[#This Row],[RV lognorm]],(LN(ImpLow1)+LN(ImpUp1))/2,(LN(ImpUp1)-LN(ImpLow1))/3.29)</f>
        <v>0</v>
      </c>
      <c r="L1438">
        <f>_xlfn.BINOM.INV(BinomTrials,_xlfn.GAMMA.INV(Table3[[#This Row],[RV gamma]],GammaShape2,GammaRate2)/BinomTrials,Table3[[#This Row],[RV binom]])</f>
        <v>0</v>
      </c>
      <c r="M1438" s="1">
        <f>Table3[[#This Row],[Risk 2 simulated occurences]]*_xlfn.LOGNORM.INV(Table3[[#This Row],[RV lognorm]],(LN(ImpLow2)+LN(ImpUp2))/2,(LN(ImpUp2)-LN(ImpLow2))/3.29)</f>
        <v>0</v>
      </c>
    </row>
    <row r="1439" spans="7:13">
      <c r="G1439">
        <v>8.5744075517050961E-2</v>
      </c>
      <c r="H1439">
        <v>0.26389592013503232</v>
      </c>
      <c r="I1439">
        <v>0.44204776475301372</v>
      </c>
      <c r="J1439">
        <f>_xlfn.BINOM.INV(BinomTrials,_xlfn.GAMMA.INV(Table3[[#This Row],[RV gamma]],GammaShape1,GammaRate1)/BinomTrials,Table3[[#This Row],[RV binom]])</f>
        <v>0</v>
      </c>
      <c r="K1439" s="1">
        <f>Table3[[#This Row],[Risk 1 Simulated occurences]]*_xlfn.LOGNORM.INV(Table3[[#This Row],[RV lognorm]],(LN(ImpLow1)+LN(ImpUp1))/2,(LN(ImpUp1)-LN(ImpLow1))/3.29)</f>
        <v>0</v>
      </c>
      <c r="L1439">
        <f>_xlfn.BINOM.INV(BinomTrials,_xlfn.GAMMA.INV(Table3[[#This Row],[RV gamma]],GammaShape2,GammaRate2)/BinomTrials,Table3[[#This Row],[RV binom]])</f>
        <v>0</v>
      </c>
      <c r="M1439" s="1">
        <f>Table3[[#This Row],[Risk 2 simulated occurences]]*_xlfn.LOGNORM.INV(Table3[[#This Row],[RV lognorm]],(LN(ImpLow2)+LN(ImpUp2))/2,(LN(ImpUp2)-LN(ImpLow2))/3.29)</f>
        <v>0</v>
      </c>
    </row>
    <row r="1440" spans="7:13">
      <c r="G1440">
        <v>0.10067721507543569</v>
      </c>
      <c r="H1440">
        <v>0.2987297094886795</v>
      </c>
      <c r="I1440">
        <v>0.49678220390192335</v>
      </c>
      <c r="J1440">
        <f>_xlfn.BINOM.INV(BinomTrials,_xlfn.GAMMA.INV(Table3[[#This Row],[RV gamma]],GammaShape1,GammaRate1)/BinomTrials,Table3[[#This Row],[RV binom]])</f>
        <v>0</v>
      </c>
      <c r="K1440" s="1">
        <f>Table3[[#This Row],[Risk 1 Simulated occurences]]*_xlfn.LOGNORM.INV(Table3[[#This Row],[RV lognorm]],(LN(ImpLow1)+LN(ImpUp1))/2,(LN(ImpUp1)-LN(ImpLow1))/3.29)</f>
        <v>0</v>
      </c>
      <c r="L1440">
        <f>_xlfn.BINOM.INV(BinomTrials,_xlfn.GAMMA.INV(Table3[[#This Row],[RV gamma]],GammaShape2,GammaRate2)/BinomTrials,Table3[[#This Row],[RV binom]])</f>
        <v>0</v>
      </c>
      <c r="M1440" s="1">
        <f>Table3[[#This Row],[Risk 2 simulated occurences]]*_xlfn.LOGNORM.INV(Table3[[#This Row],[RV lognorm]],(LN(ImpLow2)+LN(ImpUp2))/2,(LN(ImpUp2)-LN(ImpLow2))/3.29)</f>
        <v>0</v>
      </c>
    </row>
    <row r="1441" spans="7:13">
      <c r="G1441">
        <v>8.1953772847519146E-2</v>
      </c>
      <c r="H1441">
        <v>0.75022737623668623</v>
      </c>
      <c r="I1441">
        <v>0.41850097962585325</v>
      </c>
      <c r="J1441">
        <f>_xlfn.BINOM.INV(BinomTrials,_xlfn.GAMMA.INV(Table3[[#This Row],[RV gamma]],GammaShape1,GammaRate1)/BinomTrials,Table3[[#This Row],[RV binom]])</f>
        <v>1</v>
      </c>
      <c r="K1441" s="1">
        <f>Table3[[#This Row],[Risk 1 Simulated occurences]]*_xlfn.LOGNORM.INV(Table3[[#This Row],[RV lognorm]],(LN(ImpLow1)+LN(ImpUp1))/2,(LN(ImpUp1)-LN(ImpLow1))/3.29)</f>
        <v>27382.187378851864</v>
      </c>
      <c r="L1441">
        <f>_xlfn.BINOM.INV(BinomTrials,_xlfn.GAMMA.INV(Table3[[#This Row],[RV gamma]],GammaShape2,GammaRate2)/BinomTrials,Table3[[#This Row],[RV binom]])</f>
        <v>0</v>
      </c>
      <c r="M1441" s="1">
        <f>Table3[[#This Row],[Risk 2 simulated occurences]]*_xlfn.LOGNORM.INV(Table3[[#This Row],[RV lognorm]],(LN(ImpLow2)+LN(ImpUp2))/2,(LN(ImpUp2)-LN(ImpLow2))/3.29)</f>
        <v>0</v>
      </c>
    </row>
    <row r="1442" spans="7:13">
      <c r="G1442">
        <v>0.39706024825436076</v>
      </c>
      <c r="H1442">
        <v>7.1512409984838404E-2</v>
      </c>
      <c r="I1442">
        <v>0.74596457171531605</v>
      </c>
      <c r="J1442">
        <f>_xlfn.BINOM.INV(BinomTrials,_xlfn.GAMMA.INV(Table3[[#This Row],[RV gamma]],GammaShape1,GammaRate1)/BinomTrials,Table3[[#This Row],[RV binom]])</f>
        <v>0</v>
      </c>
      <c r="K1442" s="1">
        <f>Table3[[#This Row],[Risk 1 Simulated occurences]]*_xlfn.LOGNORM.INV(Table3[[#This Row],[RV lognorm]],(LN(ImpLow1)+LN(ImpUp1))/2,(LN(ImpUp1)-LN(ImpLow1))/3.29)</f>
        <v>0</v>
      </c>
      <c r="L1442">
        <f>_xlfn.BINOM.INV(BinomTrials,_xlfn.GAMMA.INV(Table3[[#This Row],[RV gamma]],GammaShape2,GammaRate2)/BinomTrials,Table3[[#This Row],[RV binom]])</f>
        <v>0</v>
      </c>
      <c r="M1442" s="1">
        <f>Table3[[#This Row],[Risk 2 simulated occurences]]*_xlfn.LOGNORM.INV(Table3[[#This Row],[RV lognorm]],(LN(ImpLow2)+LN(ImpUp2))/2,(LN(ImpUp2)-LN(ImpLow2))/3.29)</f>
        <v>0</v>
      </c>
    </row>
    <row r="1443" spans="7:13">
      <c r="G1443">
        <v>0.39159241104106995</v>
      </c>
      <c r="H1443">
        <v>0.90907461517913013</v>
      </c>
      <c r="I1443">
        <v>0.42655681931719036</v>
      </c>
      <c r="J1443">
        <f>_xlfn.BINOM.INV(BinomTrials,_xlfn.GAMMA.INV(Table3[[#This Row],[RV gamma]],GammaShape1,GammaRate1)/BinomTrials,Table3[[#This Row],[RV binom]])</f>
        <v>1</v>
      </c>
      <c r="K1443" s="1">
        <f>Table3[[#This Row],[Risk 1 Simulated occurences]]*_xlfn.LOGNORM.INV(Table3[[#This Row],[RV lognorm]],(LN(ImpLow1)+LN(ImpUp1))/2,(LN(ImpUp1)-LN(ImpLow1))/3.29)</f>
        <v>27779.490590187852</v>
      </c>
      <c r="L1443">
        <f>_xlfn.BINOM.INV(BinomTrials,_xlfn.GAMMA.INV(Table3[[#This Row],[RV gamma]],GammaShape2,GammaRate2)/BinomTrials,Table3[[#This Row],[RV binom]])</f>
        <v>1</v>
      </c>
      <c r="M1443" s="1">
        <f>Table3[[#This Row],[Risk 2 simulated occurences]]*_xlfn.LOGNORM.INV(Table3[[#This Row],[RV lognorm]],(LN(ImpLow2)+LN(ImpUp2))/2,(LN(ImpUp2)-LN(ImpLow2))/3.29)</f>
        <v>2777949.0590187865</v>
      </c>
    </row>
    <row r="1444" spans="7:13">
      <c r="G1444">
        <v>0.49365236726293915</v>
      </c>
      <c r="H1444">
        <v>0.81705731564064388</v>
      </c>
      <c r="I1444">
        <v>0.14046226401834855</v>
      </c>
      <c r="J1444">
        <f>_xlfn.BINOM.INV(BinomTrials,_xlfn.GAMMA.INV(Table3[[#This Row],[RV gamma]],GammaShape1,GammaRate1)/BinomTrials,Table3[[#This Row],[RV binom]])</f>
        <v>1</v>
      </c>
      <c r="K1444" s="1">
        <f>Table3[[#This Row],[Risk 1 Simulated occurences]]*_xlfn.LOGNORM.INV(Table3[[#This Row],[RV lognorm]],(LN(ImpLow1)+LN(ImpUp1))/2,(LN(ImpUp1)-LN(ImpLow1))/3.29)</f>
        <v>14868.461103640306</v>
      </c>
      <c r="L1444">
        <f>_xlfn.BINOM.INV(BinomTrials,_xlfn.GAMMA.INV(Table3[[#This Row],[RV gamma]],GammaShape2,GammaRate2)/BinomTrials,Table3[[#This Row],[RV binom]])</f>
        <v>0</v>
      </c>
      <c r="M1444" s="1">
        <f>Table3[[#This Row],[Risk 2 simulated occurences]]*_xlfn.LOGNORM.INV(Table3[[#This Row],[RV lognorm]],(LN(ImpLow2)+LN(ImpUp2))/2,(LN(ImpUp2)-LN(ImpLow2))/3.29)</f>
        <v>0</v>
      </c>
    </row>
    <row r="1445" spans="7:13">
      <c r="G1445">
        <v>0.8153365882184993</v>
      </c>
      <c r="H1445">
        <v>0.2823039723012149</v>
      </c>
      <c r="I1445">
        <v>0.74927135638393061</v>
      </c>
      <c r="J1445">
        <f>_xlfn.BINOM.INV(BinomTrials,_xlfn.GAMMA.INV(Table3[[#This Row],[RV gamma]],GammaShape1,GammaRate1)/BinomTrials,Table3[[#This Row],[RV binom]])</f>
        <v>0</v>
      </c>
      <c r="K1445" s="1">
        <f>Table3[[#This Row],[Risk 1 Simulated occurences]]*_xlfn.LOGNORM.INV(Table3[[#This Row],[RV lognorm]],(LN(ImpLow1)+LN(ImpUp1))/2,(LN(ImpUp1)-LN(ImpLow1))/3.29)</f>
        <v>0</v>
      </c>
      <c r="L1445">
        <f>_xlfn.BINOM.INV(BinomTrials,_xlfn.GAMMA.INV(Table3[[#This Row],[RV gamma]],GammaShape2,GammaRate2)/BinomTrials,Table3[[#This Row],[RV binom]])</f>
        <v>0</v>
      </c>
      <c r="M1445" s="1">
        <f>Table3[[#This Row],[Risk 2 simulated occurences]]*_xlfn.LOGNORM.INV(Table3[[#This Row],[RV lognorm]],(LN(ImpLow2)+LN(ImpUp2))/2,(LN(ImpUp2)-LN(ImpLow2))/3.29)</f>
        <v>0</v>
      </c>
    </row>
    <row r="1446" spans="7:13">
      <c r="G1446">
        <v>0.36203818831687706</v>
      </c>
      <c r="H1446">
        <v>0.68286246651916882</v>
      </c>
      <c r="I1446">
        <v>3.6867447214605029E-3</v>
      </c>
      <c r="J1446">
        <f>_xlfn.BINOM.INV(BinomTrials,_xlfn.GAMMA.INV(Table3[[#This Row],[RV gamma]],GammaShape1,GammaRate1)/BinomTrials,Table3[[#This Row],[RV binom]])</f>
        <v>1</v>
      </c>
      <c r="K1446" s="1">
        <f>Table3[[#This Row],[Risk 1 Simulated occurences]]*_xlfn.LOGNORM.INV(Table3[[#This Row],[RV lognorm]],(LN(ImpLow1)+LN(ImpUp1))/2,(LN(ImpUp1)-LN(ImpLow1))/3.29)</f>
        <v>4848.038099039718</v>
      </c>
      <c r="L1446">
        <f>_xlfn.BINOM.INV(BinomTrials,_xlfn.GAMMA.INV(Table3[[#This Row],[RV gamma]],GammaShape2,GammaRate2)/BinomTrials,Table3[[#This Row],[RV binom]])</f>
        <v>0</v>
      </c>
      <c r="M1446" s="1">
        <f>Table3[[#This Row],[Risk 2 simulated occurences]]*_xlfn.LOGNORM.INV(Table3[[#This Row],[RV lognorm]],(LN(ImpLow2)+LN(ImpUp2))/2,(LN(ImpUp2)-LN(ImpLow2))/3.29)</f>
        <v>0</v>
      </c>
    </row>
    <row r="1447" spans="7:13">
      <c r="G1447">
        <v>0.77583104175321338</v>
      </c>
      <c r="H1447">
        <v>0.86947478766994313</v>
      </c>
      <c r="I1447">
        <v>0.96311853358667276</v>
      </c>
      <c r="J1447">
        <f>_xlfn.BINOM.INV(BinomTrials,_xlfn.GAMMA.INV(Table3[[#This Row],[RV gamma]],GammaShape1,GammaRate1)/BinomTrials,Table3[[#This Row],[RV binom]])</f>
        <v>1</v>
      </c>
      <c r="K1447" s="1">
        <f>Table3[[#This Row],[Risk 1 Simulated occurences]]*_xlfn.LOGNORM.INV(Table3[[#This Row],[RV lognorm]],(LN(ImpLow1)+LN(ImpUp1))/2,(LN(ImpUp1)-LN(ImpLow1))/3.29)</f>
        <v>110532.42039962705</v>
      </c>
      <c r="L1447">
        <f>_xlfn.BINOM.INV(BinomTrials,_xlfn.GAMMA.INV(Table3[[#This Row],[RV gamma]],GammaShape2,GammaRate2)/BinomTrials,Table3[[#This Row],[RV binom]])</f>
        <v>1</v>
      </c>
      <c r="M1447" s="1">
        <f>Table3[[#This Row],[Risk 2 simulated occurences]]*_xlfn.LOGNORM.INV(Table3[[#This Row],[RV lognorm]],(LN(ImpLow2)+LN(ImpUp2))/2,(LN(ImpUp2)-LN(ImpLow2))/3.29)</f>
        <v>11053242.039962729</v>
      </c>
    </row>
    <row r="1448" spans="7:13">
      <c r="G1448">
        <v>0.39231874625772178</v>
      </c>
      <c r="H1448">
        <v>0.26275636873336339</v>
      </c>
      <c r="I1448">
        <v>0.13319399120900499</v>
      </c>
      <c r="J1448">
        <f>_xlfn.BINOM.INV(BinomTrials,_xlfn.GAMMA.INV(Table3[[#This Row],[RV gamma]],GammaShape1,GammaRate1)/BinomTrials,Table3[[#This Row],[RV binom]])</f>
        <v>0</v>
      </c>
      <c r="K1448" s="1">
        <f>Table3[[#This Row],[Risk 1 Simulated occurences]]*_xlfn.LOGNORM.INV(Table3[[#This Row],[RV lognorm]],(LN(ImpLow1)+LN(ImpUp1))/2,(LN(ImpUp1)-LN(ImpLow1))/3.29)</f>
        <v>0</v>
      </c>
      <c r="L1448">
        <f>_xlfn.BINOM.INV(BinomTrials,_xlfn.GAMMA.INV(Table3[[#This Row],[RV gamma]],GammaShape2,GammaRate2)/BinomTrials,Table3[[#This Row],[RV binom]])</f>
        <v>0</v>
      </c>
      <c r="M1448" s="1">
        <f>Table3[[#This Row],[Risk 2 simulated occurences]]*_xlfn.LOGNORM.INV(Table3[[#This Row],[RV lognorm]],(LN(ImpLow2)+LN(ImpUp2))/2,(LN(ImpUp2)-LN(ImpLow2))/3.29)</f>
        <v>0</v>
      </c>
    </row>
    <row r="1449" spans="7:13">
      <c r="G1449">
        <v>0.70116835353019102</v>
      </c>
      <c r="H1449">
        <v>0.14628930163862616</v>
      </c>
      <c r="I1449">
        <v>0.59141024974706125</v>
      </c>
      <c r="J1449">
        <f>_xlfn.BINOM.INV(BinomTrials,_xlfn.GAMMA.INV(Table3[[#This Row],[RV gamma]],GammaShape1,GammaRate1)/BinomTrials,Table3[[#This Row],[RV binom]])</f>
        <v>0</v>
      </c>
      <c r="K1449" s="1">
        <f>Table3[[#This Row],[Risk 1 Simulated occurences]]*_xlfn.LOGNORM.INV(Table3[[#This Row],[RV lognorm]],(LN(ImpLow1)+LN(ImpUp1))/2,(LN(ImpUp1)-LN(ImpLow1))/3.29)</f>
        <v>0</v>
      </c>
      <c r="L1449">
        <f>_xlfn.BINOM.INV(BinomTrials,_xlfn.GAMMA.INV(Table3[[#This Row],[RV gamma]],GammaShape2,GammaRate2)/BinomTrials,Table3[[#This Row],[RV binom]])</f>
        <v>0</v>
      </c>
      <c r="M1449" s="1">
        <f>Table3[[#This Row],[Risk 2 simulated occurences]]*_xlfn.LOGNORM.INV(Table3[[#This Row],[RV lognorm]],(LN(ImpLow2)+LN(ImpUp2))/2,(LN(ImpUp2)-LN(ImpLow2))/3.29)</f>
        <v>0</v>
      </c>
    </row>
    <row r="1450" spans="7:13">
      <c r="G1450">
        <v>0.53651778192097221</v>
      </c>
      <c r="H1450">
        <v>0.68429264039001081</v>
      </c>
      <c r="I1450">
        <v>0.83206749885904951</v>
      </c>
      <c r="J1450">
        <f>_xlfn.BINOM.INV(BinomTrials,_xlfn.GAMMA.INV(Table3[[#This Row],[RV gamma]],GammaShape1,GammaRate1)/BinomTrials,Table3[[#This Row],[RV binom]])</f>
        <v>1</v>
      </c>
      <c r="K1450" s="1">
        <f>Table3[[#This Row],[Risk 1 Simulated occurences]]*_xlfn.LOGNORM.INV(Table3[[#This Row],[RV lognorm]],(LN(ImpLow1)+LN(ImpUp1))/2,(LN(ImpUp1)-LN(ImpLow1))/3.29)</f>
        <v>62017.311686586654</v>
      </c>
      <c r="L1450">
        <f>_xlfn.BINOM.INV(BinomTrials,_xlfn.GAMMA.INV(Table3[[#This Row],[RV gamma]],GammaShape2,GammaRate2)/BinomTrials,Table3[[#This Row],[RV binom]])</f>
        <v>0</v>
      </c>
      <c r="M1450" s="1">
        <f>Table3[[#This Row],[Risk 2 simulated occurences]]*_xlfn.LOGNORM.INV(Table3[[#This Row],[RV lognorm]],(LN(ImpLow2)+LN(ImpUp2))/2,(LN(ImpUp2)-LN(ImpLow2))/3.29)</f>
        <v>0</v>
      </c>
    </row>
    <row r="1451" spans="7:13">
      <c r="G1451">
        <v>0.25436074577940665</v>
      </c>
      <c r="H1451">
        <v>0.90640703491233621</v>
      </c>
      <c r="I1451">
        <v>0.55845332404526571</v>
      </c>
      <c r="J1451">
        <f>_xlfn.BINOM.INV(BinomTrials,_xlfn.GAMMA.INV(Table3[[#This Row],[RV gamma]],GammaShape1,GammaRate1)/BinomTrials,Table3[[#This Row],[RV binom]])</f>
        <v>1</v>
      </c>
      <c r="K1451" s="1">
        <f>Table3[[#This Row],[Risk 1 Simulated occurences]]*_xlfn.LOGNORM.INV(Table3[[#This Row],[RV lognorm]],(LN(ImpLow1)+LN(ImpUp1))/2,(LN(ImpUp1)-LN(ImpLow1))/3.29)</f>
        <v>35050.62300698919</v>
      </c>
      <c r="L1451">
        <f>_xlfn.BINOM.INV(BinomTrials,_xlfn.GAMMA.INV(Table3[[#This Row],[RV gamma]],GammaShape2,GammaRate2)/BinomTrials,Table3[[#This Row],[RV binom]])</f>
        <v>1</v>
      </c>
      <c r="M1451" s="1">
        <f>Table3[[#This Row],[Risk 2 simulated occurences]]*_xlfn.LOGNORM.INV(Table3[[#This Row],[RV lognorm]],(LN(ImpLow2)+LN(ImpUp2))/2,(LN(ImpUp2)-LN(ImpLow2))/3.29)</f>
        <v>3505062.3006989206</v>
      </c>
    </row>
    <row r="1452" spans="7:13">
      <c r="G1452">
        <v>4.1054314487173366E-2</v>
      </c>
      <c r="H1452">
        <v>0.9830357716339807</v>
      </c>
      <c r="I1452">
        <v>0.92501722878078796</v>
      </c>
      <c r="J1452">
        <f>_xlfn.BINOM.INV(BinomTrials,_xlfn.GAMMA.INV(Table3[[#This Row],[RV gamma]],GammaShape1,GammaRate1)/BinomTrials,Table3[[#This Row],[RV binom]])</f>
        <v>2</v>
      </c>
      <c r="K1452" s="1">
        <f>Table3[[#This Row],[Risk 1 Simulated occurences]]*_xlfn.LOGNORM.INV(Table3[[#This Row],[RV lognorm]],(LN(ImpLow1)+LN(ImpUp1))/2,(LN(ImpUp1)-LN(ImpLow1))/3.29)</f>
        <v>173226.58849934064</v>
      </c>
      <c r="L1452">
        <f>_xlfn.BINOM.INV(BinomTrials,_xlfn.GAMMA.INV(Table3[[#This Row],[RV gamma]],GammaShape2,GammaRate2)/BinomTrials,Table3[[#This Row],[RV binom]])</f>
        <v>1</v>
      </c>
      <c r="M1452" s="1">
        <f>Table3[[#This Row],[Risk 2 simulated occurences]]*_xlfn.LOGNORM.INV(Table3[[#This Row],[RV lognorm]],(LN(ImpLow2)+LN(ImpUp2))/2,(LN(ImpUp2)-LN(ImpLow2))/3.29)</f>
        <v>8661329.4249670506</v>
      </c>
    </row>
    <row r="1453" spans="7:13">
      <c r="G1453">
        <v>0.99986358592280355</v>
      </c>
      <c r="H1453">
        <v>0.88221385231344673</v>
      </c>
      <c r="I1453">
        <v>0.76456411870408991</v>
      </c>
      <c r="J1453">
        <f>_xlfn.BINOM.INV(BinomTrials,_xlfn.GAMMA.INV(Table3[[#This Row],[RV gamma]],GammaShape1,GammaRate1)/BinomTrials,Table3[[#This Row],[RV binom]])</f>
        <v>2</v>
      </c>
      <c r="K1453" s="1">
        <f>Table3[[#This Row],[Risk 1 Simulated occurences]]*_xlfn.LOGNORM.INV(Table3[[#This Row],[RV lognorm]],(LN(ImpLow1)+LN(ImpUp1))/2,(LN(ImpUp1)-LN(ImpLow1))/3.29)</f>
        <v>104760.50484233728</v>
      </c>
      <c r="L1453">
        <f>_xlfn.BINOM.INV(BinomTrials,_xlfn.GAMMA.INV(Table3[[#This Row],[RV gamma]],GammaShape2,GammaRate2)/BinomTrials,Table3[[#This Row],[RV binom]])</f>
        <v>1</v>
      </c>
      <c r="M1453" s="1">
        <f>Table3[[#This Row],[Risk 2 simulated occurences]]*_xlfn.LOGNORM.INV(Table3[[#This Row],[RV lognorm]],(LN(ImpLow2)+LN(ImpUp2))/2,(LN(ImpUp2)-LN(ImpLow2))/3.29)</f>
        <v>5238025.2421168666</v>
      </c>
    </row>
    <row r="1454" spans="7:13">
      <c r="G1454">
        <v>0.70728860455904552</v>
      </c>
      <c r="H1454">
        <v>0.36821583209941899</v>
      </c>
      <c r="I1454">
        <v>2.9143059639792451E-2</v>
      </c>
      <c r="J1454">
        <f>_xlfn.BINOM.INV(BinomTrials,_xlfn.GAMMA.INV(Table3[[#This Row],[RV gamma]],GammaShape1,GammaRate1)/BinomTrials,Table3[[#This Row],[RV binom]])</f>
        <v>0</v>
      </c>
      <c r="K1454" s="1">
        <f>Table3[[#This Row],[Risk 1 Simulated occurences]]*_xlfn.LOGNORM.INV(Table3[[#This Row],[RV lognorm]],(LN(ImpLow1)+LN(ImpUp1))/2,(LN(ImpUp1)-LN(ImpLow1))/3.29)</f>
        <v>0</v>
      </c>
      <c r="L1454">
        <f>_xlfn.BINOM.INV(BinomTrials,_xlfn.GAMMA.INV(Table3[[#This Row],[RV gamma]],GammaShape2,GammaRate2)/BinomTrials,Table3[[#This Row],[RV binom]])</f>
        <v>0</v>
      </c>
      <c r="M1454" s="1">
        <f>Table3[[#This Row],[Risk 2 simulated occurences]]*_xlfn.LOGNORM.INV(Table3[[#This Row],[RV lognorm]],(LN(ImpLow2)+LN(ImpUp2))/2,(LN(ImpUp2)-LN(ImpLow2))/3.29)</f>
        <v>0</v>
      </c>
    </row>
    <row r="1455" spans="7:13">
      <c r="G1455">
        <v>0.39957682387883625</v>
      </c>
      <c r="H1455">
        <v>0.60349009493528405</v>
      </c>
      <c r="I1455">
        <v>0.80740336599173179</v>
      </c>
      <c r="J1455">
        <f>_xlfn.BINOM.INV(BinomTrials,_xlfn.GAMMA.INV(Table3[[#This Row],[RV gamma]],GammaShape1,GammaRate1)/BinomTrials,Table3[[#This Row],[RV binom]])</f>
        <v>0</v>
      </c>
      <c r="K1455" s="1">
        <f>Table3[[#This Row],[Risk 1 Simulated occurences]]*_xlfn.LOGNORM.INV(Table3[[#This Row],[RV lognorm]],(LN(ImpLow1)+LN(ImpUp1))/2,(LN(ImpUp1)-LN(ImpLow1))/3.29)</f>
        <v>0</v>
      </c>
      <c r="L1455">
        <f>_xlfn.BINOM.INV(BinomTrials,_xlfn.GAMMA.INV(Table3[[#This Row],[RV gamma]],GammaShape2,GammaRate2)/BinomTrials,Table3[[#This Row],[RV binom]])</f>
        <v>0</v>
      </c>
      <c r="M1455" s="1">
        <f>Table3[[#This Row],[Risk 2 simulated occurences]]*_xlfn.LOGNORM.INV(Table3[[#This Row],[RV lognorm]],(LN(ImpLow2)+LN(ImpUp2))/2,(LN(ImpUp2)-LN(ImpLow2))/3.29)</f>
        <v>0</v>
      </c>
    </row>
    <row r="1456" spans="7:13">
      <c r="G1456">
        <v>0.68767893160119598</v>
      </c>
      <c r="H1456">
        <v>0.85802557731886653</v>
      </c>
      <c r="I1456">
        <v>2.837222303653705E-2</v>
      </c>
      <c r="J1456">
        <f>_xlfn.BINOM.INV(BinomTrials,_xlfn.GAMMA.INV(Table3[[#This Row],[RV gamma]],GammaShape1,GammaRate1)/BinomTrials,Table3[[#This Row],[RV binom]])</f>
        <v>1</v>
      </c>
      <c r="K1456" s="1">
        <f>Table3[[#This Row],[Risk 1 Simulated occurences]]*_xlfn.LOGNORM.INV(Table3[[#This Row],[RV lognorm]],(LN(ImpLow1)+LN(ImpUp1))/2,(LN(ImpUp1)-LN(ImpLow1))/3.29)</f>
        <v>8334.6875038027738</v>
      </c>
      <c r="L1456">
        <f>_xlfn.BINOM.INV(BinomTrials,_xlfn.GAMMA.INV(Table3[[#This Row],[RV gamma]],GammaShape2,GammaRate2)/BinomTrials,Table3[[#This Row],[RV binom]])</f>
        <v>1</v>
      </c>
      <c r="M1456" s="1">
        <f>Table3[[#This Row],[Risk 2 simulated occurences]]*_xlfn.LOGNORM.INV(Table3[[#This Row],[RV lognorm]],(LN(ImpLow2)+LN(ImpUp2))/2,(LN(ImpUp2)-LN(ImpLow2))/3.29)</f>
        <v>833468.75038027635</v>
      </c>
    </row>
    <row r="1457" spans="7:13">
      <c r="G1457">
        <v>0.81980342130167572</v>
      </c>
      <c r="H1457">
        <v>0.83587799818994379</v>
      </c>
      <c r="I1457">
        <v>0.85195257507821198</v>
      </c>
      <c r="J1457">
        <f>_xlfn.BINOM.INV(BinomTrials,_xlfn.GAMMA.INV(Table3[[#This Row],[RV gamma]],GammaShape1,GammaRate1)/BinomTrials,Table3[[#This Row],[RV binom]])</f>
        <v>1</v>
      </c>
      <c r="K1457" s="1">
        <f>Table3[[#This Row],[Risk 1 Simulated occurences]]*_xlfn.LOGNORM.INV(Table3[[#This Row],[RV lognorm]],(LN(ImpLow1)+LN(ImpUp1))/2,(LN(ImpUp1)-LN(ImpLow1))/3.29)</f>
        <v>65702.502455418449</v>
      </c>
      <c r="L1457">
        <f>_xlfn.BINOM.INV(BinomTrials,_xlfn.GAMMA.INV(Table3[[#This Row],[RV gamma]],GammaShape2,GammaRate2)/BinomTrials,Table3[[#This Row],[RV binom]])</f>
        <v>1</v>
      </c>
      <c r="M1457" s="1">
        <f>Table3[[#This Row],[Risk 2 simulated occurences]]*_xlfn.LOGNORM.INV(Table3[[#This Row],[RV lognorm]],(LN(ImpLow2)+LN(ImpUp2))/2,(LN(ImpUp2)-LN(ImpLow2))/3.29)</f>
        <v>6570250.2455418594</v>
      </c>
    </row>
    <row r="1458" spans="7:13">
      <c r="G1458">
        <v>0.43610181726333769</v>
      </c>
      <c r="H1458">
        <v>0.60151557838614822</v>
      </c>
      <c r="I1458">
        <v>0.76692933950895881</v>
      </c>
      <c r="J1458">
        <f>_xlfn.BINOM.INV(BinomTrials,_xlfn.GAMMA.INV(Table3[[#This Row],[RV gamma]],GammaShape1,GammaRate1)/BinomTrials,Table3[[#This Row],[RV binom]])</f>
        <v>0</v>
      </c>
      <c r="K1458" s="1">
        <f>Table3[[#This Row],[Risk 1 Simulated occurences]]*_xlfn.LOGNORM.INV(Table3[[#This Row],[RV lognorm]],(LN(ImpLow1)+LN(ImpUp1))/2,(LN(ImpUp1)-LN(ImpLow1))/3.29)</f>
        <v>0</v>
      </c>
      <c r="L1458">
        <f>_xlfn.BINOM.INV(BinomTrials,_xlfn.GAMMA.INV(Table3[[#This Row],[RV gamma]],GammaShape2,GammaRate2)/BinomTrials,Table3[[#This Row],[RV binom]])</f>
        <v>0</v>
      </c>
      <c r="M1458" s="1">
        <f>Table3[[#This Row],[Risk 2 simulated occurences]]*_xlfn.LOGNORM.INV(Table3[[#This Row],[RV lognorm]],(LN(ImpLow2)+LN(ImpUp2))/2,(LN(ImpUp2)-LN(ImpLow2))/3.29)</f>
        <v>0</v>
      </c>
    </row>
    <row r="1459" spans="7:13">
      <c r="G1459">
        <v>0.56324274491669735</v>
      </c>
      <c r="H1459">
        <v>0.67232593599349533</v>
      </c>
      <c r="I1459">
        <v>0.78140912707029331</v>
      </c>
      <c r="J1459">
        <f>_xlfn.BINOM.INV(BinomTrials,_xlfn.GAMMA.INV(Table3[[#This Row],[RV gamma]],GammaShape1,GammaRate1)/BinomTrials,Table3[[#This Row],[RV binom]])</f>
        <v>1</v>
      </c>
      <c r="K1459" s="1">
        <f>Table3[[#This Row],[Risk 1 Simulated occurences]]*_xlfn.LOGNORM.INV(Table3[[#This Row],[RV lognorm]],(LN(ImpLow1)+LN(ImpUp1))/2,(LN(ImpUp1)-LN(ImpLow1))/3.29)</f>
        <v>54470.125554094513</v>
      </c>
      <c r="L1459">
        <f>_xlfn.BINOM.INV(BinomTrials,_xlfn.GAMMA.INV(Table3[[#This Row],[RV gamma]],GammaShape2,GammaRate2)/BinomTrials,Table3[[#This Row],[RV binom]])</f>
        <v>0</v>
      </c>
      <c r="M1459" s="1">
        <f>Table3[[#This Row],[Risk 2 simulated occurences]]*_xlfn.LOGNORM.INV(Table3[[#This Row],[RV lognorm]],(LN(ImpLow2)+LN(ImpUp2))/2,(LN(ImpUp2)-LN(ImpLow2))/3.29)</f>
        <v>0</v>
      </c>
    </row>
    <row r="1460" spans="7:13">
      <c r="G1460">
        <v>0.42081381493285941</v>
      </c>
      <c r="H1460">
        <v>0.78200624267664098</v>
      </c>
      <c r="I1460">
        <v>0.14319867042042253</v>
      </c>
      <c r="J1460">
        <f>_xlfn.BINOM.INV(BinomTrials,_xlfn.GAMMA.INV(Table3[[#This Row],[RV gamma]],GammaShape1,GammaRate1)/BinomTrials,Table3[[#This Row],[RV binom]])</f>
        <v>1</v>
      </c>
      <c r="K1460" s="1">
        <f>Table3[[#This Row],[Risk 1 Simulated occurences]]*_xlfn.LOGNORM.INV(Table3[[#This Row],[RV lognorm]],(LN(ImpLow1)+LN(ImpUp1))/2,(LN(ImpUp1)-LN(ImpLow1))/3.29)</f>
        <v>14995.817861088068</v>
      </c>
      <c r="L1460">
        <f>_xlfn.BINOM.INV(BinomTrials,_xlfn.GAMMA.INV(Table3[[#This Row],[RV gamma]],GammaShape2,GammaRate2)/BinomTrials,Table3[[#This Row],[RV binom]])</f>
        <v>0</v>
      </c>
      <c r="M1460" s="1">
        <f>Table3[[#This Row],[Risk 2 simulated occurences]]*_xlfn.LOGNORM.INV(Table3[[#This Row],[RV lognorm]],(LN(ImpLow2)+LN(ImpUp2))/2,(LN(ImpUp2)-LN(ImpLow2))/3.29)</f>
        <v>0</v>
      </c>
    </row>
    <row r="1461" spans="7:13">
      <c r="G1461">
        <v>0.61778757656821404</v>
      </c>
      <c r="H1461">
        <v>0.17892066630484568</v>
      </c>
      <c r="I1461">
        <v>0.74005375604147727</v>
      </c>
      <c r="J1461">
        <f>_xlfn.BINOM.INV(BinomTrials,_xlfn.GAMMA.INV(Table3[[#This Row],[RV gamma]],GammaShape1,GammaRate1)/BinomTrials,Table3[[#This Row],[RV binom]])</f>
        <v>0</v>
      </c>
      <c r="K1461" s="1">
        <f>Table3[[#This Row],[Risk 1 Simulated occurences]]*_xlfn.LOGNORM.INV(Table3[[#This Row],[RV lognorm]],(LN(ImpLow1)+LN(ImpUp1))/2,(LN(ImpUp1)-LN(ImpLow1))/3.29)</f>
        <v>0</v>
      </c>
      <c r="L1461">
        <f>_xlfn.BINOM.INV(BinomTrials,_xlfn.GAMMA.INV(Table3[[#This Row],[RV gamma]],GammaShape2,GammaRate2)/BinomTrials,Table3[[#This Row],[RV binom]])</f>
        <v>0</v>
      </c>
      <c r="M1461" s="1">
        <f>Table3[[#This Row],[Risk 2 simulated occurences]]*_xlfn.LOGNORM.INV(Table3[[#This Row],[RV lognorm]],(LN(ImpLow2)+LN(ImpUp2))/2,(LN(ImpUp2)-LN(ImpLow2))/3.29)</f>
        <v>0</v>
      </c>
    </row>
    <row r="1462" spans="7:13">
      <c r="G1462">
        <v>0.15579938197312848</v>
      </c>
      <c r="H1462">
        <v>0.11963858554122904</v>
      </c>
      <c r="I1462">
        <v>8.3477789109329598E-2</v>
      </c>
      <c r="J1462">
        <f>_xlfn.BINOM.INV(BinomTrials,_xlfn.GAMMA.INV(Table3[[#This Row],[RV gamma]],GammaShape1,GammaRate1)/BinomTrials,Table3[[#This Row],[RV binom]])</f>
        <v>0</v>
      </c>
      <c r="K1462" s="1">
        <f>Table3[[#This Row],[Risk 1 Simulated occurences]]*_xlfn.LOGNORM.INV(Table3[[#This Row],[RV lognorm]],(LN(ImpLow1)+LN(ImpUp1))/2,(LN(ImpUp1)-LN(ImpLow1))/3.29)</f>
        <v>0</v>
      </c>
      <c r="L1462">
        <f>_xlfn.BINOM.INV(BinomTrials,_xlfn.GAMMA.INV(Table3[[#This Row],[RV gamma]],GammaShape2,GammaRate2)/BinomTrials,Table3[[#This Row],[RV binom]])</f>
        <v>0</v>
      </c>
      <c r="M1462" s="1">
        <f>Table3[[#This Row],[Risk 2 simulated occurences]]*_xlfn.LOGNORM.INV(Table3[[#This Row],[RV lognorm]],(LN(ImpLow2)+LN(ImpUp2))/2,(LN(ImpUp2)-LN(ImpLow2))/3.29)</f>
        <v>0</v>
      </c>
    </row>
    <row r="1463" spans="7:13">
      <c r="G1463">
        <v>0.52021282237033029</v>
      </c>
      <c r="H1463">
        <v>0.76570719143641519</v>
      </c>
      <c r="I1463">
        <v>1.1201560502500069E-2</v>
      </c>
      <c r="J1463">
        <f>_xlfn.BINOM.INV(BinomTrials,_xlfn.GAMMA.INV(Table3[[#This Row],[RV gamma]],GammaShape1,GammaRate1)/BinomTrials,Table3[[#This Row],[RV binom]])</f>
        <v>1</v>
      </c>
      <c r="K1463" s="1">
        <f>Table3[[#This Row],[Risk 1 Simulated occurences]]*_xlfn.LOGNORM.INV(Table3[[#This Row],[RV lognorm]],(LN(ImpLow1)+LN(ImpUp1))/2,(LN(ImpUp1)-LN(ImpLow1))/3.29)</f>
        <v>6396.4403622236305</v>
      </c>
      <c r="L1463">
        <f>_xlfn.BINOM.INV(BinomTrials,_xlfn.GAMMA.INV(Table3[[#This Row],[RV gamma]],GammaShape2,GammaRate2)/BinomTrials,Table3[[#This Row],[RV binom]])</f>
        <v>0</v>
      </c>
      <c r="M1463" s="1">
        <f>Table3[[#This Row],[Risk 2 simulated occurences]]*_xlfn.LOGNORM.INV(Table3[[#This Row],[RV lognorm]],(LN(ImpLow2)+LN(ImpUp2))/2,(LN(ImpUp2)-LN(ImpLow2))/3.29)</f>
        <v>0</v>
      </c>
    </row>
    <row r="1464" spans="7:13">
      <c r="G1464">
        <v>0.21690557814059108</v>
      </c>
      <c r="H1464">
        <v>0.24076647182962227</v>
      </c>
      <c r="I1464">
        <v>0.26462736551865346</v>
      </c>
      <c r="J1464">
        <f>_xlfn.BINOM.INV(BinomTrials,_xlfn.GAMMA.INV(Table3[[#This Row],[RV gamma]],GammaShape1,GammaRate1)/BinomTrials,Table3[[#This Row],[RV binom]])</f>
        <v>0</v>
      </c>
      <c r="K1464" s="1">
        <f>Table3[[#This Row],[Risk 1 Simulated occurences]]*_xlfn.LOGNORM.INV(Table3[[#This Row],[RV lognorm]],(LN(ImpLow1)+LN(ImpUp1))/2,(LN(ImpUp1)-LN(ImpLow1))/3.29)</f>
        <v>0</v>
      </c>
      <c r="L1464">
        <f>_xlfn.BINOM.INV(BinomTrials,_xlfn.GAMMA.INV(Table3[[#This Row],[RV gamma]],GammaShape2,GammaRate2)/BinomTrials,Table3[[#This Row],[RV binom]])</f>
        <v>0</v>
      </c>
      <c r="M1464" s="1">
        <f>Table3[[#This Row],[Risk 2 simulated occurences]]*_xlfn.LOGNORM.INV(Table3[[#This Row],[RV lognorm]],(LN(ImpLow2)+LN(ImpUp2))/2,(LN(ImpUp2)-LN(ImpLow2))/3.29)</f>
        <v>0</v>
      </c>
    </row>
    <row r="1465" spans="7:13">
      <c r="G1465">
        <v>0.53205180891419379</v>
      </c>
      <c r="H1465">
        <v>0.56209204046153094</v>
      </c>
      <c r="I1465">
        <v>0.59213227200886809</v>
      </c>
      <c r="J1465">
        <f>_xlfn.BINOM.INV(BinomTrials,_xlfn.GAMMA.INV(Table3[[#This Row],[RV gamma]],GammaShape1,GammaRate1)/BinomTrials,Table3[[#This Row],[RV binom]])</f>
        <v>0</v>
      </c>
      <c r="K1465" s="1">
        <f>Table3[[#This Row],[Risk 1 Simulated occurences]]*_xlfn.LOGNORM.INV(Table3[[#This Row],[RV lognorm]],(LN(ImpLow1)+LN(ImpUp1))/2,(LN(ImpUp1)-LN(ImpLow1))/3.29)</f>
        <v>0</v>
      </c>
      <c r="L1465">
        <f>_xlfn.BINOM.INV(BinomTrials,_xlfn.GAMMA.INV(Table3[[#This Row],[RV gamma]],GammaShape2,GammaRate2)/BinomTrials,Table3[[#This Row],[RV binom]])</f>
        <v>0</v>
      </c>
      <c r="M1465" s="1">
        <f>Table3[[#This Row],[Risk 2 simulated occurences]]*_xlfn.LOGNORM.INV(Table3[[#This Row],[RV lognorm]],(LN(ImpLow2)+LN(ImpUp2))/2,(LN(ImpUp2)-LN(ImpLow2))/3.29)</f>
        <v>0</v>
      </c>
    </row>
    <row r="1466" spans="7:13">
      <c r="G1466">
        <v>0.19475242085510511</v>
      </c>
      <c r="H1466">
        <v>8.0924036950303257E-2</v>
      </c>
      <c r="I1466">
        <v>0.96709565304550138</v>
      </c>
      <c r="J1466">
        <f>_xlfn.BINOM.INV(BinomTrials,_xlfn.GAMMA.INV(Table3[[#This Row],[RV gamma]],GammaShape1,GammaRate1)/BinomTrials,Table3[[#This Row],[RV binom]])</f>
        <v>0</v>
      </c>
      <c r="K1466" s="1">
        <f>Table3[[#This Row],[Risk 1 Simulated occurences]]*_xlfn.LOGNORM.INV(Table3[[#This Row],[RV lognorm]],(LN(ImpLow1)+LN(ImpUp1))/2,(LN(ImpUp1)-LN(ImpLow1))/3.29)</f>
        <v>0</v>
      </c>
      <c r="L1466">
        <f>_xlfn.BINOM.INV(BinomTrials,_xlfn.GAMMA.INV(Table3[[#This Row],[RV gamma]],GammaShape2,GammaRate2)/BinomTrials,Table3[[#This Row],[RV binom]])</f>
        <v>0</v>
      </c>
      <c r="M1466" s="1">
        <f>Table3[[#This Row],[Risk 2 simulated occurences]]*_xlfn.LOGNORM.INV(Table3[[#This Row],[RV lognorm]],(LN(ImpLow2)+LN(ImpUp2))/2,(LN(ImpUp2)-LN(ImpLow2))/3.29)</f>
        <v>0</v>
      </c>
    </row>
    <row r="1467" spans="7:13">
      <c r="G1467">
        <v>0.20393731175173879</v>
      </c>
      <c r="H1467">
        <v>9.0289023746870936E-2</v>
      </c>
      <c r="I1467">
        <v>0.97664073574200305</v>
      </c>
      <c r="J1467">
        <f>_xlfn.BINOM.INV(BinomTrials,_xlfn.GAMMA.INV(Table3[[#This Row],[RV gamma]],GammaShape1,GammaRate1)/BinomTrials,Table3[[#This Row],[RV binom]])</f>
        <v>0</v>
      </c>
      <c r="K1467" s="1">
        <f>Table3[[#This Row],[Risk 1 Simulated occurences]]*_xlfn.LOGNORM.INV(Table3[[#This Row],[RV lognorm]],(LN(ImpLow1)+LN(ImpUp1))/2,(LN(ImpUp1)-LN(ImpLow1))/3.29)</f>
        <v>0</v>
      </c>
      <c r="L1467">
        <f>_xlfn.BINOM.INV(BinomTrials,_xlfn.GAMMA.INV(Table3[[#This Row],[RV gamma]],GammaShape2,GammaRate2)/BinomTrials,Table3[[#This Row],[RV binom]])</f>
        <v>0</v>
      </c>
      <c r="M1467" s="1">
        <f>Table3[[#This Row],[Risk 2 simulated occurences]]*_xlfn.LOGNORM.INV(Table3[[#This Row],[RV lognorm]],(LN(ImpLow2)+LN(ImpUp2))/2,(LN(ImpUp2)-LN(ImpLow2))/3.29)</f>
        <v>0</v>
      </c>
    </row>
    <row r="1468" spans="7:13">
      <c r="G1468">
        <v>0.57439861147403648</v>
      </c>
      <c r="H1468">
        <v>0.48762211365980196</v>
      </c>
      <c r="I1468">
        <v>0.40084561584556738</v>
      </c>
      <c r="J1468">
        <f>_xlfn.BINOM.INV(BinomTrials,_xlfn.GAMMA.INV(Table3[[#This Row],[RV gamma]],GammaShape1,GammaRate1)/BinomTrials,Table3[[#This Row],[RV binom]])</f>
        <v>0</v>
      </c>
      <c r="K1468" s="1">
        <f>Table3[[#This Row],[Risk 1 Simulated occurences]]*_xlfn.LOGNORM.INV(Table3[[#This Row],[RV lognorm]],(LN(ImpLow1)+LN(ImpUp1))/2,(LN(ImpUp1)-LN(ImpLow1))/3.29)</f>
        <v>0</v>
      </c>
      <c r="L1468">
        <f>_xlfn.BINOM.INV(BinomTrials,_xlfn.GAMMA.INV(Table3[[#This Row],[RV gamma]],GammaShape2,GammaRate2)/BinomTrials,Table3[[#This Row],[RV binom]])</f>
        <v>0</v>
      </c>
      <c r="M1468" s="1">
        <f>Table3[[#This Row],[Risk 2 simulated occurences]]*_xlfn.LOGNORM.INV(Table3[[#This Row],[RV lognorm]],(LN(ImpLow2)+LN(ImpUp2))/2,(LN(ImpUp2)-LN(ImpLow2))/3.29)</f>
        <v>0</v>
      </c>
    </row>
    <row r="1469" spans="7:13">
      <c r="G1469">
        <v>0.91746304413185598</v>
      </c>
      <c r="H1469">
        <v>0.46486428029130411</v>
      </c>
      <c r="I1469">
        <v>1.226551645075228E-2</v>
      </c>
      <c r="J1469">
        <f>_xlfn.BINOM.INV(BinomTrials,_xlfn.GAMMA.INV(Table3[[#This Row],[RV gamma]],GammaShape1,GammaRate1)/BinomTrials,Table3[[#This Row],[RV binom]])</f>
        <v>0</v>
      </c>
      <c r="K1469" s="1">
        <f>Table3[[#This Row],[Risk 1 Simulated occurences]]*_xlfn.LOGNORM.INV(Table3[[#This Row],[RV lognorm]],(LN(ImpLow1)+LN(ImpUp1))/2,(LN(ImpUp1)-LN(ImpLow1))/3.29)</f>
        <v>0</v>
      </c>
      <c r="L1469">
        <f>_xlfn.BINOM.INV(BinomTrials,_xlfn.GAMMA.INV(Table3[[#This Row],[RV gamma]],GammaShape2,GammaRate2)/BinomTrials,Table3[[#This Row],[RV binom]])</f>
        <v>0</v>
      </c>
      <c r="M1469" s="1">
        <f>Table3[[#This Row],[Risk 2 simulated occurences]]*_xlfn.LOGNORM.INV(Table3[[#This Row],[RV lognorm]],(LN(ImpLow2)+LN(ImpUp2))/2,(LN(ImpUp2)-LN(ImpLow2))/3.29)</f>
        <v>0</v>
      </c>
    </row>
    <row r="1470" spans="7:13">
      <c r="G1470">
        <v>0.80138272410323041</v>
      </c>
      <c r="H1470">
        <v>0.97395885594839182</v>
      </c>
      <c r="I1470">
        <v>0.14653498779355315</v>
      </c>
      <c r="J1470">
        <f>_xlfn.BINOM.INV(BinomTrials,_xlfn.GAMMA.INV(Table3[[#This Row],[RV gamma]],GammaShape1,GammaRate1)/BinomTrials,Table3[[#This Row],[RV binom]])</f>
        <v>2</v>
      </c>
      <c r="K1470" s="1">
        <f>Table3[[#This Row],[Risk 1 Simulated occurences]]*_xlfn.LOGNORM.INV(Table3[[#This Row],[RV lognorm]],(LN(ImpLow1)+LN(ImpUp1))/2,(LN(ImpUp1)-LN(ImpLow1))/3.29)</f>
        <v>30300.671753684757</v>
      </c>
      <c r="L1470">
        <f>_xlfn.BINOM.INV(BinomTrials,_xlfn.GAMMA.INV(Table3[[#This Row],[RV gamma]],GammaShape2,GammaRate2)/BinomTrials,Table3[[#This Row],[RV binom]])</f>
        <v>1</v>
      </c>
      <c r="M1470" s="1">
        <f>Table3[[#This Row],[Risk 2 simulated occurences]]*_xlfn.LOGNORM.INV(Table3[[#This Row],[RV lognorm]],(LN(ImpLow2)+LN(ImpUp2))/2,(LN(ImpUp2)-LN(ImpLow2))/3.29)</f>
        <v>1515033.5876842386</v>
      </c>
    </row>
    <row r="1471" spans="7:13">
      <c r="G1471">
        <v>0.83944400299314592</v>
      </c>
      <c r="H1471">
        <v>0.32649192462046256</v>
      </c>
      <c r="I1471">
        <v>0.81353984624777909</v>
      </c>
      <c r="J1471">
        <f>_xlfn.BINOM.INV(BinomTrials,_xlfn.GAMMA.INV(Table3[[#This Row],[RV gamma]],GammaShape1,GammaRate1)/BinomTrials,Table3[[#This Row],[RV binom]])</f>
        <v>0</v>
      </c>
      <c r="K1471" s="1">
        <f>Table3[[#This Row],[Risk 1 Simulated occurences]]*_xlfn.LOGNORM.INV(Table3[[#This Row],[RV lognorm]],(LN(ImpLow1)+LN(ImpUp1))/2,(LN(ImpUp1)-LN(ImpLow1))/3.29)</f>
        <v>0</v>
      </c>
      <c r="L1471">
        <f>_xlfn.BINOM.INV(BinomTrials,_xlfn.GAMMA.INV(Table3[[#This Row],[RV gamma]],GammaShape2,GammaRate2)/BinomTrials,Table3[[#This Row],[RV binom]])</f>
        <v>0</v>
      </c>
      <c r="M1471" s="1">
        <f>Table3[[#This Row],[Risk 2 simulated occurences]]*_xlfn.LOGNORM.INV(Table3[[#This Row],[RV lognorm]],(LN(ImpLow2)+LN(ImpUp2))/2,(LN(ImpUp2)-LN(ImpLow2))/3.29)</f>
        <v>0</v>
      </c>
    </row>
    <row r="1472" spans="7:13">
      <c r="G1472">
        <v>0.53535830580413257</v>
      </c>
      <c r="H1472">
        <v>0.34977709611401758</v>
      </c>
      <c r="I1472">
        <v>0.16419588642390254</v>
      </c>
      <c r="J1472">
        <f>_xlfn.BINOM.INV(BinomTrials,_xlfn.GAMMA.INV(Table3[[#This Row],[RV gamma]],GammaShape1,GammaRate1)/BinomTrials,Table3[[#This Row],[RV binom]])</f>
        <v>0</v>
      </c>
      <c r="K1472" s="1">
        <f>Table3[[#This Row],[Risk 1 Simulated occurences]]*_xlfn.LOGNORM.INV(Table3[[#This Row],[RV lognorm]],(LN(ImpLow1)+LN(ImpUp1))/2,(LN(ImpUp1)-LN(ImpLow1))/3.29)</f>
        <v>0</v>
      </c>
      <c r="L1472">
        <f>_xlfn.BINOM.INV(BinomTrials,_xlfn.GAMMA.INV(Table3[[#This Row],[RV gamma]],GammaShape2,GammaRate2)/BinomTrials,Table3[[#This Row],[RV binom]])</f>
        <v>0</v>
      </c>
      <c r="M1472" s="1">
        <f>Table3[[#This Row],[Risk 2 simulated occurences]]*_xlfn.LOGNORM.INV(Table3[[#This Row],[RV lognorm]],(LN(ImpLow2)+LN(ImpUp2))/2,(LN(ImpUp2)-LN(ImpLow2))/3.29)</f>
        <v>0</v>
      </c>
    </row>
    <row r="1473" spans="7:13">
      <c r="G1473">
        <v>0.76704565005705028</v>
      </c>
      <c r="H1473">
        <v>0.70365438829346294</v>
      </c>
      <c r="I1473">
        <v>0.64026312652987571</v>
      </c>
      <c r="J1473">
        <f>_xlfn.BINOM.INV(BinomTrials,_xlfn.GAMMA.INV(Table3[[#This Row],[RV gamma]],GammaShape1,GammaRate1)/BinomTrials,Table3[[#This Row],[RV binom]])</f>
        <v>1</v>
      </c>
      <c r="K1473" s="1">
        <f>Table3[[#This Row],[Risk 1 Simulated occurences]]*_xlfn.LOGNORM.INV(Table3[[#This Row],[RV lognorm]],(LN(ImpLow1)+LN(ImpUp1))/2,(LN(ImpUp1)-LN(ImpLow1))/3.29)</f>
        <v>40660.043997280045</v>
      </c>
      <c r="L1473">
        <f>_xlfn.BINOM.INV(BinomTrials,_xlfn.GAMMA.INV(Table3[[#This Row],[RV gamma]],GammaShape2,GammaRate2)/BinomTrials,Table3[[#This Row],[RV binom]])</f>
        <v>0</v>
      </c>
      <c r="M1473" s="1">
        <f>Table3[[#This Row],[Risk 2 simulated occurences]]*_xlfn.LOGNORM.INV(Table3[[#This Row],[RV lognorm]],(LN(ImpLow2)+LN(ImpUp2))/2,(LN(ImpUp2)-LN(ImpLow2))/3.29)</f>
        <v>0</v>
      </c>
    </row>
    <row r="1474" spans="7:13">
      <c r="G1474">
        <v>0.73624050884332537</v>
      </c>
      <c r="H1474">
        <v>0.3193040482324101</v>
      </c>
      <c r="I1474">
        <v>0.90236758762149494</v>
      </c>
      <c r="J1474">
        <f>_xlfn.BINOM.INV(BinomTrials,_xlfn.GAMMA.INV(Table3[[#This Row],[RV gamma]],GammaShape1,GammaRate1)/BinomTrials,Table3[[#This Row],[RV binom]])</f>
        <v>0</v>
      </c>
      <c r="K1474" s="1">
        <f>Table3[[#This Row],[Risk 1 Simulated occurences]]*_xlfn.LOGNORM.INV(Table3[[#This Row],[RV lognorm]],(LN(ImpLow1)+LN(ImpUp1))/2,(LN(ImpUp1)-LN(ImpLow1))/3.29)</f>
        <v>0</v>
      </c>
      <c r="L1474">
        <f>_xlfn.BINOM.INV(BinomTrials,_xlfn.GAMMA.INV(Table3[[#This Row],[RV gamma]],GammaShape2,GammaRate2)/BinomTrials,Table3[[#This Row],[RV binom]])</f>
        <v>0</v>
      </c>
      <c r="M1474" s="1">
        <f>Table3[[#This Row],[Risk 2 simulated occurences]]*_xlfn.LOGNORM.INV(Table3[[#This Row],[RV lognorm]],(LN(ImpLow2)+LN(ImpUp2))/2,(LN(ImpUp2)-LN(ImpLow2))/3.29)</f>
        <v>0</v>
      </c>
    </row>
    <row r="1475" spans="7:13">
      <c r="G1475">
        <v>0.99423212976857656</v>
      </c>
      <c r="H1475">
        <v>0.54313864211698004</v>
      </c>
      <c r="I1475">
        <v>9.2045154465383458E-2</v>
      </c>
      <c r="J1475">
        <f>_xlfn.BINOM.INV(BinomTrials,_xlfn.GAMMA.INV(Table3[[#This Row],[RV gamma]],GammaShape1,GammaRate1)/BinomTrials,Table3[[#This Row],[RV binom]])</f>
        <v>1</v>
      </c>
      <c r="K1475" s="1">
        <f>Table3[[#This Row],[Risk 1 Simulated occurences]]*_xlfn.LOGNORM.INV(Table3[[#This Row],[RV lognorm]],(LN(ImpLow1)+LN(ImpUp1))/2,(LN(ImpUp1)-LN(ImpLow1))/3.29)</f>
        <v>12481.643925422461</v>
      </c>
      <c r="L1475">
        <f>_xlfn.BINOM.INV(BinomTrials,_xlfn.GAMMA.INV(Table3[[#This Row],[RV gamma]],GammaShape2,GammaRate2)/BinomTrials,Table3[[#This Row],[RV binom]])</f>
        <v>0</v>
      </c>
      <c r="M1475" s="1">
        <f>Table3[[#This Row],[Risk 2 simulated occurences]]*_xlfn.LOGNORM.INV(Table3[[#This Row],[RV lognorm]],(LN(ImpLow2)+LN(ImpUp2))/2,(LN(ImpUp2)-LN(ImpLow2))/3.29)</f>
        <v>0</v>
      </c>
    </row>
    <row r="1476" spans="7:13">
      <c r="G1476">
        <v>5.9405020465797286E-2</v>
      </c>
      <c r="H1476">
        <v>0.53115806008277366</v>
      </c>
      <c r="I1476">
        <v>2.9110996997501236E-3</v>
      </c>
      <c r="J1476">
        <f>_xlfn.BINOM.INV(BinomTrials,_xlfn.GAMMA.INV(Table3[[#This Row],[RV gamma]],GammaShape1,GammaRate1)/BinomTrials,Table3[[#This Row],[RV binom]])</f>
        <v>0</v>
      </c>
      <c r="K1476" s="1">
        <f>Table3[[#This Row],[Risk 1 Simulated occurences]]*_xlfn.LOGNORM.INV(Table3[[#This Row],[RV lognorm]],(LN(ImpLow1)+LN(ImpUp1))/2,(LN(ImpUp1)-LN(ImpLow1))/3.29)</f>
        <v>0</v>
      </c>
      <c r="L1476">
        <f>_xlfn.BINOM.INV(BinomTrials,_xlfn.GAMMA.INV(Table3[[#This Row],[RV gamma]],GammaShape2,GammaRate2)/BinomTrials,Table3[[#This Row],[RV binom]])</f>
        <v>0</v>
      </c>
      <c r="M1476" s="1">
        <f>Table3[[#This Row],[Risk 2 simulated occurences]]*_xlfn.LOGNORM.INV(Table3[[#This Row],[RV lognorm]],(LN(ImpLow2)+LN(ImpUp2))/2,(LN(ImpUp2)-LN(ImpLow2))/3.29)</f>
        <v>0</v>
      </c>
    </row>
    <row r="1477" spans="7:13">
      <c r="G1477">
        <v>0.42017896865502885</v>
      </c>
      <c r="H1477">
        <v>0.17351581117767645</v>
      </c>
      <c r="I1477">
        <v>0.9268526537003241</v>
      </c>
      <c r="J1477">
        <f>_xlfn.BINOM.INV(BinomTrials,_xlfn.GAMMA.INV(Table3[[#This Row],[RV gamma]],GammaShape1,GammaRate1)/BinomTrials,Table3[[#This Row],[RV binom]])</f>
        <v>0</v>
      </c>
      <c r="K1477" s="1">
        <f>Table3[[#This Row],[Risk 1 Simulated occurences]]*_xlfn.LOGNORM.INV(Table3[[#This Row],[RV lognorm]],(LN(ImpLow1)+LN(ImpUp1))/2,(LN(ImpUp1)-LN(ImpLow1))/3.29)</f>
        <v>0</v>
      </c>
      <c r="L1477">
        <f>_xlfn.BINOM.INV(BinomTrials,_xlfn.GAMMA.INV(Table3[[#This Row],[RV gamma]],GammaShape2,GammaRate2)/BinomTrials,Table3[[#This Row],[RV binom]])</f>
        <v>0</v>
      </c>
      <c r="M1477" s="1">
        <f>Table3[[#This Row],[Risk 2 simulated occurences]]*_xlfn.LOGNORM.INV(Table3[[#This Row],[RV lognorm]],(LN(ImpLow2)+LN(ImpUp2))/2,(LN(ImpUp2)-LN(ImpLow2))/3.29)</f>
        <v>0</v>
      </c>
    </row>
    <row r="1478" spans="7:13">
      <c r="G1478">
        <v>0.94792618506957138</v>
      </c>
      <c r="H1478">
        <v>0.2802384632081904</v>
      </c>
      <c r="I1478">
        <v>0.61255074134680942</v>
      </c>
      <c r="J1478">
        <f>_xlfn.BINOM.INV(BinomTrials,_xlfn.GAMMA.INV(Table3[[#This Row],[RV gamma]],GammaShape1,GammaRate1)/BinomTrials,Table3[[#This Row],[RV binom]])</f>
        <v>0</v>
      </c>
      <c r="K1478" s="1">
        <f>Table3[[#This Row],[Risk 1 Simulated occurences]]*_xlfn.LOGNORM.INV(Table3[[#This Row],[RV lognorm]],(LN(ImpLow1)+LN(ImpUp1))/2,(LN(ImpUp1)-LN(ImpLow1))/3.29)</f>
        <v>0</v>
      </c>
      <c r="L1478">
        <f>_xlfn.BINOM.INV(BinomTrials,_xlfn.GAMMA.INV(Table3[[#This Row],[RV gamma]],GammaShape2,GammaRate2)/BinomTrials,Table3[[#This Row],[RV binom]])</f>
        <v>0</v>
      </c>
      <c r="M1478" s="1">
        <f>Table3[[#This Row],[Risk 2 simulated occurences]]*_xlfn.LOGNORM.INV(Table3[[#This Row],[RV lognorm]],(LN(ImpLow2)+LN(ImpUp2))/2,(LN(ImpUp2)-LN(ImpLow2))/3.29)</f>
        <v>0</v>
      </c>
    </row>
    <row r="1479" spans="7:13">
      <c r="G1479">
        <v>0.79539246428543353</v>
      </c>
      <c r="H1479">
        <v>0.96785114005573614</v>
      </c>
      <c r="I1479">
        <v>0.14030981582603874</v>
      </c>
      <c r="J1479">
        <f>_xlfn.BINOM.INV(BinomTrials,_xlfn.GAMMA.INV(Table3[[#This Row],[RV gamma]],GammaShape1,GammaRate1)/BinomTrials,Table3[[#This Row],[RV binom]])</f>
        <v>2</v>
      </c>
      <c r="K1479" s="1">
        <f>Table3[[#This Row],[Risk 1 Simulated occurences]]*_xlfn.LOGNORM.INV(Table3[[#This Row],[RV lognorm]],(LN(ImpLow1)+LN(ImpUp1))/2,(LN(ImpUp1)-LN(ImpLow1))/3.29)</f>
        <v>29722.697538280732</v>
      </c>
      <c r="L1479">
        <f>_xlfn.BINOM.INV(BinomTrials,_xlfn.GAMMA.INV(Table3[[#This Row],[RV gamma]],GammaShape2,GammaRate2)/BinomTrials,Table3[[#This Row],[RV binom]])</f>
        <v>1</v>
      </c>
      <c r="M1479" s="1">
        <f>Table3[[#This Row],[Risk 2 simulated occurences]]*_xlfn.LOGNORM.INV(Table3[[#This Row],[RV lognorm]],(LN(ImpLow2)+LN(ImpUp2))/2,(LN(ImpUp2)-LN(ImpLow2))/3.29)</f>
        <v>1486134.8769140372</v>
      </c>
    </row>
    <row r="1480" spans="7:13">
      <c r="G1480">
        <v>0.16114724528097885</v>
      </c>
      <c r="H1480">
        <v>0.67411091675707646</v>
      </c>
      <c r="I1480">
        <v>0.18707458823317411</v>
      </c>
      <c r="J1480">
        <f>_xlfn.BINOM.INV(BinomTrials,_xlfn.GAMMA.INV(Table3[[#This Row],[RV gamma]],GammaShape1,GammaRate1)/BinomTrials,Table3[[#This Row],[RV binom]])</f>
        <v>1</v>
      </c>
      <c r="K1480" s="1">
        <f>Table3[[#This Row],[Risk 1 Simulated occurences]]*_xlfn.LOGNORM.INV(Table3[[#This Row],[RV lognorm]],(LN(ImpLow1)+LN(ImpUp1))/2,(LN(ImpUp1)-LN(ImpLow1))/3.29)</f>
        <v>16977.347995317563</v>
      </c>
      <c r="L1480">
        <f>_xlfn.BINOM.INV(BinomTrials,_xlfn.GAMMA.INV(Table3[[#This Row],[RV gamma]],GammaShape2,GammaRate2)/BinomTrials,Table3[[#This Row],[RV binom]])</f>
        <v>0</v>
      </c>
      <c r="M1480" s="1">
        <f>Table3[[#This Row],[Risk 2 simulated occurences]]*_xlfn.LOGNORM.INV(Table3[[#This Row],[RV lognorm]],(LN(ImpLow2)+LN(ImpUp2))/2,(LN(ImpUp2)-LN(ImpLow2))/3.29)</f>
        <v>0</v>
      </c>
    </row>
    <row r="1481" spans="7:13">
      <c r="G1481">
        <v>0.4017514374115278</v>
      </c>
      <c r="H1481">
        <v>0.78217793618430287</v>
      </c>
      <c r="I1481">
        <v>0.16260443495707794</v>
      </c>
      <c r="J1481">
        <f>_xlfn.BINOM.INV(BinomTrials,_xlfn.GAMMA.INV(Table3[[#This Row],[RV gamma]],GammaShape1,GammaRate1)/BinomTrials,Table3[[#This Row],[RV binom]])</f>
        <v>1</v>
      </c>
      <c r="K1481" s="1">
        <f>Table3[[#This Row],[Risk 1 Simulated occurences]]*_xlfn.LOGNORM.INV(Table3[[#This Row],[RV lognorm]],(LN(ImpLow1)+LN(ImpUp1))/2,(LN(ImpUp1)-LN(ImpLow1))/3.29)</f>
        <v>15884.354122740444</v>
      </c>
      <c r="L1481">
        <f>_xlfn.BINOM.INV(BinomTrials,_xlfn.GAMMA.INV(Table3[[#This Row],[RV gamma]],GammaShape2,GammaRate2)/BinomTrials,Table3[[#This Row],[RV binom]])</f>
        <v>0</v>
      </c>
      <c r="M1481" s="1">
        <f>Table3[[#This Row],[Risk 2 simulated occurences]]*_xlfn.LOGNORM.INV(Table3[[#This Row],[RV lognorm]],(LN(ImpLow2)+LN(ImpUp2))/2,(LN(ImpUp2)-LN(ImpLow2))/3.29)</f>
        <v>0</v>
      </c>
    </row>
    <row r="1482" spans="7:13">
      <c r="G1482">
        <v>0.23640857554804934</v>
      </c>
      <c r="H1482">
        <v>6.4573449578403233E-2</v>
      </c>
      <c r="I1482">
        <v>0.89273832360875716</v>
      </c>
      <c r="J1482">
        <f>_xlfn.BINOM.INV(BinomTrials,_xlfn.GAMMA.INV(Table3[[#This Row],[RV gamma]],GammaShape1,GammaRate1)/BinomTrials,Table3[[#This Row],[RV binom]])</f>
        <v>0</v>
      </c>
      <c r="K1482" s="1">
        <f>Table3[[#This Row],[Risk 1 Simulated occurences]]*_xlfn.LOGNORM.INV(Table3[[#This Row],[RV lognorm]],(LN(ImpLow1)+LN(ImpUp1))/2,(LN(ImpUp1)-LN(ImpLow1))/3.29)</f>
        <v>0</v>
      </c>
      <c r="L1482">
        <f>_xlfn.BINOM.INV(BinomTrials,_xlfn.GAMMA.INV(Table3[[#This Row],[RV gamma]],GammaShape2,GammaRate2)/BinomTrials,Table3[[#This Row],[RV binom]])</f>
        <v>0</v>
      </c>
      <c r="M1482" s="1">
        <f>Table3[[#This Row],[Risk 2 simulated occurences]]*_xlfn.LOGNORM.INV(Table3[[#This Row],[RV lognorm]],(LN(ImpLow2)+LN(ImpUp2))/2,(LN(ImpUp2)-LN(ImpLow2))/3.29)</f>
        <v>0</v>
      </c>
    </row>
    <row r="1483" spans="7:13">
      <c r="G1483">
        <v>0.31892923606509771</v>
      </c>
      <c r="H1483">
        <v>0.28596706422323692</v>
      </c>
      <c r="I1483">
        <v>0.25300489238137608</v>
      </c>
      <c r="J1483">
        <f>_xlfn.BINOM.INV(BinomTrials,_xlfn.GAMMA.INV(Table3[[#This Row],[RV gamma]],GammaShape1,GammaRate1)/BinomTrials,Table3[[#This Row],[RV binom]])</f>
        <v>0</v>
      </c>
      <c r="K1483" s="1">
        <f>Table3[[#This Row],[Risk 1 Simulated occurences]]*_xlfn.LOGNORM.INV(Table3[[#This Row],[RV lognorm]],(LN(ImpLow1)+LN(ImpUp1))/2,(LN(ImpUp1)-LN(ImpLow1))/3.29)</f>
        <v>0</v>
      </c>
      <c r="L1483">
        <f>_xlfn.BINOM.INV(BinomTrials,_xlfn.GAMMA.INV(Table3[[#This Row],[RV gamma]],GammaShape2,GammaRate2)/BinomTrials,Table3[[#This Row],[RV binom]])</f>
        <v>0</v>
      </c>
      <c r="M1483" s="1">
        <f>Table3[[#This Row],[Risk 2 simulated occurences]]*_xlfn.LOGNORM.INV(Table3[[#This Row],[RV lognorm]],(LN(ImpLow2)+LN(ImpUp2))/2,(LN(ImpUp2)-LN(ImpLow2))/3.29)</f>
        <v>0</v>
      </c>
    </row>
    <row r="1484" spans="7:13">
      <c r="G1484">
        <v>0.2436705460975275</v>
      </c>
      <c r="H1484">
        <v>0.24844839994257706</v>
      </c>
      <c r="I1484">
        <v>0.25322625378762664</v>
      </c>
      <c r="J1484">
        <f>_xlfn.BINOM.INV(BinomTrials,_xlfn.GAMMA.INV(Table3[[#This Row],[RV gamma]],GammaShape1,GammaRate1)/BinomTrials,Table3[[#This Row],[RV binom]])</f>
        <v>0</v>
      </c>
      <c r="K1484" s="1">
        <f>Table3[[#This Row],[Risk 1 Simulated occurences]]*_xlfn.LOGNORM.INV(Table3[[#This Row],[RV lognorm]],(LN(ImpLow1)+LN(ImpUp1))/2,(LN(ImpUp1)-LN(ImpLow1))/3.29)</f>
        <v>0</v>
      </c>
      <c r="L1484">
        <f>_xlfn.BINOM.INV(BinomTrials,_xlfn.GAMMA.INV(Table3[[#This Row],[RV gamma]],GammaShape2,GammaRate2)/BinomTrials,Table3[[#This Row],[RV binom]])</f>
        <v>0</v>
      </c>
      <c r="M1484" s="1">
        <f>Table3[[#This Row],[Risk 2 simulated occurences]]*_xlfn.LOGNORM.INV(Table3[[#This Row],[RV lognorm]],(LN(ImpLow2)+LN(ImpUp2))/2,(LN(ImpUp2)-LN(ImpLow2))/3.29)</f>
        <v>0</v>
      </c>
    </row>
    <row r="1485" spans="7:13">
      <c r="G1485">
        <v>0.37086826114490079</v>
      </c>
      <c r="H1485">
        <v>0.67225783489284008</v>
      </c>
      <c r="I1485">
        <v>0.97364740864077925</v>
      </c>
      <c r="J1485">
        <f>_xlfn.BINOM.INV(BinomTrials,_xlfn.GAMMA.INV(Table3[[#This Row],[RV gamma]],GammaShape1,GammaRate1)/BinomTrials,Table3[[#This Row],[RV binom]])</f>
        <v>1</v>
      </c>
      <c r="K1485" s="1">
        <f>Table3[[#This Row],[Risk 1 Simulated occurences]]*_xlfn.LOGNORM.INV(Table3[[#This Row],[RV lognorm]],(LN(ImpLow1)+LN(ImpUp1))/2,(LN(ImpUp1)-LN(ImpLow1))/3.29)</f>
        <v>122702.5792528031</v>
      </c>
      <c r="L1485">
        <f>_xlfn.BINOM.INV(BinomTrials,_xlfn.GAMMA.INV(Table3[[#This Row],[RV gamma]],GammaShape2,GammaRate2)/BinomTrials,Table3[[#This Row],[RV binom]])</f>
        <v>0</v>
      </c>
      <c r="M1485" s="1">
        <f>Table3[[#This Row],[Risk 2 simulated occurences]]*_xlfn.LOGNORM.INV(Table3[[#This Row],[RV lognorm]],(LN(ImpLow2)+LN(ImpUp2))/2,(LN(ImpUp2)-LN(ImpLow2))/3.29)</f>
        <v>0</v>
      </c>
    </row>
    <row r="1486" spans="7:13">
      <c r="G1486">
        <v>0.18286506234801611</v>
      </c>
      <c r="H1486">
        <v>0.63743104396268313</v>
      </c>
      <c r="I1486">
        <v>9.1997025577350067E-2</v>
      </c>
      <c r="J1486">
        <f>_xlfn.BINOM.INV(BinomTrials,_xlfn.GAMMA.INV(Table3[[#This Row],[RV gamma]],GammaShape1,GammaRate1)/BinomTrials,Table3[[#This Row],[RV binom]])</f>
        <v>0</v>
      </c>
      <c r="K1486" s="1">
        <f>Table3[[#This Row],[Risk 1 Simulated occurences]]*_xlfn.LOGNORM.INV(Table3[[#This Row],[RV lognorm]],(LN(ImpLow1)+LN(ImpUp1))/2,(LN(ImpUp1)-LN(ImpLow1))/3.29)</f>
        <v>0</v>
      </c>
      <c r="L1486">
        <f>_xlfn.BINOM.INV(BinomTrials,_xlfn.GAMMA.INV(Table3[[#This Row],[RV gamma]],GammaShape2,GammaRate2)/BinomTrials,Table3[[#This Row],[RV binom]])</f>
        <v>0</v>
      </c>
      <c r="M1486" s="1">
        <f>Table3[[#This Row],[Risk 2 simulated occurences]]*_xlfn.LOGNORM.INV(Table3[[#This Row],[RV lognorm]],(LN(ImpLow2)+LN(ImpUp2))/2,(LN(ImpUp2)-LN(ImpLow2))/3.29)</f>
        <v>0</v>
      </c>
    </row>
    <row r="1487" spans="7:13">
      <c r="G1487">
        <v>0.41310288310661114</v>
      </c>
      <c r="H1487">
        <v>0.3035558808145839</v>
      </c>
      <c r="I1487">
        <v>0.19400887852255669</v>
      </c>
      <c r="J1487">
        <f>_xlfn.BINOM.INV(BinomTrials,_xlfn.GAMMA.INV(Table3[[#This Row],[RV gamma]],GammaShape1,GammaRate1)/BinomTrials,Table3[[#This Row],[RV binom]])</f>
        <v>0</v>
      </c>
      <c r="K1487" s="1">
        <f>Table3[[#This Row],[Risk 1 Simulated occurences]]*_xlfn.LOGNORM.INV(Table3[[#This Row],[RV lognorm]],(LN(ImpLow1)+LN(ImpUp1))/2,(LN(ImpUp1)-LN(ImpLow1))/3.29)</f>
        <v>0</v>
      </c>
      <c r="L1487">
        <f>_xlfn.BINOM.INV(BinomTrials,_xlfn.GAMMA.INV(Table3[[#This Row],[RV gamma]],GammaShape2,GammaRate2)/BinomTrials,Table3[[#This Row],[RV binom]])</f>
        <v>0</v>
      </c>
      <c r="M1487" s="1">
        <f>Table3[[#This Row],[Risk 2 simulated occurences]]*_xlfn.LOGNORM.INV(Table3[[#This Row],[RV lognorm]],(LN(ImpLow2)+LN(ImpUp2))/2,(LN(ImpUp2)-LN(ImpLow2))/3.29)</f>
        <v>0</v>
      </c>
    </row>
    <row r="1488" spans="7:13">
      <c r="G1488">
        <v>2.0156372813580733E-2</v>
      </c>
      <c r="H1488">
        <v>0.86368885071188628</v>
      </c>
      <c r="I1488">
        <v>0.70722132861019171</v>
      </c>
      <c r="J1488">
        <f>_xlfn.BINOM.INV(BinomTrials,_xlfn.GAMMA.INV(Table3[[#This Row],[RV gamma]],GammaShape1,GammaRate1)/BinomTrials,Table3[[#This Row],[RV binom]])</f>
        <v>1</v>
      </c>
      <c r="K1488" s="1">
        <f>Table3[[#This Row],[Risk 1 Simulated occurences]]*_xlfn.LOGNORM.INV(Table3[[#This Row],[RV lognorm]],(LN(ImpLow1)+LN(ImpUp1))/2,(LN(ImpUp1)-LN(ImpLow1))/3.29)</f>
        <v>46316.976274598019</v>
      </c>
      <c r="L1488">
        <f>_xlfn.BINOM.INV(BinomTrials,_xlfn.GAMMA.INV(Table3[[#This Row],[RV gamma]],GammaShape2,GammaRate2)/BinomTrials,Table3[[#This Row],[RV binom]])</f>
        <v>0</v>
      </c>
      <c r="M1488" s="1">
        <f>Table3[[#This Row],[Risk 2 simulated occurences]]*_xlfn.LOGNORM.INV(Table3[[#This Row],[RV lognorm]],(LN(ImpLow2)+LN(ImpUp2))/2,(LN(ImpUp2)-LN(ImpLow2))/3.29)</f>
        <v>0</v>
      </c>
    </row>
    <row r="1489" spans="7:13">
      <c r="G1489">
        <v>0.76815787785135115</v>
      </c>
      <c r="H1489">
        <v>1.8513914671965837E-2</v>
      </c>
      <c r="I1489">
        <v>0.26886995149258058</v>
      </c>
      <c r="J1489">
        <f>_xlfn.BINOM.INV(BinomTrials,_xlfn.GAMMA.INV(Table3[[#This Row],[RV gamma]],GammaShape1,GammaRate1)/BinomTrials,Table3[[#This Row],[RV binom]])</f>
        <v>0</v>
      </c>
      <c r="K1489" s="1">
        <f>Table3[[#This Row],[Risk 1 Simulated occurences]]*_xlfn.LOGNORM.INV(Table3[[#This Row],[RV lognorm]],(LN(ImpLow1)+LN(ImpUp1))/2,(LN(ImpUp1)-LN(ImpLow1))/3.29)</f>
        <v>0</v>
      </c>
      <c r="L1489">
        <f>_xlfn.BINOM.INV(BinomTrials,_xlfn.GAMMA.INV(Table3[[#This Row],[RV gamma]],GammaShape2,GammaRate2)/BinomTrials,Table3[[#This Row],[RV binom]])</f>
        <v>0</v>
      </c>
      <c r="M1489" s="1">
        <f>Table3[[#This Row],[Risk 2 simulated occurences]]*_xlfn.LOGNORM.INV(Table3[[#This Row],[RV lognorm]],(LN(ImpLow2)+LN(ImpUp2))/2,(LN(ImpUp2)-LN(ImpLow2))/3.29)</f>
        <v>0</v>
      </c>
    </row>
    <row r="1490" spans="7:13">
      <c r="G1490">
        <v>0.42945304765806208</v>
      </c>
      <c r="H1490">
        <v>0.1633638917297888</v>
      </c>
      <c r="I1490">
        <v>0.89727473580151551</v>
      </c>
      <c r="J1490">
        <f>_xlfn.BINOM.INV(BinomTrials,_xlfn.GAMMA.INV(Table3[[#This Row],[RV gamma]],GammaShape1,GammaRate1)/BinomTrials,Table3[[#This Row],[RV binom]])</f>
        <v>0</v>
      </c>
      <c r="K1490" s="1">
        <f>Table3[[#This Row],[Risk 1 Simulated occurences]]*_xlfn.LOGNORM.INV(Table3[[#This Row],[RV lognorm]],(LN(ImpLow1)+LN(ImpUp1))/2,(LN(ImpUp1)-LN(ImpLow1))/3.29)</f>
        <v>0</v>
      </c>
      <c r="L1490">
        <f>_xlfn.BINOM.INV(BinomTrials,_xlfn.GAMMA.INV(Table3[[#This Row],[RV gamma]],GammaShape2,GammaRate2)/BinomTrials,Table3[[#This Row],[RV binom]])</f>
        <v>0</v>
      </c>
      <c r="M1490" s="1">
        <f>Table3[[#This Row],[Risk 2 simulated occurences]]*_xlfn.LOGNORM.INV(Table3[[#This Row],[RV lognorm]],(LN(ImpLow2)+LN(ImpUp2))/2,(LN(ImpUp2)-LN(ImpLow2))/3.29)</f>
        <v>0</v>
      </c>
    </row>
    <row r="1491" spans="7:13">
      <c r="G1491">
        <v>0.81737198904965636</v>
      </c>
      <c r="H1491">
        <v>0.65692830256043389</v>
      </c>
      <c r="I1491">
        <v>0.49648461607121147</v>
      </c>
      <c r="J1491">
        <f>_xlfn.BINOM.INV(BinomTrials,_xlfn.GAMMA.INV(Table3[[#This Row],[RV gamma]],GammaShape1,GammaRate1)/BinomTrials,Table3[[#This Row],[RV binom]])</f>
        <v>1</v>
      </c>
      <c r="K1491" s="1">
        <f>Table3[[#This Row],[Risk 1 Simulated occurences]]*_xlfn.LOGNORM.INV(Table3[[#This Row],[RV lognorm]],(LN(ImpLow1)+LN(ImpUp1))/2,(LN(ImpUp1)-LN(ImpLow1))/3.29)</f>
        <v>31428.352721685947</v>
      </c>
      <c r="L1491">
        <f>_xlfn.BINOM.INV(BinomTrials,_xlfn.GAMMA.INV(Table3[[#This Row],[RV gamma]],GammaShape2,GammaRate2)/BinomTrials,Table3[[#This Row],[RV binom]])</f>
        <v>0</v>
      </c>
      <c r="M1491" s="1">
        <f>Table3[[#This Row],[Risk 2 simulated occurences]]*_xlfn.LOGNORM.INV(Table3[[#This Row],[RV lognorm]],(LN(ImpLow2)+LN(ImpUp2))/2,(LN(ImpUp2)-LN(ImpLow2))/3.29)</f>
        <v>0</v>
      </c>
    </row>
    <row r="1492" spans="7:13">
      <c r="G1492">
        <v>0.571019957573628</v>
      </c>
      <c r="H1492">
        <v>0.99398113321232662</v>
      </c>
      <c r="I1492">
        <v>0.41694230885102523</v>
      </c>
      <c r="J1492">
        <f>_xlfn.BINOM.INV(BinomTrials,_xlfn.GAMMA.INV(Table3[[#This Row],[RV gamma]],GammaShape1,GammaRate1)/BinomTrials,Table3[[#This Row],[RV binom]])</f>
        <v>3</v>
      </c>
      <c r="K1492" s="1">
        <f>Table3[[#This Row],[Risk 1 Simulated occurences]]*_xlfn.LOGNORM.INV(Table3[[#This Row],[RV lognorm]],(LN(ImpLow1)+LN(ImpUp1))/2,(LN(ImpUp1)-LN(ImpLow1))/3.29)</f>
        <v>81917.360811323219</v>
      </c>
      <c r="L1492">
        <f>_xlfn.BINOM.INV(BinomTrials,_xlfn.GAMMA.INV(Table3[[#This Row],[RV gamma]],GammaShape2,GammaRate2)/BinomTrials,Table3[[#This Row],[RV binom]])</f>
        <v>2</v>
      </c>
      <c r="M1492" s="1">
        <f>Table3[[#This Row],[Risk 2 simulated occurences]]*_xlfn.LOGNORM.INV(Table3[[#This Row],[RV lognorm]],(LN(ImpLow2)+LN(ImpUp2))/2,(LN(ImpUp2)-LN(ImpLow2))/3.29)</f>
        <v>5461157.3874215409</v>
      </c>
    </row>
    <row r="1493" spans="7:13">
      <c r="G1493">
        <v>0.13242693996635588</v>
      </c>
      <c r="H1493">
        <v>0.84090589957353934</v>
      </c>
      <c r="I1493">
        <v>0.54938485918072277</v>
      </c>
      <c r="J1493">
        <f>_xlfn.BINOM.INV(BinomTrials,_xlfn.GAMMA.INV(Table3[[#This Row],[RV gamma]],GammaShape1,GammaRate1)/BinomTrials,Table3[[#This Row],[RV binom]])</f>
        <v>1</v>
      </c>
      <c r="K1493" s="1">
        <f>Table3[[#This Row],[Risk 1 Simulated occurences]]*_xlfn.LOGNORM.INV(Table3[[#This Row],[RV lognorm]],(LN(ImpLow1)+LN(ImpUp1))/2,(LN(ImpUp1)-LN(ImpLow1))/3.29)</f>
        <v>34492.335175219545</v>
      </c>
      <c r="L1493">
        <f>_xlfn.BINOM.INV(BinomTrials,_xlfn.GAMMA.INV(Table3[[#This Row],[RV gamma]],GammaShape2,GammaRate2)/BinomTrials,Table3[[#This Row],[RV binom]])</f>
        <v>0</v>
      </c>
      <c r="M1493" s="1">
        <f>Table3[[#This Row],[Risk 2 simulated occurences]]*_xlfn.LOGNORM.INV(Table3[[#This Row],[RV lognorm]],(LN(ImpLow2)+LN(ImpUp2))/2,(LN(ImpUp2)-LN(ImpLow2))/3.29)</f>
        <v>0</v>
      </c>
    </row>
    <row r="1494" spans="7:13">
      <c r="G1494">
        <v>0.69958001454341223</v>
      </c>
      <c r="H1494">
        <v>0.10545413247563604</v>
      </c>
      <c r="I1494">
        <v>0.51132825040785979</v>
      </c>
      <c r="J1494">
        <f>_xlfn.BINOM.INV(BinomTrials,_xlfn.GAMMA.INV(Table3[[#This Row],[RV gamma]],GammaShape1,GammaRate1)/BinomTrials,Table3[[#This Row],[RV binom]])</f>
        <v>0</v>
      </c>
      <c r="K1494" s="1">
        <f>Table3[[#This Row],[Risk 1 Simulated occurences]]*_xlfn.LOGNORM.INV(Table3[[#This Row],[RV lognorm]],(LN(ImpLow1)+LN(ImpUp1))/2,(LN(ImpUp1)-LN(ImpLow1))/3.29)</f>
        <v>0</v>
      </c>
      <c r="L1494">
        <f>_xlfn.BINOM.INV(BinomTrials,_xlfn.GAMMA.INV(Table3[[#This Row],[RV gamma]],GammaShape2,GammaRate2)/BinomTrials,Table3[[#This Row],[RV binom]])</f>
        <v>0</v>
      </c>
      <c r="M1494" s="1">
        <f>Table3[[#This Row],[Risk 2 simulated occurences]]*_xlfn.LOGNORM.INV(Table3[[#This Row],[RV lognorm]],(LN(ImpLow2)+LN(ImpUp2))/2,(LN(ImpUp2)-LN(ImpLow2))/3.29)</f>
        <v>0</v>
      </c>
    </row>
    <row r="1495" spans="7:13">
      <c r="G1495">
        <v>0.84130443112985442</v>
      </c>
      <c r="H1495">
        <v>0.36760451801475347</v>
      </c>
      <c r="I1495">
        <v>0.89390460489965262</v>
      </c>
      <c r="J1495">
        <f>_xlfn.BINOM.INV(BinomTrials,_xlfn.GAMMA.INV(Table3[[#This Row],[RV gamma]],GammaShape1,GammaRate1)/BinomTrials,Table3[[#This Row],[RV binom]])</f>
        <v>0</v>
      </c>
      <c r="K1495" s="1">
        <f>Table3[[#This Row],[Risk 1 Simulated occurences]]*_xlfn.LOGNORM.INV(Table3[[#This Row],[RV lognorm]],(LN(ImpLow1)+LN(ImpUp1))/2,(LN(ImpUp1)-LN(ImpLow1))/3.29)</f>
        <v>0</v>
      </c>
      <c r="L1495">
        <f>_xlfn.BINOM.INV(BinomTrials,_xlfn.GAMMA.INV(Table3[[#This Row],[RV gamma]],GammaShape2,GammaRate2)/BinomTrials,Table3[[#This Row],[RV binom]])</f>
        <v>0</v>
      </c>
      <c r="M1495" s="1">
        <f>Table3[[#This Row],[Risk 2 simulated occurences]]*_xlfn.LOGNORM.INV(Table3[[#This Row],[RV lognorm]],(LN(ImpLow2)+LN(ImpUp2))/2,(LN(ImpUp2)-LN(ImpLow2))/3.29)</f>
        <v>0</v>
      </c>
    </row>
    <row r="1496" spans="7:13">
      <c r="G1496">
        <v>0.80357399946245089</v>
      </c>
      <c r="H1496">
        <v>0.32913427396171457</v>
      </c>
      <c r="I1496">
        <v>0.85469454846097836</v>
      </c>
      <c r="J1496">
        <f>_xlfn.BINOM.INV(BinomTrials,_xlfn.GAMMA.INV(Table3[[#This Row],[RV gamma]],GammaShape1,GammaRate1)/BinomTrials,Table3[[#This Row],[RV binom]])</f>
        <v>0</v>
      </c>
      <c r="K1496" s="1">
        <f>Table3[[#This Row],[Risk 1 Simulated occurences]]*_xlfn.LOGNORM.INV(Table3[[#This Row],[RV lognorm]],(LN(ImpLow1)+LN(ImpUp1))/2,(LN(ImpUp1)-LN(ImpLow1))/3.29)</f>
        <v>0</v>
      </c>
      <c r="L1496">
        <f>_xlfn.BINOM.INV(BinomTrials,_xlfn.GAMMA.INV(Table3[[#This Row],[RV gamma]],GammaShape2,GammaRate2)/BinomTrials,Table3[[#This Row],[RV binom]])</f>
        <v>0</v>
      </c>
      <c r="M1496" s="1">
        <f>Table3[[#This Row],[Risk 2 simulated occurences]]*_xlfn.LOGNORM.INV(Table3[[#This Row],[RV lognorm]],(LN(ImpLow2)+LN(ImpUp2))/2,(LN(ImpUp2)-LN(ImpLow2))/3.29)</f>
        <v>0</v>
      </c>
    </row>
    <row r="1497" spans="7:13">
      <c r="G1497">
        <v>0.66820896541150709</v>
      </c>
      <c r="H1497">
        <v>0.75974247453722288</v>
      </c>
      <c r="I1497">
        <v>0.85127598366293866</v>
      </c>
      <c r="J1497">
        <f>_xlfn.BINOM.INV(BinomTrials,_xlfn.GAMMA.INV(Table3[[#This Row],[RV gamma]],GammaShape1,GammaRate1)/BinomTrials,Table3[[#This Row],[RV binom]])</f>
        <v>1</v>
      </c>
      <c r="K1497" s="1">
        <f>Table3[[#This Row],[Risk 1 Simulated occurences]]*_xlfn.LOGNORM.INV(Table3[[#This Row],[RV lognorm]],(LN(ImpLow1)+LN(ImpUp1))/2,(LN(ImpUp1)-LN(ImpLow1))/3.29)</f>
        <v>65568.234950664482</v>
      </c>
      <c r="L1497">
        <f>_xlfn.BINOM.INV(BinomTrials,_xlfn.GAMMA.INV(Table3[[#This Row],[RV gamma]],GammaShape2,GammaRate2)/BinomTrials,Table3[[#This Row],[RV binom]])</f>
        <v>0</v>
      </c>
      <c r="M1497" s="1">
        <f>Table3[[#This Row],[Risk 2 simulated occurences]]*_xlfn.LOGNORM.INV(Table3[[#This Row],[RV lognorm]],(LN(ImpLow2)+LN(ImpUp2))/2,(LN(ImpUp2)-LN(ImpLow2))/3.29)</f>
        <v>0</v>
      </c>
    </row>
    <row r="1498" spans="7:13">
      <c r="G1498">
        <v>0.58808167119886801</v>
      </c>
      <c r="H1498">
        <v>0.9917695471047282</v>
      </c>
      <c r="I1498">
        <v>0.39545742301058834</v>
      </c>
      <c r="J1498">
        <f>_xlfn.BINOM.INV(BinomTrials,_xlfn.GAMMA.INV(Table3[[#This Row],[RV gamma]],GammaShape1,GammaRate1)/BinomTrials,Table3[[#This Row],[RV binom]])</f>
        <v>3</v>
      </c>
      <c r="K1498" s="1">
        <f>Table3[[#This Row],[Risk 1 Simulated occurences]]*_xlfn.LOGNORM.INV(Table3[[#This Row],[RV lognorm]],(LN(ImpLow1)+LN(ImpUp1))/2,(LN(ImpUp1)-LN(ImpLow1))/3.29)</f>
        <v>78801.92197313589</v>
      </c>
      <c r="L1498">
        <f>_xlfn.BINOM.INV(BinomTrials,_xlfn.GAMMA.INV(Table3[[#This Row],[RV gamma]],GammaShape2,GammaRate2)/BinomTrials,Table3[[#This Row],[RV binom]])</f>
        <v>2</v>
      </c>
      <c r="M1498" s="1">
        <f>Table3[[#This Row],[Risk 2 simulated occurences]]*_xlfn.LOGNORM.INV(Table3[[#This Row],[RV lognorm]],(LN(ImpLow2)+LN(ImpUp2))/2,(LN(ImpUp2)-LN(ImpLow2))/3.29)</f>
        <v>5253461.4648757195</v>
      </c>
    </row>
    <row r="1499" spans="7:13">
      <c r="G1499">
        <v>0.88864783937514191</v>
      </c>
      <c r="H1499">
        <v>0.67077818916681142</v>
      </c>
      <c r="I1499">
        <v>0.45290853895848082</v>
      </c>
      <c r="J1499">
        <f>_xlfn.BINOM.INV(BinomTrials,_xlfn.GAMMA.INV(Table3[[#This Row],[RV gamma]],GammaShape1,GammaRate1)/BinomTrials,Table3[[#This Row],[RV binom]])</f>
        <v>1</v>
      </c>
      <c r="K1499" s="1">
        <f>Table3[[#This Row],[Risk 1 Simulated occurences]]*_xlfn.LOGNORM.INV(Table3[[#This Row],[RV lognorm]],(LN(ImpLow1)+LN(ImpUp1))/2,(LN(ImpUp1)-LN(ImpLow1))/3.29)</f>
        <v>29109.692134208071</v>
      </c>
      <c r="L1499">
        <f>_xlfn.BINOM.INV(BinomTrials,_xlfn.GAMMA.INV(Table3[[#This Row],[RV gamma]],GammaShape2,GammaRate2)/BinomTrials,Table3[[#This Row],[RV binom]])</f>
        <v>0</v>
      </c>
      <c r="M1499" s="1">
        <f>Table3[[#This Row],[Risk 2 simulated occurences]]*_xlfn.LOGNORM.INV(Table3[[#This Row],[RV lognorm]],(LN(ImpLow2)+LN(ImpUp2))/2,(LN(ImpUp2)-LN(ImpLow2))/3.29)</f>
        <v>0</v>
      </c>
    </row>
    <row r="1500" spans="7:13">
      <c r="G1500">
        <v>0.5042363780104725</v>
      </c>
      <c r="H1500">
        <v>0.76902532659891309</v>
      </c>
      <c r="I1500">
        <v>3.3814275187353734E-2</v>
      </c>
      <c r="J1500">
        <f>_xlfn.BINOM.INV(BinomTrials,_xlfn.GAMMA.INV(Table3[[#This Row],[RV gamma]],GammaShape1,GammaRate1)/BinomTrials,Table3[[#This Row],[RV binom]])</f>
        <v>1</v>
      </c>
      <c r="K1500" s="1">
        <f>Table3[[#This Row],[Risk 1 Simulated occurences]]*_xlfn.LOGNORM.INV(Table3[[#This Row],[RV lognorm]],(LN(ImpLow1)+LN(ImpUp1))/2,(LN(ImpUp1)-LN(ImpLow1))/3.29)</f>
        <v>8801.097158974937</v>
      </c>
      <c r="L1500">
        <f>_xlfn.BINOM.INV(BinomTrials,_xlfn.GAMMA.INV(Table3[[#This Row],[RV gamma]],GammaShape2,GammaRate2)/BinomTrials,Table3[[#This Row],[RV binom]])</f>
        <v>0</v>
      </c>
      <c r="M1500" s="1">
        <f>Table3[[#This Row],[Risk 2 simulated occurences]]*_xlfn.LOGNORM.INV(Table3[[#This Row],[RV lognorm]],(LN(ImpLow2)+LN(ImpUp2))/2,(LN(ImpUp2)-LN(ImpLow2))/3.29)</f>
        <v>0</v>
      </c>
    </row>
    <row r="1501" spans="7:13">
      <c r="G1501">
        <v>0.7008052220106149</v>
      </c>
      <c r="H1501">
        <v>8.6641479323916835E-3</v>
      </c>
      <c r="I1501">
        <v>0.31652307385416845</v>
      </c>
      <c r="J1501">
        <f>_xlfn.BINOM.INV(BinomTrials,_xlfn.GAMMA.INV(Table3[[#This Row],[RV gamma]],GammaShape1,GammaRate1)/BinomTrials,Table3[[#This Row],[RV binom]])</f>
        <v>0</v>
      </c>
      <c r="K1501" s="1">
        <f>Table3[[#This Row],[Risk 1 Simulated occurences]]*_xlfn.LOGNORM.INV(Table3[[#This Row],[RV lognorm]],(LN(ImpLow1)+LN(ImpUp1))/2,(LN(ImpUp1)-LN(ImpLow1))/3.29)</f>
        <v>0</v>
      </c>
      <c r="L1501">
        <f>_xlfn.BINOM.INV(BinomTrials,_xlfn.GAMMA.INV(Table3[[#This Row],[RV gamma]],GammaShape2,GammaRate2)/BinomTrials,Table3[[#This Row],[RV binom]])</f>
        <v>0</v>
      </c>
      <c r="M1501" s="1">
        <f>Table3[[#This Row],[Risk 2 simulated occurences]]*_xlfn.LOGNORM.INV(Table3[[#This Row],[RV lognorm]],(LN(ImpLow2)+LN(ImpUp2))/2,(LN(ImpUp2)-LN(ImpLow2))/3.29)</f>
        <v>0</v>
      </c>
    </row>
    <row r="1502" spans="7:13">
      <c r="G1502">
        <v>0.4333663324049517</v>
      </c>
      <c r="H1502">
        <v>0.61833429970700959</v>
      </c>
      <c r="I1502">
        <v>0.80330226700906748</v>
      </c>
      <c r="J1502">
        <f>_xlfn.BINOM.INV(BinomTrials,_xlfn.GAMMA.INV(Table3[[#This Row],[RV gamma]],GammaShape1,GammaRate1)/BinomTrials,Table3[[#This Row],[RV binom]])</f>
        <v>0</v>
      </c>
      <c r="K1502" s="1">
        <f>Table3[[#This Row],[Risk 1 Simulated occurences]]*_xlfn.LOGNORM.INV(Table3[[#This Row],[RV lognorm]],(LN(ImpLow1)+LN(ImpUp1))/2,(LN(ImpUp1)-LN(ImpLow1))/3.29)</f>
        <v>0</v>
      </c>
      <c r="L1502">
        <f>_xlfn.BINOM.INV(BinomTrials,_xlfn.GAMMA.INV(Table3[[#This Row],[RV gamma]],GammaShape2,GammaRate2)/BinomTrials,Table3[[#This Row],[RV binom]])</f>
        <v>0</v>
      </c>
      <c r="M1502" s="1">
        <f>Table3[[#This Row],[Risk 2 simulated occurences]]*_xlfn.LOGNORM.INV(Table3[[#This Row],[RV lognorm]],(LN(ImpLow2)+LN(ImpUp2))/2,(LN(ImpUp2)-LN(ImpLow2))/3.29)</f>
        <v>0</v>
      </c>
    </row>
    <row r="1503" spans="7:13">
      <c r="G1503">
        <v>0.58794873002355397</v>
      </c>
      <c r="H1503">
        <v>0.34457517571029028</v>
      </c>
      <c r="I1503">
        <v>0.10120162139702664</v>
      </c>
      <c r="J1503">
        <f>_xlfn.BINOM.INV(BinomTrials,_xlfn.GAMMA.INV(Table3[[#This Row],[RV gamma]],GammaShape1,GammaRate1)/BinomTrials,Table3[[#This Row],[RV binom]])</f>
        <v>0</v>
      </c>
      <c r="K1503" s="1">
        <f>Table3[[#This Row],[Risk 1 Simulated occurences]]*_xlfn.LOGNORM.INV(Table3[[#This Row],[RV lognorm]],(LN(ImpLow1)+LN(ImpUp1))/2,(LN(ImpUp1)-LN(ImpLow1))/3.29)</f>
        <v>0</v>
      </c>
      <c r="L1503">
        <f>_xlfn.BINOM.INV(BinomTrials,_xlfn.GAMMA.INV(Table3[[#This Row],[RV gamma]],GammaShape2,GammaRate2)/BinomTrials,Table3[[#This Row],[RV binom]])</f>
        <v>0</v>
      </c>
      <c r="M1503" s="1">
        <f>Table3[[#This Row],[Risk 2 simulated occurences]]*_xlfn.LOGNORM.INV(Table3[[#This Row],[RV lognorm]],(LN(ImpLow2)+LN(ImpUp2))/2,(LN(ImpUp2)-LN(ImpLow2))/3.29)</f>
        <v>0</v>
      </c>
    </row>
    <row r="1504" spans="7:13">
      <c r="G1504">
        <v>0.65430550587098368</v>
      </c>
      <c r="H1504">
        <v>0.27497816284884613</v>
      </c>
      <c r="I1504">
        <v>0.89565081982670858</v>
      </c>
      <c r="J1504">
        <f>_xlfn.BINOM.INV(BinomTrials,_xlfn.GAMMA.INV(Table3[[#This Row],[RV gamma]],GammaShape1,GammaRate1)/BinomTrials,Table3[[#This Row],[RV binom]])</f>
        <v>0</v>
      </c>
      <c r="K1504" s="1">
        <f>Table3[[#This Row],[Risk 1 Simulated occurences]]*_xlfn.LOGNORM.INV(Table3[[#This Row],[RV lognorm]],(LN(ImpLow1)+LN(ImpUp1))/2,(LN(ImpUp1)-LN(ImpLow1))/3.29)</f>
        <v>0</v>
      </c>
      <c r="L1504">
        <f>_xlfn.BINOM.INV(BinomTrials,_xlfn.GAMMA.INV(Table3[[#This Row],[RV gamma]],GammaShape2,GammaRate2)/BinomTrials,Table3[[#This Row],[RV binom]])</f>
        <v>0</v>
      </c>
      <c r="M1504" s="1">
        <f>Table3[[#This Row],[Risk 2 simulated occurences]]*_xlfn.LOGNORM.INV(Table3[[#This Row],[RV lognorm]],(LN(ImpLow2)+LN(ImpUp2))/2,(LN(ImpUp2)-LN(ImpLow2))/3.29)</f>
        <v>0</v>
      </c>
    </row>
    <row r="1505" spans="7:13">
      <c r="G1505">
        <v>0.91263717362314334</v>
      </c>
      <c r="H1505">
        <v>0.5579830005569304</v>
      </c>
      <c r="I1505">
        <v>0.20332882749071757</v>
      </c>
      <c r="J1505">
        <f>_xlfn.BINOM.INV(BinomTrials,_xlfn.GAMMA.INV(Table3[[#This Row],[RV gamma]],GammaShape1,GammaRate1)/BinomTrials,Table3[[#This Row],[RV binom]])</f>
        <v>1</v>
      </c>
      <c r="K1505" s="1">
        <f>Table3[[#This Row],[Risk 1 Simulated occurences]]*_xlfn.LOGNORM.INV(Table3[[#This Row],[RV lognorm]],(LN(ImpLow1)+LN(ImpUp1))/2,(LN(ImpUp1)-LN(ImpLow1))/3.29)</f>
        <v>17692.298742770276</v>
      </c>
      <c r="L1505">
        <f>_xlfn.BINOM.INV(BinomTrials,_xlfn.GAMMA.INV(Table3[[#This Row],[RV gamma]],GammaShape2,GammaRate2)/BinomTrials,Table3[[#This Row],[RV binom]])</f>
        <v>0</v>
      </c>
      <c r="M1505" s="1">
        <f>Table3[[#This Row],[Risk 2 simulated occurences]]*_xlfn.LOGNORM.INV(Table3[[#This Row],[RV lognorm]],(LN(ImpLow2)+LN(ImpUp2))/2,(LN(ImpUp2)-LN(ImpLow2))/3.29)</f>
        <v>0</v>
      </c>
    </row>
    <row r="1506" spans="7:13">
      <c r="G1506">
        <v>0.69297708416961934</v>
      </c>
      <c r="H1506">
        <v>2.0290360329807904E-2</v>
      </c>
      <c r="I1506">
        <v>0.34760363648999654</v>
      </c>
      <c r="J1506">
        <f>_xlfn.BINOM.INV(BinomTrials,_xlfn.GAMMA.INV(Table3[[#This Row],[RV gamma]],GammaShape1,GammaRate1)/BinomTrials,Table3[[#This Row],[RV binom]])</f>
        <v>0</v>
      </c>
      <c r="K1506" s="1">
        <f>Table3[[#This Row],[Risk 1 Simulated occurences]]*_xlfn.LOGNORM.INV(Table3[[#This Row],[RV lognorm]],(LN(ImpLow1)+LN(ImpUp1))/2,(LN(ImpUp1)-LN(ImpLow1))/3.29)</f>
        <v>0</v>
      </c>
      <c r="L1506">
        <f>_xlfn.BINOM.INV(BinomTrials,_xlfn.GAMMA.INV(Table3[[#This Row],[RV gamma]],GammaShape2,GammaRate2)/BinomTrials,Table3[[#This Row],[RV binom]])</f>
        <v>0</v>
      </c>
      <c r="M1506" s="1">
        <f>Table3[[#This Row],[Risk 2 simulated occurences]]*_xlfn.LOGNORM.INV(Table3[[#This Row],[RV lognorm]],(LN(ImpLow2)+LN(ImpUp2))/2,(LN(ImpUp2)-LN(ImpLow2))/3.29)</f>
        <v>0</v>
      </c>
    </row>
    <row r="1507" spans="7:13">
      <c r="G1507">
        <v>0.86585363879141097</v>
      </c>
      <c r="H1507">
        <v>2.0086063081438683E-2</v>
      </c>
      <c r="I1507">
        <v>0.17431848737146635</v>
      </c>
      <c r="J1507">
        <f>_xlfn.BINOM.INV(BinomTrials,_xlfn.GAMMA.INV(Table3[[#This Row],[RV gamma]],GammaShape1,GammaRate1)/BinomTrials,Table3[[#This Row],[RV binom]])</f>
        <v>0</v>
      </c>
      <c r="K1507" s="1">
        <f>Table3[[#This Row],[Risk 1 Simulated occurences]]*_xlfn.LOGNORM.INV(Table3[[#This Row],[RV lognorm]],(LN(ImpLow1)+LN(ImpUp1))/2,(LN(ImpUp1)-LN(ImpLow1))/3.29)</f>
        <v>0</v>
      </c>
      <c r="L1507">
        <f>_xlfn.BINOM.INV(BinomTrials,_xlfn.GAMMA.INV(Table3[[#This Row],[RV gamma]],GammaShape2,GammaRate2)/BinomTrials,Table3[[#This Row],[RV binom]])</f>
        <v>0</v>
      </c>
      <c r="M1507" s="1">
        <f>Table3[[#This Row],[Risk 2 simulated occurences]]*_xlfn.LOGNORM.INV(Table3[[#This Row],[RV lognorm]],(LN(ImpLow2)+LN(ImpUp2))/2,(LN(ImpUp2)-LN(ImpLow2))/3.29)</f>
        <v>0</v>
      </c>
    </row>
    <row r="1508" spans="7:13">
      <c r="G1508">
        <v>0.40210716724493872</v>
      </c>
      <c r="H1508">
        <v>0.58646220973993757</v>
      </c>
      <c r="I1508">
        <v>0.77081725223493636</v>
      </c>
      <c r="J1508">
        <f>_xlfn.BINOM.INV(BinomTrials,_xlfn.GAMMA.INV(Table3[[#This Row],[RV gamma]],GammaShape1,GammaRate1)/BinomTrials,Table3[[#This Row],[RV binom]])</f>
        <v>0</v>
      </c>
      <c r="K1508" s="1">
        <f>Table3[[#This Row],[Risk 1 Simulated occurences]]*_xlfn.LOGNORM.INV(Table3[[#This Row],[RV lognorm]],(LN(ImpLow1)+LN(ImpUp1))/2,(LN(ImpUp1)-LN(ImpLow1))/3.29)</f>
        <v>0</v>
      </c>
      <c r="L1508">
        <f>_xlfn.BINOM.INV(BinomTrials,_xlfn.GAMMA.INV(Table3[[#This Row],[RV gamma]],GammaShape2,GammaRate2)/BinomTrials,Table3[[#This Row],[RV binom]])</f>
        <v>0</v>
      </c>
      <c r="M1508" s="1">
        <f>Table3[[#This Row],[Risk 2 simulated occurences]]*_xlfn.LOGNORM.INV(Table3[[#This Row],[RV lognorm]],(LN(ImpLow2)+LN(ImpUp2))/2,(LN(ImpUp2)-LN(ImpLow2))/3.29)</f>
        <v>0</v>
      </c>
    </row>
    <row r="1509" spans="7:13">
      <c r="G1509">
        <v>0.21515988568549971</v>
      </c>
      <c r="H1509">
        <v>0.67035909913031344</v>
      </c>
      <c r="I1509">
        <v>0.12555831257512715</v>
      </c>
      <c r="J1509">
        <f>_xlfn.BINOM.INV(BinomTrials,_xlfn.GAMMA.INV(Table3[[#This Row],[RV gamma]],GammaShape1,GammaRate1)/BinomTrials,Table3[[#This Row],[RV binom]])</f>
        <v>1</v>
      </c>
      <c r="K1509" s="1">
        <f>Table3[[#This Row],[Risk 1 Simulated occurences]]*_xlfn.LOGNORM.INV(Table3[[#This Row],[RV lognorm]],(LN(ImpLow1)+LN(ImpUp1))/2,(LN(ImpUp1)-LN(ImpLow1))/3.29)</f>
        <v>14163.57289322922</v>
      </c>
      <c r="L1509">
        <f>_xlfn.BINOM.INV(BinomTrials,_xlfn.GAMMA.INV(Table3[[#This Row],[RV gamma]],GammaShape2,GammaRate2)/BinomTrials,Table3[[#This Row],[RV binom]])</f>
        <v>0</v>
      </c>
      <c r="M1509" s="1">
        <f>Table3[[#This Row],[Risk 2 simulated occurences]]*_xlfn.LOGNORM.INV(Table3[[#This Row],[RV lognorm]],(LN(ImpLow2)+LN(ImpUp2))/2,(LN(ImpUp2)-LN(ImpLow2))/3.29)</f>
        <v>0</v>
      </c>
    </row>
    <row r="1510" spans="7:13">
      <c r="G1510">
        <v>0.1921987161935301</v>
      </c>
      <c r="H1510">
        <v>0.72537908317771693</v>
      </c>
      <c r="I1510">
        <v>0.25855945016190385</v>
      </c>
      <c r="J1510">
        <f>_xlfn.BINOM.INV(BinomTrials,_xlfn.GAMMA.INV(Table3[[#This Row],[RV gamma]],GammaShape1,GammaRate1)/BinomTrials,Table3[[#This Row],[RV binom]])</f>
        <v>1</v>
      </c>
      <c r="K1510" s="1">
        <f>Table3[[#This Row],[Risk 1 Simulated occurences]]*_xlfn.LOGNORM.INV(Table3[[#This Row],[RV lognorm]],(LN(ImpLow1)+LN(ImpUp1))/2,(LN(ImpUp1)-LN(ImpLow1))/3.29)</f>
        <v>20095.668516838712</v>
      </c>
      <c r="L1510">
        <f>_xlfn.BINOM.INV(BinomTrials,_xlfn.GAMMA.INV(Table3[[#This Row],[RV gamma]],GammaShape2,GammaRate2)/BinomTrials,Table3[[#This Row],[RV binom]])</f>
        <v>0</v>
      </c>
      <c r="M1510" s="1">
        <f>Table3[[#This Row],[Risk 2 simulated occurences]]*_xlfn.LOGNORM.INV(Table3[[#This Row],[RV lognorm]],(LN(ImpLow2)+LN(ImpUp2))/2,(LN(ImpUp2)-LN(ImpLow2))/3.29)</f>
        <v>0</v>
      </c>
    </row>
    <row r="1511" spans="7:13">
      <c r="G1511">
        <v>0.28382306466057106</v>
      </c>
      <c r="H1511">
        <v>0.4462509678892097</v>
      </c>
      <c r="I1511">
        <v>0.60867887111784835</v>
      </c>
      <c r="J1511">
        <f>_xlfn.BINOM.INV(BinomTrials,_xlfn.GAMMA.INV(Table3[[#This Row],[RV gamma]],GammaShape1,GammaRate1)/BinomTrials,Table3[[#This Row],[RV binom]])</f>
        <v>0</v>
      </c>
      <c r="K1511" s="1">
        <f>Table3[[#This Row],[Risk 1 Simulated occurences]]*_xlfn.LOGNORM.INV(Table3[[#This Row],[RV lognorm]],(LN(ImpLow1)+LN(ImpUp1))/2,(LN(ImpUp1)-LN(ImpLow1))/3.29)</f>
        <v>0</v>
      </c>
      <c r="L1511">
        <f>_xlfn.BINOM.INV(BinomTrials,_xlfn.GAMMA.INV(Table3[[#This Row],[RV gamma]],GammaShape2,GammaRate2)/BinomTrials,Table3[[#This Row],[RV binom]])</f>
        <v>0</v>
      </c>
      <c r="M1511" s="1">
        <f>Table3[[#This Row],[Risk 2 simulated occurences]]*_xlfn.LOGNORM.INV(Table3[[#This Row],[RV lognorm]],(LN(ImpLow2)+LN(ImpUp2))/2,(LN(ImpUp2)-LN(ImpLow2))/3.29)</f>
        <v>0</v>
      </c>
    </row>
    <row r="1512" spans="7:13">
      <c r="G1512">
        <v>0.21424775021814171</v>
      </c>
      <c r="H1512">
        <v>0.1400173139479092</v>
      </c>
      <c r="I1512">
        <v>6.5786877677676672E-2</v>
      </c>
      <c r="J1512">
        <f>_xlfn.BINOM.INV(BinomTrials,_xlfn.GAMMA.INV(Table3[[#This Row],[RV gamma]],GammaShape1,GammaRate1)/BinomTrials,Table3[[#This Row],[RV binom]])</f>
        <v>0</v>
      </c>
      <c r="K1512" s="1">
        <f>Table3[[#This Row],[Risk 1 Simulated occurences]]*_xlfn.LOGNORM.INV(Table3[[#This Row],[RV lognorm]],(LN(ImpLow1)+LN(ImpUp1))/2,(LN(ImpUp1)-LN(ImpLow1))/3.29)</f>
        <v>0</v>
      </c>
      <c r="L1512">
        <f>_xlfn.BINOM.INV(BinomTrials,_xlfn.GAMMA.INV(Table3[[#This Row],[RV gamma]],GammaShape2,GammaRate2)/BinomTrials,Table3[[#This Row],[RV binom]])</f>
        <v>0</v>
      </c>
      <c r="M1512" s="1">
        <f>Table3[[#This Row],[Risk 2 simulated occurences]]*_xlfn.LOGNORM.INV(Table3[[#This Row],[RV lognorm]],(LN(ImpLow2)+LN(ImpUp2))/2,(LN(ImpUp2)-LN(ImpLow2))/3.29)</f>
        <v>0</v>
      </c>
    </row>
    <row r="1513" spans="7:13">
      <c r="G1513">
        <v>0.86193791630768124</v>
      </c>
      <c r="H1513">
        <v>0.27099552250979259</v>
      </c>
      <c r="I1513">
        <v>0.68005312871190404</v>
      </c>
      <c r="J1513">
        <f>_xlfn.BINOM.INV(BinomTrials,_xlfn.GAMMA.INV(Table3[[#This Row],[RV gamma]],GammaShape1,GammaRate1)/BinomTrials,Table3[[#This Row],[RV binom]])</f>
        <v>0</v>
      </c>
      <c r="K1513" s="1">
        <f>Table3[[#This Row],[Risk 1 Simulated occurences]]*_xlfn.LOGNORM.INV(Table3[[#This Row],[RV lognorm]],(LN(ImpLow1)+LN(ImpUp1))/2,(LN(ImpUp1)-LN(ImpLow1))/3.29)</f>
        <v>0</v>
      </c>
      <c r="L1513">
        <f>_xlfn.BINOM.INV(BinomTrials,_xlfn.GAMMA.INV(Table3[[#This Row],[RV gamma]],GammaShape2,GammaRate2)/BinomTrials,Table3[[#This Row],[RV binom]])</f>
        <v>0</v>
      </c>
      <c r="M1513" s="1">
        <f>Table3[[#This Row],[Risk 2 simulated occurences]]*_xlfn.LOGNORM.INV(Table3[[#This Row],[RV lognorm]],(LN(ImpLow2)+LN(ImpUp2))/2,(LN(ImpUp2)-LN(ImpLow2))/3.29)</f>
        <v>0</v>
      </c>
    </row>
    <row r="1514" spans="7:13">
      <c r="G1514">
        <v>0.5905593831979481</v>
      </c>
      <c r="H1514">
        <v>0.6217468220841823</v>
      </c>
      <c r="I1514">
        <v>0.65293426097041662</v>
      </c>
      <c r="J1514">
        <f>_xlfn.BINOM.INV(BinomTrials,_xlfn.GAMMA.INV(Table3[[#This Row],[RV gamma]],GammaShape1,GammaRate1)/BinomTrials,Table3[[#This Row],[RV binom]])</f>
        <v>1</v>
      </c>
      <c r="K1514" s="1">
        <f>Table3[[#This Row],[Risk 1 Simulated occurences]]*_xlfn.LOGNORM.INV(Table3[[#This Row],[RV lognorm]],(LN(ImpLow1)+LN(ImpUp1))/2,(LN(ImpUp1)-LN(ImpLow1))/3.29)</f>
        <v>41641.873502273986</v>
      </c>
      <c r="L1514">
        <f>_xlfn.BINOM.INV(BinomTrials,_xlfn.GAMMA.INV(Table3[[#This Row],[RV gamma]],GammaShape2,GammaRate2)/BinomTrials,Table3[[#This Row],[RV binom]])</f>
        <v>0</v>
      </c>
      <c r="M1514" s="1">
        <f>Table3[[#This Row],[Risk 2 simulated occurences]]*_xlfn.LOGNORM.INV(Table3[[#This Row],[RV lognorm]],(LN(ImpLow2)+LN(ImpUp2))/2,(LN(ImpUp2)-LN(ImpLow2))/3.29)</f>
        <v>0</v>
      </c>
    </row>
    <row r="1515" spans="7:13">
      <c r="G1515">
        <v>0.53155340791286598</v>
      </c>
      <c r="H1515">
        <v>0.69883876885233387</v>
      </c>
      <c r="I1515">
        <v>0.86612412979180187</v>
      </c>
      <c r="J1515">
        <f>_xlfn.BINOM.INV(BinomTrials,_xlfn.GAMMA.INV(Table3[[#This Row],[RV gamma]],GammaShape1,GammaRate1)/BinomTrials,Table3[[#This Row],[RV binom]])</f>
        <v>1</v>
      </c>
      <c r="K1515" s="1">
        <f>Table3[[#This Row],[Risk 1 Simulated occurences]]*_xlfn.LOGNORM.INV(Table3[[#This Row],[RV lognorm]],(LN(ImpLow1)+LN(ImpUp1))/2,(LN(ImpUp1)-LN(ImpLow1))/3.29)</f>
        <v>68684.002811187456</v>
      </c>
      <c r="L1515">
        <f>_xlfn.BINOM.INV(BinomTrials,_xlfn.GAMMA.INV(Table3[[#This Row],[RV gamma]],GammaShape2,GammaRate2)/BinomTrials,Table3[[#This Row],[RV binom]])</f>
        <v>0</v>
      </c>
      <c r="M1515" s="1">
        <f>Table3[[#This Row],[Risk 2 simulated occurences]]*_xlfn.LOGNORM.INV(Table3[[#This Row],[RV lognorm]],(LN(ImpLow2)+LN(ImpUp2))/2,(LN(ImpUp2)-LN(ImpLow2))/3.29)</f>
        <v>0</v>
      </c>
    </row>
    <row r="1516" spans="7:13">
      <c r="G1516">
        <v>0.81812679153779833</v>
      </c>
      <c r="H1516">
        <v>0.38318810117579444</v>
      </c>
      <c r="I1516">
        <v>0.94824941081379044</v>
      </c>
      <c r="J1516">
        <f>_xlfn.BINOM.INV(BinomTrials,_xlfn.GAMMA.INV(Table3[[#This Row],[RV gamma]],GammaShape1,GammaRate1)/BinomTrials,Table3[[#This Row],[RV binom]])</f>
        <v>0</v>
      </c>
      <c r="K1516" s="1">
        <f>Table3[[#This Row],[Risk 1 Simulated occurences]]*_xlfn.LOGNORM.INV(Table3[[#This Row],[RV lognorm]],(LN(ImpLow1)+LN(ImpUp1))/2,(LN(ImpUp1)-LN(ImpLow1))/3.29)</f>
        <v>0</v>
      </c>
      <c r="L1516">
        <f>_xlfn.BINOM.INV(BinomTrials,_xlfn.GAMMA.INV(Table3[[#This Row],[RV gamma]],GammaShape2,GammaRate2)/BinomTrials,Table3[[#This Row],[RV binom]])</f>
        <v>0</v>
      </c>
      <c r="M1516" s="1">
        <f>Table3[[#This Row],[Risk 2 simulated occurences]]*_xlfn.LOGNORM.INV(Table3[[#This Row],[RV lognorm]],(LN(ImpLow2)+LN(ImpUp2))/2,(LN(ImpUp2)-LN(ImpLow2))/3.29)</f>
        <v>0</v>
      </c>
    </row>
    <row r="1517" spans="7:13">
      <c r="G1517">
        <v>0.25698537577734581</v>
      </c>
      <c r="H1517">
        <v>0.24241646157690158</v>
      </c>
      <c r="I1517">
        <v>0.2278475473764574</v>
      </c>
      <c r="J1517">
        <f>_xlfn.BINOM.INV(BinomTrials,_xlfn.GAMMA.INV(Table3[[#This Row],[RV gamma]],GammaShape1,GammaRate1)/BinomTrials,Table3[[#This Row],[RV binom]])</f>
        <v>0</v>
      </c>
      <c r="K1517" s="1">
        <f>Table3[[#This Row],[Risk 1 Simulated occurences]]*_xlfn.LOGNORM.INV(Table3[[#This Row],[RV lognorm]],(LN(ImpLow1)+LN(ImpUp1))/2,(LN(ImpUp1)-LN(ImpLow1))/3.29)</f>
        <v>0</v>
      </c>
      <c r="L1517">
        <f>_xlfn.BINOM.INV(BinomTrials,_xlfn.GAMMA.INV(Table3[[#This Row],[RV gamma]],GammaShape2,GammaRate2)/BinomTrials,Table3[[#This Row],[RV binom]])</f>
        <v>0</v>
      </c>
      <c r="M1517" s="1">
        <f>Table3[[#This Row],[Risk 2 simulated occurences]]*_xlfn.LOGNORM.INV(Table3[[#This Row],[RV lognorm]],(LN(ImpLow2)+LN(ImpUp2))/2,(LN(ImpUp2)-LN(ImpLow2))/3.29)</f>
        <v>0</v>
      </c>
    </row>
    <row r="1518" spans="7:13">
      <c r="G1518">
        <v>0.15321068985071531</v>
      </c>
      <c r="H1518">
        <v>0.29346972298504304</v>
      </c>
      <c r="I1518">
        <v>0.43372875611937084</v>
      </c>
      <c r="J1518">
        <f>_xlfn.BINOM.INV(BinomTrials,_xlfn.GAMMA.INV(Table3[[#This Row],[RV gamma]],GammaShape1,GammaRate1)/BinomTrials,Table3[[#This Row],[RV binom]])</f>
        <v>0</v>
      </c>
      <c r="K1518" s="1">
        <f>Table3[[#This Row],[Risk 1 Simulated occurences]]*_xlfn.LOGNORM.INV(Table3[[#This Row],[RV lognorm]],(LN(ImpLow1)+LN(ImpUp1))/2,(LN(ImpUp1)-LN(ImpLow1))/3.29)</f>
        <v>0</v>
      </c>
      <c r="L1518">
        <f>_xlfn.BINOM.INV(BinomTrials,_xlfn.GAMMA.INV(Table3[[#This Row],[RV gamma]],GammaShape2,GammaRate2)/BinomTrials,Table3[[#This Row],[RV binom]])</f>
        <v>0</v>
      </c>
      <c r="M1518" s="1">
        <f>Table3[[#This Row],[Risk 2 simulated occurences]]*_xlfn.LOGNORM.INV(Table3[[#This Row],[RV lognorm]],(LN(ImpLow2)+LN(ImpUp2))/2,(LN(ImpUp2)-LN(ImpLow2))/3.29)</f>
        <v>0</v>
      </c>
    </row>
    <row r="1519" spans="7:13">
      <c r="G1519">
        <v>1.206432097221926E-2</v>
      </c>
      <c r="H1519">
        <v>0.34563420961873337</v>
      </c>
      <c r="I1519">
        <v>0.67920409826524741</v>
      </c>
      <c r="J1519">
        <f>_xlfn.BINOM.INV(BinomTrials,_xlfn.GAMMA.INV(Table3[[#This Row],[RV gamma]],GammaShape1,GammaRate1)/BinomTrials,Table3[[#This Row],[RV binom]])</f>
        <v>0</v>
      </c>
      <c r="K1519" s="1">
        <f>Table3[[#This Row],[Risk 1 Simulated occurences]]*_xlfn.LOGNORM.INV(Table3[[#This Row],[RV lognorm]],(LN(ImpLow1)+LN(ImpUp1))/2,(LN(ImpUp1)-LN(ImpLow1))/3.29)</f>
        <v>0</v>
      </c>
      <c r="L1519">
        <f>_xlfn.BINOM.INV(BinomTrials,_xlfn.GAMMA.INV(Table3[[#This Row],[RV gamma]],GammaShape2,GammaRate2)/BinomTrials,Table3[[#This Row],[RV binom]])</f>
        <v>0</v>
      </c>
      <c r="M1519" s="1">
        <f>Table3[[#This Row],[Risk 2 simulated occurences]]*_xlfn.LOGNORM.INV(Table3[[#This Row],[RV lognorm]],(LN(ImpLow2)+LN(ImpUp2))/2,(LN(ImpUp2)-LN(ImpLow2))/3.29)</f>
        <v>0</v>
      </c>
    </row>
    <row r="1520" spans="7:13">
      <c r="G1520">
        <v>0.76504258008908599</v>
      </c>
      <c r="H1520">
        <v>7.4161062051617099E-2</v>
      </c>
      <c r="I1520">
        <v>0.38327954401414821</v>
      </c>
      <c r="J1520">
        <f>_xlfn.BINOM.INV(BinomTrials,_xlfn.GAMMA.INV(Table3[[#This Row],[RV gamma]],GammaShape1,GammaRate1)/BinomTrials,Table3[[#This Row],[RV binom]])</f>
        <v>0</v>
      </c>
      <c r="K1520" s="1">
        <f>Table3[[#This Row],[Risk 1 Simulated occurences]]*_xlfn.LOGNORM.INV(Table3[[#This Row],[RV lognorm]],(LN(ImpLow1)+LN(ImpUp1))/2,(LN(ImpUp1)-LN(ImpLow1))/3.29)</f>
        <v>0</v>
      </c>
      <c r="L1520">
        <f>_xlfn.BINOM.INV(BinomTrials,_xlfn.GAMMA.INV(Table3[[#This Row],[RV gamma]],GammaShape2,GammaRate2)/BinomTrials,Table3[[#This Row],[RV binom]])</f>
        <v>0</v>
      </c>
      <c r="M1520" s="1">
        <f>Table3[[#This Row],[Risk 2 simulated occurences]]*_xlfn.LOGNORM.INV(Table3[[#This Row],[RV lognorm]],(LN(ImpLow2)+LN(ImpUp2))/2,(LN(ImpUp2)-LN(ImpLow2))/3.29)</f>
        <v>0</v>
      </c>
    </row>
    <row r="1521" spans="7:13">
      <c r="G1521">
        <v>7.0643557268494528E-2</v>
      </c>
      <c r="H1521">
        <v>0.4249699015286611</v>
      </c>
      <c r="I1521">
        <v>0.77929624578882761</v>
      </c>
      <c r="J1521">
        <f>_xlfn.BINOM.INV(BinomTrials,_xlfn.GAMMA.INV(Table3[[#This Row],[RV gamma]],GammaShape1,GammaRate1)/BinomTrials,Table3[[#This Row],[RV binom]])</f>
        <v>0</v>
      </c>
      <c r="K1521" s="1">
        <f>Table3[[#This Row],[Risk 1 Simulated occurences]]*_xlfn.LOGNORM.INV(Table3[[#This Row],[RV lognorm]],(LN(ImpLow1)+LN(ImpUp1))/2,(LN(ImpUp1)-LN(ImpLow1))/3.29)</f>
        <v>0</v>
      </c>
      <c r="L1521">
        <f>_xlfn.BINOM.INV(BinomTrials,_xlfn.GAMMA.INV(Table3[[#This Row],[RV gamma]],GammaShape2,GammaRate2)/BinomTrials,Table3[[#This Row],[RV binom]])</f>
        <v>0</v>
      </c>
      <c r="M1521" s="1">
        <f>Table3[[#This Row],[Risk 2 simulated occurences]]*_xlfn.LOGNORM.INV(Table3[[#This Row],[RV lognorm]],(LN(ImpLow2)+LN(ImpUp2))/2,(LN(ImpUp2)-LN(ImpLow2))/3.29)</f>
        <v>0</v>
      </c>
    </row>
    <row r="1522" spans="7:13">
      <c r="G1522">
        <v>0.30626701158763237</v>
      </c>
      <c r="H1522">
        <v>0.46913499220699773</v>
      </c>
      <c r="I1522">
        <v>0.63200297282636309</v>
      </c>
      <c r="J1522">
        <f>_xlfn.BINOM.INV(BinomTrials,_xlfn.GAMMA.INV(Table3[[#This Row],[RV gamma]],GammaShape1,GammaRate1)/BinomTrials,Table3[[#This Row],[RV binom]])</f>
        <v>0</v>
      </c>
      <c r="K1522" s="1">
        <f>Table3[[#This Row],[Risk 1 Simulated occurences]]*_xlfn.LOGNORM.INV(Table3[[#This Row],[RV lognorm]],(LN(ImpLow1)+LN(ImpUp1))/2,(LN(ImpUp1)-LN(ImpLow1))/3.29)</f>
        <v>0</v>
      </c>
      <c r="L1522">
        <f>_xlfn.BINOM.INV(BinomTrials,_xlfn.GAMMA.INV(Table3[[#This Row],[RV gamma]],GammaShape2,GammaRate2)/BinomTrials,Table3[[#This Row],[RV binom]])</f>
        <v>0</v>
      </c>
      <c r="M1522" s="1">
        <f>Table3[[#This Row],[Risk 2 simulated occurences]]*_xlfn.LOGNORM.INV(Table3[[#This Row],[RV lognorm]],(LN(ImpLow2)+LN(ImpUp2))/2,(LN(ImpUp2)-LN(ImpLow2))/3.29)</f>
        <v>0</v>
      </c>
    </row>
    <row r="1523" spans="7:13">
      <c r="G1523">
        <v>0.42966375333707024</v>
      </c>
      <c r="H1523">
        <v>0.75181402301034617</v>
      </c>
      <c r="I1523">
        <v>7.3964292683622007E-2</v>
      </c>
      <c r="J1523">
        <f>_xlfn.BINOM.INV(BinomTrials,_xlfn.GAMMA.INV(Table3[[#This Row],[RV gamma]],GammaShape1,GammaRate1)/BinomTrials,Table3[[#This Row],[RV binom]])</f>
        <v>1</v>
      </c>
      <c r="K1523" s="1">
        <f>Table3[[#This Row],[Risk 1 Simulated occurences]]*_xlfn.LOGNORM.INV(Table3[[#This Row],[RV lognorm]],(LN(ImpLow1)+LN(ImpUp1))/2,(LN(ImpUp1)-LN(ImpLow1))/3.29)</f>
        <v>11487.267353353989</v>
      </c>
      <c r="L1523">
        <f>_xlfn.BINOM.INV(BinomTrials,_xlfn.GAMMA.INV(Table3[[#This Row],[RV gamma]],GammaShape2,GammaRate2)/BinomTrials,Table3[[#This Row],[RV binom]])</f>
        <v>0</v>
      </c>
      <c r="M1523" s="1">
        <f>Table3[[#This Row],[Risk 2 simulated occurences]]*_xlfn.LOGNORM.INV(Table3[[#This Row],[RV lognorm]],(LN(ImpLow2)+LN(ImpUp2))/2,(LN(ImpUp2)-LN(ImpLow2))/3.29)</f>
        <v>0</v>
      </c>
    </row>
    <row r="1524" spans="7:13">
      <c r="G1524">
        <v>0.35870233613937269</v>
      </c>
      <c r="H1524">
        <v>0.73828473488720359</v>
      </c>
      <c r="I1524">
        <v>0.11786713363503439</v>
      </c>
      <c r="J1524">
        <f>_xlfn.BINOM.INV(BinomTrials,_xlfn.GAMMA.INV(Table3[[#This Row],[RV gamma]],GammaShape1,GammaRate1)/BinomTrials,Table3[[#This Row],[RV binom]])</f>
        <v>1</v>
      </c>
      <c r="K1524" s="1">
        <f>Table3[[#This Row],[Risk 1 Simulated occurences]]*_xlfn.LOGNORM.INV(Table3[[#This Row],[RV lognorm]],(LN(ImpLow1)+LN(ImpUp1))/2,(LN(ImpUp1)-LN(ImpLow1))/3.29)</f>
        <v>13791.129645267549</v>
      </c>
      <c r="L1524">
        <f>_xlfn.BINOM.INV(BinomTrials,_xlfn.GAMMA.INV(Table3[[#This Row],[RV gamma]],GammaShape2,GammaRate2)/BinomTrials,Table3[[#This Row],[RV binom]])</f>
        <v>0</v>
      </c>
      <c r="M1524" s="1">
        <f>Table3[[#This Row],[Risk 2 simulated occurences]]*_xlfn.LOGNORM.INV(Table3[[#This Row],[RV lognorm]],(LN(ImpLow2)+LN(ImpUp2))/2,(LN(ImpUp2)-LN(ImpLow2))/3.29)</f>
        <v>0</v>
      </c>
    </row>
    <row r="1525" spans="7:13">
      <c r="G1525">
        <v>0.71016349443707782</v>
      </c>
      <c r="H1525">
        <v>0.35153924922996166</v>
      </c>
      <c r="I1525">
        <v>0.99291500402284549</v>
      </c>
      <c r="J1525">
        <f>_xlfn.BINOM.INV(BinomTrials,_xlfn.GAMMA.INV(Table3[[#This Row],[RV gamma]],GammaShape1,GammaRate1)/BinomTrials,Table3[[#This Row],[RV binom]])</f>
        <v>0</v>
      </c>
      <c r="K1525" s="1">
        <f>Table3[[#This Row],[Risk 1 Simulated occurences]]*_xlfn.LOGNORM.INV(Table3[[#This Row],[RV lognorm]],(LN(ImpLow1)+LN(ImpUp1))/2,(LN(ImpUp1)-LN(ImpLow1))/3.29)</f>
        <v>0</v>
      </c>
      <c r="L1525">
        <f>_xlfn.BINOM.INV(BinomTrials,_xlfn.GAMMA.INV(Table3[[#This Row],[RV gamma]],GammaShape2,GammaRate2)/BinomTrials,Table3[[#This Row],[RV binom]])</f>
        <v>0</v>
      </c>
      <c r="M1525" s="1">
        <f>Table3[[#This Row],[Risk 2 simulated occurences]]*_xlfn.LOGNORM.INV(Table3[[#This Row],[RV lognorm]],(LN(ImpLow2)+LN(ImpUp2))/2,(LN(ImpUp2)-LN(ImpLow2))/3.29)</f>
        <v>0</v>
      </c>
    </row>
    <row r="1526" spans="7:13">
      <c r="G1526">
        <v>0.71785100396622481</v>
      </c>
      <c r="H1526">
        <v>0.32016180796556259</v>
      </c>
      <c r="I1526">
        <v>0.92247261196490038</v>
      </c>
      <c r="J1526">
        <f>_xlfn.BINOM.INV(BinomTrials,_xlfn.GAMMA.INV(Table3[[#This Row],[RV gamma]],GammaShape1,GammaRate1)/BinomTrials,Table3[[#This Row],[RV binom]])</f>
        <v>0</v>
      </c>
      <c r="K1526" s="1">
        <f>Table3[[#This Row],[Risk 1 Simulated occurences]]*_xlfn.LOGNORM.INV(Table3[[#This Row],[RV lognorm]],(LN(ImpLow1)+LN(ImpUp1))/2,(LN(ImpUp1)-LN(ImpLow1))/3.29)</f>
        <v>0</v>
      </c>
      <c r="L1526">
        <f>_xlfn.BINOM.INV(BinomTrials,_xlfn.GAMMA.INV(Table3[[#This Row],[RV gamma]],GammaShape2,GammaRate2)/BinomTrials,Table3[[#This Row],[RV binom]])</f>
        <v>0</v>
      </c>
      <c r="M1526" s="1">
        <f>Table3[[#This Row],[Risk 2 simulated occurences]]*_xlfn.LOGNORM.INV(Table3[[#This Row],[RV lognorm]],(LN(ImpLow2)+LN(ImpUp2))/2,(LN(ImpUp2)-LN(ImpLow2))/3.29)</f>
        <v>0</v>
      </c>
    </row>
    <row r="1527" spans="7:13">
      <c r="G1527">
        <v>0.92182366034100938</v>
      </c>
      <c r="H1527">
        <v>0.95950647721044091</v>
      </c>
      <c r="I1527">
        <v>0.99718929407987245</v>
      </c>
      <c r="J1527">
        <f>_xlfn.BINOM.INV(BinomTrials,_xlfn.GAMMA.INV(Table3[[#This Row],[RV gamma]],GammaShape1,GammaRate1)/BinomTrials,Table3[[#This Row],[RV binom]])</f>
        <v>2</v>
      </c>
      <c r="K1527" s="1">
        <f>Table3[[#This Row],[Risk 1 Simulated occurences]]*_xlfn.LOGNORM.INV(Table3[[#This Row],[RV lognorm]],(LN(ImpLow1)+LN(ImpUp1))/2,(LN(ImpUp1)-LN(ImpLow1))/3.29)</f>
        <v>439234.96360030229</v>
      </c>
      <c r="L1527">
        <f>_xlfn.BINOM.INV(BinomTrials,_xlfn.GAMMA.INV(Table3[[#This Row],[RV gamma]],GammaShape2,GammaRate2)/BinomTrials,Table3[[#This Row],[RV binom]])</f>
        <v>1</v>
      </c>
      <c r="M1527" s="1">
        <f>Table3[[#This Row],[Risk 2 simulated occurences]]*_xlfn.LOGNORM.INV(Table3[[#This Row],[RV lognorm]],(LN(ImpLow2)+LN(ImpUp2))/2,(LN(ImpUp2)-LN(ImpLow2))/3.29)</f>
        <v>21961748.180015203</v>
      </c>
    </row>
    <row r="1528" spans="7:13">
      <c r="G1528">
        <v>9.0259351343968577E-2</v>
      </c>
      <c r="H1528">
        <v>0.42536247588012482</v>
      </c>
      <c r="I1528">
        <v>0.76046560041628108</v>
      </c>
      <c r="J1528">
        <f>_xlfn.BINOM.INV(BinomTrials,_xlfn.GAMMA.INV(Table3[[#This Row],[RV gamma]],GammaShape1,GammaRate1)/BinomTrials,Table3[[#This Row],[RV binom]])</f>
        <v>0</v>
      </c>
      <c r="K1528" s="1">
        <f>Table3[[#This Row],[Risk 1 Simulated occurences]]*_xlfn.LOGNORM.INV(Table3[[#This Row],[RV lognorm]],(LN(ImpLow1)+LN(ImpUp1))/2,(LN(ImpUp1)-LN(ImpLow1))/3.29)</f>
        <v>0</v>
      </c>
      <c r="L1528">
        <f>_xlfn.BINOM.INV(BinomTrials,_xlfn.GAMMA.INV(Table3[[#This Row],[RV gamma]],GammaShape2,GammaRate2)/BinomTrials,Table3[[#This Row],[RV binom]])</f>
        <v>0</v>
      </c>
      <c r="M1528" s="1">
        <f>Table3[[#This Row],[Risk 2 simulated occurences]]*_xlfn.LOGNORM.INV(Table3[[#This Row],[RV lognorm]],(LN(ImpLow2)+LN(ImpUp2))/2,(LN(ImpUp2)-LN(ImpLow2))/3.29)</f>
        <v>0</v>
      </c>
    </row>
    <row r="1529" spans="7:13">
      <c r="G1529">
        <v>0.98891803807994261</v>
      </c>
      <c r="H1529">
        <v>6.7132117257980684E-2</v>
      </c>
      <c r="I1529">
        <v>0.14534619643601879</v>
      </c>
      <c r="J1529">
        <f>_xlfn.BINOM.INV(BinomTrials,_xlfn.GAMMA.INV(Table3[[#This Row],[RV gamma]],GammaShape1,GammaRate1)/BinomTrials,Table3[[#This Row],[RV binom]])</f>
        <v>0</v>
      </c>
      <c r="K1529" s="1">
        <f>Table3[[#This Row],[Risk 1 Simulated occurences]]*_xlfn.LOGNORM.INV(Table3[[#This Row],[RV lognorm]],(LN(ImpLow1)+LN(ImpUp1))/2,(LN(ImpUp1)-LN(ImpLow1))/3.29)</f>
        <v>0</v>
      </c>
      <c r="L1529">
        <f>_xlfn.BINOM.INV(BinomTrials,_xlfn.GAMMA.INV(Table3[[#This Row],[RV gamma]],GammaShape2,GammaRate2)/BinomTrials,Table3[[#This Row],[RV binom]])</f>
        <v>0</v>
      </c>
      <c r="M1529" s="1">
        <f>Table3[[#This Row],[Risk 2 simulated occurences]]*_xlfn.LOGNORM.INV(Table3[[#This Row],[RV lognorm]],(LN(ImpLow2)+LN(ImpUp2))/2,(LN(ImpUp2)-LN(ImpLow2))/3.29)</f>
        <v>0</v>
      </c>
    </row>
    <row r="1530" spans="7:13">
      <c r="G1530">
        <v>0.74546600959518272</v>
      </c>
      <c r="H1530">
        <v>0.28949475488136278</v>
      </c>
      <c r="I1530">
        <v>0.83352350016754284</v>
      </c>
      <c r="J1530">
        <f>_xlfn.BINOM.INV(BinomTrials,_xlfn.GAMMA.INV(Table3[[#This Row],[RV gamma]],GammaShape1,GammaRate1)/BinomTrials,Table3[[#This Row],[RV binom]])</f>
        <v>0</v>
      </c>
      <c r="K1530" s="1">
        <f>Table3[[#This Row],[Risk 1 Simulated occurences]]*_xlfn.LOGNORM.INV(Table3[[#This Row],[RV lognorm]],(LN(ImpLow1)+LN(ImpUp1))/2,(LN(ImpUp1)-LN(ImpLow1))/3.29)</f>
        <v>0</v>
      </c>
      <c r="L1530">
        <f>_xlfn.BINOM.INV(BinomTrials,_xlfn.GAMMA.INV(Table3[[#This Row],[RV gamma]],GammaShape2,GammaRate2)/BinomTrials,Table3[[#This Row],[RV binom]])</f>
        <v>0</v>
      </c>
      <c r="M1530" s="1">
        <f>Table3[[#This Row],[Risk 2 simulated occurences]]*_xlfn.LOGNORM.INV(Table3[[#This Row],[RV lognorm]],(LN(ImpLow2)+LN(ImpUp2))/2,(LN(ImpUp2)-LN(ImpLow2))/3.29)</f>
        <v>0</v>
      </c>
    </row>
    <row r="1531" spans="7:13">
      <c r="G1531">
        <v>4.7223266236122358E-2</v>
      </c>
      <c r="H1531">
        <v>0.53834529106428164</v>
      </c>
      <c r="I1531">
        <v>2.9467315892440879E-2</v>
      </c>
      <c r="J1531">
        <f>_xlfn.BINOM.INV(BinomTrials,_xlfn.GAMMA.INV(Table3[[#This Row],[RV gamma]],GammaShape1,GammaRate1)/BinomTrials,Table3[[#This Row],[RV binom]])</f>
        <v>0</v>
      </c>
      <c r="K1531" s="1">
        <f>Table3[[#This Row],[Risk 1 Simulated occurences]]*_xlfn.LOGNORM.INV(Table3[[#This Row],[RV lognorm]],(LN(ImpLow1)+LN(ImpUp1))/2,(LN(ImpUp1)-LN(ImpLow1))/3.29)</f>
        <v>0</v>
      </c>
      <c r="L1531">
        <f>_xlfn.BINOM.INV(BinomTrials,_xlfn.GAMMA.INV(Table3[[#This Row],[RV gamma]],GammaShape2,GammaRate2)/BinomTrials,Table3[[#This Row],[RV binom]])</f>
        <v>0</v>
      </c>
      <c r="M1531" s="1">
        <f>Table3[[#This Row],[Risk 2 simulated occurences]]*_xlfn.LOGNORM.INV(Table3[[#This Row],[RV lognorm]],(LN(ImpLow2)+LN(ImpUp2))/2,(LN(ImpUp2)-LN(ImpLow2))/3.29)</f>
        <v>0</v>
      </c>
    </row>
    <row r="1532" spans="7:13">
      <c r="G1532">
        <v>0.6814356305084357</v>
      </c>
      <c r="H1532">
        <v>0.96930691738115016</v>
      </c>
      <c r="I1532">
        <v>0.25717820425386456</v>
      </c>
      <c r="J1532">
        <f>_xlfn.BINOM.INV(BinomTrials,_xlfn.GAMMA.INV(Table3[[#This Row],[RV gamma]],GammaShape1,GammaRate1)/BinomTrials,Table3[[#This Row],[RV binom]])</f>
        <v>2</v>
      </c>
      <c r="K1532" s="1">
        <f>Table3[[#This Row],[Risk 1 Simulated occurences]]*_xlfn.LOGNORM.INV(Table3[[#This Row],[RV lognorm]],(LN(ImpLow1)+LN(ImpUp1))/2,(LN(ImpUp1)-LN(ImpLow1))/3.29)</f>
        <v>40071.224344394701</v>
      </c>
      <c r="L1532">
        <f>_xlfn.BINOM.INV(BinomTrials,_xlfn.GAMMA.INV(Table3[[#This Row],[RV gamma]],GammaShape2,GammaRate2)/BinomTrials,Table3[[#This Row],[RV binom]])</f>
        <v>1</v>
      </c>
      <c r="M1532" s="1">
        <f>Table3[[#This Row],[Risk 2 simulated occurences]]*_xlfn.LOGNORM.INV(Table3[[#This Row],[RV lognorm]],(LN(ImpLow2)+LN(ImpUp2))/2,(LN(ImpUp2)-LN(ImpLow2))/3.29)</f>
        <v>2003561.217219736</v>
      </c>
    </row>
    <row r="1533" spans="7:13">
      <c r="G1533">
        <v>0.88864195527911283</v>
      </c>
      <c r="H1533">
        <v>0.14136042499046791</v>
      </c>
      <c r="I1533">
        <v>0.39407889470182306</v>
      </c>
      <c r="J1533">
        <f>_xlfn.BINOM.INV(BinomTrials,_xlfn.GAMMA.INV(Table3[[#This Row],[RV gamma]],GammaShape1,GammaRate1)/BinomTrials,Table3[[#This Row],[RV binom]])</f>
        <v>0</v>
      </c>
      <c r="K1533" s="1">
        <f>Table3[[#This Row],[Risk 1 Simulated occurences]]*_xlfn.LOGNORM.INV(Table3[[#This Row],[RV lognorm]],(LN(ImpLow1)+LN(ImpUp1))/2,(LN(ImpUp1)-LN(ImpLow1))/3.29)</f>
        <v>0</v>
      </c>
      <c r="L1533">
        <f>_xlfn.BINOM.INV(BinomTrials,_xlfn.GAMMA.INV(Table3[[#This Row],[RV gamma]],GammaShape2,GammaRate2)/BinomTrials,Table3[[#This Row],[RV binom]])</f>
        <v>0</v>
      </c>
      <c r="M1533" s="1">
        <f>Table3[[#This Row],[Risk 2 simulated occurences]]*_xlfn.LOGNORM.INV(Table3[[#This Row],[RV lognorm]],(LN(ImpLow2)+LN(ImpUp2))/2,(LN(ImpUp2)-LN(ImpLow2))/3.29)</f>
        <v>0</v>
      </c>
    </row>
    <row r="1534" spans="7:13">
      <c r="G1534">
        <v>0.40534237604837042</v>
      </c>
      <c r="H1534">
        <v>0.84466281479441696</v>
      </c>
      <c r="I1534">
        <v>0.28398325354046339</v>
      </c>
      <c r="J1534">
        <f>_xlfn.BINOM.INV(BinomTrials,_xlfn.GAMMA.INV(Table3[[#This Row],[RV gamma]],GammaShape1,GammaRate1)/BinomTrials,Table3[[#This Row],[RV binom]])</f>
        <v>1</v>
      </c>
      <c r="K1534" s="1">
        <f>Table3[[#This Row],[Risk 1 Simulated occurences]]*_xlfn.LOGNORM.INV(Table3[[#This Row],[RV lognorm]],(LN(ImpLow1)+LN(ImpUp1))/2,(LN(ImpUp1)-LN(ImpLow1))/3.29)</f>
        <v>21204.542698085494</v>
      </c>
      <c r="L1534">
        <f>_xlfn.BINOM.INV(BinomTrials,_xlfn.GAMMA.INV(Table3[[#This Row],[RV gamma]],GammaShape2,GammaRate2)/BinomTrials,Table3[[#This Row],[RV binom]])</f>
        <v>0</v>
      </c>
      <c r="M1534" s="1">
        <f>Table3[[#This Row],[Risk 2 simulated occurences]]*_xlfn.LOGNORM.INV(Table3[[#This Row],[RV lognorm]],(LN(ImpLow2)+LN(ImpUp2))/2,(LN(ImpUp2)-LN(ImpLow2))/3.29)</f>
        <v>0</v>
      </c>
    </row>
    <row r="1535" spans="7:13">
      <c r="G1535">
        <v>0.58931424496197804</v>
      </c>
      <c r="H1535">
        <v>0.2479282497651541</v>
      </c>
      <c r="I1535">
        <v>0.90654225456833015</v>
      </c>
      <c r="J1535">
        <f>_xlfn.BINOM.INV(BinomTrials,_xlfn.GAMMA.INV(Table3[[#This Row],[RV gamma]],GammaShape1,GammaRate1)/BinomTrials,Table3[[#This Row],[RV binom]])</f>
        <v>0</v>
      </c>
      <c r="K1535" s="1">
        <f>Table3[[#This Row],[Risk 1 Simulated occurences]]*_xlfn.LOGNORM.INV(Table3[[#This Row],[RV lognorm]],(LN(ImpLow1)+LN(ImpUp1))/2,(LN(ImpUp1)-LN(ImpLow1))/3.29)</f>
        <v>0</v>
      </c>
      <c r="L1535">
        <f>_xlfn.BINOM.INV(BinomTrials,_xlfn.GAMMA.INV(Table3[[#This Row],[RV gamma]],GammaShape2,GammaRate2)/BinomTrials,Table3[[#This Row],[RV binom]])</f>
        <v>0</v>
      </c>
      <c r="M1535" s="1">
        <f>Table3[[#This Row],[Risk 2 simulated occurences]]*_xlfn.LOGNORM.INV(Table3[[#This Row],[RV lognorm]],(LN(ImpLow2)+LN(ImpUp2))/2,(LN(ImpUp2)-LN(ImpLow2))/3.29)</f>
        <v>0</v>
      </c>
    </row>
    <row r="1536" spans="7:13">
      <c r="G1536">
        <v>0.60451507596509302</v>
      </c>
      <c r="H1536">
        <v>0.93009380294480071</v>
      </c>
      <c r="I1536">
        <v>0.25567252992450845</v>
      </c>
      <c r="J1536">
        <f>_xlfn.BINOM.INV(BinomTrials,_xlfn.GAMMA.INV(Table3[[#This Row],[RV gamma]],GammaShape1,GammaRate1)/BinomTrials,Table3[[#This Row],[RV binom]])</f>
        <v>2</v>
      </c>
      <c r="K1536" s="1">
        <f>Table3[[#This Row],[Risk 1 Simulated occurences]]*_xlfn.LOGNORM.INV(Table3[[#This Row],[RV lognorm]],(LN(ImpLow1)+LN(ImpUp1))/2,(LN(ImpUp1)-LN(ImpLow1))/3.29)</f>
        <v>39940.319334630505</v>
      </c>
      <c r="L1536">
        <f>_xlfn.BINOM.INV(BinomTrials,_xlfn.GAMMA.INV(Table3[[#This Row],[RV gamma]],GammaShape2,GammaRate2)/BinomTrials,Table3[[#This Row],[RV binom]])</f>
        <v>1</v>
      </c>
      <c r="M1536" s="1">
        <f>Table3[[#This Row],[Risk 2 simulated occurences]]*_xlfn.LOGNORM.INV(Table3[[#This Row],[RV lognorm]],(LN(ImpLow2)+LN(ImpUp2))/2,(LN(ImpUp2)-LN(ImpLow2))/3.29)</f>
        <v>1997015.9667315262</v>
      </c>
    </row>
    <row r="1537" spans="7:13">
      <c r="G1537">
        <v>8.4881745318361443E-2</v>
      </c>
      <c r="H1537">
        <v>8.6546093265780291E-2</v>
      </c>
      <c r="I1537">
        <v>8.8210441213199139E-2</v>
      </c>
      <c r="J1537">
        <f>_xlfn.BINOM.INV(BinomTrials,_xlfn.GAMMA.INV(Table3[[#This Row],[RV gamma]],GammaShape1,GammaRate1)/BinomTrials,Table3[[#This Row],[RV binom]])</f>
        <v>0</v>
      </c>
      <c r="K1537" s="1">
        <f>Table3[[#This Row],[Risk 1 Simulated occurences]]*_xlfn.LOGNORM.INV(Table3[[#This Row],[RV lognorm]],(LN(ImpLow1)+LN(ImpUp1))/2,(LN(ImpUp1)-LN(ImpLow1))/3.29)</f>
        <v>0</v>
      </c>
      <c r="L1537">
        <f>_xlfn.BINOM.INV(BinomTrials,_xlfn.GAMMA.INV(Table3[[#This Row],[RV gamma]],GammaShape2,GammaRate2)/BinomTrials,Table3[[#This Row],[RV binom]])</f>
        <v>0</v>
      </c>
      <c r="M1537" s="1">
        <f>Table3[[#This Row],[Risk 2 simulated occurences]]*_xlfn.LOGNORM.INV(Table3[[#This Row],[RV lognorm]],(LN(ImpLow2)+LN(ImpUp2))/2,(LN(ImpUp2)-LN(ImpLow2))/3.29)</f>
        <v>0</v>
      </c>
    </row>
    <row r="1538" spans="7:13">
      <c r="G1538">
        <v>0.60749356570071245</v>
      </c>
      <c r="H1538">
        <v>0.58018951796935381</v>
      </c>
      <c r="I1538">
        <v>0.55288547023799528</v>
      </c>
      <c r="J1538">
        <f>_xlfn.BINOM.INV(BinomTrials,_xlfn.GAMMA.INV(Table3[[#This Row],[RV gamma]],GammaShape1,GammaRate1)/BinomTrials,Table3[[#This Row],[RV binom]])</f>
        <v>0</v>
      </c>
      <c r="K1538" s="1">
        <f>Table3[[#This Row],[Risk 1 Simulated occurences]]*_xlfn.LOGNORM.INV(Table3[[#This Row],[RV lognorm]],(LN(ImpLow1)+LN(ImpUp1))/2,(LN(ImpUp1)-LN(ImpLow1))/3.29)</f>
        <v>0</v>
      </c>
      <c r="L1538">
        <f>_xlfn.BINOM.INV(BinomTrials,_xlfn.GAMMA.INV(Table3[[#This Row],[RV gamma]],GammaShape2,GammaRate2)/BinomTrials,Table3[[#This Row],[RV binom]])</f>
        <v>0</v>
      </c>
      <c r="M1538" s="1">
        <f>Table3[[#This Row],[Risk 2 simulated occurences]]*_xlfn.LOGNORM.INV(Table3[[#This Row],[RV lognorm]],(LN(ImpLow2)+LN(ImpUp2))/2,(LN(ImpUp2)-LN(ImpLow2))/3.29)</f>
        <v>0</v>
      </c>
    </row>
    <row r="1539" spans="7:13">
      <c r="G1539">
        <v>0.14435873187350051</v>
      </c>
      <c r="H1539">
        <v>0.24522851092984366</v>
      </c>
      <c r="I1539">
        <v>0.3460982899861868</v>
      </c>
      <c r="J1539">
        <f>_xlfn.BINOM.INV(BinomTrials,_xlfn.GAMMA.INV(Table3[[#This Row],[RV gamma]],GammaShape1,GammaRate1)/BinomTrials,Table3[[#This Row],[RV binom]])</f>
        <v>0</v>
      </c>
      <c r="K1539" s="1">
        <f>Table3[[#This Row],[Risk 1 Simulated occurences]]*_xlfn.LOGNORM.INV(Table3[[#This Row],[RV lognorm]],(LN(ImpLow1)+LN(ImpUp1))/2,(LN(ImpUp1)-LN(ImpLow1))/3.29)</f>
        <v>0</v>
      </c>
      <c r="L1539">
        <f>_xlfn.BINOM.INV(BinomTrials,_xlfn.GAMMA.INV(Table3[[#This Row],[RV gamma]],GammaShape2,GammaRate2)/BinomTrials,Table3[[#This Row],[RV binom]])</f>
        <v>0</v>
      </c>
      <c r="M1539" s="1">
        <f>Table3[[#This Row],[Risk 2 simulated occurences]]*_xlfn.LOGNORM.INV(Table3[[#This Row],[RV lognorm]],(LN(ImpLow2)+LN(ImpUp2))/2,(LN(ImpUp2)-LN(ImpLow2))/3.29)</f>
        <v>0</v>
      </c>
    </row>
    <row r="1540" spans="7:13">
      <c r="G1540">
        <v>0.23720659792293169</v>
      </c>
      <c r="H1540">
        <v>0.55558319788220489</v>
      </c>
      <c r="I1540">
        <v>0.87395979784147804</v>
      </c>
      <c r="J1540">
        <f>_xlfn.BINOM.INV(BinomTrials,_xlfn.GAMMA.INV(Table3[[#This Row],[RV gamma]],GammaShape1,GammaRate1)/BinomTrials,Table3[[#This Row],[RV binom]])</f>
        <v>0</v>
      </c>
      <c r="K1540" s="1">
        <f>Table3[[#This Row],[Risk 1 Simulated occurences]]*_xlfn.LOGNORM.INV(Table3[[#This Row],[RV lognorm]],(LN(ImpLow1)+LN(ImpUp1))/2,(LN(ImpUp1)-LN(ImpLow1))/3.29)</f>
        <v>0</v>
      </c>
      <c r="L1540">
        <f>_xlfn.BINOM.INV(BinomTrials,_xlfn.GAMMA.INV(Table3[[#This Row],[RV gamma]],GammaShape2,GammaRate2)/BinomTrials,Table3[[#This Row],[RV binom]])</f>
        <v>0</v>
      </c>
      <c r="M1540" s="1">
        <f>Table3[[#This Row],[Risk 2 simulated occurences]]*_xlfn.LOGNORM.INV(Table3[[#This Row],[RV lognorm]],(LN(ImpLow2)+LN(ImpUp2))/2,(LN(ImpUp2)-LN(ImpLow2))/3.29)</f>
        <v>0</v>
      </c>
    </row>
    <row r="1541" spans="7:13">
      <c r="G1541">
        <v>0.73129129071314414</v>
      </c>
      <c r="H1541">
        <v>0.68680680621732348</v>
      </c>
      <c r="I1541">
        <v>0.64232232172150272</v>
      </c>
      <c r="J1541">
        <f>_xlfn.BINOM.INV(BinomTrials,_xlfn.GAMMA.INV(Table3[[#This Row],[RV gamma]],GammaShape1,GammaRate1)/BinomTrials,Table3[[#This Row],[RV binom]])</f>
        <v>1</v>
      </c>
      <c r="K1541" s="1">
        <f>Table3[[#This Row],[Risk 1 Simulated occurences]]*_xlfn.LOGNORM.INV(Table3[[#This Row],[RV lognorm]],(LN(ImpLow1)+LN(ImpUp1))/2,(LN(ImpUp1)-LN(ImpLow1))/3.29)</f>
        <v>40817.172972320899</v>
      </c>
      <c r="L1541">
        <f>_xlfn.BINOM.INV(BinomTrials,_xlfn.GAMMA.INV(Table3[[#This Row],[RV gamma]],GammaShape2,GammaRate2)/BinomTrials,Table3[[#This Row],[RV binom]])</f>
        <v>0</v>
      </c>
      <c r="M1541" s="1">
        <f>Table3[[#This Row],[Risk 2 simulated occurences]]*_xlfn.LOGNORM.INV(Table3[[#This Row],[RV lognorm]],(LN(ImpLow2)+LN(ImpUp2))/2,(LN(ImpUp2)-LN(ImpLow2))/3.29)</f>
        <v>0</v>
      </c>
    </row>
    <row r="1542" spans="7:13">
      <c r="G1542">
        <v>0.8127230158134936</v>
      </c>
      <c r="H1542">
        <v>0.16199209455493468</v>
      </c>
      <c r="I1542">
        <v>0.51126117329637577</v>
      </c>
      <c r="J1542">
        <f>_xlfn.BINOM.INV(BinomTrials,_xlfn.GAMMA.INV(Table3[[#This Row],[RV gamma]],GammaShape1,GammaRate1)/BinomTrials,Table3[[#This Row],[RV binom]])</f>
        <v>0</v>
      </c>
      <c r="K1542" s="1">
        <f>Table3[[#This Row],[Risk 1 Simulated occurences]]*_xlfn.LOGNORM.INV(Table3[[#This Row],[RV lognorm]],(LN(ImpLow1)+LN(ImpUp1))/2,(LN(ImpUp1)-LN(ImpLow1))/3.29)</f>
        <v>0</v>
      </c>
      <c r="L1542">
        <f>_xlfn.BINOM.INV(BinomTrials,_xlfn.GAMMA.INV(Table3[[#This Row],[RV gamma]],GammaShape2,GammaRate2)/BinomTrials,Table3[[#This Row],[RV binom]])</f>
        <v>0</v>
      </c>
      <c r="M1542" s="1">
        <f>Table3[[#This Row],[Risk 2 simulated occurences]]*_xlfn.LOGNORM.INV(Table3[[#This Row],[RV lognorm]],(LN(ImpLow2)+LN(ImpUp2))/2,(LN(ImpUp2)-LN(ImpLow2))/3.29)</f>
        <v>0</v>
      </c>
    </row>
    <row r="1543" spans="7:13">
      <c r="G1543">
        <v>0.43572677738765569</v>
      </c>
      <c r="H1543">
        <v>0.60113318478741362</v>
      </c>
      <c r="I1543">
        <v>0.7665395921871716</v>
      </c>
      <c r="J1543">
        <f>_xlfn.BINOM.INV(BinomTrials,_xlfn.GAMMA.INV(Table3[[#This Row],[RV gamma]],GammaShape1,GammaRate1)/BinomTrials,Table3[[#This Row],[RV binom]])</f>
        <v>0</v>
      </c>
      <c r="K1543" s="1">
        <f>Table3[[#This Row],[Risk 1 Simulated occurences]]*_xlfn.LOGNORM.INV(Table3[[#This Row],[RV lognorm]],(LN(ImpLow1)+LN(ImpUp1))/2,(LN(ImpUp1)-LN(ImpLow1))/3.29)</f>
        <v>0</v>
      </c>
      <c r="L1543">
        <f>_xlfn.BINOM.INV(BinomTrials,_xlfn.GAMMA.INV(Table3[[#This Row],[RV gamma]],GammaShape2,GammaRate2)/BinomTrials,Table3[[#This Row],[RV binom]])</f>
        <v>0</v>
      </c>
      <c r="M1543" s="1">
        <f>Table3[[#This Row],[Risk 2 simulated occurences]]*_xlfn.LOGNORM.INV(Table3[[#This Row],[RV lognorm]],(LN(ImpLow2)+LN(ImpUp2))/2,(LN(ImpUp2)-LN(ImpLow2))/3.29)</f>
        <v>0</v>
      </c>
    </row>
    <row r="1544" spans="7:13">
      <c r="G1544">
        <v>0.25994755432938577</v>
      </c>
      <c r="H1544">
        <v>0.24543672206133452</v>
      </c>
      <c r="I1544">
        <v>0.23092588979328327</v>
      </c>
      <c r="J1544">
        <f>_xlfn.BINOM.INV(BinomTrials,_xlfn.GAMMA.INV(Table3[[#This Row],[RV gamma]],GammaShape1,GammaRate1)/BinomTrials,Table3[[#This Row],[RV binom]])</f>
        <v>0</v>
      </c>
      <c r="K1544" s="1">
        <f>Table3[[#This Row],[Risk 1 Simulated occurences]]*_xlfn.LOGNORM.INV(Table3[[#This Row],[RV lognorm]],(LN(ImpLow1)+LN(ImpUp1))/2,(LN(ImpUp1)-LN(ImpLow1))/3.29)</f>
        <v>0</v>
      </c>
      <c r="L1544">
        <f>_xlfn.BINOM.INV(BinomTrials,_xlfn.GAMMA.INV(Table3[[#This Row],[RV gamma]],GammaShape2,GammaRate2)/BinomTrials,Table3[[#This Row],[RV binom]])</f>
        <v>0</v>
      </c>
      <c r="M1544" s="1">
        <f>Table3[[#This Row],[Risk 2 simulated occurences]]*_xlfn.LOGNORM.INV(Table3[[#This Row],[RV lognorm]],(LN(ImpLow2)+LN(ImpUp2))/2,(LN(ImpUp2)-LN(ImpLow2))/3.29)</f>
        <v>0</v>
      </c>
    </row>
    <row r="1545" spans="7:13">
      <c r="G1545">
        <v>0.93854561398669412</v>
      </c>
      <c r="H1545">
        <v>5.4987684849178271E-2</v>
      </c>
      <c r="I1545">
        <v>0.17142975571166247</v>
      </c>
      <c r="J1545">
        <f>_xlfn.BINOM.INV(BinomTrials,_xlfn.GAMMA.INV(Table3[[#This Row],[RV gamma]],GammaShape1,GammaRate1)/BinomTrials,Table3[[#This Row],[RV binom]])</f>
        <v>0</v>
      </c>
      <c r="K1545" s="1">
        <f>Table3[[#This Row],[Risk 1 Simulated occurences]]*_xlfn.LOGNORM.INV(Table3[[#This Row],[RV lognorm]],(LN(ImpLow1)+LN(ImpUp1))/2,(LN(ImpUp1)-LN(ImpLow1))/3.29)</f>
        <v>0</v>
      </c>
      <c r="L1545">
        <f>_xlfn.BINOM.INV(BinomTrials,_xlfn.GAMMA.INV(Table3[[#This Row],[RV gamma]],GammaShape2,GammaRate2)/BinomTrials,Table3[[#This Row],[RV binom]])</f>
        <v>0</v>
      </c>
      <c r="M1545" s="1">
        <f>Table3[[#This Row],[Risk 2 simulated occurences]]*_xlfn.LOGNORM.INV(Table3[[#This Row],[RV lognorm]],(LN(ImpLow2)+LN(ImpUp2))/2,(LN(ImpUp2)-LN(ImpLow2))/3.29)</f>
        <v>0</v>
      </c>
    </row>
    <row r="1546" spans="7:13">
      <c r="G1546">
        <v>0.13613427436730557</v>
      </c>
      <c r="H1546">
        <v>0.17801926013921354</v>
      </c>
      <c r="I1546">
        <v>0.21990424591112148</v>
      </c>
      <c r="J1546">
        <f>_xlfn.BINOM.INV(BinomTrials,_xlfn.GAMMA.INV(Table3[[#This Row],[RV gamma]],GammaShape1,GammaRate1)/BinomTrials,Table3[[#This Row],[RV binom]])</f>
        <v>0</v>
      </c>
      <c r="K1546" s="1">
        <f>Table3[[#This Row],[Risk 1 Simulated occurences]]*_xlfn.LOGNORM.INV(Table3[[#This Row],[RV lognorm]],(LN(ImpLow1)+LN(ImpUp1))/2,(LN(ImpUp1)-LN(ImpLow1))/3.29)</f>
        <v>0</v>
      </c>
      <c r="L1546">
        <f>_xlfn.BINOM.INV(BinomTrials,_xlfn.GAMMA.INV(Table3[[#This Row],[RV gamma]],GammaShape2,GammaRate2)/BinomTrials,Table3[[#This Row],[RV binom]])</f>
        <v>0</v>
      </c>
      <c r="M1546" s="1">
        <f>Table3[[#This Row],[Risk 2 simulated occurences]]*_xlfn.LOGNORM.INV(Table3[[#This Row],[RV lognorm]],(LN(ImpLow2)+LN(ImpUp2))/2,(LN(ImpUp2)-LN(ImpLow2))/3.29)</f>
        <v>0</v>
      </c>
    </row>
    <row r="1547" spans="7:13">
      <c r="G1547">
        <v>8.7492913048478269E-3</v>
      </c>
      <c r="H1547">
        <v>0.9697051597618056</v>
      </c>
      <c r="I1547">
        <v>0.9306610282187634</v>
      </c>
      <c r="J1547">
        <f>_xlfn.BINOM.INV(BinomTrials,_xlfn.GAMMA.INV(Table3[[#This Row],[RV gamma]],GammaShape1,GammaRate1)/BinomTrials,Table3[[#This Row],[RV binom]])</f>
        <v>2</v>
      </c>
      <c r="K1547" s="1">
        <f>Table3[[#This Row],[Risk 1 Simulated occurences]]*_xlfn.LOGNORM.INV(Table3[[#This Row],[RV lognorm]],(LN(ImpLow1)+LN(ImpUp1))/2,(LN(ImpUp1)-LN(ImpLow1))/3.29)</f>
        <v>178279.16049462548</v>
      </c>
      <c r="L1547">
        <f>_xlfn.BINOM.INV(BinomTrials,_xlfn.GAMMA.INV(Table3[[#This Row],[RV gamma]],GammaShape2,GammaRate2)/BinomTrials,Table3[[#This Row],[RV binom]])</f>
        <v>1</v>
      </c>
      <c r="M1547" s="1">
        <f>Table3[[#This Row],[Risk 2 simulated occurences]]*_xlfn.LOGNORM.INV(Table3[[#This Row],[RV lognorm]],(LN(ImpLow2)+LN(ImpUp2))/2,(LN(ImpUp2)-LN(ImpLow2))/3.29)</f>
        <v>8913958.0247312933</v>
      </c>
    </row>
    <row r="1548" spans="7:13">
      <c r="G1548">
        <v>4.9338960577425997E-2</v>
      </c>
      <c r="H1548">
        <v>0.83462011666717939</v>
      </c>
      <c r="I1548">
        <v>0.61990127275693285</v>
      </c>
      <c r="J1548">
        <f>_xlfn.BINOM.INV(BinomTrials,_xlfn.GAMMA.INV(Table3[[#This Row],[RV gamma]],GammaShape1,GammaRate1)/BinomTrials,Table3[[#This Row],[RV binom]])</f>
        <v>1</v>
      </c>
      <c r="K1548" s="1">
        <f>Table3[[#This Row],[Risk 1 Simulated occurences]]*_xlfn.LOGNORM.INV(Table3[[#This Row],[RV lognorm]],(LN(ImpLow1)+LN(ImpUp1))/2,(LN(ImpUp1)-LN(ImpLow1))/3.29)</f>
        <v>39153.67161407516</v>
      </c>
      <c r="L1548">
        <f>_xlfn.BINOM.INV(BinomTrials,_xlfn.GAMMA.INV(Table3[[#This Row],[RV gamma]],GammaShape2,GammaRate2)/BinomTrials,Table3[[#This Row],[RV binom]])</f>
        <v>0</v>
      </c>
      <c r="M1548" s="1">
        <f>Table3[[#This Row],[Risk 2 simulated occurences]]*_xlfn.LOGNORM.INV(Table3[[#This Row],[RV lognorm]],(LN(ImpLow2)+LN(ImpUp2))/2,(LN(ImpUp2)-LN(ImpLow2))/3.29)</f>
        <v>0</v>
      </c>
    </row>
    <row r="1549" spans="7:13">
      <c r="G1549">
        <v>0.23991042479868532</v>
      </c>
      <c r="H1549">
        <v>0.46030082528493405</v>
      </c>
      <c r="I1549">
        <v>0.6806912257711828</v>
      </c>
      <c r="J1549">
        <f>_xlfn.BINOM.INV(BinomTrials,_xlfn.GAMMA.INV(Table3[[#This Row],[RV gamma]],GammaShape1,GammaRate1)/BinomTrials,Table3[[#This Row],[RV binom]])</f>
        <v>0</v>
      </c>
      <c r="K1549" s="1">
        <f>Table3[[#This Row],[Risk 1 Simulated occurences]]*_xlfn.LOGNORM.INV(Table3[[#This Row],[RV lognorm]],(LN(ImpLow1)+LN(ImpUp1))/2,(LN(ImpUp1)-LN(ImpLow1))/3.29)</f>
        <v>0</v>
      </c>
      <c r="L1549">
        <f>_xlfn.BINOM.INV(BinomTrials,_xlfn.GAMMA.INV(Table3[[#This Row],[RV gamma]],GammaShape2,GammaRate2)/BinomTrials,Table3[[#This Row],[RV binom]])</f>
        <v>0</v>
      </c>
      <c r="M1549" s="1">
        <f>Table3[[#This Row],[Risk 2 simulated occurences]]*_xlfn.LOGNORM.INV(Table3[[#This Row],[RV lognorm]],(LN(ImpLow2)+LN(ImpUp2))/2,(LN(ImpUp2)-LN(ImpLow2))/3.29)</f>
        <v>0</v>
      </c>
    </row>
    <row r="1550" spans="7:13">
      <c r="G1550">
        <v>0.17450959150423742</v>
      </c>
      <c r="H1550">
        <v>0.27597056388667346</v>
      </c>
      <c r="I1550">
        <v>0.37743153626910947</v>
      </c>
      <c r="J1550">
        <f>_xlfn.BINOM.INV(BinomTrials,_xlfn.GAMMA.INV(Table3[[#This Row],[RV gamma]],GammaShape1,GammaRate1)/BinomTrials,Table3[[#This Row],[RV binom]])</f>
        <v>0</v>
      </c>
      <c r="K1550" s="1">
        <f>Table3[[#This Row],[Risk 1 Simulated occurences]]*_xlfn.LOGNORM.INV(Table3[[#This Row],[RV lognorm]],(LN(ImpLow1)+LN(ImpUp1))/2,(LN(ImpUp1)-LN(ImpLow1))/3.29)</f>
        <v>0</v>
      </c>
      <c r="L1550">
        <f>_xlfn.BINOM.INV(BinomTrials,_xlfn.GAMMA.INV(Table3[[#This Row],[RV gamma]],GammaShape2,GammaRate2)/BinomTrials,Table3[[#This Row],[RV binom]])</f>
        <v>0</v>
      </c>
      <c r="M1550" s="1">
        <f>Table3[[#This Row],[Risk 2 simulated occurences]]*_xlfn.LOGNORM.INV(Table3[[#This Row],[RV lognorm]],(LN(ImpLow2)+LN(ImpUp2))/2,(LN(ImpUp2)-LN(ImpLow2))/3.29)</f>
        <v>0</v>
      </c>
    </row>
    <row r="1551" spans="7:13">
      <c r="G1551">
        <v>0.98270441171839107</v>
      </c>
      <c r="H1551">
        <v>0.23726724332071247</v>
      </c>
      <c r="I1551">
        <v>0.49183007492303388</v>
      </c>
      <c r="J1551">
        <f>_xlfn.BINOM.INV(BinomTrials,_xlfn.GAMMA.INV(Table3[[#This Row],[RV gamma]],GammaShape1,GammaRate1)/BinomTrials,Table3[[#This Row],[RV binom]])</f>
        <v>0</v>
      </c>
      <c r="K1551" s="1">
        <f>Table3[[#This Row],[Risk 1 Simulated occurences]]*_xlfn.LOGNORM.INV(Table3[[#This Row],[RV lognorm]],(LN(ImpLow1)+LN(ImpUp1))/2,(LN(ImpUp1)-LN(ImpLow1))/3.29)</f>
        <v>0</v>
      </c>
      <c r="L1551">
        <f>_xlfn.BINOM.INV(BinomTrials,_xlfn.GAMMA.INV(Table3[[#This Row],[RV gamma]],GammaShape2,GammaRate2)/BinomTrials,Table3[[#This Row],[RV binom]])</f>
        <v>0</v>
      </c>
      <c r="M1551" s="1">
        <f>Table3[[#This Row],[Risk 2 simulated occurences]]*_xlfn.LOGNORM.INV(Table3[[#This Row],[RV lognorm]],(LN(ImpLow2)+LN(ImpUp2))/2,(LN(ImpUp2)-LN(ImpLow2))/3.29)</f>
        <v>0</v>
      </c>
    </row>
    <row r="1552" spans="7:13">
      <c r="G1552">
        <v>0.3130477509987763</v>
      </c>
      <c r="H1552">
        <v>0.75055849121443852</v>
      </c>
      <c r="I1552">
        <v>0.18806923143010085</v>
      </c>
      <c r="J1552">
        <f>_xlfn.BINOM.INV(BinomTrials,_xlfn.GAMMA.INV(Table3[[#This Row],[RV gamma]],GammaShape1,GammaRate1)/BinomTrials,Table3[[#This Row],[RV binom]])</f>
        <v>1</v>
      </c>
      <c r="K1552" s="1">
        <f>Table3[[#This Row],[Risk 1 Simulated occurences]]*_xlfn.LOGNORM.INV(Table3[[#This Row],[RV lognorm]],(LN(ImpLow1)+LN(ImpUp1))/2,(LN(ImpUp1)-LN(ImpLow1))/3.29)</f>
        <v>17021.302905484274</v>
      </c>
      <c r="L1552">
        <f>_xlfn.BINOM.INV(BinomTrials,_xlfn.GAMMA.INV(Table3[[#This Row],[RV gamma]],GammaShape2,GammaRate2)/BinomTrials,Table3[[#This Row],[RV binom]])</f>
        <v>0</v>
      </c>
      <c r="M1552" s="1">
        <f>Table3[[#This Row],[Risk 2 simulated occurences]]*_xlfn.LOGNORM.INV(Table3[[#This Row],[RV lognorm]],(LN(ImpLow2)+LN(ImpUp2))/2,(LN(ImpUp2)-LN(ImpLow2))/3.29)</f>
        <v>0</v>
      </c>
    </row>
    <row r="1553" spans="7:13">
      <c r="G1553">
        <v>0.39355103643310768</v>
      </c>
      <c r="H1553">
        <v>0.636561841069051</v>
      </c>
      <c r="I1553">
        <v>0.87957264570499427</v>
      </c>
      <c r="J1553">
        <f>_xlfn.BINOM.INV(BinomTrials,_xlfn.GAMMA.INV(Table3[[#This Row],[RV gamma]],GammaShape1,GammaRate1)/BinomTrials,Table3[[#This Row],[RV binom]])</f>
        <v>1</v>
      </c>
      <c r="K1553" s="1">
        <f>Table3[[#This Row],[Risk 1 Simulated occurences]]*_xlfn.LOGNORM.INV(Table3[[#This Row],[RV lognorm]],(LN(ImpLow1)+LN(ImpUp1))/2,(LN(ImpUp1)-LN(ImpLow1))/3.29)</f>
        <v>71860.512883150164</v>
      </c>
      <c r="L1553">
        <f>_xlfn.BINOM.INV(BinomTrials,_xlfn.GAMMA.INV(Table3[[#This Row],[RV gamma]],GammaShape2,GammaRate2)/BinomTrials,Table3[[#This Row],[RV binom]])</f>
        <v>0</v>
      </c>
      <c r="M1553" s="1">
        <f>Table3[[#This Row],[Risk 2 simulated occurences]]*_xlfn.LOGNORM.INV(Table3[[#This Row],[RV lognorm]],(LN(ImpLow2)+LN(ImpUp2))/2,(LN(ImpUp2)-LN(ImpLow2))/3.29)</f>
        <v>0</v>
      </c>
    </row>
    <row r="1554" spans="7:13">
      <c r="G1554">
        <v>0.41226933124115195</v>
      </c>
      <c r="H1554">
        <v>0.69486284753999805</v>
      </c>
      <c r="I1554">
        <v>0.97745636383884416</v>
      </c>
      <c r="J1554">
        <f>_xlfn.BINOM.INV(BinomTrials,_xlfn.GAMMA.INV(Table3[[#This Row],[RV gamma]],GammaShape1,GammaRate1)/BinomTrials,Table3[[#This Row],[RV binom]])</f>
        <v>1</v>
      </c>
      <c r="K1554" s="1">
        <f>Table3[[#This Row],[Risk 1 Simulated occurences]]*_xlfn.LOGNORM.INV(Table3[[#This Row],[RV lognorm]],(LN(ImpLow1)+LN(ImpUp1))/2,(LN(ImpUp1)-LN(ImpLow1))/3.29)</f>
        <v>128549.29840389146</v>
      </c>
      <c r="L1554">
        <f>_xlfn.BINOM.INV(BinomTrials,_xlfn.GAMMA.INV(Table3[[#This Row],[RV gamma]],GammaShape2,GammaRate2)/BinomTrials,Table3[[#This Row],[RV binom]])</f>
        <v>0</v>
      </c>
      <c r="M1554" s="1">
        <f>Table3[[#This Row],[Risk 2 simulated occurences]]*_xlfn.LOGNORM.INV(Table3[[#This Row],[RV lognorm]],(LN(ImpLow2)+LN(ImpUp2))/2,(LN(ImpUp2)-LN(ImpLow2))/3.29)</f>
        <v>0</v>
      </c>
    </row>
    <row r="1555" spans="7:13">
      <c r="G1555">
        <v>1.0650170040619638E-2</v>
      </c>
      <c r="H1555">
        <v>0.55987860474729845</v>
      </c>
      <c r="I1555">
        <v>0.10910703945397728</v>
      </c>
      <c r="J1555">
        <f>_xlfn.BINOM.INV(BinomTrials,_xlfn.GAMMA.INV(Table3[[#This Row],[RV gamma]],GammaShape1,GammaRate1)/BinomTrials,Table3[[#This Row],[RV binom]])</f>
        <v>0</v>
      </c>
      <c r="K1555" s="1">
        <f>Table3[[#This Row],[Risk 1 Simulated occurences]]*_xlfn.LOGNORM.INV(Table3[[#This Row],[RV lognorm]],(LN(ImpLow1)+LN(ImpUp1))/2,(LN(ImpUp1)-LN(ImpLow1))/3.29)</f>
        <v>0</v>
      </c>
      <c r="L1555">
        <f>_xlfn.BINOM.INV(BinomTrials,_xlfn.GAMMA.INV(Table3[[#This Row],[RV gamma]],GammaShape2,GammaRate2)/BinomTrials,Table3[[#This Row],[RV binom]])</f>
        <v>0</v>
      </c>
      <c r="M1555" s="1">
        <f>Table3[[#This Row],[Risk 2 simulated occurences]]*_xlfn.LOGNORM.INV(Table3[[#This Row],[RV lognorm]],(LN(ImpLow2)+LN(ImpUp2))/2,(LN(ImpUp2)-LN(ImpLow2))/3.29)</f>
        <v>0</v>
      </c>
    </row>
    <row r="1556" spans="7:13">
      <c r="G1556">
        <v>0.99740787269426878</v>
      </c>
      <c r="H1556">
        <v>0.87970998784513676</v>
      </c>
      <c r="I1556">
        <v>0.76201210299600475</v>
      </c>
      <c r="J1556">
        <f>_xlfn.BINOM.INV(BinomTrials,_xlfn.GAMMA.INV(Table3[[#This Row],[RV gamma]],GammaShape1,GammaRate1)/BinomTrials,Table3[[#This Row],[RV binom]])</f>
        <v>2</v>
      </c>
      <c r="K1556" s="1">
        <f>Table3[[#This Row],[Risk 1 Simulated occurences]]*_xlfn.LOGNORM.INV(Table3[[#This Row],[RV lognorm]],(LN(ImpLow1)+LN(ImpUp1))/2,(LN(ImpUp1)-LN(ImpLow1))/3.29)</f>
        <v>104155.79833724859</v>
      </c>
      <c r="L1556">
        <f>_xlfn.BINOM.INV(BinomTrials,_xlfn.GAMMA.INV(Table3[[#This Row],[RV gamma]],GammaShape2,GammaRate2)/BinomTrials,Table3[[#This Row],[RV binom]])</f>
        <v>1</v>
      </c>
      <c r="M1556" s="1">
        <f>Table3[[#This Row],[Risk 2 simulated occurences]]*_xlfn.LOGNORM.INV(Table3[[#This Row],[RV lognorm]],(LN(ImpLow2)+LN(ImpUp2))/2,(LN(ImpUp2)-LN(ImpLow2))/3.29)</f>
        <v>5207789.9168624412</v>
      </c>
    </row>
    <row r="1557" spans="7:13">
      <c r="G1557">
        <v>0.43411637257510627</v>
      </c>
      <c r="H1557">
        <v>0.28576571321383387</v>
      </c>
      <c r="I1557">
        <v>0.13741505385256142</v>
      </c>
      <c r="J1557">
        <f>_xlfn.BINOM.INV(BinomTrials,_xlfn.GAMMA.INV(Table3[[#This Row],[RV gamma]],GammaShape1,GammaRate1)/BinomTrials,Table3[[#This Row],[RV binom]])</f>
        <v>0</v>
      </c>
      <c r="K1557" s="1">
        <f>Table3[[#This Row],[Risk 1 Simulated occurences]]*_xlfn.LOGNORM.INV(Table3[[#This Row],[RV lognorm]],(LN(ImpLow1)+LN(ImpUp1))/2,(LN(ImpUp1)-LN(ImpLow1))/3.29)</f>
        <v>0</v>
      </c>
      <c r="L1557">
        <f>_xlfn.BINOM.INV(BinomTrials,_xlfn.GAMMA.INV(Table3[[#This Row],[RV gamma]],GammaShape2,GammaRate2)/BinomTrials,Table3[[#This Row],[RV binom]])</f>
        <v>0</v>
      </c>
      <c r="M1557" s="1">
        <f>Table3[[#This Row],[Risk 2 simulated occurences]]*_xlfn.LOGNORM.INV(Table3[[#This Row],[RV lognorm]],(LN(ImpLow2)+LN(ImpUp2))/2,(LN(ImpUp2)-LN(ImpLow2))/3.29)</f>
        <v>0</v>
      </c>
    </row>
    <row r="1558" spans="7:13">
      <c r="G1558">
        <v>0.19387386981112598</v>
      </c>
      <c r="H1558">
        <v>0.86434198490546177</v>
      </c>
      <c r="I1558">
        <v>0.53481009999979756</v>
      </c>
      <c r="J1558">
        <f>_xlfn.BINOM.INV(BinomTrials,_xlfn.GAMMA.INV(Table3[[#This Row],[RV gamma]],GammaShape1,GammaRate1)/BinomTrials,Table3[[#This Row],[RV binom]])</f>
        <v>1</v>
      </c>
      <c r="K1558" s="1">
        <f>Table3[[#This Row],[Risk 1 Simulated occurences]]*_xlfn.LOGNORM.INV(Table3[[#This Row],[RV lognorm]],(LN(ImpLow1)+LN(ImpUp1))/2,(LN(ImpUp1)-LN(ImpLow1))/3.29)</f>
        <v>33616.718607721828</v>
      </c>
      <c r="L1558">
        <f>_xlfn.BINOM.INV(BinomTrials,_xlfn.GAMMA.INV(Table3[[#This Row],[RV gamma]],GammaShape2,GammaRate2)/BinomTrials,Table3[[#This Row],[RV binom]])</f>
        <v>1</v>
      </c>
      <c r="M1558" s="1">
        <f>Table3[[#This Row],[Risk 2 simulated occurences]]*_xlfn.LOGNORM.INV(Table3[[#This Row],[RV lognorm]],(LN(ImpLow2)+LN(ImpUp2))/2,(LN(ImpUp2)-LN(ImpLow2))/3.29)</f>
        <v>3361671.8607721846</v>
      </c>
    </row>
    <row r="1559" spans="7:13">
      <c r="G1559">
        <v>0.43812991559418379</v>
      </c>
      <c r="H1559">
        <v>0.99574030609603059</v>
      </c>
      <c r="I1559">
        <v>0.55335069659787728</v>
      </c>
      <c r="J1559">
        <f>_xlfn.BINOM.INV(BinomTrials,_xlfn.GAMMA.INV(Table3[[#This Row],[RV gamma]],GammaShape1,GammaRate1)/BinomTrials,Table3[[#This Row],[RV binom]])</f>
        <v>3</v>
      </c>
      <c r="K1559" s="1">
        <f>Table3[[#This Row],[Risk 1 Simulated occurences]]*_xlfn.LOGNORM.INV(Table3[[#This Row],[RV lognorm]],(LN(ImpLow1)+LN(ImpUp1))/2,(LN(ImpUp1)-LN(ImpLow1))/3.29)</f>
        <v>104205.51436709588</v>
      </c>
      <c r="L1559">
        <f>_xlfn.BINOM.INV(BinomTrials,_xlfn.GAMMA.INV(Table3[[#This Row],[RV gamma]],GammaShape2,GammaRate2)/BinomTrials,Table3[[#This Row],[RV binom]])</f>
        <v>2</v>
      </c>
      <c r="M1559" s="1">
        <f>Table3[[#This Row],[Risk 2 simulated occurences]]*_xlfn.LOGNORM.INV(Table3[[#This Row],[RV lognorm]],(LN(ImpLow2)+LN(ImpUp2))/2,(LN(ImpUp2)-LN(ImpLow2))/3.29)</f>
        <v>6947034.2911397284</v>
      </c>
    </row>
    <row r="1560" spans="7:13">
      <c r="G1560">
        <v>0.64949139144713586</v>
      </c>
      <c r="H1560">
        <v>0.40732455598531503</v>
      </c>
      <c r="I1560">
        <v>0.16515772052349417</v>
      </c>
      <c r="J1560">
        <f>_xlfn.BINOM.INV(BinomTrials,_xlfn.GAMMA.INV(Table3[[#This Row],[RV gamma]],GammaShape1,GammaRate1)/BinomTrials,Table3[[#This Row],[RV binom]])</f>
        <v>0</v>
      </c>
      <c r="K1560" s="1">
        <f>Table3[[#This Row],[Risk 1 Simulated occurences]]*_xlfn.LOGNORM.INV(Table3[[#This Row],[RV lognorm]],(LN(ImpLow1)+LN(ImpUp1))/2,(LN(ImpUp1)-LN(ImpLow1))/3.29)</f>
        <v>0</v>
      </c>
      <c r="L1560">
        <f>_xlfn.BINOM.INV(BinomTrials,_xlfn.GAMMA.INV(Table3[[#This Row],[RV gamma]],GammaShape2,GammaRate2)/BinomTrials,Table3[[#This Row],[RV binom]])</f>
        <v>0</v>
      </c>
      <c r="M1560" s="1">
        <f>Table3[[#This Row],[Risk 2 simulated occurences]]*_xlfn.LOGNORM.INV(Table3[[#This Row],[RV lognorm]],(LN(ImpLow2)+LN(ImpUp2))/2,(LN(ImpUp2)-LN(ImpLow2))/3.29)</f>
        <v>0</v>
      </c>
    </row>
    <row r="1561" spans="7:13">
      <c r="G1561">
        <v>1.8160520129911844E-3</v>
      </c>
      <c r="H1561">
        <v>0.90381244518971648</v>
      </c>
      <c r="I1561">
        <v>0.80580883836644179</v>
      </c>
      <c r="J1561">
        <f>_xlfn.BINOM.INV(BinomTrials,_xlfn.GAMMA.INV(Table3[[#This Row],[RV gamma]],GammaShape1,GammaRate1)/BinomTrials,Table3[[#This Row],[RV binom]])</f>
        <v>1</v>
      </c>
      <c r="K1561" s="1">
        <f>Table3[[#This Row],[Risk 1 Simulated occurences]]*_xlfn.LOGNORM.INV(Table3[[#This Row],[RV lognorm]],(LN(ImpLow1)+LN(ImpUp1))/2,(LN(ImpUp1)-LN(ImpLow1))/3.29)</f>
        <v>57832.863127373043</v>
      </c>
      <c r="L1561">
        <f>_xlfn.BINOM.INV(BinomTrials,_xlfn.GAMMA.INV(Table3[[#This Row],[RV gamma]],GammaShape2,GammaRate2)/BinomTrials,Table3[[#This Row],[RV binom]])</f>
        <v>1</v>
      </c>
      <c r="M1561" s="1">
        <f>Table3[[#This Row],[Risk 2 simulated occurences]]*_xlfn.LOGNORM.INV(Table3[[#This Row],[RV lognorm]],(LN(ImpLow2)+LN(ImpUp2))/2,(LN(ImpUp2)-LN(ImpLow2))/3.29)</f>
        <v>5783286.3127373168</v>
      </c>
    </row>
    <row r="1562" spans="7:13">
      <c r="G1562">
        <v>0.52238618234283574</v>
      </c>
      <c r="H1562">
        <v>0.37576630356524432</v>
      </c>
      <c r="I1562">
        <v>0.22914642478765287</v>
      </c>
      <c r="J1562">
        <f>_xlfn.BINOM.INV(BinomTrials,_xlfn.GAMMA.INV(Table3[[#This Row],[RV gamma]],GammaShape1,GammaRate1)/BinomTrials,Table3[[#This Row],[RV binom]])</f>
        <v>0</v>
      </c>
      <c r="K1562" s="1">
        <f>Table3[[#This Row],[Risk 1 Simulated occurences]]*_xlfn.LOGNORM.INV(Table3[[#This Row],[RV lognorm]],(LN(ImpLow1)+LN(ImpUp1))/2,(LN(ImpUp1)-LN(ImpLow1))/3.29)</f>
        <v>0</v>
      </c>
      <c r="L1562">
        <f>_xlfn.BINOM.INV(BinomTrials,_xlfn.GAMMA.INV(Table3[[#This Row],[RV gamma]],GammaShape2,GammaRate2)/BinomTrials,Table3[[#This Row],[RV binom]])</f>
        <v>0</v>
      </c>
      <c r="M1562" s="1">
        <f>Table3[[#This Row],[Risk 2 simulated occurences]]*_xlfn.LOGNORM.INV(Table3[[#This Row],[RV lognorm]],(LN(ImpLow2)+LN(ImpUp2))/2,(LN(ImpUp2)-LN(ImpLow2))/3.29)</f>
        <v>0</v>
      </c>
    </row>
    <row r="1563" spans="7:13">
      <c r="G1563">
        <v>0.74456663604107065</v>
      </c>
      <c r="H1563">
        <v>0.50426402106148382</v>
      </c>
      <c r="I1563">
        <v>0.26396140608189694</v>
      </c>
      <c r="J1563">
        <f>_xlfn.BINOM.INV(BinomTrials,_xlfn.GAMMA.INV(Table3[[#This Row],[RV gamma]],GammaShape1,GammaRate1)/BinomTrials,Table3[[#This Row],[RV binom]])</f>
        <v>0</v>
      </c>
      <c r="K1563" s="1">
        <f>Table3[[#This Row],[Risk 1 Simulated occurences]]*_xlfn.LOGNORM.INV(Table3[[#This Row],[RV lognorm]],(LN(ImpLow1)+LN(ImpUp1))/2,(LN(ImpUp1)-LN(ImpLow1))/3.29)</f>
        <v>0</v>
      </c>
      <c r="L1563">
        <f>_xlfn.BINOM.INV(BinomTrials,_xlfn.GAMMA.INV(Table3[[#This Row],[RV gamma]],GammaShape2,GammaRate2)/BinomTrials,Table3[[#This Row],[RV binom]])</f>
        <v>0</v>
      </c>
      <c r="M1563" s="1">
        <f>Table3[[#This Row],[Risk 2 simulated occurences]]*_xlfn.LOGNORM.INV(Table3[[#This Row],[RV lognorm]],(LN(ImpLow2)+LN(ImpUp2))/2,(LN(ImpUp2)-LN(ImpLow2))/3.29)</f>
        <v>0</v>
      </c>
    </row>
    <row r="1564" spans="7:13">
      <c r="G1564">
        <v>0.93145194227409178</v>
      </c>
      <c r="H1564">
        <v>0.16540198035789747</v>
      </c>
      <c r="I1564">
        <v>0.3993520184417032</v>
      </c>
      <c r="J1564">
        <f>_xlfn.BINOM.INV(BinomTrials,_xlfn.GAMMA.INV(Table3[[#This Row],[RV gamma]],GammaShape1,GammaRate1)/BinomTrials,Table3[[#This Row],[RV binom]])</f>
        <v>0</v>
      </c>
      <c r="K1564" s="1">
        <f>Table3[[#This Row],[Risk 1 Simulated occurences]]*_xlfn.LOGNORM.INV(Table3[[#This Row],[RV lognorm]],(LN(ImpLow1)+LN(ImpUp1))/2,(LN(ImpUp1)-LN(ImpLow1))/3.29)</f>
        <v>0</v>
      </c>
      <c r="L1564">
        <f>_xlfn.BINOM.INV(BinomTrials,_xlfn.GAMMA.INV(Table3[[#This Row],[RV gamma]],GammaShape2,GammaRate2)/BinomTrials,Table3[[#This Row],[RV binom]])</f>
        <v>0</v>
      </c>
      <c r="M1564" s="1">
        <f>Table3[[#This Row],[Risk 2 simulated occurences]]*_xlfn.LOGNORM.INV(Table3[[#This Row],[RV lognorm]],(LN(ImpLow2)+LN(ImpUp2))/2,(LN(ImpUp2)-LN(ImpLow2))/3.29)</f>
        <v>0</v>
      </c>
    </row>
    <row r="1565" spans="7:13">
      <c r="G1565">
        <v>0.91279380065984739</v>
      </c>
      <c r="H1565">
        <v>0.91108387518258949</v>
      </c>
      <c r="I1565">
        <v>0.90937394970533159</v>
      </c>
      <c r="J1565">
        <f>_xlfn.BINOM.INV(BinomTrials,_xlfn.GAMMA.INV(Table3[[#This Row],[RV gamma]],GammaShape1,GammaRate1)/BinomTrials,Table3[[#This Row],[RV binom]])</f>
        <v>2</v>
      </c>
      <c r="K1565" s="1">
        <f>Table3[[#This Row],[Risk 1 Simulated occurences]]*_xlfn.LOGNORM.INV(Table3[[#This Row],[RV lognorm]],(LN(ImpLow1)+LN(ImpUp1))/2,(LN(ImpUp1)-LN(ImpLow1))/3.29)</f>
        <v>161207.61032827394</v>
      </c>
      <c r="L1565">
        <f>_xlfn.BINOM.INV(BinomTrials,_xlfn.GAMMA.INV(Table3[[#This Row],[RV gamma]],GammaShape2,GammaRate2)/BinomTrials,Table3[[#This Row],[RV binom]])</f>
        <v>1</v>
      </c>
      <c r="M1565" s="1">
        <f>Table3[[#This Row],[Risk 2 simulated occurences]]*_xlfn.LOGNORM.INV(Table3[[#This Row],[RV lognorm]],(LN(ImpLow2)+LN(ImpUp2))/2,(LN(ImpUp2)-LN(ImpLow2))/3.29)</f>
        <v>8060380.5164137008</v>
      </c>
    </row>
    <row r="1566" spans="7:13">
      <c r="G1566">
        <v>0.32540769005446124</v>
      </c>
      <c r="H1566">
        <v>0.58669019378101928</v>
      </c>
      <c r="I1566">
        <v>0.84797269750757731</v>
      </c>
      <c r="J1566">
        <f>_xlfn.BINOM.INV(BinomTrials,_xlfn.GAMMA.INV(Table3[[#This Row],[RV gamma]],GammaShape1,GammaRate1)/BinomTrials,Table3[[#This Row],[RV binom]])</f>
        <v>0</v>
      </c>
      <c r="K1566" s="1">
        <f>Table3[[#This Row],[Risk 1 Simulated occurences]]*_xlfn.LOGNORM.INV(Table3[[#This Row],[RV lognorm]],(LN(ImpLow1)+LN(ImpUp1))/2,(LN(ImpUp1)-LN(ImpLow1))/3.29)</f>
        <v>0</v>
      </c>
      <c r="L1566">
        <f>_xlfn.BINOM.INV(BinomTrials,_xlfn.GAMMA.INV(Table3[[#This Row],[RV gamma]],GammaShape2,GammaRate2)/BinomTrials,Table3[[#This Row],[RV binom]])</f>
        <v>0</v>
      </c>
      <c r="M1566" s="1">
        <f>Table3[[#This Row],[Risk 2 simulated occurences]]*_xlfn.LOGNORM.INV(Table3[[#This Row],[RV lognorm]],(LN(ImpLow2)+LN(ImpUp2))/2,(LN(ImpUp2)-LN(ImpLow2))/3.29)</f>
        <v>0</v>
      </c>
    </row>
    <row r="1567" spans="7:13">
      <c r="G1567">
        <v>0.12704674532965141</v>
      </c>
      <c r="H1567">
        <v>0.50208687759101711</v>
      </c>
      <c r="I1567">
        <v>0.87712700985238279</v>
      </c>
      <c r="J1567">
        <f>_xlfn.BINOM.INV(BinomTrials,_xlfn.GAMMA.INV(Table3[[#This Row],[RV gamma]],GammaShape1,GammaRate1)/BinomTrials,Table3[[#This Row],[RV binom]])</f>
        <v>0</v>
      </c>
      <c r="K1567" s="1">
        <f>Table3[[#This Row],[Risk 1 Simulated occurences]]*_xlfn.LOGNORM.INV(Table3[[#This Row],[RV lognorm]],(LN(ImpLow1)+LN(ImpUp1))/2,(LN(ImpUp1)-LN(ImpLow1))/3.29)</f>
        <v>0</v>
      </c>
      <c r="L1567">
        <f>_xlfn.BINOM.INV(BinomTrials,_xlfn.GAMMA.INV(Table3[[#This Row],[RV gamma]],GammaShape2,GammaRate2)/BinomTrials,Table3[[#This Row],[RV binom]])</f>
        <v>0</v>
      </c>
      <c r="M1567" s="1">
        <f>Table3[[#This Row],[Risk 2 simulated occurences]]*_xlfn.LOGNORM.INV(Table3[[#This Row],[RV lognorm]],(LN(ImpLow2)+LN(ImpUp2))/2,(LN(ImpUp2)-LN(ImpLow2))/3.29)</f>
        <v>0</v>
      </c>
    </row>
    <row r="1568" spans="7:13">
      <c r="G1568">
        <v>0.27464875545103512</v>
      </c>
      <c r="H1568">
        <v>0.57415167222458485</v>
      </c>
      <c r="I1568">
        <v>0.87365458899813453</v>
      </c>
      <c r="J1568">
        <f>_xlfn.BINOM.INV(BinomTrials,_xlfn.GAMMA.INV(Table3[[#This Row],[RV gamma]],GammaShape1,GammaRate1)/BinomTrials,Table3[[#This Row],[RV binom]])</f>
        <v>0</v>
      </c>
      <c r="K1568" s="1">
        <f>Table3[[#This Row],[Risk 1 Simulated occurences]]*_xlfn.LOGNORM.INV(Table3[[#This Row],[RV lognorm]],(LN(ImpLow1)+LN(ImpUp1))/2,(LN(ImpUp1)-LN(ImpLow1))/3.29)</f>
        <v>0</v>
      </c>
      <c r="L1568">
        <f>_xlfn.BINOM.INV(BinomTrials,_xlfn.GAMMA.INV(Table3[[#This Row],[RV gamma]],GammaShape2,GammaRate2)/BinomTrials,Table3[[#This Row],[RV binom]])</f>
        <v>0</v>
      </c>
      <c r="M1568" s="1">
        <f>Table3[[#This Row],[Risk 2 simulated occurences]]*_xlfn.LOGNORM.INV(Table3[[#This Row],[RV lognorm]],(LN(ImpLow2)+LN(ImpUp2))/2,(LN(ImpUp2)-LN(ImpLow2))/3.29)</f>
        <v>0</v>
      </c>
    </row>
    <row r="1569" spans="7:13">
      <c r="G1569">
        <v>2.1632865547031567E-2</v>
      </c>
      <c r="H1569">
        <v>0.76715507859697341</v>
      </c>
      <c r="I1569">
        <v>0.51267729164691511</v>
      </c>
      <c r="J1569">
        <f>_xlfn.BINOM.INV(BinomTrials,_xlfn.GAMMA.INV(Table3[[#This Row],[RV gamma]],GammaShape1,GammaRate1)/BinomTrials,Table3[[#This Row],[RV binom]])</f>
        <v>1</v>
      </c>
      <c r="K1569" s="1">
        <f>Table3[[#This Row],[Risk 1 Simulated occurences]]*_xlfn.LOGNORM.INV(Table3[[#This Row],[RV lognorm]],(LN(ImpLow1)+LN(ImpUp1))/2,(LN(ImpUp1)-LN(ImpLow1))/3.29)</f>
        <v>32334.069470313025</v>
      </c>
      <c r="L1569">
        <f>_xlfn.BINOM.INV(BinomTrials,_xlfn.GAMMA.INV(Table3[[#This Row],[RV gamma]],GammaShape2,GammaRate2)/BinomTrials,Table3[[#This Row],[RV binom]])</f>
        <v>0</v>
      </c>
      <c r="M1569" s="1">
        <f>Table3[[#This Row],[Risk 2 simulated occurences]]*_xlfn.LOGNORM.INV(Table3[[#This Row],[RV lognorm]],(LN(ImpLow2)+LN(ImpUp2))/2,(LN(ImpUp2)-LN(ImpLow2))/3.29)</f>
        <v>0</v>
      </c>
    </row>
    <row r="1570" spans="7:13">
      <c r="G1570">
        <v>0.58357124895955026</v>
      </c>
      <c r="H1570">
        <v>0.57540597933130622</v>
      </c>
      <c r="I1570">
        <v>0.56724070970306206</v>
      </c>
      <c r="J1570">
        <f>_xlfn.BINOM.INV(BinomTrials,_xlfn.GAMMA.INV(Table3[[#This Row],[RV gamma]],GammaShape1,GammaRate1)/BinomTrials,Table3[[#This Row],[RV binom]])</f>
        <v>0</v>
      </c>
      <c r="K1570" s="1">
        <f>Table3[[#This Row],[Risk 1 Simulated occurences]]*_xlfn.LOGNORM.INV(Table3[[#This Row],[RV lognorm]],(LN(ImpLow1)+LN(ImpUp1))/2,(LN(ImpUp1)-LN(ImpLow1))/3.29)</f>
        <v>0</v>
      </c>
      <c r="L1570">
        <f>_xlfn.BINOM.INV(BinomTrials,_xlfn.GAMMA.INV(Table3[[#This Row],[RV gamma]],GammaShape2,GammaRate2)/BinomTrials,Table3[[#This Row],[RV binom]])</f>
        <v>0</v>
      </c>
      <c r="M1570" s="1">
        <f>Table3[[#This Row],[Risk 2 simulated occurences]]*_xlfn.LOGNORM.INV(Table3[[#This Row],[RV lognorm]],(LN(ImpLow2)+LN(ImpUp2))/2,(LN(ImpUp2)-LN(ImpLow2))/3.29)</f>
        <v>0</v>
      </c>
    </row>
    <row r="1571" spans="7:13">
      <c r="G1571">
        <v>8.1981263161628168E-2</v>
      </c>
      <c r="H1571">
        <v>0.84829462126283661</v>
      </c>
      <c r="I1571">
        <v>0.61460797936404499</v>
      </c>
      <c r="J1571">
        <f>_xlfn.BINOM.INV(BinomTrials,_xlfn.GAMMA.INV(Table3[[#This Row],[RV gamma]],GammaShape1,GammaRate1)/BinomTrials,Table3[[#This Row],[RV binom]])</f>
        <v>1</v>
      </c>
      <c r="K1571" s="1">
        <f>Table3[[#This Row],[Risk 1 Simulated occurences]]*_xlfn.LOGNORM.INV(Table3[[#This Row],[RV lognorm]],(LN(ImpLow1)+LN(ImpUp1))/2,(LN(ImpUp1)-LN(ImpLow1))/3.29)</f>
        <v>38775.381175450209</v>
      </c>
      <c r="L1571">
        <f>_xlfn.BINOM.INV(BinomTrials,_xlfn.GAMMA.INV(Table3[[#This Row],[RV gamma]],GammaShape2,GammaRate2)/BinomTrials,Table3[[#This Row],[RV binom]])</f>
        <v>0</v>
      </c>
      <c r="M1571" s="1">
        <f>Table3[[#This Row],[Risk 2 simulated occurences]]*_xlfn.LOGNORM.INV(Table3[[#This Row],[RV lognorm]],(LN(ImpLow2)+LN(ImpUp2))/2,(LN(ImpUp2)-LN(ImpLow2))/3.29)</f>
        <v>0</v>
      </c>
    </row>
    <row r="1572" spans="7:13">
      <c r="G1572">
        <v>0.85908995748455164</v>
      </c>
      <c r="H1572">
        <v>0.28769956449405271</v>
      </c>
      <c r="I1572">
        <v>0.71630917150355367</v>
      </c>
      <c r="J1572">
        <f>_xlfn.BINOM.INV(BinomTrials,_xlfn.GAMMA.INV(Table3[[#This Row],[RV gamma]],GammaShape1,GammaRate1)/BinomTrials,Table3[[#This Row],[RV binom]])</f>
        <v>0</v>
      </c>
      <c r="K1572" s="1">
        <f>Table3[[#This Row],[Risk 1 Simulated occurences]]*_xlfn.LOGNORM.INV(Table3[[#This Row],[RV lognorm]],(LN(ImpLow1)+LN(ImpUp1))/2,(LN(ImpUp1)-LN(ImpLow1))/3.29)</f>
        <v>0</v>
      </c>
      <c r="L1572">
        <f>_xlfn.BINOM.INV(BinomTrials,_xlfn.GAMMA.INV(Table3[[#This Row],[RV gamma]],GammaShape2,GammaRate2)/BinomTrials,Table3[[#This Row],[RV binom]])</f>
        <v>0</v>
      </c>
      <c r="M1572" s="1">
        <f>Table3[[#This Row],[Risk 2 simulated occurences]]*_xlfn.LOGNORM.INV(Table3[[#This Row],[RV lognorm]],(LN(ImpLow2)+LN(ImpUp2))/2,(LN(ImpUp2)-LN(ImpLow2))/3.29)</f>
        <v>0</v>
      </c>
    </row>
    <row r="1573" spans="7:13">
      <c r="G1573">
        <v>0.72491544286018028</v>
      </c>
      <c r="H1573">
        <v>0.36658045154371321</v>
      </c>
      <c r="I1573">
        <v>8.2454602272461451E-3</v>
      </c>
      <c r="J1573">
        <f>_xlfn.BINOM.INV(BinomTrials,_xlfn.GAMMA.INV(Table3[[#This Row],[RV gamma]],GammaShape1,GammaRate1)/BinomTrials,Table3[[#This Row],[RV binom]])</f>
        <v>0</v>
      </c>
      <c r="K1573" s="1">
        <f>Table3[[#This Row],[Risk 1 Simulated occurences]]*_xlfn.LOGNORM.INV(Table3[[#This Row],[RV lognorm]],(LN(ImpLow1)+LN(ImpUp1))/2,(LN(ImpUp1)-LN(ImpLow1))/3.29)</f>
        <v>0</v>
      </c>
      <c r="L1573">
        <f>_xlfn.BINOM.INV(BinomTrials,_xlfn.GAMMA.INV(Table3[[#This Row],[RV gamma]],GammaShape2,GammaRate2)/BinomTrials,Table3[[#This Row],[RV binom]])</f>
        <v>0</v>
      </c>
      <c r="M1573" s="1">
        <f>Table3[[#This Row],[Risk 2 simulated occurences]]*_xlfn.LOGNORM.INV(Table3[[#This Row],[RV lognorm]],(LN(ImpLow2)+LN(ImpUp2))/2,(LN(ImpUp2)-LN(ImpLow2))/3.29)</f>
        <v>0</v>
      </c>
    </row>
    <row r="1574" spans="7:13">
      <c r="G1574">
        <v>0.653848151049506</v>
      </c>
      <c r="H1574">
        <v>0.1176490951877316</v>
      </c>
      <c r="I1574">
        <v>0.58145003932595718</v>
      </c>
      <c r="J1574">
        <f>_xlfn.BINOM.INV(BinomTrials,_xlfn.GAMMA.INV(Table3[[#This Row],[RV gamma]],GammaShape1,GammaRate1)/BinomTrials,Table3[[#This Row],[RV binom]])</f>
        <v>0</v>
      </c>
      <c r="K1574" s="1">
        <f>Table3[[#This Row],[Risk 1 Simulated occurences]]*_xlfn.LOGNORM.INV(Table3[[#This Row],[RV lognorm]],(LN(ImpLow1)+LN(ImpUp1))/2,(LN(ImpUp1)-LN(ImpLow1))/3.29)</f>
        <v>0</v>
      </c>
      <c r="L1574">
        <f>_xlfn.BINOM.INV(BinomTrials,_xlfn.GAMMA.INV(Table3[[#This Row],[RV gamma]],GammaShape2,GammaRate2)/BinomTrials,Table3[[#This Row],[RV binom]])</f>
        <v>0</v>
      </c>
      <c r="M1574" s="1">
        <f>Table3[[#This Row],[Risk 2 simulated occurences]]*_xlfn.LOGNORM.INV(Table3[[#This Row],[RV lognorm]],(LN(ImpLow2)+LN(ImpUp2))/2,(LN(ImpUp2)-LN(ImpLow2))/3.29)</f>
        <v>0</v>
      </c>
    </row>
    <row r="1575" spans="7:13">
      <c r="G1575">
        <v>0.22587468904716645</v>
      </c>
      <c r="H1575">
        <v>0.32834282020495403</v>
      </c>
      <c r="I1575">
        <v>0.43081095136274161</v>
      </c>
      <c r="J1575">
        <f>_xlfn.BINOM.INV(BinomTrials,_xlfn.GAMMA.INV(Table3[[#This Row],[RV gamma]],GammaShape1,GammaRate1)/BinomTrials,Table3[[#This Row],[RV binom]])</f>
        <v>0</v>
      </c>
      <c r="K1575" s="1">
        <f>Table3[[#This Row],[Risk 1 Simulated occurences]]*_xlfn.LOGNORM.INV(Table3[[#This Row],[RV lognorm]],(LN(ImpLow1)+LN(ImpUp1))/2,(LN(ImpUp1)-LN(ImpLow1))/3.29)</f>
        <v>0</v>
      </c>
      <c r="L1575">
        <f>_xlfn.BINOM.INV(BinomTrials,_xlfn.GAMMA.INV(Table3[[#This Row],[RV gamma]],GammaShape2,GammaRate2)/BinomTrials,Table3[[#This Row],[RV binom]])</f>
        <v>0</v>
      </c>
      <c r="M1575" s="1">
        <f>Table3[[#This Row],[Risk 2 simulated occurences]]*_xlfn.LOGNORM.INV(Table3[[#This Row],[RV lognorm]],(LN(ImpLow2)+LN(ImpUp2))/2,(LN(ImpUp2)-LN(ImpLow2))/3.29)</f>
        <v>0</v>
      </c>
    </row>
    <row r="1576" spans="7:13">
      <c r="G1576">
        <v>0.27589881572681424</v>
      </c>
      <c r="H1576">
        <v>0.45777918466263412</v>
      </c>
      <c r="I1576">
        <v>0.63965955359845406</v>
      </c>
      <c r="J1576">
        <f>_xlfn.BINOM.INV(BinomTrials,_xlfn.GAMMA.INV(Table3[[#This Row],[RV gamma]],GammaShape1,GammaRate1)/BinomTrials,Table3[[#This Row],[RV binom]])</f>
        <v>0</v>
      </c>
      <c r="K1576" s="1">
        <f>Table3[[#This Row],[Risk 1 Simulated occurences]]*_xlfn.LOGNORM.INV(Table3[[#This Row],[RV lognorm]],(LN(ImpLow1)+LN(ImpUp1))/2,(LN(ImpUp1)-LN(ImpLow1))/3.29)</f>
        <v>0</v>
      </c>
      <c r="L1576">
        <f>_xlfn.BINOM.INV(BinomTrials,_xlfn.GAMMA.INV(Table3[[#This Row],[RV gamma]],GammaShape2,GammaRate2)/BinomTrials,Table3[[#This Row],[RV binom]])</f>
        <v>0</v>
      </c>
      <c r="M1576" s="1">
        <f>Table3[[#This Row],[Risk 2 simulated occurences]]*_xlfn.LOGNORM.INV(Table3[[#This Row],[RV lognorm]],(LN(ImpLow2)+LN(ImpUp2))/2,(LN(ImpUp2)-LN(ImpLow2))/3.29)</f>
        <v>0</v>
      </c>
    </row>
    <row r="1577" spans="7:13">
      <c r="G1577">
        <v>3.1395920566933196E-2</v>
      </c>
      <c r="H1577">
        <v>0.89475662489177499</v>
      </c>
      <c r="I1577">
        <v>0.7581173292166169</v>
      </c>
      <c r="J1577">
        <f>_xlfn.BINOM.INV(BinomTrials,_xlfn.GAMMA.INV(Table3[[#This Row],[RV gamma]],GammaShape1,GammaRate1)/BinomTrials,Table3[[#This Row],[RV binom]])</f>
        <v>1</v>
      </c>
      <c r="K1577" s="1">
        <f>Table3[[#This Row],[Risk 1 Simulated occurences]]*_xlfn.LOGNORM.INV(Table3[[#This Row],[RV lognorm]],(LN(ImpLow1)+LN(ImpUp1))/2,(LN(ImpUp1)-LN(ImpLow1))/3.29)</f>
        <v>51623.184652721677</v>
      </c>
      <c r="L1577">
        <f>_xlfn.BINOM.INV(BinomTrials,_xlfn.GAMMA.INV(Table3[[#This Row],[RV gamma]],GammaShape2,GammaRate2)/BinomTrials,Table3[[#This Row],[RV binom]])</f>
        <v>1</v>
      </c>
      <c r="M1577" s="1">
        <f>Table3[[#This Row],[Risk 2 simulated occurences]]*_xlfn.LOGNORM.INV(Table3[[#This Row],[RV lognorm]],(LN(ImpLow2)+LN(ImpUp2))/2,(LN(ImpUp2)-LN(ImpLow2))/3.29)</f>
        <v>5162318.4652721696</v>
      </c>
    </row>
    <row r="1578" spans="7:13">
      <c r="G1578">
        <v>0.67123696844616765</v>
      </c>
      <c r="H1578">
        <v>0.17459455606275917</v>
      </c>
      <c r="I1578">
        <v>0.67795214367935064</v>
      </c>
      <c r="J1578">
        <f>_xlfn.BINOM.INV(BinomTrials,_xlfn.GAMMA.INV(Table3[[#This Row],[RV gamma]],GammaShape1,GammaRate1)/BinomTrials,Table3[[#This Row],[RV binom]])</f>
        <v>0</v>
      </c>
      <c r="K1578" s="1">
        <f>Table3[[#This Row],[Risk 1 Simulated occurences]]*_xlfn.LOGNORM.INV(Table3[[#This Row],[RV lognorm]],(LN(ImpLow1)+LN(ImpUp1))/2,(LN(ImpUp1)-LN(ImpLow1))/3.29)</f>
        <v>0</v>
      </c>
      <c r="L1578">
        <f>_xlfn.BINOM.INV(BinomTrials,_xlfn.GAMMA.INV(Table3[[#This Row],[RV gamma]],GammaShape2,GammaRate2)/BinomTrials,Table3[[#This Row],[RV binom]])</f>
        <v>0</v>
      </c>
      <c r="M1578" s="1">
        <f>Table3[[#This Row],[Risk 2 simulated occurences]]*_xlfn.LOGNORM.INV(Table3[[#This Row],[RV lognorm]],(LN(ImpLow2)+LN(ImpUp2))/2,(LN(ImpUp2)-LN(ImpLow2))/3.29)</f>
        <v>0</v>
      </c>
    </row>
    <row r="1579" spans="7:13">
      <c r="G1579">
        <v>0.47972867473947289</v>
      </c>
      <c r="H1579">
        <v>0.41070374679318805</v>
      </c>
      <c r="I1579">
        <v>0.34167881884690321</v>
      </c>
      <c r="J1579">
        <f>_xlfn.BINOM.INV(BinomTrials,_xlfn.GAMMA.INV(Table3[[#This Row],[RV gamma]],GammaShape1,GammaRate1)/BinomTrials,Table3[[#This Row],[RV binom]])</f>
        <v>0</v>
      </c>
      <c r="K1579" s="1">
        <f>Table3[[#This Row],[Risk 1 Simulated occurences]]*_xlfn.LOGNORM.INV(Table3[[#This Row],[RV lognorm]],(LN(ImpLow1)+LN(ImpUp1))/2,(LN(ImpUp1)-LN(ImpLow1))/3.29)</f>
        <v>0</v>
      </c>
      <c r="L1579">
        <f>_xlfn.BINOM.INV(BinomTrials,_xlfn.GAMMA.INV(Table3[[#This Row],[RV gamma]],GammaShape2,GammaRate2)/BinomTrials,Table3[[#This Row],[RV binom]])</f>
        <v>0</v>
      </c>
      <c r="M1579" s="1">
        <f>Table3[[#This Row],[Risk 2 simulated occurences]]*_xlfn.LOGNORM.INV(Table3[[#This Row],[RV lognorm]],(LN(ImpLow2)+LN(ImpUp2))/2,(LN(ImpUp2)-LN(ImpLow2))/3.29)</f>
        <v>0</v>
      </c>
    </row>
    <row r="1580" spans="7:13">
      <c r="G1580">
        <v>0.79983634632073175</v>
      </c>
      <c r="H1580">
        <v>0.69787235311133433</v>
      </c>
      <c r="I1580">
        <v>0.59590835990193691</v>
      </c>
      <c r="J1580">
        <f>_xlfn.BINOM.INV(BinomTrials,_xlfn.GAMMA.INV(Table3[[#This Row],[RV gamma]],GammaShape1,GammaRate1)/BinomTrials,Table3[[#This Row],[RV binom]])</f>
        <v>1</v>
      </c>
      <c r="K1580" s="1">
        <f>Table3[[#This Row],[Risk 1 Simulated occurences]]*_xlfn.LOGNORM.INV(Table3[[#This Row],[RV lognorm]],(LN(ImpLow1)+LN(ImpUp1))/2,(LN(ImpUp1)-LN(ImpLow1))/3.29)</f>
        <v>37479.206710249047</v>
      </c>
      <c r="L1580">
        <f>_xlfn.BINOM.INV(BinomTrials,_xlfn.GAMMA.INV(Table3[[#This Row],[RV gamma]],GammaShape2,GammaRate2)/BinomTrials,Table3[[#This Row],[RV binom]])</f>
        <v>0</v>
      </c>
      <c r="M1580" s="1">
        <f>Table3[[#This Row],[Risk 2 simulated occurences]]*_xlfn.LOGNORM.INV(Table3[[#This Row],[RV lognorm]],(LN(ImpLow2)+LN(ImpUp2))/2,(LN(ImpUp2)-LN(ImpLow2))/3.29)</f>
        <v>0</v>
      </c>
    </row>
    <row r="1581" spans="7:13">
      <c r="G1581">
        <v>0.84947261253812933</v>
      </c>
      <c r="H1581">
        <v>0.14063874219573977</v>
      </c>
      <c r="I1581">
        <v>0.43180487185335015</v>
      </c>
      <c r="J1581">
        <f>_xlfn.BINOM.INV(BinomTrials,_xlfn.GAMMA.INV(Table3[[#This Row],[RV gamma]],GammaShape1,GammaRate1)/BinomTrials,Table3[[#This Row],[RV binom]])</f>
        <v>0</v>
      </c>
      <c r="K1581" s="1">
        <f>Table3[[#This Row],[Risk 1 Simulated occurences]]*_xlfn.LOGNORM.INV(Table3[[#This Row],[RV lognorm]],(LN(ImpLow1)+LN(ImpUp1))/2,(LN(ImpUp1)-LN(ImpLow1))/3.29)</f>
        <v>0</v>
      </c>
      <c r="L1581">
        <f>_xlfn.BINOM.INV(BinomTrials,_xlfn.GAMMA.INV(Table3[[#This Row],[RV gamma]],GammaShape2,GammaRate2)/BinomTrials,Table3[[#This Row],[RV binom]])</f>
        <v>0</v>
      </c>
      <c r="M1581" s="1">
        <f>Table3[[#This Row],[Risk 2 simulated occurences]]*_xlfn.LOGNORM.INV(Table3[[#This Row],[RV lognorm]],(LN(ImpLow2)+LN(ImpUp2))/2,(LN(ImpUp2)-LN(ImpLow2))/3.29)</f>
        <v>0</v>
      </c>
    </row>
    <row r="1582" spans="7:13">
      <c r="G1582">
        <v>8.6198928340430803E-2</v>
      </c>
      <c r="H1582">
        <v>0.71534008379808633</v>
      </c>
      <c r="I1582">
        <v>0.34448123925574181</v>
      </c>
      <c r="J1582">
        <f>_xlfn.BINOM.INV(BinomTrials,_xlfn.GAMMA.INV(Table3[[#This Row],[RV gamma]],GammaShape1,GammaRate1)/BinomTrials,Table3[[#This Row],[RV binom]])</f>
        <v>1</v>
      </c>
      <c r="K1582" s="1">
        <f>Table3[[#This Row],[Risk 1 Simulated occurences]]*_xlfn.LOGNORM.INV(Table3[[#This Row],[RV lognorm]],(LN(ImpLow1)+LN(ImpUp1))/2,(LN(ImpUp1)-LN(ImpLow1))/3.29)</f>
        <v>23896.779376230483</v>
      </c>
      <c r="L1582">
        <f>_xlfn.BINOM.INV(BinomTrials,_xlfn.GAMMA.INV(Table3[[#This Row],[RV gamma]],GammaShape2,GammaRate2)/BinomTrials,Table3[[#This Row],[RV binom]])</f>
        <v>0</v>
      </c>
      <c r="M1582" s="1">
        <f>Table3[[#This Row],[Risk 2 simulated occurences]]*_xlfn.LOGNORM.INV(Table3[[#This Row],[RV lognorm]],(LN(ImpLow2)+LN(ImpUp2))/2,(LN(ImpUp2)-LN(ImpLow2))/3.29)</f>
        <v>0</v>
      </c>
    </row>
    <row r="1583" spans="7:13">
      <c r="G1583">
        <v>0.74538861762051867</v>
      </c>
      <c r="H1583">
        <v>0.72078839443660736</v>
      </c>
      <c r="I1583">
        <v>0.69618817125269594</v>
      </c>
      <c r="J1583">
        <f>_xlfn.BINOM.INV(BinomTrials,_xlfn.GAMMA.INV(Table3[[#This Row],[RV gamma]],GammaShape1,GammaRate1)/BinomTrials,Table3[[#This Row],[RV binom]])</f>
        <v>1</v>
      </c>
      <c r="K1583" s="1">
        <f>Table3[[#This Row],[Risk 1 Simulated occurences]]*_xlfn.LOGNORM.INV(Table3[[#This Row],[RV lognorm]],(LN(ImpLow1)+LN(ImpUp1))/2,(LN(ImpUp1)-LN(ImpLow1))/3.29)</f>
        <v>45297.000562101588</v>
      </c>
      <c r="L1583">
        <f>_xlfn.BINOM.INV(BinomTrials,_xlfn.GAMMA.INV(Table3[[#This Row],[RV gamma]],GammaShape2,GammaRate2)/BinomTrials,Table3[[#This Row],[RV binom]])</f>
        <v>0</v>
      </c>
      <c r="M1583" s="1">
        <f>Table3[[#This Row],[Risk 2 simulated occurences]]*_xlfn.LOGNORM.INV(Table3[[#This Row],[RV lognorm]],(LN(ImpLow2)+LN(ImpUp2))/2,(LN(ImpUp2)-LN(ImpLow2))/3.29)</f>
        <v>0</v>
      </c>
    </row>
    <row r="1584" spans="7:13">
      <c r="G1584">
        <v>0.74649634805810472</v>
      </c>
      <c r="H1584">
        <v>0.29054529605924401</v>
      </c>
      <c r="I1584">
        <v>0.83459424406038329</v>
      </c>
      <c r="J1584">
        <f>_xlfn.BINOM.INV(BinomTrials,_xlfn.GAMMA.INV(Table3[[#This Row],[RV gamma]],GammaShape1,GammaRate1)/BinomTrials,Table3[[#This Row],[RV binom]])</f>
        <v>0</v>
      </c>
      <c r="K1584" s="1">
        <f>Table3[[#This Row],[Risk 1 Simulated occurences]]*_xlfn.LOGNORM.INV(Table3[[#This Row],[RV lognorm]],(LN(ImpLow1)+LN(ImpUp1))/2,(LN(ImpUp1)-LN(ImpLow1))/3.29)</f>
        <v>0</v>
      </c>
      <c r="L1584">
        <f>_xlfn.BINOM.INV(BinomTrials,_xlfn.GAMMA.INV(Table3[[#This Row],[RV gamma]],GammaShape2,GammaRate2)/BinomTrials,Table3[[#This Row],[RV binom]])</f>
        <v>0</v>
      </c>
      <c r="M1584" s="1">
        <f>Table3[[#This Row],[Risk 2 simulated occurences]]*_xlfn.LOGNORM.INV(Table3[[#This Row],[RV lognorm]],(LN(ImpLow2)+LN(ImpUp2))/2,(LN(ImpUp2)-LN(ImpLow2))/3.29)</f>
        <v>0</v>
      </c>
    </row>
    <row r="1585" spans="7:13">
      <c r="G1585">
        <v>0.3641218125653089</v>
      </c>
      <c r="H1585">
        <v>0.19479086771364829</v>
      </c>
      <c r="I1585">
        <v>2.5459922861987689E-2</v>
      </c>
      <c r="J1585">
        <f>_xlfn.BINOM.INV(BinomTrials,_xlfn.GAMMA.INV(Table3[[#This Row],[RV gamma]],GammaShape1,GammaRate1)/BinomTrials,Table3[[#This Row],[RV binom]])</f>
        <v>0</v>
      </c>
      <c r="K1585" s="1">
        <f>Table3[[#This Row],[Risk 1 Simulated occurences]]*_xlfn.LOGNORM.INV(Table3[[#This Row],[RV lognorm]],(LN(ImpLow1)+LN(ImpUp1))/2,(LN(ImpUp1)-LN(ImpLow1))/3.29)</f>
        <v>0</v>
      </c>
      <c r="L1585">
        <f>_xlfn.BINOM.INV(BinomTrials,_xlfn.GAMMA.INV(Table3[[#This Row],[RV gamma]],GammaShape2,GammaRate2)/BinomTrials,Table3[[#This Row],[RV binom]])</f>
        <v>0</v>
      </c>
      <c r="M1585" s="1">
        <f>Table3[[#This Row],[Risk 2 simulated occurences]]*_xlfn.LOGNORM.INV(Table3[[#This Row],[RV lognorm]],(LN(ImpLow2)+LN(ImpUp2))/2,(LN(ImpUp2)-LN(ImpLow2))/3.29)</f>
        <v>0</v>
      </c>
    </row>
    <row r="1586" spans="7:13">
      <c r="G1586">
        <v>0.79530378514682121</v>
      </c>
      <c r="H1586">
        <v>0.85011366328695492</v>
      </c>
      <c r="I1586">
        <v>0.90492354142708864</v>
      </c>
      <c r="J1586">
        <f>_xlfn.BINOM.INV(BinomTrials,_xlfn.GAMMA.INV(Table3[[#This Row],[RV gamma]],GammaShape1,GammaRate1)/BinomTrials,Table3[[#This Row],[RV binom]])</f>
        <v>1</v>
      </c>
      <c r="K1586" s="1">
        <f>Table3[[#This Row],[Risk 1 Simulated occurences]]*_xlfn.LOGNORM.INV(Table3[[#This Row],[RV lognorm]],(LN(ImpLow1)+LN(ImpUp1))/2,(LN(ImpUp1)-LN(ImpLow1))/3.29)</f>
        <v>79106.989363005705</v>
      </c>
      <c r="L1586">
        <f>_xlfn.BINOM.INV(BinomTrials,_xlfn.GAMMA.INV(Table3[[#This Row],[RV gamma]],GammaShape2,GammaRate2)/BinomTrials,Table3[[#This Row],[RV binom]])</f>
        <v>1</v>
      </c>
      <c r="M1586" s="1">
        <f>Table3[[#This Row],[Risk 2 simulated occurences]]*_xlfn.LOGNORM.INV(Table3[[#This Row],[RV lognorm]],(LN(ImpLow2)+LN(ImpUp2))/2,(LN(ImpUp2)-LN(ImpLow2))/3.29)</f>
        <v>7910698.9363005878</v>
      </c>
    </row>
    <row r="1587" spans="7:13">
      <c r="G1587">
        <v>0.67071696262374381</v>
      </c>
      <c r="H1587">
        <v>0.86033886385166036</v>
      </c>
      <c r="I1587">
        <v>4.9960765079576877E-2</v>
      </c>
      <c r="J1587">
        <f>_xlfn.BINOM.INV(BinomTrials,_xlfn.GAMMA.INV(Table3[[#This Row],[RV gamma]],GammaShape1,GammaRate1)/BinomTrials,Table3[[#This Row],[RV binom]])</f>
        <v>1</v>
      </c>
      <c r="K1587" s="1">
        <f>Table3[[#This Row],[Risk 1 Simulated occurences]]*_xlfn.LOGNORM.INV(Table3[[#This Row],[RV lognorm]],(LN(ImpLow1)+LN(ImpUp1))/2,(LN(ImpUp1)-LN(ImpLow1))/3.29)</f>
        <v>9998.3612632963068</v>
      </c>
      <c r="L1587">
        <f>_xlfn.BINOM.INV(BinomTrials,_xlfn.GAMMA.INV(Table3[[#This Row],[RV gamma]],GammaShape2,GammaRate2)/BinomTrials,Table3[[#This Row],[RV binom]])</f>
        <v>1</v>
      </c>
      <c r="M1587" s="1">
        <f>Table3[[#This Row],[Risk 2 simulated occurences]]*_xlfn.LOGNORM.INV(Table3[[#This Row],[RV lognorm]],(LN(ImpLow2)+LN(ImpUp2))/2,(LN(ImpUp2)-LN(ImpLow2))/3.29)</f>
        <v>999836.12632962933</v>
      </c>
    </row>
    <row r="1588" spans="7:13">
      <c r="G1588">
        <v>0.73999081726185545</v>
      </c>
      <c r="H1588">
        <v>0.71528475485522525</v>
      </c>
      <c r="I1588">
        <v>0.69057869244859493</v>
      </c>
      <c r="J1588">
        <f>_xlfn.BINOM.INV(BinomTrials,_xlfn.GAMMA.INV(Table3[[#This Row],[RV gamma]],GammaShape1,GammaRate1)/BinomTrials,Table3[[#This Row],[RV binom]])</f>
        <v>1</v>
      </c>
      <c r="K1588" s="1">
        <f>Table3[[#This Row],[Risk 1 Simulated occurences]]*_xlfn.LOGNORM.INV(Table3[[#This Row],[RV lognorm]],(LN(ImpLow1)+LN(ImpUp1))/2,(LN(ImpUp1)-LN(ImpLow1))/3.29)</f>
        <v>44793.311497240458</v>
      </c>
      <c r="L1588">
        <f>_xlfn.BINOM.INV(BinomTrials,_xlfn.GAMMA.INV(Table3[[#This Row],[RV gamma]],GammaShape2,GammaRate2)/BinomTrials,Table3[[#This Row],[RV binom]])</f>
        <v>0</v>
      </c>
      <c r="M1588" s="1">
        <f>Table3[[#This Row],[Risk 2 simulated occurences]]*_xlfn.LOGNORM.INV(Table3[[#This Row],[RV lognorm]],(LN(ImpLow2)+LN(ImpUp2))/2,(LN(ImpUp2)-LN(ImpLow2))/3.29)</f>
        <v>0</v>
      </c>
    </row>
    <row r="1589" spans="7:13">
      <c r="G1589">
        <v>2.5665720005364028E-2</v>
      </c>
      <c r="H1589">
        <v>0.79087485177017514</v>
      </c>
      <c r="I1589">
        <v>0.55608398353498611</v>
      </c>
      <c r="J1589">
        <f>_xlfn.BINOM.INV(BinomTrials,_xlfn.GAMMA.INV(Table3[[#This Row],[RV gamma]],GammaShape1,GammaRate1)/BinomTrials,Table3[[#This Row],[RV binom]])</f>
        <v>1</v>
      </c>
      <c r="K1589" s="1">
        <f>Table3[[#This Row],[Risk 1 Simulated occurences]]*_xlfn.LOGNORM.INV(Table3[[#This Row],[RV lognorm]],(LN(ImpLow1)+LN(ImpUp1))/2,(LN(ImpUp1)-LN(ImpLow1))/3.29)</f>
        <v>34903.721011403111</v>
      </c>
      <c r="L1589">
        <f>_xlfn.BINOM.INV(BinomTrials,_xlfn.GAMMA.INV(Table3[[#This Row],[RV gamma]],GammaShape2,GammaRate2)/BinomTrials,Table3[[#This Row],[RV binom]])</f>
        <v>0</v>
      </c>
      <c r="M1589" s="1">
        <f>Table3[[#This Row],[Risk 2 simulated occurences]]*_xlfn.LOGNORM.INV(Table3[[#This Row],[RV lognorm]],(LN(ImpLow2)+LN(ImpUp2))/2,(LN(ImpUp2)-LN(ImpLow2))/3.29)</f>
        <v>0</v>
      </c>
    </row>
    <row r="1590" spans="7:13">
      <c r="G1590">
        <v>0.36375613015319974</v>
      </c>
      <c r="H1590">
        <v>0.23363370133267422</v>
      </c>
      <c r="I1590">
        <v>0.10351127251214873</v>
      </c>
      <c r="J1590">
        <f>_xlfn.BINOM.INV(BinomTrials,_xlfn.GAMMA.INV(Table3[[#This Row],[RV gamma]],GammaShape1,GammaRate1)/BinomTrials,Table3[[#This Row],[RV binom]])</f>
        <v>0</v>
      </c>
      <c r="K1590" s="1">
        <f>Table3[[#This Row],[Risk 1 Simulated occurences]]*_xlfn.LOGNORM.INV(Table3[[#This Row],[RV lognorm]],(LN(ImpLow1)+LN(ImpUp1))/2,(LN(ImpUp1)-LN(ImpLow1))/3.29)</f>
        <v>0</v>
      </c>
      <c r="L1590">
        <f>_xlfn.BINOM.INV(BinomTrials,_xlfn.GAMMA.INV(Table3[[#This Row],[RV gamma]],GammaShape2,GammaRate2)/BinomTrials,Table3[[#This Row],[RV binom]])</f>
        <v>0</v>
      </c>
      <c r="M1590" s="1">
        <f>Table3[[#This Row],[Risk 2 simulated occurences]]*_xlfn.LOGNORM.INV(Table3[[#This Row],[RV lognorm]],(LN(ImpLow2)+LN(ImpUp2))/2,(LN(ImpUp2)-LN(ImpLow2))/3.29)</f>
        <v>0</v>
      </c>
    </row>
    <row r="1591" spans="7:13">
      <c r="G1591">
        <v>0.64927948482766729</v>
      </c>
      <c r="H1591">
        <v>0.68161829825566067</v>
      </c>
      <c r="I1591">
        <v>0.71395711168365417</v>
      </c>
      <c r="J1591">
        <f>_xlfn.BINOM.INV(BinomTrials,_xlfn.GAMMA.INV(Table3[[#This Row],[RV gamma]],GammaShape1,GammaRate1)/BinomTrials,Table3[[#This Row],[RV binom]])</f>
        <v>1</v>
      </c>
      <c r="K1591" s="1">
        <f>Table3[[#This Row],[Risk 1 Simulated occurences]]*_xlfn.LOGNORM.INV(Table3[[#This Row],[RV lognorm]],(LN(ImpLow1)+LN(ImpUp1))/2,(LN(ImpUp1)-LN(ImpLow1))/3.29)</f>
        <v>46959.899067610153</v>
      </c>
      <c r="L1591">
        <f>_xlfn.BINOM.INV(BinomTrials,_xlfn.GAMMA.INV(Table3[[#This Row],[RV gamma]],GammaShape2,GammaRate2)/BinomTrials,Table3[[#This Row],[RV binom]])</f>
        <v>0</v>
      </c>
      <c r="M1591" s="1">
        <f>Table3[[#This Row],[Risk 2 simulated occurences]]*_xlfn.LOGNORM.INV(Table3[[#This Row],[RV lognorm]],(LN(ImpLow2)+LN(ImpUp2))/2,(LN(ImpUp2)-LN(ImpLow2))/3.29)</f>
        <v>0</v>
      </c>
    </row>
    <row r="1592" spans="7:13">
      <c r="G1592">
        <v>0.44030149860321616</v>
      </c>
      <c r="H1592">
        <v>0.95873878288955372</v>
      </c>
      <c r="I1592">
        <v>0.47717606717589128</v>
      </c>
      <c r="J1592">
        <f>_xlfn.BINOM.INV(BinomTrials,_xlfn.GAMMA.INV(Table3[[#This Row],[RV gamma]],GammaShape1,GammaRate1)/BinomTrials,Table3[[#This Row],[RV binom]])</f>
        <v>2</v>
      </c>
      <c r="K1592" s="1">
        <f>Table3[[#This Row],[Risk 1 Simulated occurences]]*_xlfn.LOGNORM.INV(Table3[[#This Row],[RV lognorm]],(LN(ImpLow1)+LN(ImpUp1))/2,(LN(ImpUp1)-LN(ImpLow1))/3.29)</f>
        <v>60761.865884690844</v>
      </c>
      <c r="L1592">
        <f>_xlfn.BINOM.INV(BinomTrials,_xlfn.GAMMA.INV(Table3[[#This Row],[RV gamma]],GammaShape2,GammaRate2)/BinomTrials,Table3[[#This Row],[RV binom]])</f>
        <v>1</v>
      </c>
      <c r="M1592" s="1">
        <f>Table3[[#This Row],[Risk 2 simulated occurences]]*_xlfn.LOGNORM.INV(Table3[[#This Row],[RV lognorm]],(LN(ImpLow2)+LN(ImpUp2))/2,(LN(ImpUp2)-LN(ImpLow2))/3.29)</f>
        <v>3038093.2942345436</v>
      </c>
    </row>
    <row r="1593" spans="7:13">
      <c r="G1593">
        <v>0.14728702425364731</v>
      </c>
      <c r="H1593">
        <v>0.52272402472920898</v>
      </c>
      <c r="I1593">
        <v>0.8981610252047707</v>
      </c>
      <c r="J1593">
        <f>_xlfn.BINOM.INV(BinomTrials,_xlfn.GAMMA.INV(Table3[[#This Row],[RV gamma]],GammaShape1,GammaRate1)/BinomTrials,Table3[[#This Row],[RV binom]])</f>
        <v>0</v>
      </c>
      <c r="K1593" s="1">
        <f>Table3[[#This Row],[Risk 1 Simulated occurences]]*_xlfn.LOGNORM.INV(Table3[[#This Row],[RV lognorm]],(LN(ImpLow1)+LN(ImpUp1))/2,(LN(ImpUp1)-LN(ImpLow1))/3.29)</f>
        <v>0</v>
      </c>
      <c r="L1593">
        <f>_xlfn.BINOM.INV(BinomTrials,_xlfn.GAMMA.INV(Table3[[#This Row],[RV gamma]],GammaShape2,GammaRate2)/BinomTrials,Table3[[#This Row],[RV binom]])</f>
        <v>0</v>
      </c>
      <c r="M1593" s="1">
        <f>Table3[[#This Row],[Risk 2 simulated occurences]]*_xlfn.LOGNORM.INV(Table3[[#This Row],[RV lognorm]],(LN(ImpLow2)+LN(ImpUp2))/2,(LN(ImpUp2)-LN(ImpLow2))/3.29)</f>
        <v>0</v>
      </c>
    </row>
    <row r="1594" spans="7:13">
      <c r="G1594">
        <v>0.45301663105050877</v>
      </c>
      <c r="H1594">
        <v>0.422683623816205</v>
      </c>
      <c r="I1594">
        <v>0.39235061658190129</v>
      </c>
      <c r="J1594">
        <f>_xlfn.BINOM.INV(BinomTrials,_xlfn.GAMMA.INV(Table3[[#This Row],[RV gamma]],GammaShape1,GammaRate1)/BinomTrials,Table3[[#This Row],[RV binom]])</f>
        <v>0</v>
      </c>
      <c r="K1594" s="1">
        <f>Table3[[#This Row],[Risk 1 Simulated occurences]]*_xlfn.LOGNORM.INV(Table3[[#This Row],[RV lognorm]],(LN(ImpLow1)+LN(ImpUp1))/2,(LN(ImpUp1)-LN(ImpLow1))/3.29)</f>
        <v>0</v>
      </c>
      <c r="L1594">
        <f>_xlfn.BINOM.INV(BinomTrials,_xlfn.GAMMA.INV(Table3[[#This Row],[RV gamma]],GammaShape2,GammaRate2)/BinomTrials,Table3[[#This Row],[RV binom]])</f>
        <v>0</v>
      </c>
      <c r="M1594" s="1">
        <f>Table3[[#This Row],[Risk 2 simulated occurences]]*_xlfn.LOGNORM.INV(Table3[[#This Row],[RV lognorm]],(LN(ImpLow2)+LN(ImpUp2))/2,(LN(ImpUp2)-LN(ImpLow2))/3.29)</f>
        <v>0</v>
      </c>
    </row>
    <row r="1595" spans="7:13">
      <c r="G1595">
        <v>0.85051806590078305</v>
      </c>
      <c r="H1595">
        <v>4.3665478957661187E-2</v>
      </c>
      <c r="I1595">
        <v>0.23681289201453928</v>
      </c>
      <c r="J1595">
        <f>_xlfn.BINOM.INV(BinomTrials,_xlfn.GAMMA.INV(Table3[[#This Row],[RV gamma]],GammaShape1,GammaRate1)/BinomTrials,Table3[[#This Row],[RV binom]])</f>
        <v>0</v>
      </c>
      <c r="K1595" s="1">
        <f>Table3[[#This Row],[Risk 1 Simulated occurences]]*_xlfn.LOGNORM.INV(Table3[[#This Row],[RV lognorm]],(LN(ImpLow1)+LN(ImpUp1))/2,(LN(ImpUp1)-LN(ImpLow1))/3.29)</f>
        <v>0</v>
      </c>
      <c r="L1595">
        <f>_xlfn.BINOM.INV(BinomTrials,_xlfn.GAMMA.INV(Table3[[#This Row],[RV gamma]],GammaShape2,GammaRate2)/BinomTrials,Table3[[#This Row],[RV binom]])</f>
        <v>0</v>
      </c>
      <c r="M1595" s="1">
        <f>Table3[[#This Row],[Risk 2 simulated occurences]]*_xlfn.LOGNORM.INV(Table3[[#This Row],[RV lognorm]],(LN(ImpLow2)+LN(ImpUp2))/2,(LN(ImpUp2)-LN(ImpLow2))/3.29)</f>
        <v>0</v>
      </c>
    </row>
    <row r="1596" spans="7:13">
      <c r="G1596">
        <v>0.65713359446131325</v>
      </c>
      <c r="H1596">
        <v>0.88570484141153505</v>
      </c>
      <c r="I1596">
        <v>0.11427608836175691</v>
      </c>
      <c r="J1596">
        <f>_xlfn.BINOM.INV(BinomTrials,_xlfn.GAMMA.INV(Table3[[#This Row],[RV gamma]],GammaShape1,GammaRate1)/BinomTrials,Table3[[#This Row],[RV binom]])</f>
        <v>1</v>
      </c>
      <c r="K1596" s="1">
        <f>Table3[[#This Row],[Risk 1 Simulated occurences]]*_xlfn.LOGNORM.INV(Table3[[#This Row],[RV lognorm]],(LN(ImpLow1)+LN(ImpUp1))/2,(LN(ImpUp1)-LN(ImpLow1))/3.29)</f>
        <v>13614.858706561532</v>
      </c>
      <c r="L1596">
        <f>_xlfn.BINOM.INV(BinomTrials,_xlfn.GAMMA.INV(Table3[[#This Row],[RV gamma]],GammaShape2,GammaRate2)/BinomTrials,Table3[[#This Row],[RV binom]])</f>
        <v>1</v>
      </c>
      <c r="M1596" s="1">
        <f>Table3[[#This Row],[Risk 2 simulated occurences]]*_xlfn.LOGNORM.INV(Table3[[#This Row],[RV lognorm]],(LN(ImpLow2)+LN(ImpUp2))/2,(LN(ImpUp2)-LN(ImpLow2))/3.29)</f>
        <v>1361485.8706561539</v>
      </c>
    </row>
    <row r="1597" spans="7:13">
      <c r="G1597">
        <v>0.44432211129196086</v>
      </c>
      <c r="H1597">
        <v>4.1269603670234606E-2</v>
      </c>
      <c r="I1597">
        <v>0.6382170960485084</v>
      </c>
      <c r="J1597">
        <f>_xlfn.BINOM.INV(BinomTrials,_xlfn.GAMMA.INV(Table3[[#This Row],[RV gamma]],GammaShape1,GammaRate1)/BinomTrials,Table3[[#This Row],[RV binom]])</f>
        <v>0</v>
      </c>
      <c r="K1597" s="1">
        <f>Table3[[#This Row],[Risk 1 Simulated occurences]]*_xlfn.LOGNORM.INV(Table3[[#This Row],[RV lognorm]],(LN(ImpLow1)+LN(ImpUp1))/2,(LN(ImpUp1)-LN(ImpLow1))/3.29)</f>
        <v>0</v>
      </c>
      <c r="L1597">
        <f>_xlfn.BINOM.INV(BinomTrials,_xlfn.GAMMA.INV(Table3[[#This Row],[RV gamma]],GammaShape2,GammaRate2)/BinomTrials,Table3[[#This Row],[RV binom]])</f>
        <v>0</v>
      </c>
      <c r="M1597" s="1">
        <f>Table3[[#This Row],[Risk 2 simulated occurences]]*_xlfn.LOGNORM.INV(Table3[[#This Row],[RV lognorm]],(LN(ImpLow2)+LN(ImpUp2))/2,(LN(ImpUp2)-LN(ImpLow2))/3.29)</f>
        <v>0</v>
      </c>
    </row>
    <row r="1598" spans="7:13">
      <c r="G1598">
        <v>0.72172448398625688</v>
      </c>
      <c r="H1598">
        <v>0.61822888563304623</v>
      </c>
      <c r="I1598">
        <v>0.51473328727983558</v>
      </c>
      <c r="J1598">
        <f>_xlfn.BINOM.INV(BinomTrials,_xlfn.GAMMA.INV(Table3[[#This Row],[RV gamma]],GammaShape1,GammaRate1)/BinomTrials,Table3[[#This Row],[RV binom]])</f>
        <v>1</v>
      </c>
      <c r="K1598" s="1">
        <f>Table3[[#This Row],[Risk 1 Simulated occurences]]*_xlfn.LOGNORM.INV(Table3[[#This Row],[RV lognorm]],(LN(ImpLow1)+LN(ImpUp1))/2,(LN(ImpUp1)-LN(ImpLow1))/3.29)</f>
        <v>32450.974464360115</v>
      </c>
      <c r="L1598">
        <f>_xlfn.BINOM.INV(BinomTrials,_xlfn.GAMMA.INV(Table3[[#This Row],[RV gamma]],GammaShape2,GammaRate2)/BinomTrials,Table3[[#This Row],[RV binom]])</f>
        <v>0</v>
      </c>
      <c r="M1598" s="1">
        <f>Table3[[#This Row],[Risk 2 simulated occurences]]*_xlfn.LOGNORM.INV(Table3[[#This Row],[RV lognorm]],(LN(ImpLow2)+LN(ImpUp2))/2,(LN(ImpUp2)-LN(ImpLow2))/3.29)</f>
        <v>0</v>
      </c>
    </row>
    <row r="1599" spans="7:13">
      <c r="G1599">
        <v>2.3402357019205743E-2</v>
      </c>
      <c r="H1599">
        <v>0.57288083460781758</v>
      </c>
      <c r="I1599">
        <v>0.1223593121964295</v>
      </c>
      <c r="J1599">
        <f>_xlfn.BINOM.INV(BinomTrials,_xlfn.GAMMA.INV(Table3[[#This Row],[RV gamma]],GammaShape1,GammaRate1)/BinomTrials,Table3[[#This Row],[RV binom]])</f>
        <v>0</v>
      </c>
      <c r="K1599" s="1">
        <f>Table3[[#This Row],[Risk 1 Simulated occurences]]*_xlfn.LOGNORM.INV(Table3[[#This Row],[RV lognorm]],(LN(ImpLow1)+LN(ImpUp1))/2,(LN(ImpUp1)-LN(ImpLow1))/3.29)</f>
        <v>0</v>
      </c>
      <c r="L1599">
        <f>_xlfn.BINOM.INV(BinomTrials,_xlfn.GAMMA.INV(Table3[[#This Row],[RV gamma]],GammaShape2,GammaRate2)/BinomTrials,Table3[[#This Row],[RV binom]])</f>
        <v>0</v>
      </c>
      <c r="M1599" s="1">
        <f>Table3[[#This Row],[Risk 2 simulated occurences]]*_xlfn.LOGNORM.INV(Table3[[#This Row],[RV lognorm]],(LN(ImpLow2)+LN(ImpUp2))/2,(LN(ImpUp2)-LN(ImpLow2))/3.29)</f>
        <v>0</v>
      </c>
    </row>
    <row r="1600" spans="7:13">
      <c r="G1600">
        <v>0.3234144217909381</v>
      </c>
      <c r="H1600">
        <v>0.40818725359076041</v>
      </c>
      <c r="I1600">
        <v>0.49296008539058273</v>
      </c>
      <c r="J1600">
        <f>_xlfn.BINOM.INV(BinomTrials,_xlfn.GAMMA.INV(Table3[[#This Row],[RV gamma]],GammaShape1,GammaRate1)/BinomTrials,Table3[[#This Row],[RV binom]])</f>
        <v>0</v>
      </c>
      <c r="K1600" s="1">
        <f>Table3[[#This Row],[Risk 1 Simulated occurences]]*_xlfn.LOGNORM.INV(Table3[[#This Row],[RV lognorm]],(LN(ImpLow1)+LN(ImpUp1))/2,(LN(ImpUp1)-LN(ImpLow1))/3.29)</f>
        <v>0</v>
      </c>
      <c r="L1600">
        <f>_xlfn.BINOM.INV(BinomTrials,_xlfn.GAMMA.INV(Table3[[#This Row],[RV gamma]],GammaShape2,GammaRate2)/BinomTrials,Table3[[#This Row],[RV binom]])</f>
        <v>0</v>
      </c>
      <c r="M1600" s="1">
        <f>Table3[[#This Row],[Risk 2 simulated occurences]]*_xlfn.LOGNORM.INV(Table3[[#This Row],[RV lognorm]],(LN(ImpLow2)+LN(ImpUp2))/2,(LN(ImpUp2)-LN(ImpLow2))/3.29)</f>
        <v>0</v>
      </c>
    </row>
    <row r="1601" spans="7:13">
      <c r="G1601">
        <v>0.62618704029647032</v>
      </c>
      <c r="H1601">
        <v>0.40317109991012656</v>
      </c>
      <c r="I1601">
        <v>0.18015515952378286</v>
      </c>
      <c r="J1601">
        <f>_xlfn.BINOM.INV(BinomTrials,_xlfn.GAMMA.INV(Table3[[#This Row],[RV gamma]],GammaShape1,GammaRate1)/BinomTrials,Table3[[#This Row],[RV binom]])</f>
        <v>0</v>
      </c>
      <c r="K1601" s="1">
        <f>Table3[[#This Row],[Risk 1 Simulated occurences]]*_xlfn.LOGNORM.INV(Table3[[#This Row],[RV lognorm]],(LN(ImpLow1)+LN(ImpUp1))/2,(LN(ImpUp1)-LN(ImpLow1))/3.29)</f>
        <v>0</v>
      </c>
      <c r="L1601">
        <f>_xlfn.BINOM.INV(BinomTrials,_xlfn.GAMMA.INV(Table3[[#This Row],[RV gamma]],GammaShape2,GammaRate2)/BinomTrials,Table3[[#This Row],[RV binom]])</f>
        <v>0</v>
      </c>
      <c r="M1601" s="1">
        <f>Table3[[#This Row],[Risk 2 simulated occurences]]*_xlfn.LOGNORM.INV(Table3[[#This Row],[RV lognorm]],(LN(ImpLow2)+LN(ImpUp2))/2,(LN(ImpUp2)-LN(ImpLow2))/3.29)</f>
        <v>0</v>
      </c>
    </row>
    <row r="1602" spans="7:13">
      <c r="G1602">
        <v>0.32558626277632374</v>
      </c>
      <c r="H1602">
        <v>9.6676189497428108E-2</v>
      </c>
      <c r="I1602">
        <v>0.8677661162185325</v>
      </c>
      <c r="J1602">
        <f>_xlfn.BINOM.INV(BinomTrials,_xlfn.GAMMA.INV(Table3[[#This Row],[RV gamma]],GammaShape1,GammaRate1)/BinomTrials,Table3[[#This Row],[RV binom]])</f>
        <v>0</v>
      </c>
      <c r="K1602" s="1">
        <f>Table3[[#This Row],[Risk 1 Simulated occurences]]*_xlfn.LOGNORM.INV(Table3[[#This Row],[RV lognorm]],(LN(ImpLow1)+LN(ImpUp1))/2,(LN(ImpUp1)-LN(ImpLow1))/3.29)</f>
        <v>0</v>
      </c>
      <c r="L1602">
        <f>_xlfn.BINOM.INV(BinomTrials,_xlfn.GAMMA.INV(Table3[[#This Row],[RV gamma]],GammaShape2,GammaRate2)/BinomTrials,Table3[[#This Row],[RV binom]])</f>
        <v>0</v>
      </c>
      <c r="M1602" s="1">
        <f>Table3[[#This Row],[Risk 2 simulated occurences]]*_xlfn.LOGNORM.INV(Table3[[#This Row],[RV lognorm]],(LN(ImpLow2)+LN(ImpUp2))/2,(LN(ImpUp2)-LN(ImpLow2))/3.29)</f>
        <v>0</v>
      </c>
    </row>
    <row r="1603" spans="7:13">
      <c r="G1603">
        <v>0.12831848167270352</v>
      </c>
      <c r="H1603">
        <v>0.83671688327412908</v>
      </c>
      <c r="I1603">
        <v>0.54511528487555461</v>
      </c>
      <c r="J1603">
        <f>_xlfn.BINOM.INV(BinomTrials,_xlfn.GAMMA.INV(Table3[[#This Row],[RV gamma]],GammaShape1,GammaRate1)/BinomTrials,Table3[[#This Row],[RV binom]])</f>
        <v>1</v>
      </c>
      <c r="K1603" s="1">
        <f>Table3[[#This Row],[Risk 1 Simulated occurences]]*_xlfn.LOGNORM.INV(Table3[[#This Row],[RV lognorm]],(LN(ImpLow1)+LN(ImpUp1))/2,(LN(ImpUp1)-LN(ImpLow1))/3.29)</f>
        <v>34233.130700288551</v>
      </c>
      <c r="L1603">
        <f>_xlfn.BINOM.INV(BinomTrials,_xlfn.GAMMA.INV(Table3[[#This Row],[RV gamma]],GammaShape2,GammaRate2)/BinomTrials,Table3[[#This Row],[RV binom]])</f>
        <v>0</v>
      </c>
      <c r="M1603" s="1">
        <f>Table3[[#This Row],[Risk 2 simulated occurences]]*_xlfn.LOGNORM.INV(Table3[[#This Row],[RV lognorm]],(LN(ImpLow2)+LN(ImpUp2))/2,(LN(ImpUp2)-LN(ImpLow2))/3.29)</f>
        <v>0</v>
      </c>
    </row>
    <row r="1604" spans="7:13">
      <c r="G1604">
        <v>0.64872147312793949</v>
      </c>
      <c r="H1604">
        <v>0.70065718828731083</v>
      </c>
      <c r="I1604">
        <v>0.75259290344668217</v>
      </c>
      <c r="J1604">
        <f>_xlfn.BINOM.INV(BinomTrials,_xlfn.GAMMA.INV(Table3[[#This Row],[RV gamma]],GammaShape1,GammaRate1)/BinomTrials,Table3[[#This Row],[RV binom]])</f>
        <v>1</v>
      </c>
      <c r="K1604" s="1">
        <f>Table3[[#This Row],[Risk 1 Simulated occurences]]*_xlfn.LOGNORM.INV(Table3[[#This Row],[RV lognorm]],(LN(ImpLow1)+LN(ImpUp1))/2,(LN(ImpUp1)-LN(ImpLow1))/3.29)</f>
        <v>50991.648934426601</v>
      </c>
      <c r="L1604">
        <f>_xlfn.BINOM.INV(BinomTrials,_xlfn.GAMMA.INV(Table3[[#This Row],[RV gamma]],GammaShape2,GammaRate2)/BinomTrials,Table3[[#This Row],[RV binom]])</f>
        <v>0</v>
      </c>
      <c r="M1604" s="1">
        <f>Table3[[#This Row],[Risk 2 simulated occurences]]*_xlfn.LOGNORM.INV(Table3[[#This Row],[RV lognorm]],(LN(ImpLow2)+LN(ImpUp2))/2,(LN(ImpUp2)-LN(ImpLow2))/3.29)</f>
        <v>0</v>
      </c>
    </row>
    <row r="1605" spans="7:13">
      <c r="G1605">
        <v>6.1798861279058669E-2</v>
      </c>
      <c r="H1605">
        <v>0.94536354483355001</v>
      </c>
      <c r="I1605">
        <v>0.82892822838804137</v>
      </c>
      <c r="J1605">
        <f>_xlfn.BINOM.INV(BinomTrials,_xlfn.GAMMA.INV(Table3[[#This Row],[RV gamma]],GammaShape1,GammaRate1)/BinomTrials,Table3[[#This Row],[RV binom]])</f>
        <v>1</v>
      </c>
      <c r="K1605" s="1">
        <f>Table3[[#This Row],[Risk 1 Simulated occurences]]*_xlfn.LOGNORM.INV(Table3[[#This Row],[RV lognorm]],(LN(ImpLow1)+LN(ImpUp1))/2,(LN(ImpUp1)-LN(ImpLow1))/3.29)</f>
        <v>61480.173184337058</v>
      </c>
      <c r="L1605">
        <f>_xlfn.BINOM.INV(BinomTrials,_xlfn.GAMMA.INV(Table3[[#This Row],[RV gamma]],GammaShape2,GammaRate2)/BinomTrials,Table3[[#This Row],[RV binom]])</f>
        <v>1</v>
      </c>
      <c r="M1605" s="1">
        <f>Table3[[#This Row],[Risk 2 simulated occurences]]*_xlfn.LOGNORM.INV(Table3[[#This Row],[RV lognorm]],(LN(ImpLow2)+LN(ImpUp2))/2,(LN(ImpUp2)-LN(ImpLow2))/3.29)</f>
        <v>6148017.3184337197</v>
      </c>
    </row>
    <row r="1606" spans="7:13">
      <c r="G1606">
        <v>0.65346151713908718</v>
      </c>
      <c r="H1606">
        <v>0.72509801747514779</v>
      </c>
      <c r="I1606">
        <v>0.7967345178112083</v>
      </c>
      <c r="J1606">
        <f>_xlfn.BINOM.INV(BinomTrials,_xlfn.GAMMA.INV(Table3[[#This Row],[RV gamma]],GammaShape1,GammaRate1)/BinomTrials,Table3[[#This Row],[RV binom]])</f>
        <v>1</v>
      </c>
      <c r="K1606" s="1">
        <f>Table3[[#This Row],[Risk 1 Simulated occurences]]*_xlfn.LOGNORM.INV(Table3[[#This Row],[RV lognorm]],(LN(ImpLow1)+LN(ImpUp1))/2,(LN(ImpUp1)-LN(ImpLow1))/3.29)</f>
        <v>56530.631752524758</v>
      </c>
      <c r="L1606">
        <f>_xlfn.BINOM.INV(BinomTrials,_xlfn.GAMMA.INV(Table3[[#This Row],[RV gamma]],GammaShape2,GammaRate2)/BinomTrials,Table3[[#This Row],[RV binom]])</f>
        <v>0</v>
      </c>
      <c r="M1606" s="1">
        <f>Table3[[#This Row],[Risk 2 simulated occurences]]*_xlfn.LOGNORM.INV(Table3[[#This Row],[RV lognorm]],(LN(ImpLow2)+LN(ImpUp2))/2,(LN(ImpUp2)-LN(ImpLow2))/3.29)</f>
        <v>0</v>
      </c>
    </row>
    <row r="1607" spans="7:13">
      <c r="G1607">
        <v>0.72771855663867602</v>
      </c>
      <c r="H1607">
        <v>0.7223797048080618</v>
      </c>
      <c r="I1607">
        <v>0.71704085297744757</v>
      </c>
      <c r="J1607">
        <f>_xlfn.BINOM.INV(BinomTrials,_xlfn.GAMMA.INV(Table3[[#This Row],[RV gamma]],GammaShape1,GammaRate1)/BinomTrials,Table3[[#This Row],[RV binom]])</f>
        <v>1</v>
      </c>
      <c r="K1607" s="1">
        <f>Table3[[#This Row],[Risk 1 Simulated occurences]]*_xlfn.LOGNORM.INV(Table3[[#This Row],[RV lognorm]],(LN(ImpLow1)+LN(ImpUp1))/2,(LN(ImpUp1)-LN(ImpLow1))/3.29)</f>
        <v>47259.630594151808</v>
      </c>
      <c r="L1607">
        <f>_xlfn.BINOM.INV(BinomTrials,_xlfn.GAMMA.INV(Table3[[#This Row],[RV gamma]],GammaShape2,GammaRate2)/BinomTrials,Table3[[#This Row],[RV binom]])</f>
        <v>0</v>
      </c>
      <c r="M1607" s="1">
        <f>Table3[[#This Row],[Risk 2 simulated occurences]]*_xlfn.LOGNORM.INV(Table3[[#This Row],[RV lognorm]],(LN(ImpLow2)+LN(ImpUp2))/2,(LN(ImpUp2)-LN(ImpLow2))/3.29)</f>
        <v>0</v>
      </c>
    </row>
    <row r="1608" spans="7:13">
      <c r="G1608">
        <v>0.76578142622754974</v>
      </c>
      <c r="H1608">
        <v>3.5698709094756614E-2</v>
      </c>
      <c r="I1608">
        <v>0.30561599196196348</v>
      </c>
      <c r="J1608">
        <f>_xlfn.BINOM.INV(BinomTrials,_xlfn.GAMMA.INV(Table3[[#This Row],[RV gamma]],GammaShape1,GammaRate1)/BinomTrials,Table3[[#This Row],[RV binom]])</f>
        <v>0</v>
      </c>
      <c r="K1608" s="1">
        <f>Table3[[#This Row],[Risk 1 Simulated occurences]]*_xlfn.LOGNORM.INV(Table3[[#This Row],[RV lognorm]],(LN(ImpLow1)+LN(ImpUp1))/2,(LN(ImpUp1)-LN(ImpLow1))/3.29)</f>
        <v>0</v>
      </c>
      <c r="L1608">
        <f>_xlfn.BINOM.INV(BinomTrials,_xlfn.GAMMA.INV(Table3[[#This Row],[RV gamma]],GammaShape2,GammaRate2)/BinomTrials,Table3[[#This Row],[RV binom]])</f>
        <v>0</v>
      </c>
      <c r="M1608" s="1">
        <f>Table3[[#This Row],[Risk 2 simulated occurences]]*_xlfn.LOGNORM.INV(Table3[[#This Row],[RV lognorm]],(LN(ImpLow2)+LN(ImpUp2))/2,(LN(ImpUp2)-LN(ImpLow2))/3.29)</f>
        <v>0</v>
      </c>
    </row>
    <row r="1609" spans="7:13">
      <c r="G1609">
        <v>0.48843060642873432</v>
      </c>
      <c r="H1609">
        <v>0.98820375557439577</v>
      </c>
      <c r="I1609">
        <v>0.48797690472005723</v>
      </c>
      <c r="J1609">
        <f>_xlfn.BINOM.INV(BinomTrials,_xlfn.GAMMA.INV(Table3[[#This Row],[RV gamma]],GammaShape1,GammaRate1)/BinomTrials,Table3[[#This Row],[RV binom]])</f>
        <v>3</v>
      </c>
      <c r="K1609" s="1">
        <f>Table3[[#This Row],[Risk 1 Simulated occurences]]*_xlfn.LOGNORM.INV(Table3[[#This Row],[RV lognorm]],(LN(ImpLow1)+LN(ImpUp1))/2,(LN(ImpUp1)-LN(ImpLow1))/3.29)</f>
        <v>92887.987662542291</v>
      </c>
      <c r="L1609">
        <f>_xlfn.BINOM.INV(BinomTrials,_xlfn.GAMMA.INV(Table3[[#This Row],[RV gamma]],GammaShape2,GammaRate2)/BinomTrials,Table3[[#This Row],[RV binom]])</f>
        <v>2</v>
      </c>
      <c r="M1609" s="1">
        <f>Table3[[#This Row],[Risk 2 simulated occurences]]*_xlfn.LOGNORM.INV(Table3[[#This Row],[RV lognorm]],(LN(ImpLow2)+LN(ImpUp2))/2,(LN(ImpUp2)-LN(ImpLow2))/3.29)</f>
        <v>6192532.5108361561</v>
      </c>
    </row>
    <row r="1610" spans="7:13">
      <c r="G1610">
        <v>5.3202247737535388E-2</v>
      </c>
      <c r="H1610">
        <v>0.74051993886964396</v>
      </c>
      <c r="I1610">
        <v>0.42783763000175246</v>
      </c>
      <c r="J1610">
        <f>_xlfn.BINOM.INV(BinomTrials,_xlfn.GAMMA.INV(Table3[[#This Row],[RV gamma]],GammaShape1,GammaRate1)/BinomTrials,Table3[[#This Row],[RV binom]])</f>
        <v>1</v>
      </c>
      <c r="K1610" s="1">
        <f>Table3[[#This Row],[Risk 1 Simulated occurences]]*_xlfn.LOGNORM.INV(Table3[[#This Row],[RV lognorm]],(LN(ImpLow1)+LN(ImpUp1))/2,(LN(ImpUp1)-LN(ImpLow1))/3.29)</f>
        <v>27843.042474486319</v>
      </c>
      <c r="L1610">
        <f>_xlfn.BINOM.INV(BinomTrials,_xlfn.GAMMA.INV(Table3[[#This Row],[RV gamma]],GammaShape2,GammaRate2)/BinomTrials,Table3[[#This Row],[RV binom]])</f>
        <v>0</v>
      </c>
      <c r="M1610" s="1">
        <f>Table3[[#This Row],[Risk 2 simulated occurences]]*_xlfn.LOGNORM.INV(Table3[[#This Row],[RV lognorm]],(LN(ImpLow2)+LN(ImpUp2))/2,(LN(ImpUp2)-LN(ImpLow2))/3.29)</f>
        <v>0</v>
      </c>
    </row>
    <row r="1611" spans="7:13">
      <c r="G1611">
        <v>0.17017772475731452</v>
      </c>
      <c r="H1611">
        <v>0.91861258210549712</v>
      </c>
      <c r="I1611">
        <v>0.66704743945367984</v>
      </c>
      <c r="J1611">
        <f>_xlfn.BINOM.INV(BinomTrials,_xlfn.GAMMA.INV(Table3[[#This Row],[RV gamma]],GammaShape1,GammaRate1)/BinomTrials,Table3[[#This Row],[RV binom]])</f>
        <v>1</v>
      </c>
      <c r="K1611" s="1">
        <f>Table3[[#This Row],[Risk 1 Simulated occurences]]*_xlfn.LOGNORM.INV(Table3[[#This Row],[RV lognorm]],(LN(ImpLow1)+LN(ImpUp1))/2,(LN(ImpUp1)-LN(ImpLow1))/3.29)</f>
        <v>42779.778419349692</v>
      </c>
      <c r="L1611">
        <f>_xlfn.BINOM.INV(BinomTrials,_xlfn.GAMMA.INV(Table3[[#This Row],[RV gamma]],GammaShape2,GammaRate2)/BinomTrials,Table3[[#This Row],[RV binom]])</f>
        <v>1</v>
      </c>
      <c r="M1611" s="1">
        <f>Table3[[#This Row],[Risk 2 simulated occurences]]*_xlfn.LOGNORM.INV(Table3[[#This Row],[RV lognorm]],(LN(ImpLow2)+LN(ImpUp2))/2,(LN(ImpUp2)-LN(ImpLow2))/3.29)</f>
        <v>4277977.8419349715</v>
      </c>
    </row>
    <row r="1612" spans="7:13">
      <c r="G1612">
        <v>0.17701999618533068</v>
      </c>
      <c r="H1612">
        <v>0.12166744709092539</v>
      </c>
      <c r="I1612">
        <v>6.6314897996520114E-2</v>
      </c>
      <c r="J1612">
        <f>_xlfn.BINOM.INV(BinomTrials,_xlfn.GAMMA.INV(Table3[[#This Row],[RV gamma]],GammaShape1,GammaRate1)/BinomTrials,Table3[[#This Row],[RV binom]])</f>
        <v>0</v>
      </c>
      <c r="K1612" s="1">
        <f>Table3[[#This Row],[Risk 1 Simulated occurences]]*_xlfn.LOGNORM.INV(Table3[[#This Row],[RV lognorm]],(LN(ImpLow1)+LN(ImpUp1))/2,(LN(ImpUp1)-LN(ImpLow1))/3.29)</f>
        <v>0</v>
      </c>
      <c r="L1612">
        <f>_xlfn.BINOM.INV(BinomTrials,_xlfn.GAMMA.INV(Table3[[#This Row],[RV gamma]],GammaShape2,GammaRate2)/BinomTrials,Table3[[#This Row],[RV binom]])</f>
        <v>0</v>
      </c>
      <c r="M1612" s="1">
        <f>Table3[[#This Row],[Risk 2 simulated occurences]]*_xlfn.LOGNORM.INV(Table3[[#This Row],[RV lognorm]],(LN(ImpLow2)+LN(ImpUp2))/2,(LN(ImpUp2)-LN(ImpLow2))/3.29)</f>
        <v>0</v>
      </c>
    </row>
    <row r="1613" spans="7:13">
      <c r="G1613">
        <v>0.17507588685260894</v>
      </c>
      <c r="H1613">
        <v>0.86478325718305227</v>
      </c>
      <c r="I1613">
        <v>0.55449062751349554</v>
      </c>
      <c r="J1613">
        <f>_xlfn.BINOM.INV(BinomTrials,_xlfn.GAMMA.INV(Table3[[#This Row],[RV gamma]],GammaShape1,GammaRate1)/BinomTrials,Table3[[#This Row],[RV binom]])</f>
        <v>1</v>
      </c>
      <c r="K1613" s="1">
        <f>Table3[[#This Row],[Risk 1 Simulated occurences]]*_xlfn.LOGNORM.INV(Table3[[#This Row],[RV lognorm]],(LN(ImpLow1)+LN(ImpUp1))/2,(LN(ImpUp1)-LN(ImpLow1))/3.29)</f>
        <v>34805.347257514535</v>
      </c>
      <c r="L1613">
        <f>_xlfn.BINOM.INV(BinomTrials,_xlfn.GAMMA.INV(Table3[[#This Row],[RV gamma]],GammaShape2,GammaRate2)/BinomTrials,Table3[[#This Row],[RV binom]])</f>
        <v>1</v>
      </c>
      <c r="M1613" s="1">
        <f>Table3[[#This Row],[Risk 2 simulated occurences]]*_xlfn.LOGNORM.INV(Table3[[#This Row],[RV lognorm]],(LN(ImpLow2)+LN(ImpUp2))/2,(LN(ImpUp2)-LN(ImpLow2))/3.29)</f>
        <v>3480534.7257514554</v>
      </c>
    </row>
    <row r="1614" spans="7:13">
      <c r="G1614">
        <v>0.50043033179847074</v>
      </c>
      <c r="H1614">
        <v>0.41220347555922504</v>
      </c>
      <c r="I1614">
        <v>0.3239766193199794</v>
      </c>
      <c r="J1614">
        <f>_xlfn.BINOM.INV(BinomTrials,_xlfn.GAMMA.INV(Table3[[#This Row],[RV gamma]],GammaShape1,GammaRate1)/BinomTrials,Table3[[#This Row],[RV binom]])</f>
        <v>0</v>
      </c>
      <c r="K1614" s="1">
        <f>Table3[[#This Row],[Risk 1 Simulated occurences]]*_xlfn.LOGNORM.INV(Table3[[#This Row],[RV lognorm]],(LN(ImpLow1)+LN(ImpUp1))/2,(LN(ImpUp1)-LN(ImpLow1))/3.29)</f>
        <v>0</v>
      </c>
      <c r="L1614">
        <f>_xlfn.BINOM.INV(BinomTrials,_xlfn.GAMMA.INV(Table3[[#This Row],[RV gamma]],GammaShape2,GammaRate2)/BinomTrials,Table3[[#This Row],[RV binom]])</f>
        <v>0</v>
      </c>
      <c r="M1614" s="1">
        <f>Table3[[#This Row],[Risk 2 simulated occurences]]*_xlfn.LOGNORM.INV(Table3[[#This Row],[RV lognorm]],(LN(ImpLow2)+LN(ImpUp2))/2,(LN(ImpUp2)-LN(ImpLow2))/3.29)</f>
        <v>0</v>
      </c>
    </row>
    <row r="1615" spans="7:13">
      <c r="G1615">
        <v>0.73258653689761954</v>
      </c>
      <c r="H1615">
        <v>0.9038137238956121</v>
      </c>
      <c r="I1615">
        <v>7.5040910893604582E-2</v>
      </c>
      <c r="J1615">
        <f>_xlfn.BINOM.INV(BinomTrials,_xlfn.GAMMA.INV(Table3[[#This Row],[RV gamma]],GammaShape1,GammaRate1)/BinomTrials,Table3[[#This Row],[RV binom]])</f>
        <v>2</v>
      </c>
      <c r="K1615" s="1">
        <f>Table3[[#This Row],[Risk 1 Simulated occurences]]*_xlfn.LOGNORM.INV(Table3[[#This Row],[RV lognorm]],(LN(ImpLow1)+LN(ImpUp1))/2,(LN(ImpUp1)-LN(ImpLow1))/3.29)</f>
        <v>23097.781183220402</v>
      </c>
      <c r="L1615">
        <f>_xlfn.BINOM.INV(BinomTrials,_xlfn.GAMMA.INV(Table3[[#This Row],[RV gamma]],GammaShape2,GammaRate2)/BinomTrials,Table3[[#This Row],[RV binom]])</f>
        <v>1</v>
      </c>
      <c r="M1615" s="1">
        <f>Table3[[#This Row],[Risk 2 simulated occurences]]*_xlfn.LOGNORM.INV(Table3[[#This Row],[RV lognorm]],(LN(ImpLow2)+LN(ImpUp2))/2,(LN(ImpUp2)-LN(ImpLow2))/3.29)</f>
        <v>1154889.0591610207</v>
      </c>
    </row>
    <row r="1616" spans="7:13">
      <c r="G1616">
        <v>0.58192563829101884</v>
      </c>
      <c r="H1616">
        <v>0.39725751355162708</v>
      </c>
      <c r="I1616">
        <v>0.21258938881223527</v>
      </c>
      <c r="J1616">
        <f>_xlfn.BINOM.INV(BinomTrials,_xlfn.GAMMA.INV(Table3[[#This Row],[RV gamma]],GammaShape1,GammaRate1)/BinomTrials,Table3[[#This Row],[RV binom]])</f>
        <v>0</v>
      </c>
      <c r="K1616" s="1">
        <f>Table3[[#This Row],[Risk 1 Simulated occurences]]*_xlfn.LOGNORM.INV(Table3[[#This Row],[RV lognorm]],(LN(ImpLow1)+LN(ImpUp1))/2,(LN(ImpUp1)-LN(ImpLow1))/3.29)</f>
        <v>0</v>
      </c>
      <c r="L1616">
        <f>_xlfn.BINOM.INV(BinomTrials,_xlfn.GAMMA.INV(Table3[[#This Row],[RV gamma]],GammaShape2,GammaRate2)/BinomTrials,Table3[[#This Row],[RV binom]])</f>
        <v>0</v>
      </c>
      <c r="M1616" s="1">
        <f>Table3[[#This Row],[Risk 2 simulated occurences]]*_xlfn.LOGNORM.INV(Table3[[#This Row],[RV lognorm]],(LN(ImpLow2)+LN(ImpUp2))/2,(LN(ImpUp2)-LN(ImpLow2))/3.29)</f>
        <v>0</v>
      </c>
    </row>
    <row r="1617" spans="7:13">
      <c r="G1617">
        <v>0.42420275715375449</v>
      </c>
      <c r="H1617">
        <v>0.70703026219598497</v>
      </c>
      <c r="I1617">
        <v>0.98985776723821539</v>
      </c>
      <c r="J1617">
        <f>_xlfn.BINOM.INV(BinomTrials,_xlfn.GAMMA.INV(Table3[[#This Row],[RV gamma]],GammaShape1,GammaRate1)/BinomTrials,Table3[[#This Row],[RV binom]])</f>
        <v>1</v>
      </c>
      <c r="K1617" s="1">
        <f>Table3[[#This Row],[Risk 1 Simulated occurences]]*_xlfn.LOGNORM.INV(Table3[[#This Row],[RV lognorm]],(LN(ImpLow1)+LN(ImpUp1))/2,(LN(ImpUp1)-LN(ImpLow1))/3.29)</f>
        <v>160503.50453391555</v>
      </c>
      <c r="L1617">
        <f>_xlfn.BINOM.INV(BinomTrials,_xlfn.GAMMA.INV(Table3[[#This Row],[RV gamma]],GammaShape2,GammaRate2)/BinomTrials,Table3[[#This Row],[RV binom]])</f>
        <v>0</v>
      </c>
      <c r="M1617" s="1">
        <f>Table3[[#This Row],[Risk 2 simulated occurences]]*_xlfn.LOGNORM.INV(Table3[[#This Row],[RV lognorm]],(LN(ImpLow2)+LN(ImpUp2))/2,(LN(ImpUp2)-LN(ImpLow2))/3.29)</f>
        <v>0</v>
      </c>
    </row>
    <row r="1618" spans="7:13">
      <c r="G1618">
        <v>0.5757394831514635</v>
      </c>
      <c r="H1618">
        <v>5.7616727919139306E-2</v>
      </c>
      <c r="I1618">
        <v>0.53949397268681509</v>
      </c>
      <c r="J1618">
        <f>_xlfn.BINOM.INV(BinomTrials,_xlfn.GAMMA.INV(Table3[[#This Row],[RV gamma]],GammaShape1,GammaRate1)/BinomTrials,Table3[[#This Row],[RV binom]])</f>
        <v>0</v>
      </c>
      <c r="K1618" s="1">
        <f>Table3[[#This Row],[Risk 1 Simulated occurences]]*_xlfn.LOGNORM.INV(Table3[[#This Row],[RV lognorm]],(LN(ImpLow1)+LN(ImpUp1))/2,(LN(ImpUp1)-LN(ImpLow1))/3.29)</f>
        <v>0</v>
      </c>
      <c r="L1618">
        <f>_xlfn.BINOM.INV(BinomTrials,_xlfn.GAMMA.INV(Table3[[#This Row],[RV gamma]],GammaShape2,GammaRate2)/BinomTrials,Table3[[#This Row],[RV binom]])</f>
        <v>0</v>
      </c>
      <c r="M1618" s="1">
        <f>Table3[[#This Row],[Risk 2 simulated occurences]]*_xlfn.LOGNORM.INV(Table3[[#This Row],[RV lognorm]],(LN(ImpLow2)+LN(ImpUp2))/2,(LN(ImpUp2)-LN(ImpLow2))/3.29)</f>
        <v>0</v>
      </c>
    </row>
    <row r="1619" spans="7:13">
      <c r="G1619">
        <v>0.45349332664790254</v>
      </c>
      <c r="H1619">
        <v>0.36434613697433199</v>
      </c>
      <c r="I1619">
        <v>0.27519894730076144</v>
      </c>
      <c r="J1619">
        <f>_xlfn.BINOM.INV(BinomTrials,_xlfn.GAMMA.INV(Table3[[#This Row],[RV gamma]],GammaShape1,GammaRate1)/BinomTrials,Table3[[#This Row],[RV binom]])</f>
        <v>0</v>
      </c>
      <c r="K1619" s="1">
        <f>Table3[[#This Row],[Risk 1 Simulated occurences]]*_xlfn.LOGNORM.INV(Table3[[#This Row],[RV lognorm]],(LN(ImpLow1)+LN(ImpUp1))/2,(LN(ImpUp1)-LN(ImpLow1))/3.29)</f>
        <v>0</v>
      </c>
      <c r="L1619">
        <f>_xlfn.BINOM.INV(BinomTrials,_xlfn.GAMMA.INV(Table3[[#This Row],[RV gamma]],GammaShape2,GammaRate2)/BinomTrials,Table3[[#This Row],[RV binom]])</f>
        <v>0</v>
      </c>
      <c r="M1619" s="1">
        <f>Table3[[#This Row],[Risk 2 simulated occurences]]*_xlfn.LOGNORM.INV(Table3[[#This Row],[RV lognorm]],(LN(ImpLow2)+LN(ImpUp2))/2,(LN(ImpUp2)-LN(ImpLow2))/3.29)</f>
        <v>0</v>
      </c>
    </row>
    <row r="1620" spans="7:13">
      <c r="G1620">
        <v>0.86234097129774323</v>
      </c>
      <c r="H1620">
        <v>0.56552412759769899</v>
      </c>
      <c r="I1620">
        <v>0.26870728389765475</v>
      </c>
      <c r="J1620">
        <f>_xlfn.BINOM.INV(BinomTrials,_xlfn.GAMMA.INV(Table3[[#This Row],[RV gamma]],GammaShape1,GammaRate1)/BinomTrials,Table3[[#This Row],[RV binom]])</f>
        <v>1</v>
      </c>
      <c r="K1620" s="1">
        <f>Table3[[#This Row],[Risk 1 Simulated occurences]]*_xlfn.LOGNORM.INV(Table3[[#This Row],[RV lognorm]],(LN(ImpLow1)+LN(ImpUp1))/2,(LN(ImpUp1)-LN(ImpLow1))/3.29)</f>
        <v>20537.372185074622</v>
      </c>
      <c r="L1620">
        <f>_xlfn.BINOM.INV(BinomTrials,_xlfn.GAMMA.INV(Table3[[#This Row],[RV gamma]],GammaShape2,GammaRate2)/BinomTrials,Table3[[#This Row],[RV binom]])</f>
        <v>0</v>
      </c>
      <c r="M1620" s="1">
        <f>Table3[[#This Row],[Risk 2 simulated occurences]]*_xlfn.LOGNORM.INV(Table3[[#This Row],[RV lognorm]],(LN(ImpLow2)+LN(ImpUp2))/2,(LN(ImpUp2)-LN(ImpLow2))/3.29)</f>
        <v>0</v>
      </c>
    </row>
    <row r="1621" spans="7:13">
      <c r="G1621">
        <v>0.36470460117082326</v>
      </c>
      <c r="H1621">
        <v>0.76401253452711393</v>
      </c>
      <c r="I1621">
        <v>0.16332046788340457</v>
      </c>
      <c r="J1621">
        <f>_xlfn.BINOM.INV(BinomTrials,_xlfn.GAMMA.INV(Table3[[#This Row],[RV gamma]],GammaShape1,GammaRate1)/BinomTrials,Table3[[#This Row],[RV binom]])</f>
        <v>1</v>
      </c>
      <c r="K1621" s="1">
        <f>Table3[[#This Row],[Risk 1 Simulated occurences]]*_xlfn.LOGNORM.INV(Table3[[#This Row],[RV lognorm]],(LN(ImpLow1)+LN(ImpUp1))/2,(LN(ImpUp1)-LN(ImpLow1))/3.29)</f>
        <v>15916.713974546145</v>
      </c>
      <c r="L1621">
        <f>_xlfn.BINOM.INV(BinomTrials,_xlfn.GAMMA.INV(Table3[[#This Row],[RV gamma]],GammaShape2,GammaRate2)/BinomTrials,Table3[[#This Row],[RV binom]])</f>
        <v>0</v>
      </c>
      <c r="M1621" s="1">
        <f>Table3[[#This Row],[Risk 2 simulated occurences]]*_xlfn.LOGNORM.INV(Table3[[#This Row],[RV lognorm]],(LN(ImpLow2)+LN(ImpUp2))/2,(LN(ImpUp2)-LN(ImpLow2))/3.29)</f>
        <v>0</v>
      </c>
    </row>
    <row r="1622" spans="7:13">
      <c r="G1622">
        <v>0.59023187802649657</v>
      </c>
      <c r="H1622">
        <v>0.75866779720348665</v>
      </c>
      <c r="I1622">
        <v>0.92710371638047684</v>
      </c>
      <c r="J1622">
        <f>_xlfn.BINOM.INV(BinomTrials,_xlfn.GAMMA.INV(Table3[[#This Row],[RV gamma]],GammaShape1,GammaRate1)/BinomTrials,Table3[[#This Row],[RV binom]])</f>
        <v>1</v>
      </c>
      <c r="K1622" s="1">
        <f>Table3[[#This Row],[Risk 1 Simulated occurences]]*_xlfn.LOGNORM.INV(Table3[[#This Row],[RV lognorm]],(LN(ImpLow1)+LN(ImpUp1))/2,(LN(ImpUp1)-LN(ImpLow1))/3.29)</f>
        <v>87521.329109423779</v>
      </c>
      <c r="L1622">
        <f>_xlfn.BINOM.INV(BinomTrials,_xlfn.GAMMA.INV(Table3[[#This Row],[RV gamma]],GammaShape2,GammaRate2)/BinomTrials,Table3[[#This Row],[RV binom]])</f>
        <v>0</v>
      </c>
      <c r="M1622" s="1">
        <f>Table3[[#This Row],[Risk 2 simulated occurences]]*_xlfn.LOGNORM.INV(Table3[[#This Row],[RV lognorm]],(LN(ImpLow2)+LN(ImpUp2))/2,(LN(ImpUp2)-LN(ImpLow2))/3.29)</f>
        <v>0</v>
      </c>
    </row>
    <row r="1623" spans="7:13">
      <c r="G1623">
        <v>2.7173991327720689E-2</v>
      </c>
      <c r="H1623">
        <v>0.92966759900081331</v>
      </c>
      <c r="I1623">
        <v>0.83216120667390581</v>
      </c>
      <c r="J1623">
        <f>_xlfn.BINOM.INV(BinomTrials,_xlfn.GAMMA.INV(Table3[[#This Row],[RV gamma]],GammaShape1,GammaRate1)/BinomTrials,Table3[[#This Row],[RV binom]])</f>
        <v>1</v>
      </c>
      <c r="K1623" s="1">
        <f>Table3[[#This Row],[Risk 1 Simulated occurences]]*_xlfn.LOGNORM.INV(Table3[[#This Row],[RV lognorm]],(LN(ImpLow1)+LN(ImpUp1))/2,(LN(ImpUp1)-LN(ImpLow1))/3.29)</f>
        <v>62033.516514671617</v>
      </c>
      <c r="L1623">
        <f>_xlfn.BINOM.INV(BinomTrials,_xlfn.GAMMA.INV(Table3[[#This Row],[RV gamma]],GammaShape2,GammaRate2)/BinomTrials,Table3[[#This Row],[RV binom]])</f>
        <v>1</v>
      </c>
      <c r="M1623" s="1">
        <f>Table3[[#This Row],[Risk 2 simulated occurences]]*_xlfn.LOGNORM.INV(Table3[[#This Row],[RV lognorm]],(LN(ImpLow2)+LN(ImpUp2))/2,(LN(ImpUp2)-LN(ImpLow2))/3.29)</f>
        <v>6203351.651467165</v>
      </c>
    </row>
    <row r="1624" spans="7:13">
      <c r="G1624">
        <v>0.71327224500164033</v>
      </c>
      <c r="H1624">
        <v>0.92333640666833916</v>
      </c>
      <c r="I1624">
        <v>0.13340056833503794</v>
      </c>
      <c r="J1624">
        <f>_xlfn.BINOM.INV(BinomTrials,_xlfn.GAMMA.INV(Table3[[#This Row],[RV gamma]],GammaShape1,GammaRate1)/BinomTrials,Table3[[#This Row],[RV binom]])</f>
        <v>2</v>
      </c>
      <c r="K1624" s="1">
        <f>Table3[[#This Row],[Risk 1 Simulated occurences]]*_xlfn.LOGNORM.INV(Table3[[#This Row],[RV lognorm]],(LN(ImpLow1)+LN(ImpUp1))/2,(LN(ImpUp1)-LN(ImpLow1))/3.29)</f>
        <v>29073.971351817348</v>
      </c>
      <c r="L1624">
        <f>_xlfn.BINOM.INV(BinomTrials,_xlfn.GAMMA.INV(Table3[[#This Row],[RV gamma]],GammaShape2,GammaRate2)/BinomTrials,Table3[[#This Row],[RV binom]])</f>
        <v>1</v>
      </c>
      <c r="M1624" s="1">
        <f>Table3[[#This Row],[Risk 2 simulated occurences]]*_xlfn.LOGNORM.INV(Table3[[#This Row],[RV lognorm]],(LN(ImpLow2)+LN(ImpUp2))/2,(LN(ImpUp2)-LN(ImpLow2))/3.29)</f>
        <v>1453698.5675908655</v>
      </c>
    </row>
    <row r="1625" spans="7:13">
      <c r="G1625">
        <v>0.96662174256826827</v>
      </c>
      <c r="H1625">
        <v>0.51498687477548932</v>
      </c>
      <c r="I1625">
        <v>6.3352006982710221E-2</v>
      </c>
      <c r="J1625">
        <f>_xlfn.BINOM.INV(BinomTrials,_xlfn.GAMMA.INV(Table3[[#This Row],[RV gamma]],GammaShape1,GammaRate1)/BinomTrials,Table3[[#This Row],[RV binom]])</f>
        <v>1</v>
      </c>
      <c r="K1625" s="1">
        <f>Table3[[#This Row],[Risk 1 Simulated occurences]]*_xlfn.LOGNORM.INV(Table3[[#This Row],[RV lognorm]],(LN(ImpLow1)+LN(ImpUp1))/2,(LN(ImpUp1)-LN(ImpLow1))/3.29)</f>
        <v>10859.16867122819</v>
      </c>
      <c r="L1625">
        <f>_xlfn.BINOM.INV(BinomTrials,_xlfn.GAMMA.INV(Table3[[#This Row],[RV gamma]],GammaShape2,GammaRate2)/BinomTrials,Table3[[#This Row],[RV binom]])</f>
        <v>0</v>
      </c>
      <c r="M1625" s="1">
        <f>Table3[[#This Row],[Risk 2 simulated occurences]]*_xlfn.LOGNORM.INV(Table3[[#This Row],[RV lognorm]],(LN(ImpLow2)+LN(ImpUp2))/2,(LN(ImpUp2)-LN(ImpLow2))/3.29)</f>
        <v>0</v>
      </c>
    </row>
    <row r="1626" spans="7:13">
      <c r="G1626">
        <v>1.1627344885667482E-2</v>
      </c>
      <c r="H1626">
        <v>0.38440435164813153</v>
      </c>
      <c r="I1626">
        <v>0.75718135841059564</v>
      </c>
      <c r="J1626">
        <f>_xlfn.BINOM.INV(BinomTrials,_xlfn.GAMMA.INV(Table3[[#This Row],[RV gamma]],GammaShape1,GammaRate1)/BinomTrials,Table3[[#This Row],[RV binom]])</f>
        <v>0</v>
      </c>
      <c r="K1626" s="1">
        <f>Table3[[#This Row],[Risk 1 Simulated occurences]]*_xlfn.LOGNORM.INV(Table3[[#This Row],[RV lognorm]],(LN(ImpLow1)+LN(ImpUp1))/2,(LN(ImpUp1)-LN(ImpLow1))/3.29)</f>
        <v>0</v>
      </c>
      <c r="L1626">
        <f>_xlfn.BINOM.INV(BinomTrials,_xlfn.GAMMA.INV(Table3[[#This Row],[RV gamma]],GammaShape2,GammaRate2)/BinomTrials,Table3[[#This Row],[RV binom]])</f>
        <v>0</v>
      </c>
      <c r="M1626" s="1">
        <f>Table3[[#This Row],[Risk 2 simulated occurences]]*_xlfn.LOGNORM.INV(Table3[[#This Row],[RV lognorm]],(LN(ImpLow2)+LN(ImpUp2))/2,(LN(ImpUp2)-LN(ImpLow2))/3.29)</f>
        <v>0</v>
      </c>
    </row>
    <row r="1627" spans="7:13">
      <c r="G1627">
        <v>0.4207854934133522</v>
      </c>
      <c r="H1627">
        <v>0.68393815014694737</v>
      </c>
      <c r="I1627">
        <v>0.94709080688054248</v>
      </c>
      <c r="J1627">
        <f>_xlfn.BINOM.INV(BinomTrials,_xlfn.GAMMA.INV(Table3[[#This Row],[RV gamma]],GammaShape1,GammaRate1)/BinomTrials,Table3[[#This Row],[RV binom]])</f>
        <v>1</v>
      </c>
      <c r="K1627" s="1">
        <f>Table3[[#This Row],[Risk 1 Simulated occurences]]*_xlfn.LOGNORM.INV(Table3[[#This Row],[RV lognorm]],(LN(ImpLow1)+LN(ImpUp1))/2,(LN(ImpUp1)-LN(ImpLow1))/3.29)</f>
        <v>98078.478257815383</v>
      </c>
      <c r="L1627">
        <f>_xlfn.BINOM.INV(BinomTrials,_xlfn.GAMMA.INV(Table3[[#This Row],[RV gamma]],GammaShape2,GammaRate2)/BinomTrials,Table3[[#This Row],[RV binom]])</f>
        <v>0</v>
      </c>
      <c r="M1627" s="1">
        <f>Table3[[#This Row],[Risk 2 simulated occurences]]*_xlfn.LOGNORM.INV(Table3[[#This Row],[RV lognorm]],(LN(ImpLow2)+LN(ImpUp2))/2,(LN(ImpUp2)-LN(ImpLow2))/3.29)</f>
        <v>0</v>
      </c>
    </row>
    <row r="1628" spans="7:13">
      <c r="G1628">
        <v>0.14178779820994838</v>
      </c>
      <c r="H1628">
        <v>0.94848951974347673</v>
      </c>
      <c r="I1628">
        <v>0.75519124127700521</v>
      </c>
      <c r="J1628">
        <f>_xlfn.BINOM.INV(BinomTrials,_xlfn.GAMMA.INV(Table3[[#This Row],[RV gamma]],GammaShape1,GammaRate1)/BinomTrials,Table3[[#This Row],[RV binom]])</f>
        <v>2</v>
      </c>
      <c r="K1628" s="1">
        <f>Table3[[#This Row],[Risk 1 Simulated occurences]]*_xlfn.LOGNORM.INV(Table3[[#This Row],[RV lognorm]],(LN(ImpLow1)+LN(ImpUp1))/2,(LN(ImpUp1)-LN(ImpLow1))/3.29)</f>
        <v>102573.518296366</v>
      </c>
      <c r="L1628">
        <f>_xlfn.BINOM.INV(BinomTrials,_xlfn.GAMMA.INV(Table3[[#This Row],[RV gamma]],GammaShape2,GammaRate2)/BinomTrials,Table3[[#This Row],[RV binom]])</f>
        <v>1</v>
      </c>
      <c r="M1628" s="1">
        <f>Table3[[#This Row],[Risk 2 simulated occurences]]*_xlfn.LOGNORM.INV(Table3[[#This Row],[RV lognorm]],(LN(ImpLow2)+LN(ImpUp2))/2,(LN(ImpUp2)-LN(ImpLow2))/3.29)</f>
        <v>5128675.914818312</v>
      </c>
    </row>
    <row r="1629" spans="7:13">
      <c r="G1629">
        <v>2.7524514602275806E-2</v>
      </c>
      <c r="H1629">
        <v>0.26335832861408515</v>
      </c>
      <c r="I1629">
        <v>0.49919214262589445</v>
      </c>
      <c r="J1629">
        <f>_xlfn.BINOM.INV(BinomTrials,_xlfn.GAMMA.INV(Table3[[#This Row],[RV gamma]],GammaShape1,GammaRate1)/BinomTrials,Table3[[#This Row],[RV binom]])</f>
        <v>0</v>
      </c>
      <c r="K1629" s="1">
        <f>Table3[[#This Row],[Risk 1 Simulated occurences]]*_xlfn.LOGNORM.INV(Table3[[#This Row],[RV lognorm]],(LN(ImpLow1)+LN(ImpUp1))/2,(LN(ImpUp1)-LN(ImpLow1))/3.29)</f>
        <v>0</v>
      </c>
      <c r="L1629">
        <f>_xlfn.BINOM.INV(BinomTrials,_xlfn.GAMMA.INV(Table3[[#This Row],[RV gamma]],GammaShape2,GammaRate2)/BinomTrials,Table3[[#This Row],[RV binom]])</f>
        <v>0</v>
      </c>
      <c r="M1629" s="1">
        <f>Table3[[#This Row],[Risk 2 simulated occurences]]*_xlfn.LOGNORM.INV(Table3[[#This Row],[RV lognorm]],(LN(ImpLow2)+LN(ImpUp2))/2,(LN(ImpUp2)-LN(ImpLow2))/3.29)</f>
        <v>0</v>
      </c>
    </row>
    <row r="1630" spans="7:13">
      <c r="G1630">
        <v>0.60451692044945293</v>
      </c>
      <c r="H1630">
        <v>0.26342901692885395</v>
      </c>
      <c r="I1630">
        <v>0.92234111340825498</v>
      </c>
      <c r="J1630">
        <f>_xlfn.BINOM.INV(BinomTrials,_xlfn.GAMMA.INV(Table3[[#This Row],[RV gamma]],GammaShape1,GammaRate1)/BinomTrials,Table3[[#This Row],[RV binom]])</f>
        <v>0</v>
      </c>
      <c r="K1630" s="1">
        <f>Table3[[#This Row],[Risk 1 Simulated occurences]]*_xlfn.LOGNORM.INV(Table3[[#This Row],[RV lognorm]],(LN(ImpLow1)+LN(ImpUp1))/2,(LN(ImpUp1)-LN(ImpLow1))/3.29)</f>
        <v>0</v>
      </c>
      <c r="L1630">
        <f>_xlfn.BINOM.INV(BinomTrials,_xlfn.GAMMA.INV(Table3[[#This Row],[RV gamma]],GammaShape2,GammaRate2)/BinomTrials,Table3[[#This Row],[RV binom]])</f>
        <v>0</v>
      </c>
      <c r="M1630" s="1">
        <f>Table3[[#This Row],[Risk 2 simulated occurences]]*_xlfn.LOGNORM.INV(Table3[[#This Row],[RV lognorm]],(LN(ImpLow2)+LN(ImpUp2))/2,(LN(ImpUp2)-LN(ImpLow2))/3.29)</f>
        <v>0</v>
      </c>
    </row>
    <row r="1631" spans="7:13">
      <c r="G1631">
        <v>0.11588199395494628</v>
      </c>
      <c r="H1631">
        <v>0.45148752324818053</v>
      </c>
      <c r="I1631">
        <v>0.78709305254141482</v>
      </c>
      <c r="J1631">
        <f>_xlfn.BINOM.INV(BinomTrials,_xlfn.GAMMA.INV(Table3[[#This Row],[RV gamma]],GammaShape1,GammaRate1)/BinomTrials,Table3[[#This Row],[RV binom]])</f>
        <v>0</v>
      </c>
      <c r="K1631" s="1">
        <f>Table3[[#This Row],[Risk 1 Simulated occurences]]*_xlfn.LOGNORM.INV(Table3[[#This Row],[RV lognorm]],(LN(ImpLow1)+LN(ImpUp1))/2,(LN(ImpUp1)-LN(ImpLow1))/3.29)</f>
        <v>0</v>
      </c>
      <c r="L1631">
        <f>_xlfn.BINOM.INV(BinomTrials,_xlfn.GAMMA.INV(Table3[[#This Row],[RV gamma]],GammaShape2,GammaRate2)/BinomTrials,Table3[[#This Row],[RV binom]])</f>
        <v>0</v>
      </c>
      <c r="M1631" s="1">
        <f>Table3[[#This Row],[Risk 2 simulated occurences]]*_xlfn.LOGNORM.INV(Table3[[#This Row],[RV lognorm]],(LN(ImpLow2)+LN(ImpUp2))/2,(LN(ImpUp2)-LN(ImpLow2))/3.29)</f>
        <v>0</v>
      </c>
    </row>
    <row r="1632" spans="7:13">
      <c r="G1632">
        <v>0.62867240078219788</v>
      </c>
      <c r="H1632">
        <v>0.15080323217008412</v>
      </c>
      <c r="I1632">
        <v>0.67293406355797036</v>
      </c>
      <c r="J1632">
        <f>_xlfn.BINOM.INV(BinomTrials,_xlfn.GAMMA.INV(Table3[[#This Row],[RV gamma]],GammaShape1,GammaRate1)/BinomTrials,Table3[[#This Row],[RV binom]])</f>
        <v>0</v>
      </c>
      <c r="K1632" s="1">
        <f>Table3[[#This Row],[Risk 1 Simulated occurences]]*_xlfn.LOGNORM.INV(Table3[[#This Row],[RV lognorm]],(LN(ImpLow1)+LN(ImpUp1))/2,(LN(ImpUp1)-LN(ImpLow1))/3.29)</f>
        <v>0</v>
      </c>
      <c r="L1632">
        <f>_xlfn.BINOM.INV(BinomTrials,_xlfn.GAMMA.INV(Table3[[#This Row],[RV gamma]],GammaShape2,GammaRate2)/BinomTrials,Table3[[#This Row],[RV binom]])</f>
        <v>0</v>
      </c>
      <c r="M1632" s="1">
        <f>Table3[[#This Row],[Risk 2 simulated occurences]]*_xlfn.LOGNORM.INV(Table3[[#This Row],[RV lognorm]],(LN(ImpLow2)+LN(ImpUp2))/2,(LN(ImpUp2)-LN(ImpLow2))/3.29)</f>
        <v>0</v>
      </c>
    </row>
    <row r="1633" spans="7:13">
      <c r="G1633">
        <v>9.7039946400113375E-2</v>
      </c>
      <c r="H1633">
        <v>0.54992308260403722</v>
      </c>
      <c r="I1633">
        <v>2.8062188079609625E-3</v>
      </c>
      <c r="J1633">
        <f>_xlfn.BINOM.INV(BinomTrials,_xlfn.GAMMA.INV(Table3[[#This Row],[RV gamma]],GammaShape1,GammaRate1)/BinomTrials,Table3[[#This Row],[RV binom]])</f>
        <v>0</v>
      </c>
      <c r="K1633" s="1">
        <f>Table3[[#This Row],[Risk 1 Simulated occurences]]*_xlfn.LOGNORM.INV(Table3[[#This Row],[RV lognorm]],(LN(ImpLow1)+LN(ImpUp1))/2,(LN(ImpUp1)-LN(ImpLow1))/3.29)</f>
        <v>0</v>
      </c>
      <c r="L1633">
        <f>_xlfn.BINOM.INV(BinomTrials,_xlfn.GAMMA.INV(Table3[[#This Row],[RV gamma]],GammaShape2,GammaRate2)/BinomTrials,Table3[[#This Row],[RV binom]])</f>
        <v>0</v>
      </c>
      <c r="M1633" s="1">
        <f>Table3[[#This Row],[Risk 2 simulated occurences]]*_xlfn.LOGNORM.INV(Table3[[#This Row],[RV lognorm]],(LN(ImpLow2)+LN(ImpUp2))/2,(LN(ImpUp2)-LN(ImpLow2))/3.29)</f>
        <v>0</v>
      </c>
    </row>
    <row r="1634" spans="7:13">
      <c r="G1634">
        <v>0.95037914670555812</v>
      </c>
      <c r="H1634">
        <v>0.55724932605272592</v>
      </c>
      <c r="I1634">
        <v>0.16411950539989373</v>
      </c>
      <c r="J1634">
        <f>_xlfn.BINOM.INV(BinomTrials,_xlfn.GAMMA.INV(Table3[[#This Row],[RV gamma]],GammaShape1,GammaRate1)/BinomTrials,Table3[[#This Row],[RV binom]])</f>
        <v>1</v>
      </c>
      <c r="K1634" s="1">
        <f>Table3[[#This Row],[Risk 1 Simulated occurences]]*_xlfn.LOGNORM.INV(Table3[[#This Row],[RV lognorm]],(LN(ImpLow1)+LN(ImpUp1))/2,(LN(ImpUp1)-LN(ImpLow1))/3.29)</f>
        <v>15952.793926682847</v>
      </c>
      <c r="L1634">
        <f>_xlfn.BINOM.INV(BinomTrials,_xlfn.GAMMA.INV(Table3[[#This Row],[RV gamma]],GammaShape2,GammaRate2)/BinomTrials,Table3[[#This Row],[RV binom]])</f>
        <v>0</v>
      </c>
      <c r="M1634" s="1">
        <f>Table3[[#This Row],[Risk 2 simulated occurences]]*_xlfn.LOGNORM.INV(Table3[[#This Row],[RV lognorm]],(LN(ImpLow2)+LN(ImpUp2))/2,(LN(ImpUp2)-LN(ImpLow2))/3.29)</f>
        <v>0</v>
      </c>
    </row>
    <row r="1635" spans="7:13">
      <c r="G1635">
        <v>2.2318680315426869E-2</v>
      </c>
      <c r="H1635">
        <v>0.68942296816474902</v>
      </c>
      <c r="I1635">
        <v>0.35652725601407104</v>
      </c>
      <c r="J1635">
        <f>_xlfn.BINOM.INV(BinomTrials,_xlfn.GAMMA.INV(Table3[[#This Row],[RV gamma]],GammaShape1,GammaRate1)/BinomTrials,Table3[[#This Row],[RV binom]])</f>
        <v>0</v>
      </c>
      <c r="K1635" s="1">
        <f>Table3[[#This Row],[Risk 1 Simulated occurences]]*_xlfn.LOGNORM.INV(Table3[[#This Row],[RV lognorm]],(LN(ImpLow1)+LN(ImpUp1))/2,(LN(ImpUp1)-LN(ImpLow1))/3.29)</f>
        <v>0</v>
      </c>
      <c r="L1635">
        <f>_xlfn.BINOM.INV(BinomTrials,_xlfn.GAMMA.INV(Table3[[#This Row],[RV gamma]],GammaShape2,GammaRate2)/BinomTrials,Table3[[#This Row],[RV binom]])</f>
        <v>0</v>
      </c>
      <c r="M1635" s="1">
        <f>Table3[[#This Row],[Risk 2 simulated occurences]]*_xlfn.LOGNORM.INV(Table3[[#This Row],[RV lognorm]],(LN(ImpLow2)+LN(ImpUp2))/2,(LN(ImpUp2)-LN(ImpLow2))/3.29)</f>
        <v>0</v>
      </c>
    </row>
    <row r="1636" spans="7:13">
      <c r="G1636">
        <v>0.11006006137936379</v>
      </c>
      <c r="H1636">
        <v>0.13182594493582189</v>
      </c>
      <c r="I1636">
        <v>0.15359182849228001</v>
      </c>
      <c r="J1636">
        <f>_xlfn.BINOM.INV(BinomTrials,_xlfn.GAMMA.INV(Table3[[#This Row],[RV gamma]],GammaShape1,GammaRate1)/BinomTrials,Table3[[#This Row],[RV binom]])</f>
        <v>0</v>
      </c>
      <c r="K1636" s="1">
        <f>Table3[[#This Row],[Risk 1 Simulated occurences]]*_xlfn.LOGNORM.INV(Table3[[#This Row],[RV lognorm]],(LN(ImpLow1)+LN(ImpUp1))/2,(LN(ImpUp1)-LN(ImpLow1))/3.29)</f>
        <v>0</v>
      </c>
      <c r="L1636">
        <f>_xlfn.BINOM.INV(BinomTrials,_xlfn.GAMMA.INV(Table3[[#This Row],[RV gamma]],GammaShape2,GammaRate2)/BinomTrials,Table3[[#This Row],[RV binom]])</f>
        <v>0</v>
      </c>
      <c r="M1636" s="1">
        <f>Table3[[#This Row],[Risk 2 simulated occurences]]*_xlfn.LOGNORM.INV(Table3[[#This Row],[RV lognorm]],(LN(ImpLow2)+LN(ImpUp2))/2,(LN(ImpUp2)-LN(ImpLow2))/3.29)</f>
        <v>0</v>
      </c>
    </row>
    <row r="1637" spans="7:13">
      <c r="G1637">
        <v>0.77945160296720062</v>
      </c>
      <c r="H1637">
        <v>0.59865653635871441</v>
      </c>
      <c r="I1637">
        <v>0.41786146975022809</v>
      </c>
      <c r="J1637">
        <f>_xlfn.BINOM.INV(BinomTrials,_xlfn.GAMMA.INV(Table3[[#This Row],[RV gamma]],GammaShape1,GammaRate1)/BinomTrials,Table3[[#This Row],[RV binom]])</f>
        <v>1</v>
      </c>
      <c r="K1637" s="1">
        <f>Table3[[#This Row],[Risk 1 Simulated occurences]]*_xlfn.LOGNORM.INV(Table3[[#This Row],[RV lognorm]],(LN(ImpLow1)+LN(ImpUp1))/2,(LN(ImpUp1)-LN(ImpLow1))/3.29)</f>
        <v>27350.822737615257</v>
      </c>
      <c r="L1637">
        <f>_xlfn.BINOM.INV(BinomTrials,_xlfn.GAMMA.INV(Table3[[#This Row],[RV gamma]],GammaShape2,GammaRate2)/BinomTrials,Table3[[#This Row],[RV binom]])</f>
        <v>0</v>
      </c>
      <c r="M1637" s="1">
        <f>Table3[[#This Row],[Risk 2 simulated occurences]]*_xlfn.LOGNORM.INV(Table3[[#This Row],[RV lognorm]],(LN(ImpLow2)+LN(ImpUp2))/2,(LN(ImpUp2)-LN(ImpLow2))/3.29)</f>
        <v>0</v>
      </c>
    </row>
    <row r="1638" spans="7:13">
      <c r="G1638">
        <v>0.24309106974075131</v>
      </c>
      <c r="H1638">
        <v>0.62040658091213863</v>
      </c>
      <c r="I1638">
        <v>0.99772209208352591</v>
      </c>
      <c r="J1638">
        <f>_xlfn.BINOM.INV(BinomTrials,_xlfn.GAMMA.INV(Table3[[#This Row],[RV gamma]],GammaShape1,GammaRate1)/BinomTrials,Table3[[#This Row],[RV binom]])</f>
        <v>0</v>
      </c>
      <c r="K1638" s="1">
        <f>Table3[[#This Row],[Risk 1 Simulated occurences]]*_xlfn.LOGNORM.INV(Table3[[#This Row],[RV lognorm]],(LN(ImpLow1)+LN(ImpUp1))/2,(LN(ImpUp1)-LN(ImpLow1))/3.29)</f>
        <v>0</v>
      </c>
      <c r="L1638">
        <f>_xlfn.BINOM.INV(BinomTrials,_xlfn.GAMMA.INV(Table3[[#This Row],[RV gamma]],GammaShape2,GammaRate2)/BinomTrials,Table3[[#This Row],[RV binom]])</f>
        <v>0</v>
      </c>
      <c r="M1638" s="1">
        <f>Table3[[#This Row],[Risk 2 simulated occurences]]*_xlfn.LOGNORM.INV(Table3[[#This Row],[RV lognorm]],(LN(ImpLow2)+LN(ImpUp2))/2,(LN(ImpUp2)-LN(ImpLow2))/3.29)</f>
        <v>0</v>
      </c>
    </row>
    <row r="1639" spans="7:13">
      <c r="G1639">
        <v>0.63160913280751985</v>
      </c>
      <c r="H1639">
        <v>0.17340539031354962</v>
      </c>
      <c r="I1639">
        <v>0.7152016478195794</v>
      </c>
      <c r="J1639">
        <f>_xlfn.BINOM.INV(BinomTrials,_xlfn.GAMMA.INV(Table3[[#This Row],[RV gamma]],GammaShape1,GammaRate1)/BinomTrials,Table3[[#This Row],[RV binom]])</f>
        <v>0</v>
      </c>
      <c r="K1639" s="1">
        <f>Table3[[#This Row],[Risk 1 Simulated occurences]]*_xlfn.LOGNORM.INV(Table3[[#This Row],[RV lognorm]],(LN(ImpLow1)+LN(ImpUp1))/2,(LN(ImpUp1)-LN(ImpLow1))/3.29)</f>
        <v>0</v>
      </c>
      <c r="L1639">
        <f>_xlfn.BINOM.INV(BinomTrials,_xlfn.GAMMA.INV(Table3[[#This Row],[RV gamma]],GammaShape2,GammaRate2)/BinomTrials,Table3[[#This Row],[RV binom]])</f>
        <v>0</v>
      </c>
      <c r="M1639" s="1">
        <f>Table3[[#This Row],[Risk 2 simulated occurences]]*_xlfn.LOGNORM.INV(Table3[[#This Row],[RV lognorm]],(LN(ImpLow2)+LN(ImpUp2))/2,(LN(ImpUp2)-LN(ImpLow2))/3.29)</f>
        <v>0</v>
      </c>
    </row>
    <row r="1640" spans="7:13">
      <c r="G1640">
        <v>0.45469509598552021</v>
      </c>
      <c r="H1640">
        <v>0.42439499982837353</v>
      </c>
      <c r="I1640">
        <v>0.3940949036712269</v>
      </c>
      <c r="J1640">
        <f>_xlfn.BINOM.INV(BinomTrials,_xlfn.GAMMA.INV(Table3[[#This Row],[RV gamma]],GammaShape1,GammaRate1)/BinomTrials,Table3[[#This Row],[RV binom]])</f>
        <v>0</v>
      </c>
      <c r="K1640" s="1">
        <f>Table3[[#This Row],[Risk 1 Simulated occurences]]*_xlfn.LOGNORM.INV(Table3[[#This Row],[RV lognorm]],(LN(ImpLow1)+LN(ImpUp1))/2,(LN(ImpUp1)-LN(ImpLow1))/3.29)</f>
        <v>0</v>
      </c>
      <c r="L1640">
        <f>_xlfn.BINOM.INV(BinomTrials,_xlfn.GAMMA.INV(Table3[[#This Row],[RV gamma]],GammaShape2,GammaRate2)/BinomTrials,Table3[[#This Row],[RV binom]])</f>
        <v>0</v>
      </c>
      <c r="M1640" s="1">
        <f>Table3[[#This Row],[Risk 2 simulated occurences]]*_xlfn.LOGNORM.INV(Table3[[#This Row],[RV lognorm]],(LN(ImpLow2)+LN(ImpUp2))/2,(LN(ImpUp2)-LN(ImpLow2))/3.29)</f>
        <v>0</v>
      </c>
    </row>
    <row r="1641" spans="7:13">
      <c r="G1641">
        <v>6.0478228638171323E-2</v>
      </c>
      <c r="H1641">
        <v>0.80676211547421395</v>
      </c>
      <c r="I1641">
        <v>0.55304600231025647</v>
      </c>
      <c r="J1641">
        <f>_xlfn.BINOM.INV(BinomTrials,_xlfn.GAMMA.INV(Table3[[#This Row],[RV gamma]],GammaShape1,GammaRate1)/BinomTrials,Table3[[#This Row],[RV binom]])</f>
        <v>1</v>
      </c>
      <c r="K1641" s="1">
        <f>Table3[[#This Row],[Risk 1 Simulated occurences]]*_xlfn.LOGNORM.INV(Table3[[#This Row],[RV lognorm]],(LN(ImpLow1)+LN(ImpUp1))/2,(LN(ImpUp1)-LN(ImpLow1))/3.29)</f>
        <v>34716.442622446782</v>
      </c>
      <c r="L1641">
        <f>_xlfn.BINOM.INV(BinomTrials,_xlfn.GAMMA.INV(Table3[[#This Row],[RV gamma]],GammaShape2,GammaRate2)/BinomTrials,Table3[[#This Row],[RV binom]])</f>
        <v>0</v>
      </c>
      <c r="M1641" s="1">
        <f>Table3[[#This Row],[Risk 2 simulated occurences]]*_xlfn.LOGNORM.INV(Table3[[#This Row],[RV lognorm]],(LN(ImpLow2)+LN(ImpUp2))/2,(LN(ImpUp2)-LN(ImpLow2))/3.29)</f>
        <v>0</v>
      </c>
    </row>
    <row r="1642" spans="7:13">
      <c r="G1642">
        <v>0.45758872174545595</v>
      </c>
      <c r="H1642">
        <v>0.25087477511301393</v>
      </c>
      <c r="I1642">
        <v>4.4160828480571894E-2</v>
      </c>
      <c r="J1642">
        <f>_xlfn.BINOM.INV(BinomTrials,_xlfn.GAMMA.INV(Table3[[#This Row],[RV gamma]],GammaShape1,GammaRate1)/BinomTrials,Table3[[#This Row],[RV binom]])</f>
        <v>0</v>
      </c>
      <c r="K1642" s="1">
        <f>Table3[[#This Row],[Risk 1 Simulated occurences]]*_xlfn.LOGNORM.INV(Table3[[#This Row],[RV lognorm]],(LN(ImpLow1)+LN(ImpUp1))/2,(LN(ImpUp1)-LN(ImpLow1))/3.29)</f>
        <v>0</v>
      </c>
      <c r="L1642">
        <f>_xlfn.BINOM.INV(BinomTrials,_xlfn.GAMMA.INV(Table3[[#This Row],[RV gamma]],GammaShape2,GammaRate2)/BinomTrials,Table3[[#This Row],[RV binom]])</f>
        <v>0</v>
      </c>
      <c r="M1642" s="1">
        <f>Table3[[#This Row],[Risk 2 simulated occurences]]*_xlfn.LOGNORM.INV(Table3[[#This Row],[RV lognorm]],(LN(ImpLow2)+LN(ImpUp2))/2,(LN(ImpUp2)-LN(ImpLow2))/3.29)</f>
        <v>0</v>
      </c>
    </row>
    <row r="1643" spans="7:13">
      <c r="G1643">
        <v>0.69364637587854938</v>
      </c>
      <c r="H1643">
        <v>0.4523453244251876</v>
      </c>
      <c r="I1643">
        <v>0.21104427297182579</v>
      </c>
      <c r="J1643">
        <f>_xlfn.BINOM.INV(BinomTrials,_xlfn.GAMMA.INV(Table3[[#This Row],[RV gamma]],GammaShape1,GammaRate1)/BinomTrials,Table3[[#This Row],[RV binom]])</f>
        <v>0</v>
      </c>
      <c r="K1643" s="1">
        <f>Table3[[#This Row],[Risk 1 Simulated occurences]]*_xlfn.LOGNORM.INV(Table3[[#This Row],[RV lognorm]],(LN(ImpLow1)+LN(ImpUp1))/2,(LN(ImpUp1)-LN(ImpLow1))/3.29)</f>
        <v>0</v>
      </c>
      <c r="L1643">
        <f>_xlfn.BINOM.INV(BinomTrials,_xlfn.GAMMA.INV(Table3[[#This Row],[RV gamma]],GammaShape2,GammaRate2)/BinomTrials,Table3[[#This Row],[RV binom]])</f>
        <v>0</v>
      </c>
      <c r="M1643" s="1">
        <f>Table3[[#This Row],[Risk 2 simulated occurences]]*_xlfn.LOGNORM.INV(Table3[[#This Row],[RV lognorm]],(LN(ImpLow2)+LN(ImpUp2))/2,(LN(ImpUp2)-LN(ImpLow2))/3.29)</f>
        <v>0</v>
      </c>
    </row>
    <row r="1644" spans="7:13">
      <c r="G1644">
        <v>0.11463939077902557</v>
      </c>
      <c r="H1644">
        <v>0.56786761412763387</v>
      </c>
      <c r="I1644">
        <v>2.1095837476242257E-2</v>
      </c>
      <c r="J1644">
        <f>_xlfn.BINOM.INV(BinomTrials,_xlfn.GAMMA.INV(Table3[[#This Row],[RV gamma]],GammaShape1,GammaRate1)/BinomTrials,Table3[[#This Row],[RV binom]])</f>
        <v>0</v>
      </c>
      <c r="K1644" s="1">
        <f>Table3[[#This Row],[Risk 1 Simulated occurences]]*_xlfn.LOGNORM.INV(Table3[[#This Row],[RV lognorm]],(LN(ImpLow1)+LN(ImpUp1))/2,(LN(ImpUp1)-LN(ImpLow1))/3.29)</f>
        <v>0</v>
      </c>
      <c r="L1644">
        <f>_xlfn.BINOM.INV(BinomTrials,_xlfn.GAMMA.INV(Table3[[#This Row],[RV gamma]],GammaShape2,GammaRate2)/BinomTrials,Table3[[#This Row],[RV binom]])</f>
        <v>0</v>
      </c>
      <c r="M1644" s="1">
        <f>Table3[[#This Row],[Risk 2 simulated occurences]]*_xlfn.LOGNORM.INV(Table3[[#This Row],[RV lognorm]],(LN(ImpLow2)+LN(ImpUp2))/2,(LN(ImpUp2)-LN(ImpLow2))/3.29)</f>
        <v>0</v>
      </c>
    </row>
    <row r="1645" spans="7:13">
      <c r="G1645">
        <v>0.74424082308273798</v>
      </c>
      <c r="H1645">
        <v>0.15099064314318386</v>
      </c>
      <c r="I1645">
        <v>0.55774046320362969</v>
      </c>
      <c r="J1645">
        <f>_xlfn.BINOM.INV(BinomTrials,_xlfn.GAMMA.INV(Table3[[#This Row],[RV gamma]],GammaShape1,GammaRate1)/BinomTrials,Table3[[#This Row],[RV binom]])</f>
        <v>0</v>
      </c>
      <c r="K1645" s="1">
        <f>Table3[[#This Row],[Risk 1 Simulated occurences]]*_xlfn.LOGNORM.INV(Table3[[#This Row],[RV lognorm]],(LN(ImpLow1)+LN(ImpUp1))/2,(LN(ImpUp1)-LN(ImpLow1))/3.29)</f>
        <v>0</v>
      </c>
      <c r="L1645">
        <f>_xlfn.BINOM.INV(BinomTrials,_xlfn.GAMMA.INV(Table3[[#This Row],[RV gamma]],GammaShape2,GammaRate2)/BinomTrials,Table3[[#This Row],[RV binom]])</f>
        <v>0</v>
      </c>
      <c r="M1645" s="1">
        <f>Table3[[#This Row],[Risk 2 simulated occurences]]*_xlfn.LOGNORM.INV(Table3[[#This Row],[RV lognorm]],(LN(ImpLow2)+LN(ImpUp2))/2,(LN(ImpUp2)-LN(ImpLow2))/3.29)</f>
        <v>0</v>
      </c>
    </row>
    <row r="1646" spans="7:13">
      <c r="G1646">
        <v>0.45551355157769918</v>
      </c>
      <c r="H1646">
        <v>0.69973930749098734</v>
      </c>
      <c r="I1646">
        <v>0.94396506340427555</v>
      </c>
      <c r="J1646">
        <f>_xlfn.BINOM.INV(BinomTrials,_xlfn.GAMMA.INV(Table3[[#This Row],[RV gamma]],GammaShape1,GammaRate1)/BinomTrials,Table3[[#This Row],[RV binom]])</f>
        <v>1</v>
      </c>
      <c r="K1646" s="1">
        <f>Table3[[#This Row],[Risk 1 Simulated occurences]]*_xlfn.LOGNORM.INV(Table3[[#This Row],[RV lognorm]],(LN(ImpLow1)+LN(ImpUp1))/2,(LN(ImpUp1)-LN(ImpLow1))/3.29)</f>
        <v>96153.691062017839</v>
      </c>
      <c r="L1646">
        <f>_xlfn.BINOM.INV(BinomTrials,_xlfn.GAMMA.INV(Table3[[#This Row],[RV gamma]],GammaShape2,GammaRate2)/BinomTrials,Table3[[#This Row],[RV binom]])</f>
        <v>0</v>
      </c>
      <c r="M1646" s="1">
        <f>Table3[[#This Row],[Risk 2 simulated occurences]]*_xlfn.LOGNORM.INV(Table3[[#This Row],[RV lognorm]],(LN(ImpLow2)+LN(ImpUp2))/2,(LN(ImpUp2)-LN(ImpLow2))/3.29)</f>
        <v>0</v>
      </c>
    </row>
    <row r="1647" spans="7:13">
      <c r="G1647">
        <v>0.8162613663898135</v>
      </c>
      <c r="H1647">
        <v>0.51854100102490797</v>
      </c>
      <c r="I1647">
        <v>0.22082063566000232</v>
      </c>
      <c r="J1647">
        <f>_xlfn.BINOM.INV(BinomTrials,_xlfn.GAMMA.INV(Table3[[#This Row],[RV gamma]],GammaShape1,GammaRate1)/BinomTrials,Table3[[#This Row],[RV binom]])</f>
        <v>0</v>
      </c>
      <c r="K1647" s="1">
        <f>Table3[[#This Row],[Risk 1 Simulated occurences]]*_xlfn.LOGNORM.INV(Table3[[#This Row],[RV lognorm]],(LN(ImpLow1)+LN(ImpUp1))/2,(LN(ImpUp1)-LN(ImpLow1))/3.29)</f>
        <v>0</v>
      </c>
      <c r="L1647">
        <f>_xlfn.BINOM.INV(BinomTrials,_xlfn.GAMMA.INV(Table3[[#This Row],[RV gamma]],GammaShape2,GammaRate2)/BinomTrials,Table3[[#This Row],[RV binom]])</f>
        <v>0</v>
      </c>
      <c r="M1647" s="1">
        <f>Table3[[#This Row],[Risk 2 simulated occurences]]*_xlfn.LOGNORM.INV(Table3[[#This Row],[RV lognorm]],(LN(ImpLow2)+LN(ImpUp2))/2,(LN(ImpUp2)-LN(ImpLow2))/3.29)</f>
        <v>0</v>
      </c>
    </row>
    <row r="1648" spans="7:13">
      <c r="G1648">
        <v>0.90478491359613133</v>
      </c>
      <c r="H1648">
        <v>0.11860422562742802</v>
      </c>
      <c r="I1648">
        <v>0.33242353765872473</v>
      </c>
      <c r="J1648">
        <f>_xlfn.BINOM.INV(BinomTrials,_xlfn.GAMMA.INV(Table3[[#This Row],[RV gamma]],GammaShape1,GammaRate1)/BinomTrials,Table3[[#This Row],[RV binom]])</f>
        <v>0</v>
      </c>
      <c r="K1648" s="1">
        <f>Table3[[#This Row],[Risk 1 Simulated occurences]]*_xlfn.LOGNORM.INV(Table3[[#This Row],[RV lognorm]],(LN(ImpLow1)+LN(ImpUp1))/2,(LN(ImpUp1)-LN(ImpLow1))/3.29)</f>
        <v>0</v>
      </c>
      <c r="L1648">
        <f>_xlfn.BINOM.INV(BinomTrials,_xlfn.GAMMA.INV(Table3[[#This Row],[RV gamma]],GammaShape2,GammaRate2)/BinomTrials,Table3[[#This Row],[RV binom]])</f>
        <v>0</v>
      </c>
      <c r="M1648" s="1">
        <f>Table3[[#This Row],[Risk 2 simulated occurences]]*_xlfn.LOGNORM.INV(Table3[[#This Row],[RV lognorm]],(LN(ImpLow2)+LN(ImpUp2))/2,(LN(ImpUp2)-LN(ImpLow2))/3.29)</f>
        <v>0</v>
      </c>
    </row>
    <row r="1649" spans="7:13">
      <c r="G1649">
        <v>0.72004281017931304</v>
      </c>
      <c r="H1649">
        <v>0.38122012018282903</v>
      </c>
      <c r="I1649">
        <v>4.2397430186344974E-2</v>
      </c>
      <c r="J1649">
        <f>_xlfn.BINOM.INV(BinomTrials,_xlfn.GAMMA.INV(Table3[[#This Row],[RV gamma]],GammaShape1,GammaRate1)/BinomTrials,Table3[[#This Row],[RV binom]])</f>
        <v>0</v>
      </c>
      <c r="K1649" s="1">
        <f>Table3[[#This Row],[Risk 1 Simulated occurences]]*_xlfn.LOGNORM.INV(Table3[[#This Row],[RV lognorm]],(LN(ImpLow1)+LN(ImpUp1))/2,(LN(ImpUp1)-LN(ImpLow1))/3.29)</f>
        <v>0</v>
      </c>
      <c r="L1649">
        <f>_xlfn.BINOM.INV(BinomTrials,_xlfn.GAMMA.INV(Table3[[#This Row],[RV gamma]],GammaShape2,GammaRate2)/BinomTrials,Table3[[#This Row],[RV binom]])</f>
        <v>0</v>
      </c>
      <c r="M1649" s="1">
        <f>Table3[[#This Row],[Risk 2 simulated occurences]]*_xlfn.LOGNORM.INV(Table3[[#This Row],[RV lognorm]],(LN(ImpLow2)+LN(ImpUp2))/2,(LN(ImpUp2)-LN(ImpLow2))/3.29)</f>
        <v>0</v>
      </c>
    </row>
    <row r="1650" spans="7:13">
      <c r="G1650">
        <v>0.75951068371511565</v>
      </c>
      <c r="H1650">
        <v>0.16655991280756888</v>
      </c>
      <c r="I1650">
        <v>0.5736091419000221</v>
      </c>
      <c r="J1650">
        <f>_xlfn.BINOM.INV(BinomTrials,_xlfn.GAMMA.INV(Table3[[#This Row],[RV gamma]],GammaShape1,GammaRate1)/BinomTrials,Table3[[#This Row],[RV binom]])</f>
        <v>0</v>
      </c>
      <c r="K1650" s="1">
        <f>Table3[[#This Row],[Risk 1 Simulated occurences]]*_xlfn.LOGNORM.INV(Table3[[#This Row],[RV lognorm]],(LN(ImpLow1)+LN(ImpUp1))/2,(LN(ImpUp1)-LN(ImpLow1))/3.29)</f>
        <v>0</v>
      </c>
      <c r="L1650">
        <f>_xlfn.BINOM.INV(BinomTrials,_xlfn.GAMMA.INV(Table3[[#This Row],[RV gamma]],GammaShape2,GammaRate2)/BinomTrials,Table3[[#This Row],[RV binom]])</f>
        <v>0</v>
      </c>
      <c r="M1650" s="1">
        <f>Table3[[#This Row],[Risk 2 simulated occurences]]*_xlfn.LOGNORM.INV(Table3[[#This Row],[RV lognorm]],(LN(ImpLow2)+LN(ImpUp2))/2,(LN(ImpUp2)-LN(ImpLow2))/3.29)</f>
        <v>0</v>
      </c>
    </row>
    <row r="1651" spans="7:13">
      <c r="G1651">
        <v>9.6061199948220141E-2</v>
      </c>
      <c r="H1651">
        <v>0.37245455680994993</v>
      </c>
      <c r="I1651">
        <v>0.64884791367167971</v>
      </c>
      <c r="J1651">
        <f>_xlfn.BINOM.INV(BinomTrials,_xlfn.GAMMA.INV(Table3[[#This Row],[RV gamma]],GammaShape1,GammaRate1)/BinomTrials,Table3[[#This Row],[RV binom]])</f>
        <v>0</v>
      </c>
      <c r="K1651" s="1">
        <f>Table3[[#This Row],[Risk 1 Simulated occurences]]*_xlfn.LOGNORM.INV(Table3[[#This Row],[RV lognorm]],(LN(ImpLow1)+LN(ImpUp1))/2,(LN(ImpUp1)-LN(ImpLow1))/3.29)</f>
        <v>0</v>
      </c>
      <c r="L1651">
        <f>_xlfn.BINOM.INV(BinomTrials,_xlfn.GAMMA.INV(Table3[[#This Row],[RV gamma]],GammaShape2,GammaRate2)/BinomTrials,Table3[[#This Row],[RV binom]])</f>
        <v>0</v>
      </c>
      <c r="M1651" s="1">
        <f>Table3[[#This Row],[Risk 2 simulated occurences]]*_xlfn.LOGNORM.INV(Table3[[#This Row],[RV lognorm]],(LN(ImpLow2)+LN(ImpUp2))/2,(LN(ImpUp2)-LN(ImpLow2))/3.29)</f>
        <v>0</v>
      </c>
    </row>
    <row r="1652" spans="7:13">
      <c r="G1652">
        <v>0.50058752973591325</v>
      </c>
      <c r="H1652">
        <v>0.84373630482877437</v>
      </c>
      <c r="I1652">
        <v>0.18688507992163536</v>
      </c>
      <c r="J1652">
        <f>_xlfn.BINOM.INV(BinomTrials,_xlfn.GAMMA.INV(Table3[[#This Row],[RV gamma]],GammaShape1,GammaRate1)/BinomTrials,Table3[[#This Row],[RV binom]])</f>
        <v>1</v>
      </c>
      <c r="K1652" s="1">
        <f>Table3[[#This Row],[Risk 1 Simulated occurences]]*_xlfn.LOGNORM.INV(Table3[[#This Row],[RV lognorm]],(LN(ImpLow1)+LN(ImpUp1))/2,(LN(ImpUp1)-LN(ImpLow1))/3.29)</f>
        <v>16968.969849921417</v>
      </c>
      <c r="L1652">
        <f>_xlfn.BINOM.INV(BinomTrials,_xlfn.GAMMA.INV(Table3[[#This Row],[RV gamma]],GammaShape2,GammaRate2)/BinomTrials,Table3[[#This Row],[RV binom]])</f>
        <v>1</v>
      </c>
      <c r="M1652" s="1">
        <f>Table3[[#This Row],[Risk 2 simulated occurences]]*_xlfn.LOGNORM.INV(Table3[[#This Row],[RV lognorm]],(LN(ImpLow2)+LN(ImpUp2))/2,(LN(ImpUp2)-LN(ImpLow2))/3.29)</f>
        <v>1696896.9849921425</v>
      </c>
    </row>
    <row r="1653" spans="7:13">
      <c r="G1653">
        <v>0.3746122714945172</v>
      </c>
      <c r="H1653">
        <v>0.67607525721009598</v>
      </c>
      <c r="I1653">
        <v>0.97753824292567482</v>
      </c>
      <c r="J1653">
        <f>_xlfn.BINOM.INV(BinomTrials,_xlfn.GAMMA.INV(Table3[[#This Row],[RV gamma]],GammaShape1,GammaRate1)/BinomTrials,Table3[[#This Row],[RV binom]])</f>
        <v>1</v>
      </c>
      <c r="K1653" s="1">
        <f>Table3[[#This Row],[Risk 1 Simulated occurences]]*_xlfn.LOGNORM.INV(Table3[[#This Row],[RV lognorm]],(LN(ImpLow1)+LN(ImpUp1))/2,(LN(ImpUp1)-LN(ImpLow1))/3.29)</f>
        <v>128687.07581990777</v>
      </c>
      <c r="L1653">
        <f>_xlfn.BINOM.INV(BinomTrials,_xlfn.GAMMA.INV(Table3[[#This Row],[RV gamma]],GammaShape2,GammaRate2)/BinomTrials,Table3[[#This Row],[RV binom]])</f>
        <v>0</v>
      </c>
      <c r="M1653" s="1">
        <f>Table3[[#This Row],[Risk 2 simulated occurences]]*_xlfn.LOGNORM.INV(Table3[[#This Row],[RV lognorm]],(LN(ImpLow2)+LN(ImpUp2))/2,(LN(ImpUp2)-LN(ImpLow2))/3.29)</f>
        <v>0</v>
      </c>
    </row>
    <row r="1654" spans="7:13">
      <c r="G1654">
        <v>0.10844700835107221</v>
      </c>
      <c r="H1654">
        <v>0.79684793008344612</v>
      </c>
      <c r="I1654">
        <v>0.48524885181582011</v>
      </c>
      <c r="J1654">
        <f>_xlfn.BINOM.INV(BinomTrials,_xlfn.GAMMA.INV(Table3[[#This Row],[RV gamma]],GammaShape1,GammaRate1)/BinomTrials,Table3[[#This Row],[RV binom]])</f>
        <v>1</v>
      </c>
      <c r="K1654" s="1">
        <f>Table3[[#This Row],[Risk 1 Simulated occurences]]*_xlfn.LOGNORM.INV(Table3[[#This Row],[RV lognorm]],(LN(ImpLow1)+LN(ImpUp1))/2,(LN(ImpUp1)-LN(ImpLow1))/3.29)</f>
        <v>30814.749380531437</v>
      </c>
      <c r="L1654">
        <f>_xlfn.BINOM.INV(BinomTrials,_xlfn.GAMMA.INV(Table3[[#This Row],[RV gamma]],GammaShape2,GammaRate2)/BinomTrials,Table3[[#This Row],[RV binom]])</f>
        <v>0</v>
      </c>
      <c r="M1654" s="1">
        <f>Table3[[#This Row],[Risk 2 simulated occurences]]*_xlfn.LOGNORM.INV(Table3[[#This Row],[RV lognorm]],(LN(ImpLow2)+LN(ImpUp2))/2,(LN(ImpUp2)-LN(ImpLow2))/3.29)</f>
        <v>0</v>
      </c>
    </row>
    <row r="1655" spans="7:13">
      <c r="G1655">
        <v>0.66886935647058732</v>
      </c>
      <c r="H1655">
        <v>0.62316091247981453</v>
      </c>
      <c r="I1655">
        <v>0.57745246848904175</v>
      </c>
      <c r="J1655">
        <f>_xlfn.BINOM.INV(BinomTrials,_xlfn.GAMMA.INV(Table3[[#This Row],[RV gamma]],GammaShape1,GammaRate1)/BinomTrials,Table3[[#This Row],[RV binom]])</f>
        <v>1</v>
      </c>
      <c r="K1655" s="1">
        <f>Table3[[#This Row],[Risk 1 Simulated occurences]]*_xlfn.LOGNORM.INV(Table3[[#This Row],[RV lognorm]],(LN(ImpLow1)+LN(ImpUp1))/2,(LN(ImpUp1)-LN(ImpLow1))/3.29)</f>
        <v>36256.525032087098</v>
      </c>
      <c r="L1655">
        <f>_xlfn.BINOM.INV(BinomTrials,_xlfn.GAMMA.INV(Table3[[#This Row],[RV gamma]],GammaShape2,GammaRate2)/BinomTrials,Table3[[#This Row],[RV binom]])</f>
        <v>0</v>
      </c>
      <c r="M1655" s="1">
        <f>Table3[[#This Row],[Risk 2 simulated occurences]]*_xlfn.LOGNORM.INV(Table3[[#This Row],[RV lognorm]],(LN(ImpLow2)+LN(ImpUp2))/2,(LN(ImpUp2)-LN(ImpLow2))/3.29)</f>
        <v>0</v>
      </c>
    </row>
    <row r="1656" spans="7:13">
      <c r="G1656">
        <v>0.68727420116182147</v>
      </c>
      <c r="H1656">
        <v>0.46545604824342579</v>
      </c>
      <c r="I1656">
        <v>0.24363789532503016</v>
      </c>
      <c r="J1656">
        <f>_xlfn.BINOM.INV(BinomTrials,_xlfn.GAMMA.INV(Table3[[#This Row],[RV gamma]],GammaShape1,GammaRate1)/BinomTrials,Table3[[#This Row],[RV binom]])</f>
        <v>0</v>
      </c>
      <c r="K1656" s="1">
        <f>Table3[[#This Row],[Risk 1 Simulated occurences]]*_xlfn.LOGNORM.INV(Table3[[#This Row],[RV lognorm]],(LN(ImpLow1)+LN(ImpUp1))/2,(LN(ImpUp1)-LN(ImpLow1))/3.29)</f>
        <v>0</v>
      </c>
      <c r="L1656">
        <f>_xlfn.BINOM.INV(BinomTrials,_xlfn.GAMMA.INV(Table3[[#This Row],[RV gamma]],GammaShape2,GammaRate2)/BinomTrials,Table3[[#This Row],[RV binom]])</f>
        <v>0</v>
      </c>
      <c r="M1656" s="1">
        <f>Table3[[#This Row],[Risk 2 simulated occurences]]*_xlfn.LOGNORM.INV(Table3[[#This Row],[RV lognorm]],(LN(ImpLow2)+LN(ImpUp2))/2,(LN(ImpUp2)-LN(ImpLow2))/3.29)</f>
        <v>0</v>
      </c>
    </row>
    <row r="1657" spans="7:13">
      <c r="G1657">
        <v>1.7498926733387134E-2</v>
      </c>
      <c r="H1657">
        <v>0.91980282725757123</v>
      </c>
      <c r="I1657">
        <v>0.82210672778175531</v>
      </c>
      <c r="J1657">
        <f>_xlfn.BINOM.INV(BinomTrials,_xlfn.GAMMA.INV(Table3[[#This Row],[RV gamma]],GammaShape1,GammaRate1)/BinomTrials,Table3[[#This Row],[RV binom]])</f>
        <v>1</v>
      </c>
      <c r="K1657" s="1">
        <f>Table3[[#This Row],[Risk 1 Simulated occurences]]*_xlfn.LOGNORM.INV(Table3[[#This Row],[RV lognorm]],(LN(ImpLow1)+LN(ImpUp1))/2,(LN(ImpUp1)-LN(ImpLow1))/3.29)</f>
        <v>60349.800533150199</v>
      </c>
      <c r="L1657">
        <f>_xlfn.BINOM.INV(BinomTrials,_xlfn.GAMMA.INV(Table3[[#This Row],[RV gamma]],GammaShape2,GammaRate2)/BinomTrials,Table3[[#This Row],[RV binom]])</f>
        <v>1</v>
      </c>
      <c r="M1657" s="1">
        <f>Table3[[#This Row],[Risk 2 simulated occurences]]*_xlfn.LOGNORM.INV(Table3[[#This Row],[RV lognorm]],(LN(ImpLow2)+LN(ImpUp2))/2,(LN(ImpUp2)-LN(ImpLow2))/3.29)</f>
        <v>6034980.053315023</v>
      </c>
    </row>
    <row r="1658" spans="7:13">
      <c r="G1658">
        <v>0.10446160803756752</v>
      </c>
      <c r="H1658">
        <v>0.12611771799908844</v>
      </c>
      <c r="I1658">
        <v>0.14777382796060937</v>
      </c>
      <c r="J1658">
        <f>_xlfn.BINOM.INV(BinomTrials,_xlfn.GAMMA.INV(Table3[[#This Row],[RV gamma]],GammaShape1,GammaRate1)/BinomTrials,Table3[[#This Row],[RV binom]])</f>
        <v>0</v>
      </c>
      <c r="K1658" s="1">
        <f>Table3[[#This Row],[Risk 1 Simulated occurences]]*_xlfn.LOGNORM.INV(Table3[[#This Row],[RV lognorm]],(LN(ImpLow1)+LN(ImpUp1))/2,(LN(ImpUp1)-LN(ImpLow1))/3.29)</f>
        <v>0</v>
      </c>
      <c r="L1658">
        <f>_xlfn.BINOM.INV(BinomTrials,_xlfn.GAMMA.INV(Table3[[#This Row],[RV gamma]],GammaShape2,GammaRate2)/BinomTrials,Table3[[#This Row],[RV binom]])</f>
        <v>0</v>
      </c>
      <c r="M1658" s="1">
        <f>Table3[[#This Row],[Risk 2 simulated occurences]]*_xlfn.LOGNORM.INV(Table3[[#This Row],[RV lognorm]],(LN(ImpLow2)+LN(ImpUp2))/2,(LN(ImpUp2)-LN(ImpLow2))/3.29)</f>
        <v>0</v>
      </c>
    </row>
    <row r="1659" spans="7:13">
      <c r="G1659">
        <v>0.68624628739722371</v>
      </c>
      <c r="H1659">
        <v>0.66048641067952218</v>
      </c>
      <c r="I1659">
        <v>0.63472653396182066</v>
      </c>
      <c r="J1659">
        <f>_xlfn.BINOM.INV(BinomTrials,_xlfn.GAMMA.INV(Table3[[#This Row],[RV gamma]],GammaShape1,GammaRate1)/BinomTrials,Table3[[#This Row],[RV binom]])</f>
        <v>1</v>
      </c>
      <c r="K1659" s="1">
        <f>Table3[[#This Row],[Risk 1 Simulated occurences]]*_xlfn.LOGNORM.INV(Table3[[#This Row],[RV lognorm]],(LN(ImpLow1)+LN(ImpUp1))/2,(LN(ImpUp1)-LN(ImpLow1))/3.29)</f>
        <v>40242.065878250847</v>
      </c>
      <c r="L1659">
        <f>_xlfn.BINOM.INV(BinomTrials,_xlfn.GAMMA.INV(Table3[[#This Row],[RV gamma]],GammaShape2,GammaRate2)/BinomTrials,Table3[[#This Row],[RV binom]])</f>
        <v>0</v>
      </c>
      <c r="M1659" s="1">
        <f>Table3[[#This Row],[Risk 2 simulated occurences]]*_xlfn.LOGNORM.INV(Table3[[#This Row],[RV lognorm]],(LN(ImpLow2)+LN(ImpUp2))/2,(LN(ImpUp2)-LN(ImpLow2))/3.29)</f>
        <v>0</v>
      </c>
    </row>
    <row r="1660" spans="7:13">
      <c r="G1660">
        <v>0.74135228513802975</v>
      </c>
      <c r="H1660">
        <v>0.79510429072897149</v>
      </c>
      <c r="I1660">
        <v>0.84885629631991322</v>
      </c>
      <c r="J1660">
        <f>_xlfn.BINOM.INV(BinomTrials,_xlfn.GAMMA.INV(Table3[[#This Row],[RV gamma]],GammaShape1,GammaRate1)/BinomTrials,Table3[[#This Row],[RV binom]])</f>
        <v>1</v>
      </c>
      <c r="K1660" s="1">
        <f>Table3[[#This Row],[Risk 1 Simulated occurences]]*_xlfn.LOGNORM.INV(Table3[[#This Row],[RV lognorm]],(LN(ImpLow1)+LN(ImpUp1))/2,(LN(ImpUp1)-LN(ImpLow1))/3.29)</f>
        <v>65093.58010207722</v>
      </c>
      <c r="L1660">
        <f>_xlfn.BINOM.INV(BinomTrials,_xlfn.GAMMA.INV(Table3[[#This Row],[RV gamma]],GammaShape2,GammaRate2)/BinomTrials,Table3[[#This Row],[RV binom]])</f>
        <v>0</v>
      </c>
      <c r="M1660" s="1">
        <f>Table3[[#This Row],[Risk 2 simulated occurences]]*_xlfn.LOGNORM.INV(Table3[[#This Row],[RV lognorm]],(LN(ImpLow2)+LN(ImpUp2))/2,(LN(ImpUp2)-LN(ImpLow2))/3.29)</f>
        <v>0</v>
      </c>
    </row>
    <row r="1661" spans="7:13">
      <c r="G1661">
        <v>0.90785631486580531</v>
      </c>
      <c r="H1661">
        <v>0.31781428182395838</v>
      </c>
      <c r="I1661">
        <v>0.72777224878211144</v>
      </c>
      <c r="J1661">
        <f>_xlfn.BINOM.INV(BinomTrials,_xlfn.GAMMA.INV(Table3[[#This Row],[RV gamma]],GammaShape1,GammaRate1)/BinomTrials,Table3[[#This Row],[RV binom]])</f>
        <v>0</v>
      </c>
      <c r="K1661" s="1">
        <f>Table3[[#This Row],[Risk 1 Simulated occurences]]*_xlfn.LOGNORM.INV(Table3[[#This Row],[RV lognorm]],(LN(ImpLow1)+LN(ImpUp1))/2,(LN(ImpUp1)-LN(ImpLow1))/3.29)</f>
        <v>0</v>
      </c>
      <c r="L1661">
        <f>_xlfn.BINOM.INV(BinomTrials,_xlfn.GAMMA.INV(Table3[[#This Row],[RV gamma]],GammaShape2,GammaRate2)/BinomTrials,Table3[[#This Row],[RV binom]])</f>
        <v>0</v>
      </c>
      <c r="M1661" s="1">
        <f>Table3[[#This Row],[Risk 2 simulated occurences]]*_xlfn.LOGNORM.INV(Table3[[#This Row],[RV lognorm]],(LN(ImpLow2)+LN(ImpUp2))/2,(LN(ImpUp2)-LN(ImpLow2))/3.29)</f>
        <v>0</v>
      </c>
    </row>
    <row r="1662" spans="7:13">
      <c r="G1662">
        <v>0.34108394959060662</v>
      </c>
      <c r="H1662">
        <v>0.50463461526885378</v>
      </c>
      <c r="I1662">
        <v>0.66818528094710095</v>
      </c>
      <c r="J1662">
        <f>_xlfn.BINOM.INV(BinomTrials,_xlfn.GAMMA.INV(Table3[[#This Row],[RV gamma]],GammaShape1,GammaRate1)/BinomTrials,Table3[[#This Row],[RV binom]])</f>
        <v>0</v>
      </c>
      <c r="K1662" s="1">
        <f>Table3[[#This Row],[Risk 1 Simulated occurences]]*_xlfn.LOGNORM.INV(Table3[[#This Row],[RV lognorm]],(LN(ImpLow1)+LN(ImpUp1))/2,(LN(ImpUp1)-LN(ImpLow1))/3.29)</f>
        <v>0</v>
      </c>
      <c r="L1662">
        <f>_xlfn.BINOM.INV(BinomTrials,_xlfn.GAMMA.INV(Table3[[#This Row],[RV gamma]],GammaShape2,GammaRate2)/BinomTrials,Table3[[#This Row],[RV binom]])</f>
        <v>0</v>
      </c>
      <c r="M1662" s="1">
        <f>Table3[[#This Row],[Risk 2 simulated occurences]]*_xlfn.LOGNORM.INV(Table3[[#This Row],[RV lognorm]],(LN(ImpLow2)+LN(ImpUp2))/2,(LN(ImpUp2)-LN(ImpLow2))/3.29)</f>
        <v>0</v>
      </c>
    </row>
    <row r="1663" spans="7:13">
      <c r="G1663">
        <v>0.59794076932498286</v>
      </c>
      <c r="H1663">
        <v>0.39397882362547276</v>
      </c>
      <c r="I1663">
        <v>0.19001687792596261</v>
      </c>
      <c r="J1663">
        <f>_xlfn.BINOM.INV(BinomTrials,_xlfn.GAMMA.INV(Table3[[#This Row],[RV gamma]],GammaShape1,GammaRate1)/BinomTrials,Table3[[#This Row],[RV binom]])</f>
        <v>0</v>
      </c>
      <c r="K1663" s="1">
        <f>Table3[[#This Row],[Risk 1 Simulated occurences]]*_xlfn.LOGNORM.INV(Table3[[#This Row],[RV lognorm]],(LN(ImpLow1)+LN(ImpUp1))/2,(LN(ImpUp1)-LN(ImpLow1))/3.29)</f>
        <v>0</v>
      </c>
      <c r="L1663">
        <f>_xlfn.BINOM.INV(BinomTrials,_xlfn.GAMMA.INV(Table3[[#This Row],[RV gamma]],GammaShape2,GammaRate2)/BinomTrials,Table3[[#This Row],[RV binom]])</f>
        <v>0</v>
      </c>
      <c r="M1663" s="1">
        <f>Table3[[#This Row],[Risk 2 simulated occurences]]*_xlfn.LOGNORM.INV(Table3[[#This Row],[RV lognorm]],(LN(ImpLow2)+LN(ImpUp2))/2,(LN(ImpUp2)-LN(ImpLow2))/3.29)</f>
        <v>0</v>
      </c>
    </row>
    <row r="1664" spans="7:13">
      <c r="G1664">
        <v>0.590510044987551</v>
      </c>
      <c r="H1664">
        <v>0.6020886733206402</v>
      </c>
      <c r="I1664">
        <v>0.6136673016537294</v>
      </c>
      <c r="J1664">
        <f>_xlfn.BINOM.INV(BinomTrials,_xlfn.GAMMA.INV(Table3[[#This Row],[RV gamma]],GammaShape1,GammaRate1)/BinomTrials,Table3[[#This Row],[RV binom]])</f>
        <v>1</v>
      </c>
      <c r="K1664" s="1">
        <f>Table3[[#This Row],[Risk 1 Simulated occurences]]*_xlfn.LOGNORM.INV(Table3[[#This Row],[RV lognorm]],(LN(ImpLow1)+LN(ImpUp1))/2,(LN(ImpUp1)-LN(ImpLow1))/3.29)</f>
        <v>38708.698926649049</v>
      </c>
      <c r="L1664">
        <f>_xlfn.BINOM.INV(BinomTrials,_xlfn.GAMMA.INV(Table3[[#This Row],[RV gamma]],GammaShape2,GammaRate2)/BinomTrials,Table3[[#This Row],[RV binom]])</f>
        <v>0</v>
      </c>
      <c r="M1664" s="1">
        <f>Table3[[#This Row],[Risk 2 simulated occurences]]*_xlfn.LOGNORM.INV(Table3[[#This Row],[RV lognorm]],(LN(ImpLow2)+LN(ImpUp2))/2,(LN(ImpUp2)-LN(ImpLow2))/3.29)</f>
        <v>0</v>
      </c>
    </row>
    <row r="1665" spans="7:13">
      <c r="G1665">
        <v>0.70232610576894416</v>
      </c>
      <c r="H1665">
        <v>0.3043324999997078</v>
      </c>
      <c r="I1665">
        <v>0.90633889423047143</v>
      </c>
      <c r="J1665">
        <f>_xlfn.BINOM.INV(BinomTrials,_xlfn.GAMMA.INV(Table3[[#This Row],[RV gamma]],GammaShape1,GammaRate1)/BinomTrials,Table3[[#This Row],[RV binom]])</f>
        <v>0</v>
      </c>
      <c r="K1665" s="1">
        <f>Table3[[#This Row],[Risk 1 Simulated occurences]]*_xlfn.LOGNORM.INV(Table3[[#This Row],[RV lognorm]],(LN(ImpLow1)+LN(ImpUp1))/2,(LN(ImpUp1)-LN(ImpLow1))/3.29)</f>
        <v>0</v>
      </c>
      <c r="L1665">
        <f>_xlfn.BINOM.INV(BinomTrials,_xlfn.GAMMA.INV(Table3[[#This Row],[RV gamma]],GammaShape2,GammaRate2)/BinomTrials,Table3[[#This Row],[RV binom]])</f>
        <v>0</v>
      </c>
      <c r="M1665" s="1">
        <f>Table3[[#This Row],[Risk 2 simulated occurences]]*_xlfn.LOGNORM.INV(Table3[[#This Row],[RV lognorm]],(LN(ImpLow2)+LN(ImpUp2))/2,(LN(ImpUp2)-LN(ImpLow2))/3.29)</f>
        <v>0</v>
      </c>
    </row>
    <row r="1666" spans="7:13">
      <c r="G1666">
        <v>0.99485965864493497</v>
      </c>
      <c r="H1666">
        <v>0.91632749508895328</v>
      </c>
      <c r="I1666">
        <v>0.83779533153297159</v>
      </c>
      <c r="J1666">
        <f>_xlfn.BINOM.INV(BinomTrials,_xlfn.GAMMA.INV(Table3[[#This Row],[RV gamma]],GammaShape1,GammaRate1)/BinomTrials,Table3[[#This Row],[RV binom]])</f>
        <v>2</v>
      </c>
      <c r="K1666" s="1">
        <f>Table3[[#This Row],[Risk 1 Simulated occurences]]*_xlfn.LOGNORM.INV(Table3[[#This Row],[RV lognorm]],(LN(ImpLow1)+LN(ImpUp1))/2,(LN(ImpUp1)-LN(ImpLow1))/3.29)</f>
        <v>126053.52576526353</v>
      </c>
      <c r="L1666">
        <f>_xlfn.BINOM.INV(BinomTrials,_xlfn.GAMMA.INV(Table3[[#This Row],[RV gamma]],GammaShape2,GammaRate2)/BinomTrials,Table3[[#This Row],[RV binom]])</f>
        <v>1</v>
      </c>
      <c r="M1666" s="1">
        <f>Table3[[#This Row],[Risk 2 simulated occurences]]*_xlfn.LOGNORM.INV(Table3[[#This Row],[RV lognorm]],(LN(ImpLow2)+LN(ImpUp2))/2,(LN(ImpUp2)-LN(ImpLow2))/3.29)</f>
        <v>6302676.2882631794</v>
      </c>
    </row>
    <row r="1667" spans="7:13">
      <c r="G1667">
        <v>0.60628284542182598</v>
      </c>
      <c r="H1667">
        <v>0.71620996003794013</v>
      </c>
      <c r="I1667">
        <v>0.82613707465405439</v>
      </c>
      <c r="J1667">
        <f>_xlfn.BINOM.INV(BinomTrials,_xlfn.GAMMA.INV(Table3[[#This Row],[RV gamma]],GammaShape1,GammaRate1)/BinomTrials,Table3[[#This Row],[RV binom]])</f>
        <v>1</v>
      </c>
      <c r="K1667" s="1">
        <f>Table3[[#This Row],[Risk 1 Simulated occurences]]*_xlfn.LOGNORM.INV(Table3[[#This Row],[RV lognorm]],(LN(ImpLow1)+LN(ImpUp1))/2,(LN(ImpUp1)-LN(ImpLow1))/3.29)</f>
        <v>61011.714794056446</v>
      </c>
      <c r="L1667">
        <f>_xlfn.BINOM.INV(BinomTrials,_xlfn.GAMMA.INV(Table3[[#This Row],[RV gamma]],GammaShape2,GammaRate2)/BinomTrials,Table3[[#This Row],[RV binom]])</f>
        <v>0</v>
      </c>
      <c r="M1667" s="1">
        <f>Table3[[#This Row],[Risk 2 simulated occurences]]*_xlfn.LOGNORM.INV(Table3[[#This Row],[RV lognorm]],(LN(ImpLow2)+LN(ImpUp2))/2,(LN(ImpUp2)-LN(ImpLow2))/3.29)</f>
        <v>0</v>
      </c>
    </row>
    <row r="1668" spans="7:13">
      <c r="G1668">
        <v>0.79578300462839335</v>
      </c>
      <c r="H1668">
        <v>0.34079835766032263</v>
      </c>
      <c r="I1668">
        <v>0.8858137106922519</v>
      </c>
      <c r="J1668">
        <f>_xlfn.BINOM.INV(BinomTrials,_xlfn.GAMMA.INV(Table3[[#This Row],[RV gamma]],GammaShape1,GammaRate1)/BinomTrials,Table3[[#This Row],[RV binom]])</f>
        <v>0</v>
      </c>
      <c r="K1668" s="1">
        <f>Table3[[#This Row],[Risk 1 Simulated occurences]]*_xlfn.LOGNORM.INV(Table3[[#This Row],[RV lognorm]],(LN(ImpLow1)+LN(ImpUp1))/2,(LN(ImpUp1)-LN(ImpLow1))/3.29)</f>
        <v>0</v>
      </c>
      <c r="L1668">
        <f>_xlfn.BINOM.INV(BinomTrials,_xlfn.GAMMA.INV(Table3[[#This Row],[RV gamma]],GammaShape2,GammaRate2)/BinomTrials,Table3[[#This Row],[RV binom]])</f>
        <v>0</v>
      </c>
      <c r="M1668" s="1">
        <f>Table3[[#This Row],[Risk 2 simulated occurences]]*_xlfn.LOGNORM.INV(Table3[[#This Row],[RV lognorm]],(LN(ImpLow2)+LN(ImpUp2))/2,(LN(ImpUp2)-LN(ImpLow2))/3.29)</f>
        <v>0</v>
      </c>
    </row>
    <row r="1669" spans="7:13">
      <c r="G1669">
        <v>0.72495878940679082</v>
      </c>
      <c r="H1669">
        <v>0.79799719704221805</v>
      </c>
      <c r="I1669">
        <v>0.87103560467764529</v>
      </c>
      <c r="J1669">
        <f>_xlfn.BINOM.INV(BinomTrials,_xlfn.GAMMA.INV(Table3[[#This Row],[RV gamma]],GammaShape1,GammaRate1)/BinomTrials,Table3[[#This Row],[RV binom]])</f>
        <v>1</v>
      </c>
      <c r="K1669" s="1">
        <f>Table3[[#This Row],[Risk 1 Simulated occurences]]*_xlfn.LOGNORM.INV(Table3[[#This Row],[RV lognorm]],(LN(ImpLow1)+LN(ImpUp1))/2,(LN(ImpUp1)-LN(ImpLow1))/3.29)</f>
        <v>69800.771228291429</v>
      </c>
      <c r="L1669">
        <f>_xlfn.BINOM.INV(BinomTrials,_xlfn.GAMMA.INV(Table3[[#This Row],[RV gamma]],GammaShape2,GammaRate2)/BinomTrials,Table3[[#This Row],[RV binom]])</f>
        <v>0</v>
      </c>
      <c r="M1669" s="1">
        <f>Table3[[#This Row],[Risk 2 simulated occurences]]*_xlfn.LOGNORM.INV(Table3[[#This Row],[RV lognorm]],(LN(ImpLow2)+LN(ImpUp2))/2,(LN(ImpUp2)-LN(ImpLow2))/3.29)</f>
        <v>0</v>
      </c>
    </row>
    <row r="1670" spans="7:13">
      <c r="G1670">
        <v>0.38237355993239841</v>
      </c>
      <c r="H1670">
        <v>0.93889068855852387</v>
      </c>
      <c r="I1670">
        <v>0.49540781718464932</v>
      </c>
      <c r="J1670">
        <f>_xlfn.BINOM.INV(BinomTrials,_xlfn.GAMMA.INV(Table3[[#This Row],[RV gamma]],GammaShape1,GammaRate1)/BinomTrials,Table3[[#This Row],[RV binom]])</f>
        <v>2</v>
      </c>
      <c r="K1670" s="1">
        <f>Table3[[#This Row],[Risk 1 Simulated occurences]]*_xlfn.LOGNORM.INV(Table3[[#This Row],[RV lognorm]],(LN(ImpLow1)+LN(ImpUp1))/2,(LN(ImpUp1)-LN(ImpLow1))/3.29)</f>
        <v>62738.071673565792</v>
      </c>
      <c r="L1670">
        <f>_xlfn.BINOM.INV(BinomTrials,_xlfn.GAMMA.INV(Table3[[#This Row],[RV gamma]],GammaShape2,GammaRate2)/BinomTrials,Table3[[#This Row],[RV binom]])</f>
        <v>1</v>
      </c>
      <c r="M1670" s="1">
        <f>Table3[[#This Row],[Risk 2 simulated occurences]]*_xlfn.LOGNORM.INV(Table3[[#This Row],[RV lognorm]],(LN(ImpLow2)+LN(ImpUp2))/2,(LN(ImpUp2)-LN(ImpLow2))/3.29)</f>
        <v>3136903.5836782912</v>
      </c>
    </row>
    <row r="1671" spans="7:13">
      <c r="G1671">
        <v>0.55242178381999107</v>
      </c>
      <c r="H1671">
        <v>0.93580260311057917</v>
      </c>
      <c r="I1671">
        <v>0.3191834224011672</v>
      </c>
      <c r="J1671">
        <f>_xlfn.BINOM.INV(BinomTrials,_xlfn.GAMMA.INV(Table3[[#This Row],[RV gamma]],GammaShape1,GammaRate1)/BinomTrials,Table3[[#This Row],[RV binom]])</f>
        <v>2</v>
      </c>
      <c r="K1671" s="1">
        <f>Table3[[#This Row],[Risk 1 Simulated occurences]]*_xlfn.LOGNORM.INV(Table3[[#This Row],[RV lognorm]],(LN(ImpLow1)+LN(ImpUp1))/2,(LN(ImpUp1)-LN(ImpLow1))/3.29)</f>
        <v>45517.4458782851</v>
      </c>
      <c r="L1671">
        <f>_xlfn.BINOM.INV(BinomTrials,_xlfn.GAMMA.INV(Table3[[#This Row],[RV gamma]],GammaShape2,GammaRate2)/BinomTrials,Table3[[#This Row],[RV binom]])</f>
        <v>1</v>
      </c>
      <c r="M1671" s="1">
        <f>Table3[[#This Row],[Risk 2 simulated occurences]]*_xlfn.LOGNORM.INV(Table3[[#This Row],[RV lognorm]],(LN(ImpLow2)+LN(ImpUp2))/2,(LN(ImpUp2)-LN(ImpLow2))/3.29)</f>
        <v>2275872.2939142557</v>
      </c>
    </row>
    <row r="1672" spans="7:13">
      <c r="G1672">
        <v>0.55292066258979988</v>
      </c>
      <c r="H1672">
        <v>3.4350479503325412E-2</v>
      </c>
      <c r="I1672">
        <v>0.51578029641685086</v>
      </c>
      <c r="J1672">
        <f>_xlfn.BINOM.INV(BinomTrials,_xlfn.GAMMA.INV(Table3[[#This Row],[RV gamma]],GammaShape1,GammaRate1)/BinomTrials,Table3[[#This Row],[RV binom]])</f>
        <v>0</v>
      </c>
      <c r="K1672" s="1">
        <f>Table3[[#This Row],[Risk 1 Simulated occurences]]*_xlfn.LOGNORM.INV(Table3[[#This Row],[RV lognorm]],(LN(ImpLow1)+LN(ImpUp1))/2,(LN(ImpUp1)-LN(ImpLow1))/3.29)</f>
        <v>0</v>
      </c>
      <c r="L1672">
        <f>_xlfn.BINOM.INV(BinomTrials,_xlfn.GAMMA.INV(Table3[[#This Row],[RV gamma]],GammaShape2,GammaRate2)/BinomTrials,Table3[[#This Row],[RV binom]])</f>
        <v>0</v>
      </c>
      <c r="M1672" s="1">
        <f>Table3[[#This Row],[Risk 2 simulated occurences]]*_xlfn.LOGNORM.INV(Table3[[#This Row],[RV lognorm]],(LN(ImpLow2)+LN(ImpUp2))/2,(LN(ImpUp2)-LN(ImpLow2))/3.29)</f>
        <v>0</v>
      </c>
    </row>
    <row r="1673" spans="7:13">
      <c r="G1673">
        <v>0.9375761467672773</v>
      </c>
      <c r="H1673">
        <v>0.32850901239016511</v>
      </c>
      <c r="I1673">
        <v>0.71944187801305293</v>
      </c>
      <c r="J1673">
        <f>_xlfn.BINOM.INV(BinomTrials,_xlfn.GAMMA.INV(Table3[[#This Row],[RV gamma]],GammaShape1,GammaRate1)/BinomTrials,Table3[[#This Row],[RV binom]])</f>
        <v>0</v>
      </c>
      <c r="K1673" s="1">
        <f>Table3[[#This Row],[Risk 1 Simulated occurences]]*_xlfn.LOGNORM.INV(Table3[[#This Row],[RV lognorm]],(LN(ImpLow1)+LN(ImpUp1))/2,(LN(ImpUp1)-LN(ImpLow1))/3.29)</f>
        <v>0</v>
      </c>
      <c r="L1673">
        <f>_xlfn.BINOM.INV(BinomTrials,_xlfn.GAMMA.INV(Table3[[#This Row],[RV gamma]],GammaShape2,GammaRate2)/BinomTrials,Table3[[#This Row],[RV binom]])</f>
        <v>0</v>
      </c>
      <c r="M1673" s="1">
        <f>Table3[[#This Row],[Risk 2 simulated occurences]]*_xlfn.LOGNORM.INV(Table3[[#This Row],[RV lognorm]],(LN(ImpLow2)+LN(ImpUp2))/2,(LN(ImpUp2)-LN(ImpLow2))/3.29)</f>
        <v>0</v>
      </c>
    </row>
    <row r="1674" spans="7:13">
      <c r="G1674">
        <v>0.84229871763023489</v>
      </c>
      <c r="H1674">
        <v>0.25097124150533751</v>
      </c>
      <c r="I1674">
        <v>0.65964376538044012</v>
      </c>
      <c r="J1674">
        <f>_xlfn.BINOM.INV(BinomTrials,_xlfn.GAMMA.INV(Table3[[#This Row],[RV gamma]],GammaShape1,GammaRate1)/BinomTrials,Table3[[#This Row],[RV binom]])</f>
        <v>0</v>
      </c>
      <c r="K1674" s="1">
        <f>Table3[[#This Row],[Risk 1 Simulated occurences]]*_xlfn.LOGNORM.INV(Table3[[#This Row],[RV lognorm]],(LN(ImpLow1)+LN(ImpUp1))/2,(LN(ImpUp1)-LN(ImpLow1))/3.29)</f>
        <v>0</v>
      </c>
      <c r="L1674">
        <f>_xlfn.BINOM.INV(BinomTrials,_xlfn.GAMMA.INV(Table3[[#This Row],[RV gamma]],GammaShape2,GammaRate2)/BinomTrials,Table3[[#This Row],[RV binom]])</f>
        <v>0</v>
      </c>
      <c r="M1674" s="1">
        <f>Table3[[#This Row],[Risk 2 simulated occurences]]*_xlfn.LOGNORM.INV(Table3[[#This Row],[RV lognorm]],(LN(ImpLow2)+LN(ImpUp2))/2,(LN(ImpUp2)-LN(ImpLow2))/3.29)</f>
        <v>0</v>
      </c>
    </row>
    <row r="1675" spans="7:13">
      <c r="G1675">
        <v>0.51454721135764714</v>
      </c>
      <c r="H1675">
        <v>7.3655980207797137E-2</v>
      </c>
      <c r="I1675">
        <v>0.63276474905794711</v>
      </c>
      <c r="J1675">
        <f>_xlfn.BINOM.INV(BinomTrials,_xlfn.GAMMA.INV(Table3[[#This Row],[RV gamma]],GammaShape1,GammaRate1)/BinomTrials,Table3[[#This Row],[RV binom]])</f>
        <v>0</v>
      </c>
      <c r="K1675" s="1">
        <f>Table3[[#This Row],[Risk 1 Simulated occurences]]*_xlfn.LOGNORM.INV(Table3[[#This Row],[RV lognorm]],(LN(ImpLow1)+LN(ImpUp1))/2,(LN(ImpUp1)-LN(ImpLow1))/3.29)</f>
        <v>0</v>
      </c>
      <c r="L1675">
        <f>_xlfn.BINOM.INV(BinomTrials,_xlfn.GAMMA.INV(Table3[[#This Row],[RV gamma]],GammaShape2,GammaRate2)/BinomTrials,Table3[[#This Row],[RV binom]])</f>
        <v>0</v>
      </c>
      <c r="M1675" s="1">
        <f>Table3[[#This Row],[Risk 2 simulated occurences]]*_xlfn.LOGNORM.INV(Table3[[#This Row],[RV lognorm]],(LN(ImpLow2)+LN(ImpUp2))/2,(LN(ImpUp2)-LN(ImpLow2))/3.29)</f>
        <v>0</v>
      </c>
    </row>
    <row r="1676" spans="7:13">
      <c r="G1676">
        <v>0.99498128797625252</v>
      </c>
      <c r="H1676">
        <v>0.93605935244637506</v>
      </c>
      <c r="I1676">
        <v>0.87713741691649771</v>
      </c>
      <c r="J1676">
        <f>_xlfn.BINOM.INV(BinomTrials,_xlfn.GAMMA.INV(Table3[[#This Row],[RV gamma]],GammaShape1,GammaRate1)/BinomTrials,Table3[[#This Row],[RV binom]])</f>
        <v>2</v>
      </c>
      <c r="K1676" s="1">
        <f>Table3[[#This Row],[Risk 1 Simulated occurences]]*_xlfn.LOGNORM.INV(Table3[[#This Row],[RV lognorm]],(LN(ImpLow1)+LN(ImpUp1))/2,(LN(ImpUp1)-LN(ImpLow1))/3.29)</f>
        <v>142513.27037322993</v>
      </c>
      <c r="L1676">
        <f>_xlfn.BINOM.INV(BinomTrials,_xlfn.GAMMA.INV(Table3[[#This Row],[RV gamma]],GammaShape2,GammaRate2)/BinomTrials,Table3[[#This Row],[RV binom]])</f>
        <v>1</v>
      </c>
      <c r="M1676" s="1">
        <f>Table3[[#This Row],[Risk 2 simulated occurences]]*_xlfn.LOGNORM.INV(Table3[[#This Row],[RV lognorm]],(LN(ImpLow2)+LN(ImpUp2))/2,(LN(ImpUp2)-LN(ImpLow2))/3.29)</f>
        <v>7125663.5186615111</v>
      </c>
    </row>
    <row r="1677" spans="7:13">
      <c r="G1677">
        <v>0.6505070168760172</v>
      </c>
      <c r="H1677">
        <v>0.34953656622652735</v>
      </c>
      <c r="I1677">
        <v>4.8566115577037501E-2</v>
      </c>
      <c r="J1677">
        <f>_xlfn.BINOM.INV(BinomTrials,_xlfn.GAMMA.INV(Table3[[#This Row],[RV gamma]],GammaShape1,GammaRate1)/BinomTrials,Table3[[#This Row],[RV binom]])</f>
        <v>0</v>
      </c>
      <c r="K1677" s="1">
        <f>Table3[[#This Row],[Risk 1 Simulated occurences]]*_xlfn.LOGNORM.INV(Table3[[#This Row],[RV lognorm]],(LN(ImpLow1)+LN(ImpUp1))/2,(LN(ImpUp1)-LN(ImpLow1))/3.29)</f>
        <v>0</v>
      </c>
      <c r="L1677">
        <f>_xlfn.BINOM.INV(BinomTrials,_xlfn.GAMMA.INV(Table3[[#This Row],[RV gamma]],GammaShape2,GammaRate2)/BinomTrials,Table3[[#This Row],[RV binom]])</f>
        <v>0</v>
      </c>
      <c r="M1677" s="1">
        <f>Table3[[#This Row],[Risk 2 simulated occurences]]*_xlfn.LOGNORM.INV(Table3[[#This Row],[RV lognorm]],(LN(ImpLow2)+LN(ImpUp2))/2,(LN(ImpUp2)-LN(ImpLow2))/3.29)</f>
        <v>0</v>
      </c>
    </row>
    <row r="1678" spans="7:13">
      <c r="G1678">
        <v>7.1432635221366142E-2</v>
      </c>
      <c r="H1678">
        <v>0.66106856924531454</v>
      </c>
      <c r="I1678">
        <v>0.25070450326926286</v>
      </c>
      <c r="J1678">
        <f>_xlfn.BINOM.INV(BinomTrials,_xlfn.GAMMA.INV(Table3[[#This Row],[RV gamma]],GammaShape1,GammaRate1)/BinomTrials,Table3[[#This Row],[RV binom]])</f>
        <v>0</v>
      </c>
      <c r="K1678" s="1">
        <f>Table3[[#This Row],[Risk 1 Simulated occurences]]*_xlfn.LOGNORM.INV(Table3[[#This Row],[RV lognorm]],(LN(ImpLow1)+LN(ImpUp1))/2,(LN(ImpUp1)-LN(ImpLow1))/3.29)</f>
        <v>0</v>
      </c>
      <c r="L1678">
        <f>_xlfn.BINOM.INV(BinomTrials,_xlfn.GAMMA.INV(Table3[[#This Row],[RV gamma]],GammaShape2,GammaRate2)/BinomTrials,Table3[[#This Row],[RV binom]])</f>
        <v>0</v>
      </c>
      <c r="M1678" s="1">
        <f>Table3[[#This Row],[Risk 2 simulated occurences]]*_xlfn.LOGNORM.INV(Table3[[#This Row],[RV lognorm]],(LN(ImpLow2)+LN(ImpUp2))/2,(LN(ImpUp2)-LN(ImpLow2))/3.29)</f>
        <v>0</v>
      </c>
    </row>
    <row r="1679" spans="7:13">
      <c r="G1679">
        <v>0.56830016550063167</v>
      </c>
      <c r="H1679">
        <v>0.57944330600064398</v>
      </c>
      <c r="I1679">
        <v>0.59058644650065639</v>
      </c>
      <c r="J1679">
        <f>_xlfn.BINOM.INV(BinomTrials,_xlfn.GAMMA.INV(Table3[[#This Row],[RV gamma]],GammaShape1,GammaRate1)/BinomTrials,Table3[[#This Row],[RV binom]])</f>
        <v>0</v>
      </c>
      <c r="K1679" s="1">
        <f>Table3[[#This Row],[Risk 1 Simulated occurences]]*_xlfn.LOGNORM.INV(Table3[[#This Row],[RV lognorm]],(LN(ImpLow1)+LN(ImpUp1))/2,(LN(ImpUp1)-LN(ImpLow1))/3.29)</f>
        <v>0</v>
      </c>
      <c r="L1679">
        <f>_xlfn.BINOM.INV(BinomTrials,_xlfn.GAMMA.INV(Table3[[#This Row],[RV gamma]],GammaShape2,GammaRate2)/BinomTrials,Table3[[#This Row],[RV binom]])</f>
        <v>0</v>
      </c>
      <c r="M1679" s="1">
        <f>Table3[[#This Row],[Risk 2 simulated occurences]]*_xlfn.LOGNORM.INV(Table3[[#This Row],[RV lognorm]],(LN(ImpLow2)+LN(ImpUp2))/2,(LN(ImpUp2)-LN(ImpLow2))/3.29)</f>
        <v>0</v>
      </c>
    </row>
    <row r="1680" spans="7:13">
      <c r="G1680">
        <v>0.4208815691158555</v>
      </c>
      <c r="H1680">
        <v>0.7036439528240096</v>
      </c>
      <c r="I1680">
        <v>0.98640633653216359</v>
      </c>
      <c r="J1680">
        <f>_xlfn.BINOM.INV(BinomTrials,_xlfn.GAMMA.INV(Table3[[#This Row],[RV gamma]],GammaShape1,GammaRate1)/BinomTrials,Table3[[#This Row],[RV binom]])</f>
        <v>1</v>
      </c>
      <c r="K1680" s="1">
        <f>Table3[[#This Row],[Risk 1 Simulated occurences]]*_xlfn.LOGNORM.INV(Table3[[#This Row],[RV lognorm]],(LN(ImpLow1)+LN(ImpUp1))/2,(LN(ImpUp1)-LN(ImpLow1))/3.29)</f>
        <v>148379.24115678706</v>
      </c>
      <c r="L1680">
        <f>_xlfn.BINOM.INV(BinomTrials,_xlfn.GAMMA.INV(Table3[[#This Row],[RV gamma]],GammaShape2,GammaRate2)/BinomTrials,Table3[[#This Row],[RV binom]])</f>
        <v>0</v>
      </c>
      <c r="M1680" s="1">
        <f>Table3[[#This Row],[Risk 2 simulated occurences]]*_xlfn.LOGNORM.INV(Table3[[#This Row],[RV lognorm]],(LN(ImpLow2)+LN(ImpUp2))/2,(LN(ImpUp2)-LN(ImpLow2))/3.29)</f>
        <v>0</v>
      </c>
    </row>
    <row r="1681" spans="7:13">
      <c r="G1681">
        <v>0.75653213018389986</v>
      </c>
      <c r="H1681">
        <v>0.14391511312868219</v>
      </c>
      <c r="I1681">
        <v>0.53129809607346457</v>
      </c>
      <c r="J1681">
        <f>_xlfn.BINOM.INV(BinomTrials,_xlfn.GAMMA.INV(Table3[[#This Row],[RV gamma]],GammaShape1,GammaRate1)/BinomTrials,Table3[[#This Row],[RV binom]])</f>
        <v>0</v>
      </c>
      <c r="K1681" s="1">
        <f>Table3[[#This Row],[Risk 1 Simulated occurences]]*_xlfn.LOGNORM.INV(Table3[[#This Row],[RV lognorm]],(LN(ImpLow1)+LN(ImpUp1))/2,(LN(ImpUp1)-LN(ImpLow1))/3.29)</f>
        <v>0</v>
      </c>
      <c r="L1681">
        <f>_xlfn.BINOM.INV(BinomTrials,_xlfn.GAMMA.INV(Table3[[#This Row],[RV gamma]],GammaShape2,GammaRate2)/BinomTrials,Table3[[#This Row],[RV binom]])</f>
        <v>0</v>
      </c>
      <c r="M1681" s="1">
        <f>Table3[[#This Row],[Risk 2 simulated occurences]]*_xlfn.LOGNORM.INV(Table3[[#This Row],[RV lognorm]],(LN(ImpLow2)+LN(ImpUp2))/2,(LN(ImpUp2)-LN(ImpLow2))/3.29)</f>
        <v>0</v>
      </c>
    </row>
    <row r="1682" spans="7:13">
      <c r="G1682">
        <v>3.551200080453977E-2</v>
      </c>
      <c r="H1682">
        <v>0.78130635376149149</v>
      </c>
      <c r="I1682">
        <v>0.52710070671844333</v>
      </c>
      <c r="J1682">
        <f>_xlfn.BINOM.INV(BinomTrials,_xlfn.GAMMA.INV(Table3[[#This Row],[RV gamma]],GammaShape1,GammaRate1)/BinomTrials,Table3[[#This Row],[RV binom]])</f>
        <v>1</v>
      </c>
      <c r="K1682" s="1">
        <f>Table3[[#This Row],[Risk 1 Simulated occurences]]*_xlfn.LOGNORM.INV(Table3[[#This Row],[RV lognorm]],(LN(ImpLow1)+LN(ImpUp1))/2,(LN(ImpUp1)-LN(ImpLow1))/3.29)</f>
        <v>33163.758769822569</v>
      </c>
      <c r="L1682">
        <f>_xlfn.BINOM.INV(BinomTrials,_xlfn.GAMMA.INV(Table3[[#This Row],[RV gamma]],GammaShape2,GammaRate2)/BinomTrials,Table3[[#This Row],[RV binom]])</f>
        <v>0</v>
      </c>
      <c r="M1682" s="1">
        <f>Table3[[#This Row],[Risk 2 simulated occurences]]*_xlfn.LOGNORM.INV(Table3[[#This Row],[RV lognorm]],(LN(ImpLow2)+LN(ImpUp2))/2,(LN(ImpUp2)-LN(ImpLow2))/3.29)</f>
        <v>0</v>
      </c>
    </row>
    <row r="1683" spans="7:13">
      <c r="G1683">
        <v>0.85019752189991882</v>
      </c>
      <c r="H1683">
        <v>0.41588766938815253</v>
      </c>
      <c r="I1683">
        <v>0.98157781687638623</v>
      </c>
      <c r="J1683">
        <f>_xlfn.BINOM.INV(BinomTrials,_xlfn.GAMMA.INV(Table3[[#This Row],[RV gamma]],GammaShape1,GammaRate1)/BinomTrials,Table3[[#This Row],[RV binom]])</f>
        <v>0</v>
      </c>
      <c r="K1683" s="1">
        <f>Table3[[#This Row],[Risk 1 Simulated occurences]]*_xlfn.LOGNORM.INV(Table3[[#This Row],[RV lognorm]],(LN(ImpLow1)+LN(ImpUp1))/2,(LN(ImpUp1)-LN(ImpLow1))/3.29)</f>
        <v>0</v>
      </c>
      <c r="L1683">
        <f>_xlfn.BINOM.INV(BinomTrials,_xlfn.GAMMA.INV(Table3[[#This Row],[RV gamma]],GammaShape2,GammaRate2)/BinomTrials,Table3[[#This Row],[RV binom]])</f>
        <v>0</v>
      </c>
      <c r="M1683" s="1">
        <f>Table3[[#This Row],[Risk 2 simulated occurences]]*_xlfn.LOGNORM.INV(Table3[[#This Row],[RV lognorm]],(LN(ImpLow2)+LN(ImpUp2))/2,(LN(ImpUp2)-LN(ImpLow2))/3.29)</f>
        <v>0</v>
      </c>
    </row>
    <row r="1684" spans="7:13">
      <c r="G1684">
        <v>0.26975057193532148</v>
      </c>
      <c r="H1684">
        <v>0.82405940667915134</v>
      </c>
      <c r="I1684">
        <v>0.37836824142298114</v>
      </c>
      <c r="J1684">
        <f>_xlfn.BINOM.INV(BinomTrials,_xlfn.GAMMA.INV(Table3[[#This Row],[RV gamma]],GammaShape1,GammaRate1)/BinomTrials,Table3[[#This Row],[RV binom]])</f>
        <v>1</v>
      </c>
      <c r="K1684" s="1">
        <f>Table3[[#This Row],[Risk 1 Simulated occurences]]*_xlfn.LOGNORM.INV(Table3[[#This Row],[RV lognorm]],(LN(ImpLow1)+LN(ImpUp1))/2,(LN(ImpUp1)-LN(ImpLow1))/3.29)</f>
        <v>25459.228037708457</v>
      </c>
      <c r="L1684">
        <f>_xlfn.BINOM.INV(BinomTrials,_xlfn.GAMMA.INV(Table3[[#This Row],[RV gamma]],GammaShape2,GammaRate2)/BinomTrials,Table3[[#This Row],[RV binom]])</f>
        <v>0</v>
      </c>
      <c r="M1684" s="1">
        <f>Table3[[#This Row],[Risk 2 simulated occurences]]*_xlfn.LOGNORM.INV(Table3[[#This Row],[RV lognorm]],(LN(ImpLow2)+LN(ImpUp2))/2,(LN(ImpUp2)-LN(ImpLow2))/3.29)</f>
        <v>0</v>
      </c>
    </row>
    <row r="1685" spans="7:13">
      <c r="G1685">
        <v>0.69786251694795798</v>
      </c>
      <c r="H1685">
        <v>0.96644805649595711</v>
      </c>
      <c r="I1685">
        <v>0.23503359604395627</v>
      </c>
      <c r="J1685">
        <f>_xlfn.BINOM.INV(BinomTrials,_xlfn.GAMMA.INV(Table3[[#This Row],[RV gamma]],GammaShape1,GammaRate1)/BinomTrials,Table3[[#This Row],[RV binom]])</f>
        <v>2</v>
      </c>
      <c r="K1685" s="1">
        <f>Table3[[#This Row],[Risk 1 Simulated occurences]]*_xlfn.LOGNORM.INV(Table3[[#This Row],[RV lognorm]],(LN(ImpLow1)+LN(ImpUp1))/2,(LN(ImpUp1)-LN(ImpLow1))/3.29)</f>
        <v>38147.381106225635</v>
      </c>
      <c r="L1685">
        <f>_xlfn.BINOM.INV(BinomTrials,_xlfn.GAMMA.INV(Table3[[#This Row],[RV gamma]],GammaShape2,GammaRate2)/BinomTrials,Table3[[#This Row],[RV binom]])</f>
        <v>1</v>
      </c>
      <c r="M1685" s="1">
        <f>Table3[[#This Row],[Risk 2 simulated occurences]]*_xlfn.LOGNORM.INV(Table3[[#This Row],[RV lognorm]],(LN(ImpLow2)+LN(ImpUp2))/2,(LN(ImpUp2)-LN(ImpLow2))/3.29)</f>
        <v>1907369.0553112824</v>
      </c>
    </row>
    <row r="1686" spans="7:13">
      <c r="G1686">
        <v>0.97532234432889253</v>
      </c>
      <c r="H1686">
        <v>9.2485527551027721E-2</v>
      </c>
      <c r="I1686">
        <v>0.20964871077316288</v>
      </c>
      <c r="J1686">
        <f>_xlfn.BINOM.INV(BinomTrials,_xlfn.GAMMA.INV(Table3[[#This Row],[RV gamma]],GammaShape1,GammaRate1)/BinomTrials,Table3[[#This Row],[RV binom]])</f>
        <v>0</v>
      </c>
      <c r="K1686" s="1">
        <f>Table3[[#This Row],[Risk 1 Simulated occurences]]*_xlfn.LOGNORM.INV(Table3[[#This Row],[RV lognorm]],(LN(ImpLow1)+LN(ImpUp1))/2,(LN(ImpUp1)-LN(ImpLow1))/3.29)</f>
        <v>0</v>
      </c>
      <c r="L1686">
        <f>_xlfn.BINOM.INV(BinomTrials,_xlfn.GAMMA.INV(Table3[[#This Row],[RV gamma]],GammaShape2,GammaRate2)/BinomTrials,Table3[[#This Row],[RV binom]])</f>
        <v>0</v>
      </c>
      <c r="M1686" s="1">
        <f>Table3[[#This Row],[Risk 2 simulated occurences]]*_xlfn.LOGNORM.INV(Table3[[#This Row],[RV lognorm]],(LN(ImpLow2)+LN(ImpUp2))/2,(LN(ImpUp2)-LN(ImpLow2))/3.29)</f>
        <v>0</v>
      </c>
    </row>
    <row r="1687" spans="7:13">
      <c r="G1687">
        <v>0.24264113569755161</v>
      </c>
      <c r="H1687">
        <v>0.40426155012299381</v>
      </c>
      <c r="I1687">
        <v>0.56588196454843598</v>
      </c>
      <c r="J1687">
        <f>_xlfn.BINOM.INV(BinomTrials,_xlfn.GAMMA.INV(Table3[[#This Row],[RV gamma]],GammaShape1,GammaRate1)/BinomTrials,Table3[[#This Row],[RV binom]])</f>
        <v>0</v>
      </c>
      <c r="K1687" s="1">
        <f>Table3[[#This Row],[Risk 1 Simulated occurences]]*_xlfn.LOGNORM.INV(Table3[[#This Row],[RV lognorm]],(LN(ImpLow1)+LN(ImpUp1))/2,(LN(ImpUp1)-LN(ImpLow1))/3.29)</f>
        <v>0</v>
      </c>
      <c r="L1687">
        <f>_xlfn.BINOM.INV(BinomTrials,_xlfn.GAMMA.INV(Table3[[#This Row],[RV gamma]],GammaShape2,GammaRate2)/BinomTrials,Table3[[#This Row],[RV binom]])</f>
        <v>0</v>
      </c>
      <c r="M1687" s="1">
        <f>Table3[[#This Row],[Risk 2 simulated occurences]]*_xlfn.LOGNORM.INV(Table3[[#This Row],[RV lognorm]],(LN(ImpLow2)+LN(ImpUp2))/2,(LN(ImpUp2)-LN(ImpLow2))/3.29)</f>
        <v>0</v>
      </c>
    </row>
    <row r="1688" spans="7:13">
      <c r="G1688">
        <v>6.9567668749749512E-2</v>
      </c>
      <c r="H1688">
        <v>0.42387291715660735</v>
      </c>
      <c r="I1688">
        <v>0.7781781655634652</v>
      </c>
      <c r="J1688">
        <f>_xlfn.BINOM.INV(BinomTrials,_xlfn.GAMMA.INV(Table3[[#This Row],[RV gamma]],GammaShape1,GammaRate1)/BinomTrials,Table3[[#This Row],[RV binom]])</f>
        <v>0</v>
      </c>
      <c r="K1688" s="1">
        <f>Table3[[#This Row],[Risk 1 Simulated occurences]]*_xlfn.LOGNORM.INV(Table3[[#This Row],[RV lognorm]],(LN(ImpLow1)+LN(ImpUp1))/2,(LN(ImpUp1)-LN(ImpLow1))/3.29)</f>
        <v>0</v>
      </c>
      <c r="L1688">
        <f>_xlfn.BINOM.INV(BinomTrials,_xlfn.GAMMA.INV(Table3[[#This Row],[RV gamma]],GammaShape2,GammaRate2)/BinomTrials,Table3[[#This Row],[RV binom]])</f>
        <v>0</v>
      </c>
      <c r="M1688" s="1">
        <f>Table3[[#This Row],[Risk 2 simulated occurences]]*_xlfn.LOGNORM.INV(Table3[[#This Row],[RV lognorm]],(LN(ImpLow2)+LN(ImpUp2))/2,(LN(ImpUp2)-LN(ImpLow2))/3.29)</f>
        <v>0</v>
      </c>
    </row>
    <row r="1689" spans="7:13">
      <c r="G1689">
        <v>0.22380867703995141</v>
      </c>
      <c r="H1689">
        <v>3.211865109955829E-2</v>
      </c>
      <c r="I1689">
        <v>0.84042862515916517</v>
      </c>
      <c r="J1689">
        <f>_xlfn.BINOM.INV(BinomTrials,_xlfn.GAMMA.INV(Table3[[#This Row],[RV gamma]],GammaShape1,GammaRate1)/BinomTrials,Table3[[#This Row],[RV binom]])</f>
        <v>0</v>
      </c>
      <c r="K1689" s="1">
        <f>Table3[[#This Row],[Risk 1 Simulated occurences]]*_xlfn.LOGNORM.INV(Table3[[#This Row],[RV lognorm]],(LN(ImpLow1)+LN(ImpUp1))/2,(LN(ImpUp1)-LN(ImpLow1))/3.29)</f>
        <v>0</v>
      </c>
      <c r="L1689">
        <f>_xlfn.BINOM.INV(BinomTrials,_xlfn.GAMMA.INV(Table3[[#This Row],[RV gamma]],GammaShape2,GammaRate2)/BinomTrials,Table3[[#This Row],[RV binom]])</f>
        <v>0</v>
      </c>
      <c r="M1689" s="1">
        <f>Table3[[#This Row],[Risk 2 simulated occurences]]*_xlfn.LOGNORM.INV(Table3[[#This Row],[RV lognorm]],(LN(ImpLow2)+LN(ImpUp2))/2,(LN(ImpUp2)-LN(ImpLow2))/3.29)</f>
        <v>0</v>
      </c>
    </row>
    <row r="1690" spans="7:13">
      <c r="G1690">
        <v>0.55243501046320187</v>
      </c>
      <c r="H1690">
        <v>0.81816903027620591</v>
      </c>
      <c r="I1690">
        <v>8.3903050089209827E-2</v>
      </c>
      <c r="J1690">
        <f>_xlfn.BINOM.INV(BinomTrials,_xlfn.GAMMA.INV(Table3[[#This Row],[RV gamma]],GammaShape1,GammaRate1)/BinomTrials,Table3[[#This Row],[RV binom]])</f>
        <v>1</v>
      </c>
      <c r="K1690" s="1">
        <f>Table3[[#This Row],[Risk 1 Simulated occurences]]*_xlfn.LOGNORM.INV(Table3[[#This Row],[RV lognorm]],(LN(ImpLow1)+LN(ImpUp1))/2,(LN(ImpUp1)-LN(ImpLow1))/3.29)</f>
        <v>12043.803172478341</v>
      </c>
      <c r="L1690">
        <f>_xlfn.BINOM.INV(BinomTrials,_xlfn.GAMMA.INV(Table3[[#This Row],[RV gamma]],GammaShape2,GammaRate2)/BinomTrials,Table3[[#This Row],[RV binom]])</f>
        <v>0</v>
      </c>
      <c r="M1690" s="1">
        <f>Table3[[#This Row],[Risk 2 simulated occurences]]*_xlfn.LOGNORM.INV(Table3[[#This Row],[RV lognorm]],(LN(ImpLow2)+LN(ImpUp2))/2,(LN(ImpUp2)-LN(ImpLow2))/3.29)</f>
        <v>0</v>
      </c>
    </row>
    <row r="1691" spans="7:13">
      <c r="G1691">
        <v>0.77522085503452498</v>
      </c>
      <c r="H1691">
        <v>0.96689185219206464</v>
      </c>
      <c r="I1691">
        <v>0.15856284934960438</v>
      </c>
      <c r="J1691">
        <f>_xlfn.BINOM.INV(BinomTrials,_xlfn.GAMMA.INV(Table3[[#This Row],[RV gamma]],GammaShape1,GammaRate1)/BinomTrials,Table3[[#This Row],[RV binom]])</f>
        <v>2</v>
      </c>
      <c r="K1691" s="1">
        <f>Table3[[#This Row],[Risk 1 Simulated occurences]]*_xlfn.LOGNORM.INV(Table3[[#This Row],[RV lognorm]],(LN(ImpLow1)+LN(ImpUp1))/2,(LN(ImpUp1)-LN(ImpLow1))/3.29)</f>
        <v>31402.37761879911</v>
      </c>
      <c r="L1691">
        <f>_xlfn.BINOM.INV(BinomTrials,_xlfn.GAMMA.INV(Table3[[#This Row],[RV gamma]],GammaShape2,GammaRate2)/BinomTrials,Table3[[#This Row],[RV binom]])</f>
        <v>1</v>
      </c>
      <c r="M1691" s="1">
        <f>Table3[[#This Row],[Risk 2 simulated occurences]]*_xlfn.LOGNORM.INV(Table3[[#This Row],[RV lognorm]],(LN(ImpLow2)+LN(ImpUp2))/2,(LN(ImpUp2)-LN(ImpLow2))/3.29)</f>
        <v>1570118.8809399561</v>
      </c>
    </row>
    <row r="1692" spans="7:13">
      <c r="G1692">
        <v>0.13691056526122175</v>
      </c>
      <c r="H1692">
        <v>0.55135979203104968</v>
      </c>
      <c r="I1692">
        <v>0.96580901880087755</v>
      </c>
      <c r="J1692">
        <f>_xlfn.BINOM.INV(BinomTrials,_xlfn.GAMMA.INV(Table3[[#This Row],[RV gamma]],GammaShape1,GammaRate1)/BinomTrials,Table3[[#This Row],[RV binom]])</f>
        <v>0</v>
      </c>
      <c r="K1692" s="1">
        <f>Table3[[#This Row],[Risk 1 Simulated occurences]]*_xlfn.LOGNORM.INV(Table3[[#This Row],[RV lognorm]],(LN(ImpLow1)+LN(ImpUp1))/2,(LN(ImpUp1)-LN(ImpLow1))/3.29)</f>
        <v>0</v>
      </c>
      <c r="L1692">
        <f>_xlfn.BINOM.INV(BinomTrials,_xlfn.GAMMA.INV(Table3[[#This Row],[RV gamma]],GammaShape2,GammaRate2)/BinomTrials,Table3[[#This Row],[RV binom]])</f>
        <v>0</v>
      </c>
      <c r="M1692" s="1">
        <f>Table3[[#This Row],[Risk 2 simulated occurences]]*_xlfn.LOGNORM.INV(Table3[[#This Row],[RV lognorm]],(LN(ImpLow2)+LN(ImpUp2))/2,(LN(ImpUp2)-LN(ImpLow2))/3.29)</f>
        <v>0</v>
      </c>
    </row>
    <row r="1693" spans="7:13">
      <c r="G1693">
        <v>5.5870345354019822E-2</v>
      </c>
      <c r="H1693">
        <v>0.70402466585115742</v>
      </c>
      <c r="I1693">
        <v>0.35217898634829509</v>
      </c>
      <c r="J1693">
        <f>_xlfn.BINOM.INV(BinomTrials,_xlfn.GAMMA.INV(Table3[[#This Row],[RV gamma]],GammaShape1,GammaRate1)/BinomTrials,Table3[[#This Row],[RV binom]])</f>
        <v>1</v>
      </c>
      <c r="K1693" s="1">
        <f>Table3[[#This Row],[Risk 1 Simulated occurences]]*_xlfn.LOGNORM.INV(Table3[[#This Row],[RV lognorm]],(LN(ImpLow1)+LN(ImpUp1))/2,(LN(ImpUp1)-LN(ImpLow1))/3.29)</f>
        <v>24247.523649182796</v>
      </c>
      <c r="L1693">
        <f>_xlfn.BINOM.INV(BinomTrials,_xlfn.GAMMA.INV(Table3[[#This Row],[RV gamma]],GammaShape2,GammaRate2)/BinomTrials,Table3[[#This Row],[RV binom]])</f>
        <v>0</v>
      </c>
      <c r="M1693" s="1">
        <f>Table3[[#This Row],[Risk 2 simulated occurences]]*_xlfn.LOGNORM.INV(Table3[[#This Row],[RV lognorm]],(LN(ImpLow2)+LN(ImpUp2))/2,(LN(ImpUp2)-LN(ImpLow2))/3.29)</f>
        <v>0</v>
      </c>
    </row>
    <row r="1694" spans="7:13">
      <c r="G1694">
        <v>1.2894365011199548E-2</v>
      </c>
      <c r="H1694">
        <v>0.54255896040357598</v>
      </c>
      <c r="I1694">
        <v>7.2223555795952465E-2</v>
      </c>
      <c r="J1694">
        <f>_xlfn.BINOM.INV(BinomTrials,_xlfn.GAMMA.INV(Table3[[#This Row],[RV gamma]],GammaShape1,GammaRate1)/BinomTrials,Table3[[#This Row],[RV binom]])</f>
        <v>0</v>
      </c>
      <c r="K1694" s="1">
        <f>Table3[[#This Row],[Risk 1 Simulated occurences]]*_xlfn.LOGNORM.INV(Table3[[#This Row],[RV lognorm]],(LN(ImpLow1)+LN(ImpUp1))/2,(LN(ImpUp1)-LN(ImpLow1))/3.29)</f>
        <v>0</v>
      </c>
      <c r="L1694">
        <f>_xlfn.BINOM.INV(BinomTrials,_xlfn.GAMMA.INV(Table3[[#This Row],[RV gamma]],GammaShape2,GammaRate2)/BinomTrials,Table3[[#This Row],[RV binom]])</f>
        <v>0</v>
      </c>
      <c r="M1694" s="1">
        <f>Table3[[#This Row],[Risk 2 simulated occurences]]*_xlfn.LOGNORM.INV(Table3[[#This Row],[RV lognorm]],(LN(ImpLow2)+LN(ImpUp2))/2,(LN(ImpUp2)-LN(ImpLow2))/3.29)</f>
        <v>0</v>
      </c>
    </row>
    <row r="1695" spans="7:13">
      <c r="G1695">
        <v>0.71559274323079403</v>
      </c>
      <c r="H1695">
        <v>0.78844750290198606</v>
      </c>
      <c r="I1695">
        <v>0.8613022625731781</v>
      </c>
      <c r="J1695">
        <f>_xlfn.BINOM.INV(BinomTrials,_xlfn.GAMMA.INV(Table3[[#This Row],[RV gamma]],GammaShape1,GammaRate1)/BinomTrials,Table3[[#This Row],[RV binom]])</f>
        <v>1</v>
      </c>
      <c r="K1695" s="1">
        <f>Table3[[#This Row],[Risk 1 Simulated occurences]]*_xlfn.LOGNORM.INV(Table3[[#This Row],[RV lognorm]],(LN(ImpLow1)+LN(ImpUp1))/2,(LN(ImpUp1)-LN(ImpLow1))/3.29)</f>
        <v>67631.429812529313</v>
      </c>
      <c r="L1695">
        <f>_xlfn.BINOM.INV(BinomTrials,_xlfn.GAMMA.INV(Table3[[#This Row],[RV gamma]],GammaShape2,GammaRate2)/BinomTrials,Table3[[#This Row],[RV binom]])</f>
        <v>0</v>
      </c>
      <c r="M1695" s="1">
        <f>Table3[[#This Row],[Risk 2 simulated occurences]]*_xlfn.LOGNORM.INV(Table3[[#This Row],[RV lognorm]],(LN(ImpLow2)+LN(ImpUp2))/2,(LN(ImpUp2)-LN(ImpLow2))/3.29)</f>
        <v>0</v>
      </c>
    </row>
    <row r="1696" spans="7:13">
      <c r="G1696">
        <v>0.96723547995427417</v>
      </c>
      <c r="H1696">
        <v>0.43718127367886772</v>
      </c>
      <c r="I1696">
        <v>0.90712706740346138</v>
      </c>
      <c r="J1696">
        <f>_xlfn.BINOM.INV(BinomTrials,_xlfn.GAMMA.INV(Table3[[#This Row],[RV gamma]],GammaShape1,GammaRate1)/BinomTrials,Table3[[#This Row],[RV binom]])</f>
        <v>0</v>
      </c>
      <c r="K1696" s="1">
        <f>Table3[[#This Row],[Risk 1 Simulated occurences]]*_xlfn.LOGNORM.INV(Table3[[#This Row],[RV lognorm]],(LN(ImpLow1)+LN(ImpUp1))/2,(LN(ImpUp1)-LN(ImpLow1))/3.29)</f>
        <v>0</v>
      </c>
      <c r="L1696">
        <f>_xlfn.BINOM.INV(BinomTrials,_xlfn.GAMMA.INV(Table3[[#This Row],[RV gamma]],GammaShape2,GammaRate2)/BinomTrials,Table3[[#This Row],[RV binom]])</f>
        <v>0</v>
      </c>
      <c r="M1696" s="1">
        <f>Table3[[#This Row],[Risk 2 simulated occurences]]*_xlfn.LOGNORM.INV(Table3[[#This Row],[RV lognorm]],(LN(ImpLow2)+LN(ImpUp2))/2,(LN(ImpUp2)-LN(ImpLow2))/3.29)</f>
        <v>0</v>
      </c>
    </row>
    <row r="1697" spans="7:13">
      <c r="G1697">
        <v>0.32671159148528778</v>
      </c>
      <c r="H1697">
        <v>0.7056667207300974</v>
      </c>
      <c r="I1697">
        <v>8.4621849974906932E-2</v>
      </c>
      <c r="J1697">
        <f>_xlfn.BINOM.INV(BinomTrials,_xlfn.GAMMA.INV(Table3[[#This Row],[RV gamma]],GammaShape1,GammaRate1)/BinomTrials,Table3[[#This Row],[RV binom]])</f>
        <v>1</v>
      </c>
      <c r="K1697" s="1">
        <f>Table3[[#This Row],[Risk 1 Simulated occurences]]*_xlfn.LOGNORM.INV(Table3[[#This Row],[RV lognorm]],(LN(ImpLow1)+LN(ImpUp1))/2,(LN(ImpUp1)-LN(ImpLow1))/3.29)</f>
        <v>12083.05905754157</v>
      </c>
      <c r="L1697">
        <f>_xlfn.BINOM.INV(BinomTrials,_xlfn.GAMMA.INV(Table3[[#This Row],[RV gamma]],GammaShape2,GammaRate2)/BinomTrials,Table3[[#This Row],[RV binom]])</f>
        <v>0</v>
      </c>
      <c r="M1697" s="1">
        <f>Table3[[#This Row],[Risk 2 simulated occurences]]*_xlfn.LOGNORM.INV(Table3[[#This Row],[RV lognorm]],(LN(ImpLow2)+LN(ImpUp2))/2,(LN(ImpUp2)-LN(ImpLow2))/3.29)</f>
        <v>0</v>
      </c>
    </row>
    <row r="1698" spans="7:13">
      <c r="G1698">
        <v>4.1718093232120432E-2</v>
      </c>
      <c r="H1698">
        <v>0.14057531074647572</v>
      </c>
      <c r="I1698">
        <v>0.23943252826083103</v>
      </c>
      <c r="J1698">
        <f>_xlfn.BINOM.INV(BinomTrials,_xlfn.GAMMA.INV(Table3[[#This Row],[RV gamma]],GammaShape1,GammaRate1)/BinomTrials,Table3[[#This Row],[RV binom]])</f>
        <v>0</v>
      </c>
      <c r="K1698" s="1">
        <f>Table3[[#This Row],[Risk 1 Simulated occurences]]*_xlfn.LOGNORM.INV(Table3[[#This Row],[RV lognorm]],(LN(ImpLow1)+LN(ImpUp1))/2,(LN(ImpUp1)-LN(ImpLow1))/3.29)</f>
        <v>0</v>
      </c>
      <c r="L1698">
        <f>_xlfn.BINOM.INV(BinomTrials,_xlfn.GAMMA.INV(Table3[[#This Row],[RV gamma]],GammaShape2,GammaRate2)/BinomTrials,Table3[[#This Row],[RV binom]])</f>
        <v>0</v>
      </c>
      <c r="M1698" s="1">
        <f>Table3[[#This Row],[Risk 2 simulated occurences]]*_xlfn.LOGNORM.INV(Table3[[#This Row],[RV lognorm]],(LN(ImpLow2)+LN(ImpUp2))/2,(LN(ImpUp2)-LN(ImpLow2))/3.29)</f>
        <v>0</v>
      </c>
    </row>
    <row r="1699" spans="7:13">
      <c r="G1699">
        <v>0.15599295224807827</v>
      </c>
      <c r="H1699">
        <v>0.64924771601764841</v>
      </c>
      <c r="I1699">
        <v>0.14250247978721861</v>
      </c>
      <c r="J1699">
        <f>_xlfn.BINOM.INV(BinomTrials,_xlfn.GAMMA.INV(Table3[[#This Row],[RV gamma]],GammaShape1,GammaRate1)/BinomTrials,Table3[[#This Row],[RV binom]])</f>
        <v>0</v>
      </c>
      <c r="K1699" s="1">
        <f>Table3[[#This Row],[Risk 1 Simulated occurences]]*_xlfn.LOGNORM.INV(Table3[[#This Row],[RV lognorm]],(LN(ImpLow1)+LN(ImpUp1))/2,(LN(ImpUp1)-LN(ImpLow1))/3.29)</f>
        <v>0</v>
      </c>
      <c r="L1699">
        <f>_xlfn.BINOM.INV(BinomTrials,_xlfn.GAMMA.INV(Table3[[#This Row],[RV gamma]],GammaShape2,GammaRate2)/BinomTrials,Table3[[#This Row],[RV binom]])</f>
        <v>0</v>
      </c>
      <c r="M1699" s="1">
        <f>Table3[[#This Row],[Risk 2 simulated occurences]]*_xlfn.LOGNORM.INV(Table3[[#This Row],[RV lognorm]],(LN(ImpLow2)+LN(ImpUp2))/2,(LN(ImpUp2)-LN(ImpLow2))/3.29)</f>
        <v>0</v>
      </c>
    </row>
    <row r="1700" spans="7:13">
      <c r="G1700">
        <v>0.77354843345170299</v>
      </c>
      <c r="H1700">
        <v>0.90636310861742264</v>
      </c>
      <c r="I1700">
        <v>3.9177783783142357E-2</v>
      </c>
      <c r="J1700">
        <f>_xlfn.BINOM.INV(BinomTrials,_xlfn.GAMMA.INV(Table3[[#This Row],[RV gamma]],GammaShape1,GammaRate1)/BinomTrials,Table3[[#This Row],[RV binom]])</f>
        <v>2</v>
      </c>
      <c r="K1700" s="1">
        <f>Table3[[#This Row],[Risk 1 Simulated occurences]]*_xlfn.LOGNORM.INV(Table3[[#This Row],[RV lognorm]],(LN(ImpLow1)+LN(ImpUp1))/2,(LN(ImpUp1)-LN(ImpLow1))/3.29)</f>
        <v>18449.385939374501</v>
      </c>
      <c r="L1700">
        <f>_xlfn.BINOM.INV(BinomTrials,_xlfn.GAMMA.INV(Table3[[#This Row],[RV gamma]],GammaShape2,GammaRate2)/BinomTrials,Table3[[#This Row],[RV binom]])</f>
        <v>1</v>
      </c>
      <c r="M1700" s="1">
        <f>Table3[[#This Row],[Risk 2 simulated occurences]]*_xlfn.LOGNORM.INV(Table3[[#This Row],[RV lognorm]],(LN(ImpLow2)+LN(ImpUp2))/2,(LN(ImpUp2)-LN(ImpLow2))/3.29)</f>
        <v>922469.29696872376</v>
      </c>
    </row>
    <row r="1701" spans="7:13">
      <c r="G1701">
        <v>2.8521022772659093E-2</v>
      </c>
      <c r="H1701">
        <v>0.24476653302310339</v>
      </c>
      <c r="I1701">
        <v>0.46101204327354767</v>
      </c>
      <c r="J1701">
        <f>_xlfn.BINOM.INV(BinomTrials,_xlfn.GAMMA.INV(Table3[[#This Row],[RV gamma]],GammaShape1,GammaRate1)/BinomTrials,Table3[[#This Row],[RV binom]])</f>
        <v>0</v>
      </c>
      <c r="K1701" s="1">
        <f>Table3[[#This Row],[Risk 1 Simulated occurences]]*_xlfn.LOGNORM.INV(Table3[[#This Row],[RV lognorm]],(LN(ImpLow1)+LN(ImpUp1))/2,(LN(ImpUp1)-LN(ImpLow1))/3.29)</f>
        <v>0</v>
      </c>
      <c r="L1701">
        <f>_xlfn.BINOM.INV(BinomTrials,_xlfn.GAMMA.INV(Table3[[#This Row],[RV gamma]],GammaShape2,GammaRate2)/BinomTrials,Table3[[#This Row],[RV binom]])</f>
        <v>0</v>
      </c>
      <c r="M1701" s="1">
        <f>Table3[[#This Row],[Risk 2 simulated occurences]]*_xlfn.LOGNORM.INV(Table3[[#This Row],[RV lognorm]],(LN(ImpLow2)+LN(ImpUp2))/2,(LN(ImpUp2)-LN(ImpLow2))/3.29)</f>
        <v>0</v>
      </c>
    </row>
    <row r="1702" spans="7:13">
      <c r="G1702">
        <v>0.3528297400813688</v>
      </c>
      <c r="H1702">
        <v>0.79112051929865057</v>
      </c>
      <c r="I1702">
        <v>0.22941129851593231</v>
      </c>
      <c r="J1702">
        <f>_xlfn.BINOM.INV(BinomTrials,_xlfn.GAMMA.INV(Table3[[#This Row],[RV gamma]],GammaShape1,GammaRate1)/BinomTrials,Table3[[#This Row],[RV binom]])</f>
        <v>1</v>
      </c>
      <c r="K1702" s="1">
        <f>Table3[[#This Row],[Risk 1 Simulated occurences]]*_xlfn.LOGNORM.INV(Table3[[#This Row],[RV lognorm]],(LN(ImpLow1)+LN(ImpUp1))/2,(LN(ImpUp1)-LN(ImpLow1))/3.29)</f>
        <v>18829.412828119046</v>
      </c>
      <c r="L1702">
        <f>_xlfn.BINOM.INV(BinomTrials,_xlfn.GAMMA.INV(Table3[[#This Row],[RV gamma]],GammaShape2,GammaRate2)/BinomTrials,Table3[[#This Row],[RV binom]])</f>
        <v>0</v>
      </c>
      <c r="M1702" s="1">
        <f>Table3[[#This Row],[Risk 2 simulated occurences]]*_xlfn.LOGNORM.INV(Table3[[#This Row],[RV lognorm]],(LN(ImpLow2)+LN(ImpUp2))/2,(LN(ImpUp2)-LN(ImpLow2))/3.29)</f>
        <v>0</v>
      </c>
    </row>
    <row r="1703" spans="7:13">
      <c r="G1703">
        <v>9.4415475658334545E-3</v>
      </c>
      <c r="H1703">
        <v>0.36256785242006551</v>
      </c>
      <c r="I1703">
        <v>0.71569415727429753</v>
      </c>
      <c r="J1703">
        <f>_xlfn.BINOM.INV(BinomTrials,_xlfn.GAMMA.INV(Table3[[#This Row],[RV gamma]],GammaShape1,GammaRate1)/BinomTrials,Table3[[#This Row],[RV binom]])</f>
        <v>0</v>
      </c>
      <c r="K1703" s="1">
        <f>Table3[[#This Row],[Risk 1 Simulated occurences]]*_xlfn.LOGNORM.INV(Table3[[#This Row],[RV lognorm]],(LN(ImpLow1)+LN(ImpUp1))/2,(LN(ImpUp1)-LN(ImpLow1))/3.29)</f>
        <v>0</v>
      </c>
      <c r="L1703">
        <f>_xlfn.BINOM.INV(BinomTrials,_xlfn.GAMMA.INV(Table3[[#This Row],[RV gamma]],GammaShape2,GammaRate2)/BinomTrials,Table3[[#This Row],[RV binom]])</f>
        <v>0</v>
      </c>
      <c r="M1703" s="1">
        <f>Table3[[#This Row],[Risk 2 simulated occurences]]*_xlfn.LOGNORM.INV(Table3[[#This Row],[RV lognorm]],(LN(ImpLow2)+LN(ImpUp2))/2,(LN(ImpUp2)-LN(ImpLow2))/3.29)</f>
        <v>0</v>
      </c>
    </row>
    <row r="1704" spans="7:13">
      <c r="G1704">
        <v>0.68408993896287396</v>
      </c>
      <c r="H1704">
        <v>0.67789562404057735</v>
      </c>
      <c r="I1704">
        <v>0.67170130911828074</v>
      </c>
      <c r="J1704">
        <f>_xlfn.BINOM.INV(BinomTrials,_xlfn.GAMMA.INV(Table3[[#This Row],[RV gamma]],GammaShape1,GammaRate1)/BinomTrials,Table3[[#This Row],[RV binom]])</f>
        <v>1</v>
      </c>
      <c r="K1704" s="1">
        <f>Table3[[#This Row],[Risk 1 Simulated occurences]]*_xlfn.LOGNORM.INV(Table3[[#This Row],[RV lognorm]],(LN(ImpLow1)+LN(ImpUp1))/2,(LN(ImpUp1)-LN(ImpLow1))/3.29)</f>
        <v>43165.979456284753</v>
      </c>
      <c r="L1704">
        <f>_xlfn.BINOM.INV(BinomTrials,_xlfn.GAMMA.INV(Table3[[#This Row],[RV gamma]],GammaShape2,GammaRate2)/BinomTrials,Table3[[#This Row],[RV binom]])</f>
        <v>0</v>
      </c>
      <c r="M1704" s="1">
        <f>Table3[[#This Row],[Risk 2 simulated occurences]]*_xlfn.LOGNORM.INV(Table3[[#This Row],[RV lognorm]],(LN(ImpLow2)+LN(ImpUp2))/2,(LN(ImpUp2)-LN(ImpLow2))/3.29)</f>
        <v>0</v>
      </c>
    </row>
    <row r="1705" spans="7:13">
      <c r="G1705">
        <v>0.49960414902288658</v>
      </c>
      <c r="H1705">
        <v>0.39175324998411964</v>
      </c>
      <c r="I1705">
        <v>0.28390235094535277</v>
      </c>
      <c r="J1705">
        <f>_xlfn.BINOM.INV(BinomTrials,_xlfn.GAMMA.INV(Table3[[#This Row],[RV gamma]],GammaShape1,GammaRate1)/BinomTrials,Table3[[#This Row],[RV binom]])</f>
        <v>0</v>
      </c>
      <c r="K1705" s="1">
        <f>Table3[[#This Row],[Risk 1 Simulated occurences]]*_xlfn.LOGNORM.INV(Table3[[#This Row],[RV lognorm]],(LN(ImpLow1)+LN(ImpUp1))/2,(LN(ImpUp1)-LN(ImpLow1))/3.29)</f>
        <v>0</v>
      </c>
      <c r="L1705">
        <f>_xlfn.BINOM.INV(BinomTrials,_xlfn.GAMMA.INV(Table3[[#This Row],[RV gamma]],GammaShape2,GammaRate2)/BinomTrials,Table3[[#This Row],[RV binom]])</f>
        <v>0</v>
      </c>
      <c r="M1705" s="1">
        <f>Table3[[#This Row],[Risk 2 simulated occurences]]*_xlfn.LOGNORM.INV(Table3[[#This Row],[RV lognorm]],(LN(ImpLow2)+LN(ImpUp2))/2,(LN(ImpUp2)-LN(ImpLow2))/3.29)</f>
        <v>0</v>
      </c>
    </row>
    <row r="1706" spans="7:13">
      <c r="G1706">
        <v>0.84693262765506871</v>
      </c>
      <c r="H1706">
        <v>0.19687248309928573</v>
      </c>
      <c r="I1706">
        <v>0.54681233854350275</v>
      </c>
      <c r="J1706">
        <f>_xlfn.BINOM.INV(BinomTrials,_xlfn.GAMMA.INV(Table3[[#This Row],[RV gamma]],GammaShape1,GammaRate1)/BinomTrials,Table3[[#This Row],[RV binom]])</f>
        <v>0</v>
      </c>
      <c r="K1706" s="1">
        <f>Table3[[#This Row],[Risk 1 Simulated occurences]]*_xlfn.LOGNORM.INV(Table3[[#This Row],[RV lognorm]],(LN(ImpLow1)+LN(ImpUp1))/2,(LN(ImpUp1)-LN(ImpLow1))/3.29)</f>
        <v>0</v>
      </c>
      <c r="L1706">
        <f>_xlfn.BINOM.INV(BinomTrials,_xlfn.GAMMA.INV(Table3[[#This Row],[RV gamma]],GammaShape2,GammaRate2)/BinomTrials,Table3[[#This Row],[RV binom]])</f>
        <v>0</v>
      </c>
      <c r="M1706" s="1">
        <f>Table3[[#This Row],[Risk 2 simulated occurences]]*_xlfn.LOGNORM.INV(Table3[[#This Row],[RV lognorm]],(LN(ImpLow2)+LN(ImpUp2))/2,(LN(ImpUp2)-LN(ImpLow2))/3.29)</f>
        <v>0</v>
      </c>
    </row>
    <row r="1707" spans="7:13">
      <c r="G1707">
        <v>0.39667299873971984</v>
      </c>
      <c r="H1707">
        <v>0.83582344969540068</v>
      </c>
      <c r="I1707">
        <v>0.2749739006510814</v>
      </c>
      <c r="J1707">
        <f>_xlfn.BINOM.INV(BinomTrials,_xlfn.GAMMA.INV(Table3[[#This Row],[RV gamma]],GammaShape1,GammaRate1)/BinomTrials,Table3[[#This Row],[RV binom]])</f>
        <v>1</v>
      </c>
      <c r="K1707" s="1">
        <f>Table3[[#This Row],[Risk 1 Simulated occurences]]*_xlfn.LOGNORM.INV(Table3[[#This Row],[RV lognorm]],(LN(ImpLow1)+LN(ImpUp1))/2,(LN(ImpUp1)-LN(ImpLow1))/3.29)</f>
        <v>20810.677394766182</v>
      </c>
      <c r="L1707">
        <f>_xlfn.BINOM.INV(BinomTrials,_xlfn.GAMMA.INV(Table3[[#This Row],[RV gamma]],GammaShape2,GammaRate2)/BinomTrials,Table3[[#This Row],[RV binom]])</f>
        <v>0</v>
      </c>
      <c r="M1707" s="1">
        <f>Table3[[#This Row],[Risk 2 simulated occurences]]*_xlfn.LOGNORM.INV(Table3[[#This Row],[RV lognorm]],(LN(ImpLow2)+LN(ImpUp2))/2,(LN(ImpUp2)-LN(ImpLow2))/3.29)</f>
        <v>0</v>
      </c>
    </row>
    <row r="1708" spans="7:13">
      <c r="G1708">
        <v>0.88308981847161883</v>
      </c>
      <c r="H1708">
        <v>0.68471903059851336</v>
      </c>
      <c r="I1708">
        <v>0.48634824272540783</v>
      </c>
      <c r="J1708">
        <f>_xlfn.BINOM.INV(BinomTrials,_xlfn.GAMMA.INV(Table3[[#This Row],[RV gamma]],GammaShape1,GammaRate1)/BinomTrials,Table3[[#This Row],[RV binom]])</f>
        <v>1</v>
      </c>
      <c r="K1708" s="1">
        <f>Table3[[#This Row],[Risk 1 Simulated occurences]]*_xlfn.LOGNORM.INV(Table3[[#This Row],[RV lognorm]],(LN(ImpLow1)+LN(ImpUp1))/2,(LN(ImpUp1)-LN(ImpLow1))/3.29)</f>
        <v>30874.276528054856</v>
      </c>
      <c r="L1708">
        <f>_xlfn.BINOM.INV(BinomTrials,_xlfn.GAMMA.INV(Table3[[#This Row],[RV gamma]],GammaShape2,GammaRate2)/BinomTrials,Table3[[#This Row],[RV binom]])</f>
        <v>0</v>
      </c>
      <c r="M1708" s="1">
        <f>Table3[[#This Row],[Risk 2 simulated occurences]]*_xlfn.LOGNORM.INV(Table3[[#This Row],[RV lognorm]],(LN(ImpLow2)+LN(ImpUp2))/2,(LN(ImpUp2)-LN(ImpLow2))/3.29)</f>
        <v>0</v>
      </c>
    </row>
    <row r="1709" spans="7:13">
      <c r="G1709">
        <v>9.0579052497902449E-2</v>
      </c>
      <c r="H1709">
        <v>7.2747269213547586E-2</v>
      </c>
      <c r="I1709">
        <v>5.4915485929192737E-2</v>
      </c>
      <c r="J1709">
        <f>_xlfn.BINOM.INV(BinomTrials,_xlfn.GAMMA.INV(Table3[[#This Row],[RV gamma]],GammaShape1,GammaRate1)/BinomTrials,Table3[[#This Row],[RV binom]])</f>
        <v>0</v>
      </c>
      <c r="K1709" s="1">
        <f>Table3[[#This Row],[Risk 1 Simulated occurences]]*_xlfn.LOGNORM.INV(Table3[[#This Row],[RV lognorm]],(LN(ImpLow1)+LN(ImpUp1))/2,(LN(ImpUp1)-LN(ImpLow1))/3.29)</f>
        <v>0</v>
      </c>
      <c r="L1709">
        <f>_xlfn.BINOM.INV(BinomTrials,_xlfn.GAMMA.INV(Table3[[#This Row],[RV gamma]],GammaShape2,GammaRate2)/BinomTrials,Table3[[#This Row],[RV binom]])</f>
        <v>0</v>
      </c>
      <c r="M1709" s="1">
        <f>Table3[[#This Row],[Risk 2 simulated occurences]]*_xlfn.LOGNORM.INV(Table3[[#This Row],[RV lognorm]],(LN(ImpLow2)+LN(ImpUp2))/2,(LN(ImpUp2)-LN(ImpLow2))/3.29)</f>
        <v>0</v>
      </c>
    </row>
    <row r="1710" spans="7:13">
      <c r="G1710">
        <v>0.36213533224637401</v>
      </c>
      <c r="H1710">
        <v>0.66335367209434215</v>
      </c>
      <c r="I1710">
        <v>0.96457201194231024</v>
      </c>
      <c r="J1710">
        <f>_xlfn.BINOM.INV(BinomTrials,_xlfn.GAMMA.INV(Table3[[#This Row],[RV gamma]],GammaShape1,GammaRate1)/BinomTrials,Table3[[#This Row],[RV binom]])</f>
        <v>1</v>
      </c>
      <c r="K1710" s="1">
        <f>Table3[[#This Row],[Risk 1 Simulated occurences]]*_xlfn.LOGNORM.INV(Table3[[#This Row],[RV lognorm]],(LN(ImpLow1)+LN(ImpUp1))/2,(LN(ImpUp1)-LN(ImpLow1))/3.29)</f>
        <v>111958.62772525898</v>
      </c>
      <c r="L1710">
        <f>_xlfn.BINOM.INV(BinomTrials,_xlfn.GAMMA.INV(Table3[[#This Row],[RV gamma]],GammaShape2,GammaRate2)/BinomTrials,Table3[[#This Row],[RV binom]])</f>
        <v>0</v>
      </c>
      <c r="M1710" s="1">
        <f>Table3[[#This Row],[Risk 2 simulated occurences]]*_xlfn.LOGNORM.INV(Table3[[#This Row],[RV lognorm]],(LN(ImpLow2)+LN(ImpUp2))/2,(LN(ImpUp2)-LN(ImpLow2))/3.29)</f>
        <v>0</v>
      </c>
    </row>
    <row r="1711" spans="7:13">
      <c r="G1711">
        <v>0.40852906480828721</v>
      </c>
      <c r="H1711">
        <v>0.98516688960844967</v>
      </c>
      <c r="I1711">
        <v>0.56180471440861224</v>
      </c>
      <c r="J1711">
        <f>_xlfn.BINOM.INV(BinomTrials,_xlfn.GAMMA.INV(Table3[[#This Row],[RV gamma]],GammaShape1,GammaRate1)/BinomTrials,Table3[[#This Row],[RV binom]])</f>
        <v>2</v>
      </c>
      <c r="K1711" s="1">
        <f>Table3[[#This Row],[Risk 1 Simulated occurences]]*_xlfn.LOGNORM.INV(Table3[[#This Row],[RV lognorm]],(LN(ImpLow1)+LN(ImpUp1))/2,(LN(ImpUp1)-LN(ImpLow1))/3.29)</f>
        <v>70519.388707527833</v>
      </c>
      <c r="L1711">
        <f>_xlfn.BINOM.INV(BinomTrials,_xlfn.GAMMA.INV(Table3[[#This Row],[RV gamma]],GammaShape2,GammaRate2)/BinomTrials,Table3[[#This Row],[RV binom]])</f>
        <v>1</v>
      </c>
      <c r="M1711" s="1">
        <f>Table3[[#This Row],[Risk 2 simulated occurences]]*_xlfn.LOGNORM.INV(Table3[[#This Row],[RV lognorm]],(LN(ImpLow2)+LN(ImpUp2))/2,(LN(ImpUp2)-LN(ImpLow2))/3.29)</f>
        <v>3525969.4353763927</v>
      </c>
    </row>
    <row r="1712" spans="7:13">
      <c r="G1712">
        <v>0.14799223288334545</v>
      </c>
      <c r="H1712">
        <v>0.69991364921439148</v>
      </c>
      <c r="I1712">
        <v>0.25183506554543744</v>
      </c>
      <c r="J1712">
        <f>_xlfn.BINOM.INV(BinomTrials,_xlfn.GAMMA.INV(Table3[[#This Row],[RV gamma]],GammaShape1,GammaRate1)/BinomTrials,Table3[[#This Row],[RV binom]])</f>
        <v>1</v>
      </c>
      <c r="K1712" s="1">
        <f>Table3[[#This Row],[Risk 1 Simulated occurences]]*_xlfn.LOGNORM.INV(Table3[[#This Row],[RV lognorm]],(LN(ImpLow1)+LN(ImpUp1))/2,(LN(ImpUp1)-LN(ImpLow1))/3.29)</f>
        <v>19803.39943127416</v>
      </c>
      <c r="L1712">
        <f>_xlfn.BINOM.INV(BinomTrials,_xlfn.GAMMA.INV(Table3[[#This Row],[RV gamma]],GammaShape2,GammaRate2)/BinomTrials,Table3[[#This Row],[RV binom]])</f>
        <v>0</v>
      </c>
      <c r="M1712" s="1">
        <f>Table3[[#This Row],[Risk 2 simulated occurences]]*_xlfn.LOGNORM.INV(Table3[[#This Row],[RV lognorm]],(LN(ImpLow2)+LN(ImpUp2))/2,(LN(ImpUp2)-LN(ImpLow2))/3.29)</f>
        <v>0</v>
      </c>
    </row>
    <row r="1713" spans="7:13">
      <c r="G1713">
        <v>0.30545807038688011</v>
      </c>
      <c r="H1713">
        <v>0.44870234627681893</v>
      </c>
      <c r="I1713">
        <v>0.59194662216675775</v>
      </c>
      <c r="J1713">
        <f>_xlfn.BINOM.INV(BinomTrials,_xlfn.GAMMA.INV(Table3[[#This Row],[RV gamma]],GammaShape1,GammaRate1)/BinomTrials,Table3[[#This Row],[RV binom]])</f>
        <v>0</v>
      </c>
      <c r="K1713" s="1">
        <f>Table3[[#This Row],[Risk 1 Simulated occurences]]*_xlfn.LOGNORM.INV(Table3[[#This Row],[RV lognorm]],(LN(ImpLow1)+LN(ImpUp1))/2,(LN(ImpUp1)-LN(ImpLow1))/3.29)</f>
        <v>0</v>
      </c>
      <c r="L1713">
        <f>_xlfn.BINOM.INV(BinomTrials,_xlfn.GAMMA.INV(Table3[[#This Row],[RV gamma]],GammaShape2,GammaRate2)/BinomTrials,Table3[[#This Row],[RV binom]])</f>
        <v>0</v>
      </c>
      <c r="M1713" s="1">
        <f>Table3[[#This Row],[Risk 2 simulated occurences]]*_xlfn.LOGNORM.INV(Table3[[#This Row],[RV lognorm]],(LN(ImpLow2)+LN(ImpUp2))/2,(LN(ImpUp2)-LN(ImpLow2))/3.29)</f>
        <v>0</v>
      </c>
    </row>
    <row r="1714" spans="7:13">
      <c r="G1714">
        <v>0.83378899229401215</v>
      </c>
      <c r="H1714">
        <v>0.34033387449585545</v>
      </c>
      <c r="I1714">
        <v>0.84687875669769885</v>
      </c>
      <c r="J1714">
        <f>_xlfn.BINOM.INV(BinomTrials,_xlfn.GAMMA.INV(Table3[[#This Row],[RV gamma]],GammaShape1,GammaRate1)/BinomTrials,Table3[[#This Row],[RV binom]])</f>
        <v>0</v>
      </c>
      <c r="K1714" s="1">
        <f>Table3[[#This Row],[Risk 1 Simulated occurences]]*_xlfn.LOGNORM.INV(Table3[[#This Row],[RV lognorm]],(LN(ImpLow1)+LN(ImpUp1))/2,(LN(ImpUp1)-LN(ImpLow1))/3.29)</f>
        <v>0</v>
      </c>
      <c r="L1714">
        <f>_xlfn.BINOM.INV(BinomTrials,_xlfn.GAMMA.INV(Table3[[#This Row],[RV gamma]],GammaShape2,GammaRate2)/BinomTrials,Table3[[#This Row],[RV binom]])</f>
        <v>0</v>
      </c>
      <c r="M1714" s="1">
        <f>Table3[[#This Row],[Risk 2 simulated occurences]]*_xlfn.LOGNORM.INV(Table3[[#This Row],[RV lognorm]],(LN(ImpLow2)+LN(ImpUp2))/2,(LN(ImpUp2)-LN(ImpLow2))/3.29)</f>
        <v>0</v>
      </c>
    </row>
    <row r="1715" spans="7:13">
      <c r="G1715">
        <v>0.49159348546135867</v>
      </c>
      <c r="H1715">
        <v>0.99142865184295392</v>
      </c>
      <c r="I1715">
        <v>0.49126381822454923</v>
      </c>
      <c r="J1715">
        <f>_xlfn.BINOM.INV(BinomTrials,_xlfn.GAMMA.INV(Table3[[#This Row],[RV gamma]],GammaShape1,GammaRate1)/BinomTrials,Table3[[#This Row],[RV binom]])</f>
        <v>3</v>
      </c>
      <c r="K1715" s="1">
        <f>Table3[[#This Row],[Risk 1 Simulated occurences]]*_xlfn.LOGNORM.INV(Table3[[#This Row],[RV lognorm]],(LN(ImpLow1)+LN(ImpUp1))/2,(LN(ImpUp1)-LN(ImpLow1))/3.29)</f>
        <v>93425.339799968089</v>
      </c>
      <c r="L1715">
        <f>_xlfn.BINOM.INV(BinomTrials,_xlfn.GAMMA.INV(Table3[[#This Row],[RV gamma]],GammaShape2,GammaRate2)/BinomTrials,Table3[[#This Row],[RV binom]])</f>
        <v>2</v>
      </c>
      <c r="M1715" s="1">
        <f>Table3[[#This Row],[Risk 2 simulated occurences]]*_xlfn.LOGNORM.INV(Table3[[#This Row],[RV lognorm]],(LN(ImpLow2)+LN(ImpUp2))/2,(LN(ImpUp2)-LN(ImpLow2))/3.29)</f>
        <v>6228355.986664542</v>
      </c>
    </row>
    <row r="1716" spans="7:13">
      <c r="G1716">
        <v>0.21171014905521188</v>
      </c>
      <c r="H1716">
        <v>0.94135152452688264</v>
      </c>
      <c r="I1716">
        <v>0.67099289999855349</v>
      </c>
      <c r="J1716">
        <f>_xlfn.BINOM.INV(BinomTrials,_xlfn.GAMMA.INV(Table3[[#This Row],[RV gamma]],GammaShape1,GammaRate1)/BinomTrials,Table3[[#This Row],[RV binom]])</f>
        <v>2</v>
      </c>
      <c r="K1716" s="1">
        <f>Table3[[#This Row],[Risk 1 Simulated occurences]]*_xlfn.LOGNORM.INV(Table3[[#This Row],[RV lognorm]],(LN(ImpLow1)+LN(ImpUp1))/2,(LN(ImpUp1)-LN(ImpLow1))/3.29)</f>
        <v>86213.653341813464</v>
      </c>
      <c r="L1716">
        <f>_xlfn.BINOM.INV(BinomTrials,_xlfn.GAMMA.INV(Table3[[#This Row],[RV gamma]],GammaShape2,GammaRate2)/BinomTrials,Table3[[#This Row],[RV binom]])</f>
        <v>1</v>
      </c>
      <c r="M1716" s="1">
        <f>Table3[[#This Row],[Risk 2 simulated occurences]]*_xlfn.LOGNORM.INV(Table3[[#This Row],[RV lognorm]],(LN(ImpLow2)+LN(ImpUp2))/2,(LN(ImpUp2)-LN(ImpLow2))/3.29)</f>
        <v>4310682.6670906749</v>
      </c>
    </row>
    <row r="1717" spans="7:13">
      <c r="G1717">
        <v>0.21247517094596996</v>
      </c>
      <c r="H1717">
        <v>0.29507272331745954</v>
      </c>
      <c r="I1717">
        <v>0.37767027568894918</v>
      </c>
      <c r="J1717">
        <f>_xlfn.BINOM.INV(BinomTrials,_xlfn.GAMMA.INV(Table3[[#This Row],[RV gamma]],GammaShape1,GammaRate1)/BinomTrials,Table3[[#This Row],[RV binom]])</f>
        <v>0</v>
      </c>
      <c r="K1717" s="1">
        <f>Table3[[#This Row],[Risk 1 Simulated occurences]]*_xlfn.LOGNORM.INV(Table3[[#This Row],[RV lognorm]],(LN(ImpLow1)+LN(ImpUp1))/2,(LN(ImpUp1)-LN(ImpLow1))/3.29)</f>
        <v>0</v>
      </c>
      <c r="L1717">
        <f>_xlfn.BINOM.INV(BinomTrials,_xlfn.GAMMA.INV(Table3[[#This Row],[RV gamma]],GammaShape2,GammaRate2)/BinomTrials,Table3[[#This Row],[RV binom]])</f>
        <v>0</v>
      </c>
      <c r="M1717" s="1">
        <f>Table3[[#This Row],[Risk 2 simulated occurences]]*_xlfn.LOGNORM.INV(Table3[[#This Row],[RV lognorm]],(LN(ImpLow2)+LN(ImpUp2))/2,(LN(ImpUp2)-LN(ImpLow2))/3.29)</f>
        <v>0</v>
      </c>
    </row>
    <row r="1718" spans="7:13">
      <c r="G1718">
        <v>7.019808891704217E-2</v>
      </c>
      <c r="H1718">
        <v>0.28726079654286651</v>
      </c>
      <c r="I1718">
        <v>0.50432350416869087</v>
      </c>
      <c r="J1718">
        <f>_xlfn.BINOM.INV(BinomTrials,_xlfn.GAMMA.INV(Table3[[#This Row],[RV gamma]],GammaShape1,GammaRate1)/BinomTrials,Table3[[#This Row],[RV binom]])</f>
        <v>0</v>
      </c>
      <c r="K1718" s="1">
        <f>Table3[[#This Row],[Risk 1 Simulated occurences]]*_xlfn.LOGNORM.INV(Table3[[#This Row],[RV lognorm]],(LN(ImpLow1)+LN(ImpUp1))/2,(LN(ImpUp1)-LN(ImpLow1))/3.29)</f>
        <v>0</v>
      </c>
      <c r="L1718">
        <f>_xlfn.BINOM.INV(BinomTrials,_xlfn.GAMMA.INV(Table3[[#This Row],[RV gamma]],GammaShape2,GammaRate2)/BinomTrials,Table3[[#This Row],[RV binom]])</f>
        <v>0</v>
      </c>
      <c r="M1718" s="1">
        <f>Table3[[#This Row],[Risk 2 simulated occurences]]*_xlfn.LOGNORM.INV(Table3[[#This Row],[RV lognorm]],(LN(ImpLow2)+LN(ImpUp2))/2,(LN(ImpUp2)-LN(ImpLow2))/3.29)</f>
        <v>0</v>
      </c>
    </row>
    <row r="1719" spans="7:13">
      <c r="G1719">
        <v>0.81928042872775364</v>
      </c>
      <c r="H1719">
        <v>0.99220749595770963</v>
      </c>
      <c r="I1719">
        <v>0.16513456318766556</v>
      </c>
      <c r="J1719">
        <f>_xlfn.BINOM.INV(BinomTrials,_xlfn.GAMMA.INV(Table3[[#This Row],[RV gamma]],GammaShape1,GammaRate1)/BinomTrials,Table3[[#This Row],[RV binom]])</f>
        <v>3</v>
      </c>
      <c r="K1719" s="1">
        <f>Table3[[#This Row],[Risk 1 Simulated occurences]]*_xlfn.LOGNORM.INV(Table3[[#This Row],[RV lognorm]],(LN(ImpLow1)+LN(ImpUp1))/2,(LN(ImpUp1)-LN(ImpLow1))/3.29)</f>
        <v>47995.744546323986</v>
      </c>
      <c r="L1719">
        <f>_xlfn.BINOM.INV(BinomTrials,_xlfn.GAMMA.INV(Table3[[#This Row],[RV gamma]],GammaShape2,GammaRate2)/BinomTrials,Table3[[#This Row],[RV binom]])</f>
        <v>2</v>
      </c>
      <c r="M1719" s="1">
        <f>Table3[[#This Row],[Risk 2 simulated occurences]]*_xlfn.LOGNORM.INV(Table3[[#This Row],[RV lognorm]],(LN(ImpLow2)+LN(ImpUp2))/2,(LN(ImpUp2)-LN(ImpLow2))/3.29)</f>
        <v>3199716.3030882673</v>
      </c>
    </row>
    <row r="1720" spans="7:13">
      <c r="G1720">
        <v>0.64616562735576444</v>
      </c>
      <c r="H1720">
        <v>3.1384561225485316E-2</v>
      </c>
      <c r="I1720">
        <v>0.41660349509520617</v>
      </c>
      <c r="J1720">
        <f>_xlfn.BINOM.INV(BinomTrials,_xlfn.GAMMA.INV(Table3[[#This Row],[RV gamma]],GammaShape1,GammaRate1)/BinomTrials,Table3[[#This Row],[RV binom]])</f>
        <v>0</v>
      </c>
      <c r="K1720" s="1">
        <f>Table3[[#This Row],[Risk 1 Simulated occurences]]*_xlfn.LOGNORM.INV(Table3[[#This Row],[RV lognorm]],(LN(ImpLow1)+LN(ImpUp1))/2,(LN(ImpUp1)-LN(ImpLow1))/3.29)</f>
        <v>0</v>
      </c>
      <c r="L1720">
        <f>_xlfn.BINOM.INV(BinomTrials,_xlfn.GAMMA.INV(Table3[[#This Row],[RV gamma]],GammaShape2,GammaRate2)/BinomTrials,Table3[[#This Row],[RV binom]])</f>
        <v>0</v>
      </c>
      <c r="M1720" s="1">
        <f>Table3[[#This Row],[Risk 2 simulated occurences]]*_xlfn.LOGNORM.INV(Table3[[#This Row],[RV lognorm]],(LN(ImpLow2)+LN(ImpUp2))/2,(LN(ImpUp2)-LN(ImpLow2))/3.29)</f>
        <v>0</v>
      </c>
    </row>
    <row r="1721" spans="7:13">
      <c r="G1721">
        <v>0.10569896833305199</v>
      </c>
      <c r="H1721">
        <v>0.48032051673173931</v>
      </c>
      <c r="I1721">
        <v>0.85494206513042659</v>
      </c>
      <c r="J1721">
        <f>_xlfn.BINOM.INV(BinomTrials,_xlfn.GAMMA.INV(Table3[[#This Row],[RV gamma]],GammaShape1,GammaRate1)/BinomTrials,Table3[[#This Row],[RV binom]])</f>
        <v>0</v>
      </c>
      <c r="K1721" s="1">
        <f>Table3[[#This Row],[Risk 1 Simulated occurences]]*_xlfn.LOGNORM.INV(Table3[[#This Row],[RV lognorm]],(LN(ImpLow1)+LN(ImpUp1))/2,(LN(ImpUp1)-LN(ImpLow1))/3.29)</f>
        <v>0</v>
      </c>
      <c r="L1721">
        <f>_xlfn.BINOM.INV(BinomTrials,_xlfn.GAMMA.INV(Table3[[#This Row],[RV gamma]],GammaShape2,GammaRate2)/BinomTrials,Table3[[#This Row],[RV binom]])</f>
        <v>0</v>
      </c>
      <c r="M1721" s="1">
        <f>Table3[[#This Row],[Risk 2 simulated occurences]]*_xlfn.LOGNORM.INV(Table3[[#This Row],[RV lognorm]],(LN(ImpLow2)+LN(ImpUp2))/2,(LN(ImpUp2)-LN(ImpLow2))/3.29)</f>
        <v>0</v>
      </c>
    </row>
    <row r="1722" spans="7:13">
      <c r="G1722">
        <v>0.48256077360481059</v>
      </c>
      <c r="H1722">
        <v>0.74692471034215979</v>
      </c>
      <c r="I1722">
        <v>1.1288647079509053E-2</v>
      </c>
      <c r="J1722">
        <f>_xlfn.BINOM.INV(BinomTrials,_xlfn.GAMMA.INV(Table3[[#This Row],[RV gamma]],GammaShape1,GammaRate1)/BinomTrials,Table3[[#This Row],[RV binom]])</f>
        <v>1</v>
      </c>
      <c r="K1722" s="1">
        <f>Table3[[#This Row],[Risk 1 Simulated occurences]]*_xlfn.LOGNORM.INV(Table3[[#This Row],[RV lognorm]],(LN(ImpLow1)+LN(ImpUp1))/2,(LN(ImpUp1)-LN(ImpLow1))/3.29)</f>
        <v>6409.6604524583954</v>
      </c>
      <c r="L1722">
        <f>_xlfn.BINOM.INV(BinomTrials,_xlfn.GAMMA.INV(Table3[[#This Row],[RV gamma]],GammaShape2,GammaRate2)/BinomTrials,Table3[[#This Row],[RV binom]])</f>
        <v>0</v>
      </c>
      <c r="M1722" s="1">
        <f>Table3[[#This Row],[Risk 2 simulated occurences]]*_xlfn.LOGNORM.INV(Table3[[#This Row],[RV lognorm]],(LN(ImpLow2)+LN(ImpUp2))/2,(LN(ImpUp2)-LN(ImpLow2))/3.29)</f>
        <v>0</v>
      </c>
    </row>
    <row r="1723" spans="7:13">
      <c r="G1723">
        <v>0.39892197605172264</v>
      </c>
      <c r="H1723">
        <v>0.5636067206801878</v>
      </c>
      <c r="I1723">
        <v>0.72829146530865296</v>
      </c>
      <c r="J1723">
        <f>_xlfn.BINOM.INV(BinomTrials,_xlfn.GAMMA.INV(Table3[[#This Row],[RV gamma]],GammaShape1,GammaRate1)/BinomTrials,Table3[[#This Row],[RV binom]])</f>
        <v>0</v>
      </c>
      <c r="K1723" s="1">
        <f>Table3[[#This Row],[Risk 1 Simulated occurences]]*_xlfn.LOGNORM.INV(Table3[[#This Row],[RV lognorm]],(LN(ImpLow1)+LN(ImpUp1))/2,(LN(ImpUp1)-LN(ImpLow1))/3.29)</f>
        <v>0</v>
      </c>
      <c r="L1723">
        <f>_xlfn.BINOM.INV(BinomTrials,_xlfn.GAMMA.INV(Table3[[#This Row],[RV gamma]],GammaShape2,GammaRate2)/BinomTrials,Table3[[#This Row],[RV binom]])</f>
        <v>0</v>
      </c>
      <c r="M1723" s="1">
        <f>Table3[[#This Row],[Risk 2 simulated occurences]]*_xlfn.LOGNORM.INV(Table3[[#This Row],[RV lognorm]],(LN(ImpLow2)+LN(ImpUp2))/2,(LN(ImpUp2)-LN(ImpLow2))/3.29)</f>
        <v>0</v>
      </c>
    </row>
    <row r="1724" spans="7:13">
      <c r="G1724">
        <v>0.68165150130244512</v>
      </c>
      <c r="H1724">
        <v>0.53815447191621846</v>
      </c>
      <c r="I1724">
        <v>0.39465744252999196</v>
      </c>
      <c r="J1724">
        <f>_xlfn.BINOM.INV(BinomTrials,_xlfn.GAMMA.INV(Table3[[#This Row],[RV gamma]],GammaShape1,GammaRate1)/BinomTrials,Table3[[#This Row],[RV binom]])</f>
        <v>0</v>
      </c>
      <c r="K1724" s="1">
        <f>Table3[[#This Row],[Risk 1 Simulated occurences]]*_xlfn.LOGNORM.INV(Table3[[#This Row],[RV lognorm]],(LN(ImpLow1)+LN(ImpUp1))/2,(LN(ImpUp1)-LN(ImpLow1))/3.29)</f>
        <v>0</v>
      </c>
      <c r="L1724">
        <f>_xlfn.BINOM.INV(BinomTrials,_xlfn.GAMMA.INV(Table3[[#This Row],[RV gamma]],GammaShape2,GammaRate2)/BinomTrials,Table3[[#This Row],[RV binom]])</f>
        <v>0</v>
      </c>
      <c r="M1724" s="1">
        <f>Table3[[#This Row],[Risk 2 simulated occurences]]*_xlfn.LOGNORM.INV(Table3[[#This Row],[RV lognorm]],(LN(ImpLow2)+LN(ImpUp2))/2,(LN(ImpUp2)-LN(ImpLow2))/3.29)</f>
        <v>0</v>
      </c>
    </row>
    <row r="1725" spans="7:13">
      <c r="G1725">
        <v>0.51678239019437799</v>
      </c>
      <c r="H1725">
        <v>0.76220949588446385</v>
      </c>
      <c r="I1725">
        <v>7.6366015745497314E-3</v>
      </c>
      <c r="J1725">
        <f>_xlfn.BINOM.INV(BinomTrials,_xlfn.GAMMA.INV(Table3[[#This Row],[RV gamma]],GammaShape1,GammaRate1)/BinomTrials,Table3[[#This Row],[RV binom]])</f>
        <v>1</v>
      </c>
      <c r="K1725" s="1">
        <f>Table3[[#This Row],[Risk 1 Simulated occurences]]*_xlfn.LOGNORM.INV(Table3[[#This Row],[RV lognorm]],(LN(ImpLow1)+LN(ImpUp1))/2,(LN(ImpUp1)-LN(ImpLow1))/3.29)</f>
        <v>5789.8067262814156</v>
      </c>
      <c r="L1725">
        <f>_xlfn.BINOM.INV(BinomTrials,_xlfn.GAMMA.INV(Table3[[#This Row],[RV gamma]],GammaShape2,GammaRate2)/BinomTrials,Table3[[#This Row],[RV binom]])</f>
        <v>0</v>
      </c>
      <c r="M1725" s="1">
        <f>Table3[[#This Row],[Risk 2 simulated occurences]]*_xlfn.LOGNORM.INV(Table3[[#This Row],[RV lognorm]],(LN(ImpLow2)+LN(ImpUp2))/2,(LN(ImpUp2)-LN(ImpLow2))/3.29)</f>
        <v>0</v>
      </c>
    </row>
    <row r="1726" spans="7:13">
      <c r="G1726">
        <v>0.56163199691177901</v>
      </c>
      <c r="H1726">
        <v>0.45499733018455901</v>
      </c>
      <c r="I1726">
        <v>0.34836266345733902</v>
      </c>
      <c r="J1726">
        <f>_xlfn.BINOM.INV(BinomTrials,_xlfn.GAMMA.INV(Table3[[#This Row],[RV gamma]],GammaShape1,GammaRate1)/BinomTrials,Table3[[#This Row],[RV binom]])</f>
        <v>0</v>
      </c>
      <c r="K1726" s="1">
        <f>Table3[[#This Row],[Risk 1 Simulated occurences]]*_xlfn.LOGNORM.INV(Table3[[#This Row],[RV lognorm]],(LN(ImpLow1)+LN(ImpUp1))/2,(LN(ImpUp1)-LN(ImpLow1))/3.29)</f>
        <v>0</v>
      </c>
      <c r="L1726">
        <f>_xlfn.BINOM.INV(BinomTrials,_xlfn.GAMMA.INV(Table3[[#This Row],[RV gamma]],GammaShape2,GammaRate2)/BinomTrials,Table3[[#This Row],[RV binom]])</f>
        <v>0</v>
      </c>
      <c r="M1726" s="1">
        <f>Table3[[#This Row],[Risk 2 simulated occurences]]*_xlfn.LOGNORM.INV(Table3[[#This Row],[RV lognorm]],(LN(ImpLow2)+LN(ImpUp2))/2,(LN(ImpUp2)-LN(ImpLow2))/3.29)</f>
        <v>0</v>
      </c>
    </row>
    <row r="1727" spans="7:13">
      <c r="G1727">
        <v>0.34897209627040293</v>
      </c>
      <c r="H1727">
        <v>0.1401284118835481</v>
      </c>
      <c r="I1727">
        <v>0.93128472749669322</v>
      </c>
      <c r="J1727">
        <f>_xlfn.BINOM.INV(BinomTrials,_xlfn.GAMMA.INV(Table3[[#This Row],[RV gamma]],GammaShape1,GammaRate1)/BinomTrials,Table3[[#This Row],[RV binom]])</f>
        <v>0</v>
      </c>
      <c r="K1727" s="1">
        <f>Table3[[#This Row],[Risk 1 Simulated occurences]]*_xlfn.LOGNORM.INV(Table3[[#This Row],[RV lognorm]],(LN(ImpLow1)+LN(ImpUp1))/2,(LN(ImpUp1)-LN(ImpLow1))/3.29)</f>
        <v>0</v>
      </c>
      <c r="L1727">
        <f>_xlfn.BINOM.INV(BinomTrials,_xlfn.GAMMA.INV(Table3[[#This Row],[RV gamma]],GammaShape2,GammaRate2)/BinomTrials,Table3[[#This Row],[RV binom]])</f>
        <v>0</v>
      </c>
      <c r="M1727" s="1">
        <f>Table3[[#This Row],[Risk 2 simulated occurences]]*_xlfn.LOGNORM.INV(Table3[[#This Row],[RV lognorm]],(LN(ImpLow2)+LN(ImpUp2))/2,(LN(ImpUp2)-LN(ImpLow2))/3.29)</f>
        <v>0</v>
      </c>
    </row>
    <row r="1728" spans="7:13">
      <c r="G1728">
        <v>0.17402201666218323</v>
      </c>
      <c r="H1728">
        <v>0.13821852679281427</v>
      </c>
      <c r="I1728">
        <v>0.10241503692344531</v>
      </c>
      <c r="J1728">
        <f>_xlfn.BINOM.INV(BinomTrials,_xlfn.GAMMA.INV(Table3[[#This Row],[RV gamma]],GammaShape1,GammaRate1)/BinomTrials,Table3[[#This Row],[RV binom]])</f>
        <v>0</v>
      </c>
      <c r="K1728" s="1">
        <f>Table3[[#This Row],[Risk 1 Simulated occurences]]*_xlfn.LOGNORM.INV(Table3[[#This Row],[RV lognorm]],(LN(ImpLow1)+LN(ImpUp1))/2,(LN(ImpUp1)-LN(ImpLow1))/3.29)</f>
        <v>0</v>
      </c>
      <c r="L1728">
        <f>_xlfn.BINOM.INV(BinomTrials,_xlfn.GAMMA.INV(Table3[[#This Row],[RV gamma]],GammaShape2,GammaRate2)/BinomTrials,Table3[[#This Row],[RV binom]])</f>
        <v>0</v>
      </c>
      <c r="M1728" s="1">
        <f>Table3[[#This Row],[Risk 2 simulated occurences]]*_xlfn.LOGNORM.INV(Table3[[#This Row],[RV lognorm]],(LN(ImpLow2)+LN(ImpUp2))/2,(LN(ImpUp2)-LN(ImpLow2))/3.29)</f>
        <v>0</v>
      </c>
    </row>
    <row r="1729" spans="7:13">
      <c r="G1729">
        <v>0.78803404131347032</v>
      </c>
      <c r="H1729">
        <v>3.8779806829420761E-2</v>
      </c>
      <c r="I1729">
        <v>0.28952557234537118</v>
      </c>
      <c r="J1729">
        <f>_xlfn.BINOM.INV(BinomTrials,_xlfn.GAMMA.INV(Table3[[#This Row],[RV gamma]],GammaShape1,GammaRate1)/BinomTrials,Table3[[#This Row],[RV binom]])</f>
        <v>0</v>
      </c>
      <c r="K1729" s="1">
        <f>Table3[[#This Row],[Risk 1 Simulated occurences]]*_xlfn.LOGNORM.INV(Table3[[#This Row],[RV lognorm]],(LN(ImpLow1)+LN(ImpUp1))/2,(LN(ImpUp1)-LN(ImpLow1))/3.29)</f>
        <v>0</v>
      </c>
      <c r="L1729">
        <f>_xlfn.BINOM.INV(BinomTrials,_xlfn.GAMMA.INV(Table3[[#This Row],[RV gamma]],GammaShape2,GammaRate2)/BinomTrials,Table3[[#This Row],[RV binom]])</f>
        <v>0</v>
      </c>
      <c r="M1729" s="1">
        <f>Table3[[#This Row],[Risk 2 simulated occurences]]*_xlfn.LOGNORM.INV(Table3[[#This Row],[RV lognorm]],(LN(ImpLow2)+LN(ImpUp2))/2,(LN(ImpUp2)-LN(ImpLow2))/3.29)</f>
        <v>0</v>
      </c>
    </row>
    <row r="1730" spans="7:13">
      <c r="G1730">
        <v>0.48813235549634898</v>
      </c>
      <c r="H1730">
        <v>0.7722133820747088</v>
      </c>
      <c r="I1730">
        <v>5.6294408653068548E-2</v>
      </c>
      <c r="J1730">
        <f>_xlfn.BINOM.INV(BinomTrials,_xlfn.GAMMA.INV(Table3[[#This Row],[RV gamma]],GammaShape1,GammaRate1)/BinomTrials,Table3[[#This Row],[RV binom]])</f>
        <v>1</v>
      </c>
      <c r="K1730" s="1">
        <f>Table3[[#This Row],[Risk 1 Simulated occurences]]*_xlfn.LOGNORM.INV(Table3[[#This Row],[RV lognorm]],(LN(ImpLow1)+LN(ImpUp1))/2,(LN(ImpUp1)-LN(ImpLow1))/3.29)</f>
        <v>10416.729307351519</v>
      </c>
      <c r="L1730">
        <f>_xlfn.BINOM.INV(BinomTrials,_xlfn.GAMMA.INV(Table3[[#This Row],[RV gamma]],GammaShape2,GammaRate2)/BinomTrials,Table3[[#This Row],[RV binom]])</f>
        <v>0</v>
      </c>
      <c r="M1730" s="1">
        <f>Table3[[#This Row],[Risk 2 simulated occurences]]*_xlfn.LOGNORM.INV(Table3[[#This Row],[RV lognorm]],(LN(ImpLow2)+LN(ImpUp2))/2,(LN(ImpUp2)-LN(ImpLow2))/3.29)</f>
        <v>0</v>
      </c>
    </row>
    <row r="1731" spans="7:13">
      <c r="G1731">
        <v>4.0498827137285295E-2</v>
      </c>
      <c r="H1731">
        <v>0.59031252963017322</v>
      </c>
      <c r="I1731">
        <v>0.14012623212306119</v>
      </c>
      <c r="J1731">
        <f>_xlfn.BINOM.INV(BinomTrials,_xlfn.GAMMA.INV(Table3[[#This Row],[RV gamma]],GammaShape1,GammaRate1)/BinomTrials,Table3[[#This Row],[RV binom]])</f>
        <v>0</v>
      </c>
      <c r="K1731" s="1">
        <f>Table3[[#This Row],[Risk 1 Simulated occurences]]*_xlfn.LOGNORM.INV(Table3[[#This Row],[RV lognorm]],(LN(ImpLow1)+LN(ImpUp1))/2,(LN(ImpUp1)-LN(ImpLow1))/3.29)</f>
        <v>0</v>
      </c>
      <c r="L1731">
        <f>_xlfn.BINOM.INV(BinomTrials,_xlfn.GAMMA.INV(Table3[[#This Row],[RV gamma]],GammaShape2,GammaRate2)/BinomTrials,Table3[[#This Row],[RV binom]])</f>
        <v>0</v>
      </c>
      <c r="M1731" s="1">
        <f>Table3[[#This Row],[Risk 2 simulated occurences]]*_xlfn.LOGNORM.INV(Table3[[#This Row],[RV lognorm]],(LN(ImpLow2)+LN(ImpUp2))/2,(LN(ImpUp2)-LN(ImpLow2))/3.29)</f>
        <v>0</v>
      </c>
    </row>
    <row r="1732" spans="7:13">
      <c r="G1732">
        <v>0.66378769635399226</v>
      </c>
      <c r="H1732">
        <v>0.38268549432171767</v>
      </c>
      <c r="I1732">
        <v>0.10158329228944299</v>
      </c>
      <c r="J1732">
        <f>_xlfn.BINOM.INV(BinomTrials,_xlfn.GAMMA.INV(Table3[[#This Row],[RV gamma]],GammaShape1,GammaRate1)/BinomTrials,Table3[[#This Row],[RV binom]])</f>
        <v>0</v>
      </c>
      <c r="K1732" s="1">
        <f>Table3[[#This Row],[Risk 1 Simulated occurences]]*_xlfn.LOGNORM.INV(Table3[[#This Row],[RV lognorm]],(LN(ImpLow1)+LN(ImpUp1))/2,(LN(ImpUp1)-LN(ImpLow1))/3.29)</f>
        <v>0</v>
      </c>
      <c r="L1732">
        <f>_xlfn.BINOM.INV(BinomTrials,_xlfn.GAMMA.INV(Table3[[#This Row],[RV gamma]],GammaShape2,GammaRate2)/BinomTrials,Table3[[#This Row],[RV binom]])</f>
        <v>0</v>
      </c>
      <c r="M1732" s="1">
        <f>Table3[[#This Row],[Risk 2 simulated occurences]]*_xlfn.LOGNORM.INV(Table3[[#This Row],[RV lognorm]],(LN(ImpLow2)+LN(ImpUp2))/2,(LN(ImpUp2)-LN(ImpLow2))/3.29)</f>
        <v>0</v>
      </c>
    </row>
    <row r="1733" spans="7:13">
      <c r="G1733">
        <v>0.27981262154868458</v>
      </c>
      <c r="H1733">
        <v>0.79510306510846274</v>
      </c>
      <c r="I1733">
        <v>0.31039350866824084</v>
      </c>
      <c r="J1733">
        <f>_xlfn.BINOM.INV(BinomTrials,_xlfn.GAMMA.INV(Table3[[#This Row],[RV gamma]],GammaShape1,GammaRate1)/BinomTrials,Table3[[#This Row],[RV binom]])</f>
        <v>1</v>
      </c>
      <c r="K1733" s="1">
        <f>Table3[[#This Row],[Risk 1 Simulated occurences]]*_xlfn.LOGNORM.INV(Table3[[#This Row],[RV lognorm]],(LN(ImpLow1)+LN(ImpUp1))/2,(LN(ImpUp1)-LN(ImpLow1))/3.29)</f>
        <v>22367.865612446632</v>
      </c>
      <c r="L1733">
        <f>_xlfn.BINOM.INV(BinomTrials,_xlfn.GAMMA.INV(Table3[[#This Row],[RV gamma]],GammaShape2,GammaRate2)/BinomTrials,Table3[[#This Row],[RV binom]])</f>
        <v>0</v>
      </c>
      <c r="M1733" s="1">
        <f>Table3[[#This Row],[Risk 2 simulated occurences]]*_xlfn.LOGNORM.INV(Table3[[#This Row],[RV lognorm]],(LN(ImpLow2)+LN(ImpUp2))/2,(LN(ImpUp2)-LN(ImpLow2))/3.29)</f>
        <v>0</v>
      </c>
    </row>
    <row r="1734" spans="7:13">
      <c r="G1734">
        <v>0.81073036874212812</v>
      </c>
      <c r="H1734">
        <v>0.29721527793315017</v>
      </c>
      <c r="I1734">
        <v>0.78370018712417233</v>
      </c>
      <c r="J1734">
        <f>_xlfn.BINOM.INV(BinomTrials,_xlfn.GAMMA.INV(Table3[[#This Row],[RV gamma]],GammaShape1,GammaRate1)/BinomTrials,Table3[[#This Row],[RV binom]])</f>
        <v>0</v>
      </c>
      <c r="K1734" s="1">
        <f>Table3[[#This Row],[Risk 1 Simulated occurences]]*_xlfn.LOGNORM.INV(Table3[[#This Row],[RV lognorm]],(LN(ImpLow1)+LN(ImpUp1))/2,(LN(ImpUp1)-LN(ImpLow1))/3.29)</f>
        <v>0</v>
      </c>
      <c r="L1734">
        <f>_xlfn.BINOM.INV(BinomTrials,_xlfn.GAMMA.INV(Table3[[#This Row],[RV gamma]],GammaShape2,GammaRate2)/BinomTrials,Table3[[#This Row],[RV binom]])</f>
        <v>0</v>
      </c>
      <c r="M1734" s="1">
        <f>Table3[[#This Row],[Risk 2 simulated occurences]]*_xlfn.LOGNORM.INV(Table3[[#This Row],[RV lognorm]],(LN(ImpLow2)+LN(ImpUp2))/2,(LN(ImpUp2)-LN(ImpLow2))/3.29)</f>
        <v>0</v>
      </c>
    </row>
    <row r="1735" spans="7:13">
      <c r="G1735">
        <v>0.94530744894654839</v>
      </c>
      <c r="H1735">
        <v>0.29717622245530423</v>
      </c>
      <c r="I1735">
        <v>0.64904499596406007</v>
      </c>
      <c r="J1735">
        <f>_xlfn.BINOM.INV(BinomTrials,_xlfn.GAMMA.INV(Table3[[#This Row],[RV gamma]],GammaShape1,GammaRate1)/BinomTrials,Table3[[#This Row],[RV binom]])</f>
        <v>0</v>
      </c>
      <c r="K1735" s="1">
        <f>Table3[[#This Row],[Risk 1 Simulated occurences]]*_xlfn.LOGNORM.INV(Table3[[#This Row],[RV lognorm]],(LN(ImpLow1)+LN(ImpUp1))/2,(LN(ImpUp1)-LN(ImpLow1))/3.29)</f>
        <v>0</v>
      </c>
      <c r="L1735">
        <f>_xlfn.BINOM.INV(BinomTrials,_xlfn.GAMMA.INV(Table3[[#This Row],[RV gamma]],GammaShape2,GammaRate2)/BinomTrials,Table3[[#This Row],[RV binom]])</f>
        <v>0</v>
      </c>
      <c r="M1735" s="1">
        <f>Table3[[#This Row],[Risk 2 simulated occurences]]*_xlfn.LOGNORM.INV(Table3[[#This Row],[RV lognorm]],(LN(ImpLow2)+LN(ImpUp2))/2,(LN(ImpUp2)-LN(ImpLow2))/3.29)</f>
        <v>0</v>
      </c>
    </row>
    <row r="1736" spans="7:13">
      <c r="G1736">
        <v>0.78229444463844156</v>
      </c>
      <c r="H1736">
        <v>0.64077080629801886</v>
      </c>
      <c r="I1736">
        <v>0.49924716795759611</v>
      </c>
      <c r="J1736">
        <f>_xlfn.BINOM.INV(BinomTrials,_xlfn.GAMMA.INV(Table3[[#This Row],[RV gamma]],GammaShape1,GammaRate1)/BinomTrials,Table3[[#This Row],[RV binom]])</f>
        <v>1</v>
      </c>
      <c r="K1736" s="1">
        <f>Table3[[#This Row],[Risk 1 Simulated occurences]]*_xlfn.LOGNORM.INV(Table3[[#This Row],[RV lognorm]],(LN(ImpLow1)+LN(ImpUp1))/2,(LN(ImpUp1)-LN(ImpLow1))/3.29)</f>
        <v>31581.039592896544</v>
      </c>
      <c r="L1736">
        <f>_xlfn.BINOM.INV(BinomTrials,_xlfn.GAMMA.INV(Table3[[#This Row],[RV gamma]],GammaShape2,GammaRate2)/BinomTrials,Table3[[#This Row],[RV binom]])</f>
        <v>0</v>
      </c>
      <c r="M1736" s="1">
        <f>Table3[[#This Row],[Risk 2 simulated occurences]]*_xlfn.LOGNORM.INV(Table3[[#This Row],[RV lognorm]],(LN(ImpLow2)+LN(ImpUp2))/2,(LN(ImpUp2)-LN(ImpLow2))/3.29)</f>
        <v>0</v>
      </c>
    </row>
    <row r="1737" spans="7:13">
      <c r="G1737">
        <v>2.2731038286691083E-2</v>
      </c>
      <c r="H1737">
        <v>0.43494145080211638</v>
      </c>
      <c r="I1737">
        <v>0.84715186331754166</v>
      </c>
      <c r="J1737">
        <f>_xlfn.BINOM.INV(BinomTrials,_xlfn.GAMMA.INV(Table3[[#This Row],[RV gamma]],GammaShape1,GammaRate1)/BinomTrials,Table3[[#This Row],[RV binom]])</f>
        <v>0</v>
      </c>
      <c r="K1737" s="1">
        <f>Table3[[#This Row],[Risk 1 Simulated occurences]]*_xlfn.LOGNORM.INV(Table3[[#This Row],[RV lognorm]],(LN(ImpLow1)+LN(ImpUp1))/2,(LN(ImpUp1)-LN(ImpLow1))/3.29)</f>
        <v>0</v>
      </c>
      <c r="L1737">
        <f>_xlfn.BINOM.INV(BinomTrials,_xlfn.GAMMA.INV(Table3[[#This Row],[RV gamma]],GammaShape2,GammaRate2)/BinomTrials,Table3[[#This Row],[RV binom]])</f>
        <v>0</v>
      </c>
      <c r="M1737" s="1">
        <f>Table3[[#This Row],[Risk 2 simulated occurences]]*_xlfn.LOGNORM.INV(Table3[[#This Row],[RV lognorm]],(LN(ImpLow2)+LN(ImpUp2))/2,(LN(ImpUp2)-LN(ImpLow2))/3.29)</f>
        <v>0</v>
      </c>
    </row>
    <row r="1738" spans="7:13">
      <c r="G1738">
        <v>4.0560484417043852E-2</v>
      </c>
      <c r="H1738">
        <v>6.0963631170319221E-2</v>
      </c>
      <c r="I1738">
        <v>8.1366777923594591E-2</v>
      </c>
      <c r="J1738">
        <f>_xlfn.BINOM.INV(BinomTrials,_xlfn.GAMMA.INV(Table3[[#This Row],[RV gamma]],GammaShape1,GammaRate1)/BinomTrials,Table3[[#This Row],[RV binom]])</f>
        <v>0</v>
      </c>
      <c r="K1738" s="1">
        <f>Table3[[#This Row],[Risk 1 Simulated occurences]]*_xlfn.LOGNORM.INV(Table3[[#This Row],[RV lognorm]],(LN(ImpLow1)+LN(ImpUp1))/2,(LN(ImpUp1)-LN(ImpLow1))/3.29)</f>
        <v>0</v>
      </c>
      <c r="L1738">
        <f>_xlfn.BINOM.INV(BinomTrials,_xlfn.GAMMA.INV(Table3[[#This Row],[RV gamma]],GammaShape2,GammaRate2)/BinomTrials,Table3[[#This Row],[RV binom]])</f>
        <v>0</v>
      </c>
      <c r="M1738" s="1">
        <f>Table3[[#This Row],[Risk 2 simulated occurences]]*_xlfn.LOGNORM.INV(Table3[[#This Row],[RV lognorm]],(LN(ImpLow2)+LN(ImpUp2))/2,(LN(ImpUp2)-LN(ImpLow2))/3.29)</f>
        <v>0</v>
      </c>
    </row>
    <row r="1739" spans="7:13">
      <c r="G1739">
        <v>0.70006159725601858</v>
      </c>
      <c r="H1739">
        <v>0.61574907955515623</v>
      </c>
      <c r="I1739">
        <v>0.53143656185429378</v>
      </c>
      <c r="J1739">
        <f>_xlfn.BINOM.INV(BinomTrials,_xlfn.GAMMA.INV(Table3[[#This Row],[RV gamma]],GammaShape1,GammaRate1)/BinomTrials,Table3[[#This Row],[RV binom]])</f>
        <v>1</v>
      </c>
      <c r="K1739" s="1">
        <f>Table3[[#This Row],[Risk 1 Simulated occurences]]*_xlfn.LOGNORM.INV(Table3[[#This Row],[RV lognorm]],(LN(ImpLow1)+LN(ImpUp1))/2,(LN(ImpUp1)-LN(ImpLow1))/3.29)</f>
        <v>33417.668039587123</v>
      </c>
      <c r="L1739">
        <f>_xlfn.BINOM.INV(BinomTrials,_xlfn.GAMMA.INV(Table3[[#This Row],[RV gamma]],GammaShape2,GammaRate2)/BinomTrials,Table3[[#This Row],[RV binom]])</f>
        <v>0</v>
      </c>
      <c r="M1739" s="1">
        <f>Table3[[#This Row],[Risk 2 simulated occurences]]*_xlfn.LOGNORM.INV(Table3[[#This Row],[RV lognorm]],(LN(ImpLow2)+LN(ImpUp2))/2,(LN(ImpUp2)-LN(ImpLow2))/3.29)</f>
        <v>0</v>
      </c>
    </row>
    <row r="1740" spans="7:13">
      <c r="G1740">
        <v>0.93526508190448632</v>
      </c>
      <c r="H1740">
        <v>0.89478008351045668</v>
      </c>
      <c r="I1740">
        <v>0.85429508511642693</v>
      </c>
      <c r="J1740">
        <f>_xlfn.BINOM.INV(BinomTrials,_xlfn.GAMMA.INV(Table3[[#This Row],[RV gamma]],GammaShape1,GammaRate1)/BinomTrials,Table3[[#This Row],[RV binom]])</f>
        <v>2</v>
      </c>
      <c r="K1740" s="1">
        <f>Table3[[#This Row],[Risk 1 Simulated occurences]]*_xlfn.LOGNORM.INV(Table3[[#This Row],[RV lognorm]],(LN(ImpLow1)+LN(ImpUp1))/2,(LN(ImpUp1)-LN(ImpLow1))/3.29)</f>
        <v>132345.44137840174</v>
      </c>
      <c r="L1740">
        <f>_xlfn.BINOM.INV(BinomTrials,_xlfn.GAMMA.INV(Table3[[#This Row],[RV gamma]],GammaShape2,GammaRate2)/BinomTrials,Table3[[#This Row],[RV binom]])</f>
        <v>1</v>
      </c>
      <c r="M1740" s="1">
        <f>Table3[[#This Row],[Risk 2 simulated occurences]]*_xlfn.LOGNORM.INV(Table3[[#This Row],[RV lognorm]],(LN(ImpLow2)+LN(ImpUp2))/2,(LN(ImpUp2)-LN(ImpLow2))/3.29)</f>
        <v>6617272.068920101</v>
      </c>
    </row>
    <row r="1741" spans="7:13">
      <c r="G1741">
        <v>2.3156870167309824E-4</v>
      </c>
      <c r="H1741">
        <v>0.56886356024484319</v>
      </c>
      <c r="I1741">
        <v>0.13749555178801323</v>
      </c>
      <c r="J1741">
        <f>_xlfn.BINOM.INV(BinomTrials,_xlfn.GAMMA.INV(Table3[[#This Row],[RV gamma]],GammaShape1,GammaRate1)/BinomTrials,Table3[[#This Row],[RV binom]])</f>
        <v>0</v>
      </c>
      <c r="K1741" s="1">
        <f>Table3[[#This Row],[Risk 1 Simulated occurences]]*_xlfn.LOGNORM.INV(Table3[[#This Row],[RV lognorm]],(LN(ImpLow1)+LN(ImpUp1))/2,(LN(ImpUp1)-LN(ImpLow1))/3.29)</f>
        <v>0</v>
      </c>
      <c r="L1741">
        <f>_xlfn.BINOM.INV(BinomTrials,_xlfn.GAMMA.INV(Table3[[#This Row],[RV gamma]],GammaShape2,GammaRate2)/BinomTrials,Table3[[#This Row],[RV binom]])</f>
        <v>0</v>
      </c>
      <c r="M1741" s="1">
        <f>Table3[[#This Row],[Risk 2 simulated occurences]]*_xlfn.LOGNORM.INV(Table3[[#This Row],[RV lognorm]],(LN(ImpLow2)+LN(ImpUp2))/2,(LN(ImpUp2)-LN(ImpLow2))/3.29)</f>
        <v>0</v>
      </c>
    </row>
    <row r="1742" spans="7:13">
      <c r="G1742">
        <v>0.89197516901976204</v>
      </c>
      <c r="H1742">
        <v>0.88985703507897307</v>
      </c>
      <c r="I1742">
        <v>0.8877389011381841</v>
      </c>
      <c r="J1742">
        <f>_xlfn.BINOM.INV(BinomTrials,_xlfn.GAMMA.INV(Table3[[#This Row],[RV gamma]],GammaShape1,GammaRate1)/BinomTrials,Table3[[#This Row],[RV binom]])</f>
        <v>2</v>
      </c>
      <c r="K1742" s="1">
        <f>Table3[[#This Row],[Risk 1 Simulated occurences]]*_xlfn.LOGNORM.INV(Table3[[#This Row],[RV lognorm]],(LN(ImpLow1)+LN(ImpUp1))/2,(LN(ImpUp1)-LN(ImpLow1))/3.29)</f>
        <v>147981.1956622384</v>
      </c>
      <c r="L1742">
        <f>_xlfn.BINOM.INV(BinomTrials,_xlfn.GAMMA.INV(Table3[[#This Row],[RV gamma]],GammaShape2,GammaRate2)/BinomTrials,Table3[[#This Row],[RV binom]])</f>
        <v>1</v>
      </c>
      <c r="M1742" s="1">
        <f>Table3[[#This Row],[Risk 2 simulated occurences]]*_xlfn.LOGNORM.INV(Table3[[#This Row],[RV lognorm]],(LN(ImpLow2)+LN(ImpUp2))/2,(LN(ImpUp2)-LN(ImpLow2))/3.29)</f>
        <v>7399059.7831119224</v>
      </c>
    </row>
    <row r="1743" spans="7:13">
      <c r="G1743">
        <v>0.42666571514060053</v>
      </c>
      <c r="H1743">
        <v>0.82718857230022014</v>
      </c>
      <c r="I1743">
        <v>0.2277114294598398</v>
      </c>
      <c r="J1743">
        <f>_xlfn.BINOM.INV(BinomTrials,_xlfn.GAMMA.INV(Table3[[#This Row],[RV gamma]],GammaShape1,GammaRate1)/BinomTrials,Table3[[#This Row],[RV binom]])</f>
        <v>1</v>
      </c>
      <c r="K1743" s="1">
        <f>Table3[[#This Row],[Risk 1 Simulated occurences]]*_xlfn.LOGNORM.INV(Table3[[#This Row],[RV lognorm]],(LN(ImpLow1)+LN(ImpUp1))/2,(LN(ImpUp1)-LN(ImpLow1))/3.29)</f>
        <v>18755.524299531789</v>
      </c>
      <c r="L1743">
        <f>_xlfn.BINOM.INV(BinomTrials,_xlfn.GAMMA.INV(Table3[[#This Row],[RV gamma]],GammaShape2,GammaRate2)/BinomTrials,Table3[[#This Row],[RV binom]])</f>
        <v>0</v>
      </c>
      <c r="M1743" s="1">
        <f>Table3[[#This Row],[Risk 2 simulated occurences]]*_xlfn.LOGNORM.INV(Table3[[#This Row],[RV lognorm]],(LN(ImpLow2)+LN(ImpUp2))/2,(LN(ImpUp2)-LN(ImpLow2))/3.29)</f>
        <v>0</v>
      </c>
    </row>
    <row r="1744" spans="7:13">
      <c r="G1744">
        <v>0.97067436807354646</v>
      </c>
      <c r="H1744">
        <v>0.55833464980047876</v>
      </c>
      <c r="I1744">
        <v>0.14599493152741108</v>
      </c>
      <c r="J1744">
        <f>_xlfn.BINOM.INV(BinomTrials,_xlfn.GAMMA.INV(Table3[[#This Row],[RV gamma]],GammaShape1,GammaRate1)/BinomTrials,Table3[[#This Row],[RV binom]])</f>
        <v>1</v>
      </c>
      <c r="K1744" s="1">
        <f>Table3[[#This Row],[Risk 1 Simulated occurences]]*_xlfn.LOGNORM.INV(Table3[[#This Row],[RV lognorm]],(LN(ImpLow1)+LN(ImpUp1))/2,(LN(ImpUp1)-LN(ImpLow1))/3.29)</f>
        <v>15125.378453743784</v>
      </c>
      <c r="L1744">
        <f>_xlfn.BINOM.INV(BinomTrials,_xlfn.GAMMA.INV(Table3[[#This Row],[RV gamma]],GammaShape2,GammaRate2)/BinomTrials,Table3[[#This Row],[RV binom]])</f>
        <v>0</v>
      </c>
      <c r="M1744" s="1">
        <f>Table3[[#This Row],[Risk 2 simulated occurences]]*_xlfn.LOGNORM.INV(Table3[[#This Row],[RV lognorm]],(LN(ImpLow2)+LN(ImpUp2))/2,(LN(ImpUp2)-LN(ImpLow2))/3.29)</f>
        <v>0</v>
      </c>
    </row>
    <row r="1745" spans="7:13">
      <c r="G1745">
        <v>0.1241042120960095</v>
      </c>
      <c r="H1745">
        <v>0.93045919664691168</v>
      </c>
      <c r="I1745">
        <v>0.73681418119781383</v>
      </c>
      <c r="J1745">
        <f>_xlfn.BINOM.INV(BinomTrials,_xlfn.GAMMA.INV(Table3[[#This Row],[RV gamma]],GammaShape1,GammaRate1)/BinomTrials,Table3[[#This Row],[RV binom]])</f>
        <v>1</v>
      </c>
      <c r="K1745" s="1">
        <f>Table3[[#This Row],[Risk 1 Simulated occurences]]*_xlfn.LOGNORM.INV(Table3[[#This Row],[RV lognorm]],(LN(ImpLow1)+LN(ImpUp1))/2,(LN(ImpUp1)-LN(ImpLow1))/3.29)</f>
        <v>49268.545423476935</v>
      </c>
      <c r="L1745">
        <f>_xlfn.BINOM.INV(BinomTrials,_xlfn.GAMMA.INV(Table3[[#This Row],[RV gamma]],GammaShape2,GammaRate2)/BinomTrials,Table3[[#This Row],[RV binom]])</f>
        <v>1</v>
      </c>
      <c r="M1745" s="1">
        <f>Table3[[#This Row],[Risk 2 simulated occurences]]*_xlfn.LOGNORM.INV(Table3[[#This Row],[RV lognorm]],(LN(ImpLow2)+LN(ImpUp2))/2,(LN(ImpUp2)-LN(ImpLow2))/3.29)</f>
        <v>4926854.5423476957</v>
      </c>
    </row>
    <row r="1746" spans="7:13">
      <c r="G1746">
        <v>0.81949269763170396</v>
      </c>
      <c r="H1746">
        <v>0.22771804464409037</v>
      </c>
      <c r="I1746">
        <v>0.63594339165647673</v>
      </c>
      <c r="J1746">
        <f>_xlfn.BINOM.INV(BinomTrials,_xlfn.GAMMA.INV(Table3[[#This Row],[RV gamma]],GammaShape1,GammaRate1)/BinomTrials,Table3[[#This Row],[RV binom]])</f>
        <v>0</v>
      </c>
      <c r="K1746" s="1">
        <f>Table3[[#This Row],[Risk 1 Simulated occurences]]*_xlfn.LOGNORM.INV(Table3[[#This Row],[RV lognorm]],(LN(ImpLow1)+LN(ImpUp1))/2,(LN(ImpUp1)-LN(ImpLow1))/3.29)</f>
        <v>0</v>
      </c>
      <c r="L1746">
        <f>_xlfn.BINOM.INV(BinomTrials,_xlfn.GAMMA.INV(Table3[[#This Row],[RV gamma]],GammaShape2,GammaRate2)/BinomTrials,Table3[[#This Row],[RV binom]])</f>
        <v>0</v>
      </c>
      <c r="M1746" s="1">
        <f>Table3[[#This Row],[Risk 2 simulated occurences]]*_xlfn.LOGNORM.INV(Table3[[#This Row],[RV lognorm]],(LN(ImpLow2)+LN(ImpUp2))/2,(LN(ImpUp2)-LN(ImpLow2))/3.29)</f>
        <v>0</v>
      </c>
    </row>
    <row r="1747" spans="7:13">
      <c r="G1747">
        <v>0.21376909604937261</v>
      </c>
      <c r="H1747">
        <v>0.25717633322681127</v>
      </c>
      <c r="I1747">
        <v>0.30058357040424999</v>
      </c>
      <c r="J1747">
        <f>_xlfn.BINOM.INV(BinomTrials,_xlfn.GAMMA.INV(Table3[[#This Row],[RV gamma]],GammaShape1,GammaRate1)/BinomTrials,Table3[[#This Row],[RV binom]])</f>
        <v>0</v>
      </c>
      <c r="K1747" s="1">
        <f>Table3[[#This Row],[Risk 1 Simulated occurences]]*_xlfn.LOGNORM.INV(Table3[[#This Row],[RV lognorm]],(LN(ImpLow1)+LN(ImpUp1))/2,(LN(ImpUp1)-LN(ImpLow1))/3.29)</f>
        <v>0</v>
      </c>
      <c r="L1747">
        <f>_xlfn.BINOM.INV(BinomTrials,_xlfn.GAMMA.INV(Table3[[#This Row],[RV gamma]],GammaShape2,GammaRate2)/BinomTrials,Table3[[#This Row],[RV binom]])</f>
        <v>0</v>
      </c>
      <c r="M1747" s="1">
        <f>Table3[[#This Row],[Risk 2 simulated occurences]]*_xlfn.LOGNORM.INV(Table3[[#This Row],[RV lognorm]],(LN(ImpLow2)+LN(ImpUp2))/2,(LN(ImpUp2)-LN(ImpLow2))/3.29)</f>
        <v>0</v>
      </c>
    </row>
    <row r="1748" spans="7:13">
      <c r="G1748">
        <v>0.81719730180557693</v>
      </c>
      <c r="H1748">
        <v>0.36263254301745096</v>
      </c>
      <c r="I1748">
        <v>0.90806778422932499</v>
      </c>
      <c r="J1748">
        <f>_xlfn.BINOM.INV(BinomTrials,_xlfn.GAMMA.INV(Table3[[#This Row],[RV gamma]],GammaShape1,GammaRate1)/BinomTrials,Table3[[#This Row],[RV binom]])</f>
        <v>0</v>
      </c>
      <c r="K1748" s="1">
        <f>Table3[[#This Row],[Risk 1 Simulated occurences]]*_xlfn.LOGNORM.INV(Table3[[#This Row],[RV lognorm]],(LN(ImpLow1)+LN(ImpUp1))/2,(LN(ImpUp1)-LN(ImpLow1))/3.29)</f>
        <v>0</v>
      </c>
      <c r="L1748">
        <f>_xlfn.BINOM.INV(BinomTrials,_xlfn.GAMMA.INV(Table3[[#This Row],[RV gamma]],GammaShape2,GammaRate2)/BinomTrials,Table3[[#This Row],[RV binom]])</f>
        <v>0</v>
      </c>
      <c r="M1748" s="1">
        <f>Table3[[#This Row],[Risk 2 simulated occurences]]*_xlfn.LOGNORM.INV(Table3[[#This Row],[RV lognorm]],(LN(ImpLow2)+LN(ImpUp2))/2,(LN(ImpUp2)-LN(ImpLow2))/3.29)</f>
        <v>0</v>
      </c>
    </row>
    <row r="1749" spans="7:13">
      <c r="G1749">
        <v>0.63505144633122323</v>
      </c>
      <c r="H1749">
        <v>0.76515049429850213</v>
      </c>
      <c r="I1749">
        <v>0.89524954226578102</v>
      </c>
      <c r="J1749">
        <f>_xlfn.BINOM.INV(BinomTrials,_xlfn.GAMMA.INV(Table3[[#This Row],[RV gamma]],GammaShape1,GammaRate1)/BinomTrials,Table3[[#This Row],[RV binom]])</f>
        <v>1</v>
      </c>
      <c r="K1749" s="1">
        <f>Table3[[#This Row],[Risk 1 Simulated occurences]]*_xlfn.LOGNORM.INV(Table3[[#This Row],[RV lognorm]],(LN(ImpLow1)+LN(ImpUp1))/2,(LN(ImpUp1)-LN(ImpLow1))/3.29)</f>
        <v>76109.771252719031</v>
      </c>
      <c r="L1749">
        <f>_xlfn.BINOM.INV(BinomTrials,_xlfn.GAMMA.INV(Table3[[#This Row],[RV gamma]],GammaShape2,GammaRate2)/BinomTrials,Table3[[#This Row],[RV binom]])</f>
        <v>0</v>
      </c>
      <c r="M1749" s="1">
        <f>Table3[[#This Row],[Risk 2 simulated occurences]]*_xlfn.LOGNORM.INV(Table3[[#This Row],[RV lognorm]],(LN(ImpLow2)+LN(ImpUp2))/2,(LN(ImpUp2)-LN(ImpLow2))/3.29)</f>
        <v>0</v>
      </c>
    </row>
    <row r="1750" spans="7:13">
      <c r="G1750">
        <v>0.30965848886857672</v>
      </c>
      <c r="H1750">
        <v>0.88435767492482331</v>
      </c>
      <c r="I1750">
        <v>0.4590568609810699</v>
      </c>
      <c r="J1750">
        <f>_xlfn.BINOM.INV(BinomTrials,_xlfn.GAMMA.INV(Table3[[#This Row],[RV gamma]],GammaShape1,GammaRate1)/BinomTrials,Table3[[#This Row],[RV binom]])</f>
        <v>1</v>
      </c>
      <c r="K1750" s="1">
        <f>Table3[[#This Row],[Risk 1 Simulated occurences]]*_xlfn.LOGNORM.INV(Table3[[#This Row],[RV lognorm]],(LN(ImpLow1)+LN(ImpUp1))/2,(LN(ImpUp1)-LN(ImpLow1))/3.29)</f>
        <v>29427.322043668759</v>
      </c>
      <c r="L1750">
        <f>_xlfn.BINOM.INV(BinomTrials,_xlfn.GAMMA.INV(Table3[[#This Row],[RV gamma]],GammaShape2,GammaRate2)/BinomTrials,Table3[[#This Row],[RV binom]])</f>
        <v>1</v>
      </c>
      <c r="M1750" s="1">
        <f>Table3[[#This Row],[Risk 2 simulated occurences]]*_xlfn.LOGNORM.INV(Table3[[#This Row],[RV lognorm]],(LN(ImpLow2)+LN(ImpUp2))/2,(LN(ImpUp2)-LN(ImpLow2))/3.29)</f>
        <v>2942732.2043668772</v>
      </c>
    </row>
    <row r="1751" spans="7:13">
      <c r="G1751">
        <v>0.43022241416863277</v>
      </c>
      <c r="H1751">
        <v>0.39944246150527263</v>
      </c>
      <c r="I1751">
        <v>0.36866250884191248</v>
      </c>
      <c r="J1751">
        <f>_xlfn.BINOM.INV(BinomTrials,_xlfn.GAMMA.INV(Table3[[#This Row],[RV gamma]],GammaShape1,GammaRate1)/BinomTrials,Table3[[#This Row],[RV binom]])</f>
        <v>0</v>
      </c>
      <c r="K1751" s="1">
        <f>Table3[[#This Row],[Risk 1 Simulated occurences]]*_xlfn.LOGNORM.INV(Table3[[#This Row],[RV lognorm]],(LN(ImpLow1)+LN(ImpUp1))/2,(LN(ImpUp1)-LN(ImpLow1))/3.29)</f>
        <v>0</v>
      </c>
      <c r="L1751">
        <f>_xlfn.BINOM.INV(BinomTrials,_xlfn.GAMMA.INV(Table3[[#This Row],[RV gamma]],GammaShape2,GammaRate2)/BinomTrials,Table3[[#This Row],[RV binom]])</f>
        <v>0</v>
      </c>
      <c r="M1751" s="1">
        <f>Table3[[#This Row],[Risk 2 simulated occurences]]*_xlfn.LOGNORM.INV(Table3[[#This Row],[RV lognorm]],(LN(ImpLow2)+LN(ImpUp2))/2,(LN(ImpUp2)-LN(ImpLow2))/3.29)</f>
        <v>0</v>
      </c>
    </row>
    <row r="1752" spans="7:13">
      <c r="G1752">
        <v>0.74811493221116943</v>
      </c>
      <c r="H1752">
        <v>0.42945051911727083</v>
      </c>
      <c r="I1752">
        <v>0.1107861060233722</v>
      </c>
      <c r="J1752">
        <f>_xlfn.BINOM.INV(BinomTrials,_xlfn.GAMMA.INV(Table3[[#This Row],[RV gamma]],GammaShape1,GammaRate1)/BinomTrials,Table3[[#This Row],[RV binom]])</f>
        <v>0</v>
      </c>
      <c r="K1752" s="1">
        <f>Table3[[#This Row],[Risk 1 Simulated occurences]]*_xlfn.LOGNORM.INV(Table3[[#This Row],[RV lognorm]],(LN(ImpLow1)+LN(ImpUp1))/2,(LN(ImpUp1)-LN(ImpLow1))/3.29)</f>
        <v>0</v>
      </c>
      <c r="L1752">
        <f>_xlfn.BINOM.INV(BinomTrials,_xlfn.GAMMA.INV(Table3[[#This Row],[RV gamma]],GammaShape2,GammaRate2)/BinomTrials,Table3[[#This Row],[RV binom]])</f>
        <v>0</v>
      </c>
      <c r="M1752" s="1">
        <f>Table3[[#This Row],[Risk 2 simulated occurences]]*_xlfn.LOGNORM.INV(Table3[[#This Row],[RV lognorm]],(LN(ImpLow2)+LN(ImpUp2))/2,(LN(ImpUp2)-LN(ImpLow2))/3.29)</f>
        <v>0</v>
      </c>
    </row>
    <row r="1753" spans="7:13">
      <c r="G1753">
        <v>0.56766567312537952</v>
      </c>
      <c r="H1753">
        <v>0.77487480397097519</v>
      </c>
      <c r="I1753">
        <v>0.98208393481657097</v>
      </c>
      <c r="J1753">
        <f>_xlfn.BINOM.INV(BinomTrials,_xlfn.GAMMA.INV(Table3[[#This Row],[RV gamma]],GammaShape1,GammaRate1)/BinomTrials,Table3[[#This Row],[RV binom]])</f>
        <v>1</v>
      </c>
      <c r="K1753" s="1">
        <f>Table3[[#This Row],[Risk 1 Simulated occurences]]*_xlfn.LOGNORM.INV(Table3[[#This Row],[RV lognorm]],(LN(ImpLow1)+LN(ImpUp1))/2,(LN(ImpUp1)-LN(ImpLow1))/3.29)</f>
        <v>137385.6643545384</v>
      </c>
      <c r="L1753">
        <f>_xlfn.BINOM.INV(BinomTrials,_xlfn.GAMMA.INV(Table3[[#This Row],[RV gamma]],GammaShape2,GammaRate2)/BinomTrials,Table3[[#This Row],[RV binom]])</f>
        <v>0</v>
      </c>
      <c r="M1753" s="1">
        <f>Table3[[#This Row],[Risk 2 simulated occurences]]*_xlfn.LOGNORM.INV(Table3[[#This Row],[RV lognorm]],(LN(ImpLow2)+LN(ImpUp2))/2,(LN(ImpUp2)-LN(ImpLow2))/3.29)</f>
        <v>0</v>
      </c>
    </row>
    <row r="1754" spans="7:13">
      <c r="G1754">
        <v>0.75696821825437632</v>
      </c>
      <c r="H1754">
        <v>0.3208303401809327</v>
      </c>
      <c r="I1754">
        <v>0.88469246210748909</v>
      </c>
      <c r="J1754">
        <f>_xlfn.BINOM.INV(BinomTrials,_xlfn.GAMMA.INV(Table3[[#This Row],[RV gamma]],GammaShape1,GammaRate1)/BinomTrials,Table3[[#This Row],[RV binom]])</f>
        <v>0</v>
      </c>
      <c r="K1754" s="1">
        <f>Table3[[#This Row],[Risk 1 Simulated occurences]]*_xlfn.LOGNORM.INV(Table3[[#This Row],[RV lognorm]],(LN(ImpLow1)+LN(ImpUp1))/2,(LN(ImpUp1)-LN(ImpLow1))/3.29)</f>
        <v>0</v>
      </c>
      <c r="L1754">
        <f>_xlfn.BINOM.INV(BinomTrials,_xlfn.GAMMA.INV(Table3[[#This Row],[RV gamma]],GammaShape2,GammaRate2)/BinomTrials,Table3[[#This Row],[RV binom]])</f>
        <v>0</v>
      </c>
      <c r="M1754" s="1">
        <f>Table3[[#This Row],[Risk 2 simulated occurences]]*_xlfn.LOGNORM.INV(Table3[[#This Row],[RV lognorm]],(LN(ImpLow2)+LN(ImpUp2))/2,(LN(ImpUp2)-LN(ImpLow2))/3.29)</f>
        <v>0</v>
      </c>
    </row>
    <row r="1755" spans="7:13">
      <c r="G1755">
        <v>0.36484420130254896</v>
      </c>
      <c r="H1755">
        <v>0.19552742093593228</v>
      </c>
      <c r="I1755">
        <v>2.6210640569315592E-2</v>
      </c>
      <c r="J1755">
        <f>_xlfn.BINOM.INV(BinomTrials,_xlfn.GAMMA.INV(Table3[[#This Row],[RV gamma]],GammaShape1,GammaRate1)/BinomTrials,Table3[[#This Row],[RV binom]])</f>
        <v>0</v>
      </c>
      <c r="K1755" s="1">
        <f>Table3[[#This Row],[Risk 1 Simulated occurences]]*_xlfn.LOGNORM.INV(Table3[[#This Row],[RV lognorm]],(LN(ImpLow1)+LN(ImpUp1))/2,(LN(ImpUp1)-LN(ImpLow1))/3.29)</f>
        <v>0</v>
      </c>
      <c r="L1755">
        <f>_xlfn.BINOM.INV(BinomTrials,_xlfn.GAMMA.INV(Table3[[#This Row],[RV gamma]],GammaShape2,GammaRate2)/BinomTrials,Table3[[#This Row],[RV binom]])</f>
        <v>0</v>
      </c>
      <c r="M1755" s="1">
        <f>Table3[[#This Row],[Risk 2 simulated occurences]]*_xlfn.LOGNORM.INV(Table3[[#This Row],[RV lognorm]],(LN(ImpLow2)+LN(ImpUp2))/2,(LN(ImpUp2)-LN(ImpLow2))/3.29)</f>
        <v>0</v>
      </c>
    </row>
    <row r="1756" spans="7:13">
      <c r="G1756">
        <v>0.93649129194044101</v>
      </c>
      <c r="H1756">
        <v>0.22936367021378301</v>
      </c>
      <c r="I1756">
        <v>0.52223604848712502</v>
      </c>
      <c r="J1756">
        <f>_xlfn.BINOM.INV(BinomTrials,_xlfn.GAMMA.INV(Table3[[#This Row],[RV gamma]],GammaShape1,GammaRate1)/BinomTrials,Table3[[#This Row],[RV binom]])</f>
        <v>0</v>
      </c>
      <c r="K1756" s="1">
        <f>Table3[[#This Row],[Risk 1 Simulated occurences]]*_xlfn.LOGNORM.INV(Table3[[#This Row],[RV lognorm]],(LN(ImpLow1)+LN(ImpUp1))/2,(LN(ImpUp1)-LN(ImpLow1))/3.29)</f>
        <v>0</v>
      </c>
      <c r="L1756">
        <f>_xlfn.BINOM.INV(BinomTrials,_xlfn.GAMMA.INV(Table3[[#This Row],[RV gamma]],GammaShape2,GammaRate2)/BinomTrials,Table3[[#This Row],[RV binom]])</f>
        <v>0</v>
      </c>
      <c r="M1756" s="1">
        <f>Table3[[#This Row],[Risk 2 simulated occurences]]*_xlfn.LOGNORM.INV(Table3[[#This Row],[RV lognorm]],(LN(ImpLow2)+LN(ImpUp2))/2,(LN(ImpUp2)-LN(ImpLow2))/3.29)</f>
        <v>0</v>
      </c>
    </row>
    <row r="1757" spans="7:13">
      <c r="G1757">
        <v>0.60914364299231383</v>
      </c>
      <c r="H1757">
        <v>0.91520528305098658</v>
      </c>
      <c r="I1757">
        <v>0.22126692310965942</v>
      </c>
      <c r="J1757">
        <f>_xlfn.BINOM.INV(BinomTrials,_xlfn.GAMMA.INV(Table3[[#This Row],[RV gamma]],GammaShape1,GammaRate1)/BinomTrials,Table3[[#This Row],[RV binom]])</f>
        <v>2</v>
      </c>
      <c r="K1757" s="1">
        <f>Table3[[#This Row],[Risk 1 Simulated occurences]]*_xlfn.LOGNORM.INV(Table3[[#This Row],[RV lognorm]],(LN(ImpLow1)+LN(ImpUp1))/2,(LN(ImpUp1)-LN(ImpLow1))/3.29)</f>
        <v>36950.406207213957</v>
      </c>
      <c r="L1757">
        <f>_xlfn.BINOM.INV(BinomTrials,_xlfn.GAMMA.INV(Table3[[#This Row],[RV gamma]],GammaShape2,GammaRate2)/BinomTrials,Table3[[#This Row],[RV binom]])</f>
        <v>1</v>
      </c>
      <c r="M1757" s="1">
        <f>Table3[[#This Row],[Risk 2 simulated occurences]]*_xlfn.LOGNORM.INV(Table3[[#This Row],[RV lognorm]],(LN(ImpLow2)+LN(ImpUp2))/2,(LN(ImpUp2)-LN(ImpLow2))/3.29)</f>
        <v>1847520.3103606987</v>
      </c>
    </row>
    <row r="1758" spans="7:13">
      <c r="G1758">
        <v>0.87720777181778464</v>
      </c>
      <c r="H1758">
        <v>0.85519223793185883</v>
      </c>
      <c r="I1758">
        <v>0.83317670404593303</v>
      </c>
      <c r="J1758">
        <f>_xlfn.BINOM.INV(BinomTrials,_xlfn.GAMMA.INV(Table3[[#This Row],[RV gamma]],GammaShape1,GammaRate1)/BinomTrials,Table3[[#This Row],[RV binom]])</f>
        <v>1</v>
      </c>
      <c r="K1758" s="1">
        <f>Table3[[#This Row],[Risk 1 Simulated occurences]]*_xlfn.LOGNORM.INV(Table3[[#This Row],[RV lognorm]],(LN(ImpLow1)+LN(ImpUp1))/2,(LN(ImpUp1)-LN(ImpLow1))/3.29)</f>
        <v>62209.773715911178</v>
      </c>
      <c r="L1758">
        <f>_xlfn.BINOM.INV(BinomTrials,_xlfn.GAMMA.INV(Table3[[#This Row],[RV gamma]],GammaShape2,GammaRate2)/BinomTrials,Table3[[#This Row],[RV binom]])</f>
        <v>1</v>
      </c>
      <c r="M1758" s="1">
        <f>Table3[[#This Row],[Risk 2 simulated occurences]]*_xlfn.LOGNORM.INV(Table3[[#This Row],[RV lognorm]],(LN(ImpLow2)+LN(ImpUp2))/2,(LN(ImpUp2)-LN(ImpLow2))/3.29)</f>
        <v>6220977.371591121</v>
      </c>
    </row>
    <row r="1759" spans="7:13">
      <c r="G1759">
        <v>0.23102094150661534</v>
      </c>
      <c r="H1759">
        <v>0.2159429207518431</v>
      </c>
      <c r="I1759">
        <v>0.20086489999707086</v>
      </c>
      <c r="J1759">
        <f>_xlfn.BINOM.INV(BinomTrials,_xlfn.GAMMA.INV(Table3[[#This Row],[RV gamma]],GammaShape1,GammaRate1)/BinomTrials,Table3[[#This Row],[RV binom]])</f>
        <v>0</v>
      </c>
      <c r="K1759" s="1">
        <f>Table3[[#This Row],[Risk 1 Simulated occurences]]*_xlfn.LOGNORM.INV(Table3[[#This Row],[RV lognorm]],(LN(ImpLow1)+LN(ImpUp1))/2,(LN(ImpUp1)-LN(ImpLow1))/3.29)</f>
        <v>0</v>
      </c>
      <c r="L1759">
        <f>_xlfn.BINOM.INV(BinomTrials,_xlfn.GAMMA.INV(Table3[[#This Row],[RV gamma]],GammaShape2,GammaRate2)/BinomTrials,Table3[[#This Row],[RV binom]])</f>
        <v>0</v>
      </c>
      <c r="M1759" s="1">
        <f>Table3[[#This Row],[Risk 2 simulated occurences]]*_xlfn.LOGNORM.INV(Table3[[#This Row],[RV lognorm]],(LN(ImpLow2)+LN(ImpUp2))/2,(LN(ImpUp2)-LN(ImpLow2))/3.29)</f>
        <v>0</v>
      </c>
    </row>
    <row r="1760" spans="7:13">
      <c r="G1760">
        <v>0.76896390168413697</v>
      </c>
      <c r="H1760">
        <v>0.35266907622696325</v>
      </c>
      <c r="I1760">
        <v>0.93637425076978942</v>
      </c>
      <c r="J1760">
        <f>_xlfn.BINOM.INV(BinomTrials,_xlfn.GAMMA.INV(Table3[[#This Row],[RV gamma]],GammaShape1,GammaRate1)/BinomTrials,Table3[[#This Row],[RV binom]])</f>
        <v>0</v>
      </c>
      <c r="K1760" s="1">
        <f>Table3[[#This Row],[Risk 1 Simulated occurences]]*_xlfn.LOGNORM.INV(Table3[[#This Row],[RV lognorm]],(LN(ImpLow1)+LN(ImpUp1))/2,(LN(ImpUp1)-LN(ImpLow1))/3.29)</f>
        <v>0</v>
      </c>
      <c r="L1760">
        <f>_xlfn.BINOM.INV(BinomTrials,_xlfn.GAMMA.INV(Table3[[#This Row],[RV gamma]],GammaShape2,GammaRate2)/BinomTrials,Table3[[#This Row],[RV binom]])</f>
        <v>0</v>
      </c>
      <c r="M1760" s="1">
        <f>Table3[[#This Row],[Risk 2 simulated occurences]]*_xlfn.LOGNORM.INV(Table3[[#This Row],[RV lognorm]],(LN(ImpLow2)+LN(ImpUp2))/2,(LN(ImpUp2)-LN(ImpLow2))/3.29)</f>
        <v>0</v>
      </c>
    </row>
    <row r="1761" spans="7:13">
      <c r="G1761">
        <v>0.97629560529081882</v>
      </c>
      <c r="H1761">
        <v>0.30916414657103092</v>
      </c>
      <c r="I1761">
        <v>0.64203268785124301</v>
      </c>
      <c r="J1761">
        <f>_xlfn.BINOM.INV(BinomTrials,_xlfn.GAMMA.INV(Table3[[#This Row],[RV gamma]],GammaShape1,GammaRate1)/BinomTrials,Table3[[#This Row],[RV binom]])</f>
        <v>0</v>
      </c>
      <c r="K1761" s="1">
        <f>Table3[[#This Row],[Risk 1 Simulated occurences]]*_xlfn.LOGNORM.INV(Table3[[#This Row],[RV lognorm]],(LN(ImpLow1)+LN(ImpUp1))/2,(LN(ImpUp1)-LN(ImpLow1))/3.29)</f>
        <v>0</v>
      </c>
      <c r="L1761">
        <f>_xlfn.BINOM.INV(BinomTrials,_xlfn.GAMMA.INV(Table3[[#This Row],[RV gamma]],GammaShape2,GammaRate2)/BinomTrials,Table3[[#This Row],[RV binom]])</f>
        <v>0</v>
      </c>
      <c r="M1761" s="1">
        <f>Table3[[#This Row],[Risk 2 simulated occurences]]*_xlfn.LOGNORM.INV(Table3[[#This Row],[RV lognorm]],(LN(ImpLow2)+LN(ImpUp2))/2,(LN(ImpUp2)-LN(ImpLow2))/3.29)</f>
        <v>0</v>
      </c>
    </row>
    <row r="1762" spans="7:13">
      <c r="G1762">
        <v>0.60023812279116273</v>
      </c>
      <c r="H1762">
        <v>0.12181141931647967</v>
      </c>
      <c r="I1762">
        <v>0.64338471584179657</v>
      </c>
      <c r="J1762">
        <f>_xlfn.BINOM.INV(BinomTrials,_xlfn.GAMMA.INV(Table3[[#This Row],[RV gamma]],GammaShape1,GammaRate1)/BinomTrials,Table3[[#This Row],[RV binom]])</f>
        <v>0</v>
      </c>
      <c r="K1762" s="1">
        <f>Table3[[#This Row],[Risk 1 Simulated occurences]]*_xlfn.LOGNORM.INV(Table3[[#This Row],[RV lognorm]],(LN(ImpLow1)+LN(ImpUp1))/2,(LN(ImpUp1)-LN(ImpLow1))/3.29)</f>
        <v>0</v>
      </c>
      <c r="L1762">
        <f>_xlfn.BINOM.INV(BinomTrials,_xlfn.GAMMA.INV(Table3[[#This Row],[RV gamma]],GammaShape2,GammaRate2)/BinomTrials,Table3[[#This Row],[RV binom]])</f>
        <v>0</v>
      </c>
      <c r="M1762" s="1">
        <f>Table3[[#This Row],[Risk 2 simulated occurences]]*_xlfn.LOGNORM.INV(Table3[[#This Row],[RV lognorm]],(LN(ImpLow2)+LN(ImpUp2))/2,(LN(ImpUp2)-LN(ImpLow2))/3.29)</f>
        <v>0</v>
      </c>
    </row>
    <row r="1763" spans="7:13">
      <c r="G1763">
        <v>0.20212975107232561</v>
      </c>
      <c r="H1763">
        <v>0.28452445207374377</v>
      </c>
      <c r="I1763">
        <v>0.36691915307516193</v>
      </c>
      <c r="J1763">
        <f>_xlfn.BINOM.INV(BinomTrials,_xlfn.GAMMA.INV(Table3[[#This Row],[RV gamma]],GammaShape1,GammaRate1)/BinomTrials,Table3[[#This Row],[RV binom]])</f>
        <v>0</v>
      </c>
      <c r="K1763" s="1">
        <f>Table3[[#This Row],[Risk 1 Simulated occurences]]*_xlfn.LOGNORM.INV(Table3[[#This Row],[RV lognorm]],(LN(ImpLow1)+LN(ImpUp1))/2,(LN(ImpUp1)-LN(ImpLow1))/3.29)</f>
        <v>0</v>
      </c>
      <c r="L1763">
        <f>_xlfn.BINOM.INV(BinomTrials,_xlfn.GAMMA.INV(Table3[[#This Row],[RV gamma]],GammaShape2,GammaRate2)/BinomTrials,Table3[[#This Row],[RV binom]])</f>
        <v>0</v>
      </c>
      <c r="M1763" s="1">
        <f>Table3[[#This Row],[Risk 2 simulated occurences]]*_xlfn.LOGNORM.INV(Table3[[#This Row],[RV lognorm]],(LN(ImpLow2)+LN(ImpUp2))/2,(LN(ImpUp2)-LN(ImpLow2))/3.29)</f>
        <v>0</v>
      </c>
    </row>
    <row r="1764" spans="7:13">
      <c r="G1764">
        <v>0.19472627257682676</v>
      </c>
      <c r="H1764">
        <v>2.4660034116664917E-3</v>
      </c>
      <c r="I1764">
        <v>0.81020573424650622</v>
      </c>
      <c r="J1764">
        <f>_xlfn.BINOM.INV(BinomTrials,_xlfn.GAMMA.INV(Table3[[#This Row],[RV gamma]],GammaShape1,GammaRate1)/BinomTrials,Table3[[#This Row],[RV binom]])</f>
        <v>0</v>
      </c>
      <c r="K1764" s="1">
        <f>Table3[[#This Row],[Risk 1 Simulated occurences]]*_xlfn.LOGNORM.INV(Table3[[#This Row],[RV lognorm]],(LN(ImpLow1)+LN(ImpUp1))/2,(LN(ImpUp1)-LN(ImpLow1))/3.29)</f>
        <v>0</v>
      </c>
      <c r="L1764">
        <f>_xlfn.BINOM.INV(BinomTrials,_xlfn.GAMMA.INV(Table3[[#This Row],[RV gamma]],GammaShape2,GammaRate2)/BinomTrials,Table3[[#This Row],[RV binom]])</f>
        <v>0</v>
      </c>
      <c r="M1764" s="1">
        <f>Table3[[#This Row],[Risk 2 simulated occurences]]*_xlfn.LOGNORM.INV(Table3[[#This Row],[RV lognorm]],(LN(ImpLow2)+LN(ImpUp2))/2,(LN(ImpUp2)-LN(ImpLow2))/3.29)</f>
        <v>0</v>
      </c>
    </row>
    <row r="1765" spans="7:13">
      <c r="G1765">
        <v>0.76446319872721247</v>
      </c>
      <c r="H1765">
        <v>0.44611933987872643</v>
      </c>
      <c r="I1765">
        <v>0.12777548103024042</v>
      </c>
      <c r="J1765">
        <f>_xlfn.BINOM.INV(BinomTrials,_xlfn.GAMMA.INV(Table3[[#This Row],[RV gamma]],GammaShape1,GammaRate1)/BinomTrials,Table3[[#This Row],[RV binom]])</f>
        <v>0</v>
      </c>
      <c r="K1765" s="1">
        <f>Table3[[#This Row],[Risk 1 Simulated occurences]]*_xlfn.LOGNORM.INV(Table3[[#This Row],[RV lognorm]],(LN(ImpLow1)+LN(ImpUp1))/2,(LN(ImpUp1)-LN(ImpLow1))/3.29)</f>
        <v>0</v>
      </c>
      <c r="L1765">
        <f>_xlfn.BINOM.INV(BinomTrials,_xlfn.GAMMA.INV(Table3[[#This Row],[RV gamma]],GammaShape2,GammaRate2)/BinomTrials,Table3[[#This Row],[RV binom]])</f>
        <v>0</v>
      </c>
      <c r="M1765" s="1">
        <f>Table3[[#This Row],[Risk 2 simulated occurences]]*_xlfn.LOGNORM.INV(Table3[[#This Row],[RV lognorm]],(LN(ImpLow2)+LN(ImpUp2))/2,(LN(ImpUp2)-LN(ImpLow2))/3.29)</f>
        <v>0</v>
      </c>
    </row>
    <row r="1766" spans="7:13">
      <c r="G1766">
        <v>0.33298100826003635</v>
      </c>
      <c r="H1766">
        <v>0.92774534175533119</v>
      </c>
      <c r="I1766">
        <v>0.52250967525062597</v>
      </c>
      <c r="J1766">
        <f>_xlfn.BINOM.INV(BinomTrials,_xlfn.GAMMA.INV(Table3[[#This Row],[RV gamma]],GammaShape1,GammaRate1)/BinomTrials,Table3[[#This Row],[RV binom]])</f>
        <v>2</v>
      </c>
      <c r="K1766" s="1">
        <f>Table3[[#This Row],[Risk 1 Simulated occurences]]*_xlfn.LOGNORM.INV(Table3[[#This Row],[RV lognorm]],(LN(ImpLow1)+LN(ImpUp1))/2,(LN(ImpUp1)-LN(ImpLow1))/3.29)</f>
        <v>65794.421341011548</v>
      </c>
      <c r="L1766">
        <f>_xlfn.BINOM.INV(BinomTrials,_xlfn.GAMMA.INV(Table3[[#This Row],[RV gamma]],GammaShape2,GammaRate2)/BinomTrials,Table3[[#This Row],[RV binom]])</f>
        <v>1</v>
      </c>
      <c r="M1766" s="1">
        <f>Table3[[#This Row],[Risk 2 simulated occurences]]*_xlfn.LOGNORM.INV(Table3[[#This Row],[RV lognorm]],(LN(ImpLow2)+LN(ImpUp2))/2,(LN(ImpUp2)-LN(ImpLow2))/3.29)</f>
        <v>3289721.0670505785</v>
      </c>
    </row>
    <row r="1767" spans="7:13">
      <c r="G1767">
        <v>0.4118058264310499</v>
      </c>
      <c r="H1767">
        <v>0.61595888185126657</v>
      </c>
      <c r="I1767">
        <v>0.82011193727148324</v>
      </c>
      <c r="J1767">
        <f>_xlfn.BINOM.INV(BinomTrials,_xlfn.GAMMA.INV(Table3[[#This Row],[RV gamma]],GammaShape1,GammaRate1)/BinomTrials,Table3[[#This Row],[RV binom]])</f>
        <v>0</v>
      </c>
      <c r="K1767" s="1">
        <f>Table3[[#This Row],[Risk 1 Simulated occurences]]*_xlfn.LOGNORM.INV(Table3[[#This Row],[RV lognorm]],(LN(ImpLow1)+LN(ImpUp1))/2,(LN(ImpUp1)-LN(ImpLow1))/3.29)</f>
        <v>0</v>
      </c>
      <c r="L1767">
        <f>_xlfn.BINOM.INV(BinomTrials,_xlfn.GAMMA.INV(Table3[[#This Row],[RV gamma]],GammaShape2,GammaRate2)/BinomTrials,Table3[[#This Row],[RV binom]])</f>
        <v>0</v>
      </c>
      <c r="M1767" s="1">
        <f>Table3[[#This Row],[Risk 2 simulated occurences]]*_xlfn.LOGNORM.INV(Table3[[#This Row],[RV lognorm]],(LN(ImpLow2)+LN(ImpUp2))/2,(LN(ImpUp2)-LN(ImpLow2))/3.29)</f>
        <v>0</v>
      </c>
    </row>
    <row r="1768" spans="7:13">
      <c r="G1768">
        <v>0.22052482665540876</v>
      </c>
      <c r="H1768">
        <v>0.42092727423688736</v>
      </c>
      <c r="I1768">
        <v>0.62132972181836599</v>
      </c>
      <c r="J1768">
        <f>_xlfn.BINOM.INV(BinomTrials,_xlfn.GAMMA.INV(Table3[[#This Row],[RV gamma]],GammaShape1,GammaRate1)/BinomTrials,Table3[[#This Row],[RV binom]])</f>
        <v>0</v>
      </c>
      <c r="K1768" s="1">
        <f>Table3[[#This Row],[Risk 1 Simulated occurences]]*_xlfn.LOGNORM.INV(Table3[[#This Row],[RV lognorm]],(LN(ImpLow1)+LN(ImpUp1))/2,(LN(ImpUp1)-LN(ImpLow1))/3.29)</f>
        <v>0</v>
      </c>
      <c r="L1768">
        <f>_xlfn.BINOM.INV(BinomTrials,_xlfn.GAMMA.INV(Table3[[#This Row],[RV gamma]],GammaShape2,GammaRate2)/BinomTrials,Table3[[#This Row],[RV binom]])</f>
        <v>0</v>
      </c>
      <c r="M1768" s="1">
        <f>Table3[[#This Row],[Risk 2 simulated occurences]]*_xlfn.LOGNORM.INV(Table3[[#This Row],[RV lognorm]],(LN(ImpLow2)+LN(ImpUp2))/2,(LN(ImpUp2)-LN(ImpLow2))/3.29)</f>
        <v>0</v>
      </c>
    </row>
    <row r="1769" spans="7:13">
      <c r="G1769">
        <v>0.36076159745490255</v>
      </c>
      <c r="H1769">
        <v>0.52469809936578293</v>
      </c>
      <c r="I1769">
        <v>0.68863460127666343</v>
      </c>
      <c r="J1769">
        <f>_xlfn.BINOM.INV(BinomTrials,_xlfn.GAMMA.INV(Table3[[#This Row],[RV gamma]],GammaShape1,GammaRate1)/BinomTrials,Table3[[#This Row],[RV binom]])</f>
        <v>0</v>
      </c>
      <c r="K1769" s="1">
        <f>Table3[[#This Row],[Risk 1 Simulated occurences]]*_xlfn.LOGNORM.INV(Table3[[#This Row],[RV lognorm]],(LN(ImpLow1)+LN(ImpUp1))/2,(LN(ImpUp1)-LN(ImpLow1))/3.29)</f>
        <v>0</v>
      </c>
      <c r="L1769">
        <f>_xlfn.BINOM.INV(BinomTrials,_xlfn.GAMMA.INV(Table3[[#This Row],[RV gamma]],GammaShape2,GammaRate2)/BinomTrials,Table3[[#This Row],[RV binom]])</f>
        <v>0</v>
      </c>
      <c r="M1769" s="1">
        <f>Table3[[#This Row],[Risk 2 simulated occurences]]*_xlfn.LOGNORM.INV(Table3[[#This Row],[RV lognorm]],(LN(ImpLow2)+LN(ImpUp2))/2,(LN(ImpUp2)-LN(ImpLow2))/3.29)</f>
        <v>0</v>
      </c>
    </row>
    <row r="1770" spans="7:13">
      <c r="G1770">
        <v>0.320168424546797</v>
      </c>
      <c r="H1770">
        <v>0.60095604071438125</v>
      </c>
      <c r="I1770">
        <v>0.88174365688196554</v>
      </c>
      <c r="J1770">
        <f>_xlfn.BINOM.INV(BinomTrials,_xlfn.GAMMA.INV(Table3[[#This Row],[RV gamma]],GammaShape1,GammaRate1)/BinomTrials,Table3[[#This Row],[RV binom]])</f>
        <v>0</v>
      </c>
      <c r="K1770" s="1">
        <f>Table3[[#This Row],[Risk 1 Simulated occurences]]*_xlfn.LOGNORM.INV(Table3[[#This Row],[RV lognorm]],(LN(ImpLow1)+LN(ImpUp1))/2,(LN(ImpUp1)-LN(ImpLow1))/3.29)</f>
        <v>0</v>
      </c>
      <c r="L1770">
        <f>_xlfn.BINOM.INV(BinomTrials,_xlfn.GAMMA.INV(Table3[[#This Row],[RV gamma]],GammaShape2,GammaRate2)/BinomTrials,Table3[[#This Row],[RV binom]])</f>
        <v>0</v>
      </c>
      <c r="M1770" s="1">
        <f>Table3[[#This Row],[Risk 2 simulated occurences]]*_xlfn.LOGNORM.INV(Table3[[#This Row],[RV lognorm]],(LN(ImpLow2)+LN(ImpUp2))/2,(LN(ImpUp2)-LN(ImpLow2))/3.29)</f>
        <v>0</v>
      </c>
    </row>
    <row r="1771" spans="7:13">
      <c r="G1771">
        <v>7.0711358017619394E-2</v>
      </c>
      <c r="H1771">
        <v>0.26817628660620019</v>
      </c>
      <c r="I1771">
        <v>0.46564121519478097</v>
      </c>
      <c r="J1771">
        <f>_xlfn.BINOM.INV(BinomTrials,_xlfn.GAMMA.INV(Table3[[#This Row],[RV gamma]],GammaShape1,GammaRate1)/BinomTrials,Table3[[#This Row],[RV binom]])</f>
        <v>0</v>
      </c>
      <c r="K1771" s="1">
        <f>Table3[[#This Row],[Risk 1 Simulated occurences]]*_xlfn.LOGNORM.INV(Table3[[#This Row],[RV lognorm]],(LN(ImpLow1)+LN(ImpUp1))/2,(LN(ImpUp1)-LN(ImpLow1))/3.29)</f>
        <v>0</v>
      </c>
      <c r="L1771">
        <f>_xlfn.BINOM.INV(BinomTrials,_xlfn.GAMMA.INV(Table3[[#This Row],[RV gamma]],GammaShape2,GammaRate2)/BinomTrials,Table3[[#This Row],[RV binom]])</f>
        <v>0</v>
      </c>
      <c r="M1771" s="1">
        <f>Table3[[#This Row],[Risk 2 simulated occurences]]*_xlfn.LOGNORM.INV(Table3[[#This Row],[RV lognorm]],(LN(ImpLow2)+LN(ImpUp2))/2,(LN(ImpUp2)-LN(ImpLow2))/3.29)</f>
        <v>0</v>
      </c>
    </row>
    <row r="1772" spans="7:13">
      <c r="G1772">
        <v>0.44579420212926074</v>
      </c>
      <c r="H1772">
        <v>0.23884899040630506</v>
      </c>
      <c r="I1772">
        <v>3.1903778683349385E-2</v>
      </c>
      <c r="J1772">
        <f>_xlfn.BINOM.INV(BinomTrials,_xlfn.GAMMA.INV(Table3[[#This Row],[RV gamma]],GammaShape1,GammaRate1)/BinomTrials,Table3[[#This Row],[RV binom]])</f>
        <v>0</v>
      </c>
      <c r="K1772" s="1">
        <f>Table3[[#This Row],[Risk 1 Simulated occurences]]*_xlfn.LOGNORM.INV(Table3[[#This Row],[RV lognorm]],(LN(ImpLow1)+LN(ImpUp1))/2,(LN(ImpUp1)-LN(ImpLow1))/3.29)</f>
        <v>0</v>
      </c>
      <c r="L1772">
        <f>_xlfn.BINOM.INV(BinomTrials,_xlfn.GAMMA.INV(Table3[[#This Row],[RV gamma]],GammaShape2,GammaRate2)/BinomTrials,Table3[[#This Row],[RV binom]])</f>
        <v>0</v>
      </c>
      <c r="M1772" s="1">
        <f>Table3[[#This Row],[Risk 2 simulated occurences]]*_xlfn.LOGNORM.INV(Table3[[#This Row],[RV lognorm]],(LN(ImpLow2)+LN(ImpUp2))/2,(LN(ImpUp2)-LN(ImpLow2))/3.29)</f>
        <v>0</v>
      </c>
    </row>
    <row r="1773" spans="7:13">
      <c r="G1773">
        <v>0.46315518648510573</v>
      </c>
      <c r="H1773">
        <v>0.33498175876912745</v>
      </c>
      <c r="I1773">
        <v>0.20680833105314911</v>
      </c>
      <c r="J1773">
        <f>_xlfn.BINOM.INV(BinomTrials,_xlfn.GAMMA.INV(Table3[[#This Row],[RV gamma]],GammaShape1,GammaRate1)/BinomTrials,Table3[[#This Row],[RV binom]])</f>
        <v>0</v>
      </c>
      <c r="K1773" s="1">
        <f>Table3[[#This Row],[Risk 1 Simulated occurences]]*_xlfn.LOGNORM.INV(Table3[[#This Row],[RV lognorm]],(LN(ImpLow1)+LN(ImpUp1))/2,(LN(ImpUp1)-LN(ImpLow1))/3.29)</f>
        <v>0</v>
      </c>
      <c r="L1773">
        <f>_xlfn.BINOM.INV(BinomTrials,_xlfn.GAMMA.INV(Table3[[#This Row],[RV gamma]],GammaShape2,GammaRate2)/BinomTrials,Table3[[#This Row],[RV binom]])</f>
        <v>0</v>
      </c>
      <c r="M1773" s="1">
        <f>Table3[[#This Row],[Risk 2 simulated occurences]]*_xlfn.LOGNORM.INV(Table3[[#This Row],[RV lognorm]],(LN(ImpLow2)+LN(ImpUp2))/2,(LN(ImpUp2)-LN(ImpLow2))/3.29)</f>
        <v>0</v>
      </c>
    </row>
    <row r="1774" spans="7:13">
      <c r="G1774">
        <v>0.24921925517228397</v>
      </c>
      <c r="H1774">
        <v>3.8419632724681699E-2</v>
      </c>
      <c r="I1774">
        <v>0.82762001027707943</v>
      </c>
      <c r="J1774">
        <f>_xlfn.BINOM.INV(BinomTrials,_xlfn.GAMMA.INV(Table3[[#This Row],[RV gamma]],GammaShape1,GammaRate1)/BinomTrials,Table3[[#This Row],[RV binom]])</f>
        <v>0</v>
      </c>
      <c r="K1774" s="1">
        <f>Table3[[#This Row],[Risk 1 Simulated occurences]]*_xlfn.LOGNORM.INV(Table3[[#This Row],[RV lognorm]],(LN(ImpLow1)+LN(ImpUp1))/2,(LN(ImpUp1)-LN(ImpLow1))/3.29)</f>
        <v>0</v>
      </c>
      <c r="L1774">
        <f>_xlfn.BINOM.INV(BinomTrials,_xlfn.GAMMA.INV(Table3[[#This Row],[RV gamma]],GammaShape2,GammaRate2)/BinomTrials,Table3[[#This Row],[RV binom]])</f>
        <v>0</v>
      </c>
      <c r="M1774" s="1">
        <f>Table3[[#This Row],[Risk 2 simulated occurences]]*_xlfn.LOGNORM.INV(Table3[[#This Row],[RV lognorm]],(LN(ImpLow2)+LN(ImpUp2))/2,(LN(ImpUp2)-LN(ImpLow2))/3.29)</f>
        <v>0</v>
      </c>
    </row>
    <row r="1775" spans="7:13">
      <c r="G1775">
        <v>0.62802168057673691</v>
      </c>
      <c r="H1775">
        <v>0.71876720372530034</v>
      </c>
      <c r="I1775">
        <v>0.80951272687386377</v>
      </c>
      <c r="J1775">
        <f>_xlfn.BINOM.INV(BinomTrials,_xlfn.GAMMA.INV(Table3[[#This Row],[RV gamma]],GammaShape1,GammaRate1)/BinomTrials,Table3[[#This Row],[RV binom]])</f>
        <v>1</v>
      </c>
      <c r="K1775" s="1">
        <f>Table3[[#This Row],[Risk 1 Simulated occurences]]*_xlfn.LOGNORM.INV(Table3[[#This Row],[RV lognorm]],(LN(ImpLow1)+LN(ImpUp1))/2,(LN(ImpUp1)-LN(ImpLow1))/3.29)</f>
        <v>58383.808727290678</v>
      </c>
      <c r="L1775">
        <f>_xlfn.BINOM.INV(BinomTrials,_xlfn.GAMMA.INV(Table3[[#This Row],[RV gamma]],GammaShape2,GammaRate2)/BinomTrials,Table3[[#This Row],[RV binom]])</f>
        <v>0</v>
      </c>
      <c r="M1775" s="1">
        <f>Table3[[#This Row],[Risk 2 simulated occurences]]*_xlfn.LOGNORM.INV(Table3[[#This Row],[RV lognorm]],(LN(ImpLow2)+LN(ImpUp2))/2,(LN(ImpUp2)-LN(ImpLow2))/3.29)</f>
        <v>0</v>
      </c>
    </row>
    <row r="1776" spans="7:13">
      <c r="G1776">
        <v>0.16038545321691103</v>
      </c>
      <c r="H1776">
        <v>0.32039301112312496</v>
      </c>
      <c r="I1776">
        <v>0.48040056902933892</v>
      </c>
      <c r="J1776">
        <f>_xlfn.BINOM.INV(BinomTrials,_xlfn.GAMMA.INV(Table3[[#This Row],[RV gamma]],GammaShape1,GammaRate1)/BinomTrials,Table3[[#This Row],[RV binom]])</f>
        <v>0</v>
      </c>
      <c r="K1776" s="1">
        <f>Table3[[#This Row],[Risk 1 Simulated occurences]]*_xlfn.LOGNORM.INV(Table3[[#This Row],[RV lognorm]],(LN(ImpLow1)+LN(ImpUp1))/2,(LN(ImpUp1)-LN(ImpLow1))/3.29)</f>
        <v>0</v>
      </c>
      <c r="L1776">
        <f>_xlfn.BINOM.INV(BinomTrials,_xlfn.GAMMA.INV(Table3[[#This Row],[RV gamma]],GammaShape2,GammaRate2)/BinomTrials,Table3[[#This Row],[RV binom]])</f>
        <v>0</v>
      </c>
      <c r="M1776" s="1">
        <f>Table3[[#This Row],[Risk 2 simulated occurences]]*_xlfn.LOGNORM.INV(Table3[[#This Row],[RV lognorm]],(LN(ImpLow2)+LN(ImpUp2))/2,(LN(ImpUp2)-LN(ImpLow2))/3.29)</f>
        <v>0</v>
      </c>
    </row>
    <row r="1777" spans="7:13">
      <c r="G1777">
        <v>0.59831221662383161</v>
      </c>
      <c r="H1777">
        <v>0.84533794636155379</v>
      </c>
      <c r="I1777">
        <v>9.2363676099276024E-2</v>
      </c>
      <c r="J1777">
        <f>_xlfn.BINOM.INV(BinomTrials,_xlfn.GAMMA.INV(Table3[[#This Row],[RV gamma]],GammaShape1,GammaRate1)/BinomTrials,Table3[[#This Row],[RV binom]])</f>
        <v>1</v>
      </c>
      <c r="K1777" s="1">
        <f>Table3[[#This Row],[Risk 1 Simulated occurences]]*_xlfn.LOGNORM.INV(Table3[[#This Row],[RV lognorm]],(LN(ImpLow1)+LN(ImpUp1))/2,(LN(ImpUp1)-LN(ImpLow1))/3.29)</f>
        <v>12498.484948336007</v>
      </c>
      <c r="L1777">
        <f>_xlfn.BINOM.INV(BinomTrials,_xlfn.GAMMA.INV(Table3[[#This Row],[RV gamma]],GammaShape2,GammaRate2)/BinomTrials,Table3[[#This Row],[RV binom]])</f>
        <v>1</v>
      </c>
      <c r="M1777" s="1">
        <f>Table3[[#This Row],[Risk 2 simulated occurences]]*_xlfn.LOGNORM.INV(Table3[[#This Row],[RV lognorm]],(LN(ImpLow2)+LN(ImpUp2))/2,(LN(ImpUp2)-LN(ImpLow2))/3.29)</f>
        <v>1249848.4948336012</v>
      </c>
    </row>
    <row r="1778" spans="7:13">
      <c r="G1778">
        <v>0.83342479673839398</v>
      </c>
      <c r="H1778">
        <v>0.59486449863522528</v>
      </c>
      <c r="I1778">
        <v>0.35630420053205647</v>
      </c>
      <c r="J1778">
        <f>_xlfn.BINOM.INV(BinomTrials,_xlfn.GAMMA.INV(Table3[[#This Row],[RV gamma]],GammaShape1,GammaRate1)/BinomTrials,Table3[[#This Row],[RV binom]])</f>
        <v>1</v>
      </c>
      <c r="K1778" s="1">
        <f>Table3[[#This Row],[Risk 1 Simulated occurences]]*_xlfn.LOGNORM.INV(Table3[[#This Row],[RV lognorm]],(LN(ImpLow1)+LN(ImpUp1))/2,(LN(ImpUp1)-LN(ImpLow1))/3.29)</f>
        <v>24436.439891650811</v>
      </c>
      <c r="L1778">
        <f>_xlfn.BINOM.INV(BinomTrials,_xlfn.GAMMA.INV(Table3[[#This Row],[RV gamma]],GammaShape2,GammaRate2)/BinomTrials,Table3[[#This Row],[RV binom]])</f>
        <v>0</v>
      </c>
      <c r="M1778" s="1">
        <f>Table3[[#This Row],[Risk 2 simulated occurences]]*_xlfn.LOGNORM.INV(Table3[[#This Row],[RV lognorm]],(LN(ImpLow2)+LN(ImpUp2))/2,(LN(ImpUp2)-LN(ImpLow2))/3.29)</f>
        <v>0</v>
      </c>
    </row>
    <row r="1779" spans="7:13">
      <c r="G1779">
        <v>0.37055878218755067</v>
      </c>
      <c r="H1779">
        <v>0.88762856223044384</v>
      </c>
      <c r="I1779">
        <v>0.40469834227333701</v>
      </c>
      <c r="J1779">
        <f>_xlfn.BINOM.INV(BinomTrials,_xlfn.GAMMA.INV(Table3[[#This Row],[RV gamma]],GammaShape1,GammaRate1)/BinomTrials,Table3[[#This Row],[RV binom]])</f>
        <v>1</v>
      </c>
      <c r="K1779" s="1">
        <f>Table3[[#This Row],[Risk 1 Simulated occurences]]*_xlfn.LOGNORM.INV(Table3[[#This Row],[RV lognorm]],(LN(ImpLow1)+LN(ImpUp1))/2,(LN(ImpUp1)-LN(ImpLow1))/3.29)</f>
        <v>26710.719478249022</v>
      </c>
      <c r="L1779">
        <f>_xlfn.BINOM.INV(BinomTrials,_xlfn.GAMMA.INV(Table3[[#This Row],[RV gamma]],GammaShape2,GammaRate2)/BinomTrials,Table3[[#This Row],[RV binom]])</f>
        <v>1</v>
      </c>
      <c r="M1779" s="1">
        <f>Table3[[#This Row],[Risk 2 simulated occurences]]*_xlfn.LOGNORM.INV(Table3[[#This Row],[RV lognorm]],(LN(ImpLow2)+LN(ImpUp2))/2,(LN(ImpUp2)-LN(ImpLow2))/3.29)</f>
        <v>2671071.9478249033</v>
      </c>
    </row>
    <row r="1780" spans="7:13">
      <c r="G1780">
        <v>0.98145222616449568</v>
      </c>
      <c r="H1780">
        <v>0.37324540706968184</v>
      </c>
      <c r="I1780">
        <v>0.76503858797486801</v>
      </c>
      <c r="J1780">
        <f>_xlfn.BINOM.INV(BinomTrials,_xlfn.GAMMA.INV(Table3[[#This Row],[RV gamma]],GammaShape1,GammaRate1)/BinomTrials,Table3[[#This Row],[RV binom]])</f>
        <v>0</v>
      </c>
      <c r="K1780" s="1">
        <f>Table3[[#This Row],[Risk 1 Simulated occurences]]*_xlfn.LOGNORM.INV(Table3[[#This Row],[RV lognorm]],(LN(ImpLow1)+LN(ImpUp1))/2,(LN(ImpUp1)-LN(ImpLow1))/3.29)</f>
        <v>0</v>
      </c>
      <c r="L1780">
        <f>_xlfn.BINOM.INV(BinomTrials,_xlfn.GAMMA.INV(Table3[[#This Row],[RV gamma]],GammaShape2,GammaRate2)/BinomTrials,Table3[[#This Row],[RV binom]])</f>
        <v>0</v>
      </c>
      <c r="M1780" s="1">
        <f>Table3[[#This Row],[Risk 2 simulated occurences]]*_xlfn.LOGNORM.INV(Table3[[#This Row],[RV lognorm]],(LN(ImpLow2)+LN(ImpUp2))/2,(LN(ImpUp2)-LN(ImpLow2))/3.29)</f>
        <v>0</v>
      </c>
    </row>
    <row r="1781" spans="7:13">
      <c r="G1781">
        <v>0.26756514667885617</v>
      </c>
      <c r="H1781">
        <v>0.13555662014314748</v>
      </c>
      <c r="I1781">
        <v>3.548093607438772E-3</v>
      </c>
      <c r="J1781">
        <f>_xlfn.BINOM.INV(BinomTrials,_xlfn.GAMMA.INV(Table3[[#This Row],[RV gamma]],GammaShape1,GammaRate1)/BinomTrials,Table3[[#This Row],[RV binom]])</f>
        <v>0</v>
      </c>
      <c r="K1781" s="1">
        <f>Table3[[#This Row],[Risk 1 Simulated occurences]]*_xlfn.LOGNORM.INV(Table3[[#This Row],[RV lognorm]],(LN(ImpLow1)+LN(ImpUp1))/2,(LN(ImpUp1)-LN(ImpLow1))/3.29)</f>
        <v>0</v>
      </c>
      <c r="L1781">
        <f>_xlfn.BINOM.INV(BinomTrials,_xlfn.GAMMA.INV(Table3[[#This Row],[RV gamma]],GammaShape2,GammaRate2)/BinomTrials,Table3[[#This Row],[RV binom]])</f>
        <v>0</v>
      </c>
      <c r="M1781" s="1">
        <f>Table3[[#This Row],[Risk 2 simulated occurences]]*_xlfn.LOGNORM.INV(Table3[[#This Row],[RV lognorm]],(LN(ImpLow2)+LN(ImpUp2))/2,(LN(ImpUp2)-LN(ImpLow2))/3.29)</f>
        <v>0</v>
      </c>
    </row>
    <row r="1782" spans="7:13">
      <c r="G1782">
        <v>0.96742023153576084</v>
      </c>
      <c r="H1782">
        <v>0.30011474587959924</v>
      </c>
      <c r="I1782">
        <v>0.63280926022343764</v>
      </c>
      <c r="J1782">
        <f>_xlfn.BINOM.INV(BinomTrials,_xlfn.GAMMA.INV(Table3[[#This Row],[RV gamma]],GammaShape1,GammaRate1)/BinomTrials,Table3[[#This Row],[RV binom]])</f>
        <v>0</v>
      </c>
      <c r="K1782" s="1">
        <f>Table3[[#This Row],[Risk 1 Simulated occurences]]*_xlfn.LOGNORM.INV(Table3[[#This Row],[RV lognorm]],(LN(ImpLow1)+LN(ImpUp1))/2,(LN(ImpUp1)-LN(ImpLow1))/3.29)</f>
        <v>0</v>
      </c>
      <c r="L1782">
        <f>_xlfn.BINOM.INV(BinomTrials,_xlfn.GAMMA.INV(Table3[[#This Row],[RV gamma]],GammaShape2,GammaRate2)/BinomTrials,Table3[[#This Row],[RV binom]])</f>
        <v>0</v>
      </c>
      <c r="M1782" s="1">
        <f>Table3[[#This Row],[Risk 2 simulated occurences]]*_xlfn.LOGNORM.INV(Table3[[#This Row],[RV lognorm]],(LN(ImpLow2)+LN(ImpUp2))/2,(LN(ImpUp2)-LN(ImpLow2))/3.29)</f>
        <v>0</v>
      </c>
    </row>
    <row r="1783" spans="7:13">
      <c r="G1783">
        <v>0.43183142153165838</v>
      </c>
      <c r="H1783">
        <v>2.8533998424435963E-2</v>
      </c>
      <c r="I1783">
        <v>0.62523657531721355</v>
      </c>
      <c r="J1783">
        <f>_xlfn.BINOM.INV(BinomTrials,_xlfn.GAMMA.INV(Table3[[#This Row],[RV gamma]],GammaShape1,GammaRate1)/BinomTrials,Table3[[#This Row],[RV binom]])</f>
        <v>0</v>
      </c>
      <c r="K1783" s="1">
        <f>Table3[[#This Row],[Risk 1 Simulated occurences]]*_xlfn.LOGNORM.INV(Table3[[#This Row],[RV lognorm]],(LN(ImpLow1)+LN(ImpUp1))/2,(LN(ImpUp1)-LN(ImpLow1))/3.29)</f>
        <v>0</v>
      </c>
      <c r="L1783">
        <f>_xlfn.BINOM.INV(BinomTrials,_xlfn.GAMMA.INV(Table3[[#This Row],[RV gamma]],GammaShape2,GammaRate2)/BinomTrials,Table3[[#This Row],[RV binom]])</f>
        <v>0</v>
      </c>
      <c r="M1783" s="1">
        <f>Table3[[#This Row],[Risk 2 simulated occurences]]*_xlfn.LOGNORM.INV(Table3[[#This Row],[RV lognorm]],(LN(ImpLow2)+LN(ImpUp2))/2,(LN(ImpUp2)-LN(ImpLow2))/3.29)</f>
        <v>0</v>
      </c>
    </row>
    <row r="1784" spans="7:13">
      <c r="G1784">
        <v>0.790701682581893</v>
      </c>
      <c r="H1784">
        <v>0.57091151949526342</v>
      </c>
      <c r="I1784">
        <v>0.3511213564086339</v>
      </c>
      <c r="J1784">
        <f>_xlfn.BINOM.INV(BinomTrials,_xlfn.GAMMA.INV(Table3[[#This Row],[RV gamma]],GammaShape1,GammaRate1)/BinomTrials,Table3[[#This Row],[RV binom]])</f>
        <v>1</v>
      </c>
      <c r="K1784" s="1">
        <f>Table3[[#This Row],[Risk 1 Simulated occurences]]*_xlfn.LOGNORM.INV(Table3[[#This Row],[RV lognorm]],(LN(ImpLow1)+LN(ImpUp1))/2,(LN(ImpUp1)-LN(ImpLow1))/3.29)</f>
        <v>24199.198014213209</v>
      </c>
      <c r="L1784">
        <f>_xlfn.BINOM.INV(BinomTrials,_xlfn.GAMMA.INV(Table3[[#This Row],[RV gamma]],GammaShape2,GammaRate2)/BinomTrials,Table3[[#This Row],[RV binom]])</f>
        <v>0</v>
      </c>
      <c r="M1784" s="1">
        <f>Table3[[#This Row],[Risk 2 simulated occurences]]*_xlfn.LOGNORM.INV(Table3[[#This Row],[RV lognorm]],(LN(ImpLow2)+LN(ImpUp2))/2,(LN(ImpUp2)-LN(ImpLow2))/3.29)</f>
        <v>0</v>
      </c>
    </row>
    <row r="1785" spans="7:13">
      <c r="G1785">
        <v>0.32317915387599688</v>
      </c>
      <c r="H1785">
        <v>0.3099081568931733</v>
      </c>
      <c r="I1785">
        <v>0.29663715991034972</v>
      </c>
      <c r="J1785">
        <f>_xlfn.BINOM.INV(BinomTrials,_xlfn.GAMMA.INV(Table3[[#This Row],[RV gamma]],GammaShape1,GammaRate1)/BinomTrials,Table3[[#This Row],[RV binom]])</f>
        <v>0</v>
      </c>
      <c r="K1785" s="1">
        <f>Table3[[#This Row],[Risk 1 Simulated occurences]]*_xlfn.LOGNORM.INV(Table3[[#This Row],[RV lognorm]],(LN(ImpLow1)+LN(ImpUp1))/2,(LN(ImpUp1)-LN(ImpLow1))/3.29)</f>
        <v>0</v>
      </c>
      <c r="L1785">
        <f>_xlfn.BINOM.INV(BinomTrials,_xlfn.GAMMA.INV(Table3[[#This Row],[RV gamma]],GammaShape2,GammaRate2)/BinomTrials,Table3[[#This Row],[RV binom]])</f>
        <v>0</v>
      </c>
      <c r="M1785" s="1">
        <f>Table3[[#This Row],[Risk 2 simulated occurences]]*_xlfn.LOGNORM.INV(Table3[[#This Row],[RV lognorm]],(LN(ImpLow2)+LN(ImpUp2))/2,(LN(ImpUp2)-LN(ImpLow2))/3.29)</f>
        <v>0</v>
      </c>
    </row>
    <row r="1786" spans="7:13">
      <c r="G1786">
        <v>0.67203919387983124</v>
      </c>
      <c r="H1786">
        <v>0.62639290356374944</v>
      </c>
      <c r="I1786">
        <v>0.58074661324766774</v>
      </c>
      <c r="J1786">
        <f>_xlfn.BINOM.INV(BinomTrials,_xlfn.GAMMA.INV(Table3[[#This Row],[RV gamma]],GammaShape1,GammaRate1)/BinomTrials,Table3[[#This Row],[RV binom]])</f>
        <v>1</v>
      </c>
      <c r="K1786" s="1">
        <f>Table3[[#This Row],[Risk 1 Simulated occurences]]*_xlfn.LOGNORM.INV(Table3[[#This Row],[RV lognorm]],(LN(ImpLow1)+LN(ImpUp1))/2,(LN(ImpUp1)-LN(ImpLow1))/3.29)</f>
        <v>36470.898528293023</v>
      </c>
      <c r="L1786">
        <f>_xlfn.BINOM.INV(BinomTrials,_xlfn.GAMMA.INV(Table3[[#This Row],[RV gamma]],GammaShape2,GammaRate2)/BinomTrials,Table3[[#This Row],[RV binom]])</f>
        <v>0</v>
      </c>
      <c r="M1786" s="1">
        <f>Table3[[#This Row],[Risk 2 simulated occurences]]*_xlfn.LOGNORM.INV(Table3[[#This Row],[RV lognorm]],(LN(ImpLow2)+LN(ImpUp2))/2,(LN(ImpUp2)-LN(ImpLow2))/3.29)</f>
        <v>0</v>
      </c>
    </row>
    <row r="1787" spans="7:13">
      <c r="G1787">
        <v>0.96273153832309488</v>
      </c>
      <c r="H1787">
        <v>0.78553019593727313</v>
      </c>
      <c r="I1787">
        <v>0.6083288535514515</v>
      </c>
      <c r="J1787">
        <f>_xlfn.BINOM.INV(BinomTrials,_xlfn.GAMMA.INV(Table3[[#This Row],[RV gamma]],GammaShape1,GammaRate1)/BinomTrials,Table3[[#This Row],[RV binom]])</f>
        <v>1</v>
      </c>
      <c r="K1787" s="1">
        <f>Table3[[#This Row],[Risk 1 Simulated occurences]]*_xlfn.LOGNORM.INV(Table3[[#This Row],[RV lognorm]],(LN(ImpLow1)+LN(ImpUp1))/2,(LN(ImpUp1)-LN(ImpLow1))/3.29)</f>
        <v>38333.309736159834</v>
      </c>
      <c r="L1787">
        <f>_xlfn.BINOM.INV(BinomTrials,_xlfn.GAMMA.INV(Table3[[#This Row],[RV gamma]],GammaShape2,GammaRate2)/BinomTrials,Table3[[#This Row],[RV binom]])</f>
        <v>0</v>
      </c>
      <c r="M1787" s="1">
        <f>Table3[[#This Row],[Risk 2 simulated occurences]]*_xlfn.LOGNORM.INV(Table3[[#This Row],[RV lognorm]],(LN(ImpLow2)+LN(ImpUp2))/2,(LN(ImpUp2)-LN(ImpLow2))/3.29)</f>
        <v>0</v>
      </c>
    </row>
    <row r="1788" spans="7:13">
      <c r="G1788">
        <v>0.62896459625520029</v>
      </c>
      <c r="H1788">
        <v>0.40600311775040027</v>
      </c>
      <c r="I1788">
        <v>0.18304163924560027</v>
      </c>
      <c r="J1788">
        <f>_xlfn.BINOM.INV(BinomTrials,_xlfn.GAMMA.INV(Table3[[#This Row],[RV gamma]],GammaShape1,GammaRate1)/BinomTrials,Table3[[#This Row],[RV binom]])</f>
        <v>0</v>
      </c>
      <c r="K1788" s="1">
        <f>Table3[[#This Row],[Risk 1 Simulated occurences]]*_xlfn.LOGNORM.INV(Table3[[#This Row],[RV lognorm]],(LN(ImpLow1)+LN(ImpUp1))/2,(LN(ImpUp1)-LN(ImpLow1))/3.29)</f>
        <v>0</v>
      </c>
      <c r="L1788">
        <f>_xlfn.BINOM.INV(BinomTrials,_xlfn.GAMMA.INV(Table3[[#This Row],[RV gamma]],GammaShape2,GammaRate2)/BinomTrials,Table3[[#This Row],[RV binom]])</f>
        <v>0</v>
      </c>
      <c r="M1788" s="1">
        <f>Table3[[#This Row],[Risk 2 simulated occurences]]*_xlfn.LOGNORM.INV(Table3[[#This Row],[RV lognorm]],(LN(ImpLow2)+LN(ImpUp2))/2,(LN(ImpUp2)-LN(ImpLow2))/3.29)</f>
        <v>0</v>
      </c>
    </row>
    <row r="1789" spans="7:13">
      <c r="G1789">
        <v>7.9692611507928279E-3</v>
      </c>
      <c r="H1789">
        <v>0.69440003097727898</v>
      </c>
      <c r="I1789">
        <v>0.38083080080376508</v>
      </c>
      <c r="J1789">
        <f>_xlfn.BINOM.INV(BinomTrials,_xlfn.GAMMA.INV(Table3[[#This Row],[RV gamma]],GammaShape1,GammaRate1)/BinomTrials,Table3[[#This Row],[RV binom]])</f>
        <v>0</v>
      </c>
      <c r="K1789" s="1">
        <f>Table3[[#This Row],[Risk 1 Simulated occurences]]*_xlfn.LOGNORM.INV(Table3[[#This Row],[RV lognorm]],(LN(ImpLow1)+LN(ImpUp1))/2,(LN(ImpUp1)-LN(ImpLow1))/3.29)</f>
        <v>0</v>
      </c>
      <c r="L1789">
        <f>_xlfn.BINOM.INV(BinomTrials,_xlfn.GAMMA.INV(Table3[[#This Row],[RV gamma]],GammaShape2,GammaRate2)/BinomTrials,Table3[[#This Row],[RV binom]])</f>
        <v>0</v>
      </c>
      <c r="M1789" s="1">
        <f>Table3[[#This Row],[Risk 2 simulated occurences]]*_xlfn.LOGNORM.INV(Table3[[#This Row],[RV lognorm]],(LN(ImpLow2)+LN(ImpUp2))/2,(LN(ImpUp2)-LN(ImpLow2))/3.29)</f>
        <v>0</v>
      </c>
    </row>
    <row r="1790" spans="7:13">
      <c r="G1790">
        <v>0.93937216137506629</v>
      </c>
      <c r="H1790">
        <v>0.78132063512751859</v>
      </c>
      <c r="I1790">
        <v>0.62326910887997089</v>
      </c>
      <c r="J1790">
        <f>_xlfn.BINOM.INV(BinomTrials,_xlfn.GAMMA.INV(Table3[[#This Row],[RV gamma]],GammaShape1,GammaRate1)/BinomTrials,Table3[[#This Row],[RV binom]])</f>
        <v>1</v>
      </c>
      <c r="K1790" s="1">
        <f>Table3[[#This Row],[Risk 1 Simulated occurences]]*_xlfn.LOGNORM.INV(Table3[[#This Row],[RV lognorm]],(LN(ImpLow1)+LN(ImpUp1))/2,(LN(ImpUp1)-LN(ImpLow1))/3.29)</f>
        <v>39397.117167775497</v>
      </c>
      <c r="L1790">
        <f>_xlfn.BINOM.INV(BinomTrials,_xlfn.GAMMA.INV(Table3[[#This Row],[RV gamma]],GammaShape2,GammaRate2)/BinomTrials,Table3[[#This Row],[RV binom]])</f>
        <v>0</v>
      </c>
      <c r="M1790" s="1">
        <f>Table3[[#This Row],[Risk 2 simulated occurences]]*_xlfn.LOGNORM.INV(Table3[[#This Row],[RV lognorm]],(LN(ImpLow2)+LN(ImpUp2))/2,(LN(ImpUp2)-LN(ImpLow2))/3.29)</f>
        <v>0</v>
      </c>
    </row>
    <row r="1791" spans="7:13">
      <c r="G1791">
        <v>2.7916230739986631E-2</v>
      </c>
      <c r="H1791">
        <v>0.65591458820547655</v>
      </c>
      <c r="I1791">
        <v>0.28391294567096648</v>
      </c>
      <c r="J1791">
        <f>_xlfn.BINOM.INV(BinomTrials,_xlfn.GAMMA.INV(Table3[[#This Row],[RV gamma]],GammaShape1,GammaRate1)/BinomTrials,Table3[[#This Row],[RV binom]])</f>
        <v>0</v>
      </c>
      <c r="K1791" s="1">
        <f>Table3[[#This Row],[Risk 1 Simulated occurences]]*_xlfn.LOGNORM.INV(Table3[[#This Row],[RV lognorm]],(LN(ImpLow1)+LN(ImpUp1))/2,(LN(ImpUp1)-LN(ImpLow1))/3.29)</f>
        <v>0</v>
      </c>
      <c r="L1791">
        <f>_xlfn.BINOM.INV(BinomTrials,_xlfn.GAMMA.INV(Table3[[#This Row],[RV gamma]],GammaShape2,GammaRate2)/BinomTrials,Table3[[#This Row],[RV binom]])</f>
        <v>0</v>
      </c>
      <c r="M1791" s="1">
        <f>Table3[[#This Row],[Risk 2 simulated occurences]]*_xlfn.LOGNORM.INV(Table3[[#This Row],[RV lognorm]],(LN(ImpLow2)+LN(ImpUp2))/2,(LN(ImpUp2)-LN(ImpLow2))/3.29)</f>
        <v>0</v>
      </c>
    </row>
    <row r="1792" spans="7:13">
      <c r="G1792">
        <v>0.18809004695531448</v>
      </c>
      <c r="H1792">
        <v>0.95648396944463443</v>
      </c>
      <c r="I1792">
        <v>0.72487789193395424</v>
      </c>
      <c r="J1792">
        <f>_xlfn.BINOM.INV(BinomTrials,_xlfn.GAMMA.INV(Table3[[#This Row],[RV gamma]],GammaShape1,GammaRate1)/BinomTrials,Table3[[#This Row],[RV binom]])</f>
        <v>2</v>
      </c>
      <c r="K1792" s="1">
        <f>Table3[[#This Row],[Risk 1 Simulated occurences]]*_xlfn.LOGNORM.INV(Table3[[#This Row],[RV lognorm]],(LN(ImpLow1)+LN(ImpUp1))/2,(LN(ImpUp1)-LN(ImpLow1))/3.29)</f>
        <v>96074.644021032829</v>
      </c>
      <c r="L1792">
        <f>_xlfn.BINOM.INV(BinomTrials,_xlfn.GAMMA.INV(Table3[[#This Row],[RV gamma]],GammaShape2,GammaRate2)/BinomTrials,Table3[[#This Row],[RV binom]])</f>
        <v>1</v>
      </c>
      <c r="M1792" s="1">
        <f>Table3[[#This Row],[Risk 2 simulated occurences]]*_xlfn.LOGNORM.INV(Table3[[#This Row],[RV lognorm]],(LN(ImpLow2)+LN(ImpUp2))/2,(LN(ImpUp2)-LN(ImpLow2))/3.29)</f>
        <v>4803732.201051644</v>
      </c>
    </row>
    <row r="1793" spans="7:13">
      <c r="G1793">
        <v>0.22941917797057851</v>
      </c>
      <c r="H1793">
        <v>0.62607445597000166</v>
      </c>
      <c r="I1793">
        <v>2.2729733969424726E-2</v>
      </c>
      <c r="J1793">
        <f>_xlfn.BINOM.INV(BinomTrials,_xlfn.GAMMA.INV(Table3[[#This Row],[RV gamma]],GammaShape1,GammaRate1)/BinomTrials,Table3[[#This Row],[RV binom]])</f>
        <v>0</v>
      </c>
      <c r="K1793" s="1">
        <f>Table3[[#This Row],[Risk 1 Simulated occurences]]*_xlfn.LOGNORM.INV(Table3[[#This Row],[RV lognorm]],(LN(ImpLow1)+LN(ImpUp1))/2,(LN(ImpUp1)-LN(ImpLow1))/3.29)</f>
        <v>0</v>
      </c>
      <c r="L1793">
        <f>_xlfn.BINOM.INV(BinomTrials,_xlfn.GAMMA.INV(Table3[[#This Row],[RV gamma]],GammaShape2,GammaRate2)/BinomTrials,Table3[[#This Row],[RV binom]])</f>
        <v>0</v>
      </c>
      <c r="M1793" s="1">
        <f>Table3[[#This Row],[Risk 2 simulated occurences]]*_xlfn.LOGNORM.INV(Table3[[#This Row],[RV lognorm]],(LN(ImpLow2)+LN(ImpUp2))/2,(LN(ImpUp2)-LN(ImpLow2))/3.29)</f>
        <v>0</v>
      </c>
    </row>
    <row r="1794" spans="7:13">
      <c r="G1794">
        <v>0.84812415151303833</v>
      </c>
      <c r="H1794">
        <v>0.43338148781721547</v>
      </c>
      <c r="I1794">
        <v>1.8638824121392717E-2</v>
      </c>
      <c r="J1794">
        <f>_xlfn.BINOM.INV(BinomTrials,_xlfn.GAMMA.INV(Table3[[#This Row],[RV gamma]],GammaShape1,GammaRate1)/BinomTrials,Table3[[#This Row],[RV binom]])</f>
        <v>0</v>
      </c>
      <c r="K1794" s="1">
        <f>Table3[[#This Row],[Risk 1 Simulated occurences]]*_xlfn.LOGNORM.INV(Table3[[#This Row],[RV lognorm]],(LN(ImpLow1)+LN(ImpUp1))/2,(LN(ImpUp1)-LN(ImpLow1))/3.29)</f>
        <v>0</v>
      </c>
      <c r="L1794">
        <f>_xlfn.BINOM.INV(BinomTrials,_xlfn.GAMMA.INV(Table3[[#This Row],[RV gamma]],GammaShape2,GammaRate2)/BinomTrials,Table3[[#This Row],[RV binom]])</f>
        <v>0</v>
      </c>
      <c r="M1794" s="1">
        <f>Table3[[#This Row],[Risk 2 simulated occurences]]*_xlfn.LOGNORM.INV(Table3[[#This Row],[RV lognorm]],(LN(ImpLow2)+LN(ImpUp2))/2,(LN(ImpUp2)-LN(ImpLow2))/3.29)</f>
        <v>0</v>
      </c>
    </row>
    <row r="1795" spans="7:13">
      <c r="G1795">
        <v>0.42261447963426563</v>
      </c>
      <c r="H1795">
        <v>0.84266574394081983</v>
      </c>
      <c r="I1795">
        <v>0.2627170082473741</v>
      </c>
      <c r="J1795">
        <f>_xlfn.BINOM.INV(BinomTrials,_xlfn.GAMMA.INV(Table3[[#This Row],[RV gamma]],GammaShape1,GammaRate1)/BinomTrials,Table3[[#This Row],[RV binom]])</f>
        <v>1</v>
      </c>
      <c r="K1795" s="1">
        <f>Table3[[#This Row],[Risk 1 Simulated occurences]]*_xlfn.LOGNORM.INV(Table3[[#This Row],[RV lognorm]],(LN(ImpLow1)+LN(ImpUp1))/2,(LN(ImpUp1)-LN(ImpLow1))/3.29)</f>
        <v>20276.523343461777</v>
      </c>
      <c r="L1795">
        <f>_xlfn.BINOM.INV(BinomTrials,_xlfn.GAMMA.INV(Table3[[#This Row],[RV gamma]],GammaShape2,GammaRate2)/BinomTrials,Table3[[#This Row],[RV binom]])</f>
        <v>0</v>
      </c>
      <c r="M1795" s="1">
        <f>Table3[[#This Row],[Risk 2 simulated occurences]]*_xlfn.LOGNORM.INV(Table3[[#This Row],[RV lognorm]],(LN(ImpLow2)+LN(ImpUp2))/2,(LN(ImpUp2)-LN(ImpLow2))/3.29)</f>
        <v>0</v>
      </c>
    </row>
    <row r="1796" spans="7:13">
      <c r="G1796">
        <v>0.88155921310258989</v>
      </c>
      <c r="H1796">
        <v>0.68315841335950345</v>
      </c>
      <c r="I1796">
        <v>0.484757613616417</v>
      </c>
      <c r="J1796">
        <f>_xlfn.BINOM.INV(BinomTrials,_xlfn.GAMMA.INV(Table3[[#This Row],[RV gamma]],GammaShape1,GammaRate1)/BinomTrials,Table3[[#This Row],[RV binom]])</f>
        <v>1</v>
      </c>
      <c r="K1796" s="1">
        <f>Table3[[#This Row],[Risk 1 Simulated occurences]]*_xlfn.LOGNORM.INV(Table3[[#This Row],[RV lognorm]],(LN(ImpLow1)+LN(ImpUp1))/2,(LN(ImpUp1)-LN(ImpLow1))/3.29)</f>
        <v>30788.186188258482</v>
      </c>
      <c r="L1796">
        <f>_xlfn.BINOM.INV(BinomTrials,_xlfn.GAMMA.INV(Table3[[#This Row],[RV gamma]],GammaShape2,GammaRate2)/BinomTrials,Table3[[#This Row],[RV binom]])</f>
        <v>0</v>
      </c>
      <c r="M1796" s="1">
        <f>Table3[[#This Row],[Risk 2 simulated occurences]]*_xlfn.LOGNORM.INV(Table3[[#This Row],[RV lognorm]],(LN(ImpLow2)+LN(ImpUp2))/2,(LN(ImpUp2)-LN(ImpLow2))/3.29)</f>
        <v>0</v>
      </c>
    </row>
    <row r="1797" spans="7:13">
      <c r="G1797">
        <v>0.36569461522889074</v>
      </c>
      <c r="H1797">
        <v>0.84345333317455529</v>
      </c>
      <c r="I1797">
        <v>0.32121205112021978</v>
      </c>
      <c r="J1797">
        <f>_xlfn.BINOM.INV(BinomTrials,_xlfn.GAMMA.INV(Table3[[#This Row],[RV gamma]],GammaShape1,GammaRate1)/BinomTrials,Table3[[#This Row],[RV binom]])</f>
        <v>1</v>
      </c>
      <c r="K1797" s="1">
        <f>Table3[[#This Row],[Risk 1 Simulated occurences]]*_xlfn.LOGNORM.INV(Table3[[#This Row],[RV lognorm]],(LN(ImpLow1)+LN(ImpUp1))/2,(LN(ImpUp1)-LN(ImpLow1))/3.29)</f>
        <v>22849.235786287925</v>
      </c>
      <c r="L1797">
        <f>_xlfn.BINOM.INV(BinomTrials,_xlfn.GAMMA.INV(Table3[[#This Row],[RV gamma]],GammaShape2,GammaRate2)/BinomTrials,Table3[[#This Row],[RV binom]])</f>
        <v>0</v>
      </c>
      <c r="M1797" s="1">
        <f>Table3[[#This Row],[Risk 2 simulated occurences]]*_xlfn.LOGNORM.INV(Table3[[#This Row],[RV lognorm]],(LN(ImpLow2)+LN(ImpUp2))/2,(LN(ImpUp2)-LN(ImpLow2))/3.29)</f>
        <v>0</v>
      </c>
    </row>
    <row r="1798" spans="7:13">
      <c r="G1798">
        <v>0.2293981519664629</v>
      </c>
      <c r="H1798">
        <v>0.92017066475011899</v>
      </c>
      <c r="I1798">
        <v>0.61094317753377514</v>
      </c>
      <c r="J1798">
        <f>_xlfn.BINOM.INV(BinomTrials,_xlfn.GAMMA.INV(Table3[[#This Row],[RV gamma]],GammaShape1,GammaRate1)/BinomTrials,Table3[[#This Row],[RV binom]])</f>
        <v>1</v>
      </c>
      <c r="K1798" s="1">
        <f>Table3[[#This Row],[Risk 1 Simulated occurences]]*_xlfn.LOGNORM.INV(Table3[[#This Row],[RV lognorm]],(LN(ImpLow1)+LN(ImpUp1))/2,(LN(ImpUp1)-LN(ImpLow1))/3.29)</f>
        <v>38516.502731396467</v>
      </c>
      <c r="L1798">
        <f>_xlfn.BINOM.INV(BinomTrials,_xlfn.GAMMA.INV(Table3[[#This Row],[RV gamma]],GammaShape2,GammaRate2)/BinomTrials,Table3[[#This Row],[RV binom]])</f>
        <v>1</v>
      </c>
      <c r="M1798" s="1">
        <f>Table3[[#This Row],[Risk 2 simulated occurences]]*_xlfn.LOGNORM.INV(Table3[[#This Row],[RV lognorm]],(LN(ImpLow2)+LN(ImpUp2))/2,(LN(ImpUp2)-LN(ImpLow2))/3.29)</f>
        <v>3851650.2731396551</v>
      </c>
    </row>
    <row r="1799" spans="7:13">
      <c r="G1799">
        <v>0.49474010034219368</v>
      </c>
      <c r="H1799">
        <v>0.30836245525086414</v>
      </c>
      <c r="I1799">
        <v>0.12198481015953459</v>
      </c>
      <c r="J1799">
        <f>_xlfn.BINOM.INV(BinomTrials,_xlfn.GAMMA.INV(Table3[[#This Row],[RV gamma]],GammaShape1,GammaRate1)/BinomTrials,Table3[[#This Row],[RV binom]])</f>
        <v>0</v>
      </c>
      <c r="K1799" s="1">
        <f>Table3[[#This Row],[Risk 1 Simulated occurences]]*_xlfn.LOGNORM.INV(Table3[[#This Row],[RV lognorm]],(LN(ImpLow1)+LN(ImpUp1))/2,(LN(ImpUp1)-LN(ImpLow1))/3.29)</f>
        <v>0</v>
      </c>
      <c r="L1799">
        <f>_xlfn.BINOM.INV(BinomTrials,_xlfn.GAMMA.INV(Table3[[#This Row],[RV gamma]],GammaShape2,GammaRate2)/BinomTrials,Table3[[#This Row],[RV binom]])</f>
        <v>0</v>
      </c>
      <c r="M1799" s="1">
        <f>Table3[[#This Row],[Risk 2 simulated occurences]]*_xlfn.LOGNORM.INV(Table3[[#This Row],[RV lognorm]],(LN(ImpLow2)+LN(ImpUp2))/2,(LN(ImpUp2)-LN(ImpLow2))/3.29)</f>
        <v>0</v>
      </c>
    </row>
    <row r="1800" spans="7:13">
      <c r="G1800">
        <v>9.6866451248930049E-2</v>
      </c>
      <c r="H1800">
        <v>0.64778540127341888</v>
      </c>
      <c r="I1800">
        <v>0.1987043512979077</v>
      </c>
      <c r="J1800">
        <f>_xlfn.BINOM.INV(BinomTrials,_xlfn.GAMMA.INV(Table3[[#This Row],[RV gamma]],GammaShape1,GammaRate1)/BinomTrials,Table3[[#This Row],[RV binom]])</f>
        <v>0</v>
      </c>
      <c r="K1800" s="1">
        <f>Table3[[#This Row],[Risk 1 Simulated occurences]]*_xlfn.LOGNORM.INV(Table3[[#This Row],[RV lognorm]],(LN(ImpLow1)+LN(ImpUp1))/2,(LN(ImpUp1)-LN(ImpLow1))/3.29)</f>
        <v>0</v>
      </c>
      <c r="L1800">
        <f>_xlfn.BINOM.INV(BinomTrials,_xlfn.GAMMA.INV(Table3[[#This Row],[RV gamma]],GammaShape2,GammaRate2)/BinomTrials,Table3[[#This Row],[RV binom]])</f>
        <v>0</v>
      </c>
      <c r="M1800" s="1">
        <f>Table3[[#This Row],[Risk 2 simulated occurences]]*_xlfn.LOGNORM.INV(Table3[[#This Row],[RV lognorm]],(LN(ImpLow2)+LN(ImpUp2))/2,(LN(ImpUp2)-LN(ImpLow2))/3.29)</f>
        <v>0</v>
      </c>
    </row>
    <row r="1801" spans="7:13">
      <c r="G1801">
        <v>3.4446140767282869E-2</v>
      </c>
      <c r="H1801">
        <v>0.32923920235095511</v>
      </c>
      <c r="I1801">
        <v>0.6240322639346273</v>
      </c>
      <c r="J1801">
        <f>_xlfn.BINOM.INV(BinomTrials,_xlfn.GAMMA.INV(Table3[[#This Row],[RV gamma]],GammaShape1,GammaRate1)/BinomTrials,Table3[[#This Row],[RV binom]])</f>
        <v>0</v>
      </c>
      <c r="K1801" s="1">
        <f>Table3[[#This Row],[Risk 1 Simulated occurences]]*_xlfn.LOGNORM.INV(Table3[[#This Row],[RV lognorm]],(LN(ImpLow1)+LN(ImpUp1))/2,(LN(ImpUp1)-LN(ImpLow1))/3.29)</f>
        <v>0</v>
      </c>
      <c r="L1801">
        <f>_xlfn.BINOM.INV(BinomTrials,_xlfn.GAMMA.INV(Table3[[#This Row],[RV gamma]],GammaShape2,GammaRate2)/BinomTrials,Table3[[#This Row],[RV binom]])</f>
        <v>0</v>
      </c>
      <c r="M1801" s="1">
        <f>Table3[[#This Row],[Risk 2 simulated occurences]]*_xlfn.LOGNORM.INV(Table3[[#This Row],[RV lognorm]],(LN(ImpLow2)+LN(ImpUp2))/2,(LN(ImpUp2)-LN(ImpLow2))/3.29)</f>
        <v>0</v>
      </c>
    </row>
    <row r="1802" spans="7:13">
      <c r="G1802">
        <v>0.9362878757232278</v>
      </c>
      <c r="H1802">
        <v>0.52327391250211464</v>
      </c>
      <c r="I1802">
        <v>0.11025994928100144</v>
      </c>
      <c r="J1802">
        <f>_xlfn.BINOM.INV(BinomTrials,_xlfn.GAMMA.INV(Table3[[#This Row],[RV gamma]],GammaShape1,GammaRate1)/BinomTrials,Table3[[#This Row],[RV binom]])</f>
        <v>1</v>
      </c>
      <c r="K1802" s="1">
        <f>Table3[[#This Row],[Risk 1 Simulated occurences]]*_xlfn.LOGNORM.INV(Table3[[#This Row],[RV lognorm]],(LN(ImpLow1)+LN(ImpUp1))/2,(LN(ImpUp1)-LN(ImpLow1))/3.29)</f>
        <v>13415.749526913187</v>
      </c>
      <c r="L1802">
        <f>_xlfn.BINOM.INV(BinomTrials,_xlfn.GAMMA.INV(Table3[[#This Row],[RV gamma]],GammaShape2,GammaRate2)/BinomTrials,Table3[[#This Row],[RV binom]])</f>
        <v>0</v>
      </c>
      <c r="M1802" s="1">
        <f>Table3[[#This Row],[Risk 2 simulated occurences]]*_xlfn.LOGNORM.INV(Table3[[#This Row],[RV lognorm]],(LN(ImpLow2)+LN(ImpUp2))/2,(LN(ImpUp2)-LN(ImpLow2))/3.29)</f>
        <v>0</v>
      </c>
    </row>
    <row r="1803" spans="7:13">
      <c r="G1803">
        <v>0.19032728028964591</v>
      </c>
      <c r="H1803">
        <v>0.66464742304042324</v>
      </c>
      <c r="I1803">
        <v>0.13896756579120065</v>
      </c>
      <c r="J1803">
        <f>_xlfn.BINOM.INV(BinomTrials,_xlfn.GAMMA.INV(Table3[[#This Row],[RV gamma]],GammaShape1,GammaRate1)/BinomTrials,Table3[[#This Row],[RV binom]])</f>
        <v>1</v>
      </c>
      <c r="K1803" s="1">
        <f>Table3[[#This Row],[Risk 1 Simulated occurences]]*_xlfn.LOGNORM.INV(Table3[[#This Row],[RV lognorm]],(LN(ImpLow1)+LN(ImpUp1))/2,(LN(ImpUp1)-LN(ImpLow1))/3.29)</f>
        <v>14798.647114190937</v>
      </c>
      <c r="L1803">
        <f>_xlfn.BINOM.INV(BinomTrials,_xlfn.GAMMA.INV(Table3[[#This Row],[RV gamma]],GammaShape2,GammaRate2)/BinomTrials,Table3[[#This Row],[RV binom]])</f>
        <v>0</v>
      </c>
      <c r="M1803" s="1">
        <f>Table3[[#This Row],[Risk 2 simulated occurences]]*_xlfn.LOGNORM.INV(Table3[[#This Row],[RV lognorm]],(LN(ImpLow2)+LN(ImpUp2))/2,(LN(ImpUp2)-LN(ImpLow2))/3.29)</f>
        <v>0</v>
      </c>
    </row>
    <row r="1804" spans="7:13">
      <c r="G1804">
        <v>0.83059982807869082</v>
      </c>
      <c r="H1804">
        <v>0.72923904039395926</v>
      </c>
      <c r="I1804">
        <v>0.6278782527092277</v>
      </c>
      <c r="J1804">
        <f>_xlfn.BINOM.INV(BinomTrials,_xlfn.GAMMA.INV(Table3[[#This Row],[RV gamma]],GammaShape1,GammaRate1)/BinomTrials,Table3[[#This Row],[RV binom]])</f>
        <v>1</v>
      </c>
      <c r="K1804" s="1">
        <f>Table3[[#This Row],[Risk 1 Simulated occurences]]*_xlfn.LOGNORM.INV(Table3[[#This Row],[RV lognorm]],(LN(ImpLow1)+LN(ImpUp1))/2,(LN(ImpUp1)-LN(ImpLow1))/3.29)</f>
        <v>39733.864558598762</v>
      </c>
      <c r="L1804">
        <f>_xlfn.BINOM.INV(BinomTrials,_xlfn.GAMMA.INV(Table3[[#This Row],[RV gamma]],GammaShape2,GammaRate2)/BinomTrials,Table3[[#This Row],[RV binom]])</f>
        <v>0</v>
      </c>
      <c r="M1804" s="1">
        <f>Table3[[#This Row],[Risk 2 simulated occurences]]*_xlfn.LOGNORM.INV(Table3[[#This Row],[RV lognorm]],(LN(ImpLow2)+LN(ImpUp2))/2,(LN(ImpUp2)-LN(ImpLow2))/3.29)</f>
        <v>0</v>
      </c>
    </row>
    <row r="1805" spans="7:13">
      <c r="G1805">
        <v>0.8913105185568847</v>
      </c>
      <c r="H1805">
        <v>0.32055190127368638</v>
      </c>
      <c r="I1805">
        <v>0.74979328399048806</v>
      </c>
      <c r="J1805">
        <f>_xlfn.BINOM.INV(BinomTrials,_xlfn.GAMMA.INV(Table3[[#This Row],[RV gamma]],GammaShape1,GammaRate1)/BinomTrials,Table3[[#This Row],[RV binom]])</f>
        <v>0</v>
      </c>
      <c r="K1805" s="1">
        <f>Table3[[#This Row],[Risk 1 Simulated occurences]]*_xlfn.LOGNORM.INV(Table3[[#This Row],[RV lognorm]],(LN(ImpLow1)+LN(ImpUp1))/2,(LN(ImpUp1)-LN(ImpLow1))/3.29)</f>
        <v>0</v>
      </c>
      <c r="L1805">
        <f>_xlfn.BINOM.INV(BinomTrials,_xlfn.GAMMA.INV(Table3[[#This Row],[RV gamma]],GammaShape2,GammaRate2)/BinomTrials,Table3[[#This Row],[RV binom]])</f>
        <v>0</v>
      </c>
      <c r="M1805" s="1">
        <f>Table3[[#This Row],[Risk 2 simulated occurences]]*_xlfn.LOGNORM.INV(Table3[[#This Row],[RV lognorm]],(LN(ImpLow2)+LN(ImpUp2))/2,(LN(ImpUp2)-LN(ImpLow2))/3.29)</f>
        <v>0</v>
      </c>
    </row>
    <row r="1806" spans="7:13">
      <c r="G1806">
        <v>0.25588538556168106</v>
      </c>
      <c r="H1806">
        <v>0.51580470684720425</v>
      </c>
      <c r="I1806">
        <v>0.77572402813272734</v>
      </c>
      <c r="J1806">
        <f>_xlfn.BINOM.INV(BinomTrials,_xlfn.GAMMA.INV(Table3[[#This Row],[RV gamma]],GammaShape1,GammaRate1)/BinomTrials,Table3[[#This Row],[RV binom]])</f>
        <v>0</v>
      </c>
      <c r="K1806" s="1">
        <f>Table3[[#This Row],[Risk 1 Simulated occurences]]*_xlfn.LOGNORM.INV(Table3[[#This Row],[RV lognorm]],(LN(ImpLow1)+LN(ImpUp1))/2,(LN(ImpUp1)-LN(ImpLow1))/3.29)</f>
        <v>0</v>
      </c>
      <c r="L1806">
        <f>_xlfn.BINOM.INV(BinomTrials,_xlfn.GAMMA.INV(Table3[[#This Row],[RV gamma]],GammaShape2,GammaRate2)/BinomTrials,Table3[[#This Row],[RV binom]])</f>
        <v>0</v>
      </c>
      <c r="M1806" s="1">
        <f>Table3[[#This Row],[Risk 2 simulated occurences]]*_xlfn.LOGNORM.INV(Table3[[#This Row],[RV lognorm]],(LN(ImpLow2)+LN(ImpUp2))/2,(LN(ImpUp2)-LN(ImpLow2))/3.29)</f>
        <v>0</v>
      </c>
    </row>
    <row r="1807" spans="7:13">
      <c r="G1807">
        <v>0.6656751351736836</v>
      </c>
      <c r="H1807">
        <v>0.12970798096140287</v>
      </c>
      <c r="I1807">
        <v>0.59374082674912221</v>
      </c>
      <c r="J1807">
        <f>_xlfn.BINOM.INV(BinomTrials,_xlfn.GAMMA.INV(Table3[[#This Row],[RV gamma]],GammaShape1,GammaRate1)/BinomTrials,Table3[[#This Row],[RV binom]])</f>
        <v>0</v>
      </c>
      <c r="K1807" s="1">
        <f>Table3[[#This Row],[Risk 1 Simulated occurences]]*_xlfn.LOGNORM.INV(Table3[[#This Row],[RV lognorm]],(LN(ImpLow1)+LN(ImpUp1))/2,(LN(ImpUp1)-LN(ImpLow1))/3.29)</f>
        <v>0</v>
      </c>
      <c r="L1807">
        <f>_xlfn.BINOM.INV(BinomTrials,_xlfn.GAMMA.INV(Table3[[#This Row],[RV gamma]],GammaShape2,GammaRate2)/BinomTrials,Table3[[#This Row],[RV binom]])</f>
        <v>0</v>
      </c>
      <c r="M1807" s="1">
        <f>Table3[[#This Row],[Risk 2 simulated occurences]]*_xlfn.LOGNORM.INV(Table3[[#This Row],[RV lognorm]],(LN(ImpLow2)+LN(ImpUp2))/2,(LN(ImpUp2)-LN(ImpLow2))/3.29)</f>
        <v>0</v>
      </c>
    </row>
    <row r="1808" spans="7:13">
      <c r="G1808">
        <v>1.9968640999853912E-3</v>
      </c>
      <c r="H1808">
        <v>2.0360182980243202E-3</v>
      </c>
      <c r="I1808">
        <v>2.0751724960632496E-3</v>
      </c>
      <c r="J1808">
        <f>_xlfn.BINOM.INV(BinomTrials,_xlfn.GAMMA.INV(Table3[[#This Row],[RV gamma]],GammaShape1,GammaRate1)/BinomTrials,Table3[[#This Row],[RV binom]])</f>
        <v>0</v>
      </c>
      <c r="K1808" s="1">
        <f>Table3[[#This Row],[Risk 1 Simulated occurences]]*_xlfn.LOGNORM.INV(Table3[[#This Row],[RV lognorm]],(LN(ImpLow1)+LN(ImpUp1))/2,(LN(ImpUp1)-LN(ImpLow1))/3.29)</f>
        <v>0</v>
      </c>
      <c r="L1808">
        <f>_xlfn.BINOM.INV(BinomTrials,_xlfn.GAMMA.INV(Table3[[#This Row],[RV gamma]],GammaShape2,GammaRate2)/BinomTrials,Table3[[#This Row],[RV binom]])</f>
        <v>0</v>
      </c>
      <c r="M1808" s="1">
        <f>Table3[[#This Row],[Risk 2 simulated occurences]]*_xlfn.LOGNORM.INV(Table3[[#This Row],[RV lognorm]],(LN(ImpLow2)+LN(ImpUp2))/2,(LN(ImpUp2)-LN(ImpLow2))/3.29)</f>
        <v>0</v>
      </c>
    </row>
    <row r="1809" spans="7:13">
      <c r="G1809">
        <v>0.56129492845446571</v>
      </c>
      <c r="H1809">
        <v>0.2193595348947493</v>
      </c>
      <c r="I1809">
        <v>0.87742414133503299</v>
      </c>
      <c r="J1809">
        <f>_xlfn.BINOM.INV(BinomTrials,_xlfn.GAMMA.INV(Table3[[#This Row],[RV gamma]],GammaShape1,GammaRate1)/BinomTrials,Table3[[#This Row],[RV binom]])</f>
        <v>0</v>
      </c>
      <c r="K1809" s="1">
        <f>Table3[[#This Row],[Risk 1 Simulated occurences]]*_xlfn.LOGNORM.INV(Table3[[#This Row],[RV lognorm]],(LN(ImpLow1)+LN(ImpUp1))/2,(LN(ImpUp1)-LN(ImpLow1))/3.29)</f>
        <v>0</v>
      </c>
      <c r="L1809">
        <f>_xlfn.BINOM.INV(BinomTrials,_xlfn.GAMMA.INV(Table3[[#This Row],[RV gamma]],GammaShape2,GammaRate2)/BinomTrials,Table3[[#This Row],[RV binom]])</f>
        <v>0</v>
      </c>
      <c r="M1809" s="1">
        <f>Table3[[#This Row],[Risk 2 simulated occurences]]*_xlfn.LOGNORM.INV(Table3[[#This Row],[RV lognorm]],(LN(ImpLow2)+LN(ImpUp2))/2,(LN(ImpUp2)-LN(ImpLow2))/3.29)</f>
        <v>0</v>
      </c>
    </row>
    <row r="1810" spans="7:13">
      <c r="G1810">
        <v>0.68386253420443388</v>
      </c>
      <c r="H1810">
        <v>0.77570297605157967</v>
      </c>
      <c r="I1810">
        <v>0.86754341789872547</v>
      </c>
      <c r="J1810">
        <f>_xlfn.BINOM.INV(BinomTrials,_xlfn.GAMMA.INV(Table3[[#This Row],[RV gamma]],GammaShape1,GammaRate1)/BinomTrials,Table3[[#This Row],[RV binom]])</f>
        <v>1</v>
      </c>
      <c r="K1810" s="1">
        <f>Table3[[#This Row],[Risk 1 Simulated occurences]]*_xlfn.LOGNORM.INV(Table3[[#This Row],[RV lognorm]],(LN(ImpLow1)+LN(ImpUp1))/2,(LN(ImpUp1)-LN(ImpLow1))/3.29)</f>
        <v>69001.935967079698</v>
      </c>
      <c r="L1810">
        <f>_xlfn.BINOM.INV(BinomTrials,_xlfn.GAMMA.INV(Table3[[#This Row],[RV gamma]],GammaShape2,GammaRate2)/BinomTrials,Table3[[#This Row],[RV binom]])</f>
        <v>0</v>
      </c>
      <c r="M1810" s="1">
        <f>Table3[[#This Row],[Risk 2 simulated occurences]]*_xlfn.LOGNORM.INV(Table3[[#This Row],[RV lognorm]],(LN(ImpLow2)+LN(ImpUp2))/2,(LN(ImpUp2)-LN(ImpLow2))/3.29)</f>
        <v>0</v>
      </c>
    </row>
    <row r="1811" spans="7:13">
      <c r="G1811">
        <v>0.67761237392090834</v>
      </c>
      <c r="H1811">
        <v>0.2399184988997497</v>
      </c>
      <c r="I1811">
        <v>0.80222462387859106</v>
      </c>
      <c r="J1811">
        <f>_xlfn.BINOM.INV(BinomTrials,_xlfn.GAMMA.INV(Table3[[#This Row],[RV gamma]],GammaShape1,GammaRate1)/BinomTrials,Table3[[#This Row],[RV binom]])</f>
        <v>0</v>
      </c>
      <c r="K1811" s="1">
        <f>Table3[[#This Row],[Risk 1 Simulated occurences]]*_xlfn.LOGNORM.INV(Table3[[#This Row],[RV lognorm]],(LN(ImpLow1)+LN(ImpUp1))/2,(LN(ImpUp1)-LN(ImpLow1))/3.29)</f>
        <v>0</v>
      </c>
      <c r="L1811">
        <f>_xlfn.BINOM.INV(BinomTrials,_xlfn.GAMMA.INV(Table3[[#This Row],[RV gamma]],GammaShape2,GammaRate2)/BinomTrials,Table3[[#This Row],[RV binom]])</f>
        <v>0</v>
      </c>
      <c r="M1811" s="1">
        <f>Table3[[#This Row],[Risk 2 simulated occurences]]*_xlfn.LOGNORM.INV(Table3[[#This Row],[RV lognorm]],(LN(ImpLow2)+LN(ImpUp2))/2,(LN(ImpUp2)-LN(ImpLow2))/3.29)</f>
        <v>0</v>
      </c>
    </row>
    <row r="1812" spans="7:13">
      <c r="G1812">
        <v>0.63116848870700626</v>
      </c>
      <c r="H1812">
        <v>0.31021100809341812</v>
      </c>
      <c r="I1812">
        <v>0.98925352747982997</v>
      </c>
      <c r="J1812">
        <f>_xlfn.BINOM.INV(BinomTrials,_xlfn.GAMMA.INV(Table3[[#This Row],[RV gamma]],GammaShape1,GammaRate1)/BinomTrials,Table3[[#This Row],[RV binom]])</f>
        <v>0</v>
      </c>
      <c r="K1812" s="1">
        <f>Table3[[#This Row],[Risk 1 Simulated occurences]]*_xlfn.LOGNORM.INV(Table3[[#This Row],[RV lognorm]],(LN(ImpLow1)+LN(ImpUp1))/2,(LN(ImpUp1)-LN(ImpLow1))/3.29)</f>
        <v>0</v>
      </c>
      <c r="L1812">
        <f>_xlfn.BINOM.INV(BinomTrials,_xlfn.GAMMA.INV(Table3[[#This Row],[RV gamma]],GammaShape2,GammaRate2)/BinomTrials,Table3[[#This Row],[RV binom]])</f>
        <v>0</v>
      </c>
      <c r="M1812" s="1">
        <f>Table3[[#This Row],[Risk 2 simulated occurences]]*_xlfn.LOGNORM.INV(Table3[[#This Row],[RV lognorm]],(LN(ImpLow2)+LN(ImpUp2))/2,(LN(ImpUp2)-LN(ImpLow2))/3.29)</f>
        <v>0</v>
      </c>
    </row>
    <row r="1813" spans="7:13">
      <c r="G1813">
        <v>4.8789698653290837E-2</v>
      </c>
      <c r="H1813">
        <v>0.71641302607786517</v>
      </c>
      <c r="I1813">
        <v>0.38403635350243948</v>
      </c>
      <c r="J1813">
        <f>_xlfn.BINOM.INV(BinomTrials,_xlfn.GAMMA.INV(Table3[[#This Row],[RV gamma]],GammaShape1,GammaRate1)/BinomTrials,Table3[[#This Row],[RV binom]])</f>
        <v>1</v>
      </c>
      <c r="K1813" s="1">
        <f>Table3[[#This Row],[Risk 1 Simulated occurences]]*_xlfn.LOGNORM.INV(Table3[[#This Row],[RV lognorm]],(LN(ImpLow1)+LN(ImpUp1))/2,(LN(ImpUp1)-LN(ImpLow1))/3.29)</f>
        <v>25725.611720376535</v>
      </c>
      <c r="L1813">
        <f>_xlfn.BINOM.INV(BinomTrials,_xlfn.GAMMA.INV(Table3[[#This Row],[RV gamma]],GammaShape2,GammaRate2)/BinomTrials,Table3[[#This Row],[RV binom]])</f>
        <v>0</v>
      </c>
      <c r="M1813" s="1">
        <f>Table3[[#This Row],[Risk 2 simulated occurences]]*_xlfn.LOGNORM.INV(Table3[[#This Row],[RV lognorm]],(LN(ImpLow2)+LN(ImpUp2))/2,(LN(ImpUp2)-LN(ImpLow2))/3.29)</f>
        <v>0</v>
      </c>
    </row>
    <row r="1814" spans="7:13">
      <c r="G1814">
        <v>8.4652658591350856E-3</v>
      </c>
      <c r="H1814">
        <v>0.75372929067990246</v>
      </c>
      <c r="I1814">
        <v>0.49899331550066978</v>
      </c>
      <c r="J1814">
        <f>_xlfn.BINOM.INV(BinomTrials,_xlfn.GAMMA.INV(Table3[[#This Row],[RV gamma]],GammaShape1,GammaRate1)/BinomTrials,Table3[[#This Row],[RV binom]])</f>
        <v>1</v>
      </c>
      <c r="K1814" s="1">
        <f>Table3[[#This Row],[Risk 1 Simulated occurences]]*_xlfn.LOGNORM.INV(Table3[[#This Row],[RV lognorm]],(LN(ImpLow1)+LN(ImpUp1))/2,(LN(ImpUp1)-LN(ImpLow1))/3.29)</f>
        <v>31566.978409242725</v>
      </c>
      <c r="L1814">
        <f>_xlfn.BINOM.INV(BinomTrials,_xlfn.GAMMA.INV(Table3[[#This Row],[RV gamma]],GammaShape2,GammaRate2)/BinomTrials,Table3[[#This Row],[RV binom]])</f>
        <v>0</v>
      </c>
      <c r="M1814" s="1">
        <f>Table3[[#This Row],[Risk 2 simulated occurences]]*_xlfn.LOGNORM.INV(Table3[[#This Row],[RV lognorm]],(LN(ImpLow2)+LN(ImpUp2))/2,(LN(ImpUp2)-LN(ImpLow2))/3.29)</f>
        <v>0</v>
      </c>
    </row>
    <row r="1815" spans="7:13">
      <c r="G1815">
        <v>0.27572329448336891</v>
      </c>
      <c r="H1815">
        <v>0.92818845712029774</v>
      </c>
      <c r="I1815">
        <v>0.58065361975722651</v>
      </c>
      <c r="J1815">
        <f>_xlfn.BINOM.INV(BinomTrials,_xlfn.GAMMA.INV(Table3[[#This Row],[RV gamma]],GammaShape1,GammaRate1)/BinomTrials,Table3[[#This Row],[RV binom]])</f>
        <v>2</v>
      </c>
      <c r="K1815" s="1">
        <f>Table3[[#This Row],[Risk 1 Simulated occurences]]*_xlfn.LOGNORM.INV(Table3[[#This Row],[RV lognorm]],(LN(ImpLow1)+LN(ImpUp1))/2,(LN(ImpUp1)-LN(ImpLow1))/3.29)</f>
        <v>72929.648869601617</v>
      </c>
      <c r="L1815">
        <f>_xlfn.BINOM.INV(BinomTrials,_xlfn.GAMMA.INV(Table3[[#This Row],[RV gamma]],GammaShape2,GammaRate2)/BinomTrials,Table3[[#This Row],[RV binom]])</f>
        <v>1</v>
      </c>
      <c r="M1815" s="1">
        <f>Table3[[#This Row],[Risk 2 simulated occurences]]*_xlfn.LOGNORM.INV(Table3[[#This Row],[RV lognorm]],(LN(ImpLow2)+LN(ImpUp2))/2,(LN(ImpUp2)-LN(ImpLow2))/3.29)</f>
        <v>3646482.4434800819</v>
      </c>
    </row>
    <row r="1816" spans="7:13">
      <c r="G1816">
        <v>8.1410381980897104E-2</v>
      </c>
      <c r="H1816">
        <v>6.3398820843267631E-2</v>
      </c>
      <c r="I1816">
        <v>4.5387259705638165E-2</v>
      </c>
      <c r="J1816">
        <f>_xlfn.BINOM.INV(BinomTrials,_xlfn.GAMMA.INV(Table3[[#This Row],[RV gamma]],GammaShape1,GammaRate1)/BinomTrials,Table3[[#This Row],[RV binom]])</f>
        <v>0</v>
      </c>
      <c r="K1816" s="1">
        <f>Table3[[#This Row],[Risk 1 Simulated occurences]]*_xlfn.LOGNORM.INV(Table3[[#This Row],[RV lognorm]],(LN(ImpLow1)+LN(ImpUp1))/2,(LN(ImpUp1)-LN(ImpLow1))/3.29)</f>
        <v>0</v>
      </c>
      <c r="L1816">
        <f>_xlfn.BINOM.INV(BinomTrials,_xlfn.GAMMA.INV(Table3[[#This Row],[RV gamma]],GammaShape2,GammaRate2)/BinomTrials,Table3[[#This Row],[RV binom]])</f>
        <v>0</v>
      </c>
      <c r="M1816" s="1">
        <f>Table3[[#This Row],[Risk 2 simulated occurences]]*_xlfn.LOGNORM.INV(Table3[[#This Row],[RV lognorm]],(LN(ImpLow2)+LN(ImpUp2))/2,(LN(ImpUp2)-LN(ImpLow2))/3.29)</f>
        <v>0</v>
      </c>
    </row>
    <row r="1817" spans="7:13">
      <c r="G1817">
        <v>0.26428995293764862</v>
      </c>
      <c r="H1817">
        <v>0.54398191279917119</v>
      </c>
      <c r="I1817">
        <v>0.8236738726606937</v>
      </c>
      <c r="J1817">
        <f>_xlfn.BINOM.INV(BinomTrials,_xlfn.GAMMA.INV(Table3[[#This Row],[RV gamma]],GammaShape1,GammaRate1)/BinomTrials,Table3[[#This Row],[RV binom]])</f>
        <v>0</v>
      </c>
      <c r="K1817" s="1">
        <f>Table3[[#This Row],[Risk 1 Simulated occurences]]*_xlfn.LOGNORM.INV(Table3[[#This Row],[RV lognorm]],(LN(ImpLow1)+LN(ImpUp1))/2,(LN(ImpUp1)-LN(ImpLow1))/3.29)</f>
        <v>0</v>
      </c>
      <c r="L1817">
        <f>_xlfn.BINOM.INV(BinomTrials,_xlfn.GAMMA.INV(Table3[[#This Row],[RV gamma]],GammaShape2,GammaRate2)/BinomTrials,Table3[[#This Row],[RV binom]])</f>
        <v>0</v>
      </c>
      <c r="M1817" s="1">
        <f>Table3[[#This Row],[Risk 2 simulated occurences]]*_xlfn.LOGNORM.INV(Table3[[#This Row],[RV lognorm]],(LN(ImpLow2)+LN(ImpUp2))/2,(LN(ImpUp2)-LN(ImpLow2))/3.29)</f>
        <v>0</v>
      </c>
    </row>
    <row r="1818" spans="7:13">
      <c r="G1818">
        <v>0.92123902306018357</v>
      </c>
      <c r="H1818">
        <v>0.70400841566920669</v>
      </c>
      <c r="I1818">
        <v>0.48677780827822992</v>
      </c>
      <c r="J1818">
        <f>_xlfn.BINOM.INV(BinomTrials,_xlfn.GAMMA.INV(Table3[[#This Row],[RV gamma]],GammaShape1,GammaRate1)/BinomTrials,Table3[[#This Row],[RV binom]])</f>
        <v>1</v>
      </c>
      <c r="K1818" s="1">
        <f>Table3[[#This Row],[Risk 1 Simulated occurences]]*_xlfn.LOGNORM.INV(Table3[[#This Row],[RV lognorm]],(LN(ImpLow1)+LN(ImpUp1))/2,(LN(ImpUp1)-LN(ImpLow1))/3.29)</f>
        <v>30897.565277176556</v>
      </c>
      <c r="L1818">
        <f>_xlfn.BINOM.INV(BinomTrials,_xlfn.GAMMA.INV(Table3[[#This Row],[RV gamma]],GammaShape2,GammaRate2)/BinomTrials,Table3[[#This Row],[RV binom]])</f>
        <v>0</v>
      </c>
      <c r="M1818" s="1">
        <f>Table3[[#This Row],[Risk 2 simulated occurences]]*_xlfn.LOGNORM.INV(Table3[[#This Row],[RV lognorm]],(LN(ImpLow2)+LN(ImpUp2))/2,(LN(ImpUp2)-LN(ImpLow2))/3.29)</f>
        <v>0</v>
      </c>
    </row>
    <row r="1819" spans="7:13">
      <c r="G1819">
        <v>0.26426057250437351</v>
      </c>
      <c r="H1819">
        <v>0.26944215235740049</v>
      </c>
      <c r="I1819">
        <v>0.27462373221042741</v>
      </c>
      <c r="J1819">
        <f>_xlfn.BINOM.INV(BinomTrials,_xlfn.GAMMA.INV(Table3[[#This Row],[RV gamma]],GammaShape1,GammaRate1)/BinomTrials,Table3[[#This Row],[RV binom]])</f>
        <v>0</v>
      </c>
      <c r="K1819" s="1">
        <f>Table3[[#This Row],[Risk 1 Simulated occurences]]*_xlfn.LOGNORM.INV(Table3[[#This Row],[RV lognorm]],(LN(ImpLow1)+LN(ImpUp1))/2,(LN(ImpUp1)-LN(ImpLow1))/3.29)</f>
        <v>0</v>
      </c>
      <c r="L1819">
        <f>_xlfn.BINOM.INV(BinomTrials,_xlfn.GAMMA.INV(Table3[[#This Row],[RV gamma]],GammaShape2,GammaRate2)/BinomTrials,Table3[[#This Row],[RV binom]])</f>
        <v>0</v>
      </c>
      <c r="M1819" s="1">
        <f>Table3[[#This Row],[Risk 2 simulated occurences]]*_xlfn.LOGNORM.INV(Table3[[#This Row],[RV lognorm]],(LN(ImpLow2)+LN(ImpUp2))/2,(LN(ImpUp2)-LN(ImpLow2))/3.29)</f>
        <v>0</v>
      </c>
    </row>
    <row r="1820" spans="7:13">
      <c r="G1820">
        <v>0.42744208100598402</v>
      </c>
      <c r="H1820">
        <v>0.51425467082963072</v>
      </c>
      <c r="I1820">
        <v>0.60106726065327754</v>
      </c>
      <c r="J1820">
        <f>_xlfn.BINOM.INV(BinomTrials,_xlfn.GAMMA.INV(Table3[[#This Row],[RV gamma]],GammaShape1,GammaRate1)/BinomTrials,Table3[[#This Row],[RV binom]])</f>
        <v>0</v>
      </c>
      <c r="K1820" s="1">
        <f>Table3[[#This Row],[Risk 1 Simulated occurences]]*_xlfn.LOGNORM.INV(Table3[[#This Row],[RV lognorm]],(LN(ImpLow1)+LN(ImpUp1))/2,(LN(ImpUp1)-LN(ImpLow1))/3.29)</f>
        <v>0</v>
      </c>
      <c r="L1820">
        <f>_xlfn.BINOM.INV(BinomTrials,_xlfn.GAMMA.INV(Table3[[#This Row],[RV gamma]],GammaShape2,GammaRate2)/BinomTrials,Table3[[#This Row],[RV binom]])</f>
        <v>0</v>
      </c>
      <c r="M1820" s="1">
        <f>Table3[[#This Row],[Risk 2 simulated occurences]]*_xlfn.LOGNORM.INV(Table3[[#This Row],[RV lognorm]],(LN(ImpLow2)+LN(ImpUp2))/2,(LN(ImpUp2)-LN(ImpLow2))/3.29)</f>
        <v>0</v>
      </c>
    </row>
    <row r="1821" spans="7:13">
      <c r="G1821">
        <v>1.9055467573486022E-2</v>
      </c>
      <c r="H1821">
        <v>7.8252633604338692E-2</v>
      </c>
      <c r="I1821">
        <v>0.13744979963519136</v>
      </c>
      <c r="J1821">
        <f>_xlfn.BINOM.INV(BinomTrials,_xlfn.GAMMA.INV(Table3[[#This Row],[RV gamma]],GammaShape1,GammaRate1)/BinomTrials,Table3[[#This Row],[RV binom]])</f>
        <v>0</v>
      </c>
      <c r="K1821" s="1">
        <f>Table3[[#This Row],[Risk 1 Simulated occurences]]*_xlfn.LOGNORM.INV(Table3[[#This Row],[RV lognorm]],(LN(ImpLow1)+LN(ImpUp1))/2,(LN(ImpUp1)-LN(ImpLow1))/3.29)</f>
        <v>0</v>
      </c>
      <c r="L1821">
        <f>_xlfn.BINOM.INV(BinomTrials,_xlfn.GAMMA.INV(Table3[[#This Row],[RV gamma]],GammaShape2,GammaRate2)/BinomTrials,Table3[[#This Row],[RV binom]])</f>
        <v>0</v>
      </c>
      <c r="M1821" s="1">
        <f>Table3[[#This Row],[Risk 2 simulated occurences]]*_xlfn.LOGNORM.INV(Table3[[#This Row],[RV lognorm]],(LN(ImpLow2)+LN(ImpUp2))/2,(LN(ImpUp2)-LN(ImpLow2))/3.29)</f>
        <v>0</v>
      </c>
    </row>
    <row r="1822" spans="7:13">
      <c r="G1822">
        <v>0.26524350757954807</v>
      </c>
      <c r="H1822">
        <v>0.1920129881203235</v>
      </c>
      <c r="I1822">
        <v>0.11878246866109896</v>
      </c>
      <c r="J1822">
        <f>_xlfn.BINOM.INV(BinomTrials,_xlfn.GAMMA.INV(Table3[[#This Row],[RV gamma]],GammaShape1,GammaRate1)/BinomTrials,Table3[[#This Row],[RV binom]])</f>
        <v>0</v>
      </c>
      <c r="K1822" s="1">
        <f>Table3[[#This Row],[Risk 1 Simulated occurences]]*_xlfn.LOGNORM.INV(Table3[[#This Row],[RV lognorm]],(LN(ImpLow1)+LN(ImpUp1))/2,(LN(ImpUp1)-LN(ImpLow1))/3.29)</f>
        <v>0</v>
      </c>
      <c r="L1822">
        <f>_xlfn.BINOM.INV(BinomTrials,_xlfn.GAMMA.INV(Table3[[#This Row],[RV gamma]],GammaShape2,GammaRate2)/BinomTrials,Table3[[#This Row],[RV binom]])</f>
        <v>0</v>
      </c>
      <c r="M1822" s="1">
        <f>Table3[[#This Row],[Risk 2 simulated occurences]]*_xlfn.LOGNORM.INV(Table3[[#This Row],[RV lognorm]],(LN(ImpLow2)+LN(ImpUp2))/2,(LN(ImpUp2)-LN(ImpLow2))/3.29)</f>
        <v>0</v>
      </c>
    </row>
    <row r="1823" spans="7:13">
      <c r="G1823">
        <v>0.94763188946416221</v>
      </c>
      <c r="H1823">
        <v>0.16229133827718503</v>
      </c>
      <c r="I1823">
        <v>0.3769507870902078</v>
      </c>
      <c r="J1823">
        <f>_xlfn.BINOM.INV(BinomTrials,_xlfn.GAMMA.INV(Table3[[#This Row],[RV gamma]],GammaShape1,GammaRate1)/BinomTrials,Table3[[#This Row],[RV binom]])</f>
        <v>0</v>
      </c>
      <c r="K1823" s="1">
        <f>Table3[[#This Row],[Risk 1 Simulated occurences]]*_xlfn.LOGNORM.INV(Table3[[#This Row],[RV lognorm]],(LN(ImpLow1)+LN(ImpUp1))/2,(LN(ImpUp1)-LN(ImpLow1))/3.29)</f>
        <v>0</v>
      </c>
      <c r="L1823">
        <f>_xlfn.BINOM.INV(BinomTrials,_xlfn.GAMMA.INV(Table3[[#This Row],[RV gamma]],GammaShape2,GammaRate2)/BinomTrials,Table3[[#This Row],[RV binom]])</f>
        <v>0</v>
      </c>
      <c r="M1823" s="1">
        <f>Table3[[#This Row],[Risk 2 simulated occurences]]*_xlfn.LOGNORM.INV(Table3[[#This Row],[RV lognorm]],(LN(ImpLow2)+LN(ImpUp2))/2,(LN(ImpUp2)-LN(ImpLow2))/3.29)</f>
        <v>0</v>
      </c>
    </row>
    <row r="1824" spans="7:13">
      <c r="G1824">
        <v>0.84916622417474452</v>
      </c>
      <c r="H1824">
        <v>0.63052242464875918</v>
      </c>
      <c r="I1824">
        <v>0.41187862512277373</v>
      </c>
      <c r="J1824">
        <f>_xlfn.BINOM.INV(BinomTrials,_xlfn.GAMMA.INV(Table3[[#This Row],[RV gamma]],GammaShape1,GammaRate1)/BinomTrials,Table3[[#This Row],[RV binom]])</f>
        <v>1</v>
      </c>
      <c r="K1824" s="1">
        <f>Table3[[#This Row],[Risk 1 Simulated occurences]]*_xlfn.LOGNORM.INV(Table3[[#This Row],[RV lognorm]],(LN(ImpLow1)+LN(ImpUp1))/2,(LN(ImpUp1)-LN(ImpLow1))/3.29)</f>
        <v>27058.607402192109</v>
      </c>
      <c r="L1824">
        <f>_xlfn.BINOM.INV(BinomTrials,_xlfn.GAMMA.INV(Table3[[#This Row],[RV gamma]],GammaShape2,GammaRate2)/BinomTrials,Table3[[#This Row],[RV binom]])</f>
        <v>0</v>
      </c>
      <c r="M1824" s="1">
        <f>Table3[[#This Row],[Risk 2 simulated occurences]]*_xlfn.LOGNORM.INV(Table3[[#This Row],[RV lognorm]],(LN(ImpLow2)+LN(ImpUp2))/2,(LN(ImpUp2)-LN(ImpLow2))/3.29)</f>
        <v>0</v>
      </c>
    </row>
    <row r="1825" spans="7:13">
      <c r="G1825">
        <v>0.93672970493171814</v>
      </c>
      <c r="H1825">
        <v>0.19039107169508518</v>
      </c>
      <c r="I1825">
        <v>0.44405243845845221</v>
      </c>
      <c r="J1825">
        <f>_xlfn.BINOM.INV(BinomTrials,_xlfn.GAMMA.INV(Table3[[#This Row],[RV gamma]],GammaShape1,GammaRate1)/BinomTrials,Table3[[#This Row],[RV binom]])</f>
        <v>0</v>
      </c>
      <c r="K1825" s="1">
        <f>Table3[[#This Row],[Risk 1 Simulated occurences]]*_xlfn.LOGNORM.INV(Table3[[#This Row],[RV lognorm]],(LN(ImpLow1)+LN(ImpUp1))/2,(LN(ImpUp1)-LN(ImpLow1))/3.29)</f>
        <v>0</v>
      </c>
      <c r="L1825">
        <f>_xlfn.BINOM.INV(BinomTrials,_xlfn.GAMMA.INV(Table3[[#This Row],[RV gamma]],GammaShape2,GammaRate2)/BinomTrials,Table3[[#This Row],[RV binom]])</f>
        <v>0</v>
      </c>
      <c r="M1825" s="1">
        <f>Table3[[#This Row],[Risk 2 simulated occurences]]*_xlfn.LOGNORM.INV(Table3[[#This Row],[RV lognorm]],(LN(ImpLow2)+LN(ImpUp2))/2,(LN(ImpUp2)-LN(ImpLow2))/3.29)</f>
        <v>0</v>
      </c>
    </row>
    <row r="1826" spans="7:13">
      <c r="G1826">
        <v>0.61615078738711349</v>
      </c>
      <c r="H1826">
        <v>0.90274197929666467</v>
      </c>
      <c r="I1826">
        <v>0.18933317120621596</v>
      </c>
      <c r="J1826">
        <f>_xlfn.BINOM.INV(BinomTrials,_xlfn.GAMMA.INV(Table3[[#This Row],[RV gamma]],GammaShape1,GammaRate1)/BinomTrials,Table3[[#This Row],[RV binom]])</f>
        <v>2</v>
      </c>
      <c r="K1826" s="1">
        <f>Table3[[#This Row],[Risk 1 Simulated occurences]]*_xlfn.LOGNORM.INV(Table3[[#This Row],[RV lognorm]],(LN(ImpLow1)+LN(ImpUp1))/2,(LN(ImpUp1)-LN(ImpLow1))/3.29)</f>
        <v>34154.230535971299</v>
      </c>
      <c r="L1826">
        <f>_xlfn.BINOM.INV(BinomTrials,_xlfn.GAMMA.INV(Table3[[#This Row],[RV gamma]],GammaShape2,GammaRate2)/BinomTrials,Table3[[#This Row],[RV binom]])</f>
        <v>1</v>
      </c>
      <c r="M1826" s="1">
        <f>Table3[[#This Row],[Risk 2 simulated occurences]]*_xlfn.LOGNORM.INV(Table3[[#This Row],[RV lognorm]],(LN(ImpLow2)+LN(ImpUp2))/2,(LN(ImpUp2)-LN(ImpLow2))/3.29)</f>
        <v>1707711.5267985626</v>
      </c>
    </row>
    <row r="1827" spans="7:13">
      <c r="G1827">
        <v>0.64628361521581357</v>
      </c>
      <c r="H1827">
        <v>0.38444603904357461</v>
      </c>
      <c r="I1827">
        <v>0.12260846287133566</v>
      </c>
      <c r="J1827">
        <f>_xlfn.BINOM.INV(BinomTrials,_xlfn.GAMMA.INV(Table3[[#This Row],[RV gamma]],GammaShape1,GammaRate1)/BinomTrials,Table3[[#This Row],[RV binom]])</f>
        <v>0</v>
      </c>
      <c r="K1827" s="1">
        <f>Table3[[#This Row],[Risk 1 Simulated occurences]]*_xlfn.LOGNORM.INV(Table3[[#This Row],[RV lognorm]],(LN(ImpLow1)+LN(ImpUp1))/2,(LN(ImpUp1)-LN(ImpLow1))/3.29)</f>
        <v>0</v>
      </c>
      <c r="L1827">
        <f>_xlfn.BINOM.INV(BinomTrials,_xlfn.GAMMA.INV(Table3[[#This Row],[RV gamma]],GammaShape2,GammaRate2)/BinomTrials,Table3[[#This Row],[RV binom]])</f>
        <v>0</v>
      </c>
      <c r="M1827" s="1">
        <f>Table3[[#This Row],[Risk 2 simulated occurences]]*_xlfn.LOGNORM.INV(Table3[[#This Row],[RV lognorm]],(LN(ImpLow2)+LN(ImpUp2))/2,(LN(ImpUp2)-LN(ImpLow2))/3.29)</f>
        <v>0</v>
      </c>
    </row>
    <row r="1828" spans="7:13">
      <c r="G1828">
        <v>8.8720932178534995E-2</v>
      </c>
      <c r="H1828">
        <v>0.38457820535850629</v>
      </c>
      <c r="I1828">
        <v>0.68043547853847752</v>
      </c>
      <c r="J1828">
        <f>_xlfn.BINOM.INV(BinomTrials,_xlfn.GAMMA.INV(Table3[[#This Row],[RV gamma]],GammaShape1,GammaRate1)/BinomTrials,Table3[[#This Row],[RV binom]])</f>
        <v>0</v>
      </c>
      <c r="K1828" s="1">
        <f>Table3[[#This Row],[Risk 1 Simulated occurences]]*_xlfn.LOGNORM.INV(Table3[[#This Row],[RV lognorm]],(LN(ImpLow1)+LN(ImpUp1))/2,(LN(ImpUp1)-LN(ImpLow1))/3.29)</f>
        <v>0</v>
      </c>
      <c r="L1828">
        <f>_xlfn.BINOM.INV(BinomTrials,_xlfn.GAMMA.INV(Table3[[#This Row],[RV gamma]],GammaShape2,GammaRate2)/BinomTrials,Table3[[#This Row],[RV binom]])</f>
        <v>0</v>
      </c>
      <c r="M1828" s="1">
        <f>Table3[[#This Row],[Risk 2 simulated occurences]]*_xlfn.LOGNORM.INV(Table3[[#This Row],[RV lognorm]],(LN(ImpLow2)+LN(ImpUp2))/2,(LN(ImpUp2)-LN(ImpLow2))/3.29)</f>
        <v>0</v>
      </c>
    </row>
    <row r="1829" spans="7:13">
      <c r="G1829">
        <v>0.13270712463776912</v>
      </c>
      <c r="H1829">
        <v>0.60589746041498027</v>
      </c>
      <c r="I1829">
        <v>7.9087796192191445E-2</v>
      </c>
      <c r="J1829">
        <f>_xlfn.BINOM.INV(BinomTrials,_xlfn.GAMMA.INV(Table3[[#This Row],[RV gamma]],GammaShape1,GammaRate1)/BinomTrials,Table3[[#This Row],[RV binom]])</f>
        <v>0</v>
      </c>
      <c r="K1829" s="1">
        <f>Table3[[#This Row],[Risk 1 Simulated occurences]]*_xlfn.LOGNORM.INV(Table3[[#This Row],[RV lognorm]],(LN(ImpLow1)+LN(ImpUp1))/2,(LN(ImpUp1)-LN(ImpLow1))/3.29)</f>
        <v>0</v>
      </c>
      <c r="L1829">
        <f>_xlfn.BINOM.INV(BinomTrials,_xlfn.GAMMA.INV(Table3[[#This Row],[RV gamma]],GammaShape2,GammaRate2)/BinomTrials,Table3[[#This Row],[RV binom]])</f>
        <v>0</v>
      </c>
      <c r="M1829" s="1">
        <f>Table3[[#This Row],[Risk 2 simulated occurences]]*_xlfn.LOGNORM.INV(Table3[[#This Row],[RV lognorm]],(LN(ImpLow2)+LN(ImpUp2))/2,(LN(ImpUp2)-LN(ImpLow2))/3.29)</f>
        <v>0</v>
      </c>
    </row>
    <row r="1830" spans="7:13">
      <c r="G1830">
        <v>0.40864378698572695</v>
      </c>
      <c r="H1830">
        <v>0.31861719457368237</v>
      </c>
      <c r="I1830">
        <v>0.22859060216163779</v>
      </c>
      <c r="J1830">
        <f>_xlfn.BINOM.INV(BinomTrials,_xlfn.GAMMA.INV(Table3[[#This Row],[RV gamma]],GammaShape1,GammaRate1)/BinomTrials,Table3[[#This Row],[RV binom]])</f>
        <v>0</v>
      </c>
      <c r="K1830" s="1">
        <f>Table3[[#This Row],[Risk 1 Simulated occurences]]*_xlfn.LOGNORM.INV(Table3[[#This Row],[RV lognorm]],(LN(ImpLow1)+LN(ImpUp1))/2,(LN(ImpUp1)-LN(ImpLow1))/3.29)</f>
        <v>0</v>
      </c>
      <c r="L1830">
        <f>_xlfn.BINOM.INV(BinomTrials,_xlfn.GAMMA.INV(Table3[[#This Row],[RV gamma]],GammaShape2,GammaRate2)/BinomTrials,Table3[[#This Row],[RV binom]])</f>
        <v>0</v>
      </c>
      <c r="M1830" s="1">
        <f>Table3[[#This Row],[Risk 2 simulated occurences]]*_xlfn.LOGNORM.INV(Table3[[#This Row],[RV lognorm]],(LN(ImpLow2)+LN(ImpUp2))/2,(LN(ImpUp2)-LN(ImpLow2))/3.29)</f>
        <v>0</v>
      </c>
    </row>
    <row r="1831" spans="7:13">
      <c r="G1831">
        <v>7.612786911247664E-2</v>
      </c>
      <c r="H1831">
        <v>0.99918919987938792</v>
      </c>
      <c r="I1831">
        <v>0.92225053064629925</v>
      </c>
      <c r="J1831">
        <f>_xlfn.BINOM.INV(BinomTrials,_xlfn.GAMMA.INV(Table3[[#This Row],[RV gamma]],GammaShape1,GammaRate1)/BinomTrials,Table3[[#This Row],[RV binom]])</f>
        <v>3</v>
      </c>
      <c r="K1831" s="1">
        <f>Table3[[#This Row],[Risk 1 Simulated occurences]]*_xlfn.LOGNORM.INV(Table3[[#This Row],[RV lognorm]],(LN(ImpLow1)+LN(ImpUp1))/2,(LN(ImpUp1)-LN(ImpLow1))/3.29)</f>
        <v>256357.341472431</v>
      </c>
      <c r="L1831">
        <f>_xlfn.BINOM.INV(BinomTrials,_xlfn.GAMMA.INV(Table3[[#This Row],[RV gamma]],GammaShape2,GammaRate2)/BinomTrials,Table3[[#This Row],[RV binom]])</f>
        <v>2</v>
      </c>
      <c r="M1831" s="1">
        <f>Table3[[#This Row],[Risk 2 simulated occurences]]*_xlfn.LOGNORM.INV(Table3[[#This Row],[RV lognorm]],(LN(ImpLow2)+LN(ImpUp2))/2,(LN(ImpUp2)-LN(ImpLow2))/3.29)</f>
        <v>17090489.431495439</v>
      </c>
    </row>
    <row r="1832" spans="7:13">
      <c r="G1832">
        <v>0.48109617339498184</v>
      </c>
      <c r="H1832">
        <v>0.37288237287331483</v>
      </c>
      <c r="I1832">
        <v>0.26466857235164781</v>
      </c>
      <c r="J1832">
        <f>_xlfn.BINOM.INV(BinomTrials,_xlfn.GAMMA.INV(Table3[[#This Row],[RV gamma]],GammaShape1,GammaRate1)/BinomTrials,Table3[[#This Row],[RV binom]])</f>
        <v>0</v>
      </c>
      <c r="K1832" s="1">
        <f>Table3[[#This Row],[Risk 1 Simulated occurences]]*_xlfn.LOGNORM.INV(Table3[[#This Row],[RV lognorm]],(LN(ImpLow1)+LN(ImpUp1))/2,(LN(ImpUp1)-LN(ImpLow1))/3.29)</f>
        <v>0</v>
      </c>
      <c r="L1832">
        <f>_xlfn.BINOM.INV(BinomTrials,_xlfn.GAMMA.INV(Table3[[#This Row],[RV gamma]],GammaShape2,GammaRate2)/BinomTrials,Table3[[#This Row],[RV binom]])</f>
        <v>0</v>
      </c>
      <c r="M1832" s="1">
        <f>Table3[[#This Row],[Risk 2 simulated occurences]]*_xlfn.LOGNORM.INV(Table3[[#This Row],[RV lognorm]],(LN(ImpLow2)+LN(ImpUp2))/2,(LN(ImpUp2)-LN(ImpLow2))/3.29)</f>
        <v>0</v>
      </c>
    </row>
    <row r="1833" spans="7:13">
      <c r="G1833">
        <v>0.78338624945999413</v>
      </c>
      <c r="H1833">
        <v>3.4040881802346969E-2</v>
      </c>
      <c r="I1833">
        <v>0.28469551414469979</v>
      </c>
      <c r="J1833">
        <f>_xlfn.BINOM.INV(BinomTrials,_xlfn.GAMMA.INV(Table3[[#This Row],[RV gamma]],GammaShape1,GammaRate1)/BinomTrials,Table3[[#This Row],[RV binom]])</f>
        <v>0</v>
      </c>
      <c r="K1833" s="1">
        <f>Table3[[#This Row],[Risk 1 Simulated occurences]]*_xlfn.LOGNORM.INV(Table3[[#This Row],[RV lognorm]],(LN(ImpLow1)+LN(ImpUp1))/2,(LN(ImpUp1)-LN(ImpLow1))/3.29)</f>
        <v>0</v>
      </c>
      <c r="L1833">
        <f>_xlfn.BINOM.INV(BinomTrials,_xlfn.GAMMA.INV(Table3[[#This Row],[RV gamma]],GammaShape2,GammaRate2)/BinomTrials,Table3[[#This Row],[RV binom]])</f>
        <v>0</v>
      </c>
      <c r="M1833" s="1">
        <f>Table3[[#This Row],[Risk 2 simulated occurences]]*_xlfn.LOGNORM.INV(Table3[[#This Row],[RV lognorm]],(LN(ImpLow2)+LN(ImpUp2))/2,(LN(ImpUp2)-LN(ImpLow2))/3.29)</f>
        <v>0</v>
      </c>
    </row>
    <row r="1834" spans="7:13">
      <c r="G1834">
        <v>0.37269467412153945</v>
      </c>
      <c r="H1834">
        <v>0.12510045204549117</v>
      </c>
      <c r="I1834">
        <v>0.87750622996944294</v>
      </c>
      <c r="J1834">
        <f>_xlfn.BINOM.INV(BinomTrials,_xlfn.GAMMA.INV(Table3[[#This Row],[RV gamma]],GammaShape1,GammaRate1)/BinomTrials,Table3[[#This Row],[RV binom]])</f>
        <v>0</v>
      </c>
      <c r="K1834" s="1">
        <f>Table3[[#This Row],[Risk 1 Simulated occurences]]*_xlfn.LOGNORM.INV(Table3[[#This Row],[RV lognorm]],(LN(ImpLow1)+LN(ImpUp1))/2,(LN(ImpUp1)-LN(ImpLow1))/3.29)</f>
        <v>0</v>
      </c>
      <c r="L1834">
        <f>_xlfn.BINOM.INV(BinomTrials,_xlfn.GAMMA.INV(Table3[[#This Row],[RV gamma]],GammaShape2,GammaRate2)/BinomTrials,Table3[[#This Row],[RV binom]])</f>
        <v>0</v>
      </c>
      <c r="M1834" s="1">
        <f>Table3[[#This Row],[Risk 2 simulated occurences]]*_xlfn.LOGNORM.INV(Table3[[#This Row],[RV lognorm]],(LN(ImpLow2)+LN(ImpUp2))/2,(LN(ImpUp2)-LN(ImpLow2))/3.29)</f>
        <v>0</v>
      </c>
    </row>
    <row r="1835" spans="7:13">
      <c r="G1835">
        <v>0.87938796071307168</v>
      </c>
      <c r="H1835">
        <v>0.56329752857019078</v>
      </c>
      <c r="I1835">
        <v>0.24720709642730984</v>
      </c>
      <c r="J1835">
        <f>_xlfn.BINOM.INV(BinomTrials,_xlfn.GAMMA.INV(Table3[[#This Row],[RV gamma]],GammaShape1,GammaRate1)/BinomTrials,Table3[[#This Row],[RV binom]])</f>
        <v>1</v>
      </c>
      <c r="K1835" s="1">
        <f>Table3[[#This Row],[Risk 1 Simulated occurences]]*_xlfn.LOGNORM.INV(Table3[[#This Row],[RV lognorm]],(LN(ImpLow1)+LN(ImpUp1))/2,(LN(ImpUp1)-LN(ImpLow1))/3.29)</f>
        <v>19602.368010944632</v>
      </c>
      <c r="L1835">
        <f>_xlfn.BINOM.INV(BinomTrials,_xlfn.GAMMA.INV(Table3[[#This Row],[RV gamma]],GammaShape2,GammaRate2)/BinomTrials,Table3[[#This Row],[RV binom]])</f>
        <v>0</v>
      </c>
      <c r="M1835" s="1">
        <f>Table3[[#This Row],[Risk 2 simulated occurences]]*_xlfn.LOGNORM.INV(Table3[[#This Row],[RV lognorm]],(LN(ImpLow2)+LN(ImpUp2))/2,(LN(ImpUp2)-LN(ImpLow2))/3.29)</f>
        <v>0</v>
      </c>
    </row>
    <row r="1836" spans="7:13">
      <c r="G1836">
        <v>0.87345570459657151</v>
      </c>
      <c r="H1836">
        <v>0.34156267919650424</v>
      </c>
      <c r="I1836">
        <v>0.80966965379643707</v>
      </c>
      <c r="J1836">
        <f>_xlfn.BINOM.INV(BinomTrials,_xlfn.GAMMA.INV(Table3[[#This Row],[RV gamma]],GammaShape1,GammaRate1)/BinomTrials,Table3[[#This Row],[RV binom]])</f>
        <v>0</v>
      </c>
      <c r="K1836" s="1">
        <f>Table3[[#This Row],[Risk 1 Simulated occurences]]*_xlfn.LOGNORM.INV(Table3[[#This Row],[RV lognorm]],(LN(ImpLow1)+LN(ImpUp1))/2,(LN(ImpUp1)-LN(ImpLow1))/3.29)</f>
        <v>0</v>
      </c>
      <c r="L1836">
        <f>_xlfn.BINOM.INV(BinomTrials,_xlfn.GAMMA.INV(Table3[[#This Row],[RV gamma]],GammaShape2,GammaRate2)/BinomTrials,Table3[[#This Row],[RV binom]])</f>
        <v>0</v>
      </c>
      <c r="M1836" s="1">
        <f>Table3[[#This Row],[Risk 2 simulated occurences]]*_xlfn.LOGNORM.INV(Table3[[#This Row],[RV lognorm]],(LN(ImpLow2)+LN(ImpUp2))/2,(LN(ImpUp2)-LN(ImpLow2))/3.29)</f>
        <v>0</v>
      </c>
    </row>
    <row r="1837" spans="7:13">
      <c r="G1837">
        <v>0.17002715457697731</v>
      </c>
      <c r="H1837">
        <v>0.64394925564711414</v>
      </c>
      <c r="I1837">
        <v>0.11787135671725094</v>
      </c>
      <c r="J1837">
        <f>_xlfn.BINOM.INV(BinomTrials,_xlfn.GAMMA.INV(Table3[[#This Row],[RV gamma]],GammaShape1,GammaRate1)/BinomTrials,Table3[[#This Row],[RV binom]])</f>
        <v>0</v>
      </c>
      <c r="K1837" s="1">
        <f>Table3[[#This Row],[Risk 1 Simulated occurences]]*_xlfn.LOGNORM.INV(Table3[[#This Row],[RV lognorm]],(LN(ImpLow1)+LN(ImpUp1))/2,(LN(ImpUp1)-LN(ImpLow1))/3.29)</f>
        <v>0</v>
      </c>
      <c r="L1837">
        <f>_xlfn.BINOM.INV(BinomTrials,_xlfn.GAMMA.INV(Table3[[#This Row],[RV gamma]],GammaShape2,GammaRate2)/BinomTrials,Table3[[#This Row],[RV binom]])</f>
        <v>0</v>
      </c>
      <c r="M1837" s="1">
        <f>Table3[[#This Row],[Risk 2 simulated occurences]]*_xlfn.LOGNORM.INV(Table3[[#This Row],[RV lognorm]],(LN(ImpLow2)+LN(ImpUp2))/2,(LN(ImpUp2)-LN(ImpLow2))/3.29)</f>
        <v>0</v>
      </c>
    </row>
    <row r="1838" spans="7:13">
      <c r="G1838">
        <v>0.64638697525783761</v>
      </c>
      <c r="H1838">
        <v>0.85513966104720707</v>
      </c>
      <c r="I1838">
        <v>6.3892346836576394E-2</v>
      </c>
      <c r="J1838">
        <f>_xlfn.BINOM.INV(BinomTrials,_xlfn.GAMMA.INV(Table3[[#This Row],[RV gamma]],GammaShape1,GammaRate1)/BinomTrials,Table3[[#This Row],[RV binom]])</f>
        <v>1</v>
      </c>
      <c r="K1838" s="1">
        <f>Table3[[#This Row],[Risk 1 Simulated occurences]]*_xlfn.LOGNORM.INV(Table3[[#This Row],[RV lognorm]],(LN(ImpLow1)+LN(ImpUp1))/2,(LN(ImpUp1)-LN(ImpLow1))/3.29)</f>
        <v>10892.150605756982</v>
      </c>
      <c r="L1838">
        <f>_xlfn.BINOM.INV(BinomTrials,_xlfn.GAMMA.INV(Table3[[#This Row],[RV gamma]],GammaShape2,GammaRate2)/BinomTrials,Table3[[#This Row],[RV binom]])</f>
        <v>1</v>
      </c>
      <c r="M1838" s="1">
        <f>Table3[[#This Row],[Risk 2 simulated occurences]]*_xlfn.LOGNORM.INV(Table3[[#This Row],[RV lognorm]],(LN(ImpLow2)+LN(ImpUp2))/2,(LN(ImpUp2)-LN(ImpLow2))/3.29)</f>
        <v>1089215.0605756987</v>
      </c>
    </row>
    <row r="1839" spans="7:13">
      <c r="G1839">
        <v>0.8258931584776813</v>
      </c>
      <c r="H1839">
        <v>0.33228322040861624</v>
      </c>
      <c r="I1839">
        <v>0.83867328233955118</v>
      </c>
      <c r="J1839">
        <f>_xlfn.BINOM.INV(BinomTrials,_xlfn.GAMMA.INV(Table3[[#This Row],[RV gamma]],GammaShape1,GammaRate1)/BinomTrials,Table3[[#This Row],[RV binom]])</f>
        <v>0</v>
      </c>
      <c r="K1839" s="1">
        <f>Table3[[#This Row],[Risk 1 Simulated occurences]]*_xlfn.LOGNORM.INV(Table3[[#This Row],[RV lognorm]],(LN(ImpLow1)+LN(ImpUp1))/2,(LN(ImpUp1)-LN(ImpLow1))/3.29)</f>
        <v>0</v>
      </c>
      <c r="L1839">
        <f>_xlfn.BINOM.INV(BinomTrials,_xlfn.GAMMA.INV(Table3[[#This Row],[RV gamma]],GammaShape2,GammaRate2)/BinomTrials,Table3[[#This Row],[RV binom]])</f>
        <v>0</v>
      </c>
      <c r="M1839" s="1">
        <f>Table3[[#This Row],[Risk 2 simulated occurences]]*_xlfn.LOGNORM.INV(Table3[[#This Row],[RV lognorm]],(LN(ImpLow2)+LN(ImpUp2))/2,(LN(ImpUp2)-LN(ImpLow2))/3.29)</f>
        <v>0</v>
      </c>
    </row>
    <row r="1840" spans="7:13">
      <c r="G1840">
        <v>0.78631453438956034</v>
      </c>
      <c r="H1840">
        <v>0.68408540761288505</v>
      </c>
      <c r="I1840">
        <v>0.58185628083620977</v>
      </c>
      <c r="J1840">
        <f>_xlfn.BINOM.INV(BinomTrials,_xlfn.GAMMA.INV(Table3[[#This Row],[RV gamma]],GammaShape1,GammaRate1)/BinomTrials,Table3[[#This Row],[RV binom]])</f>
        <v>1</v>
      </c>
      <c r="K1840" s="1">
        <f>Table3[[#This Row],[Risk 1 Simulated occurences]]*_xlfn.LOGNORM.INV(Table3[[#This Row],[RV lognorm]],(LN(ImpLow1)+LN(ImpUp1))/2,(LN(ImpUp1)-LN(ImpLow1))/3.29)</f>
        <v>36543.480139991829</v>
      </c>
      <c r="L1840">
        <f>_xlfn.BINOM.INV(BinomTrials,_xlfn.GAMMA.INV(Table3[[#This Row],[RV gamma]],GammaShape2,GammaRate2)/BinomTrials,Table3[[#This Row],[RV binom]])</f>
        <v>0</v>
      </c>
      <c r="M1840" s="1">
        <f>Table3[[#This Row],[Risk 2 simulated occurences]]*_xlfn.LOGNORM.INV(Table3[[#This Row],[RV lognorm]],(LN(ImpLow2)+LN(ImpUp2))/2,(LN(ImpUp2)-LN(ImpLow2))/3.29)</f>
        <v>0</v>
      </c>
    </row>
    <row r="1841" spans="7:13">
      <c r="G1841">
        <v>0.58837948534096562</v>
      </c>
      <c r="H1841">
        <v>0.42344574975941596</v>
      </c>
      <c r="I1841">
        <v>0.25851201417786629</v>
      </c>
      <c r="J1841">
        <f>_xlfn.BINOM.INV(BinomTrials,_xlfn.GAMMA.INV(Table3[[#This Row],[RV gamma]],GammaShape1,GammaRate1)/BinomTrials,Table3[[#This Row],[RV binom]])</f>
        <v>0</v>
      </c>
      <c r="K1841" s="1">
        <f>Table3[[#This Row],[Risk 1 Simulated occurences]]*_xlfn.LOGNORM.INV(Table3[[#This Row],[RV lognorm]],(LN(ImpLow1)+LN(ImpUp1))/2,(LN(ImpUp1)-LN(ImpLow1))/3.29)</f>
        <v>0</v>
      </c>
      <c r="L1841">
        <f>_xlfn.BINOM.INV(BinomTrials,_xlfn.GAMMA.INV(Table3[[#This Row],[RV gamma]],GammaShape2,GammaRate2)/BinomTrials,Table3[[#This Row],[RV binom]])</f>
        <v>0</v>
      </c>
      <c r="M1841" s="1">
        <f>Table3[[#This Row],[Risk 2 simulated occurences]]*_xlfn.LOGNORM.INV(Table3[[#This Row],[RV lognorm]],(LN(ImpLow2)+LN(ImpUp2))/2,(LN(ImpUp2)-LN(ImpLow2))/3.29)</f>
        <v>0</v>
      </c>
    </row>
    <row r="1842" spans="7:13">
      <c r="G1842">
        <v>0.89401012561005078</v>
      </c>
      <c r="H1842">
        <v>0.85271620650436553</v>
      </c>
      <c r="I1842">
        <v>0.81142228739868028</v>
      </c>
      <c r="J1842">
        <f>_xlfn.BINOM.INV(BinomTrials,_xlfn.GAMMA.INV(Table3[[#This Row],[RV gamma]],GammaShape1,GammaRate1)/BinomTrials,Table3[[#This Row],[RV binom]])</f>
        <v>1</v>
      </c>
      <c r="K1842" s="1">
        <f>Table3[[#This Row],[Risk 1 Simulated occurences]]*_xlfn.LOGNORM.INV(Table3[[#This Row],[RV lognorm]],(LN(ImpLow1)+LN(ImpUp1))/2,(LN(ImpUp1)-LN(ImpLow1))/3.29)</f>
        <v>58672.493012737912</v>
      </c>
      <c r="L1842">
        <f>_xlfn.BINOM.INV(BinomTrials,_xlfn.GAMMA.INV(Table3[[#This Row],[RV gamma]],GammaShape2,GammaRate2)/BinomTrials,Table3[[#This Row],[RV binom]])</f>
        <v>1</v>
      </c>
      <c r="M1842" s="1">
        <f>Table3[[#This Row],[Risk 2 simulated occurences]]*_xlfn.LOGNORM.INV(Table3[[#This Row],[RV lognorm]],(LN(ImpLow2)+LN(ImpUp2))/2,(LN(ImpUp2)-LN(ImpLow2))/3.29)</f>
        <v>5867249.3012738042</v>
      </c>
    </row>
    <row r="1843" spans="7:13">
      <c r="G1843">
        <v>0.62818112812385951</v>
      </c>
      <c r="H1843">
        <v>0.60128271887138618</v>
      </c>
      <c r="I1843">
        <v>0.57438430961891274</v>
      </c>
      <c r="J1843">
        <f>_xlfn.BINOM.INV(BinomTrials,_xlfn.GAMMA.INV(Table3[[#This Row],[RV gamma]],GammaShape1,GammaRate1)/BinomTrials,Table3[[#This Row],[RV binom]])</f>
        <v>1</v>
      </c>
      <c r="K1843" s="1">
        <f>Table3[[#This Row],[Risk 1 Simulated occurences]]*_xlfn.LOGNORM.INV(Table3[[#This Row],[RV lognorm]],(LN(ImpLow1)+LN(ImpUp1))/2,(LN(ImpUp1)-LN(ImpLow1))/3.29)</f>
        <v>36058.306061490133</v>
      </c>
      <c r="L1843">
        <f>_xlfn.BINOM.INV(BinomTrials,_xlfn.GAMMA.INV(Table3[[#This Row],[RV gamma]],GammaShape2,GammaRate2)/BinomTrials,Table3[[#This Row],[RV binom]])</f>
        <v>0</v>
      </c>
      <c r="M1843" s="1">
        <f>Table3[[#This Row],[Risk 2 simulated occurences]]*_xlfn.LOGNORM.INV(Table3[[#This Row],[RV lognorm]],(LN(ImpLow2)+LN(ImpUp2))/2,(LN(ImpUp2)-LN(ImpLow2))/3.29)</f>
        <v>0</v>
      </c>
    </row>
    <row r="1844" spans="7:13">
      <c r="G1844">
        <v>0.84022037770609392</v>
      </c>
      <c r="H1844">
        <v>0.75865607138660551</v>
      </c>
      <c r="I1844">
        <v>0.67709176506711721</v>
      </c>
      <c r="J1844">
        <f>_xlfn.BINOM.INV(BinomTrials,_xlfn.GAMMA.INV(Table3[[#This Row],[RV gamma]],GammaShape1,GammaRate1)/BinomTrials,Table3[[#This Row],[RV binom]])</f>
        <v>1</v>
      </c>
      <c r="K1844" s="1">
        <f>Table3[[#This Row],[Risk 1 Simulated occurences]]*_xlfn.LOGNORM.INV(Table3[[#This Row],[RV lognorm]],(LN(ImpLow1)+LN(ImpUp1))/2,(LN(ImpUp1)-LN(ImpLow1))/3.29)</f>
        <v>43620.485781468014</v>
      </c>
      <c r="L1844">
        <f>_xlfn.BINOM.INV(BinomTrials,_xlfn.GAMMA.INV(Table3[[#This Row],[RV gamma]],GammaShape2,GammaRate2)/BinomTrials,Table3[[#This Row],[RV binom]])</f>
        <v>0</v>
      </c>
      <c r="M1844" s="1">
        <f>Table3[[#This Row],[Risk 2 simulated occurences]]*_xlfn.LOGNORM.INV(Table3[[#This Row],[RV lognorm]],(LN(ImpLow2)+LN(ImpUp2))/2,(LN(ImpUp2)-LN(ImpLow2))/3.29)</f>
        <v>0</v>
      </c>
    </row>
    <row r="1845" spans="7:13">
      <c r="G1845">
        <v>0.58388810632000121</v>
      </c>
      <c r="H1845">
        <v>0.73259179467921698</v>
      </c>
      <c r="I1845">
        <v>0.88129548303843264</v>
      </c>
      <c r="J1845">
        <f>_xlfn.BINOM.INV(BinomTrials,_xlfn.GAMMA.INV(Table3[[#This Row],[RV gamma]],GammaShape1,GammaRate1)/BinomTrials,Table3[[#This Row],[RV binom]])</f>
        <v>1</v>
      </c>
      <c r="K1845" s="1">
        <f>Table3[[#This Row],[Risk 1 Simulated occurences]]*_xlfn.LOGNORM.INV(Table3[[#This Row],[RV lognorm]],(LN(ImpLow1)+LN(ImpUp1))/2,(LN(ImpUp1)-LN(ImpLow1))/3.29)</f>
        <v>72296.089127745247</v>
      </c>
      <c r="L1845">
        <f>_xlfn.BINOM.INV(BinomTrials,_xlfn.GAMMA.INV(Table3[[#This Row],[RV gamma]],GammaShape2,GammaRate2)/BinomTrials,Table3[[#This Row],[RV binom]])</f>
        <v>0</v>
      </c>
      <c r="M1845" s="1">
        <f>Table3[[#This Row],[Risk 2 simulated occurences]]*_xlfn.LOGNORM.INV(Table3[[#This Row],[RV lognorm]],(LN(ImpLow2)+LN(ImpUp2))/2,(LN(ImpUp2)-LN(ImpLow2))/3.29)</f>
        <v>0</v>
      </c>
    </row>
    <row r="1846" spans="7:13">
      <c r="G1846">
        <v>0.40740292026074737</v>
      </c>
      <c r="H1846">
        <v>0.67029317359919338</v>
      </c>
      <c r="I1846">
        <v>0.93318342693763945</v>
      </c>
      <c r="J1846">
        <f>_xlfn.BINOM.INV(BinomTrials,_xlfn.GAMMA.INV(Table3[[#This Row],[RV gamma]],GammaShape1,GammaRate1)/BinomTrials,Table3[[#This Row],[RV binom]])</f>
        <v>1</v>
      </c>
      <c r="K1846" s="1">
        <f>Table3[[#This Row],[Risk 1 Simulated occurences]]*_xlfn.LOGNORM.INV(Table3[[#This Row],[RV lognorm]],(LN(ImpLow1)+LN(ImpUp1))/2,(LN(ImpUp1)-LN(ImpLow1))/3.29)</f>
        <v>90345.194911570914</v>
      </c>
      <c r="L1846">
        <f>_xlfn.BINOM.INV(BinomTrials,_xlfn.GAMMA.INV(Table3[[#This Row],[RV gamma]],GammaShape2,GammaRate2)/BinomTrials,Table3[[#This Row],[RV binom]])</f>
        <v>0</v>
      </c>
      <c r="M1846" s="1">
        <f>Table3[[#This Row],[Risk 2 simulated occurences]]*_xlfn.LOGNORM.INV(Table3[[#This Row],[RV lognorm]],(LN(ImpLow2)+LN(ImpUp2))/2,(LN(ImpUp2)-LN(ImpLow2))/3.29)</f>
        <v>0</v>
      </c>
    </row>
    <row r="1847" spans="7:13">
      <c r="G1847">
        <v>0.22088082238141485</v>
      </c>
      <c r="H1847">
        <v>0.61736868164379555</v>
      </c>
      <c r="I1847">
        <v>1.3856540906176223E-2</v>
      </c>
      <c r="J1847">
        <f>_xlfn.BINOM.INV(BinomTrials,_xlfn.GAMMA.INV(Table3[[#This Row],[RV gamma]],GammaShape1,GammaRate1)/BinomTrials,Table3[[#This Row],[RV binom]])</f>
        <v>0</v>
      </c>
      <c r="K1847" s="1">
        <f>Table3[[#This Row],[Risk 1 Simulated occurences]]*_xlfn.LOGNORM.INV(Table3[[#This Row],[RV lognorm]],(LN(ImpLow1)+LN(ImpUp1))/2,(LN(ImpUp1)-LN(ImpLow1))/3.29)</f>
        <v>0</v>
      </c>
      <c r="L1847">
        <f>_xlfn.BINOM.INV(BinomTrials,_xlfn.GAMMA.INV(Table3[[#This Row],[RV gamma]],GammaShape2,GammaRate2)/BinomTrials,Table3[[#This Row],[RV binom]])</f>
        <v>0</v>
      </c>
      <c r="M1847" s="1">
        <f>Table3[[#This Row],[Risk 2 simulated occurences]]*_xlfn.LOGNORM.INV(Table3[[#This Row],[RV lognorm]],(LN(ImpLow2)+LN(ImpUp2))/2,(LN(ImpUp2)-LN(ImpLow2))/3.29)</f>
        <v>0</v>
      </c>
    </row>
    <row r="1848" spans="7:13">
      <c r="G1848">
        <v>0.34398176443948492</v>
      </c>
      <c r="H1848">
        <v>0.11543238727163169</v>
      </c>
      <c r="I1848">
        <v>0.88688301010377846</v>
      </c>
      <c r="J1848">
        <f>_xlfn.BINOM.INV(BinomTrials,_xlfn.GAMMA.INV(Table3[[#This Row],[RV gamma]],GammaShape1,GammaRate1)/BinomTrials,Table3[[#This Row],[RV binom]])</f>
        <v>0</v>
      </c>
      <c r="K1848" s="1">
        <f>Table3[[#This Row],[Risk 1 Simulated occurences]]*_xlfn.LOGNORM.INV(Table3[[#This Row],[RV lognorm]],(LN(ImpLow1)+LN(ImpUp1))/2,(LN(ImpUp1)-LN(ImpLow1))/3.29)</f>
        <v>0</v>
      </c>
      <c r="L1848">
        <f>_xlfn.BINOM.INV(BinomTrials,_xlfn.GAMMA.INV(Table3[[#This Row],[RV gamma]],GammaShape2,GammaRate2)/BinomTrials,Table3[[#This Row],[RV binom]])</f>
        <v>0</v>
      </c>
      <c r="M1848" s="1">
        <f>Table3[[#This Row],[Risk 2 simulated occurences]]*_xlfn.LOGNORM.INV(Table3[[#This Row],[RV lognorm]],(LN(ImpLow2)+LN(ImpUp2))/2,(LN(ImpUp2)-LN(ImpLow2))/3.29)</f>
        <v>0</v>
      </c>
    </row>
    <row r="1849" spans="7:13">
      <c r="G1849">
        <v>0.30151493442315375</v>
      </c>
      <c r="H1849">
        <v>7.2132874313803802E-2</v>
      </c>
      <c r="I1849">
        <v>0.84275081420445386</v>
      </c>
      <c r="J1849">
        <f>_xlfn.BINOM.INV(BinomTrials,_xlfn.GAMMA.INV(Table3[[#This Row],[RV gamma]],GammaShape1,GammaRate1)/BinomTrials,Table3[[#This Row],[RV binom]])</f>
        <v>0</v>
      </c>
      <c r="K1849" s="1">
        <f>Table3[[#This Row],[Risk 1 Simulated occurences]]*_xlfn.LOGNORM.INV(Table3[[#This Row],[RV lognorm]],(LN(ImpLow1)+LN(ImpUp1))/2,(LN(ImpUp1)-LN(ImpLow1))/3.29)</f>
        <v>0</v>
      </c>
      <c r="L1849">
        <f>_xlfn.BINOM.INV(BinomTrials,_xlfn.GAMMA.INV(Table3[[#This Row],[RV gamma]],GammaShape2,GammaRate2)/BinomTrials,Table3[[#This Row],[RV binom]])</f>
        <v>0</v>
      </c>
      <c r="M1849" s="1">
        <f>Table3[[#This Row],[Risk 2 simulated occurences]]*_xlfn.LOGNORM.INV(Table3[[#This Row],[RV lognorm]],(LN(ImpLow2)+LN(ImpUp2))/2,(LN(ImpUp2)-LN(ImpLow2))/3.29)</f>
        <v>0</v>
      </c>
    </row>
    <row r="1850" spans="7:13">
      <c r="G1850">
        <v>0.56150284994463573</v>
      </c>
      <c r="H1850">
        <v>0.33721859210041288</v>
      </c>
      <c r="I1850">
        <v>0.11293433425619002</v>
      </c>
      <c r="J1850">
        <f>_xlfn.BINOM.INV(BinomTrials,_xlfn.GAMMA.INV(Table3[[#This Row],[RV gamma]],GammaShape1,GammaRate1)/BinomTrials,Table3[[#This Row],[RV binom]])</f>
        <v>0</v>
      </c>
      <c r="K1850" s="1">
        <f>Table3[[#This Row],[Risk 1 Simulated occurences]]*_xlfn.LOGNORM.INV(Table3[[#This Row],[RV lognorm]],(LN(ImpLow1)+LN(ImpUp1))/2,(LN(ImpUp1)-LN(ImpLow1))/3.29)</f>
        <v>0</v>
      </c>
      <c r="L1850">
        <f>_xlfn.BINOM.INV(BinomTrials,_xlfn.GAMMA.INV(Table3[[#This Row],[RV gamma]],GammaShape2,GammaRate2)/BinomTrials,Table3[[#This Row],[RV binom]])</f>
        <v>0</v>
      </c>
      <c r="M1850" s="1">
        <f>Table3[[#This Row],[Risk 2 simulated occurences]]*_xlfn.LOGNORM.INV(Table3[[#This Row],[RV lognorm]],(LN(ImpLow2)+LN(ImpUp2))/2,(LN(ImpUp2)-LN(ImpLow2))/3.29)</f>
        <v>0</v>
      </c>
    </row>
    <row r="1851" spans="7:13">
      <c r="G1851">
        <v>0.17839901949204459</v>
      </c>
      <c r="H1851">
        <v>0.63287743163894739</v>
      </c>
      <c r="I1851">
        <v>8.7355843785850262E-2</v>
      </c>
      <c r="J1851">
        <f>_xlfn.BINOM.INV(BinomTrials,_xlfn.GAMMA.INV(Table3[[#This Row],[RV gamma]],GammaShape1,GammaRate1)/BinomTrials,Table3[[#This Row],[RV binom]])</f>
        <v>0</v>
      </c>
      <c r="K1851" s="1">
        <f>Table3[[#This Row],[Risk 1 Simulated occurences]]*_xlfn.LOGNORM.INV(Table3[[#This Row],[RV lognorm]],(LN(ImpLow1)+LN(ImpUp1))/2,(LN(ImpUp1)-LN(ImpLow1))/3.29)</f>
        <v>0</v>
      </c>
      <c r="L1851">
        <f>_xlfn.BINOM.INV(BinomTrials,_xlfn.GAMMA.INV(Table3[[#This Row],[RV gamma]],GammaShape2,GammaRate2)/BinomTrials,Table3[[#This Row],[RV binom]])</f>
        <v>0</v>
      </c>
      <c r="M1851" s="1">
        <f>Table3[[#This Row],[Risk 2 simulated occurences]]*_xlfn.LOGNORM.INV(Table3[[#This Row],[RV lognorm]],(LN(ImpLow2)+LN(ImpUp2))/2,(LN(ImpUp2)-LN(ImpLow2))/3.29)</f>
        <v>0</v>
      </c>
    </row>
    <row r="1852" spans="7:13">
      <c r="G1852">
        <v>0.35232060279339578</v>
      </c>
      <c r="H1852">
        <v>0.7709935557893447</v>
      </c>
      <c r="I1852">
        <v>0.18966650878529367</v>
      </c>
      <c r="J1852">
        <f>_xlfn.BINOM.INV(BinomTrials,_xlfn.GAMMA.INV(Table3[[#This Row],[RV gamma]],GammaShape1,GammaRate1)/BinomTrials,Table3[[#This Row],[RV binom]])</f>
        <v>1</v>
      </c>
      <c r="K1852" s="1">
        <f>Table3[[#This Row],[Risk 1 Simulated occurences]]*_xlfn.LOGNORM.INV(Table3[[#This Row],[RV lognorm]],(LN(ImpLow1)+LN(ImpUp1))/2,(LN(ImpUp1)-LN(ImpLow1))/3.29)</f>
        <v>17091.826715309064</v>
      </c>
      <c r="L1852">
        <f>_xlfn.BINOM.INV(BinomTrials,_xlfn.GAMMA.INV(Table3[[#This Row],[RV gamma]],GammaShape2,GammaRate2)/BinomTrials,Table3[[#This Row],[RV binom]])</f>
        <v>0</v>
      </c>
      <c r="M1852" s="1">
        <f>Table3[[#This Row],[Risk 2 simulated occurences]]*_xlfn.LOGNORM.INV(Table3[[#This Row],[RV lognorm]],(LN(ImpLow2)+LN(ImpUp2))/2,(LN(ImpUp2)-LN(ImpLow2))/3.29)</f>
        <v>0</v>
      </c>
    </row>
    <row r="1853" spans="7:13">
      <c r="G1853">
        <v>0.45237114860320982</v>
      </c>
      <c r="H1853">
        <v>8.869215151699826E-2</v>
      </c>
      <c r="I1853">
        <v>0.72501315443078673</v>
      </c>
      <c r="J1853">
        <f>_xlfn.BINOM.INV(BinomTrials,_xlfn.GAMMA.INV(Table3[[#This Row],[RV gamma]],GammaShape1,GammaRate1)/BinomTrials,Table3[[#This Row],[RV binom]])</f>
        <v>0</v>
      </c>
      <c r="K1853" s="1">
        <f>Table3[[#This Row],[Risk 1 Simulated occurences]]*_xlfn.LOGNORM.INV(Table3[[#This Row],[RV lognorm]],(LN(ImpLow1)+LN(ImpUp1))/2,(LN(ImpUp1)-LN(ImpLow1))/3.29)</f>
        <v>0</v>
      </c>
      <c r="L1853">
        <f>_xlfn.BINOM.INV(BinomTrials,_xlfn.GAMMA.INV(Table3[[#This Row],[RV gamma]],GammaShape2,GammaRate2)/BinomTrials,Table3[[#This Row],[RV binom]])</f>
        <v>0</v>
      </c>
      <c r="M1853" s="1">
        <f>Table3[[#This Row],[Risk 2 simulated occurences]]*_xlfn.LOGNORM.INV(Table3[[#This Row],[RV lognorm]],(LN(ImpLow2)+LN(ImpUp2))/2,(LN(ImpUp2)-LN(ImpLow2))/3.29)</f>
        <v>0</v>
      </c>
    </row>
    <row r="1854" spans="7:13">
      <c r="G1854">
        <v>1.8945741476000166E-3</v>
      </c>
      <c r="H1854">
        <v>0.64899054618970986</v>
      </c>
      <c r="I1854">
        <v>0.29608651823181964</v>
      </c>
      <c r="J1854">
        <f>_xlfn.BINOM.INV(BinomTrials,_xlfn.GAMMA.INV(Table3[[#This Row],[RV gamma]],GammaShape1,GammaRate1)/BinomTrials,Table3[[#This Row],[RV binom]])</f>
        <v>0</v>
      </c>
      <c r="K1854" s="1">
        <f>Table3[[#This Row],[Risk 1 Simulated occurences]]*_xlfn.LOGNORM.INV(Table3[[#This Row],[RV lognorm]],(LN(ImpLow1)+LN(ImpUp1))/2,(LN(ImpUp1)-LN(ImpLow1))/3.29)</f>
        <v>0</v>
      </c>
      <c r="L1854">
        <f>_xlfn.BINOM.INV(BinomTrials,_xlfn.GAMMA.INV(Table3[[#This Row],[RV gamma]],GammaShape2,GammaRate2)/BinomTrials,Table3[[#This Row],[RV binom]])</f>
        <v>0</v>
      </c>
      <c r="M1854" s="1">
        <f>Table3[[#This Row],[Risk 2 simulated occurences]]*_xlfn.LOGNORM.INV(Table3[[#This Row],[RV lognorm]],(LN(ImpLow2)+LN(ImpUp2))/2,(LN(ImpUp2)-LN(ImpLow2))/3.29)</f>
        <v>0</v>
      </c>
    </row>
    <row r="1855" spans="7:13">
      <c r="G1855">
        <v>0.84210769871347946</v>
      </c>
      <c r="H1855">
        <v>0.5841098104529594</v>
      </c>
      <c r="I1855">
        <v>0.3261119221924394</v>
      </c>
      <c r="J1855">
        <f>_xlfn.BINOM.INV(BinomTrials,_xlfn.GAMMA.INV(Table3[[#This Row],[RV gamma]],GammaShape1,GammaRate1)/BinomTrials,Table3[[#This Row],[RV binom]])</f>
        <v>1</v>
      </c>
      <c r="K1855" s="1">
        <f>Table3[[#This Row],[Risk 1 Simulated occurences]]*_xlfn.LOGNORM.INV(Table3[[#This Row],[RV lognorm]],(LN(ImpLow1)+LN(ImpUp1))/2,(LN(ImpUp1)-LN(ImpLow1))/3.29)</f>
        <v>23068.360766073718</v>
      </c>
      <c r="L1855">
        <f>_xlfn.BINOM.INV(BinomTrials,_xlfn.GAMMA.INV(Table3[[#This Row],[RV gamma]],GammaShape2,GammaRate2)/BinomTrials,Table3[[#This Row],[RV binom]])</f>
        <v>0</v>
      </c>
      <c r="M1855" s="1">
        <f>Table3[[#This Row],[Risk 2 simulated occurences]]*_xlfn.LOGNORM.INV(Table3[[#This Row],[RV lognorm]],(LN(ImpLow2)+LN(ImpUp2))/2,(LN(ImpUp2)-LN(ImpLow2))/3.29)</f>
        <v>0</v>
      </c>
    </row>
    <row r="1856" spans="7:13">
      <c r="G1856">
        <v>0.30409227744866735</v>
      </c>
      <c r="H1856">
        <v>0.13358428288883728</v>
      </c>
      <c r="I1856">
        <v>0.96307628832900727</v>
      </c>
      <c r="J1856">
        <f>_xlfn.BINOM.INV(BinomTrials,_xlfn.GAMMA.INV(Table3[[#This Row],[RV gamma]],GammaShape1,GammaRate1)/BinomTrials,Table3[[#This Row],[RV binom]])</f>
        <v>0</v>
      </c>
      <c r="K1856" s="1">
        <f>Table3[[#This Row],[Risk 1 Simulated occurences]]*_xlfn.LOGNORM.INV(Table3[[#This Row],[RV lognorm]],(LN(ImpLow1)+LN(ImpUp1))/2,(LN(ImpUp1)-LN(ImpLow1))/3.29)</f>
        <v>0</v>
      </c>
      <c r="L1856">
        <f>_xlfn.BINOM.INV(BinomTrials,_xlfn.GAMMA.INV(Table3[[#This Row],[RV gamma]],GammaShape2,GammaRate2)/BinomTrials,Table3[[#This Row],[RV binom]])</f>
        <v>0</v>
      </c>
      <c r="M1856" s="1">
        <f>Table3[[#This Row],[Risk 2 simulated occurences]]*_xlfn.LOGNORM.INV(Table3[[#This Row],[RV lognorm]],(LN(ImpLow2)+LN(ImpUp2))/2,(LN(ImpUp2)-LN(ImpLow2))/3.29)</f>
        <v>0</v>
      </c>
    </row>
    <row r="1857" spans="7:13">
      <c r="G1857">
        <v>0.87890707975202564</v>
      </c>
      <c r="H1857">
        <v>0.15104251268833993</v>
      </c>
      <c r="I1857">
        <v>0.42317794562465416</v>
      </c>
      <c r="J1857">
        <f>_xlfn.BINOM.INV(BinomTrials,_xlfn.GAMMA.INV(Table3[[#This Row],[RV gamma]],GammaShape1,GammaRate1)/BinomTrials,Table3[[#This Row],[RV binom]])</f>
        <v>0</v>
      </c>
      <c r="K1857" s="1">
        <f>Table3[[#This Row],[Risk 1 Simulated occurences]]*_xlfn.LOGNORM.INV(Table3[[#This Row],[RV lognorm]],(LN(ImpLow1)+LN(ImpUp1))/2,(LN(ImpUp1)-LN(ImpLow1))/3.29)</f>
        <v>0</v>
      </c>
      <c r="L1857">
        <f>_xlfn.BINOM.INV(BinomTrials,_xlfn.GAMMA.INV(Table3[[#This Row],[RV gamma]],GammaShape2,GammaRate2)/BinomTrials,Table3[[#This Row],[RV binom]])</f>
        <v>0</v>
      </c>
      <c r="M1857" s="1">
        <f>Table3[[#This Row],[Risk 2 simulated occurences]]*_xlfn.LOGNORM.INV(Table3[[#This Row],[RV lognorm]],(LN(ImpLow2)+LN(ImpUp2))/2,(LN(ImpUp2)-LN(ImpLow2))/3.29)</f>
        <v>0</v>
      </c>
    </row>
    <row r="1858" spans="7:13">
      <c r="G1858">
        <v>0.7912893922958939</v>
      </c>
      <c r="H1858">
        <v>0.57151075292914677</v>
      </c>
      <c r="I1858">
        <v>0.35173211356239958</v>
      </c>
      <c r="J1858">
        <f>_xlfn.BINOM.INV(BinomTrials,_xlfn.GAMMA.INV(Table3[[#This Row],[RV gamma]],GammaShape1,GammaRate1)/BinomTrials,Table3[[#This Row],[RV binom]])</f>
        <v>1</v>
      </c>
      <c r="K1858" s="1">
        <f>Table3[[#This Row],[Risk 1 Simulated occurences]]*_xlfn.LOGNORM.INV(Table3[[#This Row],[RV lognorm]],(LN(ImpLow1)+LN(ImpUp1))/2,(LN(ImpUp1)-LN(ImpLow1))/3.29)</f>
        <v>24227.099603258353</v>
      </c>
      <c r="L1858">
        <f>_xlfn.BINOM.INV(BinomTrials,_xlfn.GAMMA.INV(Table3[[#This Row],[RV gamma]],GammaShape2,GammaRate2)/BinomTrials,Table3[[#This Row],[RV binom]])</f>
        <v>0</v>
      </c>
      <c r="M1858" s="1">
        <f>Table3[[#This Row],[Risk 2 simulated occurences]]*_xlfn.LOGNORM.INV(Table3[[#This Row],[RV lognorm]],(LN(ImpLow2)+LN(ImpUp2))/2,(LN(ImpUp2)-LN(ImpLow2))/3.29)</f>
        <v>0</v>
      </c>
    </row>
    <row r="1859" spans="7:13">
      <c r="G1859">
        <v>0.20081631708928213</v>
      </c>
      <c r="H1859">
        <v>0.38122448016946414</v>
      </c>
      <c r="I1859">
        <v>0.56163264324964612</v>
      </c>
      <c r="J1859">
        <f>_xlfn.BINOM.INV(BinomTrials,_xlfn.GAMMA.INV(Table3[[#This Row],[RV gamma]],GammaShape1,GammaRate1)/BinomTrials,Table3[[#This Row],[RV binom]])</f>
        <v>0</v>
      </c>
      <c r="K1859" s="1">
        <f>Table3[[#This Row],[Risk 1 Simulated occurences]]*_xlfn.LOGNORM.INV(Table3[[#This Row],[RV lognorm]],(LN(ImpLow1)+LN(ImpUp1))/2,(LN(ImpUp1)-LN(ImpLow1))/3.29)</f>
        <v>0</v>
      </c>
      <c r="L1859">
        <f>_xlfn.BINOM.INV(BinomTrials,_xlfn.GAMMA.INV(Table3[[#This Row],[RV gamma]],GammaShape2,GammaRate2)/BinomTrials,Table3[[#This Row],[RV binom]])</f>
        <v>0</v>
      </c>
      <c r="M1859" s="1">
        <f>Table3[[#This Row],[Risk 2 simulated occurences]]*_xlfn.LOGNORM.INV(Table3[[#This Row],[RV lognorm]],(LN(ImpLow2)+LN(ImpUp2))/2,(LN(ImpUp2)-LN(ImpLow2))/3.29)</f>
        <v>0</v>
      </c>
    </row>
    <row r="1860" spans="7:13">
      <c r="G1860">
        <v>0.11984131956465603</v>
      </c>
      <c r="H1860">
        <v>0.23983820818357085</v>
      </c>
      <c r="I1860">
        <v>0.35983509680248571</v>
      </c>
      <c r="J1860">
        <f>_xlfn.BINOM.INV(BinomTrials,_xlfn.GAMMA.INV(Table3[[#This Row],[RV gamma]],GammaShape1,GammaRate1)/BinomTrials,Table3[[#This Row],[RV binom]])</f>
        <v>0</v>
      </c>
      <c r="K1860" s="1">
        <f>Table3[[#This Row],[Risk 1 Simulated occurences]]*_xlfn.LOGNORM.INV(Table3[[#This Row],[RV lognorm]],(LN(ImpLow1)+LN(ImpUp1))/2,(LN(ImpUp1)-LN(ImpLow1))/3.29)</f>
        <v>0</v>
      </c>
      <c r="L1860">
        <f>_xlfn.BINOM.INV(BinomTrials,_xlfn.GAMMA.INV(Table3[[#This Row],[RV gamma]],GammaShape2,GammaRate2)/BinomTrials,Table3[[#This Row],[RV binom]])</f>
        <v>0</v>
      </c>
      <c r="M1860" s="1">
        <f>Table3[[#This Row],[Risk 2 simulated occurences]]*_xlfn.LOGNORM.INV(Table3[[#This Row],[RV lognorm]],(LN(ImpLow2)+LN(ImpUp2))/2,(LN(ImpUp2)-LN(ImpLow2))/3.29)</f>
        <v>0</v>
      </c>
    </row>
    <row r="1861" spans="7:13">
      <c r="G1861">
        <v>0.17305792317402452</v>
      </c>
      <c r="H1861">
        <v>0.96076494127547596</v>
      </c>
      <c r="I1861">
        <v>0.74847195937692745</v>
      </c>
      <c r="J1861">
        <f>_xlfn.BINOM.INV(BinomTrials,_xlfn.GAMMA.INV(Table3[[#This Row],[RV gamma]],GammaShape1,GammaRate1)/BinomTrials,Table3[[#This Row],[RV binom]])</f>
        <v>2</v>
      </c>
      <c r="K1861" s="1">
        <f>Table3[[#This Row],[Risk 1 Simulated occurences]]*_xlfn.LOGNORM.INV(Table3[[#This Row],[RV lognorm]],(LN(ImpLow1)+LN(ImpUp1))/2,(LN(ImpUp1)-LN(ImpLow1))/3.29)</f>
        <v>101060.83346680051</v>
      </c>
      <c r="L1861">
        <f>_xlfn.BINOM.INV(BinomTrials,_xlfn.GAMMA.INV(Table3[[#This Row],[RV gamma]],GammaShape2,GammaRate2)/BinomTrials,Table3[[#This Row],[RV binom]])</f>
        <v>1</v>
      </c>
      <c r="M1861" s="1">
        <f>Table3[[#This Row],[Risk 2 simulated occurences]]*_xlfn.LOGNORM.INV(Table3[[#This Row],[RV lognorm]],(LN(ImpLow2)+LN(ImpUp2))/2,(LN(ImpUp2)-LN(ImpLow2))/3.29)</f>
        <v>5053041.6733400282</v>
      </c>
    </row>
    <row r="1862" spans="7:13">
      <c r="G1862">
        <v>0.58451478583017125</v>
      </c>
      <c r="H1862">
        <v>0.57636801692488049</v>
      </c>
      <c r="I1862">
        <v>0.56822124801958973</v>
      </c>
      <c r="J1862">
        <f>_xlfn.BINOM.INV(BinomTrials,_xlfn.GAMMA.INV(Table3[[#This Row],[RV gamma]],GammaShape1,GammaRate1)/BinomTrials,Table3[[#This Row],[RV binom]])</f>
        <v>0</v>
      </c>
      <c r="K1862" s="1">
        <f>Table3[[#This Row],[Risk 1 Simulated occurences]]*_xlfn.LOGNORM.INV(Table3[[#This Row],[RV lognorm]],(LN(ImpLow1)+LN(ImpUp1))/2,(LN(ImpUp1)-LN(ImpLow1))/3.29)</f>
        <v>0</v>
      </c>
      <c r="L1862">
        <f>_xlfn.BINOM.INV(BinomTrials,_xlfn.GAMMA.INV(Table3[[#This Row],[RV gamma]],GammaShape2,GammaRate2)/BinomTrials,Table3[[#This Row],[RV binom]])</f>
        <v>0</v>
      </c>
      <c r="M1862" s="1">
        <f>Table3[[#This Row],[Risk 2 simulated occurences]]*_xlfn.LOGNORM.INV(Table3[[#This Row],[RV lognorm]],(LN(ImpLow2)+LN(ImpUp2))/2,(LN(ImpUp2)-LN(ImpLow2))/3.29)</f>
        <v>0</v>
      </c>
    </row>
    <row r="1863" spans="7:13">
      <c r="G1863">
        <v>0.94000544768758376</v>
      </c>
      <c r="H1863">
        <v>1.7260456465771633E-2</v>
      </c>
      <c r="I1863">
        <v>9.4515465243959554E-2</v>
      </c>
      <c r="J1863">
        <f>_xlfn.BINOM.INV(BinomTrials,_xlfn.GAMMA.INV(Table3[[#This Row],[RV gamma]],GammaShape1,GammaRate1)/BinomTrials,Table3[[#This Row],[RV binom]])</f>
        <v>0</v>
      </c>
      <c r="K1863" s="1">
        <f>Table3[[#This Row],[Risk 1 Simulated occurences]]*_xlfn.LOGNORM.INV(Table3[[#This Row],[RV lognorm]],(LN(ImpLow1)+LN(ImpUp1))/2,(LN(ImpUp1)-LN(ImpLow1))/3.29)</f>
        <v>0</v>
      </c>
      <c r="L1863">
        <f>_xlfn.BINOM.INV(BinomTrials,_xlfn.GAMMA.INV(Table3[[#This Row],[RV gamma]],GammaShape2,GammaRate2)/BinomTrials,Table3[[#This Row],[RV binom]])</f>
        <v>0</v>
      </c>
      <c r="M1863" s="1">
        <f>Table3[[#This Row],[Risk 2 simulated occurences]]*_xlfn.LOGNORM.INV(Table3[[#This Row],[RV lognorm]],(LN(ImpLow2)+LN(ImpUp2))/2,(LN(ImpUp2)-LN(ImpLow2))/3.29)</f>
        <v>0</v>
      </c>
    </row>
    <row r="1864" spans="7:13">
      <c r="G1864">
        <v>0.67155928521955355</v>
      </c>
      <c r="H1864">
        <v>9.6491820223858493E-2</v>
      </c>
      <c r="I1864">
        <v>0.52142435522816344</v>
      </c>
      <c r="J1864">
        <f>_xlfn.BINOM.INV(BinomTrials,_xlfn.GAMMA.INV(Table3[[#This Row],[RV gamma]],GammaShape1,GammaRate1)/BinomTrials,Table3[[#This Row],[RV binom]])</f>
        <v>0</v>
      </c>
      <c r="K1864" s="1">
        <f>Table3[[#This Row],[Risk 1 Simulated occurences]]*_xlfn.LOGNORM.INV(Table3[[#This Row],[RV lognorm]],(LN(ImpLow1)+LN(ImpUp1))/2,(LN(ImpUp1)-LN(ImpLow1))/3.29)</f>
        <v>0</v>
      </c>
      <c r="L1864">
        <f>_xlfn.BINOM.INV(BinomTrials,_xlfn.GAMMA.INV(Table3[[#This Row],[RV gamma]],GammaShape2,GammaRate2)/BinomTrials,Table3[[#This Row],[RV binom]])</f>
        <v>0</v>
      </c>
      <c r="M1864" s="1">
        <f>Table3[[#This Row],[Risk 2 simulated occurences]]*_xlfn.LOGNORM.INV(Table3[[#This Row],[RV lognorm]],(LN(ImpLow2)+LN(ImpUp2))/2,(LN(ImpUp2)-LN(ImpLow2))/3.29)</f>
        <v>0</v>
      </c>
    </row>
    <row r="1865" spans="7:13">
      <c r="G1865">
        <v>0.89690668503609794</v>
      </c>
      <c r="H1865">
        <v>0.73802250238974698</v>
      </c>
      <c r="I1865">
        <v>0.57913831974339591</v>
      </c>
      <c r="J1865">
        <f>_xlfn.BINOM.INV(BinomTrials,_xlfn.GAMMA.INV(Table3[[#This Row],[RV gamma]],GammaShape1,GammaRate1)/BinomTrials,Table3[[#This Row],[RV binom]])</f>
        <v>1</v>
      </c>
      <c r="K1865" s="1">
        <f>Table3[[#This Row],[Risk 1 Simulated occurences]]*_xlfn.LOGNORM.INV(Table3[[#This Row],[RV lognorm]],(LN(ImpLow1)+LN(ImpUp1))/2,(LN(ImpUp1)-LN(ImpLow1))/3.29)</f>
        <v>36366.032470980215</v>
      </c>
      <c r="L1865">
        <f>_xlfn.BINOM.INV(BinomTrials,_xlfn.GAMMA.INV(Table3[[#This Row],[RV gamma]],GammaShape2,GammaRate2)/BinomTrials,Table3[[#This Row],[RV binom]])</f>
        <v>0</v>
      </c>
      <c r="M1865" s="1">
        <f>Table3[[#This Row],[Risk 2 simulated occurences]]*_xlfn.LOGNORM.INV(Table3[[#This Row],[RV lognorm]],(LN(ImpLow2)+LN(ImpUp2))/2,(LN(ImpUp2)-LN(ImpLow2))/3.29)</f>
        <v>0</v>
      </c>
    </row>
    <row r="1866" spans="7:13">
      <c r="G1866">
        <v>0.31065540169861883</v>
      </c>
      <c r="H1866">
        <v>0.94419766447702314</v>
      </c>
      <c r="I1866">
        <v>0.57773992725542744</v>
      </c>
      <c r="J1866">
        <f>_xlfn.BINOM.INV(BinomTrials,_xlfn.GAMMA.INV(Table3[[#This Row],[RV gamma]],GammaShape1,GammaRate1)/BinomTrials,Table3[[#This Row],[RV binom]])</f>
        <v>2</v>
      </c>
      <c r="K1866" s="1">
        <f>Table3[[#This Row],[Risk 1 Simulated occurences]]*_xlfn.LOGNORM.INV(Table3[[#This Row],[RV lognorm]],(LN(ImpLow1)+LN(ImpUp1))/2,(LN(ImpUp1)-LN(ImpLow1))/3.29)</f>
        <v>72550.335014256489</v>
      </c>
      <c r="L1866">
        <f>_xlfn.BINOM.INV(BinomTrials,_xlfn.GAMMA.INV(Table3[[#This Row],[RV gamma]],GammaShape2,GammaRate2)/BinomTrials,Table3[[#This Row],[RV binom]])</f>
        <v>1</v>
      </c>
      <c r="M1866" s="1">
        <f>Table3[[#This Row],[Risk 2 simulated occurences]]*_xlfn.LOGNORM.INV(Table3[[#This Row],[RV lognorm]],(LN(ImpLow2)+LN(ImpUp2))/2,(LN(ImpUp2)-LN(ImpLow2))/3.29)</f>
        <v>3627516.7507128259</v>
      </c>
    </row>
    <row r="1867" spans="7:13">
      <c r="G1867">
        <v>0.18533634868698956</v>
      </c>
      <c r="H1867">
        <v>0.13014686532791092</v>
      </c>
      <c r="I1867">
        <v>7.4957381968832282E-2</v>
      </c>
      <c r="J1867">
        <f>_xlfn.BINOM.INV(BinomTrials,_xlfn.GAMMA.INV(Table3[[#This Row],[RV gamma]],GammaShape1,GammaRate1)/BinomTrials,Table3[[#This Row],[RV binom]])</f>
        <v>0</v>
      </c>
      <c r="K1867" s="1">
        <f>Table3[[#This Row],[Risk 1 Simulated occurences]]*_xlfn.LOGNORM.INV(Table3[[#This Row],[RV lognorm]],(LN(ImpLow1)+LN(ImpUp1))/2,(LN(ImpUp1)-LN(ImpLow1))/3.29)</f>
        <v>0</v>
      </c>
      <c r="L1867">
        <f>_xlfn.BINOM.INV(BinomTrials,_xlfn.GAMMA.INV(Table3[[#This Row],[RV gamma]],GammaShape2,GammaRate2)/BinomTrials,Table3[[#This Row],[RV binom]])</f>
        <v>0</v>
      </c>
      <c r="M1867" s="1">
        <f>Table3[[#This Row],[Risk 2 simulated occurences]]*_xlfn.LOGNORM.INV(Table3[[#This Row],[RV lognorm]],(LN(ImpLow2)+LN(ImpUp2))/2,(LN(ImpUp2)-LN(ImpLow2))/3.29)</f>
        <v>0</v>
      </c>
    </row>
    <row r="1868" spans="7:13">
      <c r="G1868">
        <v>0.94801238223352113</v>
      </c>
      <c r="H1868">
        <v>0.37836556619888428</v>
      </c>
      <c r="I1868">
        <v>0.80871875016424744</v>
      </c>
      <c r="J1868">
        <f>_xlfn.BINOM.INV(BinomTrials,_xlfn.GAMMA.INV(Table3[[#This Row],[RV gamma]],GammaShape1,GammaRate1)/BinomTrials,Table3[[#This Row],[RV binom]])</f>
        <v>0</v>
      </c>
      <c r="K1868" s="1">
        <f>Table3[[#This Row],[Risk 1 Simulated occurences]]*_xlfn.LOGNORM.INV(Table3[[#This Row],[RV lognorm]],(LN(ImpLow1)+LN(ImpUp1))/2,(LN(ImpUp1)-LN(ImpLow1))/3.29)</f>
        <v>0</v>
      </c>
      <c r="L1868">
        <f>_xlfn.BINOM.INV(BinomTrials,_xlfn.GAMMA.INV(Table3[[#This Row],[RV gamma]],GammaShape2,GammaRate2)/BinomTrials,Table3[[#This Row],[RV binom]])</f>
        <v>0</v>
      </c>
      <c r="M1868" s="1">
        <f>Table3[[#This Row],[Risk 2 simulated occurences]]*_xlfn.LOGNORM.INV(Table3[[#This Row],[RV lognorm]],(LN(ImpLow2)+LN(ImpUp2))/2,(LN(ImpUp2)-LN(ImpLow2))/3.29)</f>
        <v>0</v>
      </c>
    </row>
    <row r="1869" spans="7:13">
      <c r="G1869">
        <v>0.24410819878993006</v>
      </c>
      <c r="H1869">
        <v>0.19007110464855614</v>
      </c>
      <c r="I1869">
        <v>0.13603401050718222</v>
      </c>
      <c r="J1869">
        <f>_xlfn.BINOM.INV(BinomTrials,_xlfn.GAMMA.INV(Table3[[#This Row],[RV gamma]],GammaShape1,GammaRate1)/BinomTrials,Table3[[#This Row],[RV binom]])</f>
        <v>0</v>
      </c>
      <c r="K1869" s="1">
        <f>Table3[[#This Row],[Risk 1 Simulated occurences]]*_xlfn.LOGNORM.INV(Table3[[#This Row],[RV lognorm]],(LN(ImpLow1)+LN(ImpUp1))/2,(LN(ImpUp1)-LN(ImpLow1))/3.29)</f>
        <v>0</v>
      </c>
      <c r="L1869">
        <f>_xlfn.BINOM.INV(BinomTrials,_xlfn.GAMMA.INV(Table3[[#This Row],[RV gamma]],GammaShape2,GammaRate2)/BinomTrials,Table3[[#This Row],[RV binom]])</f>
        <v>0</v>
      </c>
      <c r="M1869" s="1">
        <f>Table3[[#This Row],[Risk 2 simulated occurences]]*_xlfn.LOGNORM.INV(Table3[[#This Row],[RV lognorm]],(LN(ImpLow2)+LN(ImpUp2))/2,(LN(ImpUp2)-LN(ImpLow2))/3.29)</f>
        <v>0</v>
      </c>
    </row>
    <row r="1870" spans="7:13">
      <c r="G1870">
        <v>0.72649706235458011</v>
      </c>
      <c r="H1870">
        <v>0.52505582828310127</v>
      </c>
      <c r="I1870">
        <v>0.32361459421162242</v>
      </c>
      <c r="J1870">
        <f>_xlfn.BINOM.INV(BinomTrials,_xlfn.GAMMA.INV(Table3[[#This Row],[RV gamma]],GammaShape1,GammaRate1)/BinomTrials,Table3[[#This Row],[RV binom]])</f>
        <v>0</v>
      </c>
      <c r="K1870" s="1">
        <f>Table3[[#This Row],[Risk 1 Simulated occurences]]*_xlfn.LOGNORM.INV(Table3[[#This Row],[RV lognorm]],(LN(ImpLow1)+LN(ImpUp1))/2,(LN(ImpUp1)-LN(ImpLow1))/3.29)</f>
        <v>0</v>
      </c>
      <c r="L1870">
        <f>_xlfn.BINOM.INV(BinomTrials,_xlfn.GAMMA.INV(Table3[[#This Row],[RV gamma]],GammaShape2,GammaRate2)/BinomTrials,Table3[[#This Row],[RV binom]])</f>
        <v>0</v>
      </c>
      <c r="M1870" s="1">
        <f>Table3[[#This Row],[Risk 2 simulated occurences]]*_xlfn.LOGNORM.INV(Table3[[#This Row],[RV lognorm]],(LN(ImpLow2)+LN(ImpUp2))/2,(LN(ImpUp2)-LN(ImpLow2))/3.29)</f>
        <v>0</v>
      </c>
    </row>
    <row r="1871" spans="7:13">
      <c r="G1871">
        <v>0.23612699342711224</v>
      </c>
      <c r="H1871">
        <v>0.61330595408254585</v>
      </c>
      <c r="I1871">
        <v>0.99048491473797939</v>
      </c>
      <c r="J1871">
        <f>_xlfn.BINOM.INV(BinomTrials,_xlfn.GAMMA.INV(Table3[[#This Row],[RV gamma]],GammaShape1,GammaRate1)/BinomTrials,Table3[[#This Row],[RV binom]])</f>
        <v>0</v>
      </c>
      <c r="K1871" s="1">
        <f>Table3[[#This Row],[Risk 1 Simulated occurences]]*_xlfn.LOGNORM.INV(Table3[[#This Row],[RV lognorm]],(LN(ImpLow1)+LN(ImpUp1))/2,(LN(ImpUp1)-LN(ImpLow1))/3.29)</f>
        <v>0</v>
      </c>
      <c r="L1871">
        <f>_xlfn.BINOM.INV(BinomTrials,_xlfn.GAMMA.INV(Table3[[#This Row],[RV gamma]],GammaShape2,GammaRate2)/BinomTrials,Table3[[#This Row],[RV binom]])</f>
        <v>0</v>
      </c>
      <c r="M1871" s="1">
        <f>Table3[[#This Row],[Risk 2 simulated occurences]]*_xlfn.LOGNORM.INV(Table3[[#This Row],[RV lognorm]],(LN(ImpLow2)+LN(ImpUp2))/2,(LN(ImpUp2)-LN(ImpLow2))/3.29)</f>
        <v>0</v>
      </c>
    </row>
    <row r="1872" spans="7:13">
      <c r="G1872">
        <v>0.58637852947524682</v>
      </c>
      <c r="H1872">
        <v>0.83317026534731042</v>
      </c>
      <c r="I1872">
        <v>7.9962001219374135E-2</v>
      </c>
      <c r="J1872">
        <f>_xlfn.BINOM.INV(BinomTrials,_xlfn.GAMMA.INV(Table3[[#This Row],[RV gamma]],GammaShape1,GammaRate1)/BinomTrials,Table3[[#This Row],[RV binom]])</f>
        <v>1</v>
      </c>
      <c r="K1872" s="1">
        <f>Table3[[#This Row],[Risk 1 Simulated occurences]]*_xlfn.LOGNORM.INV(Table3[[#This Row],[RV lognorm]],(LN(ImpLow1)+LN(ImpUp1))/2,(LN(ImpUp1)-LN(ImpLow1))/3.29)</f>
        <v>11826.299522994948</v>
      </c>
      <c r="L1872">
        <f>_xlfn.BINOM.INV(BinomTrials,_xlfn.GAMMA.INV(Table3[[#This Row],[RV gamma]],GammaShape2,GammaRate2)/BinomTrials,Table3[[#This Row],[RV binom]])</f>
        <v>0</v>
      </c>
      <c r="M1872" s="1">
        <f>Table3[[#This Row],[Risk 2 simulated occurences]]*_xlfn.LOGNORM.INV(Table3[[#This Row],[RV lognorm]],(LN(ImpLow2)+LN(ImpUp2))/2,(LN(ImpUp2)-LN(ImpLow2))/3.29)</f>
        <v>0</v>
      </c>
    </row>
    <row r="1873" spans="7:13">
      <c r="G1873">
        <v>0.26394489047301228</v>
      </c>
      <c r="H1873">
        <v>9.2649692246992932E-2</v>
      </c>
      <c r="I1873">
        <v>0.92135449402097358</v>
      </c>
      <c r="J1873">
        <f>_xlfn.BINOM.INV(BinomTrials,_xlfn.GAMMA.INV(Table3[[#This Row],[RV gamma]],GammaShape1,GammaRate1)/BinomTrials,Table3[[#This Row],[RV binom]])</f>
        <v>0</v>
      </c>
      <c r="K1873" s="1">
        <f>Table3[[#This Row],[Risk 1 Simulated occurences]]*_xlfn.LOGNORM.INV(Table3[[#This Row],[RV lognorm]],(LN(ImpLow1)+LN(ImpUp1))/2,(LN(ImpUp1)-LN(ImpLow1))/3.29)</f>
        <v>0</v>
      </c>
      <c r="L1873">
        <f>_xlfn.BINOM.INV(BinomTrials,_xlfn.GAMMA.INV(Table3[[#This Row],[RV gamma]],GammaShape2,GammaRate2)/BinomTrials,Table3[[#This Row],[RV binom]])</f>
        <v>0</v>
      </c>
      <c r="M1873" s="1">
        <f>Table3[[#This Row],[Risk 2 simulated occurences]]*_xlfn.LOGNORM.INV(Table3[[#This Row],[RV lognorm]],(LN(ImpLow2)+LN(ImpUp2))/2,(LN(ImpUp2)-LN(ImpLow2))/3.29)</f>
        <v>0</v>
      </c>
    </row>
    <row r="1874" spans="7:13">
      <c r="G1874">
        <v>0.12177417991765503</v>
      </c>
      <c r="H1874">
        <v>0.16337759521015807</v>
      </c>
      <c r="I1874">
        <v>0.20498101050266113</v>
      </c>
      <c r="J1874">
        <f>_xlfn.BINOM.INV(BinomTrials,_xlfn.GAMMA.INV(Table3[[#This Row],[RV gamma]],GammaShape1,GammaRate1)/BinomTrials,Table3[[#This Row],[RV binom]])</f>
        <v>0</v>
      </c>
      <c r="K1874" s="1">
        <f>Table3[[#This Row],[Risk 1 Simulated occurences]]*_xlfn.LOGNORM.INV(Table3[[#This Row],[RV lognorm]],(LN(ImpLow1)+LN(ImpUp1))/2,(LN(ImpUp1)-LN(ImpLow1))/3.29)</f>
        <v>0</v>
      </c>
      <c r="L1874">
        <f>_xlfn.BINOM.INV(BinomTrials,_xlfn.GAMMA.INV(Table3[[#This Row],[RV gamma]],GammaShape2,GammaRate2)/BinomTrials,Table3[[#This Row],[RV binom]])</f>
        <v>0</v>
      </c>
      <c r="M1874" s="1">
        <f>Table3[[#This Row],[Risk 2 simulated occurences]]*_xlfn.LOGNORM.INV(Table3[[#This Row],[RV lognorm]],(LN(ImpLow2)+LN(ImpUp2))/2,(LN(ImpUp2)-LN(ImpLow2))/3.29)</f>
        <v>0</v>
      </c>
    </row>
    <row r="1875" spans="7:13">
      <c r="G1875">
        <v>0.65864187602821822</v>
      </c>
      <c r="H1875">
        <v>0.88724269712681081</v>
      </c>
      <c r="I1875">
        <v>0.11584351822540327</v>
      </c>
      <c r="J1875">
        <f>_xlfn.BINOM.INV(BinomTrials,_xlfn.GAMMA.INV(Table3[[#This Row],[RV gamma]],GammaShape1,GammaRate1)/BinomTrials,Table3[[#This Row],[RV binom]])</f>
        <v>1</v>
      </c>
      <c r="K1875" s="1">
        <f>Table3[[#This Row],[Risk 1 Simulated occurences]]*_xlfn.LOGNORM.INV(Table3[[#This Row],[RV lognorm]],(LN(ImpLow1)+LN(ImpUp1))/2,(LN(ImpUp1)-LN(ImpLow1))/3.29)</f>
        <v>13691.995476093705</v>
      </c>
      <c r="L1875">
        <f>_xlfn.BINOM.INV(BinomTrials,_xlfn.GAMMA.INV(Table3[[#This Row],[RV gamma]],GammaShape2,GammaRate2)/BinomTrials,Table3[[#This Row],[RV binom]])</f>
        <v>1</v>
      </c>
      <c r="M1875" s="1">
        <f>Table3[[#This Row],[Risk 2 simulated occurences]]*_xlfn.LOGNORM.INV(Table3[[#This Row],[RV lognorm]],(LN(ImpLow2)+LN(ImpUp2))/2,(LN(ImpUp2)-LN(ImpLow2))/3.29)</f>
        <v>1369199.5476093686</v>
      </c>
    </row>
    <row r="1876" spans="7:13">
      <c r="G1876">
        <v>0.79401040626410879</v>
      </c>
      <c r="H1876">
        <v>0.88801061030850303</v>
      </c>
      <c r="I1876">
        <v>0.98201081435289739</v>
      </c>
      <c r="J1876">
        <f>_xlfn.BINOM.INV(BinomTrials,_xlfn.GAMMA.INV(Table3[[#This Row],[RV gamma]],GammaShape1,GammaRate1)/BinomTrials,Table3[[#This Row],[RV binom]])</f>
        <v>2</v>
      </c>
      <c r="K1876" s="1">
        <f>Table3[[#This Row],[Risk 1 Simulated occurences]]*_xlfn.LOGNORM.INV(Table3[[#This Row],[RV lognorm]],(LN(ImpLow1)+LN(ImpUp1))/2,(LN(ImpUp1)-LN(ImpLow1))/3.29)</f>
        <v>274453.15516202583</v>
      </c>
      <c r="L1876">
        <f>_xlfn.BINOM.INV(BinomTrials,_xlfn.GAMMA.INV(Table3[[#This Row],[RV gamma]],GammaShape2,GammaRate2)/BinomTrials,Table3[[#This Row],[RV binom]])</f>
        <v>1</v>
      </c>
      <c r="M1876" s="1">
        <f>Table3[[#This Row],[Risk 2 simulated occurences]]*_xlfn.LOGNORM.INV(Table3[[#This Row],[RV lognorm]],(LN(ImpLow2)+LN(ImpUp2))/2,(LN(ImpUp2)-LN(ImpLow2))/3.29)</f>
        <v>13722657.758101322</v>
      </c>
    </row>
    <row r="1877" spans="7:13">
      <c r="G1877">
        <v>0.93289808087651527</v>
      </c>
      <c r="H1877">
        <v>0.79432745501134894</v>
      </c>
      <c r="I1877">
        <v>0.6557568291461825</v>
      </c>
      <c r="J1877">
        <f>_xlfn.BINOM.INV(BinomTrials,_xlfn.GAMMA.INV(Table3[[#This Row],[RV gamma]],GammaShape1,GammaRate1)/BinomTrials,Table3[[#This Row],[RV binom]])</f>
        <v>1</v>
      </c>
      <c r="K1877" s="1">
        <f>Table3[[#This Row],[Risk 1 Simulated occurences]]*_xlfn.LOGNORM.INV(Table3[[#This Row],[RV lognorm]],(LN(ImpLow1)+LN(ImpUp1))/2,(LN(ImpUp1)-LN(ImpLow1))/3.29)</f>
        <v>41865.584761170336</v>
      </c>
      <c r="L1877">
        <f>_xlfn.BINOM.INV(BinomTrials,_xlfn.GAMMA.INV(Table3[[#This Row],[RV gamma]],GammaShape2,GammaRate2)/BinomTrials,Table3[[#This Row],[RV binom]])</f>
        <v>0</v>
      </c>
      <c r="M1877" s="1">
        <f>Table3[[#This Row],[Risk 2 simulated occurences]]*_xlfn.LOGNORM.INV(Table3[[#This Row],[RV lognorm]],(LN(ImpLow2)+LN(ImpUp2))/2,(LN(ImpUp2)-LN(ImpLow2))/3.29)</f>
        <v>0</v>
      </c>
    </row>
    <row r="1878" spans="7:13">
      <c r="G1878">
        <v>0.21804529159238809</v>
      </c>
      <c r="H1878">
        <v>0.26153637574125843</v>
      </c>
      <c r="I1878">
        <v>0.3050274598901288</v>
      </c>
      <c r="J1878">
        <f>_xlfn.BINOM.INV(BinomTrials,_xlfn.GAMMA.INV(Table3[[#This Row],[RV gamma]],GammaShape1,GammaRate1)/BinomTrials,Table3[[#This Row],[RV binom]])</f>
        <v>0</v>
      </c>
      <c r="K1878" s="1">
        <f>Table3[[#This Row],[Risk 1 Simulated occurences]]*_xlfn.LOGNORM.INV(Table3[[#This Row],[RV lognorm]],(LN(ImpLow1)+LN(ImpUp1))/2,(LN(ImpUp1)-LN(ImpLow1))/3.29)</f>
        <v>0</v>
      </c>
      <c r="L1878">
        <f>_xlfn.BINOM.INV(BinomTrials,_xlfn.GAMMA.INV(Table3[[#This Row],[RV gamma]],GammaShape2,GammaRate2)/BinomTrials,Table3[[#This Row],[RV binom]])</f>
        <v>0</v>
      </c>
      <c r="M1878" s="1">
        <f>Table3[[#This Row],[Risk 2 simulated occurences]]*_xlfn.LOGNORM.INV(Table3[[#This Row],[RV lognorm]],(LN(ImpLow2)+LN(ImpUp2))/2,(LN(ImpUp2)-LN(ImpLow2))/3.29)</f>
        <v>0</v>
      </c>
    </row>
    <row r="1879" spans="7:13">
      <c r="G1879">
        <v>0.68721579326652726</v>
      </c>
      <c r="H1879">
        <v>0.64186708333057685</v>
      </c>
      <c r="I1879">
        <v>0.59651837339462632</v>
      </c>
      <c r="J1879">
        <f>_xlfn.BINOM.INV(BinomTrials,_xlfn.GAMMA.INV(Table3[[#This Row],[RV gamma]],GammaShape1,GammaRate1)/BinomTrials,Table3[[#This Row],[RV binom]])</f>
        <v>1</v>
      </c>
      <c r="K1879" s="1">
        <f>Table3[[#This Row],[Risk 1 Simulated occurences]]*_xlfn.LOGNORM.INV(Table3[[#This Row],[RV lognorm]],(LN(ImpLow1)+LN(ImpUp1))/2,(LN(ImpUp1)-LN(ImpLow1))/3.29)</f>
        <v>37520.545739568392</v>
      </c>
      <c r="L1879">
        <f>_xlfn.BINOM.INV(BinomTrials,_xlfn.GAMMA.INV(Table3[[#This Row],[RV gamma]],GammaShape2,GammaRate2)/BinomTrials,Table3[[#This Row],[RV binom]])</f>
        <v>0</v>
      </c>
      <c r="M1879" s="1">
        <f>Table3[[#This Row],[Risk 2 simulated occurences]]*_xlfn.LOGNORM.INV(Table3[[#This Row],[RV lognorm]],(LN(ImpLow2)+LN(ImpUp2))/2,(LN(ImpUp2)-LN(ImpLow2))/3.29)</f>
        <v>0</v>
      </c>
    </row>
    <row r="1880" spans="7:13">
      <c r="G1880">
        <v>3.5837430523632759E-2</v>
      </c>
      <c r="H1880">
        <v>0.86006953700448829</v>
      </c>
      <c r="I1880">
        <v>0.68430164348534384</v>
      </c>
      <c r="J1880">
        <f>_xlfn.BINOM.INV(BinomTrials,_xlfn.GAMMA.INV(Table3[[#This Row],[RV gamma]],GammaShape1,GammaRate1)/BinomTrials,Table3[[#This Row],[RV binom]])</f>
        <v>1</v>
      </c>
      <c r="K1880" s="1">
        <f>Table3[[#This Row],[Risk 1 Simulated occurences]]*_xlfn.LOGNORM.INV(Table3[[#This Row],[RV lognorm]],(LN(ImpLow1)+LN(ImpUp1))/2,(LN(ImpUp1)-LN(ImpLow1))/3.29)</f>
        <v>44240.933611738394</v>
      </c>
      <c r="L1880">
        <f>_xlfn.BINOM.INV(BinomTrials,_xlfn.GAMMA.INV(Table3[[#This Row],[RV gamma]],GammaShape2,GammaRate2)/BinomTrials,Table3[[#This Row],[RV binom]])</f>
        <v>0</v>
      </c>
      <c r="M1880" s="1">
        <f>Table3[[#This Row],[Risk 2 simulated occurences]]*_xlfn.LOGNORM.INV(Table3[[#This Row],[RV lognorm]],(LN(ImpLow2)+LN(ImpUp2))/2,(LN(ImpUp2)-LN(ImpLow2))/3.29)</f>
        <v>0</v>
      </c>
    </row>
    <row r="1881" spans="7:13">
      <c r="G1881">
        <v>0.31969481069580408</v>
      </c>
      <c r="H1881">
        <v>0.18870843443493751</v>
      </c>
      <c r="I1881">
        <v>5.7722058174070931E-2</v>
      </c>
      <c r="J1881">
        <f>_xlfn.BINOM.INV(BinomTrials,_xlfn.GAMMA.INV(Table3[[#This Row],[RV gamma]],GammaShape1,GammaRate1)/BinomTrials,Table3[[#This Row],[RV binom]])</f>
        <v>0</v>
      </c>
      <c r="K1881" s="1">
        <f>Table3[[#This Row],[Risk 1 Simulated occurences]]*_xlfn.LOGNORM.INV(Table3[[#This Row],[RV lognorm]],(LN(ImpLow1)+LN(ImpUp1))/2,(LN(ImpUp1)-LN(ImpLow1))/3.29)</f>
        <v>0</v>
      </c>
      <c r="L1881">
        <f>_xlfn.BINOM.INV(BinomTrials,_xlfn.GAMMA.INV(Table3[[#This Row],[RV gamma]],GammaShape2,GammaRate2)/BinomTrials,Table3[[#This Row],[RV binom]])</f>
        <v>0</v>
      </c>
      <c r="M1881" s="1">
        <f>Table3[[#This Row],[Risk 2 simulated occurences]]*_xlfn.LOGNORM.INV(Table3[[#This Row],[RV lognorm]],(LN(ImpLow2)+LN(ImpUp2))/2,(LN(ImpUp2)-LN(ImpLow2))/3.29)</f>
        <v>0</v>
      </c>
    </row>
    <row r="1882" spans="7:13">
      <c r="G1882">
        <v>0.11068336437953792</v>
      </c>
      <c r="H1882">
        <v>0.62265754799482298</v>
      </c>
      <c r="I1882">
        <v>0.13463173161010805</v>
      </c>
      <c r="J1882">
        <f>_xlfn.BINOM.INV(BinomTrials,_xlfn.GAMMA.INV(Table3[[#This Row],[RV gamma]],GammaShape1,GammaRate1)/BinomTrials,Table3[[#This Row],[RV binom]])</f>
        <v>0</v>
      </c>
      <c r="K1882" s="1">
        <f>Table3[[#This Row],[Risk 1 Simulated occurences]]*_xlfn.LOGNORM.INV(Table3[[#This Row],[RV lognorm]],(LN(ImpLow1)+LN(ImpUp1))/2,(LN(ImpUp1)-LN(ImpLow1))/3.29)</f>
        <v>0</v>
      </c>
      <c r="L1882">
        <f>_xlfn.BINOM.INV(BinomTrials,_xlfn.GAMMA.INV(Table3[[#This Row],[RV gamma]],GammaShape2,GammaRate2)/BinomTrials,Table3[[#This Row],[RV binom]])</f>
        <v>0</v>
      </c>
      <c r="M1882" s="1">
        <f>Table3[[#This Row],[Risk 2 simulated occurences]]*_xlfn.LOGNORM.INV(Table3[[#This Row],[RV lognorm]],(LN(ImpLow2)+LN(ImpUp2))/2,(LN(ImpUp2)-LN(ImpLow2))/3.29)</f>
        <v>0</v>
      </c>
    </row>
    <row r="1883" spans="7:13">
      <c r="G1883">
        <v>0.25530512689394186</v>
      </c>
      <c r="H1883">
        <v>5.4091489899014819E-3</v>
      </c>
      <c r="I1883">
        <v>0.75551317108586113</v>
      </c>
      <c r="J1883">
        <f>_xlfn.BINOM.INV(BinomTrials,_xlfn.GAMMA.INV(Table3[[#This Row],[RV gamma]],GammaShape1,GammaRate1)/BinomTrials,Table3[[#This Row],[RV binom]])</f>
        <v>0</v>
      </c>
      <c r="K1883" s="1">
        <f>Table3[[#This Row],[Risk 1 Simulated occurences]]*_xlfn.LOGNORM.INV(Table3[[#This Row],[RV lognorm]],(LN(ImpLow1)+LN(ImpUp1))/2,(LN(ImpUp1)-LN(ImpLow1))/3.29)</f>
        <v>0</v>
      </c>
      <c r="L1883">
        <f>_xlfn.BINOM.INV(BinomTrials,_xlfn.GAMMA.INV(Table3[[#This Row],[RV gamma]],GammaShape2,GammaRate2)/BinomTrials,Table3[[#This Row],[RV binom]])</f>
        <v>0</v>
      </c>
      <c r="M1883" s="1">
        <f>Table3[[#This Row],[Risk 2 simulated occurences]]*_xlfn.LOGNORM.INV(Table3[[#This Row],[RV lognorm]],(LN(ImpLow2)+LN(ImpUp2))/2,(LN(ImpUp2)-LN(ImpLow2))/3.29)</f>
        <v>0</v>
      </c>
    </row>
    <row r="1884" spans="7:13">
      <c r="G1884">
        <v>0.91326770648046751</v>
      </c>
      <c r="H1884">
        <v>0.91156707327420217</v>
      </c>
      <c r="I1884">
        <v>0.90986644006793682</v>
      </c>
      <c r="J1884">
        <f>_xlfn.BINOM.INV(BinomTrials,_xlfn.GAMMA.INV(Table3[[#This Row],[RV gamma]],GammaShape1,GammaRate1)/BinomTrials,Table3[[#This Row],[RV binom]])</f>
        <v>2</v>
      </c>
      <c r="K1884" s="1">
        <f>Table3[[#This Row],[Risk 1 Simulated occurences]]*_xlfn.LOGNORM.INV(Table3[[#This Row],[RV lognorm]],(LN(ImpLow1)+LN(ImpUp1))/2,(LN(ImpUp1)-LN(ImpLow1))/3.29)</f>
        <v>161549.07349316558</v>
      </c>
      <c r="L1884">
        <f>_xlfn.BINOM.INV(BinomTrials,_xlfn.GAMMA.INV(Table3[[#This Row],[RV gamma]],GammaShape2,GammaRate2)/BinomTrials,Table3[[#This Row],[RV binom]])</f>
        <v>1</v>
      </c>
      <c r="M1884" s="1">
        <f>Table3[[#This Row],[Risk 2 simulated occurences]]*_xlfn.LOGNORM.INV(Table3[[#This Row],[RV lognorm]],(LN(ImpLow2)+LN(ImpUp2))/2,(LN(ImpUp2)-LN(ImpLow2))/3.29)</f>
        <v>8077453.6746582957</v>
      </c>
    </row>
    <row r="1885" spans="7:13">
      <c r="G1885">
        <v>0.29034281721820254</v>
      </c>
      <c r="H1885">
        <v>0.70780051951659873</v>
      </c>
      <c r="I1885">
        <v>0.1252582218149948</v>
      </c>
      <c r="J1885">
        <f>_xlfn.BINOM.INV(BinomTrials,_xlfn.GAMMA.INV(Table3[[#This Row],[RV gamma]],GammaShape1,GammaRate1)/BinomTrials,Table3[[#This Row],[RV binom]])</f>
        <v>1</v>
      </c>
      <c r="K1885" s="1">
        <f>Table3[[#This Row],[Risk 1 Simulated occurences]]*_xlfn.LOGNORM.INV(Table3[[#This Row],[RV lognorm]],(LN(ImpLow1)+LN(ImpUp1))/2,(LN(ImpUp1)-LN(ImpLow1))/3.29)</f>
        <v>14149.162455323942</v>
      </c>
      <c r="L1885">
        <f>_xlfn.BINOM.INV(BinomTrials,_xlfn.GAMMA.INV(Table3[[#This Row],[RV gamma]],GammaShape2,GammaRate2)/BinomTrials,Table3[[#This Row],[RV binom]])</f>
        <v>0</v>
      </c>
      <c r="M1885" s="1">
        <f>Table3[[#This Row],[Risk 2 simulated occurences]]*_xlfn.LOGNORM.INV(Table3[[#This Row],[RV lognorm]],(LN(ImpLow2)+LN(ImpUp2))/2,(LN(ImpUp2)-LN(ImpLow2))/3.29)</f>
        <v>0</v>
      </c>
    </row>
    <row r="1886" spans="7:13">
      <c r="G1886">
        <v>0.79172898633020417</v>
      </c>
      <c r="H1886">
        <v>3.3315154739336651E-3</v>
      </c>
      <c r="I1886">
        <v>0.21493404461766316</v>
      </c>
      <c r="J1886">
        <f>_xlfn.BINOM.INV(BinomTrials,_xlfn.GAMMA.INV(Table3[[#This Row],[RV gamma]],GammaShape1,GammaRate1)/BinomTrials,Table3[[#This Row],[RV binom]])</f>
        <v>0</v>
      </c>
      <c r="K1886" s="1">
        <f>Table3[[#This Row],[Risk 1 Simulated occurences]]*_xlfn.LOGNORM.INV(Table3[[#This Row],[RV lognorm]],(LN(ImpLow1)+LN(ImpUp1))/2,(LN(ImpUp1)-LN(ImpLow1))/3.29)</f>
        <v>0</v>
      </c>
      <c r="L1886">
        <f>_xlfn.BINOM.INV(BinomTrials,_xlfn.GAMMA.INV(Table3[[#This Row],[RV gamma]],GammaShape2,GammaRate2)/BinomTrials,Table3[[#This Row],[RV binom]])</f>
        <v>0</v>
      </c>
      <c r="M1886" s="1">
        <f>Table3[[#This Row],[Risk 2 simulated occurences]]*_xlfn.LOGNORM.INV(Table3[[#This Row],[RV lognorm]],(LN(ImpLow2)+LN(ImpUp2))/2,(LN(ImpUp2)-LN(ImpLow2))/3.29)</f>
        <v>0</v>
      </c>
    </row>
    <row r="1887" spans="7:13">
      <c r="G1887">
        <v>0.58907325174150671</v>
      </c>
      <c r="H1887">
        <v>0.99278057040310497</v>
      </c>
      <c r="I1887">
        <v>0.39648788906470306</v>
      </c>
      <c r="J1887">
        <f>_xlfn.BINOM.INV(BinomTrials,_xlfn.GAMMA.INV(Table3[[#This Row],[RV gamma]],GammaShape1,GammaRate1)/BinomTrials,Table3[[#This Row],[RV binom]])</f>
        <v>3</v>
      </c>
      <c r="K1887" s="1">
        <f>Table3[[#This Row],[Risk 1 Simulated occurences]]*_xlfn.LOGNORM.INV(Table3[[#This Row],[RV lognorm]],(LN(ImpLow1)+LN(ImpUp1))/2,(LN(ImpUp1)-LN(ImpLow1))/3.29)</f>
        <v>78949.559438748503</v>
      </c>
      <c r="L1887">
        <f>_xlfn.BINOM.INV(BinomTrials,_xlfn.GAMMA.INV(Table3[[#This Row],[RV gamma]],GammaShape2,GammaRate2)/BinomTrials,Table3[[#This Row],[RV binom]])</f>
        <v>2</v>
      </c>
      <c r="M1887" s="1">
        <f>Table3[[#This Row],[Risk 2 simulated occurences]]*_xlfn.LOGNORM.INV(Table3[[#This Row],[RV lognorm]],(LN(ImpLow2)+LN(ImpUp2))/2,(LN(ImpUp2)-LN(ImpLow2))/3.29)</f>
        <v>5263303.9625832364</v>
      </c>
    </row>
    <row r="1888" spans="7:13">
      <c r="G1888">
        <v>0.55414201950381603</v>
      </c>
      <c r="H1888">
        <v>0.66304676498428305</v>
      </c>
      <c r="I1888">
        <v>0.77195151046474997</v>
      </c>
      <c r="J1888">
        <f>_xlfn.BINOM.INV(BinomTrials,_xlfn.GAMMA.INV(Table3[[#This Row],[RV gamma]],GammaShape1,GammaRate1)/BinomTrials,Table3[[#This Row],[RV binom]])</f>
        <v>1</v>
      </c>
      <c r="K1888" s="1">
        <f>Table3[[#This Row],[Risk 1 Simulated occurences]]*_xlfn.LOGNORM.INV(Table3[[#This Row],[RV lognorm]],(LN(ImpLow1)+LN(ImpUp1))/2,(LN(ImpUp1)-LN(ImpLow1))/3.29)</f>
        <v>53276.003196333702</v>
      </c>
      <c r="L1888">
        <f>_xlfn.BINOM.INV(BinomTrials,_xlfn.GAMMA.INV(Table3[[#This Row],[RV gamma]],GammaShape2,GammaRate2)/BinomTrials,Table3[[#This Row],[RV binom]])</f>
        <v>0</v>
      </c>
      <c r="M1888" s="1">
        <f>Table3[[#This Row],[Risk 2 simulated occurences]]*_xlfn.LOGNORM.INV(Table3[[#This Row],[RV lognorm]],(LN(ImpLow2)+LN(ImpUp2))/2,(LN(ImpUp2)-LN(ImpLow2))/3.29)</f>
        <v>0</v>
      </c>
    </row>
    <row r="1889" spans="7:13">
      <c r="G1889">
        <v>0.46492180063618432</v>
      </c>
      <c r="H1889">
        <v>0.82697909084473697</v>
      </c>
      <c r="I1889">
        <v>0.18903638105328957</v>
      </c>
      <c r="J1889">
        <f>_xlfn.BINOM.INV(BinomTrials,_xlfn.GAMMA.INV(Table3[[#This Row],[RV gamma]],GammaShape1,GammaRate1)/BinomTrials,Table3[[#This Row],[RV binom]])</f>
        <v>1</v>
      </c>
      <c r="K1889" s="1">
        <f>Table3[[#This Row],[Risk 1 Simulated occurences]]*_xlfn.LOGNORM.INV(Table3[[#This Row],[RV lognorm]],(LN(ImpLow1)+LN(ImpUp1))/2,(LN(ImpUp1)-LN(ImpLow1))/3.29)</f>
        <v>17064.014046554155</v>
      </c>
      <c r="L1889">
        <f>_xlfn.BINOM.INV(BinomTrials,_xlfn.GAMMA.INV(Table3[[#This Row],[RV gamma]],GammaShape2,GammaRate2)/BinomTrials,Table3[[#This Row],[RV binom]])</f>
        <v>0</v>
      </c>
      <c r="M1889" s="1">
        <f>Table3[[#This Row],[Risk 2 simulated occurences]]*_xlfn.LOGNORM.INV(Table3[[#This Row],[RV lognorm]],(LN(ImpLow2)+LN(ImpUp2))/2,(LN(ImpUp2)-LN(ImpLow2))/3.29)</f>
        <v>0</v>
      </c>
    </row>
    <row r="1890" spans="7:13">
      <c r="G1890">
        <v>0.94070329234968098</v>
      </c>
      <c r="H1890">
        <v>3.7579827493792323E-2</v>
      </c>
      <c r="I1890">
        <v>0.1344563626379037</v>
      </c>
      <c r="J1890">
        <f>_xlfn.BINOM.INV(BinomTrials,_xlfn.GAMMA.INV(Table3[[#This Row],[RV gamma]],GammaShape1,GammaRate1)/BinomTrials,Table3[[#This Row],[RV binom]])</f>
        <v>0</v>
      </c>
      <c r="K1890" s="1">
        <f>Table3[[#This Row],[Risk 1 Simulated occurences]]*_xlfn.LOGNORM.INV(Table3[[#This Row],[RV lognorm]],(LN(ImpLow1)+LN(ImpUp1))/2,(LN(ImpUp1)-LN(ImpLow1))/3.29)</f>
        <v>0</v>
      </c>
      <c r="L1890">
        <f>_xlfn.BINOM.INV(BinomTrials,_xlfn.GAMMA.INV(Table3[[#This Row],[RV gamma]],GammaShape2,GammaRate2)/BinomTrials,Table3[[#This Row],[RV binom]])</f>
        <v>0</v>
      </c>
      <c r="M1890" s="1">
        <f>Table3[[#This Row],[Risk 2 simulated occurences]]*_xlfn.LOGNORM.INV(Table3[[#This Row],[RV lognorm]],(LN(ImpLow2)+LN(ImpUp2))/2,(LN(ImpUp2)-LN(ImpLow2))/3.29)</f>
        <v>0</v>
      </c>
    </row>
    <row r="1891" spans="7:13">
      <c r="G1891">
        <v>0.40023452108736829</v>
      </c>
      <c r="H1891">
        <v>0.60416068816751278</v>
      </c>
      <c r="I1891">
        <v>0.80808685524765722</v>
      </c>
      <c r="J1891">
        <f>_xlfn.BINOM.INV(BinomTrials,_xlfn.GAMMA.INV(Table3[[#This Row],[RV gamma]],GammaShape1,GammaRate1)/BinomTrials,Table3[[#This Row],[RV binom]])</f>
        <v>0</v>
      </c>
      <c r="K1891" s="1">
        <f>Table3[[#This Row],[Risk 1 Simulated occurences]]*_xlfn.LOGNORM.INV(Table3[[#This Row],[RV lognorm]],(LN(ImpLow1)+LN(ImpUp1))/2,(LN(ImpUp1)-LN(ImpLow1))/3.29)</f>
        <v>0</v>
      </c>
      <c r="L1891">
        <f>_xlfn.BINOM.INV(BinomTrials,_xlfn.GAMMA.INV(Table3[[#This Row],[RV gamma]],GammaShape2,GammaRate2)/BinomTrials,Table3[[#This Row],[RV binom]])</f>
        <v>0</v>
      </c>
      <c r="M1891" s="1">
        <f>Table3[[#This Row],[Risk 2 simulated occurences]]*_xlfn.LOGNORM.INV(Table3[[#This Row],[RV lognorm]],(LN(ImpLow2)+LN(ImpUp2))/2,(LN(ImpUp2)-LN(ImpLow2))/3.29)</f>
        <v>0</v>
      </c>
    </row>
    <row r="1892" spans="7:13">
      <c r="G1892">
        <v>0.74159591539837233</v>
      </c>
      <c r="H1892">
        <v>0.12868603138657567</v>
      </c>
      <c r="I1892">
        <v>0.51577614737477906</v>
      </c>
      <c r="J1892">
        <f>_xlfn.BINOM.INV(BinomTrials,_xlfn.GAMMA.INV(Table3[[#This Row],[RV gamma]],GammaShape1,GammaRate1)/BinomTrials,Table3[[#This Row],[RV binom]])</f>
        <v>0</v>
      </c>
      <c r="K1892" s="1">
        <f>Table3[[#This Row],[Risk 1 Simulated occurences]]*_xlfn.LOGNORM.INV(Table3[[#This Row],[RV lognorm]],(LN(ImpLow1)+LN(ImpUp1))/2,(LN(ImpUp1)-LN(ImpLow1))/3.29)</f>
        <v>0</v>
      </c>
      <c r="L1892">
        <f>_xlfn.BINOM.INV(BinomTrials,_xlfn.GAMMA.INV(Table3[[#This Row],[RV gamma]],GammaShape2,GammaRate2)/BinomTrials,Table3[[#This Row],[RV binom]])</f>
        <v>0</v>
      </c>
      <c r="M1892" s="1">
        <f>Table3[[#This Row],[Risk 2 simulated occurences]]*_xlfn.LOGNORM.INV(Table3[[#This Row],[RV lognorm]],(LN(ImpLow2)+LN(ImpUp2))/2,(LN(ImpUp2)-LN(ImpLow2))/3.29)</f>
        <v>0</v>
      </c>
    </row>
    <row r="1893" spans="7:13">
      <c r="G1893">
        <v>2.5501004432095685E-3</v>
      </c>
      <c r="H1893">
        <v>0.82612951417739011</v>
      </c>
      <c r="I1893">
        <v>0.64970892791157075</v>
      </c>
      <c r="J1893">
        <f>_xlfn.BINOM.INV(BinomTrials,_xlfn.GAMMA.INV(Table3[[#This Row],[RV gamma]],GammaShape1,GammaRate1)/BinomTrials,Table3[[#This Row],[RV binom]])</f>
        <v>1</v>
      </c>
      <c r="K1893" s="1">
        <f>Table3[[#This Row],[Risk 1 Simulated occurences]]*_xlfn.LOGNORM.INV(Table3[[#This Row],[RV lognorm]],(LN(ImpLow1)+LN(ImpUp1))/2,(LN(ImpUp1)-LN(ImpLow1))/3.29)</f>
        <v>41388.516833764195</v>
      </c>
      <c r="L1893">
        <f>_xlfn.BINOM.INV(BinomTrials,_xlfn.GAMMA.INV(Table3[[#This Row],[RV gamma]],GammaShape2,GammaRate2)/BinomTrials,Table3[[#This Row],[RV binom]])</f>
        <v>0</v>
      </c>
      <c r="M1893" s="1">
        <f>Table3[[#This Row],[Risk 2 simulated occurences]]*_xlfn.LOGNORM.INV(Table3[[#This Row],[RV lognorm]],(LN(ImpLow2)+LN(ImpUp2))/2,(LN(ImpUp2)-LN(ImpLow2))/3.29)</f>
        <v>0</v>
      </c>
    </row>
    <row r="1894" spans="7:13">
      <c r="G1894">
        <v>0.85953814902321346</v>
      </c>
      <c r="H1894">
        <v>0.75874477939621765</v>
      </c>
      <c r="I1894">
        <v>0.65795140976922184</v>
      </c>
      <c r="J1894">
        <f>_xlfn.BINOM.INV(BinomTrials,_xlfn.GAMMA.INV(Table3[[#This Row],[RV gamma]],GammaShape1,GammaRate1)/BinomTrials,Table3[[#This Row],[RV binom]])</f>
        <v>1</v>
      </c>
      <c r="K1894" s="1">
        <f>Table3[[#This Row],[Risk 1 Simulated occurences]]*_xlfn.LOGNORM.INV(Table3[[#This Row],[RV lognorm]],(LN(ImpLow1)+LN(ImpUp1))/2,(LN(ImpUp1)-LN(ImpLow1))/3.29)</f>
        <v>42040.831406217098</v>
      </c>
      <c r="L1894">
        <f>_xlfn.BINOM.INV(BinomTrials,_xlfn.GAMMA.INV(Table3[[#This Row],[RV gamma]],GammaShape2,GammaRate2)/BinomTrials,Table3[[#This Row],[RV binom]])</f>
        <v>0</v>
      </c>
      <c r="M1894" s="1">
        <f>Table3[[#This Row],[Risk 2 simulated occurences]]*_xlfn.LOGNORM.INV(Table3[[#This Row],[RV lognorm]],(LN(ImpLow2)+LN(ImpUp2))/2,(LN(ImpUp2)-LN(ImpLow2))/3.29)</f>
        <v>0</v>
      </c>
    </row>
    <row r="1895" spans="7:13">
      <c r="G1895">
        <v>0.25767063314917993</v>
      </c>
      <c r="H1895">
        <v>0.22350731223053638</v>
      </c>
      <c r="I1895">
        <v>0.18934399131189286</v>
      </c>
      <c r="J1895">
        <f>_xlfn.BINOM.INV(BinomTrials,_xlfn.GAMMA.INV(Table3[[#This Row],[RV gamma]],GammaShape1,GammaRate1)/BinomTrials,Table3[[#This Row],[RV binom]])</f>
        <v>0</v>
      </c>
      <c r="K1895" s="1">
        <f>Table3[[#This Row],[Risk 1 Simulated occurences]]*_xlfn.LOGNORM.INV(Table3[[#This Row],[RV lognorm]],(LN(ImpLow1)+LN(ImpUp1))/2,(LN(ImpUp1)-LN(ImpLow1))/3.29)</f>
        <v>0</v>
      </c>
      <c r="L1895">
        <f>_xlfn.BINOM.INV(BinomTrials,_xlfn.GAMMA.INV(Table3[[#This Row],[RV gamma]],GammaShape2,GammaRate2)/BinomTrials,Table3[[#This Row],[RV binom]])</f>
        <v>0</v>
      </c>
      <c r="M1895" s="1">
        <f>Table3[[#This Row],[Risk 2 simulated occurences]]*_xlfn.LOGNORM.INV(Table3[[#This Row],[RV lognorm]],(LN(ImpLow2)+LN(ImpUp2))/2,(LN(ImpUp2)-LN(ImpLow2))/3.29)</f>
        <v>0</v>
      </c>
    </row>
    <row r="1896" spans="7:13">
      <c r="G1896">
        <v>0.67033133826699631</v>
      </c>
      <c r="H1896">
        <v>0.48739665862517279</v>
      </c>
      <c r="I1896">
        <v>0.30446197898334915</v>
      </c>
      <c r="J1896">
        <f>_xlfn.BINOM.INV(BinomTrials,_xlfn.GAMMA.INV(Table3[[#This Row],[RV gamma]],GammaShape1,GammaRate1)/BinomTrials,Table3[[#This Row],[RV binom]])</f>
        <v>0</v>
      </c>
      <c r="K1896" s="1">
        <f>Table3[[#This Row],[Risk 1 Simulated occurences]]*_xlfn.LOGNORM.INV(Table3[[#This Row],[RV lognorm]],(LN(ImpLow1)+LN(ImpUp1))/2,(LN(ImpUp1)-LN(ImpLow1))/3.29)</f>
        <v>0</v>
      </c>
      <c r="L1896">
        <f>_xlfn.BINOM.INV(BinomTrials,_xlfn.GAMMA.INV(Table3[[#This Row],[RV gamma]],GammaShape2,GammaRate2)/BinomTrials,Table3[[#This Row],[RV binom]])</f>
        <v>0</v>
      </c>
      <c r="M1896" s="1">
        <f>Table3[[#This Row],[Risk 2 simulated occurences]]*_xlfn.LOGNORM.INV(Table3[[#This Row],[RV lognorm]],(LN(ImpLow2)+LN(ImpUp2))/2,(LN(ImpUp2)-LN(ImpLow2))/3.29)</f>
        <v>0</v>
      </c>
    </row>
    <row r="1897" spans="7:13">
      <c r="G1897">
        <v>0.25880225340779978</v>
      </c>
      <c r="H1897">
        <v>0.67564151327854094</v>
      </c>
      <c r="I1897">
        <v>9.2480773149282103E-2</v>
      </c>
      <c r="J1897">
        <f>_xlfn.BINOM.INV(BinomTrials,_xlfn.GAMMA.INV(Table3[[#This Row],[RV gamma]],GammaShape1,GammaRate1)/BinomTrials,Table3[[#This Row],[RV binom]])</f>
        <v>1</v>
      </c>
      <c r="K1897" s="1">
        <f>Table3[[#This Row],[Risk 1 Simulated occurences]]*_xlfn.LOGNORM.INV(Table3[[#This Row],[RV lognorm]],(LN(ImpLow1)+LN(ImpUp1))/2,(LN(ImpUp1)-LN(ImpLow1))/3.29)</f>
        <v>12504.671050196381</v>
      </c>
      <c r="L1897">
        <f>_xlfn.BINOM.INV(BinomTrials,_xlfn.GAMMA.INV(Table3[[#This Row],[RV gamma]],GammaShape2,GammaRate2)/BinomTrials,Table3[[#This Row],[RV binom]])</f>
        <v>0</v>
      </c>
      <c r="M1897" s="1">
        <f>Table3[[#This Row],[Risk 2 simulated occurences]]*_xlfn.LOGNORM.INV(Table3[[#This Row],[RV lognorm]],(LN(ImpLow2)+LN(ImpUp2))/2,(LN(ImpUp2)-LN(ImpLow2))/3.29)</f>
        <v>0</v>
      </c>
    </row>
    <row r="1898" spans="7:13">
      <c r="G1898">
        <v>0.68947302489051265</v>
      </c>
      <c r="H1898">
        <v>0.5069136724373855</v>
      </c>
      <c r="I1898">
        <v>0.32435431998425829</v>
      </c>
      <c r="J1898">
        <f>_xlfn.BINOM.INV(BinomTrials,_xlfn.GAMMA.INV(Table3[[#This Row],[RV gamma]],GammaShape1,GammaRate1)/BinomTrials,Table3[[#This Row],[RV binom]])</f>
        <v>0</v>
      </c>
      <c r="K1898" s="1">
        <f>Table3[[#This Row],[Risk 1 Simulated occurences]]*_xlfn.LOGNORM.INV(Table3[[#This Row],[RV lognorm]],(LN(ImpLow1)+LN(ImpUp1))/2,(LN(ImpUp1)-LN(ImpLow1))/3.29)</f>
        <v>0</v>
      </c>
      <c r="L1898">
        <f>_xlfn.BINOM.INV(BinomTrials,_xlfn.GAMMA.INV(Table3[[#This Row],[RV gamma]],GammaShape2,GammaRate2)/BinomTrials,Table3[[#This Row],[RV binom]])</f>
        <v>0</v>
      </c>
      <c r="M1898" s="1">
        <f>Table3[[#This Row],[Risk 2 simulated occurences]]*_xlfn.LOGNORM.INV(Table3[[#This Row],[RV lognorm]],(LN(ImpLow2)+LN(ImpUp2))/2,(LN(ImpUp2)-LN(ImpLow2))/3.29)</f>
        <v>0</v>
      </c>
    </row>
    <row r="1899" spans="7:13">
      <c r="G1899">
        <v>0.97312933484703734</v>
      </c>
      <c r="H1899">
        <v>0.69809265513815577</v>
      </c>
      <c r="I1899">
        <v>0.42305597542927414</v>
      </c>
      <c r="J1899">
        <f>_xlfn.BINOM.INV(BinomTrials,_xlfn.GAMMA.INV(Table3[[#This Row],[RV gamma]],GammaShape1,GammaRate1)/BinomTrials,Table3[[#This Row],[RV binom]])</f>
        <v>1</v>
      </c>
      <c r="K1899" s="1">
        <f>Table3[[#This Row],[Risk 1 Simulated occurences]]*_xlfn.LOGNORM.INV(Table3[[#This Row],[RV lognorm]],(LN(ImpLow1)+LN(ImpUp1))/2,(LN(ImpUp1)-LN(ImpLow1))/3.29)</f>
        <v>27606.326336331604</v>
      </c>
      <c r="L1899">
        <f>_xlfn.BINOM.INV(BinomTrials,_xlfn.GAMMA.INV(Table3[[#This Row],[RV gamma]],GammaShape2,GammaRate2)/BinomTrials,Table3[[#This Row],[RV binom]])</f>
        <v>0</v>
      </c>
      <c r="M1899" s="1">
        <f>Table3[[#This Row],[Risk 2 simulated occurences]]*_xlfn.LOGNORM.INV(Table3[[#This Row],[RV lognorm]],(LN(ImpLow2)+LN(ImpUp2))/2,(LN(ImpUp2)-LN(ImpLow2))/3.29)</f>
        <v>0</v>
      </c>
    </row>
    <row r="1900" spans="7:13">
      <c r="G1900">
        <v>0.38473077415708956</v>
      </c>
      <c r="H1900">
        <v>0.84325490698369909</v>
      </c>
      <c r="I1900">
        <v>0.30177903981030874</v>
      </c>
      <c r="J1900">
        <f>_xlfn.BINOM.INV(BinomTrials,_xlfn.GAMMA.INV(Table3[[#This Row],[RV gamma]],GammaShape1,GammaRate1)/BinomTrials,Table3[[#This Row],[RV binom]])</f>
        <v>1</v>
      </c>
      <c r="K1900" s="1">
        <f>Table3[[#This Row],[Risk 1 Simulated occurences]]*_xlfn.LOGNORM.INV(Table3[[#This Row],[RV lognorm]],(LN(ImpLow1)+LN(ImpUp1))/2,(LN(ImpUp1)-LN(ImpLow1))/3.29)</f>
        <v>21986.742984484867</v>
      </c>
      <c r="L1900">
        <f>_xlfn.BINOM.INV(BinomTrials,_xlfn.GAMMA.INV(Table3[[#This Row],[RV gamma]],GammaShape2,GammaRate2)/BinomTrials,Table3[[#This Row],[RV binom]])</f>
        <v>0</v>
      </c>
      <c r="M1900" s="1">
        <f>Table3[[#This Row],[Risk 2 simulated occurences]]*_xlfn.LOGNORM.INV(Table3[[#This Row],[RV lognorm]],(LN(ImpLow2)+LN(ImpUp2))/2,(LN(ImpUp2)-LN(ImpLow2))/3.29)</f>
        <v>0</v>
      </c>
    </row>
    <row r="1901" spans="7:13">
      <c r="G1901">
        <v>0.17012125820392801</v>
      </c>
      <c r="H1901">
        <v>0.58522167503145606</v>
      </c>
      <c r="I1901">
        <v>3.2209185898401395E-4</v>
      </c>
      <c r="J1901">
        <f>_xlfn.BINOM.INV(BinomTrials,_xlfn.GAMMA.INV(Table3[[#This Row],[RV gamma]],GammaShape1,GammaRate1)/BinomTrials,Table3[[#This Row],[RV binom]])</f>
        <v>0</v>
      </c>
      <c r="K1901" s="1">
        <f>Table3[[#This Row],[Risk 1 Simulated occurences]]*_xlfn.LOGNORM.INV(Table3[[#This Row],[RV lognorm]],(LN(ImpLow1)+LN(ImpUp1))/2,(LN(ImpUp1)-LN(ImpLow1))/3.29)</f>
        <v>0</v>
      </c>
      <c r="L1901">
        <f>_xlfn.BINOM.INV(BinomTrials,_xlfn.GAMMA.INV(Table3[[#This Row],[RV gamma]],GammaShape2,GammaRate2)/BinomTrials,Table3[[#This Row],[RV binom]])</f>
        <v>0</v>
      </c>
      <c r="M1901" s="1">
        <f>Table3[[#This Row],[Risk 2 simulated occurences]]*_xlfn.LOGNORM.INV(Table3[[#This Row],[RV lognorm]],(LN(ImpLow2)+LN(ImpUp2))/2,(LN(ImpUp2)-LN(ImpLow2))/3.29)</f>
        <v>0</v>
      </c>
    </row>
    <row r="1902" spans="7:13">
      <c r="G1902">
        <v>0.22798663341812167</v>
      </c>
      <c r="H1902">
        <v>0.82069225368122212</v>
      </c>
      <c r="I1902">
        <v>0.41339787394432254</v>
      </c>
      <c r="J1902">
        <f>_xlfn.BINOM.INV(BinomTrials,_xlfn.GAMMA.INV(Table3[[#This Row],[RV gamma]],GammaShape1,GammaRate1)/BinomTrials,Table3[[#This Row],[RV binom]])</f>
        <v>1</v>
      </c>
      <c r="K1902" s="1">
        <f>Table3[[#This Row],[Risk 1 Simulated occurences]]*_xlfn.LOGNORM.INV(Table3[[#This Row],[RV lognorm]],(LN(ImpLow1)+LN(ImpUp1))/2,(LN(ImpUp1)-LN(ImpLow1))/3.29)</f>
        <v>27132.605499573823</v>
      </c>
      <c r="L1902">
        <f>_xlfn.BINOM.INV(BinomTrials,_xlfn.GAMMA.INV(Table3[[#This Row],[RV gamma]],GammaShape2,GammaRate2)/BinomTrials,Table3[[#This Row],[RV binom]])</f>
        <v>0</v>
      </c>
      <c r="M1902" s="1">
        <f>Table3[[#This Row],[Risk 2 simulated occurences]]*_xlfn.LOGNORM.INV(Table3[[#This Row],[RV lognorm]],(LN(ImpLow2)+LN(ImpUp2))/2,(LN(ImpUp2)-LN(ImpLow2))/3.29)</f>
        <v>0</v>
      </c>
    </row>
    <row r="1903" spans="7:13">
      <c r="G1903">
        <v>0.77134785837090936</v>
      </c>
      <c r="H1903">
        <v>0.37470762029975074</v>
      </c>
      <c r="I1903">
        <v>0.97806738222859213</v>
      </c>
      <c r="J1903">
        <f>_xlfn.BINOM.INV(BinomTrials,_xlfn.GAMMA.INV(Table3[[#This Row],[RV gamma]],GammaShape1,GammaRate1)/BinomTrials,Table3[[#This Row],[RV binom]])</f>
        <v>0</v>
      </c>
      <c r="K1903" s="1">
        <f>Table3[[#This Row],[Risk 1 Simulated occurences]]*_xlfn.LOGNORM.INV(Table3[[#This Row],[RV lognorm]],(LN(ImpLow1)+LN(ImpUp1))/2,(LN(ImpUp1)-LN(ImpLow1))/3.29)</f>
        <v>0</v>
      </c>
      <c r="L1903">
        <f>_xlfn.BINOM.INV(BinomTrials,_xlfn.GAMMA.INV(Table3[[#This Row],[RV gamma]],GammaShape2,GammaRate2)/BinomTrials,Table3[[#This Row],[RV binom]])</f>
        <v>0</v>
      </c>
      <c r="M1903" s="1">
        <f>Table3[[#This Row],[Risk 2 simulated occurences]]*_xlfn.LOGNORM.INV(Table3[[#This Row],[RV lognorm]],(LN(ImpLow2)+LN(ImpUp2))/2,(LN(ImpUp2)-LN(ImpLow2))/3.29)</f>
        <v>0</v>
      </c>
    </row>
    <row r="1904" spans="7:13">
      <c r="G1904">
        <v>4.3455639874309136E-2</v>
      </c>
      <c r="H1904">
        <v>0.71097437791106033</v>
      </c>
      <c r="I1904">
        <v>0.37849311594781143</v>
      </c>
      <c r="J1904">
        <f>_xlfn.BINOM.INV(BinomTrials,_xlfn.GAMMA.INV(Table3[[#This Row],[RV gamma]],GammaShape1,GammaRate1)/BinomTrials,Table3[[#This Row],[RV binom]])</f>
        <v>1</v>
      </c>
      <c r="K1904" s="1">
        <f>Table3[[#This Row],[Risk 1 Simulated occurences]]*_xlfn.LOGNORM.INV(Table3[[#This Row],[RV lognorm]],(LN(ImpLow1)+LN(ImpUp1))/2,(LN(ImpUp1)-LN(ImpLow1))/3.29)</f>
        <v>25465.079890837969</v>
      </c>
      <c r="L1904">
        <f>_xlfn.BINOM.INV(BinomTrials,_xlfn.GAMMA.INV(Table3[[#This Row],[RV gamma]],GammaShape2,GammaRate2)/BinomTrials,Table3[[#This Row],[RV binom]])</f>
        <v>0</v>
      </c>
      <c r="M1904" s="1">
        <f>Table3[[#This Row],[Risk 2 simulated occurences]]*_xlfn.LOGNORM.INV(Table3[[#This Row],[RV lognorm]],(LN(ImpLow2)+LN(ImpUp2))/2,(LN(ImpUp2)-LN(ImpLow2))/3.29)</f>
        <v>0</v>
      </c>
    </row>
    <row r="1905" spans="7:13">
      <c r="G1905">
        <v>0.35893936751360977</v>
      </c>
      <c r="H1905">
        <v>0.34636955119034718</v>
      </c>
      <c r="I1905">
        <v>0.33379973486708464</v>
      </c>
      <c r="J1905">
        <f>_xlfn.BINOM.INV(BinomTrials,_xlfn.GAMMA.INV(Table3[[#This Row],[RV gamma]],GammaShape1,GammaRate1)/BinomTrials,Table3[[#This Row],[RV binom]])</f>
        <v>0</v>
      </c>
      <c r="K1905" s="1">
        <f>Table3[[#This Row],[Risk 1 Simulated occurences]]*_xlfn.LOGNORM.INV(Table3[[#This Row],[RV lognorm]],(LN(ImpLow1)+LN(ImpUp1))/2,(LN(ImpUp1)-LN(ImpLow1))/3.29)</f>
        <v>0</v>
      </c>
      <c r="L1905">
        <f>_xlfn.BINOM.INV(BinomTrials,_xlfn.GAMMA.INV(Table3[[#This Row],[RV gamma]],GammaShape2,GammaRate2)/BinomTrials,Table3[[#This Row],[RV binom]])</f>
        <v>0</v>
      </c>
      <c r="M1905" s="1">
        <f>Table3[[#This Row],[Risk 2 simulated occurences]]*_xlfn.LOGNORM.INV(Table3[[#This Row],[RV lognorm]],(LN(ImpLow2)+LN(ImpUp2))/2,(LN(ImpUp2)-LN(ImpLow2))/3.29)</f>
        <v>0</v>
      </c>
    </row>
    <row r="1906" spans="7:13">
      <c r="G1906">
        <v>0.69394980123916161</v>
      </c>
      <c r="H1906">
        <v>0.43304685616541971</v>
      </c>
      <c r="I1906">
        <v>0.17214391109167781</v>
      </c>
      <c r="J1906">
        <f>_xlfn.BINOM.INV(BinomTrials,_xlfn.GAMMA.INV(Table3[[#This Row],[RV gamma]],GammaShape1,GammaRate1)/BinomTrials,Table3[[#This Row],[RV binom]])</f>
        <v>0</v>
      </c>
      <c r="K1906" s="1">
        <f>Table3[[#This Row],[Risk 1 Simulated occurences]]*_xlfn.LOGNORM.INV(Table3[[#This Row],[RV lognorm]],(LN(ImpLow1)+LN(ImpUp1))/2,(LN(ImpUp1)-LN(ImpLow1))/3.29)</f>
        <v>0</v>
      </c>
      <c r="L1906">
        <f>_xlfn.BINOM.INV(BinomTrials,_xlfn.GAMMA.INV(Table3[[#This Row],[RV gamma]],GammaShape2,GammaRate2)/BinomTrials,Table3[[#This Row],[RV binom]])</f>
        <v>0</v>
      </c>
      <c r="M1906" s="1">
        <f>Table3[[#This Row],[Risk 2 simulated occurences]]*_xlfn.LOGNORM.INV(Table3[[#This Row],[RV lognorm]],(LN(ImpLow2)+LN(ImpUp2))/2,(LN(ImpUp2)-LN(ImpLow2))/3.29)</f>
        <v>0</v>
      </c>
    </row>
    <row r="1907" spans="7:13">
      <c r="G1907">
        <v>0.21430942659001306</v>
      </c>
      <c r="H1907">
        <v>0.21851157220942508</v>
      </c>
      <c r="I1907">
        <v>0.22271371782883709</v>
      </c>
      <c r="J1907">
        <f>_xlfn.BINOM.INV(BinomTrials,_xlfn.GAMMA.INV(Table3[[#This Row],[RV gamma]],GammaShape1,GammaRate1)/BinomTrials,Table3[[#This Row],[RV binom]])</f>
        <v>0</v>
      </c>
      <c r="K1907" s="1">
        <f>Table3[[#This Row],[Risk 1 Simulated occurences]]*_xlfn.LOGNORM.INV(Table3[[#This Row],[RV lognorm]],(LN(ImpLow1)+LN(ImpUp1))/2,(LN(ImpUp1)-LN(ImpLow1))/3.29)</f>
        <v>0</v>
      </c>
      <c r="L1907">
        <f>_xlfn.BINOM.INV(BinomTrials,_xlfn.GAMMA.INV(Table3[[#This Row],[RV gamma]],GammaShape2,GammaRate2)/BinomTrials,Table3[[#This Row],[RV binom]])</f>
        <v>0</v>
      </c>
      <c r="M1907" s="1">
        <f>Table3[[#This Row],[Risk 2 simulated occurences]]*_xlfn.LOGNORM.INV(Table3[[#This Row],[RV lognorm]],(LN(ImpLow2)+LN(ImpUp2))/2,(LN(ImpUp2)-LN(ImpLow2))/3.29)</f>
        <v>0</v>
      </c>
    </row>
    <row r="1908" spans="7:13">
      <c r="G1908">
        <v>0.89853269834934391</v>
      </c>
      <c r="H1908">
        <v>0.52399412380717425</v>
      </c>
      <c r="I1908">
        <v>0.14945554926500448</v>
      </c>
      <c r="J1908">
        <f>_xlfn.BINOM.INV(BinomTrials,_xlfn.GAMMA.INV(Table3[[#This Row],[RV gamma]],GammaShape1,GammaRate1)/BinomTrials,Table3[[#This Row],[RV binom]])</f>
        <v>0</v>
      </c>
      <c r="K1908" s="1">
        <f>Table3[[#This Row],[Risk 1 Simulated occurences]]*_xlfn.LOGNORM.INV(Table3[[#This Row],[RV lognorm]],(LN(ImpLow1)+LN(ImpUp1))/2,(LN(ImpUp1)-LN(ImpLow1))/3.29)</f>
        <v>0</v>
      </c>
      <c r="L1908">
        <f>_xlfn.BINOM.INV(BinomTrials,_xlfn.GAMMA.INV(Table3[[#This Row],[RV gamma]],GammaShape2,GammaRate2)/BinomTrials,Table3[[#This Row],[RV binom]])</f>
        <v>0</v>
      </c>
      <c r="M1908" s="1">
        <f>Table3[[#This Row],[Risk 2 simulated occurences]]*_xlfn.LOGNORM.INV(Table3[[#This Row],[RV lognorm]],(LN(ImpLow2)+LN(ImpUp2))/2,(LN(ImpUp2)-LN(ImpLow2))/3.29)</f>
        <v>0</v>
      </c>
    </row>
    <row r="1909" spans="7:13">
      <c r="G1909">
        <v>0.63906115742356573</v>
      </c>
      <c r="H1909">
        <v>0.7692388271769689</v>
      </c>
      <c r="I1909">
        <v>0.89941649693037218</v>
      </c>
      <c r="J1909">
        <f>_xlfn.BINOM.INV(BinomTrials,_xlfn.GAMMA.INV(Table3[[#This Row],[RV gamma]],GammaShape1,GammaRate1)/BinomTrials,Table3[[#This Row],[RV binom]])</f>
        <v>1</v>
      </c>
      <c r="K1909" s="1">
        <f>Table3[[#This Row],[Risk 1 Simulated occurences]]*_xlfn.LOGNORM.INV(Table3[[#This Row],[RV lognorm]],(LN(ImpLow1)+LN(ImpUp1))/2,(LN(ImpUp1)-LN(ImpLow1))/3.29)</f>
        <v>77360.792133711308</v>
      </c>
      <c r="L1909">
        <f>_xlfn.BINOM.INV(BinomTrials,_xlfn.GAMMA.INV(Table3[[#This Row],[RV gamma]],GammaShape2,GammaRate2)/BinomTrials,Table3[[#This Row],[RV binom]])</f>
        <v>0</v>
      </c>
      <c r="M1909" s="1">
        <f>Table3[[#This Row],[Risk 2 simulated occurences]]*_xlfn.LOGNORM.INV(Table3[[#This Row],[RV lognorm]],(LN(ImpLow2)+LN(ImpUp2))/2,(LN(ImpUp2)-LN(ImpLow2))/3.29)</f>
        <v>0</v>
      </c>
    </row>
    <row r="1910" spans="7:13">
      <c r="G1910">
        <v>0.70087281786877331</v>
      </c>
      <c r="H1910">
        <v>0.59696836331718062</v>
      </c>
      <c r="I1910">
        <v>0.49306390876558792</v>
      </c>
      <c r="J1910">
        <f>_xlfn.BINOM.INV(BinomTrials,_xlfn.GAMMA.INV(Table3[[#This Row],[RV gamma]],GammaShape1,GammaRate1)/BinomTrials,Table3[[#This Row],[RV binom]])</f>
        <v>1</v>
      </c>
      <c r="K1910" s="1">
        <f>Table3[[#This Row],[Risk 1 Simulated occurences]]*_xlfn.LOGNORM.INV(Table3[[#This Row],[RV lognorm]],(LN(ImpLow1)+LN(ImpUp1))/2,(LN(ImpUp1)-LN(ImpLow1))/3.29)</f>
        <v>31240.298416581449</v>
      </c>
      <c r="L1910">
        <f>_xlfn.BINOM.INV(BinomTrials,_xlfn.GAMMA.INV(Table3[[#This Row],[RV gamma]],GammaShape2,GammaRate2)/BinomTrials,Table3[[#This Row],[RV binom]])</f>
        <v>0</v>
      </c>
      <c r="M1910" s="1">
        <f>Table3[[#This Row],[Risk 2 simulated occurences]]*_xlfn.LOGNORM.INV(Table3[[#This Row],[RV lognorm]],(LN(ImpLow2)+LN(ImpUp2))/2,(LN(ImpUp2)-LN(ImpLow2))/3.29)</f>
        <v>0</v>
      </c>
    </row>
    <row r="1911" spans="7:13">
      <c r="G1911">
        <v>0.56944992047243281</v>
      </c>
      <c r="H1911">
        <v>0.24728227185424523</v>
      </c>
      <c r="I1911">
        <v>0.92511462323605764</v>
      </c>
      <c r="J1911">
        <f>_xlfn.BINOM.INV(BinomTrials,_xlfn.GAMMA.INV(Table3[[#This Row],[RV gamma]],GammaShape1,GammaRate1)/BinomTrials,Table3[[#This Row],[RV binom]])</f>
        <v>0</v>
      </c>
      <c r="K1911" s="1">
        <f>Table3[[#This Row],[Risk 1 Simulated occurences]]*_xlfn.LOGNORM.INV(Table3[[#This Row],[RV lognorm]],(LN(ImpLow1)+LN(ImpUp1))/2,(LN(ImpUp1)-LN(ImpLow1))/3.29)</f>
        <v>0</v>
      </c>
      <c r="L1911">
        <f>_xlfn.BINOM.INV(BinomTrials,_xlfn.GAMMA.INV(Table3[[#This Row],[RV gamma]],GammaShape2,GammaRate2)/BinomTrials,Table3[[#This Row],[RV binom]])</f>
        <v>0</v>
      </c>
      <c r="M1911" s="1">
        <f>Table3[[#This Row],[Risk 2 simulated occurences]]*_xlfn.LOGNORM.INV(Table3[[#This Row],[RV lognorm]],(LN(ImpLow2)+LN(ImpUp2))/2,(LN(ImpUp2)-LN(ImpLow2))/3.29)</f>
        <v>0</v>
      </c>
    </row>
    <row r="1912" spans="7:13">
      <c r="G1912">
        <v>0.7448133801784429</v>
      </c>
      <c r="H1912">
        <v>7.3143054299588811E-2</v>
      </c>
      <c r="I1912">
        <v>0.40147272842073473</v>
      </c>
      <c r="J1912">
        <f>_xlfn.BINOM.INV(BinomTrials,_xlfn.GAMMA.INV(Table3[[#This Row],[RV gamma]],GammaShape1,GammaRate1)/BinomTrials,Table3[[#This Row],[RV binom]])</f>
        <v>0</v>
      </c>
      <c r="K1912" s="1">
        <f>Table3[[#This Row],[Risk 1 Simulated occurences]]*_xlfn.LOGNORM.INV(Table3[[#This Row],[RV lognorm]],(LN(ImpLow1)+LN(ImpUp1))/2,(LN(ImpUp1)-LN(ImpLow1))/3.29)</f>
        <v>0</v>
      </c>
      <c r="L1912">
        <f>_xlfn.BINOM.INV(BinomTrials,_xlfn.GAMMA.INV(Table3[[#This Row],[RV gamma]],GammaShape2,GammaRate2)/BinomTrials,Table3[[#This Row],[RV binom]])</f>
        <v>0</v>
      </c>
      <c r="M1912" s="1">
        <f>Table3[[#This Row],[Risk 2 simulated occurences]]*_xlfn.LOGNORM.INV(Table3[[#This Row],[RV lognorm]],(LN(ImpLow2)+LN(ImpUp2))/2,(LN(ImpUp2)-LN(ImpLow2))/3.29)</f>
        <v>0</v>
      </c>
    </row>
    <row r="1913" spans="7:13">
      <c r="G1913">
        <v>7.8480659089275012E-2</v>
      </c>
      <c r="H1913">
        <v>0.3153136131890647</v>
      </c>
      <c r="I1913">
        <v>0.55214656728885447</v>
      </c>
      <c r="J1913">
        <f>_xlfn.BINOM.INV(BinomTrials,_xlfn.GAMMA.INV(Table3[[#This Row],[RV gamma]],GammaShape1,GammaRate1)/BinomTrials,Table3[[#This Row],[RV binom]])</f>
        <v>0</v>
      </c>
      <c r="K1913" s="1">
        <f>Table3[[#This Row],[Risk 1 Simulated occurences]]*_xlfn.LOGNORM.INV(Table3[[#This Row],[RV lognorm]],(LN(ImpLow1)+LN(ImpUp1))/2,(LN(ImpUp1)-LN(ImpLow1))/3.29)</f>
        <v>0</v>
      </c>
      <c r="L1913">
        <f>_xlfn.BINOM.INV(BinomTrials,_xlfn.GAMMA.INV(Table3[[#This Row],[RV gamma]],GammaShape2,GammaRate2)/BinomTrials,Table3[[#This Row],[RV binom]])</f>
        <v>0</v>
      </c>
      <c r="M1913" s="1">
        <f>Table3[[#This Row],[Risk 2 simulated occurences]]*_xlfn.LOGNORM.INV(Table3[[#This Row],[RV lognorm]],(LN(ImpLow2)+LN(ImpUp2))/2,(LN(ImpUp2)-LN(ImpLow2))/3.29)</f>
        <v>0</v>
      </c>
    </row>
    <row r="1914" spans="7:13">
      <c r="G1914">
        <v>2.4437313445116075E-2</v>
      </c>
      <c r="H1914">
        <v>0.47589686861070657</v>
      </c>
      <c r="I1914">
        <v>0.92735642377629712</v>
      </c>
      <c r="J1914">
        <f>_xlfn.BINOM.INV(BinomTrials,_xlfn.GAMMA.INV(Table3[[#This Row],[RV gamma]],GammaShape1,GammaRate1)/BinomTrials,Table3[[#This Row],[RV binom]])</f>
        <v>0</v>
      </c>
      <c r="K1914" s="1">
        <f>Table3[[#This Row],[Risk 1 Simulated occurences]]*_xlfn.LOGNORM.INV(Table3[[#This Row],[RV lognorm]],(LN(ImpLow1)+LN(ImpUp1))/2,(LN(ImpUp1)-LN(ImpLow1))/3.29)</f>
        <v>0</v>
      </c>
      <c r="L1914">
        <f>_xlfn.BINOM.INV(BinomTrials,_xlfn.GAMMA.INV(Table3[[#This Row],[RV gamma]],GammaShape2,GammaRate2)/BinomTrials,Table3[[#This Row],[RV binom]])</f>
        <v>0</v>
      </c>
      <c r="M1914" s="1">
        <f>Table3[[#This Row],[Risk 2 simulated occurences]]*_xlfn.LOGNORM.INV(Table3[[#This Row],[RV lognorm]],(LN(ImpLow2)+LN(ImpUp2))/2,(LN(ImpUp2)-LN(ImpLow2))/3.29)</f>
        <v>0</v>
      </c>
    </row>
    <row r="1915" spans="7:13">
      <c r="G1915">
        <v>0.71792707206584838</v>
      </c>
      <c r="H1915">
        <v>0.39867074014557097</v>
      </c>
      <c r="I1915">
        <v>7.9414408225293456E-2</v>
      </c>
      <c r="J1915">
        <f>_xlfn.BINOM.INV(BinomTrials,_xlfn.GAMMA.INV(Table3[[#This Row],[RV gamma]],GammaShape1,GammaRate1)/BinomTrials,Table3[[#This Row],[RV binom]])</f>
        <v>0</v>
      </c>
      <c r="K1915" s="1">
        <f>Table3[[#This Row],[Risk 1 Simulated occurences]]*_xlfn.LOGNORM.INV(Table3[[#This Row],[RV lognorm]],(LN(ImpLow1)+LN(ImpUp1))/2,(LN(ImpUp1)-LN(ImpLow1))/3.29)</f>
        <v>0</v>
      </c>
      <c r="L1915">
        <f>_xlfn.BINOM.INV(BinomTrials,_xlfn.GAMMA.INV(Table3[[#This Row],[RV gamma]],GammaShape2,GammaRate2)/BinomTrials,Table3[[#This Row],[RV binom]])</f>
        <v>0</v>
      </c>
      <c r="M1915" s="1">
        <f>Table3[[#This Row],[Risk 2 simulated occurences]]*_xlfn.LOGNORM.INV(Table3[[#This Row],[RV lognorm]],(LN(ImpLow2)+LN(ImpUp2))/2,(LN(ImpUp2)-LN(ImpLow2))/3.29)</f>
        <v>0</v>
      </c>
    </row>
    <row r="1916" spans="7:13">
      <c r="G1916">
        <v>0.20030021071448001</v>
      </c>
      <c r="H1916">
        <v>0.45912962661084233</v>
      </c>
      <c r="I1916">
        <v>0.71795904250720466</v>
      </c>
      <c r="J1916">
        <f>_xlfn.BINOM.INV(BinomTrials,_xlfn.GAMMA.INV(Table3[[#This Row],[RV gamma]],GammaShape1,GammaRate1)/BinomTrials,Table3[[#This Row],[RV binom]])</f>
        <v>0</v>
      </c>
      <c r="K1916" s="1">
        <f>Table3[[#This Row],[Risk 1 Simulated occurences]]*_xlfn.LOGNORM.INV(Table3[[#This Row],[RV lognorm]],(LN(ImpLow1)+LN(ImpUp1))/2,(LN(ImpUp1)-LN(ImpLow1))/3.29)</f>
        <v>0</v>
      </c>
      <c r="L1916">
        <f>_xlfn.BINOM.INV(BinomTrials,_xlfn.GAMMA.INV(Table3[[#This Row],[RV gamma]],GammaShape2,GammaRate2)/BinomTrials,Table3[[#This Row],[RV binom]])</f>
        <v>0</v>
      </c>
      <c r="M1916" s="1">
        <f>Table3[[#This Row],[Risk 2 simulated occurences]]*_xlfn.LOGNORM.INV(Table3[[#This Row],[RV lognorm]],(LN(ImpLow2)+LN(ImpUp2))/2,(LN(ImpUp2)-LN(ImpLow2))/3.29)</f>
        <v>0</v>
      </c>
    </row>
    <row r="1917" spans="7:13">
      <c r="G1917">
        <v>0.44564147826546874</v>
      </c>
      <c r="H1917">
        <v>0.59163444842753676</v>
      </c>
      <c r="I1917">
        <v>0.73762741858960479</v>
      </c>
      <c r="J1917">
        <f>_xlfn.BINOM.INV(BinomTrials,_xlfn.GAMMA.INV(Table3[[#This Row],[RV gamma]],GammaShape1,GammaRate1)/BinomTrials,Table3[[#This Row],[RV binom]])</f>
        <v>0</v>
      </c>
      <c r="K1917" s="1">
        <f>Table3[[#This Row],[Risk 1 Simulated occurences]]*_xlfn.LOGNORM.INV(Table3[[#This Row],[RV lognorm]],(LN(ImpLow1)+LN(ImpUp1))/2,(LN(ImpUp1)-LN(ImpLow1))/3.29)</f>
        <v>0</v>
      </c>
      <c r="L1917">
        <f>_xlfn.BINOM.INV(BinomTrials,_xlfn.GAMMA.INV(Table3[[#This Row],[RV gamma]],GammaShape2,GammaRate2)/BinomTrials,Table3[[#This Row],[RV binom]])</f>
        <v>0</v>
      </c>
      <c r="M1917" s="1">
        <f>Table3[[#This Row],[Risk 2 simulated occurences]]*_xlfn.LOGNORM.INV(Table3[[#This Row],[RV lognorm]],(LN(ImpLow2)+LN(ImpUp2))/2,(LN(ImpUp2)-LN(ImpLow2))/3.29)</f>
        <v>0</v>
      </c>
    </row>
    <row r="1918" spans="7:13">
      <c r="G1918">
        <v>0.89632520773276925</v>
      </c>
      <c r="H1918">
        <v>0.60017472160988239</v>
      </c>
      <c r="I1918">
        <v>0.30402423548699553</v>
      </c>
      <c r="J1918">
        <f>_xlfn.BINOM.INV(BinomTrials,_xlfn.GAMMA.INV(Table3[[#This Row],[RV gamma]],GammaShape1,GammaRate1)/BinomTrials,Table3[[#This Row],[RV binom]])</f>
        <v>1</v>
      </c>
      <c r="K1918" s="1">
        <f>Table3[[#This Row],[Risk 1 Simulated occurences]]*_xlfn.LOGNORM.INV(Table3[[#This Row],[RV lognorm]],(LN(ImpLow1)+LN(ImpUp1))/2,(LN(ImpUp1)-LN(ImpLow1))/3.29)</f>
        <v>22085.903009855483</v>
      </c>
      <c r="L1918">
        <f>_xlfn.BINOM.INV(BinomTrials,_xlfn.GAMMA.INV(Table3[[#This Row],[RV gamma]],GammaShape2,GammaRate2)/BinomTrials,Table3[[#This Row],[RV binom]])</f>
        <v>0</v>
      </c>
      <c r="M1918" s="1">
        <f>Table3[[#This Row],[Risk 2 simulated occurences]]*_xlfn.LOGNORM.INV(Table3[[#This Row],[RV lognorm]],(LN(ImpLow2)+LN(ImpUp2))/2,(LN(ImpUp2)-LN(ImpLow2))/3.29)</f>
        <v>0</v>
      </c>
    </row>
    <row r="1919" spans="7:13">
      <c r="G1919">
        <v>0.53776636465348604</v>
      </c>
      <c r="H1919">
        <v>0.13654609729375042</v>
      </c>
      <c r="I1919">
        <v>0.73532582993401485</v>
      </c>
      <c r="J1919">
        <f>_xlfn.BINOM.INV(BinomTrials,_xlfn.GAMMA.INV(Table3[[#This Row],[RV gamma]],GammaShape1,GammaRate1)/BinomTrials,Table3[[#This Row],[RV binom]])</f>
        <v>0</v>
      </c>
      <c r="K1919" s="1">
        <f>Table3[[#This Row],[Risk 1 Simulated occurences]]*_xlfn.LOGNORM.INV(Table3[[#This Row],[RV lognorm]],(LN(ImpLow1)+LN(ImpUp1))/2,(LN(ImpUp1)-LN(ImpLow1))/3.29)</f>
        <v>0</v>
      </c>
      <c r="L1919">
        <f>_xlfn.BINOM.INV(BinomTrials,_xlfn.GAMMA.INV(Table3[[#This Row],[RV gamma]],GammaShape2,GammaRate2)/BinomTrials,Table3[[#This Row],[RV binom]])</f>
        <v>0</v>
      </c>
      <c r="M1919" s="1">
        <f>Table3[[#This Row],[Risk 2 simulated occurences]]*_xlfn.LOGNORM.INV(Table3[[#This Row],[RV lognorm]],(LN(ImpLow2)+LN(ImpUp2))/2,(LN(ImpUp2)-LN(ImpLow2))/3.29)</f>
        <v>0</v>
      </c>
    </row>
    <row r="1920" spans="7:13">
      <c r="G1920">
        <v>0.23929073113915078</v>
      </c>
      <c r="H1920">
        <v>0.93025721606344791</v>
      </c>
      <c r="I1920">
        <v>0.62122370098774493</v>
      </c>
      <c r="J1920">
        <f>_xlfn.BINOM.INV(BinomTrials,_xlfn.GAMMA.INV(Table3[[#This Row],[RV gamma]],GammaShape1,GammaRate1)/BinomTrials,Table3[[#This Row],[RV binom]])</f>
        <v>2</v>
      </c>
      <c r="K1920" s="1">
        <f>Table3[[#This Row],[Risk 1 Simulated occurences]]*_xlfn.LOGNORM.INV(Table3[[#This Row],[RV lognorm]],(LN(ImpLow1)+LN(ImpUp1))/2,(LN(ImpUp1)-LN(ImpLow1))/3.29)</f>
        <v>78498.009175487066</v>
      </c>
      <c r="L1920">
        <f>_xlfn.BINOM.INV(BinomTrials,_xlfn.GAMMA.INV(Table3[[#This Row],[RV gamma]],GammaShape2,GammaRate2)/BinomTrials,Table3[[#This Row],[RV binom]])</f>
        <v>1</v>
      </c>
      <c r="M1920" s="1">
        <f>Table3[[#This Row],[Risk 2 simulated occurences]]*_xlfn.LOGNORM.INV(Table3[[#This Row],[RV lognorm]],(LN(ImpLow2)+LN(ImpUp2))/2,(LN(ImpUp2)-LN(ImpLow2))/3.29)</f>
        <v>3924900.4587743552</v>
      </c>
    </row>
    <row r="1921" spans="7:13">
      <c r="G1921">
        <v>0.75931825570730416</v>
      </c>
      <c r="H1921">
        <v>0.83303037836823168</v>
      </c>
      <c r="I1921">
        <v>0.90674250102915921</v>
      </c>
      <c r="J1921">
        <f>_xlfn.BINOM.INV(BinomTrials,_xlfn.GAMMA.INV(Table3[[#This Row],[RV gamma]],GammaShape1,GammaRate1)/BinomTrials,Table3[[#This Row],[RV binom]])</f>
        <v>1</v>
      </c>
      <c r="K1921" s="1">
        <f>Table3[[#This Row],[Risk 1 Simulated occurences]]*_xlfn.LOGNORM.INV(Table3[[#This Row],[RV lognorm]],(LN(ImpLow1)+LN(ImpUp1))/2,(LN(ImpUp1)-LN(ImpLow1))/3.29)</f>
        <v>79708.994178005625</v>
      </c>
      <c r="L1921">
        <f>_xlfn.BINOM.INV(BinomTrials,_xlfn.GAMMA.INV(Table3[[#This Row],[RV gamma]],GammaShape2,GammaRate2)/BinomTrials,Table3[[#This Row],[RV binom]])</f>
        <v>1</v>
      </c>
      <c r="M1921" s="1">
        <f>Table3[[#This Row],[Risk 2 simulated occurences]]*_xlfn.LOGNORM.INV(Table3[[#This Row],[RV lognorm]],(LN(ImpLow2)+LN(ImpUp2))/2,(LN(ImpUp2)-LN(ImpLow2))/3.29)</f>
        <v>7970899.4178005802</v>
      </c>
    </row>
    <row r="1922" spans="7:13">
      <c r="G1922">
        <v>0.86192367266021841</v>
      </c>
      <c r="H1922">
        <v>0.74156923486924231</v>
      </c>
      <c r="I1922">
        <v>0.62121479707826621</v>
      </c>
      <c r="J1922">
        <f>_xlfn.BINOM.INV(BinomTrials,_xlfn.GAMMA.INV(Table3[[#This Row],[RV gamma]],GammaShape1,GammaRate1)/BinomTrials,Table3[[#This Row],[RV binom]])</f>
        <v>1</v>
      </c>
      <c r="K1922" s="1">
        <f>Table3[[#This Row],[Risk 1 Simulated occurences]]*_xlfn.LOGNORM.INV(Table3[[#This Row],[RV lognorm]],(LN(ImpLow1)+LN(ImpUp1))/2,(LN(ImpUp1)-LN(ImpLow1))/3.29)</f>
        <v>39248.361594107417</v>
      </c>
      <c r="L1922">
        <f>_xlfn.BINOM.INV(BinomTrials,_xlfn.GAMMA.INV(Table3[[#This Row],[RV gamma]],GammaShape2,GammaRate2)/BinomTrials,Table3[[#This Row],[RV binom]])</f>
        <v>0</v>
      </c>
      <c r="M1922" s="1">
        <f>Table3[[#This Row],[Risk 2 simulated occurences]]*_xlfn.LOGNORM.INV(Table3[[#This Row],[RV lognorm]],(LN(ImpLow2)+LN(ImpUp2))/2,(LN(ImpUp2)-LN(ImpLow2))/3.29)</f>
        <v>0</v>
      </c>
    </row>
    <row r="1923" spans="7:13">
      <c r="G1923">
        <v>0.35116640029063745</v>
      </c>
      <c r="H1923">
        <v>0.55413044735515982</v>
      </c>
      <c r="I1923">
        <v>0.75709449441968202</v>
      </c>
      <c r="J1923">
        <f>_xlfn.BINOM.INV(BinomTrials,_xlfn.GAMMA.INV(Table3[[#This Row],[RV gamma]],GammaShape1,GammaRate1)/BinomTrials,Table3[[#This Row],[RV binom]])</f>
        <v>0</v>
      </c>
      <c r="K1923" s="1">
        <f>Table3[[#This Row],[Risk 1 Simulated occurences]]*_xlfn.LOGNORM.INV(Table3[[#This Row],[RV lognorm]],(LN(ImpLow1)+LN(ImpUp1))/2,(LN(ImpUp1)-LN(ImpLow1))/3.29)</f>
        <v>0</v>
      </c>
      <c r="L1923">
        <f>_xlfn.BINOM.INV(BinomTrials,_xlfn.GAMMA.INV(Table3[[#This Row],[RV gamma]],GammaShape2,GammaRate2)/BinomTrials,Table3[[#This Row],[RV binom]])</f>
        <v>0</v>
      </c>
      <c r="M1923" s="1">
        <f>Table3[[#This Row],[Risk 2 simulated occurences]]*_xlfn.LOGNORM.INV(Table3[[#This Row],[RV lognorm]],(LN(ImpLow2)+LN(ImpUp2))/2,(LN(ImpUp2)-LN(ImpLow2))/3.29)</f>
        <v>0</v>
      </c>
    </row>
    <row r="1924" spans="7:13">
      <c r="G1924">
        <v>5.3689684743848484E-2</v>
      </c>
      <c r="H1924">
        <v>0.27042869817019843</v>
      </c>
      <c r="I1924">
        <v>0.48716771159654843</v>
      </c>
      <c r="J1924">
        <f>_xlfn.BINOM.INV(BinomTrials,_xlfn.GAMMA.INV(Table3[[#This Row],[RV gamma]],GammaShape1,GammaRate1)/BinomTrials,Table3[[#This Row],[RV binom]])</f>
        <v>0</v>
      </c>
      <c r="K1924" s="1">
        <f>Table3[[#This Row],[Risk 1 Simulated occurences]]*_xlfn.LOGNORM.INV(Table3[[#This Row],[RV lognorm]],(LN(ImpLow1)+LN(ImpUp1))/2,(LN(ImpUp1)-LN(ImpLow1))/3.29)</f>
        <v>0</v>
      </c>
      <c r="L1924">
        <f>_xlfn.BINOM.INV(BinomTrials,_xlfn.GAMMA.INV(Table3[[#This Row],[RV gamma]],GammaShape2,GammaRate2)/BinomTrials,Table3[[#This Row],[RV binom]])</f>
        <v>0</v>
      </c>
      <c r="M1924" s="1">
        <f>Table3[[#This Row],[Risk 2 simulated occurences]]*_xlfn.LOGNORM.INV(Table3[[#This Row],[RV lognorm]],(LN(ImpLow2)+LN(ImpUp2))/2,(LN(ImpUp2)-LN(ImpLow2))/3.29)</f>
        <v>0</v>
      </c>
    </row>
    <row r="1925" spans="7:13">
      <c r="G1925">
        <v>0.36253148986144529</v>
      </c>
      <c r="H1925">
        <v>9.5130146525395171E-2</v>
      </c>
      <c r="I1925">
        <v>0.82772880318934505</v>
      </c>
      <c r="J1925">
        <f>_xlfn.BINOM.INV(BinomTrials,_xlfn.GAMMA.INV(Table3[[#This Row],[RV gamma]],GammaShape1,GammaRate1)/BinomTrials,Table3[[#This Row],[RV binom]])</f>
        <v>0</v>
      </c>
      <c r="K1925" s="1">
        <f>Table3[[#This Row],[Risk 1 Simulated occurences]]*_xlfn.LOGNORM.INV(Table3[[#This Row],[RV lognorm]],(LN(ImpLow1)+LN(ImpUp1))/2,(LN(ImpUp1)-LN(ImpLow1))/3.29)</f>
        <v>0</v>
      </c>
      <c r="L1925">
        <f>_xlfn.BINOM.INV(BinomTrials,_xlfn.GAMMA.INV(Table3[[#This Row],[RV gamma]],GammaShape2,GammaRate2)/BinomTrials,Table3[[#This Row],[RV binom]])</f>
        <v>0</v>
      </c>
      <c r="M1925" s="1">
        <f>Table3[[#This Row],[Risk 2 simulated occurences]]*_xlfn.LOGNORM.INV(Table3[[#This Row],[RV lognorm]],(LN(ImpLow2)+LN(ImpUp2))/2,(LN(ImpUp2)-LN(ImpLow2))/3.29)</f>
        <v>0</v>
      </c>
    </row>
    <row r="1926" spans="7:13">
      <c r="G1926">
        <v>6.6750101310550286E-2</v>
      </c>
      <c r="H1926">
        <v>0.8523726523166395</v>
      </c>
      <c r="I1926">
        <v>0.63799520332272874</v>
      </c>
      <c r="J1926">
        <f>_xlfn.BINOM.INV(BinomTrials,_xlfn.GAMMA.INV(Table3[[#This Row],[RV gamma]],GammaShape1,GammaRate1)/BinomTrials,Table3[[#This Row],[RV binom]])</f>
        <v>1</v>
      </c>
      <c r="K1926" s="1">
        <f>Table3[[#This Row],[Risk 1 Simulated occurences]]*_xlfn.LOGNORM.INV(Table3[[#This Row],[RV lognorm]],(LN(ImpLow1)+LN(ImpUp1))/2,(LN(ImpUp1)-LN(ImpLow1))/3.29)</f>
        <v>40488.044434112082</v>
      </c>
      <c r="L1926">
        <f>_xlfn.BINOM.INV(BinomTrials,_xlfn.GAMMA.INV(Table3[[#This Row],[RV gamma]],GammaShape2,GammaRate2)/BinomTrials,Table3[[#This Row],[RV binom]])</f>
        <v>0</v>
      </c>
      <c r="M1926" s="1">
        <f>Table3[[#This Row],[Risk 2 simulated occurences]]*_xlfn.LOGNORM.INV(Table3[[#This Row],[RV lognorm]],(LN(ImpLow2)+LN(ImpUp2))/2,(LN(ImpUp2)-LN(ImpLow2))/3.29)</f>
        <v>0</v>
      </c>
    </row>
    <row r="1927" spans="7:13">
      <c r="G1927">
        <v>0.86895272641859611</v>
      </c>
      <c r="H1927">
        <v>0.82716748576013721</v>
      </c>
      <c r="I1927">
        <v>0.78538224510167831</v>
      </c>
      <c r="J1927">
        <f>_xlfn.BINOM.INV(BinomTrials,_xlfn.GAMMA.INV(Table3[[#This Row],[RV gamma]],GammaShape1,GammaRate1)/BinomTrials,Table3[[#This Row],[RV binom]])</f>
        <v>1</v>
      </c>
      <c r="K1927" s="1">
        <f>Table3[[#This Row],[Risk 1 Simulated occurences]]*_xlfn.LOGNORM.INV(Table3[[#This Row],[RV lognorm]],(LN(ImpLow1)+LN(ImpUp1))/2,(LN(ImpUp1)-LN(ImpLow1))/3.29)</f>
        <v>54988.733724049875</v>
      </c>
      <c r="L1927">
        <f>_xlfn.BINOM.INV(BinomTrials,_xlfn.GAMMA.INV(Table3[[#This Row],[RV gamma]],GammaShape2,GammaRate2)/BinomTrials,Table3[[#This Row],[RV binom]])</f>
        <v>1</v>
      </c>
      <c r="M1927" s="1">
        <f>Table3[[#This Row],[Risk 2 simulated occurences]]*_xlfn.LOGNORM.INV(Table3[[#This Row],[RV lognorm]],(LN(ImpLow2)+LN(ImpUp2))/2,(LN(ImpUp2)-LN(ImpLow2))/3.29)</f>
        <v>5498873.3724049898</v>
      </c>
    </row>
    <row r="1928" spans="7:13">
      <c r="G1928">
        <v>0.48847291734464138</v>
      </c>
      <c r="H1928">
        <v>0.20393317062590885</v>
      </c>
      <c r="I1928">
        <v>0.91939342390717638</v>
      </c>
      <c r="J1928">
        <f>_xlfn.BINOM.INV(BinomTrials,_xlfn.GAMMA.INV(Table3[[#This Row],[RV gamma]],GammaShape1,GammaRate1)/BinomTrials,Table3[[#This Row],[RV binom]])</f>
        <v>0</v>
      </c>
      <c r="K1928" s="1">
        <f>Table3[[#This Row],[Risk 1 Simulated occurences]]*_xlfn.LOGNORM.INV(Table3[[#This Row],[RV lognorm]],(LN(ImpLow1)+LN(ImpUp1))/2,(LN(ImpUp1)-LN(ImpLow1))/3.29)</f>
        <v>0</v>
      </c>
      <c r="L1928">
        <f>_xlfn.BINOM.INV(BinomTrials,_xlfn.GAMMA.INV(Table3[[#This Row],[RV gamma]],GammaShape2,GammaRate2)/BinomTrials,Table3[[#This Row],[RV binom]])</f>
        <v>0</v>
      </c>
      <c r="M1928" s="1">
        <f>Table3[[#This Row],[Risk 2 simulated occurences]]*_xlfn.LOGNORM.INV(Table3[[#This Row],[RV lognorm]],(LN(ImpLow2)+LN(ImpUp2))/2,(LN(ImpUp2)-LN(ImpLow2))/3.29)</f>
        <v>0</v>
      </c>
    </row>
    <row r="1929" spans="7:13">
      <c r="G1929">
        <v>0.76432181138746524</v>
      </c>
      <c r="H1929">
        <v>0.50479870964996454</v>
      </c>
      <c r="I1929">
        <v>0.24527560791246389</v>
      </c>
      <c r="J1929">
        <f>_xlfn.BINOM.INV(BinomTrials,_xlfn.GAMMA.INV(Table3[[#This Row],[RV gamma]],GammaShape1,GammaRate1)/BinomTrials,Table3[[#This Row],[RV binom]])</f>
        <v>0</v>
      </c>
      <c r="K1929" s="1">
        <f>Table3[[#This Row],[Risk 1 Simulated occurences]]*_xlfn.LOGNORM.INV(Table3[[#This Row],[RV lognorm]],(LN(ImpLow1)+LN(ImpUp1))/2,(LN(ImpUp1)-LN(ImpLow1))/3.29)</f>
        <v>0</v>
      </c>
      <c r="L1929">
        <f>_xlfn.BINOM.INV(BinomTrials,_xlfn.GAMMA.INV(Table3[[#This Row],[RV gamma]],GammaShape2,GammaRate2)/BinomTrials,Table3[[#This Row],[RV binom]])</f>
        <v>0</v>
      </c>
      <c r="M1929" s="1">
        <f>Table3[[#This Row],[Risk 2 simulated occurences]]*_xlfn.LOGNORM.INV(Table3[[#This Row],[RV lognorm]],(LN(ImpLow2)+LN(ImpUp2))/2,(LN(ImpUp2)-LN(ImpLow2))/3.29)</f>
        <v>0</v>
      </c>
    </row>
    <row r="1930" spans="7:13">
      <c r="G1930">
        <v>0.95668398912841635</v>
      </c>
      <c r="H1930">
        <v>0.15191308695446379</v>
      </c>
      <c r="I1930">
        <v>0.34714218478051118</v>
      </c>
      <c r="J1930">
        <f>_xlfn.BINOM.INV(BinomTrials,_xlfn.GAMMA.INV(Table3[[#This Row],[RV gamma]],GammaShape1,GammaRate1)/BinomTrials,Table3[[#This Row],[RV binom]])</f>
        <v>0</v>
      </c>
      <c r="K1930" s="1">
        <f>Table3[[#This Row],[Risk 1 Simulated occurences]]*_xlfn.LOGNORM.INV(Table3[[#This Row],[RV lognorm]],(LN(ImpLow1)+LN(ImpUp1))/2,(LN(ImpUp1)-LN(ImpLow1))/3.29)</f>
        <v>0</v>
      </c>
      <c r="L1930">
        <f>_xlfn.BINOM.INV(BinomTrials,_xlfn.GAMMA.INV(Table3[[#This Row],[RV gamma]],GammaShape2,GammaRate2)/BinomTrials,Table3[[#This Row],[RV binom]])</f>
        <v>0</v>
      </c>
      <c r="M1930" s="1">
        <f>Table3[[#This Row],[Risk 2 simulated occurences]]*_xlfn.LOGNORM.INV(Table3[[#This Row],[RV lognorm]],(LN(ImpLow2)+LN(ImpUp2))/2,(LN(ImpUp2)-LN(ImpLow2))/3.29)</f>
        <v>0</v>
      </c>
    </row>
    <row r="1931" spans="7:13">
      <c r="G1931">
        <v>0.98780528129441914</v>
      </c>
      <c r="H1931">
        <v>0.20325244367274103</v>
      </c>
      <c r="I1931">
        <v>0.41869960605106299</v>
      </c>
      <c r="J1931">
        <f>_xlfn.BINOM.INV(BinomTrials,_xlfn.GAMMA.INV(Table3[[#This Row],[RV gamma]],GammaShape1,GammaRate1)/BinomTrials,Table3[[#This Row],[RV binom]])</f>
        <v>0</v>
      </c>
      <c r="K1931" s="1">
        <f>Table3[[#This Row],[Risk 1 Simulated occurences]]*_xlfn.LOGNORM.INV(Table3[[#This Row],[RV lognorm]],(LN(ImpLow1)+LN(ImpUp1))/2,(LN(ImpUp1)-LN(ImpLow1))/3.29)</f>
        <v>0</v>
      </c>
      <c r="L1931">
        <f>_xlfn.BINOM.INV(BinomTrials,_xlfn.GAMMA.INV(Table3[[#This Row],[RV gamma]],GammaShape2,GammaRate2)/BinomTrials,Table3[[#This Row],[RV binom]])</f>
        <v>0</v>
      </c>
      <c r="M1931" s="1">
        <f>Table3[[#This Row],[Risk 2 simulated occurences]]*_xlfn.LOGNORM.INV(Table3[[#This Row],[RV lognorm]],(LN(ImpLow2)+LN(ImpUp2))/2,(LN(ImpUp2)-LN(ImpLow2))/3.29)</f>
        <v>0</v>
      </c>
    </row>
    <row r="1932" spans="7:13">
      <c r="G1932">
        <v>4.3362715301738457E-2</v>
      </c>
      <c r="H1932">
        <v>6.3820807758635287E-2</v>
      </c>
      <c r="I1932">
        <v>8.4278900215532124E-2</v>
      </c>
      <c r="J1932">
        <f>_xlfn.BINOM.INV(BinomTrials,_xlfn.GAMMA.INV(Table3[[#This Row],[RV gamma]],GammaShape1,GammaRate1)/BinomTrials,Table3[[#This Row],[RV binom]])</f>
        <v>0</v>
      </c>
      <c r="K1932" s="1">
        <f>Table3[[#This Row],[Risk 1 Simulated occurences]]*_xlfn.LOGNORM.INV(Table3[[#This Row],[RV lognorm]],(LN(ImpLow1)+LN(ImpUp1))/2,(LN(ImpUp1)-LN(ImpLow1))/3.29)</f>
        <v>0</v>
      </c>
      <c r="L1932">
        <f>_xlfn.BINOM.INV(BinomTrials,_xlfn.GAMMA.INV(Table3[[#This Row],[RV gamma]],GammaShape2,GammaRate2)/BinomTrials,Table3[[#This Row],[RV binom]])</f>
        <v>0</v>
      </c>
      <c r="M1932" s="1">
        <f>Table3[[#This Row],[Risk 2 simulated occurences]]*_xlfn.LOGNORM.INV(Table3[[#This Row],[RV lognorm]],(LN(ImpLow2)+LN(ImpUp2))/2,(LN(ImpUp2)-LN(ImpLow2))/3.29)</f>
        <v>0</v>
      </c>
    </row>
    <row r="1933" spans="7:13">
      <c r="G1933">
        <v>0.79715607631819141</v>
      </c>
      <c r="H1933">
        <v>0.63631599938325401</v>
      </c>
      <c r="I1933">
        <v>0.47547592244831655</v>
      </c>
      <c r="J1933">
        <f>_xlfn.BINOM.INV(BinomTrials,_xlfn.GAMMA.INV(Table3[[#This Row],[RV gamma]],GammaShape1,GammaRate1)/BinomTrials,Table3[[#This Row],[RV binom]])</f>
        <v>1</v>
      </c>
      <c r="K1933" s="1">
        <f>Table3[[#This Row],[Risk 1 Simulated occurences]]*_xlfn.LOGNORM.INV(Table3[[#This Row],[RV lognorm]],(LN(ImpLow1)+LN(ImpUp1))/2,(LN(ImpUp1)-LN(ImpLow1))/3.29)</f>
        <v>30290.294176065552</v>
      </c>
      <c r="L1933">
        <f>_xlfn.BINOM.INV(BinomTrials,_xlfn.GAMMA.INV(Table3[[#This Row],[RV gamma]],GammaShape2,GammaRate2)/BinomTrials,Table3[[#This Row],[RV binom]])</f>
        <v>0</v>
      </c>
      <c r="M1933" s="1">
        <f>Table3[[#This Row],[Risk 2 simulated occurences]]*_xlfn.LOGNORM.INV(Table3[[#This Row],[RV lognorm]],(LN(ImpLow2)+LN(ImpUp2))/2,(LN(ImpUp2)-LN(ImpLow2))/3.29)</f>
        <v>0</v>
      </c>
    </row>
    <row r="1934" spans="7:13">
      <c r="G1934">
        <v>0.80217467984285884</v>
      </c>
      <c r="H1934">
        <v>0.56300163434958161</v>
      </c>
      <c r="I1934">
        <v>0.32382858885630433</v>
      </c>
      <c r="J1934">
        <f>_xlfn.BINOM.INV(BinomTrials,_xlfn.GAMMA.INV(Table3[[#This Row],[RV gamma]],GammaShape1,GammaRate1)/BinomTrials,Table3[[#This Row],[RV binom]])</f>
        <v>1</v>
      </c>
      <c r="K1934" s="1">
        <f>Table3[[#This Row],[Risk 1 Simulated occurences]]*_xlfn.LOGNORM.INV(Table3[[#This Row],[RV lognorm]],(LN(ImpLow1)+LN(ImpUp1))/2,(LN(ImpUp1)-LN(ImpLow1))/3.29)</f>
        <v>22966.15864547023</v>
      </c>
      <c r="L1934">
        <f>_xlfn.BINOM.INV(BinomTrials,_xlfn.GAMMA.INV(Table3[[#This Row],[RV gamma]],GammaShape2,GammaRate2)/BinomTrials,Table3[[#This Row],[RV binom]])</f>
        <v>0</v>
      </c>
      <c r="M1934" s="1">
        <f>Table3[[#This Row],[Risk 2 simulated occurences]]*_xlfn.LOGNORM.INV(Table3[[#This Row],[RV lognorm]],(LN(ImpLow2)+LN(ImpUp2))/2,(LN(ImpUp2)-LN(ImpLow2))/3.29)</f>
        <v>0</v>
      </c>
    </row>
    <row r="1935" spans="7:13">
      <c r="G1935">
        <v>0.1498441189293955</v>
      </c>
      <c r="H1935">
        <v>0.36846851341820719</v>
      </c>
      <c r="I1935">
        <v>0.58709290790701885</v>
      </c>
      <c r="J1935">
        <f>_xlfn.BINOM.INV(BinomTrials,_xlfn.GAMMA.INV(Table3[[#This Row],[RV gamma]],GammaShape1,GammaRate1)/BinomTrials,Table3[[#This Row],[RV binom]])</f>
        <v>0</v>
      </c>
      <c r="K1935" s="1">
        <f>Table3[[#This Row],[Risk 1 Simulated occurences]]*_xlfn.LOGNORM.INV(Table3[[#This Row],[RV lognorm]],(LN(ImpLow1)+LN(ImpUp1))/2,(LN(ImpUp1)-LN(ImpLow1))/3.29)</f>
        <v>0</v>
      </c>
      <c r="L1935">
        <f>_xlfn.BINOM.INV(BinomTrials,_xlfn.GAMMA.INV(Table3[[#This Row],[RV gamma]],GammaShape2,GammaRate2)/BinomTrials,Table3[[#This Row],[RV binom]])</f>
        <v>0</v>
      </c>
      <c r="M1935" s="1">
        <f>Table3[[#This Row],[Risk 2 simulated occurences]]*_xlfn.LOGNORM.INV(Table3[[#This Row],[RV lognorm]],(LN(ImpLow2)+LN(ImpUp2))/2,(LN(ImpUp2)-LN(ImpLow2))/3.29)</f>
        <v>0</v>
      </c>
    </row>
    <row r="1936" spans="7:13">
      <c r="G1936">
        <v>0.43010684635029495</v>
      </c>
      <c r="H1936">
        <v>0.85030501980814388</v>
      </c>
      <c r="I1936">
        <v>0.27050319326599276</v>
      </c>
      <c r="J1936">
        <f>_xlfn.BINOM.INV(BinomTrials,_xlfn.GAMMA.INV(Table3[[#This Row],[RV gamma]],GammaShape1,GammaRate1)/BinomTrials,Table3[[#This Row],[RV binom]])</f>
        <v>1</v>
      </c>
      <c r="K1936" s="1">
        <f>Table3[[#This Row],[Risk 1 Simulated occurences]]*_xlfn.LOGNORM.INV(Table3[[#This Row],[RV lognorm]],(LN(ImpLow1)+LN(ImpUp1))/2,(LN(ImpUp1)-LN(ImpLow1))/3.29)</f>
        <v>20615.648771642565</v>
      </c>
      <c r="L1936">
        <f>_xlfn.BINOM.INV(BinomTrials,_xlfn.GAMMA.INV(Table3[[#This Row],[RV gamma]],GammaShape2,GammaRate2)/BinomTrials,Table3[[#This Row],[RV binom]])</f>
        <v>1</v>
      </c>
      <c r="M1936" s="1">
        <f>Table3[[#This Row],[Risk 2 simulated occurences]]*_xlfn.LOGNORM.INV(Table3[[#This Row],[RV lognorm]],(LN(ImpLow2)+LN(ImpUp2))/2,(LN(ImpUp2)-LN(ImpLow2))/3.29)</f>
        <v>2061564.8771642575</v>
      </c>
    </row>
    <row r="1937" spans="7:13">
      <c r="G1937">
        <v>0.80576660940692135</v>
      </c>
      <c r="H1937">
        <v>7.6467915473723738E-2</v>
      </c>
      <c r="I1937">
        <v>0.34716922154052615</v>
      </c>
      <c r="J1937">
        <f>_xlfn.BINOM.INV(BinomTrials,_xlfn.GAMMA.INV(Table3[[#This Row],[RV gamma]],GammaShape1,GammaRate1)/BinomTrials,Table3[[#This Row],[RV binom]])</f>
        <v>0</v>
      </c>
      <c r="K1937" s="1">
        <f>Table3[[#This Row],[Risk 1 Simulated occurences]]*_xlfn.LOGNORM.INV(Table3[[#This Row],[RV lognorm]],(LN(ImpLow1)+LN(ImpUp1))/2,(LN(ImpUp1)-LN(ImpLow1))/3.29)</f>
        <v>0</v>
      </c>
      <c r="L1937">
        <f>_xlfn.BINOM.INV(BinomTrials,_xlfn.GAMMA.INV(Table3[[#This Row],[RV gamma]],GammaShape2,GammaRate2)/BinomTrials,Table3[[#This Row],[RV binom]])</f>
        <v>0</v>
      </c>
      <c r="M1937" s="1">
        <f>Table3[[#This Row],[Risk 2 simulated occurences]]*_xlfn.LOGNORM.INV(Table3[[#This Row],[RV lognorm]],(LN(ImpLow2)+LN(ImpUp2))/2,(LN(ImpUp2)-LN(ImpLow2))/3.29)</f>
        <v>0</v>
      </c>
    </row>
    <row r="1938" spans="7:13">
      <c r="G1938">
        <v>0.51940430212738198</v>
      </c>
      <c r="H1938">
        <v>0.19625536687497766</v>
      </c>
      <c r="I1938">
        <v>0.8731064316225734</v>
      </c>
      <c r="J1938">
        <f>_xlfn.BINOM.INV(BinomTrials,_xlfn.GAMMA.INV(Table3[[#This Row],[RV gamma]],GammaShape1,GammaRate1)/BinomTrials,Table3[[#This Row],[RV binom]])</f>
        <v>0</v>
      </c>
      <c r="K1938" s="1">
        <f>Table3[[#This Row],[Risk 1 Simulated occurences]]*_xlfn.LOGNORM.INV(Table3[[#This Row],[RV lognorm]],(LN(ImpLow1)+LN(ImpUp1))/2,(LN(ImpUp1)-LN(ImpLow1))/3.29)</f>
        <v>0</v>
      </c>
      <c r="L1938">
        <f>_xlfn.BINOM.INV(BinomTrials,_xlfn.GAMMA.INV(Table3[[#This Row],[RV gamma]],GammaShape2,GammaRate2)/BinomTrials,Table3[[#This Row],[RV binom]])</f>
        <v>0</v>
      </c>
      <c r="M1938" s="1">
        <f>Table3[[#This Row],[Risk 2 simulated occurences]]*_xlfn.LOGNORM.INV(Table3[[#This Row],[RV lognorm]],(LN(ImpLow2)+LN(ImpUp2))/2,(LN(ImpUp2)-LN(ImpLow2))/3.29)</f>
        <v>0</v>
      </c>
    </row>
    <row r="1939" spans="7:13">
      <c r="G1939">
        <v>0.62810585490805371</v>
      </c>
      <c r="H1939">
        <v>0.4639510677493881</v>
      </c>
      <c r="I1939">
        <v>0.29979628059072244</v>
      </c>
      <c r="J1939">
        <f>_xlfn.BINOM.INV(BinomTrials,_xlfn.GAMMA.INV(Table3[[#This Row],[RV gamma]],GammaShape1,GammaRate1)/BinomTrials,Table3[[#This Row],[RV binom]])</f>
        <v>0</v>
      </c>
      <c r="K1939" s="1">
        <f>Table3[[#This Row],[Risk 1 Simulated occurences]]*_xlfn.LOGNORM.INV(Table3[[#This Row],[RV lognorm]],(LN(ImpLow1)+LN(ImpUp1))/2,(LN(ImpUp1)-LN(ImpLow1))/3.29)</f>
        <v>0</v>
      </c>
      <c r="L1939">
        <f>_xlfn.BINOM.INV(BinomTrials,_xlfn.GAMMA.INV(Table3[[#This Row],[RV gamma]],GammaShape2,GammaRate2)/BinomTrials,Table3[[#This Row],[RV binom]])</f>
        <v>0</v>
      </c>
      <c r="M1939" s="1">
        <f>Table3[[#This Row],[Risk 2 simulated occurences]]*_xlfn.LOGNORM.INV(Table3[[#This Row],[RV lognorm]],(LN(ImpLow2)+LN(ImpUp2))/2,(LN(ImpUp2)-LN(ImpLow2))/3.29)</f>
        <v>0</v>
      </c>
    </row>
    <row r="1940" spans="7:13">
      <c r="G1940">
        <v>0.57510343965846278</v>
      </c>
      <c r="H1940">
        <v>0.62559566396549138</v>
      </c>
      <c r="I1940">
        <v>0.67608788827252009</v>
      </c>
      <c r="J1940">
        <f>_xlfn.BINOM.INV(BinomTrials,_xlfn.GAMMA.INV(Table3[[#This Row],[RV gamma]],GammaShape1,GammaRate1)/BinomTrials,Table3[[#This Row],[RV binom]])</f>
        <v>1</v>
      </c>
      <c r="K1940" s="1">
        <f>Table3[[#This Row],[Risk 1 Simulated occurences]]*_xlfn.LOGNORM.INV(Table3[[#This Row],[RV lognorm]],(LN(ImpLow1)+LN(ImpUp1))/2,(LN(ImpUp1)-LN(ImpLow1))/3.29)</f>
        <v>43535.245982899578</v>
      </c>
      <c r="L1940">
        <f>_xlfn.BINOM.INV(BinomTrials,_xlfn.GAMMA.INV(Table3[[#This Row],[RV gamma]],GammaShape2,GammaRate2)/BinomTrials,Table3[[#This Row],[RV binom]])</f>
        <v>0</v>
      </c>
      <c r="M1940" s="1">
        <f>Table3[[#This Row],[Risk 2 simulated occurences]]*_xlfn.LOGNORM.INV(Table3[[#This Row],[RV lognorm]],(LN(ImpLow2)+LN(ImpUp2))/2,(LN(ImpUp2)-LN(ImpLow2))/3.29)</f>
        <v>0</v>
      </c>
    </row>
    <row r="1941" spans="7:13">
      <c r="G1941">
        <v>0.76351033978327654</v>
      </c>
      <c r="H1941">
        <v>0.38632426801432124</v>
      </c>
      <c r="I1941">
        <v>9.1381962453658677E-3</v>
      </c>
      <c r="J1941">
        <f>_xlfn.BINOM.INV(BinomTrials,_xlfn.GAMMA.INV(Table3[[#This Row],[RV gamma]],GammaShape1,GammaRate1)/BinomTrials,Table3[[#This Row],[RV binom]])</f>
        <v>0</v>
      </c>
      <c r="K1941" s="1">
        <f>Table3[[#This Row],[Risk 1 Simulated occurences]]*_xlfn.LOGNORM.INV(Table3[[#This Row],[RV lognorm]],(LN(ImpLow1)+LN(ImpUp1))/2,(LN(ImpUp1)-LN(ImpLow1))/3.29)</f>
        <v>0</v>
      </c>
      <c r="L1941">
        <f>_xlfn.BINOM.INV(BinomTrials,_xlfn.GAMMA.INV(Table3[[#This Row],[RV gamma]],GammaShape2,GammaRate2)/BinomTrials,Table3[[#This Row],[RV binom]])</f>
        <v>0</v>
      </c>
      <c r="M1941" s="1">
        <f>Table3[[#This Row],[Risk 2 simulated occurences]]*_xlfn.LOGNORM.INV(Table3[[#This Row],[RV lognorm]],(LN(ImpLow2)+LN(ImpUp2))/2,(LN(ImpUp2)-LN(ImpLow2))/3.29)</f>
        <v>0</v>
      </c>
    </row>
    <row r="1942" spans="7:13">
      <c r="G1942">
        <v>0.31828073752963948</v>
      </c>
      <c r="H1942">
        <v>0.95197251669688732</v>
      </c>
      <c r="I1942">
        <v>0.58566429586413515</v>
      </c>
      <c r="J1942">
        <f>_xlfn.BINOM.INV(BinomTrials,_xlfn.GAMMA.INV(Table3[[#This Row],[RV gamma]],GammaShape1,GammaRate1)/BinomTrials,Table3[[#This Row],[RV binom]])</f>
        <v>2</v>
      </c>
      <c r="K1942" s="1">
        <f>Table3[[#This Row],[Risk 1 Simulated occurences]]*_xlfn.LOGNORM.INV(Table3[[#This Row],[RV lognorm]],(LN(ImpLow1)+LN(ImpUp1))/2,(LN(ImpUp1)-LN(ImpLow1))/3.29)</f>
        <v>73587.974492143112</v>
      </c>
      <c r="L1942">
        <f>_xlfn.BINOM.INV(BinomTrials,_xlfn.GAMMA.INV(Table3[[#This Row],[RV gamma]],GammaShape2,GammaRate2)/BinomTrials,Table3[[#This Row],[RV binom]])</f>
        <v>1</v>
      </c>
      <c r="M1942" s="1">
        <f>Table3[[#This Row],[Risk 2 simulated occurences]]*_xlfn.LOGNORM.INV(Table3[[#This Row],[RV lognorm]],(LN(ImpLow2)+LN(ImpUp2))/2,(LN(ImpUp2)-LN(ImpLow2))/3.29)</f>
        <v>3679398.7246071575</v>
      </c>
    </row>
    <row r="1943" spans="7:13">
      <c r="G1943">
        <v>0.34435566065104478</v>
      </c>
      <c r="H1943">
        <v>0.80208812458537893</v>
      </c>
      <c r="I1943">
        <v>0.25982058851971318</v>
      </c>
      <c r="J1943">
        <f>_xlfn.BINOM.INV(BinomTrials,_xlfn.GAMMA.INV(Table3[[#This Row],[RV gamma]],GammaShape1,GammaRate1)/BinomTrials,Table3[[#This Row],[RV binom]])</f>
        <v>1</v>
      </c>
      <c r="K1943" s="1">
        <f>Table3[[#This Row],[Risk 1 Simulated occurences]]*_xlfn.LOGNORM.INV(Table3[[#This Row],[RV lognorm]],(LN(ImpLow1)+LN(ImpUp1))/2,(LN(ImpUp1)-LN(ImpLow1))/3.29)</f>
        <v>20150.514244470138</v>
      </c>
      <c r="L1943">
        <f>_xlfn.BINOM.INV(BinomTrials,_xlfn.GAMMA.INV(Table3[[#This Row],[RV gamma]],GammaShape2,GammaRate2)/BinomTrials,Table3[[#This Row],[RV binom]])</f>
        <v>0</v>
      </c>
      <c r="M1943" s="1">
        <f>Table3[[#This Row],[Risk 2 simulated occurences]]*_xlfn.LOGNORM.INV(Table3[[#This Row],[RV lognorm]],(LN(ImpLow2)+LN(ImpUp2))/2,(LN(ImpUp2)-LN(ImpLow2))/3.29)</f>
        <v>0</v>
      </c>
    </row>
    <row r="1944" spans="7:13">
      <c r="G1944">
        <v>0.58558856210931598</v>
      </c>
      <c r="H1944">
        <v>0.69510990646440063</v>
      </c>
      <c r="I1944">
        <v>0.80463125081948528</v>
      </c>
      <c r="J1944">
        <f>_xlfn.BINOM.INV(BinomTrials,_xlfn.GAMMA.INV(Table3[[#This Row],[RV gamma]],GammaShape1,GammaRate1)/BinomTrials,Table3[[#This Row],[RV binom]])</f>
        <v>1</v>
      </c>
      <c r="K1944" s="1">
        <f>Table3[[#This Row],[Risk 1 Simulated occurences]]*_xlfn.LOGNORM.INV(Table3[[#This Row],[RV lognorm]],(LN(ImpLow1)+LN(ImpUp1))/2,(LN(ImpUp1)-LN(ImpLow1))/3.29)</f>
        <v>57660.125693177542</v>
      </c>
      <c r="L1944">
        <f>_xlfn.BINOM.INV(BinomTrials,_xlfn.GAMMA.INV(Table3[[#This Row],[RV gamma]],GammaShape2,GammaRate2)/BinomTrials,Table3[[#This Row],[RV binom]])</f>
        <v>0</v>
      </c>
      <c r="M1944" s="1">
        <f>Table3[[#This Row],[Risk 2 simulated occurences]]*_xlfn.LOGNORM.INV(Table3[[#This Row],[RV lognorm]],(LN(ImpLow2)+LN(ImpUp2))/2,(LN(ImpUp2)-LN(ImpLow2))/3.29)</f>
        <v>0</v>
      </c>
    </row>
    <row r="1945" spans="7:13">
      <c r="G1945">
        <v>0.98696337127451006</v>
      </c>
      <c r="H1945">
        <v>0.71219794718185347</v>
      </c>
      <c r="I1945">
        <v>0.43743252308919678</v>
      </c>
      <c r="J1945">
        <f>_xlfn.BINOM.INV(BinomTrials,_xlfn.GAMMA.INV(Table3[[#This Row],[RV gamma]],GammaShape1,GammaRate1)/BinomTrials,Table3[[#This Row],[RV binom]])</f>
        <v>1</v>
      </c>
      <c r="K1945" s="1">
        <f>Table3[[#This Row],[Risk 1 Simulated occurences]]*_xlfn.LOGNORM.INV(Table3[[#This Row],[RV lognorm]],(LN(ImpLow1)+LN(ImpUp1))/2,(LN(ImpUp1)-LN(ImpLow1))/3.29)</f>
        <v>28322.602114907248</v>
      </c>
      <c r="L1945">
        <f>_xlfn.BINOM.INV(BinomTrials,_xlfn.GAMMA.INV(Table3[[#This Row],[RV gamma]],GammaShape2,GammaRate2)/BinomTrials,Table3[[#This Row],[RV binom]])</f>
        <v>0</v>
      </c>
      <c r="M1945" s="1">
        <f>Table3[[#This Row],[Risk 2 simulated occurences]]*_xlfn.LOGNORM.INV(Table3[[#This Row],[RV lognorm]],(LN(ImpLow2)+LN(ImpUp2))/2,(LN(ImpUp2)-LN(ImpLow2))/3.29)</f>
        <v>0</v>
      </c>
    </row>
    <row r="1946" spans="7:13">
      <c r="G1946">
        <v>0.89338101069134712</v>
      </c>
      <c r="H1946">
        <v>0.91089828541078521</v>
      </c>
      <c r="I1946">
        <v>0.92841556013022342</v>
      </c>
      <c r="J1946">
        <f>_xlfn.BINOM.INV(BinomTrials,_xlfn.GAMMA.INV(Table3[[#This Row],[RV gamma]],GammaShape1,GammaRate1)/BinomTrials,Table3[[#This Row],[RV binom]])</f>
        <v>2</v>
      </c>
      <c r="K1946" s="1">
        <f>Table3[[#This Row],[Risk 1 Simulated occurences]]*_xlfn.LOGNORM.INV(Table3[[#This Row],[RV lognorm]],(LN(ImpLow1)+LN(ImpUp1))/2,(LN(ImpUp1)-LN(ImpLow1))/3.29)</f>
        <v>176214.92410647721</v>
      </c>
      <c r="L1946">
        <f>_xlfn.BINOM.INV(BinomTrials,_xlfn.GAMMA.INV(Table3[[#This Row],[RV gamma]],GammaShape2,GammaRate2)/BinomTrials,Table3[[#This Row],[RV binom]])</f>
        <v>1</v>
      </c>
      <c r="M1946" s="1">
        <f>Table3[[#This Row],[Risk 2 simulated occurences]]*_xlfn.LOGNORM.INV(Table3[[#This Row],[RV lognorm]],(LN(ImpLow2)+LN(ImpUp2))/2,(LN(ImpUp2)-LN(ImpLow2))/3.29)</f>
        <v>8810746.2053238638</v>
      </c>
    </row>
    <row r="1947" spans="7:13">
      <c r="G1947">
        <v>5.4646689470227196E-2</v>
      </c>
      <c r="H1947">
        <v>0.46748289906768264</v>
      </c>
      <c r="I1947">
        <v>0.88031910866513807</v>
      </c>
      <c r="J1947">
        <f>_xlfn.BINOM.INV(BinomTrials,_xlfn.GAMMA.INV(Table3[[#This Row],[RV gamma]],GammaShape1,GammaRate1)/BinomTrials,Table3[[#This Row],[RV binom]])</f>
        <v>0</v>
      </c>
      <c r="K1947" s="1">
        <f>Table3[[#This Row],[Risk 1 Simulated occurences]]*_xlfn.LOGNORM.INV(Table3[[#This Row],[RV lognorm]],(LN(ImpLow1)+LN(ImpUp1))/2,(LN(ImpUp1)-LN(ImpLow1))/3.29)</f>
        <v>0</v>
      </c>
      <c r="L1947">
        <f>_xlfn.BINOM.INV(BinomTrials,_xlfn.GAMMA.INV(Table3[[#This Row],[RV gamma]],GammaShape2,GammaRate2)/BinomTrials,Table3[[#This Row],[RV binom]])</f>
        <v>0</v>
      </c>
      <c r="M1947" s="1">
        <f>Table3[[#This Row],[Risk 2 simulated occurences]]*_xlfn.LOGNORM.INV(Table3[[#This Row],[RV lognorm]],(LN(ImpLow2)+LN(ImpUp2))/2,(LN(ImpUp2)-LN(ImpLow2))/3.29)</f>
        <v>0</v>
      </c>
    </row>
    <row r="1948" spans="7:13">
      <c r="G1948">
        <v>0.44690992610850833</v>
      </c>
      <c r="H1948">
        <v>0.98508463054200845</v>
      </c>
      <c r="I1948">
        <v>0.52325933497550869</v>
      </c>
      <c r="J1948">
        <f>_xlfn.BINOM.INV(BinomTrials,_xlfn.GAMMA.INV(Table3[[#This Row],[RV gamma]],GammaShape1,GammaRate1)/BinomTrials,Table3[[#This Row],[RV binom]])</f>
        <v>2</v>
      </c>
      <c r="K1948" s="1">
        <f>Table3[[#This Row],[Risk 1 Simulated occurences]]*_xlfn.LOGNORM.INV(Table3[[#This Row],[RV lognorm]],(LN(ImpLow1)+LN(ImpUp1))/2,(LN(ImpUp1)-LN(ImpLow1))/3.29)</f>
        <v>65881.150359665306</v>
      </c>
      <c r="L1948">
        <f>_xlfn.BINOM.INV(BinomTrials,_xlfn.GAMMA.INV(Table3[[#This Row],[RV gamma]],GammaShape2,GammaRate2)/BinomTrials,Table3[[#This Row],[RV binom]])</f>
        <v>1</v>
      </c>
      <c r="M1948" s="1">
        <f>Table3[[#This Row],[Risk 2 simulated occurences]]*_xlfn.LOGNORM.INV(Table3[[#This Row],[RV lognorm]],(LN(ImpLow2)+LN(ImpUp2))/2,(LN(ImpUp2)-LN(ImpLow2))/3.29)</f>
        <v>3294057.5179832671</v>
      </c>
    </row>
    <row r="1949" spans="7:13">
      <c r="G1949">
        <v>0.21512810569961002</v>
      </c>
      <c r="H1949">
        <v>0.31738551953685729</v>
      </c>
      <c r="I1949">
        <v>0.41964293337410452</v>
      </c>
      <c r="J1949">
        <f>_xlfn.BINOM.INV(BinomTrials,_xlfn.GAMMA.INV(Table3[[#This Row],[RV gamma]],GammaShape1,GammaRate1)/BinomTrials,Table3[[#This Row],[RV binom]])</f>
        <v>0</v>
      </c>
      <c r="K1949" s="1">
        <f>Table3[[#This Row],[Risk 1 Simulated occurences]]*_xlfn.LOGNORM.INV(Table3[[#This Row],[RV lognorm]],(LN(ImpLow1)+LN(ImpUp1))/2,(LN(ImpUp1)-LN(ImpLow1))/3.29)</f>
        <v>0</v>
      </c>
      <c r="L1949">
        <f>_xlfn.BINOM.INV(BinomTrials,_xlfn.GAMMA.INV(Table3[[#This Row],[RV gamma]],GammaShape2,GammaRate2)/BinomTrials,Table3[[#This Row],[RV binom]])</f>
        <v>0</v>
      </c>
      <c r="M1949" s="1">
        <f>Table3[[#This Row],[Risk 2 simulated occurences]]*_xlfn.LOGNORM.INV(Table3[[#This Row],[RV lognorm]],(LN(ImpLow2)+LN(ImpUp2))/2,(LN(ImpUp2)-LN(ImpLow2))/3.29)</f>
        <v>0</v>
      </c>
    </row>
    <row r="1950" spans="7:13">
      <c r="G1950">
        <v>0.65807249334551043</v>
      </c>
      <c r="H1950">
        <v>0.2984268559601283</v>
      </c>
      <c r="I1950">
        <v>0.93878121857474617</v>
      </c>
      <c r="J1950">
        <f>_xlfn.BINOM.INV(BinomTrials,_xlfn.GAMMA.INV(Table3[[#This Row],[RV gamma]],GammaShape1,GammaRate1)/BinomTrials,Table3[[#This Row],[RV binom]])</f>
        <v>0</v>
      </c>
      <c r="K1950" s="1">
        <f>Table3[[#This Row],[Risk 1 Simulated occurences]]*_xlfn.LOGNORM.INV(Table3[[#This Row],[RV lognorm]],(LN(ImpLow1)+LN(ImpUp1))/2,(LN(ImpUp1)-LN(ImpLow1))/3.29)</f>
        <v>0</v>
      </c>
      <c r="L1950">
        <f>_xlfn.BINOM.INV(BinomTrials,_xlfn.GAMMA.INV(Table3[[#This Row],[RV gamma]],GammaShape2,GammaRate2)/BinomTrials,Table3[[#This Row],[RV binom]])</f>
        <v>0</v>
      </c>
      <c r="M1950" s="1">
        <f>Table3[[#This Row],[Risk 2 simulated occurences]]*_xlfn.LOGNORM.INV(Table3[[#This Row],[RV lognorm]],(LN(ImpLow2)+LN(ImpUp2))/2,(LN(ImpUp2)-LN(ImpLow2))/3.29)</f>
        <v>0</v>
      </c>
    </row>
    <row r="1951" spans="7:13">
      <c r="G1951">
        <v>0.22439565799403732</v>
      </c>
      <c r="H1951">
        <v>0.66016812187627338</v>
      </c>
      <c r="I1951">
        <v>9.5940585758509389E-2</v>
      </c>
      <c r="J1951">
        <f>_xlfn.BINOM.INV(BinomTrials,_xlfn.GAMMA.INV(Table3[[#This Row],[RV gamma]],GammaShape1,GammaRate1)/BinomTrials,Table3[[#This Row],[RV binom]])</f>
        <v>1</v>
      </c>
      <c r="K1951" s="1">
        <f>Table3[[#This Row],[Risk 1 Simulated occurences]]*_xlfn.LOGNORM.INV(Table3[[#This Row],[RV lognorm]],(LN(ImpLow1)+LN(ImpUp1))/2,(LN(ImpUp1)-LN(ImpLow1))/3.29)</f>
        <v>12686.243477531112</v>
      </c>
      <c r="L1951">
        <f>_xlfn.BINOM.INV(BinomTrials,_xlfn.GAMMA.INV(Table3[[#This Row],[RV gamma]],GammaShape2,GammaRate2)/BinomTrials,Table3[[#This Row],[RV binom]])</f>
        <v>0</v>
      </c>
      <c r="M1951" s="1">
        <f>Table3[[#This Row],[Risk 2 simulated occurences]]*_xlfn.LOGNORM.INV(Table3[[#This Row],[RV lognorm]],(LN(ImpLow2)+LN(ImpUp2))/2,(LN(ImpUp2)-LN(ImpLow2))/3.29)</f>
        <v>0</v>
      </c>
    </row>
    <row r="1952" spans="7:13">
      <c r="G1952">
        <v>0.41782390578548606</v>
      </c>
      <c r="H1952">
        <v>0.44562437452637793</v>
      </c>
      <c r="I1952">
        <v>0.4734248432672698</v>
      </c>
      <c r="J1952">
        <f>_xlfn.BINOM.INV(BinomTrials,_xlfn.GAMMA.INV(Table3[[#This Row],[RV gamma]],GammaShape1,GammaRate1)/BinomTrials,Table3[[#This Row],[RV binom]])</f>
        <v>0</v>
      </c>
      <c r="K1952" s="1">
        <f>Table3[[#This Row],[Risk 1 Simulated occurences]]*_xlfn.LOGNORM.INV(Table3[[#This Row],[RV lognorm]],(LN(ImpLow1)+LN(ImpUp1))/2,(LN(ImpUp1)-LN(ImpLow1))/3.29)</f>
        <v>0</v>
      </c>
      <c r="L1952">
        <f>_xlfn.BINOM.INV(BinomTrials,_xlfn.GAMMA.INV(Table3[[#This Row],[RV gamma]],GammaShape2,GammaRate2)/BinomTrials,Table3[[#This Row],[RV binom]])</f>
        <v>0</v>
      </c>
      <c r="M1952" s="1">
        <f>Table3[[#This Row],[Risk 2 simulated occurences]]*_xlfn.LOGNORM.INV(Table3[[#This Row],[RV lognorm]],(LN(ImpLow2)+LN(ImpUp2))/2,(LN(ImpUp2)-LN(ImpLow2))/3.29)</f>
        <v>0</v>
      </c>
    </row>
    <row r="1953" spans="7:13">
      <c r="G1953">
        <v>0.36638453666418069</v>
      </c>
      <c r="H1953">
        <v>0.60886266483406659</v>
      </c>
      <c r="I1953">
        <v>0.85134079300395249</v>
      </c>
      <c r="J1953">
        <f>_xlfn.BINOM.INV(BinomTrials,_xlfn.GAMMA.INV(Table3[[#This Row],[RV gamma]],GammaShape1,GammaRate1)/BinomTrials,Table3[[#This Row],[RV binom]])</f>
        <v>0</v>
      </c>
      <c r="K1953" s="1">
        <f>Table3[[#This Row],[Risk 1 Simulated occurences]]*_xlfn.LOGNORM.INV(Table3[[#This Row],[RV lognorm]],(LN(ImpLow1)+LN(ImpUp1))/2,(LN(ImpUp1)-LN(ImpLow1))/3.29)</f>
        <v>0</v>
      </c>
      <c r="L1953">
        <f>_xlfn.BINOM.INV(BinomTrials,_xlfn.GAMMA.INV(Table3[[#This Row],[RV gamma]],GammaShape2,GammaRate2)/BinomTrials,Table3[[#This Row],[RV binom]])</f>
        <v>0</v>
      </c>
      <c r="M1953" s="1">
        <f>Table3[[#This Row],[Risk 2 simulated occurences]]*_xlfn.LOGNORM.INV(Table3[[#This Row],[RV lognorm]],(LN(ImpLow2)+LN(ImpUp2))/2,(LN(ImpUp2)-LN(ImpLow2))/3.29)</f>
        <v>0</v>
      </c>
    </row>
    <row r="1954" spans="7:13">
      <c r="G1954">
        <v>0.82490771488515091</v>
      </c>
      <c r="H1954">
        <v>0.15480786615740874</v>
      </c>
      <c r="I1954">
        <v>0.48470801742966663</v>
      </c>
      <c r="J1954">
        <f>_xlfn.BINOM.INV(BinomTrials,_xlfn.GAMMA.INV(Table3[[#This Row],[RV gamma]],GammaShape1,GammaRate1)/BinomTrials,Table3[[#This Row],[RV binom]])</f>
        <v>0</v>
      </c>
      <c r="K1954" s="1">
        <f>Table3[[#This Row],[Risk 1 Simulated occurences]]*_xlfn.LOGNORM.INV(Table3[[#This Row],[RV lognorm]],(LN(ImpLow1)+LN(ImpUp1))/2,(LN(ImpUp1)-LN(ImpLow1))/3.29)</f>
        <v>0</v>
      </c>
      <c r="L1954">
        <f>_xlfn.BINOM.INV(BinomTrials,_xlfn.GAMMA.INV(Table3[[#This Row],[RV gamma]],GammaShape2,GammaRate2)/BinomTrials,Table3[[#This Row],[RV binom]])</f>
        <v>0</v>
      </c>
      <c r="M1954" s="1">
        <f>Table3[[#This Row],[Risk 2 simulated occurences]]*_xlfn.LOGNORM.INV(Table3[[#This Row],[RV lognorm]],(LN(ImpLow2)+LN(ImpUp2))/2,(LN(ImpUp2)-LN(ImpLow2))/3.29)</f>
        <v>0</v>
      </c>
    </row>
    <row r="1955" spans="7:13">
      <c r="G1955">
        <v>0.22396407473085639</v>
      </c>
      <c r="H1955">
        <v>0.85580650756871635</v>
      </c>
      <c r="I1955">
        <v>0.48764894040657625</v>
      </c>
      <c r="J1955">
        <f>_xlfn.BINOM.INV(BinomTrials,_xlfn.GAMMA.INV(Table3[[#This Row],[RV gamma]],GammaShape1,GammaRate1)/BinomTrials,Table3[[#This Row],[RV binom]])</f>
        <v>1</v>
      </c>
      <c r="K1955" s="1">
        <f>Table3[[#This Row],[Risk 1 Simulated occurences]]*_xlfn.LOGNORM.INV(Table3[[#This Row],[RV lognorm]],(LN(ImpLow1)+LN(ImpUp1))/2,(LN(ImpUp1)-LN(ImpLow1))/3.29)</f>
        <v>30944.844825384924</v>
      </c>
      <c r="L1955">
        <f>_xlfn.BINOM.INV(BinomTrials,_xlfn.GAMMA.INV(Table3[[#This Row],[RV gamma]],GammaShape2,GammaRate2)/BinomTrials,Table3[[#This Row],[RV binom]])</f>
        <v>0</v>
      </c>
      <c r="M1955" s="1">
        <f>Table3[[#This Row],[Risk 2 simulated occurences]]*_xlfn.LOGNORM.INV(Table3[[#This Row],[RV lognorm]],(LN(ImpLow2)+LN(ImpUp2))/2,(LN(ImpUp2)-LN(ImpLow2))/3.29)</f>
        <v>0</v>
      </c>
    </row>
    <row r="1956" spans="7:13">
      <c r="G1956">
        <v>0.16420400150316022</v>
      </c>
      <c r="H1956">
        <v>0.53997270741498693</v>
      </c>
      <c r="I1956">
        <v>0.91574141332681358</v>
      </c>
      <c r="J1956">
        <f>_xlfn.BINOM.INV(BinomTrials,_xlfn.GAMMA.INV(Table3[[#This Row],[RV gamma]],GammaShape1,GammaRate1)/BinomTrials,Table3[[#This Row],[RV binom]])</f>
        <v>0</v>
      </c>
      <c r="K1956" s="1">
        <f>Table3[[#This Row],[Risk 1 Simulated occurences]]*_xlfn.LOGNORM.INV(Table3[[#This Row],[RV lognorm]],(LN(ImpLow1)+LN(ImpUp1))/2,(LN(ImpUp1)-LN(ImpLow1))/3.29)</f>
        <v>0</v>
      </c>
      <c r="L1956">
        <f>_xlfn.BINOM.INV(BinomTrials,_xlfn.GAMMA.INV(Table3[[#This Row],[RV gamma]],GammaShape2,GammaRate2)/BinomTrials,Table3[[#This Row],[RV binom]])</f>
        <v>0</v>
      </c>
      <c r="M1956" s="1">
        <f>Table3[[#This Row],[Risk 2 simulated occurences]]*_xlfn.LOGNORM.INV(Table3[[#This Row],[RV lognorm]],(LN(ImpLow2)+LN(ImpUp2))/2,(LN(ImpUp2)-LN(ImpLow2))/3.29)</f>
        <v>0</v>
      </c>
    </row>
    <row r="1957" spans="7:13">
      <c r="G1957">
        <v>0.77665326361388587</v>
      </c>
      <c r="H1957">
        <v>0.32129352368474634</v>
      </c>
      <c r="I1957">
        <v>0.86593378375560692</v>
      </c>
      <c r="J1957">
        <f>_xlfn.BINOM.INV(BinomTrials,_xlfn.GAMMA.INV(Table3[[#This Row],[RV gamma]],GammaShape1,GammaRate1)/BinomTrials,Table3[[#This Row],[RV binom]])</f>
        <v>0</v>
      </c>
      <c r="K1957" s="1">
        <f>Table3[[#This Row],[Risk 1 Simulated occurences]]*_xlfn.LOGNORM.INV(Table3[[#This Row],[RV lognorm]],(LN(ImpLow1)+LN(ImpUp1))/2,(LN(ImpUp1)-LN(ImpLow1))/3.29)</f>
        <v>0</v>
      </c>
      <c r="L1957">
        <f>_xlfn.BINOM.INV(BinomTrials,_xlfn.GAMMA.INV(Table3[[#This Row],[RV gamma]],GammaShape2,GammaRate2)/BinomTrials,Table3[[#This Row],[RV binom]])</f>
        <v>0</v>
      </c>
      <c r="M1957" s="1">
        <f>Table3[[#This Row],[Risk 2 simulated occurences]]*_xlfn.LOGNORM.INV(Table3[[#This Row],[RV lognorm]],(LN(ImpLow2)+LN(ImpUp2))/2,(LN(ImpUp2)-LN(ImpLow2))/3.29)</f>
        <v>0</v>
      </c>
    </row>
    <row r="1958" spans="7:13">
      <c r="G1958">
        <v>0.21140155857959836</v>
      </c>
      <c r="H1958">
        <v>0.98025256953213946</v>
      </c>
      <c r="I1958">
        <v>0.74910358048468062</v>
      </c>
      <c r="J1958">
        <f>_xlfn.BINOM.INV(BinomTrials,_xlfn.GAMMA.INV(Table3[[#This Row],[RV gamma]],GammaShape1,GammaRate1)/BinomTrials,Table3[[#This Row],[RV binom]])</f>
        <v>2</v>
      </c>
      <c r="K1958" s="1">
        <f>Table3[[#This Row],[Risk 1 Simulated occurences]]*_xlfn.LOGNORM.INV(Table3[[#This Row],[RV lognorm]],(LN(ImpLow1)+LN(ImpUp1))/2,(LN(ImpUp1)-LN(ImpLow1))/3.29)</f>
        <v>101201.15555542205</v>
      </c>
      <c r="L1958">
        <f>_xlfn.BINOM.INV(BinomTrials,_xlfn.GAMMA.INV(Table3[[#This Row],[RV gamma]],GammaShape2,GammaRate2)/BinomTrials,Table3[[#This Row],[RV binom]])</f>
        <v>1</v>
      </c>
      <c r="M1958" s="1">
        <f>Table3[[#This Row],[Risk 2 simulated occurences]]*_xlfn.LOGNORM.INV(Table3[[#This Row],[RV lognorm]],(LN(ImpLow2)+LN(ImpUp2))/2,(LN(ImpUp2)-LN(ImpLow2))/3.29)</f>
        <v>5060057.7777711051</v>
      </c>
    </row>
    <row r="1959" spans="7:13">
      <c r="G1959">
        <v>2.5995047309433597E-2</v>
      </c>
      <c r="H1959">
        <v>0.1049361266684421</v>
      </c>
      <c r="I1959">
        <v>0.18387720602745061</v>
      </c>
      <c r="J1959">
        <f>_xlfn.BINOM.INV(BinomTrials,_xlfn.GAMMA.INV(Table3[[#This Row],[RV gamma]],GammaShape1,GammaRate1)/BinomTrials,Table3[[#This Row],[RV binom]])</f>
        <v>0</v>
      </c>
      <c r="K1959" s="1">
        <f>Table3[[#This Row],[Risk 1 Simulated occurences]]*_xlfn.LOGNORM.INV(Table3[[#This Row],[RV lognorm]],(LN(ImpLow1)+LN(ImpUp1))/2,(LN(ImpUp1)-LN(ImpLow1))/3.29)</f>
        <v>0</v>
      </c>
      <c r="L1959">
        <f>_xlfn.BINOM.INV(BinomTrials,_xlfn.GAMMA.INV(Table3[[#This Row],[RV gamma]],GammaShape2,GammaRate2)/BinomTrials,Table3[[#This Row],[RV binom]])</f>
        <v>0</v>
      </c>
      <c r="M1959" s="1">
        <f>Table3[[#This Row],[Risk 2 simulated occurences]]*_xlfn.LOGNORM.INV(Table3[[#This Row],[RV lognorm]],(LN(ImpLow2)+LN(ImpUp2))/2,(LN(ImpUp2)-LN(ImpLow2))/3.29)</f>
        <v>0</v>
      </c>
    </row>
    <row r="1960" spans="7:13">
      <c r="G1960">
        <v>0.89876012965047736</v>
      </c>
      <c r="H1960">
        <v>0.66148091650636909</v>
      </c>
      <c r="I1960">
        <v>0.42420170336226082</v>
      </c>
      <c r="J1960">
        <f>_xlfn.BINOM.INV(BinomTrials,_xlfn.GAMMA.INV(Table3[[#This Row],[RV gamma]],GammaShape1,GammaRate1)/BinomTrials,Table3[[#This Row],[RV binom]])</f>
        <v>1</v>
      </c>
      <c r="K1960" s="1">
        <f>Table3[[#This Row],[Risk 1 Simulated occurences]]*_xlfn.LOGNORM.INV(Table3[[#This Row],[RV lognorm]],(LN(ImpLow1)+LN(ImpUp1))/2,(LN(ImpUp1)-LN(ImpLow1))/3.29)</f>
        <v>27662.911333715751</v>
      </c>
      <c r="L1960">
        <f>_xlfn.BINOM.INV(BinomTrials,_xlfn.GAMMA.INV(Table3[[#This Row],[RV gamma]],GammaShape2,GammaRate2)/BinomTrials,Table3[[#This Row],[RV binom]])</f>
        <v>0</v>
      </c>
      <c r="M1960" s="1">
        <f>Table3[[#This Row],[Risk 2 simulated occurences]]*_xlfn.LOGNORM.INV(Table3[[#This Row],[RV lognorm]],(LN(ImpLow2)+LN(ImpUp2))/2,(LN(ImpUp2)-LN(ImpLow2))/3.29)</f>
        <v>0</v>
      </c>
    </row>
    <row r="1961" spans="7:13">
      <c r="G1961">
        <v>0.46149903557333122</v>
      </c>
      <c r="H1961">
        <v>0.50976372254535729</v>
      </c>
      <c r="I1961">
        <v>0.55802840951738342</v>
      </c>
      <c r="J1961">
        <f>_xlfn.BINOM.INV(BinomTrials,_xlfn.GAMMA.INV(Table3[[#This Row],[RV gamma]],GammaShape1,GammaRate1)/BinomTrials,Table3[[#This Row],[RV binom]])</f>
        <v>0</v>
      </c>
      <c r="K1961" s="1">
        <f>Table3[[#This Row],[Risk 1 Simulated occurences]]*_xlfn.LOGNORM.INV(Table3[[#This Row],[RV lognorm]],(LN(ImpLow1)+LN(ImpUp1))/2,(LN(ImpUp1)-LN(ImpLow1))/3.29)</f>
        <v>0</v>
      </c>
      <c r="L1961">
        <f>_xlfn.BINOM.INV(BinomTrials,_xlfn.GAMMA.INV(Table3[[#This Row],[RV gamma]],GammaShape2,GammaRate2)/BinomTrials,Table3[[#This Row],[RV binom]])</f>
        <v>0</v>
      </c>
      <c r="M1961" s="1">
        <f>Table3[[#This Row],[Risk 2 simulated occurences]]*_xlfn.LOGNORM.INV(Table3[[#This Row],[RV lognorm]],(LN(ImpLow2)+LN(ImpUp2))/2,(LN(ImpUp2)-LN(ImpLow2))/3.29)</f>
        <v>0</v>
      </c>
    </row>
    <row r="1962" spans="7:13">
      <c r="G1962">
        <v>0.41429088097731159</v>
      </c>
      <c r="H1962">
        <v>0.59888481982000397</v>
      </c>
      <c r="I1962">
        <v>0.78347875866269634</v>
      </c>
      <c r="J1962">
        <f>_xlfn.BINOM.INV(BinomTrials,_xlfn.GAMMA.INV(Table3[[#This Row],[RV gamma]],GammaShape1,GammaRate1)/BinomTrials,Table3[[#This Row],[RV binom]])</f>
        <v>0</v>
      </c>
      <c r="K1962" s="1">
        <f>Table3[[#This Row],[Risk 1 Simulated occurences]]*_xlfn.LOGNORM.INV(Table3[[#This Row],[RV lognorm]],(LN(ImpLow1)+LN(ImpUp1))/2,(LN(ImpUp1)-LN(ImpLow1))/3.29)</f>
        <v>0</v>
      </c>
      <c r="L1962">
        <f>_xlfn.BINOM.INV(BinomTrials,_xlfn.GAMMA.INV(Table3[[#This Row],[RV gamma]],GammaShape2,GammaRate2)/BinomTrials,Table3[[#This Row],[RV binom]])</f>
        <v>0</v>
      </c>
      <c r="M1962" s="1">
        <f>Table3[[#This Row],[Risk 2 simulated occurences]]*_xlfn.LOGNORM.INV(Table3[[#This Row],[RV lognorm]],(LN(ImpLow2)+LN(ImpUp2))/2,(LN(ImpUp2)-LN(ImpLow2))/3.29)</f>
        <v>0</v>
      </c>
    </row>
    <row r="1963" spans="7:13">
      <c r="G1963">
        <v>0.98683658567575583</v>
      </c>
      <c r="H1963">
        <v>0.45716671480665294</v>
      </c>
      <c r="I1963">
        <v>0.92749684393755016</v>
      </c>
      <c r="J1963">
        <f>_xlfn.BINOM.INV(BinomTrials,_xlfn.GAMMA.INV(Table3[[#This Row],[RV gamma]],GammaShape1,GammaRate1)/BinomTrials,Table3[[#This Row],[RV binom]])</f>
        <v>0</v>
      </c>
      <c r="K1963" s="1">
        <f>Table3[[#This Row],[Risk 1 Simulated occurences]]*_xlfn.LOGNORM.INV(Table3[[#This Row],[RV lognorm]],(LN(ImpLow1)+LN(ImpUp1))/2,(LN(ImpUp1)-LN(ImpLow1))/3.29)</f>
        <v>0</v>
      </c>
      <c r="L1963">
        <f>_xlfn.BINOM.INV(BinomTrials,_xlfn.GAMMA.INV(Table3[[#This Row],[RV gamma]],GammaShape2,GammaRate2)/BinomTrials,Table3[[#This Row],[RV binom]])</f>
        <v>0</v>
      </c>
      <c r="M1963" s="1">
        <f>Table3[[#This Row],[Risk 2 simulated occurences]]*_xlfn.LOGNORM.INV(Table3[[#This Row],[RV lognorm]],(LN(ImpLow2)+LN(ImpUp2))/2,(LN(ImpUp2)-LN(ImpLow2))/3.29)</f>
        <v>0</v>
      </c>
    </row>
    <row r="1964" spans="7:13">
      <c r="G1964">
        <v>0.76249545242753602</v>
      </c>
      <c r="H1964">
        <v>0.60097575541631121</v>
      </c>
      <c r="I1964">
        <v>0.43945605840508645</v>
      </c>
      <c r="J1964">
        <f>_xlfn.BINOM.INV(BinomTrials,_xlfn.GAMMA.INV(Table3[[#This Row],[RV gamma]],GammaShape1,GammaRate1)/BinomTrials,Table3[[#This Row],[RV binom]])</f>
        <v>1</v>
      </c>
      <c r="K1964" s="1">
        <f>Table3[[#This Row],[Risk 1 Simulated occurences]]*_xlfn.LOGNORM.INV(Table3[[#This Row],[RV lognorm]],(LN(ImpLow1)+LN(ImpUp1))/2,(LN(ImpUp1)-LN(ImpLow1))/3.29)</f>
        <v>28424.542385870482</v>
      </c>
      <c r="L1964">
        <f>_xlfn.BINOM.INV(BinomTrials,_xlfn.GAMMA.INV(Table3[[#This Row],[RV gamma]],GammaShape2,GammaRate2)/BinomTrials,Table3[[#This Row],[RV binom]])</f>
        <v>0</v>
      </c>
      <c r="M1964" s="1">
        <f>Table3[[#This Row],[Risk 2 simulated occurences]]*_xlfn.LOGNORM.INV(Table3[[#This Row],[RV lognorm]],(LN(ImpLow2)+LN(ImpUp2))/2,(LN(ImpUp2)-LN(ImpLow2))/3.29)</f>
        <v>0</v>
      </c>
    </row>
    <row r="1965" spans="7:13">
      <c r="G1965">
        <v>0.26106894959745414</v>
      </c>
      <c r="H1965">
        <v>0.59952128194250232</v>
      </c>
      <c r="I1965">
        <v>0.93797361428755033</v>
      </c>
      <c r="J1965">
        <f>_xlfn.BINOM.INV(BinomTrials,_xlfn.GAMMA.INV(Table3[[#This Row],[RV gamma]],GammaShape1,GammaRate1)/BinomTrials,Table3[[#This Row],[RV binom]])</f>
        <v>0</v>
      </c>
      <c r="K1965" s="1">
        <f>Table3[[#This Row],[Risk 1 Simulated occurences]]*_xlfn.LOGNORM.INV(Table3[[#This Row],[RV lognorm]],(LN(ImpLow1)+LN(ImpUp1))/2,(LN(ImpUp1)-LN(ImpLow1))/3.29)</f>
        <v>0</v>
      </c>
      <c r="L1965">
        <f>_xlfn.BINOM.INV(BinomTrials,_xlfn.GAMMA.INV(Table3[[#This Row],[RV gamma]],GammaShape2,GammaRate2)/BinomTrials,Table3[[#This Row],[RV binom]])</f>
        <v>0</v>
      </c>
      <c r="M1965" s="1">
        <f>Table3[[#This Row],[Risk 2 simulated occurences]]*_xlfn.LOGNORM.INV(Table3[[#This Row],[RV lognorm]],(LN(ImpLow2)+LN(ImpUp2))/2,(LN(ImpUp2)-LN(ImpLow2))/3.29)</f>
        <v>0</v>
      </c>
    </row>
    <row r="1966" spans="7:13">
      <c r="G1966">
        <v>0.7858358844117429</v>
      </c>
      <c r="H1966">
        <v>0.15418560763550251</v>
      </c>
      <c r="I1966">
        <v>0.52253533085926218</v>
      </c>
      <c r="J1966">
        <f>_xlfn.BINOM.INV(BinomTrials,_xlfn.GAMMA.INV(Table3[[#This Row],[RV gamma]],GammaShape1,GammaRate1)/BinomTrials,Table3[[#This Row],[RV binom]])</f>
        <v>0</v>
      </c>
      <c r="K1966" s="1">
        <f>Table3[[#This Row],[Risk 1 Simulated occurences]]*_xlfn.LOGNORM.INV(Table3[[#This Row],[RV lognorm]],(LN(ImpLow1)+LN(ImpUp1))/2,(LN(ImpUp1)-LN(ImpLow1))/3.29)</f>
        <v>0</v>
      </c>
      <c r="L1966">
        <f>_xlfn.BINOM.INV(BinomTrials,_xlfn.GAMMA.INV(Table3[[#This Row],[RV gamma]],GammaShape2,GammaRate2)/BinomTrials,Table3[[#This Row],[RV binom]])</f>
        <v>0</v>
      </c>
      <c r="M1966" s="1">
        <f>Table3[[#This Row],[Risk 2 simulated occurences]]*_xlfn.LOGNORM.INV(Table3[[#This Row],[RV lognorm]],(LN(ImpLow2)+LN(ImpUp2))/2,(LN(ImpUp2)-LN(ImpLow2))/3.29)</f>
        <v>0</v>
      </c>
    </row>
    <row r="1967" spans="7:13">
      <c r="G1967">
        <v>0.5437093081621962</v>
      </c>
      <c r="H1967">
        <v>0.39750752989086674</v>
      </c>
      <c r="I1967">
        <v>0.25130575161953722</v>
      </c>
      <c r="J1967">
        <f>_xlfn.BINOM.INV(BinomTrials,_xlfn.GAMMA.INV(Table3[[#This Row],[RV gamma]],GammaShape1,GammaRate1)/BinomTrials,Table3[[#This Row],[RV binom]])</f>
        <v>0</v>
      </c>
      <c r="K1967" s="1">
        <f>Table3[[#This Row],[Risk 1 Simulated occurences]]*_xlfn.LOGNORM.INV(Table3[[#This Row],[RV lognorm]],(LN(ImpLow1)+LN(ImpUp1))/2,(LN(ImpUp1)-LN(ImpLow1))/3.29)</f>
        <v>0</v>
      </c>
      <c r="L1967">
        <f>_xlfn.BINOM.INV(BinomTrials,_xlfn.GAMMA.INV(Table3[[#This Row],[RV gamma]],GammaShape2,GammaRate2)/BinomTrials,Table3[[#This Row],[RV binom]])</f>
        <v>0</v>
      </c>
      <c r="M1967" s="1">
        <f>Table3[[#This Row],[Risk 2 simulated occurences]]*_xlfn.LOGNORM.INV(Table3[[#This Row],[RV lognorm]],(LN(ImpLow2)+LN(ImpUp2))/2,(LN(ImpUp2)-LN(ImpLow2))/3.29)</f>
        <v>0</v>
      </c>
    </row>
    <row r="1968" spans="7:13">
      <c r="G1968">
        <v>0.12234228203182215</v>
      </c>
      <c r="H1968">
        <v>0.90905487579715205</v>
      </c>
      <c r="I1968">
        <v>0.69576746956248181</v>
      </c>
      <c r="J1968">
        <f>_xlfn.BINOM.INV(BinomTrials,_xlfn.GAMMA.INV(Table3[[#This Row],[RV gamma]],GammaShape1,GammaRate1)/BinomTrials,Table3[[#This Row],[RV binom]])</f>
        <v>1</v>
      </c>
      <c r="K1968" s="1">
        <f>Table3[[#This Row],[Risk 1 Simulated occurences]]*_xlfn.LOGNORM.INV(Table3[[#This Row],[RV lognorm]],(LN(ImpLow1)+LN(ImpUp1))/2,(LN(ImpUp1)-LN(ImpLow1))/3.29)</f>
        <v>45258.886302904728</v>
      </c>
      <c r="L1968">
        <f>_xlfn.BINOM.INV(BinomTrials,_xlfn.GAMMA.INV(Table3[[#This Row],[RV gamma]],GammaShape2,GammaRate2)/BinomTrials,Table3[[#This Row],[RV binom]])</f>
        <v>1</v>
      </c>
      <c r="M1968" s="1">
        <f>Table3[[#This Row],[Risk 2 simulated occurences]]*_xlfn.LOGNORM.INV(Table3[[#This Row],[RV lognorm]],(LN(ImpLow2)+LN(ImpUp2))/2,(LN(ImpUp2)-LN(ImpLow2))/3.29)</f>
        <v>4525888.6302904747</v>
      </c>
    </row>
    <row r="1969" spans="7:13">
      <c r="G1969">
        <v>0.20673410883486928</v>
      </c>
      <c r="H1969">
        <v>0.48529752273359222</v>
      </c>
      <c r="I1969">
        <v>0.76386093663231514</v>
      </c>
      <c r="J1969">
        <f>_xlfn.BINOM.INV(BinomTrials,_xlfn.GAMMA.INV(Table3[[#This Row],[RV gamma]],GammaShape1,GammaRate1)/BinomTrials,Table3[[#This Row],[RV binom]])</f>
        <v>0</v>
      </c>
      <c r="K1969" s="1">
        <f>Table3[[#This Row],[Risk 1 Simulated occurences]]*_xlfn.LOGNORM.INV(Table3[[#This Row],[RV lognorm]],(LN(ImpLow1)+LN(ImpUp1))/2,(LN(ImpUp1)-LN(ImpLow1))/3.29)</f>
        <v>0</v>
      </c>
      <c r="L1969">
        <f>_xlfn.BINOM.INV(BinomTrials,_xlfn.GAMMA.INV(Table3[[#This Row],[RV gamma]],GammaShape2,GammaRate2)/BinomTrials,Table3[[#This Row],[RV binom]])</f>
        <v>0</v>
      </c>
      <c r="M1969" s="1">
        <f>Table3[[#This Row],[Risk 2 simulated occurences]]*_xlfn.LOGNORM.INV(Table3[[#This Row],[RV lognorm]],(LN(ImpLow2)+LN(ImpUp2))/2,(LN(ImpUp2)-LN(ImpLow2))/3.29)</f>
        <v>0</v>
      </c>
    </row>
    <row r="1970" spans="7:13">
      <c r="G1970">
        <v>0.58016718764797193</v>
      </c>
      <c r="H1970">
        <v>0.3954645834842066</v>
      </c>
      <c r="I1970">
        <v>0.21076197932044136</v>
      </c>
      <c r="J1970">
        <f>_xlfn.BINOM.INV(BinomTrials,_xlfn.GAMMA.INV(Table3[[#This Row],[RV gamma]],GammaShape1,GammaRate1)/BinomTrials,Table3[[#This Row],[RV binom]])</f>
        <v>0</v>
      </c>
      <c r="K1970" s="1">
        <f>Table3[[#This Row],[Risk 1 Simulated occurences]]*_xlfn.LOGNORM.INV(Table3[[#This Row],[RV lognorm]],(LN(ImpLow1)+LN(ImpUp1))/2,(LN(ImpUp1)-LN(ImpLow1))/3.29)</f>
        <v>0</v>
      </c>
      <c r="L1970">
        <f>_xlfn.BINOM.INV(BinomTrials,_xlfn.GAMMA.INV(Table3[[#This Row],[RV gamma]],GammaShape2,GammaRate2)/BinomTrials,Table3[[#This Row],[RV binom]])</f>
        <v>0</v>
      </c>
      <c r="M1970" s="1">
        <f>Table3[[#This Row],[Risk 2 simulated occurences]]*_xlfn.LOGNORM.INV(Table3[[#This Row],[RV lognorm]],(LN(ImpLow2)+LN(ImpUp2))/2,(LN(ImpUp2)-LN(ImpLow2))/3.29)</f>
        <v>0</v>
      </c>
    </row>
    <row r="1971" spans="7:13">
      <c r="G1971">
        <v>0.86992279946334794</v>
      </c>
      <c r="H1971">
        <v>0.57325461906066844</v>
      </c>
      <c r="I1971">
        <v>0.27658643865798899</v>
      </c>
      <c r="J1971">
        <f>_xlfn.BINOM.INV(BinomTrials,_xlfn.GAMMA.INV(Table3[[#This Row],[RV gamma]],GammaShape1,GammaRate1)/BinomTrials,Table3[[#This Row],[RV binom]])</f>
        <v>1</v>
      </c>
      <c r="K1971" s="1">
        <f>Table3[[#This Row],[Risk 1 Simulated occurences]]*_xlfn.LOGNORM.INV(Table3[[#This Row],[RV lognorm]],(LN(ImpLow1)+LN(ImpUp1))/2,(LN(ImpUp1)-LN(ImpLow1))/3.29)</f>
        <v>20881.085931244113</v>
      </c>
      <c r="L1971">
        <f>_xlfn.BINOM.INV(BinomTrials,_xlfn.GAMMA.INV(Table3[[#This Row],[RV gamma]],GammaShape2,GammaRate2)/BinomTrials,Table3[[#This Row],[RV binom]])</f>
        <v>0</v>
      </c>
      <c r="M1971" s="1">
        <f>Table3[[#This Row],[Risk 2 simulated occurences]]*_xlfn.LOGNORM.INV(Table3[[#This Row],[RV lognorm]],(LN(ImpLow2)+LN(ImpUp2))/2,(LN(ImpUp2)-LN(ImpLow2))/3.29)</f>
        <v>0</v>
      </c>
    </row>
    <row r="1972" spans="7:13">
      <c r="G1972">
        <v>0.79249058048822474</v>
      </c>
      <c r="H1972">
        <v>0.69038255265466053</v>
      </c>
      <c r="I1972">
        <v>0.58827452482109632</v>
      </c>
      <c r="J1972">
        <f>_xlfn.BINOM.INV(BinomTrials,_xlfn.GAMMA.INV(Table3[[#This Row],[RV gamma]],GammaShape1,GammaRate1)/BinomTrials,Table3[[#This Row],[RV binom]])</f>
        <v>1</v>
      </c>
      <c r="K1972" s="1">
        <f>Table3[[#This Row],[Risk 1 Simulated occurences]]*_xlfn.LOGNORM.INV(Table3[[#This Row],[RV lognorm]],(LN(ImpLow1)+LN(ImpUp1))/2,(LN(ImpUp1)-LN(ImpLow1))/3.29)</f>
        <v>36966.997467184774</v>
      </c>
      <c r="L1972">
        <f>_xlfn.BINOM.INV(BinomTrials,_xlfn.GAMMA.INV(Table3[[#This Row],[RV gamma]],GammaShape2,GammaRate2)/BinomTrials,Table3[[#This Row],[RV binom]])</f>
        <v>0</v>
      </c>
      <c r="M1972" s="1">
        <f>Table3[[#This Row],[Risk 2 simulated occurences]]*_xlfn.LOGNORM.INV(Table3[[#This Row],[RV lognorm]],(LN(ImpLow2)+LN(ImpUp2))/2,(LN(ImpUp2)-LN(ImpLow2))/3.29)</f>
        <v>0</v>
      </c>
    </row>
    <row r="1973" spans="7:13">
      <c r="G1973">
        <v>0.38918626559394703</v>
      </c>
      <c r="H1973">
        <v>0.25956246688010287</v>
      </c>
      <c r="I1973">
        <v>0.12993866816625868</v>
      </c>
      <c r="J1973">
        <f>_xlfn.BINOM.INV(BinomTrials,_xlfn.GAMMA.INV(Table3[[#This Row],[RV gamma]],GammaShape1,GammaRate1)/BinomTrials,Table3[[#This Row],[RV binom]])</f>
        <v>0</v>
      </c>
      <c r="K1973" s="1">
        <f>Table3[[#This Row],[Risk 1 Simulated occurences]]*_xlfn.LOGNORM.INV(Table3[[#This Row],[RV lognorm]],(LN(ImpLow1)+LN(ImpUp1))/2,(LN(ImpUp1)-LN(ImpLow1))/3.29)</f>
        <v>0</v>
      </c>
      <c r="L1973">
        <f>_xlfn.BINOM.INV(BinomTrials,_xlfn.GAMMA.INV(Table3[[#This Row],[RV gamma]],GammaShape2,GammaRate2)/BinomTrials,Table3[[#This Row],[RV binom]])</f>
        <v>0</v>
      </c>
      <c r="M1973" s="1">
        <f>Table3[[#This Row],[Risk 2 simulated occurences]]*_xlfn.LOGNORM.INV(Table3[[#This Row],[RV lognorm]],(LN(ImpLow2)+LN(ImpUp2))/2,(LN(ImpUp2)-LN(ImpLow2))/3.29)</f>
        <v>0</v>
      </c>
    </row>
    <row r="1974" spans="7:13">
      <c r="G1974">
        <v>5.3565837467818449E-2</v>
      </c>
      <c r="H1974">
        <v>0.46638085388875605</v>
      </c>
      <c r="I1974">
        <v>0.87919587030969371</v>
      </c>
      <c r="J1974">
        <f>_xlfn.BINOM.INV(BinomTrials,_xlfn.GAMMA.INV(Table3[[#This Row],[RV gamma]],GammaShape1,GammaRate1)/BinomTrials,Table3[[#This Row],[RV binom]])</f>
        <v>0</v>
      </c>
      <c r="K1974" s="1">
        <f>Table3[[#This Row],[Risk 1 Simulated occurences]]*_xlfn.LOGNORM.INV(Table3[[#This Row],[RV lognorm]],(LN(ImpLow1)+LN(ImpUp1))/2,(LN(ImpUp1)-LN(ImpLow1))/3.29)</f>
        <v>0</v>
      </c>
      <c r="L1974">
        <f>_xlfn.BINOM.INV(BinomTrials,_xlfn.GAMMA.INV(Table3[[#This Row],[RV gamma]],GammaShape2,GammaRate2)/BinomTrials,Table3[[#This Row],[RV binom]])</f>
        <v>0</v>
      </c>
      <c r="M1974" s="1">
        <f>Table3[[#This Row],[Risk 2 simulated occurences]]*_xlfn.LOGNORM.INV(Table3[[#This Row],[RV lognorm]],(LN(ImpLow2)+LN(ImpUp2))/2,(LN(ImpUp2)-LN(ImpLow2))/3.29)</f>
        <v>0</v>
      </c>
    </row>
    <row r="1975" spans="7:13">
      <c r="G1975">
        <v>0.28103032162460978</v>
      </c>
      <c r="H1975">
        <v>0.46301130832313153</v>
      </c>
      <c r="I1975">
        <v>0.64499229502165334</v>
      </c>
      <c r="J1975">
        <f>_xlfn.BINOM.INV(BinomTrials,_xlfn.GAMMA.INV(Table3[[#This Row],[RV gamma]],GammaShape1,GammaRate1)/BinomTrials,Table3[[#This Row],[RV binom]])</f>
        <v>0</v>
      </c>
      <c r="K1975" s="1">
        <f>Table3[[#This Row],[Risk 1 Simulated occurences]]*_xlfn.LOGNORM.INV(Table3[[#This Row],[RV lognorm]],(LN(ImpLow1)+LN(ImpUp1))/2,(LN(ImpUp1)-LN(ImpLow1))/3.29)</f>
        <v>0</v>
      </c>
      <c r="L1975">
        <f>_xlfn.BINOM.INV(BinomTrials,_xlfn.GAMMA.INV(Table3[[#This Row],[RV gamma]],GammaShape2,GammaRate2)/BinomTrials,Table3[[#This Row],[RV binom]])</f>
        <v>0</v>
      </c>
      <c r="M1975" s="1">
        <f>Table3[[#This Row],[Risk 2 simulated occurences]]*_xlfn.LOGNORM.INV(Table3[[#This Row],[RV lognorm]],(LN(ImpLow2)+LN(ImpUp2))/2,(LN(ImpUp2)-LN(ImpLow2))/3.29)</f>
        <v>0</v>
      </c>
    </row>
    <row r="1976" spans="7:13">
      <c r="G1976">
        <v>0.2766155448167657</v>
      </c>
      <c r="H1976">
        <v>0.83105898687199642</v>
      </c>
      <c r="I1976">
        <v>0.38550242892722714</v>
      </c>
      <c r="J1976">
        <f>_xlfn.BINOM.INV(BinomTrials,_xlfn.GAMMA.INV(Table3[[#This Row],[RV gamma]],GammaShape1,GammaRate1)/BinomTrials,Table3[[#This Row],[RV binom]])</f>
        <v>1</v>
      </c>
      <c r="K1976" s="1">
        <f>Table3[[#This Row],[Risk 1 Simulated occurences]]*_xlfn.LOGNORM.INV(Table3[[#This Row],[RV lognorm]],(LN(ImpLow1)+LN(ImpUp1))/2,(LN(ImpUp1)-LN(ImpLow1))/3.29)</f>
        <v>25794.771608957824</v>
      </c>
      <c r="L1976">
        <f>_xlfn.BINOM.INV(BinomTrials,_xlfn.GAMMA.INV(Table3[[#This Row],[RV gamma]],GammaShape2,GammaRate2)/BinomTrials,Table3[[#This Row],[RV binom]])</f>
        <v>0</v>
      </c>
      <c r="M1976" s="1">
        <f>Table3[[#This Row],[Risk 2 simulated occurences]]*_xlfn.LOGNORM.INV(Table3[[#This Row],[RV lognorm]],(LN(ImpLow2)+LN(ImpUp2))/2,(LN(ImpUp2)-LN(ImpLow2))/3.29)</f>
        <v>0</v>
      </c>
    </row>
    <row r="1977" spans="7:13">
      <c r="G1977">
        <v>7.7461735381494159E-2</v>
      </c>
      <c r="H1977">
        <v>0.60839235764387634</v>
      </c>
      <c r="I1977">
        <v>0.13932297990625864</v>
      </c>
      <c r="J1977">
        <f>_xlfn.BINOM.INV(BinomTrials,_xlfn.GAMMA.INV(Table3[[#This Row],[RV gamma]],GammaShape1,GammaRate1)/BinomTrials,Table3[[#This Row],[RV binom]])</f>
        <v>0</v>
      </c>
      <c r="K1977" s="1">
        <f>Table3[[#This Row],[Risk 1 Simulated occurences]]*_xlfn.LOGNORM.INV(Table3[[#This Row],[RV lognorm]],(LN(ImpLow1)+LN(ImpUp1))/2,(LN(ImpUp1)-LN(ImpLow1))/3.29)</f>
        <v>0</v>
      </c>
      <c r="L1977">
        <f>_xlfn.BINOM.INV(BinomTrials,_xlfn.GAMMA.INV(Table3[[#This Row],[RV gamma]],GammaShape2,GammaRate2)/BinomTrials,Table3[[#This Row],[RV binom]])</f>
        <v>0</v>
      </c>
      <c r="M1977" s="1">
        <f>Table3[[#This Row],[Risk 2 simulated occurences]]*_xlfn.LOGNORM.INV(Table3[[#This Row],[RV lognorm]],(LN(ImpLow2)+LN(ImpUp2))/2,(LN(ImpUp2)-LN(ImpLow2))/3.29)</f>
        <v>0</v>
      </c>
    </row>
    <row r="1978" spans="7:13">
      <c r="G1978">
        <v>0.89938655677222956</v>
      </c>
      <c r="H1978">
        <v>0.25035492063050852</v>
      </c>
      <c r="I1978">
        <v>0.60132328448878758</v>
      </c>
      <c r="J1978">
        <f>_xlfn.BINOM.INV(BinomTrials,_xlfn.GAMMA.INV(Table3[[#This Row],[RV gamma]],GammaShape1,GammaRate1)/BinomTrials,Table3[[#This Row],[RV binom]])</f>
        <v>0</v>
      </c>
      <c r="K1978" s="1">
        <f>Table3[[#This Row],[Risk 1 Simulated occurences]]*_xlfn.LOGNORM.INV(Table3[[#This Row],[RV lognorm]],(LN(ImpLow1)+LN(ImpUp1))/2,(LN(ImpUp1)-LN(ImpLow1))/3.29)</f>
        <v>0</v>
      </c>
      <c r="L1978">
        <f>_xlfn.BINOM.INV(BinomTrials,_xlfn.GAMMA.INV(Table3[[#This Row],[RV gamma]],GammaShape2,GammaRate2)/BinomTrials,Table3[[#This Row],[RV binom]])</f>
        <v>0</v>
      </c>
      <c r="M1978" s="1">
        <f>Table3[[#This Row],[Risk 2 simulated occurences]]*_xlfn.LOGNORM.INV(Table3[[#This Row],[RV lognorm]],(LN(ImpLow2)+LN(ImpUp2))/2,(LN(ImpUp2)-LN(ImpLow2))/3.29)</f>
        <v>0</v>
      </c>
    </row>
    <row r="1979" spans="7:13">
      <c r="G1979">
        <v>0.98985967086155879</v>
      </c>
      <c r="H1979">
        <v>0.71515103695688353</v>
      </c>
      <c r="I1979">
        <v>0.44044240305220822</v>
      </c>
      <c r="J1979">
        <f>_xlfn.BINOM.INV(BinomTrials,_xlfn.GAMMA.INV(Table3[[#This Row],[RV gamma]],GammaShape1,GammaRate1)/BinomTrials,Table3[[#This Row],[RV binom]])</f>
        <v>1</v>
      </c>
      <c r="K1979" s="1">
        <f>Table3[[#This Row],[Risk 1 Simulated occurences]]*_xlfn.LOGNORM.INV(Table3[[#This Row],[RV lognorm]],(LN(ImpLow1)+LN(ImpUp1))/2,(LN(ImpUp1)-LN(ImpLow1))/3.29)</f>
        <v>28474.335550568248</v>
      </c>
      <c r="L1979">
        <f>_xlfn.BINOM.INV(BinomTrials,_xlfn.GAMMA.INV(Table3[[#This Row],[RV gamma]],GammaShape2,GammaRate2)/BinomTrials,Table3[[#This Row],[RV binom]])</f>
        <v>0</v>
      </c>
      <c r="M1979" s="1">
        <f>Table3[[#This Row],[Risk 2 simulated occurences]]*_xlfn.LOGNORM.INV(Table3[[#This Row],[RV lognorm]],(LN(ImpLow2)+LN(ImpUp2))/2,(LN(ImpUp2)-LN(ImpLow2))/3.29)</f>
        <v>0</v>
      </c>
    </row>
    <row r="1980" spans="7:13">
      <c r="G1980">
        <v>0.57148817021934695</v>
      </c>
      <c r="H1980">
        <v>0.54347813434129499</v>
      </c>
      <c r="I1980">
        <v>0.51546809846324293</v>
      </c>
      <c r="J1980">
        <f>_xlfn.BINOM.INV(BinomTrials,_xlfn.GAMMA.INV(Table3[[#This Row],[RV gamma]],GammaShape1,GammaRate1)/BinomTrials,Table3[[#This Row],[RV binom]])</f>
        <v>0</v>
      </c>
      <c r="K1980" s="1">
        <f>Table3[[#This Row],[Risk 1 Simulated occurences]]*_xlfn.LOGNORM.INV(Table3[[#This Row],[RV lognorm]],(LN(ImpLow1)+LN(ImpUp1))/2,(LN(ImpUp1)-LN(ImpLow1))/3.29)</f>
        <v>0</v>
      </c>
      <c r="L1980">
        <f>_xlfn.BINOM.INV(BinomTrials,_xlfn.GAMMA.INV(Table3[[#This Row],[RV gamma]],GammaShape2,GammaRate2)/BinomTrials,Table3[[#This Row],[RV binom]])</f>
        <v>0</v>
      </c>
      <c r="M1980" s="1">
        <f>Table3[[#This Row],[Risk 2 simulated occurences]]*_xlfn.LOGNORM.INV(Table3[[#This Row],[RV lognorm]],(LN(ImpLow2)+LN(ImpUp2))/2,(LN(ImpUp2)-LN(ImpLow2))/3.29)</f>
        <v>0</v>
      </c>
    </row>
    <row r="1981" spans="7:13">
      <c r="G1981">
        <v>1.6768765643597006E-3</v>
      </c>
      <c r="H1981">
        <v>0.23700387414405302</v>
      </c>
      <c r="I1981">
        <v>0.47233087172374638</v>
      </c>
      <c r="J1981">
        <f>_xlfn.BINOM.INV(BinomTrials,_xlfn.GAMMA.INV(Table3[[#This Row],[RV gamma]],GammaShape1,GammaRate1)/BinomTrials,Table3[[#This Row],[RV binom]])</f>
        <v>0</v>
      </c>
      <c r="K1981" s="1">
        <f>Table3[[#This Row],[Risk 1 Simulated occurences]]*_xlfn.LOGNORM.INV(Table3[[#This Row],[RV lognorm]],(LN(ImpLow1)+LN(ImpUp1))/2,(LN(ImpUp1)-LN(ImpLow1))/3.29)</f>
        <v>0</v>
      </c>
      <c r="L1981">
        <f>_xlfn.BINOM.INV(BinomTrials,_xlfn.GAMMA.INV(Table3[[#This Row],[RV gamma]],GammaShape2,GammaRate2)/BinomTrials,Table3[[#This Row],[RV binom]])</f>
        <v>0</v>
      </c>
      <c r="M1981" s="1">
        <f>Table3[[#This Row],[Risk 2 simulated occurences]]*_xlfn.LOGNORM.INV(Table3[[#This Row],[RV lognorm]],(LN(ImpLow2)+LN(ImpUp2))/2,(LN(ImpUp2)-LN(ImpLow2))/3.29)</f>
        <v>0</v>
      </c>
    </row>
    <row r="1982" spans="7:13">
      <c r="G1982">
        <v>0.18326441719348749</v>
      </c>
      <c r="H1982">
        <v>0.32411273909924215</v>
      </c>
      <c r="I1982">
        <v>0.46496106100499679</v>
      </c>
      <c r="J1982">
        <f>_xlfn.BINOM.INV(BinomTrials,_xlfn.GAMMA.INV(Table3[[#This Row],[RV gamma]],GammaShape1,GammaRate1)/BinomTrials,Table3[[#This Row],[RV binom]])</f>
        <v>0</v>
      </c>
      <c r="K1982" s="1">
        <f>Table3[[#This Row],[Risk 1 Simulated occurences]]*_xlfn.LOGNORM.INV(Table3[[#This Row],[RV lognorm]],(LN(ImpLow1)+LN(ImpUp1))/2,(LN(ImpUp1)-LN(ImpLow1))/3.29)</f>
        <v>0</v>
      </c>
      <c r="L1982">
        <f>_xlfn.BINOM.INV(BinomTrials,_xlfn.GAMMA.INV(Table3[[#This Row],[RV gamma]],GammaShape2,GammaRate2)/BinomTrials,Table3[[#This Row],[RV binom]])</f>
        <v>0</v>
      </c>
      <c r="M1982" s="1">
        <f>Table3[[#This Row],[Risk 2 simulated occurences]]*_xlfn.LOGNORM.INV(Table3[[#This Row],[RV lognorm]],(LN(ImpLow2)+LN(ImpUp2))/2,(LN(ImpUp2)-LN(ImpLow2))/3.29)</f>
        <v>0</v>
      </c>
    </row>
    <row r="1983" spans="7:13">
      <c r="G1983">
        <v>0.12505977094409046</v>
      </c>
      <c r="H1983">
        <v>0.36280604096260205</v>
      </c>
      <c r="I1983">
        <v>0.60055231098111361</v>
      </c>
      <c r="J1983">
        <f>_xlfn.BINOM.INV(BinomTrials,_xlfn.GAMMA.INV(Table3[[#This Row],[RV gamma]],GammaShape1,GammaRate1)/BinomTrials,Table3[[#This Row],[RV binom]])</f>
        <v>0</v>
      </c>
      <c r="K1983" s="1">
        <f>Table3[[#This Row],[Risk 1 Simulated occurences]]*_xlfn.LOGNORM.INV(Table3[[#This Row],[RV lognorm]],(LN(ImpLow1)+LN(ImpUp1))/2,(LN(ImpUp1)-LN(ImpLow1))/3.29)</f>
        <v>0</v>
      </c>
      <c r="L1983">
        <f>_xlfn.BINOM.INV(BinomTrials,_xlfn.GAMMA.INV(Table3[[#This Row],[RV gamma]],GammaShape2,GammaRate2)/BinomTrials,Table3[[#This Row],[RV binom]])</f>
        <v>0</v>
      </c>
      <c r="M1983" s="1">
        <f>Table3[[#This Row],[Risk 2 simulated occurences]]*_xlfn.LOGNORM.INV(Table3[[#This Row],[RV lognorm]],(LN(ImpLow2)+LN(ImpUp2))/2,(LN(ImpUp2)-LN(ImpLow2))/3.29)</f>
        <v>0</v>
      </c>
    </row>
    <row r="1984" spans="7:13">
      <c r="G1984">
        <v>0.87957025732825056</v>
      </c>
      <c r="H1984">
        <v>0.68113045845233389</v>
      </c>
      <c r="I1984">
        <v>0.48269065957641727</v>
      </c>
      <c r="J1984">
        <f>_xlfn.BINOM.INV(BinomTrials,_xlfn.GAMMA.INV(Table3[[#This Row],[RV gamma]],GammaShape1,GammaRate1)/BinomTrials,Table3[[#This Row],[RV binom]])</f>
        <v>1</v>
      </c>
      <c r="K1984" s="1">
        <f>Table3[[#This Row],[Risk 1 Simulated occurences]]*_xlfn.LOGNORM.INV(Table3[[#This Row],[RV lognorm]],(LN(ImpLow1)+LN(ImpUp1))/2,(LN(ImpUp1)-LN(ImpLow1))/3.29)</f>
        <v>30676.654327249125</v>
      </c>
      <c r="L1984">
        <f>_xlfn.BINOM.INV(BinomTrials,_xlfn.GAMMA.INV(Table3[[#This Row],[RV gamma]],GammaShape2,GammaRate2)/BinomTrials,Table3[[#This Row],[RV binom]])</f>
        <v>0</v>
      </c>
      <c r="M1984" s="1">
        <f>Table3[[#This Row],[Risk 2 simulated occurences]]*_xlfn.LOGNORM.INV(Table3[[#This Row],[RV lognorm]],(LN(ImpLow2)+LN(ImpUp2))/2,(LN(ImpUp2)-LN(ImpLow2))/3.29)</f>
        <v>0</v>
      </c>
    </row>
    <row r="1985" spans="7:13">
      <c r="G1985">
        <v>0.93731491590725025</v>
      </c>
      <c r="H1985">
        <v>0.75961520837601981</v>
      </c>
      <c r="I1985">
        <v>0.58191550084478949</v>
      </c>
      <c r="J1985">
        <f>_xlfn.BINOM.INV(BinomTrials,_xlfn.GAMMA.INV(Table3[[#This Row],[RV gamma]],GammaShape1,GammaRate1)/BinomTrials,Table3[[#This Row],[RV binom]])</f>
        <v>1</v>
      </c>
      <c r="K1985" s="1">
        <f>Table3[[#This Row],[Risk 1 Simulated occurences]]*_xlfn.LOGNORM.INV(Table3[[#This Row],[RV lognorm]],(LN(ImpLow1)+LN(ImpUp1))/2,(LN(ImpUp1)-LN(ImpLow1))/3.29)</f>
        <v>36547.358879078012</v>
      </c>
      <c r="L1985">
        <f>_xlfn.BINOM.INV(BinomTrials,_xlfn.GAMMA.INV(Table3[[#This Row],[RV gamma]],GammaShape2,GammaRate2)/BinomTrials,Table3[[#This Row],[RV binom]])</f>
        <v>0</v>
      </c>
      <c r="M1985" s="1">
        <f>Table3[[#This Row],[Risk 2 simulated occurences]]*_xlfn.LOGNORM.INV(Table3[[#This Row],[RV lognorm]],(LN(ImpLow2)+LN(ImpUp2))/2,(LN(ImpUp2)-LN(ImpLow2))/3.29)</f>
        <v>0</v>
      </c>
    </row>
    <row r="1986" spans="7:13">
      <c r="G1986">
        <v>0.45179165315432085</v>
      </c>
      <c r="H1986">
        <v>0.85280717576518994</v>
      </c>
      <c r="I1986">
        <v>0.25382269837605892</v>
      </c>
      <c r="J1986">
        <f>_xlfn.BINOM.INV(BinomTrials,_xlfn.GAMMA.INV(Table3[[#This Row],[RV gamma]],GammaShape1,GammaRate1)/BinomTrials,Table3[[#This Row],[RV binom]])</f>
        <v>1</v>
      </c>
      <c r="K1986" s="1">
        <f>Table3[[#This Row],[Risk 1 Simulated occurences]]*_xlfn.LOGNORM.INV(Table3[[#This Row],[RV lognorm]],(LN(ImpLow1)+LN(ImpUp1))/2,(LN(ImpUp1)-LN(ImpLow1))/3.29)</f>
        <v>19889.76440204449</v>
      </c>
      <c r="L1986">
        <f>_xlfn.BINOM.INV(BinomTrials,_xlfn.GAMMA.INV(Table3[[#This Row],[RV gamma]],GammaShape2,GammaRate2)/BinomTrials,Table3[[#This Row],[RV binom]])</f>
        <v>1</v>
      </c>
      <c r="M1986" s="1">
        <f>Table3[[#This Row],[Risk 2 simulated occurences]]*_xlfn.LOGNORM.INV(Table3[[#This Row],[RV lognorm]],(LN(ImpLow2)+LN(ImpUp2))/2,(LN(ImpUp2)-LN(ImpLow2))/3.29)</f>
        <v>1988976.4402044499</v>
      </c>
    </row>
    <row r="1987" spans="7:13">
      <c r="G1987">
        <v>0.26231456467058256</v>
      </c>
      <c r="H1987">
        <v>0.13020308554647633</v>
      </c>
      <c r="I1987">
        <v>0.99809160642237016</v>
      </c>
      <c r="J1987">
        <f>_xlfn.BINOM.INV(BinomTrials,_xlfn.GAMMA.INV(Table3[[#This Row],[RV gamma]],GammaShape1,GammaRate1)/BinomTrials,Table3[[#This Row],[RV binom]])</f>
        <v>0</v>
      </c>
      <c r="K1987" s="1">
        <f>Table3[[#This Row],[Risk 1 Simulated occurences]]*_xlfn.LOGNORM.INV(Table3[[#This Row],[RV lognorm]],(LN(ImpLow1)+LN(ImpUp1))/2,(LN(ImpUp1)-LN(ImpLow1))/3.29)</f>
        <v>0</v>
      </c>
      <c r="L1987">
        <f>_xlfn.BINOM.INV(BinomTrials,_xlfn.GAMMA.INV(Table3[[#This Row],[RV gamma]],GammaShape2,GammaRate2)/BinomTrials,Table3[[#This Row],[RV binom]])</f>
        <v>0</v>
      </c>
      <c r="M1987" s="1">
        <f>Table3[[#This Row],[Risk 2 simulated occurences]]*_xlfn.LOGNORM.INV(Table3[[#This Row],[RV lognorm]],(LN(ImpLow2)+LN(ImpUp2))/2,(LN(ImpUp2)-LN(ImpLow2))/3.29)</f>
        <v>0</v>
      </c>
    </row>
    <row r="1988" spans="7:13">
      <c r="G1988">
        <v>0.72088841848116758</v>
      </c>
      <c r="H1988">
        <v>0.32325877962785715</v>
      </c>
      <c r="I1988">
        <v>0.92562914077454672</v>
      </c>
      <c r="J1988">
        <f>_xlfn.BINOM.INV(BinomTrials,_xlfn.GAMMA.INV(Table3[[#This Row],[RV gamma]],GammaShape1,GammaRate1)/BinomTrials,Table3[[#This Row],[RV binom]])</f>
        <v>0</v>
      </c>
      <c r="K1988" s="1">
        <f>Table3[[#This Row],[Risk 1 Simulated occurences]]*_xlfn.LOGNORM.INV(Table3[[#This Row],[RV lognorm]],(LN(ImpLow1)+LN(ImpUp1))/2,(LN(ImpUp1)-LN(ImpLow1))/3.29)</f>
        <v>0</v>
      </c>
      <c r="L1988">
        <f>_xlfn.BINOM.INV(BinomTrials,_xlfn.GAMMA.INV(Table3[[#This Row],[RV gamma]],GammaShape2,GammaRate2)/BinomTrials,Table3[[#This Row],[RV binom]])</f>
        <v>0</v>
      </c>
      <c r="M1988" s="1">
        <f>Table3[[#This Row],[Risk 2 simulated occurences]]*_xlfn.LOGNORM.INV(Table3[[#This Row],[RV lognorm]],(LN(ImpLow2)+LN(ImpUp2))/2,(LN(ImpUp2)-LN(ImpLow2))/3.29)</f>
        <v>0</v>
      </c>
    </row>
    <row r="1989" spans="7:13">
      <c r="G1989">
        <v>0.9716494129838652</v>
      </c>
      <c r="H1989">
        <v>1.0309205395313541E-2</v>
      </c>
      <c r="I1989">
        <v>4.896899780676188E-2</v>
      </c>
      <c r="J1989">
        <f>_xlfn.BINOM.INV(BinomTrials,_xlfn.GAMMA.INV(Table3[[#This Row],[RV gamma]],GammaShape1,GammaRate1)/BinomTrials,Table3[[#This Row],[RV binom]])</f>
        <v>0</v>
      </c>
      <c r="K1989" s="1">
        <f>Table3[[#This Row],[Risk 1 Simulated occurences]]*_xlfn.LOGNORM.INV(Table3[[#This Row],[RV lognorm]],(LN(ImpLow1)+LN(ImpUp1))/2,(LN(ImpUp1)-LN(ImpLow1))/3.29)</f>
        <v>0</v>
      </c>
      <c r="L1989">
        <f>_xlfn.BINOM.INV(BinomTrials,_xlfn.GAMMA.INV(Table3[[#This Row],[RV gamma]],GammaShape2,GammaRate2)/BinomTrials,Table3[[#This Row],[RV binom]])</f>
        <v>0</v>
      </c>
      <c r="M1989" s="1">
        <f>Table3[[#This Row],[Risk 2 simulated occurences]]*_xlfn.LOGNORM.INV(Table3[[#This Row],[RV lognorm]],(LN(ImpLow2)+LN(ImpUp2))/2,(LN(ImpUp2)-LN(ImpLow2))/3.29)</f>
        <v>0</v>
      </c>
    </row>
    <row r="1990" spans="7:13">
      <c r="G1990">
        <v>0.51168401982248013</v>
      </c>
      <c r="H1990">
        <v>0.26681507903468565</v>
      </c>
      <c r="I1990">
        <v>2.1946138246891154E-2</v>
      </c>
      <c r="J1990">
        <f>_xlfn.BINOM.INV(BinomTrials,_xlfn.GAMMA.INV(Table3[[#This Row],[RV gamma]],GammaShape1,GammaRate1)/BinomTrials,Table3[[#This Row],[RV binom]])</f>
        <v>0</v>
      </c>
      <c r="K1990" s="1">
        <f>Table3[[#This Row],[Risk 1 Simulated occurences]]*_xlfn.LOGNORM.INV(Table3[[#This Row],[RV lognorm]],(LN(ImpLow1)+LN(ImpUp1))/2,(LN(ImpUp1)-LN(ImpLow1))/3.29)</f>
        <v>0</v>
      </c>
      <c r="L1990">
        <f>_xlfn.BINOM.INV(BinomTrials,_xlfn.GAMMA.INV(Table3[[#This Row],[RV gamma]],GammaShape2,GammaRate2)/BinomTrials,Table3[[#This Row],[RV binom]])</f>
        <v>0</v>
      </c>
      <c r="M1990" s="1">
        <f>Table3[[#This Row],[Risk 2 simulated occurences]]*_xlfn.LOGNORM.INV(Table3[[#This Row],[RV lognorm]],(LN(ImpLow2)+LN(ImpUp2))/2,(LN(ImpUp2)-LN(ImpLow2))/3.29)</f>
        <v>0</v>
      </c>
    </row>
    <row r="1991" spans="7:13">
      <c r="G1991">
        <v>0.87332115642415409</v>
      </c>
      <c r="H1991">
        <v>0.36103333596188264</v>
      </c>
      <c r="I1991">
        <v>0.84874551549961119</v>
      </c>
      <c r="J1991">
        <f>_xlfn.BINOM.INV(BinomTrials,_xlfn.GAMMA.INV(Table3[[#This Row],[RV gamma]],GammaShape1,GammaRate1)/BinomTrials,Table3[[#This Row],[RV binom]])</f>
        <v>0</v>
      </c>
      <c r="K1991" s="1">
        <f>Table3[[#This Row],[Risk 1 Simulated occurences]]*_xlfn.LOGNORM.INV(Table3[[#This Row],[RV lognorm]],(LN(ImpLow1)+LN(ImpUp1))/2,(LN(ImpUp1)-LN(ImpLow1))/3.29)</f>
        <v>0</v>
      </c>
      <c r="L1991">
        <f>_xlfn.BINOM.INV(BinomTrials,_xlfn.GAMMA.INV(Table3[[#This Row],[RV gamma]],GammaShape2,GammaRate2)/BinomTrials,Table3[[#This Row],[RV binom]])</f>
        <v>0</v>
      </c>
      <c r="M1991" s="1">
        <f>Table3[[#This Row],[Risk 2 simulated occurences]]*_xlfn.LOGNORM.INV(Table3[[#This Row],[RV lognorm]],(LN(ImpLow2)+LN(ImpUp2))/2,(LN(ImpUp2)-LN(ImpLow2))/3.29)</f>
        <v>0</v>
      </c>
    </row>
    <row r="1992" spans="7:13">
      <c r="G1992">
        <v>0.90867602075854126</v>
      </c>
      <c r="H1992">
        <v>0.88727751136165001</v>
      </c>
      <c r="I1992">
        <v>0.86587900196475864</v>
      </c>
      <c r="J1992">
        <f>_xlfn.BINOM.INV(BinomTrials,_xlfn.GAMMA.INV(Table3[[#This Row],[RV gamma]],GammaShape1,GammaRate1)/BinomTrials,Table3[[#This Row],[RV binom]])</f>
        <v>2</v>
      </c>
      <c r="K1992" s="1">
        <f>Table3[[#This Row],[Risk 1 Simulated occurences]]*_xlfn.LOGNORM.INV(Table3[[#This Row],[RV lognorm]],(LN(ImpLow1)+LN(ImpUp1))/2,(LN(ImpUp1)-LN(ImpLow1))/3.29)</f>
        <v>137258.94976780741</v>
      </c>
      <c r="L1992">
        <f>_xlfn.BINOM.INV(BinomTrials,_xlfn.GAMMA.INV(Table3[[#This Row],[RV gamma]],GammaShape2,GammaRate2)/BinomTrials,Table3[[#This Row],[RV binom]])</f>
        <v>1</v>
      </c>
      <c r="M1992" s="1">
        <f>Table3[[#This Row],[Risk 2 simulated occurences]]*_xlfn.LOGNORM.INV(Table3[[#This Row],[RV lognorm]],(LN(ImpLow2)+LN(ImpUp2))/2,(LN(ImpUp2)-LN(ImpLow2))/3.29)</f>
        <v>6862947.4883903731</v>
      </c>
    </row>
    <row r="1993" spans="7:13">
      <c r="G1993">
        <v>0.11788088880380657</v>
      </c>
      <c r="H1993">
        <v>0.47313345525094003</v>
      </c>
      <c r="I1993">
        <v>0.82838602169807352</v>
      </c>
      <c r="J1993">
        <f>_xlfn.BINOM.INV(BinomTrials,_xlfn.GAMMA.INV(Table3[[#This Row],[RV gamma]],GammaShape1,GammaRate1)/BinomTrials,Table3[[#This Row],[RV binom]])</f>
        <v>0</v>
      </c>
      <c r="K1993" s="1">
        <f>Table3[[#This Row],[Risk 1 Simulated occurences]]*_xlfn.LOGNORM.INV(Table3[[#This Row],[RV lognorm]],(LN(ImpLow1)+LN(ImpUp1))/2,(LN(ImpUp1)-LN(ImpLow1))/3.29)</f>
        <v>0</v>
      </c>
      <c r="L1993">
        <f>_xlfn.BINOM.INV(BinomTrials,_xlfn.GAMMA.INV(Table3[[#This Row],[RV gamma]],GammaShape2,GammaRate2)/BinomTrials,Table3[[#This Row],[RV binom]])</f>
        <v>0</v>
      </c>
      <c r="M1993" s="1">
        <f>Table3[[#This Row],[Risk 2 simulated occurences]]*_xlfn.LOGNORM.INV(Table3[[#This Row],[RV lognorm]],(LN(ImpLow2)+LN(ImpUp2))/2,(LN(ImpUp2)-LN(ImpLow2))/3.29)</f>
        <v>0</v>
      </c>
    </row>
    <row r="1994" spans="7:13">
      <c r="G1994">
        <v>0.22409812557701866</v>
      </c>
      <c r="H1994">
        <v>0.95398240254911704</v>
      </c>
      <c r="I1994">
        <v>0.68386667952121549</v>
      </c>
      <c r="J1994">
        <f>_xlfn.BINOM.INV(BinomTrials,_xlfn.GAMMA.INV(Table3[[#This Row],[RV gamma]],GammaShape1,GammaRate1)/BinomTrials,Table3[[#This Row],[RV binom]])</f>
        <v>2</v>
      </c>
      <c r="K1994" s="1">
        <f>Table3[[#This Row],[Risk 1 Simulated occurences]]*_xlfn.LOGNORM.INV(Table3[[#This Row],[RV lognorm]],(LN(ImpLow1)+LN(ImpUp1))/2,(LN(ImpUp1)-LN(ImpLow1))/3.29)</f>
        <v>88406.169077703948</v>
      </c>
      <c r="L1994">
        <f>_xlfn.BINOM.INV(BinomTrials,_xlfn.GAMMA.INV(Table3[[#This Row],[RV gamma]],GammaShape2,GammaRate2)/BinomTrials,Table3[[#This Row],[RV binom]])</f>
        <v>1</v>
      </c>
      <c r="M1994" s="1">
        <f>Table3[[#This Row],[Risk 2 simulated occurences]]*_xlfn.LOGNORM.INV(Table3[[#This Row],[RV lognorm]],(LN(ImpLow2)+LN(ImpUp2))/2,(LN(ImpUp2)-LN(ImpLow2))/3.29)</f>
        <v>4420308.4538851995</v>
      </c>
    </row>
    <row r="1995" spans="7:13">
      <c r="G1995">
        <v>0.41719657295252971</v>
      </c>
      <c r="H1995">
        <v>0.58223964301042241</v>
      </c>
      <c r="I1995">
        <v>0.74728271306831517</v>
      </c>
      <c r="J1995">
        <f>_xlfn.BINOM.INV(BinomTrials,_xlfn.GAMMA.INV(Table3[[#This Row],[RV gamma]],GammaShape1,GammaRate1)/BinomTrials,Table3[[#This Row],[RV binom]])</f>
        <v>0</v>
      </c>
      <c r="K1995" s="1">
        <f>Table3[[#This Row],[Risk 1 Simulated occurences]]*_xlfn.LOGNORM.INV(Table3[[#This Row],[RV lognorm]],(LN(ImpLow1)+LN(ImpUp1))/2,(LN(ImpUp1)-LN(ImpLow1))/3.29)</f>
        <v>0</v>
      </c>
      <c r="L1995">
        <f>_xlfn.BINOM.INV(BinomTrials,_xlfn.GAMMA.INV(Table3[[#This Row],[RV gamma]],GammaShape2,GammaRate2)/BinomTrials,Table3[[#This Row],[RV binom]])</f>
        <v>0</v>
      </c>
      <c r="M1995" s="1">
        <f>Table3[[#This Row],[Risk 2 simulated occurences]]*_xlfn.LOGNORM.INV(Table3[[#This Row],[RV lognorm]],(LN(ImpLow2)+LN(ImpUp2))/2,(LN(ImpUp2)-LN(ImpLow2))/3.29)</f>
        <v>0</v>
      </c>
    </row>
    <row r="1996" spans="7:13">
      <c r="G1996">
        <v>0.82280161316637024</v>
      </c>
      <c r="H1996">
        <v>0.70168007616963246</v>
      </c>
      <c r="I1996">
        <v>0.58055853917289457</v>
      </c>
      <c r="J1996">
        <f>_xlfn.BINOM.INV(BinomTrials,_xlfn.GAMMA.INV(Table3[[#This Row],[RV gamma]],GammaShape1,GammaRate1)/BinomTrials,Table3[[#This Row],[RV binom]])</f>
        <v>1</v>
      </c>
      <c r="K1996" s="1">
        <f>Table3[[#This Row],[Risk 1 Simulated occurences]]*_xlfn.LOGNORM.INV(Table3[[#This Row],[RV lognorm]],(LN(ImpLow1)+LN(ImpUp1))/2,(LN(ImpUp1)-LN(ImpLow1))/3.29)</f>
        <v>36458.615367829261</v>
      </c>
      <c r="L1996">
        <f>_xlfn.BINOM.INV(BinomTrials,_xlfn.GAMMA.INV(Table3[[#This Row],[RV gamma]],GammaShape2,GammaRate2)/BinomTrials,Table3[[#This Row],[RV binom]])</f>
        <v>0</v>
      </c>
      <c r="M1996" s="1">
        <f>Table3[[#This Row],[Risk 2 simulated occurences]]*_xlfn.LOGNORM.INV(Table3[[#This Row],[RV lognorm]],(LN(ImpLow2)+LN(ImpUp2))/2,(LN(ImpUp2)-LN(ImpLow2))/3.29)</f>
        <v>0</v>
      </c>
    </row>
    <row r="1997" spans="7:13">
      <c r="G1997">
        <v>0.8267124871847743</v>
      </c>
      <c r="H1997">
        <v>0.1370401830119268</v>
      </c>
      <c r="I1997">
        <v>0.44736787883907925</v>
      </c>
      <c r="J1997">
        <f>_xlfn.BINOM.INV(BinomTrials,_xlfn.GAMMA.INV(Table3[[#This Row],[RV gamma]],GammaShape1,GammaRate1)/BinomTrials,Table3[[#This Row],[RV binom]])</f>
        <v>0</v>
      </c>
      <c r="K1997" s="1">
        <f>Table3[[#This Row],[Risk 1 Simulated occurences]]*_xlfn.LOGNORM.INV(Table3[[#This Row],[RV lognorm]],(LN(ImpLow1)+LN(ImpUp1))/2,(LN(ImpUp1)-LN(ImpLow1))/3.29)</f>
        <v>0</v>
      </c>
      <c r="L1997">
        <f>_xlfn.BINOM.INV(BinomTrials,_xlfn.GAMMA.INV(Table3[[#This Row],[RV gamma]],GammaShape2,GammaRate2)/BinomTrials,Table3[[#This Row],[RV binom]])</f>
        <v>0</v>
      </c>
      <c r="M1997" s="1">
        <f>Table3[[#This Row],[Risk 2 simulated occurences]]*_xlfn.LOGNORM.INV(Table3[[#This Row],[RV lognorm]],(LN(ImpLow2)+LN(ImpUp2))/2,(LN(ImpUp2)-LN(ImpLow2))/3.29)</f>
        <v>0</v>
      </c>
    </row>
    <row r="1998" spans="7:13">
      <c r="G1998">
        <v>0.55677211450262565</v>
      </c>
      <c r="H1998">
        <v>0.23435588145365746</v>
      </c>
      <c r="I1998">
        <v>0.91193964840468933</v>
      </c>
      <c r="J1998">
        <f>_xlfn.BINOM.INV(BinomTrials,_xlfn.GAMMA.INV(Table3[[#This Row],[RV gamma]],GammaShape1,GammaRate1)/BinomTrials,Table3[[#This Row],[RV binom]])</f>
        <v>0</v>
      </c>
      <c r="K1998" s="1">
        <f>Table3[[#This Row],[Risk 1 Simulated occurences]]*_xlfn.LOGNORM.INV(Table3[[#This Row],[RV lognorm]],(LN(ImpLow1)+LN(ImpUp1))/2,(LN(ImpUp1)-LN(ImpLow1))/3.29)</f>
        <v>0</v>
      </c>
      <c r="L1998">
        <f>_xlfn.BINOM.INV(BinomTrials,_xlfn.GAMMA.INV(Table3[[#This Row],[RV gamma]],GammaShape2,GammaRate2)/BinomTrials,Table3[[#This Row],[RV binom]])</f>
        <v>0</v>
      </c>
      <c r="M1998" s="1">
        <f>Table3[[#This Row],[Risk 2 simulated occurences]]*_xlfn.LOGNORM.INV(Table3[[#This Row],[RV lognorm]],(LN(ImpLow2)+LN(ImpUp2))/2,(LN(ImpUp2)-LN(ImpLow2))/3.29)</f>
        <v>0</v>
      </c>
    </row>
    <row r="1999" spans="7:13">
      <c r="G1999">
        <v>0.66892844562834519</v>
      </c>
      <c r="H1999">
        <v>0.81929959162105792</v>
      </c>
      <c r="I1999">
        <v>0.96967073761377054</v>
      </c>
      <c r="J1999">
        <f>_xlfn.BINOM.INV(BinomTrials,_xlfn.GAMMA.INV(Table3[[#This Row],[RV gamma]],GammaShape1,GammaRate1)/BinomTrials,Table3[[#This Row],[RV binom]])</f>
        <v>1</v>
      </c>
      <c r="K1999" s="1">
        <f>Table3[[#This Row],[Risk 1 Simulated occurences]]*_xlfn.LOGNORM.INV(Table3[[#This Row],[RV lognorm]],(LN(ImpLow1)+LN(ImpUp1))/2,(LN(ImpUp1)-LN(ImpLow1))/3.29)</f>
        <v>117545.38518613789</v>
      </c>
      <c r="L1999">
        <f>_xlfn.BINOM.INV(BinomTrials,_xlfn.GAMMA.INV(Table3[[#This Row],[RV gamma]],GammaShape2,GammaRate2)/BinomTrials,Table3[[#This Row],[RV binom]])</f>
        <v>0</v>
      </c>
      <c r="M1999" s="1">
        <f>Table3[[#This Row],[Risk 2 simulated occurences]]*_xlfn.LOGNORM.INV(Table3[[#This Row],[RV lognorm]],(LN(ImpLow2)+LN(ImpUp2))/2,(LN(ImpUp2)-LN(ImpLow2))/3.29)</f>
        <v>0</v>
      </c>
    </row>
    <row r="2000" spans="7:13">
      <c r="G2000">
        <v>0.68038567559811547</v>
      </c>
      <c r="H2000">
        <v>0.96823637511964722</v>
      </c>
      <c r="I2000">
        <v>0.25608707464117886</v>
      </c>
      <c r="J2000">
        <f>_xlfn.BINOM.INV(BinomTrials,_xlfn.GAMMA.INV(Table3[[#This Row],[RV gamma]],GammaShape1,GammaRate1)/BinomTrials,Table3[[#This Row],[RV binom]])</f>
        <v>2</v>
      </c>
      <c r="K2000" s="1">
        <f>Table3[[#This Row],[Risk 1 Simulated occurences]]*_xlfn.LOGNORM.INV(Table3[[#This Row],[RV lognorm]],(LN(ImpLow1)+LN(ImpUp1))/2,(LN(ImpUp1)-LN(ImpLow1))/3.29)</f>
        <v>39976.357560556156</v>
      </c>
      <c r="L2000">
        <f>_xlfn.BINOM.INV(BinomTrials,_xlfn.GAMMA.INV(Table3[[#This Row],[RV gamma]],GammaShape2,GammaRate2)/BinomTrials,Table3[[#This Row],[RV binom]])</f>
        <v>1</v>
      </c>
      <c r="M2000" s="1">
        <f>Table3[[#This Row],[Risk 2 simulated occurences]]*_xlfn.LOGNORM.INV(Table3[[#This Row],[RV lognorm]],(LN(ImpLow2)+LN(ImpUp2))/2,(LN(ImpUp2)-LN(ImpLow2))/3.29)</f>
        <v>1998817.8780278086</v>
      </c>
    </row>
    <row r="2001" spans="7:13">
      <c r="G2001">
        <v>0.24204977752736292</v>
      </c>
      <c r="H2001">
        <v>0.1487566359102524</v>
      </c>
      <c r="I2001">
        <v>5.5463494293141874E-2</v>
      </c>
      <c r="J2001">
        <f>_xlfn.BINOM.INV(BinomTrials,_xlfn.GAMMA.INV(Table3[[#This Row],[RV gamma]],GammaShape1,GammaRate1)/BinomTrials,Table3[[#This Row],[RV binom]])</f>
        <v>0</v>
      </c>
      <c r="K2001" s="1">
        <f>Table3[[#This Row],[Risk 1 Simulated occurences]]*_xlfn.LOGNORM.INV(Table3[[#This Row],[RV lognorm]],(LN(ImpLow1)+LN(ImpUp1))/2,(LN(ImpUp1)-LN(ImpLow1))/3.29)</f>
        <v>0</v>
      </c>
      <c r="L2001">
        <f>_xlfn.BINOM.INV(BinomTrials,_xlfn.GAMMA.INV(Table3[[#This Row],[RV gamma]],GammaShape2,GammaRate2)/BinomTrials,Table3[[#This Row],[RV binom]])</f>
        <v>0</v>
      </c>
      <c r="M2001" s="1">
        <f>Table3[[#This Row],[Risk 2 simulated occurences]]*_xlfn.LOGNORM.INV(Table3[[#This Row],[RV lognorm]],(LN(ImpLow2)+LN(ImpUp2))/2,(LN(ImpUp2)-LN(ImpLow2))/3.29)</f>
        <v>0</v>
      </c>
    </row>
    <row r="2002" spans="7:13">
      <c r="G2002">
        <v>0.13061090238886461</v>
      </c>
      <c r="H2002">
        <v>0.15277974361217569</v>
      </c>
      <c r="I2002">
        <v>0.17494858483548675</v>
      </c>
      <c r="J2002">
        <f>_xlfn.BINOM.INV(BinomTrials,_xlfn.GAMMA.INV(Table3[[#This Row],[RV gamma]],GammaShape1,GammaRate1)/BinomTrials,Table3[[#This Row],[RV binom]])</f>
        <v>0</v>
      </c>
      <c r="K2002" s="1">
        <f>Table3[[#This Row],[Risk 1 Simulated occurences]]*_xlfn.LOGNORM.INV(Table3[[#This Row],[RV lognorm]],(LN(ImpLow1)+LN(ImpUp1))/2,(LN(ImpUp1)-LN(ImpLow1))/3.29)</f>
        <v>0</v>
      </c>
      <c r="L2002">
        <f>_xlfn.BINOM.INV(BinomTrials,_xlfn.GAMMA.INV(Table3[[#This Row],[RV gamma]],GammaShape2,GammaRate2)/BinomTrials,Table3[[#This Row],[RV binom]])</f>
        <v>0</v>
      </c>
      <c r="M2002" s="1">
        <f>Table3[[#This Row],[Risk 2 simulated occurences]]*_xlfn.LOGNORM.INV(Table3[[#This Row],[RV lognorm]],(LN(ImpLow2)+LN(ImpUp2))/2,(LN(ImpUp2)-LN(ImpLow2))/3.29)</f>
        <v>0</v>
      </c>
    </row>
    <row r="2003" spans="7:13">
      <c r="G2003">
        <v>0.17743644964761868</v>
      </c>
      <c r="H2003">
        <v>0.7691508898367877</v>
      </c>
      <c r="I2003">
        <v>0.36086533002595667</v>
      </c>
      <c r="J2003">
        <f>_xlfn.BINOM.INV(BinomTrials,_xlfn.GAMMA.INV(Table3[[#This Row],[RV gamma]],GammaShape1,GammaRate1)/BinomTrials,Table3[[#This Row],[RV binom]])</f>
        <v>1</v>
      </c>
      <c r="K2003" s="1">
        <f>Table3[[#This Row],[Risk 1 Simulated occurences]]*_xlfn.LOGNORM.INV(Table3[[#This Row],[RV lognorm]],(LN(ImpLow1)+LN(ImpUp1))/2,(LN(ImpUp1)-LN(ImpLow1))/3.29)</f>
        <v>24646.128301071385</v>
      </c>
      <c r="L2003">
        <f>_xlfn.BINOM.INV(BinomTrials,_xlfn.GAMMA.INV(Table3[[#This Row],[RV gamma]],GammaShape2,GammaRate2)/BinomTrials,Table3[[#This Row],[RV binom]])</f>
        <v>0</v>
      </c>
      <c r="M2003" s="1">
        <f>Table3[[#This Row],[Risk 2 simulated occurences]]*_xlfn.LOGNORM.INV(Table3[[#This Row],[RV lognorm]],(LN(ImpLow2)+LN(ImpUp2))/2,(LN(ImpUp2)-LN(ImpLow2))/3.29)</f>
        <v>0</v>
      </c>
    </row>
    <row r="2004" spans="7:13">
      <c r="G2004">
        <v>0.17440922752693724</v>
      </c>
      <c r="H2004">
        <v>0.11900548689021054</v>
      </c>
      <c r="I2004">
        <v>6.3601746253483804E-2</v>
      </c>
      <c r="J2004">
        <f>_xlfn.BINOM.INV(BinomTrials,_xlfn.GAMMA.INV(Table3[[#This Row],[RV gamma]],GammaShape1,GammaRate1)/BinomTrials,Table3[[#This Row],[RV binom]])</f>
        <v>0</v>
      </c>
      <c r="K2004" s="1">
        <f>Table3[[#This Row],[Risk 1 Simulated occurences]]*_xlfn.LOGNORM.INV(Table3[[#This Row],[RV lognorm]],(LN(ImpLow1)+LN(ImpUp1))/2,(LN(ImpUp1)-LN(ImpLow1))/3.29)</f>
        <v>0</v>
      </c>
      <c r="L2004">
        <f>_xlfn.BINOM.INV(BinomTrials,_xlfn.GAMMA.INV(Table3[[#This Row],[RV gamma]],GammaShape2,GammaRate2)/BinomTrials,Table3[[#This Row],[RV binom]])</f>
        <v>0</v>
      </c>
      <c r="M2004" s="1">
        <f>Table3[[#This Row],[Risk 2 simulated occurences]]*_xlfn.LOGNORM.INV(Table3[[#This Row],[RV lognorm]],(LN(ImpLow2)+LN(ImpUp2))/2,(LN(ImpUp2)-LN(ImpLow2))/3.29)</f>
        <v>0</v>
      </c>
    </row>
    <row r="2005" spans="7:13">
      <c r="G2005">
        <v>0.29588704523438913</v>
      </c>
      <c r="H2005">
        <v>0.12521816376839678</v>
      </c>
      <c r="I2005">
        <v>0.95454928230240443</v>
      </c>
      <c r="J2005">
        <f>_xlfn.BINOM.INV(BinomTrials,_xlfn.GAMMA.INV(Table3[[#This Row],[RV gamma]],GammaShape1,GammaRate1)/BinomTrials,Table3[[#This Row],[RV binom]])</f>
        <v>0</v>
      </c>
      <c r="K2005" s="1">
        <f>Table3[[#This Row],[Risk 1 Simulated occurences]]*_xlfn.LOGNORM.INV(Table3[[#This Row],[RV lognorm]],(LN(ImpLow1)+LN(ImpUp1))/2,(LN(ImpUp1)-LN(ImpLow1))/3.29)</f>
        <v>0</v>
      </c>
      <c r="L2005">
        <f>_xlfn.BINOM.INV(BinomTrials,_xlfn.GAMMA.INV(Table3[[#This Row],[RV gamma]],GammaShape2,GammaRate2)/BinomTrials,Table3[[#This Row],[RV binom]])</f>
        <v>0</v>
      </c>
      <c r="M2005" s="1">
        <f>Table3[[#This Row],[Risk 2 simulated occurences]]*_xlfn.LOGNORM.INV(Table3[[#This Row],[RV lognorm]],(LN(ImpLow2)+LN(ImpUp2))/2,(LN(ImpUp2)-LN(ImpLow2))/3.29)</f>
        <v>0</v>
      </c>
    </row>
    <row r="2006" spans="7:13">
      <c r="G2006">
        <v>0.97356925437858755</v>
      </c>
      <c r="H2006">
        <v>0.54167845544483439</v>
      </c>
      <c r="I2006">
        <v>0.10978765651108122</v>
      </c>
      <c r="J2006">
        <f>_xlfn.BINOM.INV(BinomTrials,_xlfn.GAMMA.INV(Table3[[#This Row],[RV gamma]],GammaShape1,GammaRate1)/BinomTrials,Table3[[#This Row],[RV binom]])</f>
        <v>1</v>
      </c>
      <c r="K2006" s="1">
        <f>Table3[[#This Row],[Risk 1 Simulated occurences]]*_xlfn.LOGNORM.INV(Table3[[#This Row],[RV lognorm]],(LN(ImpLow1)+LN(ImpUp1))/2,(LN(ImpUp1)-LN(ImpLow1))/3.29)</f>
        <v>13392.190494155424</v>
      </c>
      <c r="L2006">
        <f>_xlfn.BINOM.INV(BinomTrials,_xlfn.GAMMA.INV(Table3[[#This Row],[RV gamma]],GammaShape2,GammaRate2)/BinomTrials,Table3[[#This Row],[RV binom]])</f>
        <v>0</v>
      </c>
      <c r="M2006" s="1">
        <f>Table3[[#This Row],[Risk 2 simulated occurences]]*_xlfn.LOGNORM.INV(Table3[[#This Row],[RV lognorm]],(LN(ImpLow2)+LN(ImpUp2))/2,(LN(ImpUp2)-LN(ImpLow2))/3.29)</f>
        <v>0</v>
      </c>
    </row>
    <row r="2007" spans="7:13">
      <c r="G2007">
        <v>0.77845834092165267</v>
      </c>
      <c r="H2007">
        <v>0.98980066133188116</v>
      </c>
      <c r="I2007">
        <v>0.20114298174210962</v>
      </c>
      <c r="J2007">
        <f>_xlfn.BINOM.INV(BinomTrials,_xlfn.GAMMA.INV(Table3[[#This Row],[RV gamma]],GammaShape1,GammaRate1)/BinomTrials,Table3[[#This Row],[RV binom]])</f>
        <v>3</v>
      </c>
      <c r="K2007" s="1">
        <f>Table3[[#This Row],[Risk 1 Simulated occurences]]*_xlfn.LOGNORM.INV(Table3[[#This Row],[RV lognorm]],(LN(ImpLow1)+LN(ImpUp1))/2,(LN(ImpUp1)-LN(ImpLow1))/3.29)</f>
        <v>52789.570412872985</v>
      </c>
      <c r="L2007">
        <f>_xlfn.BINOM.INV(BinomTrials,_xlfn.GAMMA.INV(Table3[[#This Row],[RV gamma]],GammaShape2,GammaRate2)/BinomTrials,Table3[[#This Row],[RV binom]])</f>
        <v>2</v>
      </c>
      <c r="M2007" s="1">
        <f>Table3[[#This Row],[Risk 2 simulated occurences]]*_xlfn.LOGNORM.INV(Table3[[#This Row],[RV lognorm]],(LN(ImpLow2)+LN(ImpUp2))/2,(LN(ImpUp2)-LN(ImpLow2))/3.29)</f>
        <v>3519304.6941915271</v>
      </c>
    </row>
    <row r="2008" spans="7:13">
      <c r="G2008">
        <v>0.54933587021629138</v>
      </c>
      <c r="H2008">
        <v>0.5797150049264147</v>
      </c>
      <c r="I2008">
        <v>0.61009413963653802</v>
      </c>
      <c r="J2008">
        <f>_xlfn.BINOM.INV(BinomTrials,_xlfn.GAMMA.INV(Table3[[#This Row],[RV gamma]],GammaShape1,GammaRate1)/BinomTrials,Table3[[#This Row],[RV binom]])</f>
        <v>0</v>
      </c>
      <c r="K2008" s="1">
        <f>Table3[[#This Row],[Risk 1 Simulated occurences]]*_xlfn.LOGNORM.INV(Table3[[#This Row],[RV lognorm]],(LN(ImpLow1)+LN(ImpUp1))/2,(LN(ImpUp1)-LN(ImpLow1))/3.29)</f>
        <v>0</v>
      </c>
      <c r="L2008">
        <f>_xlfn.BINOM.INV(BinomTrials,_xlfn.GAMMA.INV(Table3[[#This Row],[RV gamma]],GammaShape2,GammaRate2)/BinomTrials,Table3[[#This Row],[RV binom]])</f>
        <v>0</v>
      </c>
      <c r="M2008" s="1">
        <f>Table3[[#This Row],[Risk 2 simulated occurences]]*_xlfn.LOGNORM.INV(Table3[[#This Row],[RV lognorm]],(LN(ImpLow2)+LN(ImpUp2))/2,(LN(ImpUp2)-LN(ImpLow2))/3.29)</f>
        <v>0</v>
      </c>
    </row>
    <row r="2009" spans="7:13">
      <c r="G2009">
        <v>0.68797072520850722</v>
      </c>
      <c r="H2009">
        <v>0.27008779825181134</v>
      </c>
      <c r="I2009">
        <v>0.85220487129511535</v>
      </c>
      <c r="J2009">
        <f>_xlfn.BINOM.INV(BinomTrials,_xlfn.GAMMA.INV(Table3[[#This Row],[RV gamma]],GammaShape1,GammaRate1)/BinomTrials,Table3[[#This Row],[RV binom]])</f>
        <v>0</v>
      </c>
      <c r="K2009" s="1">
        <f>Table3[[#This Row],[Risk 1 Simulated occurences]]*_xlfn.LOGNORM.INV(Table3[[#This Row],[RV lognorm]],(LN(ImpLow1)+LN(ImpUp1))/2,(LN(ImpUp1)-LN(ImpLow1))/3.29)</f>
        <v>0</v>
      </c>
      <c r="L2009">
        <f>_xlfn.BINOM.INV(BinomTrials,_xlfn.GAMMA.INV(Table3[[#This Row],[RV gamma]],GammaShape2,GammaRate2)/BinomTrials,Table3[[#This Row],[RV binom]])</f>
        <v>0</v>
      </c>
      <c r="M2009" s="1">
        <f>Table3[[#This Row],[Risk 2 simulated occurences]]*_xlfn.LOGNORM.INV(Table3[[#This Row],[RV lognorm]],(LN(ImpLow2)+LN(ImpUp2))/2,(LN(ImpUp2)-LN(ImpLow2))/3.29)</f>
        <v>0</v>
      </c>
    </row>
    <row r="2010" spans="7:13">
      <c r="G2010">
        <v>0.72397857938147081</v>
      </c>
      <c r="H2010">
        <v>0.36562521819287225</v>
      </c>
      <c r="I2010">
        <v>7.2718570042736167E-3</v>
      </c>
      <c r="J2010">
        <f>_xlfn.BINOM.INV(BinomTrials,_xlfn.GAMMA.INV(Table3[[#This Row],[RV gamma]],GammaShape1,GammaRate1)/BinomTrials,Table3[[#This Row],[RV binom]])</f>
        <v>0</v>
      </c>
      <c r="K2010" s="1">
        <f>Table3[[#This Row],[Risk 1 Simulated occurences]]*_xlfn.LOGNORM.INV(Table3[[#This Row],[RV lognorm]],(LN(ImpLow1)+LN(ImpUp1))/2,(LN(ImpUp1)-LN(ImpLow1))/3.29)</f>
        <v>0</v>
      </c>
      <c r="L2010">
        <f>_xlfn.BINOM.INV(BinomTrials,_xlfn.GAMMA.INV(Table3[[#This Row],[RV gamma]],GammaShape2,GammaRate2)/BinomTrials,Table3[[#This Row],[RV binom]])</f>
        <v>0</v>
      </c>
      <c r="M2010" s="1">
        <f>Table3[[#This Row],[Risk 2 simulated occurences]]*_xlfn.LOGNORM.INV(Table3[[#This Row],[RV lognorm]],(LN(ImpLow2)+LN(ImpUp2))/2,(LN(ImpUp2)-LN(ImpLow2))/3.29)</f>
        <v>0</v>
      </c>
    </row>
    <row r="2011" spans="7:13">
      <c r="G2011">
        <v>0.90798366438037892</v>
      </c>
      <c r="H2011">
        <v>6.3042167603523547E-2</v>
      </c>
      <c r="I2011">
        <v>0.21810067082666823</v>
      </c>
      <c r="J2011">
        <f>_xlfn.BINOM.INV(BinomTrials,_xlfn.GAMMA.INV(Table3[[#This Row],[RV gamma]],GammaShape1,GammaRate1)/BinomTrials,Table3[[#This Row],[RV binom]])</f>
        <v>0</v>
      </c>
      <c r="K2011" s="1">
        <f>Table3[[#This Row],[Risk 1 Simulated occurences]]*_xlfn.LOGNORM.INV(Table3[[#This Row],[RV lognorm]],(LN(ImpLow1)+LN(ImpUp1))/2,(LN(ImpUp1)-LN(ImpLow1))/3.29)</f>
        <v>0</v>
      </c>
      <c r="L2011">
        <f>_xlfn.BINOM.INV(BinomTrials,_xlfn.GAMMA.INV(Table3[[#This Row],[RV gamma]],GammaShape2,GammaRate2)/BinomTrials,Table3[[#This Row],[RV binom]])</f>
        <v>0</v>
      </c>
      <c r="M2011" s="1">
        <f>Table3[[#This Row],[Risk 2 simulated occurences]]*_xlfn.LOGNORM.INV(Table3[[#This Row],[RV lognorm]],(LN(ImpLow2)+LN(ImpUp2))/2,(LN(ImpUp2)-LN(ImpLow2))/3.29)</f>
        <v>0</v>
      </c>
    </row>
    <row r="2012" spans="7:13">
      <c r="G2012">
        <v>0.48144724102758207</v>
      </c>
      <c r="H2012">
        <v>0.54971091242027981</v>
      </c>
      <c r="I2012">
        <v>0.61797458381297743</v>
      </c>
      <c r="J2012">
        <f>_xlfn.BINOM.INV(BinomTrials,_xlfn.GAMMA.INV(Table3[[#This Row],[RV gamma]],GammaShape1,GammaRate1)/BinomTrials,Table3[[#This Row],[RV binom]])</f>
        <v>0</v>
      </c>
      <c r="K2012" s="1">
        <f>Table3[[#This Row],[Risk 1 Simulated occurences]]*_xlfn.LOGNORM.INV(Table3[[#This Row],[RV lognorm]],(LN(ImpLow1)+LN(ImpUp1))/2,(LN(ImpUp1)-LN(ImpLow1))/3.29)</f>
        <v>0</v>
      </c>
      <c r="L2012">
        <f>_xlfn.BINOM.INV(BinomTrials,_xlfn.GAMMA.INV(Table3[[#This Row],[RV gamma]],GammaShape2,GammaRate2)/BinomTrials,Table3[[#This Row],[RV binom]])</f>
        <v>0</v>
      </c>
      <c r="M2012" s="1">
        <f>Table3[[#This Row],[Risk 2 simulated occurences]]*_xlfn.LOGNORM.INV(Table3[[#This Row],[RV lognorm]],(LN(ImpLow2)+LN(ImpUp2))/2,(LN(ImpUp2)-LN(ImpLow2))/3.29)</f>
        <v>0</v>
      </c>
    </row>
    <row r="2013" spans="7:13">
      <c r="G2013">
        <v>0.6837799505720753</v>
      </c>
      <c r="H2013">
        <v>0.99130504764211602</v>
      </c>
      <c r="I2013">
        <v>0.29883014471215669</v>
      </c>
      <c r="J2013">
        <f>_xlfn.BINOM.INV(BinomTrials,_xlfn.GAMMA.INV(Table3[[#This Row],[RV gamma]],GammaShape1,GammaRate1)/BinomTrials,Table3[[#This Row],[RV binom]])</f>
        <v>3</v>
      </c>
      <c r="K2013" s="1">
        <f>Table3[[#This Row],[Risk 1 Simulated occurences]]*_xlfn.LOGNORM.INV(Table3[[#This Row],[RV lognorm]],(LN(ImpLow1)+LN(ImpUp1))/2,(LN(ImpUp1)-LN(ImpLow1))/3.29)</f>
        <v>65570.034777269655</v>
      </c>
      <c r="L2013">
        <f>_xlfn.BINOM.INV(BinomTrials,_xlfn.GAMMA.INV(Table3[[#This Row],[RV gamma]],GammaShape2,GammaRate2)/BinomTrials,Table3[[#This Row],[RV binom]])</f>
        <v>2</v>
      </c>
      <c r="M2013" s="1">
        <f>Table3[[#This Row],[Risk 2 simulated occurences]]*_xlfn.LOGNORM.INV(Table3[[#This Row],[RV lognorm]],(LN(ImpLow2)+LN(ImpUp2))/2,(LN(ImpUp2)-LN(ImpLow2))/3.29)</f>
        <v>4371335.6518179784</v>
      </c>
    </row>
    <row r="2014" spans="7:13">
      <c r="G2014">
        <v>0.28962926486955454</v>
      </c>
      <c r="H2014">
        <v>0.86393572104346739</v>
      </c>
      <c r="I2014">
        <v>0.43824217721738024</v>
      </c>
      <c r="J2014">
        <f>_xlfn.BINOM.INV(BinomTrials,_xlfn.GAMMA.INV(Table3[[#This Row],[RV gamma]],GammaShape1,GammaRate1)/BinomTrials,Table3[[#This Row],[RV binom]])</f>
        <v>1</v>
      </c>
      <c r="K2014" s="1">
        <f>Table3[[#This Row],[Risk 1 Simulated occurences]]*_xlfn.LOGNORM.INV(Table3[[#This Row],[RV lognorm]],(LN(ImpLow1)+LN(ImpUp1))/2,(LN(ImpUp1)-LN(ImpLow1))/3.29)</f>
        <v>28363.356101747475</v>
      </c>
      <c r="L2014">
        <f>_xlfn.BINOM.INV(BinomTrials,_xlfn.GAMMA.INV(Table3[[#This Row],[RV gamma]],GammaShape2,GammaRate2)/BinomTrials,Table3[[#This Row],[RV binom]])</f>
        <v>1</v>
      </c>
      <c r="M2014" s="1">
        <f>Table3[[#This Row],[Risk 2 simulated occurences]]*_xlfn.LOGNORM.INV(Table3[[#This Row],[RV lognorm]],(LN(ImpLow2)+LN(ImpUp2))/2,(LN(ImpUp2)-LN(ImpLow2))/3.29)</f>
        <v>2836335.6101747486</v>
      </c>
    </row>
    <row r="2015" spans="7:13">
      <c r="G2015">
        <v>0.79905466260344471</v>
      </c>
      <c r="H2015">
        <v>0.16766357755645345</v>
      </c>
      <c r="I2015">
        <v>0.53627249250946218</v>
      </c>
      <c r="J2015">
        <f>_xlfn.BINOM.INV(BinomTrials,_xlfn.GAMMA.INV(Table3[[#This Row],[RV gamma]],GammaShape1,GammaRate1)/BinomTrials,Table3[[#This Row],[RV binom]])</f>
        <v>0</v>
      </c>
      <c r="K2015" s="1">
        <f>Table3[[#This Row],[Risk 1 Simulated occurences]]*_xlfn.LOGNORM.INV(Table3[[#This Row],[RV lognorm]],(LN(ImpLow1)+LN(ImpUp1))/2,(LN(ImpUp1)-LN(ImpLow1))/3.29)</f>
        <v>0</v>
      </c>
      <c r="L2015">
        <f>_xlfn.BINOM.INV(BinomTrials,_xlfn.GAMMA.INV(Table3[[#This Row],[RV gamma]],GammaShape2,GammaRate2)/BinomTrials,Table3[[#This Row],[RV binom]])</f>
        <v>0</v>
      </c>
      <c r="M2015" s="1">
        <f>Table3[[#This Row],[Risk 2 simulated occurences]]*_xlfn.LOGNORM.INV(Table3[[#This Row],[RV lognorm]],(LN(ImpLow2)+LN(ImpUp2))/2,(LN(ImpUp2)-LN(ImpLow2))/3.29)</f>
        <v>0</v>
      </c>
    </row>
    <row r="2016" spans="7:13">
      <c r="G2016">
        <v>0.71171437609554933</v>
      </c>
      <c r="H2016">
        <v>0.92174799131310914</v>
      </c>
      <c r="I2016">
        <v>0.13178160653066895</v>
      </c>
      <c r="J2016">
        <f>_xlfn.BINOM.INV(BinomTrials,_xlfn.GAMMA.INV(Table3[[#This Row],[RV gamma]],GammaShape1,GammaRate1)/BinomTrials,Table3[[#This Row],[RV binom]])</f>
        <v>2</v>
      </c>
      <c r="K2016" s="1">
        <f>Table3[[#This Row],[Risk 1 Simulated occurences]]*_xlfn.LOGNORM.INV(Table3[[#This Row],[RV lognorm]],(LN(ImpLow1)+LN(ImpUp1))/2,(LN(ImpUp1)-LN(ImpLow1))/3.29)</f>
        <v>28920.758312300604</v>
      </c>
      <c r="L2016">
        <f>_xlfn.BINOM.INV(BinomTrials,_xlfn.GAMMA.INV(Table3[[#This Row],[RV gamma]],GammaShape2,GammaRate2)/BinomTrials,Table3[[#This Row],[RV binom]])</f>
        <v>1</v>
      </c>
      <c r="M2016" s="1">
        <f>Table3[[#This Row],[Risk 2 simulated occurences]]*_xlfn.LOGNORM.INV(Table3[[#This Row],[RV lognorm]],(LN(ImpLow2)+LN(ImpUp2))/2,(LN(ImpUp2)-LN(ImpLow2))/3.29)</f>
        <v>1446037.9156150308</v>
      </c>
    </row>
    <row r="2017" spans="7:13">
      <c r="G2017">
        <v>0.78351903789840593</v>
      </c>
      <c r="H2017">
        <v>0.81848999942582568</v>
      </c>
      <c r="I2017">
        <v>0.85346096095324542</v>
      </c>
      <c r="J2017">
        <f>_xlfn.BINOM.INV(BinomTrials,_xlfn.GAMMA.INV(Table3[[#This Row],[RV gamma]],GammaShape1,GammaRate1)/BinomTrials,Table3[[#This Row],[RV binom]])</f>
        <v>1</v>
      </c>
      <c r="K2017" s="1">
        <f>Table3[[#This Row],[Risk 1 Simulated occurences]]*_xlfn.LOGNORM.INV(Table3[[#This Row],[RV lognorm]],(LN(ImpLow1)+LN(ImpUp1))/2,(LN(ImpUp1)-LN(ImpLow1))/3.29)</f>
        <v>66004.322017915736</v>
      </c>
      <c r="L2017">
        <f>_xlfn.BINOM.INV(BinomTrials,_xlfn.GAMMA.INV(Table3[[#This Row],[RV gamma]],GammaShape2,GammaRate2)/BinomTrials,Table3[[#This Row],[RV binom]])</f>
        <v>0</v>
      </c>
      <c r="M2017" s="1">
        <f>Table3[[#This Row],[Risk 2 simulated occurences]]*_xlfn.LOGNORM.INV(Table3[[#This Row],[RV lognorm]],(LN(ImpLow2)+LN(ImpUp2))/2,(LN(ImpUp2)-LN(ImpLow2))/3.29)</f>
        <v>0</v>
      </c>
    </row>
    <row r="2018" spans="7:13">
      <c r="G2018">
        <v>0.60446995850860608</v>
      </c>
      <c r="H2018">
        <v>0.36142034985191207</v>
      </c>
      <c r="I2018">
        <v>0.11837074119521805</v>
      </c>
      <c r="J2018">
        <f>_xlfn.BINOM.INV(BinomTrials,_xlfn.GAMMA.INV(Table3[[#This Row],[RV gamma]],GammaShape1,GammaRate1)/BinomTrials,Table3[[#This Row],[RV binom]])</f>
        <v>0</v>
      </c>
      <c r="K2018" s="1">
        <f>Table3[[#This Row],[Risk 1 Simulated occurences]]*_xlfn.LOGNORM.INV(Table3[[#This Row],[RV lognorm]],(LN(ImpLow1)+LN(ImpUp1))/2,(LN(ImpUp1)-LN(ImpLow1))/3.29)</f>
        <v>0</v>
      </c>
      <c r="L2018">
        <f>_xlfn.BINOM.INV(BinomTrials,_xlfn.GAMMA.INV(Table3[[#This Row],[RV gamma]],GammaShape2,GammaRate2)/BinomTrials,Table3[[#This Row],[RV binom]])</f>
        <v>0</v>
      </c>
      <c r="M2018" s="1">
        <f>Table3[[#This Row],[Risk 2 simulated occurences]]*_xlfn.LOGNORM.INV(Table3[[#This Row],[RV lognorm]],(LN(ImpLow2)+LN(ImpUp2))/2,(LN(ImpUp2)-LN(ImpLow2))/3.29)</f>
        <v>0</v>
      </c>
    </row>
    <row r="2019" spans="7:13">
      <c r="G2019">
        <v>0.32659265414187344</v>
      </c>
      <c r="H2019">
        <v>0.39181996108583173</v>
      </c>
      <c r="I2019">
        <v>0.45704726802979001</v>
      </c>
      <c r="J2019">
        <f>_xlfn.BINOM.INV(BinomTrials,_xlfn.GAMMA.INV(Table3[[#This Row],[RV gamma]],GammaShape1,GammaRate1)/BinomTrials,Table3[[#This Row],[RV binom]])</f>
        <v>0</v>
      </c>
      <c r="K2019" s="1">
        <f>Table3[[#This Row],[Risk 1 Simulated occurences]]*_xlfn.LOGNORM.INV(Table3[[#This Row],[RV lognorm]],(LN(ImpLow1)+LN(ImpUp1))/2,(LN(ImpUp1)-LN(ImpLow1))/3.29)</f>
        <v>0</v>
      </c>
      <c r="L2019">
        <f>_xlfn.BINOM.INV(BinomTrials,_xlfn.GAMMA.INV(Table3[[#This Row],[RV gamma]],GammaShape2,GammaRate2)/BinomTrials,Table3[[#This Row],[RV binom]])</f>
        <v>0</v>
      </c>
      <c r="M2019" s="1">
        <f>Table3[[#This Row],[Risk 2 simulated occurences]]*_xlfn.LOGNORM.INV(Table3[[#This Row],[RV lognorm]],(LN(ImpLow2)+LN(ImpUp2))/2,(LN(ImpUp2)-LN(ImpLow2))/3.29)</f>
        <v>0</v>
      </c>
    </row>
    <row r="2020" spans="7:13">
      <c r="G2020">
        <v>4.2738162466668603E-2</v>
      </c>
      <c r="H2020">
        <v>0.31808596957385821</v>
      </c>
      <c r="I2020">
        <v>0.5934337766810478</v>
      </c>
      <c r="J2020">
        <f>_xlfn.BINOM.INV(BinomTrials,_xlfn.GAMMA.INV(Table3[[#This Row],[RV gamma]],GammaShape1,GammaRate1)/BinomTrials,Table3[[#This Row],[RV binom]])</f>
        <v>0</v>
      </c>
      <c r="K2020" s="1">
        <f>Table3[[#This Row],[Risk 1 Simulated occurences]]*_xlfn.LOGNORM.INV(Table3[[#This Row],[RV lognorm]],(LN(ImpLow1)+LN(ImpUp1))/2,(LN(ImpUp1)-LN(ImpLow1))/3.29)</f>
        <v>0</v>
      </c>
      <c r="L2020">
        <f>_xlfn.BINOM.INV(BinomTrials,_xlfn.GAMMA.INV(Table3[[#This Row],[RV gamma]],GammaShape2,GammaRate2)/BinomTrials,Table3[[#This Row],[RV binom]])</f>
        <v>0</v>
      </c>
      <c r="M2020" s="1">
        <f>Table3[[#This Row],[Risk 2 simulated occurences]]*_xlfn.LOGNORM.INV(Table3[[#This Row],[RV lognorm]],(LN(ImpLow2)+LN(ImpUp2))/2,(LN(ImpUp2)-LN(ImpLow2))/3.29)</f>
        <v>0</v>
      </c>
    </row>
    <row r="2021" spans="7:13">
      <c r="G2021">
        <v>0.30029657729915182</v>
      </c>
      <c r="H2021">
        <v>7.0890627834429329E-2</v>
      </c>
      <c r="I2021">
        <v>0.84148467836970686</v>
      </c>
      <c r="J2021">
        <f>_xlfn.BINOM.INV(BinomTrials,_xlfn.GAMMA.INV(Table3[[#This Row],[RV gamma]],GammaShape1,GammaRate1)/BinomTrials,Table3[[#This Row],[RV binom]])</f>
        <v>0</v>
      </c>
      <c r="K2021" s="1">
        <f>Table3[[#This Row],[Risk 1 Simulated occurences]]*_xlfn.LOGNORM.INV(Table3[[#This Row],[RV lognorm]],(LN(ImpLow1)+LN(ImpUp1))/2,(LN(ImpUp1)-LN(ImpLow1))/3.29)</f>
        <v>0</v>
      </c>
      <c r="L2021">
        <f>_xlfn.BINOM.INV(BinomTrials,_xlfn.GAMMA.INV(Table3[[#This Row],[RV gamma]],GammaShape2,GammaRate2)/BinomTrials,Table3[[#This Row],[RV binom]])</f>
        <v>0</v>
      </c>
      <c r="M2021" s="1">
        <f>Table3[[#This Row],[Risk 2 simulated occurences]]*_xlfn.LOGNORM.INV(Table3[[#This Row],[RV lognorm]],(LN(ImpLow2)+LN(ImpUp2))/2,(LN(ImpUp2)-LN(ImpLow2))/3.29)</f>
        <v>0</v>
      </c>
    </row>
    <row r="2022" spans="7:13">
      <c r="G2022">
        <v>8.4574666844948507E-2</v>
      </c>
      <c r="H2022">
        <v>0.45878201325367296</v>
      </c>
      <c r="I2022">
        <v>0.83298935966239751</v>
      </c>
      <c r="J2022">
        <f>_xlfn.BINOM.INV(BinomTrials,_xlfn.GAMMA.INV(Table3[[#This Row],[RV gamma]],GammaShape1,GammaRate1)/BinomTrials,Table3[[#This Row],[RV binom]])</f>
        <v>0</v>
      </c>
      <c r="K2022" s="1">
        <f>Table3[[#This Row],[Risk 1 Simulated occurences]]*_xlfn.LOGNORM.INV(Table3[[#This Row],[RV lognorm]],(LN(ImpLow1)+LN(ImpUp1))/2,(LN(ImpUp1)-LN(ImpLow1))/3.29)</f>
        <v>0</v>
      </c>
      <c r="L2022">
        <f>_xlfn.BINOM.INV(BinomTrials,_xlfn.GAMMA.INV(Table3[[#This Row],[RV gamma]],GammaShape2,GammaRate2)/BinomTrials,Table3[[#This Row],[RV binom]])</f>
        <v>0</v>
      </c>
      <c r="M2022" s="1">
        <f>Table3[[#This Row],[Risk 2 simulated occurences]]*_xlfn.LOGNORM.INV(Table3[[#This Row],[RV lognorm]],(LN(ImpLow2)+LN(ImpUp2))/2,(LN(ImpUp2)-LN(ImpLow2))/3.29)</f>
        <v>0</v>
      </c>
    </row>
    <row r="2023" spans="7:13">
      <c r="G2023">
        <v>0.44642566304953102</v>
      </c>
      <c r="H2023">
        <v>0.74929675448187472</v>
      </c>
      <c r="I2023">
        <v>5.2167845914218504E-2</v>
      </c>
      <c r="J2023">
        <f>_xlfn.BINOM.INV(BinomTrials,_xlfn.GAMMA.INV(Table3[[#This Row],[RV gamma]],GammaShape1,GammaRate1)/BinomTrials,Table3[[#This Row],[RV binom]])</f>
        <v>1</v>
      </c>
      <c r="K2023" s="1">
        <f>Table3[[#This Row],[Risk 1 Simulated occurences]]*_xlfn.LOGNORM.INV(Table3[[#This Row],[RV lognorm]],(LN(ImpLow1)+LN(ImpUp1))/2,(LN(ImpUp1)-LN(ImpLow1))/3.29)</f>
        <v>10146.723754357781</v>
      </c>
      <c r="L2023">
        <f>_xlfn.BINOM.INV(BinomTrials,_xlfn.GAMMA.INV(Table3[[#This Row],[RV gamma]],GammaShape2,GammaRate2)/BinomTrials,Table3[[#This Row],[RV binom]])</f>
        <v>0</v>
      </c>
      <c r="M2023" s="1">
        <f>Table3[[#This Row],[Risk 2 simulated occurences]]*_xlfn.LOGNORM.INV(Table3[[#This Row],[RV lognorm]],(LN(ImpLow2)+LN(ImpUp2))/2,(LN(ImpUp2)-LN(ImpLow2))/3.29)</f>
        <v>0</v>
      </c>
    </row>
    <row r="2024" spans="7:13">
      <c r="G2024">
        <v>7.6118873467724252E-2</v>
      </c>
      <c r="H2024">
        <v>0.43055257686905218</v>
      </c>
      <c r="I2024">
        <v>0.78498628027038009</v>
      </c>
      <c r="J2024">
        <f>_xlfn.BINOM.INV(BinomTrials,_xlfn.GAMMA.INV(Table3[[#This Row],[RV gamma]],GammaShape1,GammaRate1)/BinomTrials,Table3[[#This Row],[RV binom]])</f>
        <v>0</v>
      </c>
      <c r="K2024" s="1">
        <f>Table3[[#This Row],[Risk 1 Simulated occurences]]*_xlfn.LOGNORM.INV(Table3[[#This Row],[RV lognorm]],(LN(ImpLow1)+LN(ImpUp1))/2,(LN(ImpUp1)-LN(ImpLow1))/3.29)</f>
        <v>0</v>
      </c>
      <c r="L2024">
        <f>_xlfn.BINOM.INV(BinomTrials,_xlfn.GAMMA.INV(Table3[[#This Row],[RV gamma]],GammaShape2,GammaRate2)/BinomTrials,Table3[[#This Row],[RV binom]])</f>
        <v>0</v>
      </c>
      <c r="M2024" s="1">
        <f>Table3[[#This Row],[Risk 2 simulated occurences]]*_xlfn.LOGNORM.INV(Table3[[#This Row],[RV lognorm]],(LN(ImpLow2)+LN(ImpUp2))/2,(LN(ImpUp2)-LN(ImpLow2))/3.29)</f>
        <v>0</v>
      </c>
    </row>
    <row r="2025" spans="7:13">
      <c r="G2025">
        <v>0.32990637204139789</v>
      </c>
      <c r="H2025">
        <v>0.29715943815985668</v>
      </c>
      <c r="I2025">
        <v>0.26441250427831547</v>
      </c>
      <c r="J2025">
        <f>_xlfn.BINOM.INV(BinomTrials,_xlfn.GAMMA.INV(Table3[[#This Row],[RV gamma]],GammaShape1,GammaRate1)/BinomTrials,Table3[[#This Row],[RV binom]])</f>
        <v>0</v>
      </c>
      <c r="K2025" s="1">
        <f>Table3[[#This Row],[Risk 1 Simulated occurences]]*_xlfn.LOGNORM.INV(Table3[[#This Row],[RV lognorm]],(LN(ImpLow1)+LN(ImpUp1))/2,(LN(ImpUp1)-LN(ImpLow1))/3.29)</f>
        <v>0</v>
      </c>
      <c r="L2025">
        <f>_xlfn.BINOM.INV(BinomTrials,_xlfn.GAMMA.INV(Table3[[#This Row],[RV gamma]],GammaShape2,GammaRate2)/BinomTrials,Table3[[#This Row],[RV binom]])</f>
        <v>0</v>
      </c>
      <c r="M2025" s="1">
        <f>Table3[[#This Row],[Risk 2 simulated occurences]]*_xlfn.LOGNORM.INV(Table3[[#This Row],[RV lognorm]],(LN(ImpLow2)+LN(ImpUp2))/2,(LN(ImpUp2)-LN(ImpLow2))/3.29)</f>
        <v>0</v>
      </c>
    </row>
    <row r="2026" spans="7:13">
      <c r="G2026">
        <v>0.73639489977452666</v>
      </c>
      <c r="H2026">
        <v>0.35867715271128209</v>
      </c>
      <c r="I2026">
        <v>0.98095940564803752</v>
      </c>
      <c r="J2026">
        <f>_xlfn.BINOM.INV(BinomTrials,_xlfn.GAMMA.INV(Table3[[#This Row],[RV gamma]],GammaShape1,GammaRate1)/BinomTrials,Table3[[#This Row],[RV binom]])</f>
        <v>0</v>
      </c>
      <c r="K2026" s="1">
        <f>Table3[[#This Row],[Risk 1 Simulated occurences]]*_xlfn.LOGNORM.INV(Table3[[#This Row],[RV lognorm]],(LN(ImpLow1)+LN(ImpUp1))/2,(LN(ImpUp1)-LN(ImpLow1))/3.29)</f>
        <v>0</v>
      </c>
      <c r="L2026">
        <f>_xlfn.BINOM.INV(BinomTrials,_xlfn.GAMMA.INV(Table3[[#This Row],[RV gamma]],GammaShape2,GammaRate2)/BinomTrials,Table3[[#This Row],[RV binom]])</f>
        <v>0</v>
      </c>
      <c r="M2026" s="1">
        <f>Table3[[#This Row],[Risk 2 simulated occurences]]*_xlfn.LOGNORM.INV(Table3[[#This Row],[RV lognorm]],(LN(ImpLow2)+LN(ImpUp2))/2,(LN(ImpUp2)-LN(ImpLow2))/3.29)</f>
        <v>0</v>
      </c>
    </row>
    <row r="2027" spans="7:13">
      <c r="G2027">
        <v>0.5890805104696567</v>
      </c>
      <c r="H2027">
        <v>0.28690561851808133</v>
      </c>
      <c r="I2027">
        <v>0.98473072656650595</v>
      </c>
      <c r="J2027">
        <f>_xlfn.BINOM.INV(BinomTrials,_xlfn.GAMMA.INV(Table3[[#This Row],[RV gamma]],GammaShape1,GammaRate1)/BinomTrials,Table3[[#This Row],[RV binom]])</f>
        <v>0</v>
      </c>
      <c r="K2027" s="1">
        <f>Table3[[#This Row],[Risk 1 Simulated occurences]]*_xlfn.LOGNORM.INV(Table3[[#This Row],[RV lognorm]],(LN(ImpLow1)+LN(ImpUp1))/2,(LN(ImpUp1)-LN(ImpLow1))/3.29)</f>
        <v>0</v>
      </c>
      <c r="L2027">
        <f>_xlfn.BINOM.INV(BinomTrials,_xlfn.GAMMA.INV(Table3[[#This Row],[RV gamma]],GammaShape2,GammaRate2)/BinomTrials,Table3[[#This Row],[RV binom]])</f>
        <v>0</v>
      </c>
      <c r="M2027" s="1">
        <f>Table3[[#This Row],[Risk 2 simulated occurences]]*_xlfn.LOGNORM.INV(Table3[[#This Row],[RV lognorm]],(LN(ImpLow2)+LN(ImpUp2))/2,(LN(ImpUp2)-LN(ImpLow2))/3.29)</f>
        <v>0</v>
      </c>
    </row>
    <row r="2028" spans="7:13">
      <c r="G2028">
        <v>0.67613946351974241</v>
      </c>
      <c r="H2028">
        <v>2.2730433392678589E-2</v>
      </c>
      <c r="I2028">
        <v>0.36932140326561469</v>
      </c>
      <c r="J2028">
        <f>_xlfn.BINOM.INV(BinomTrials,_xlfn.GAMMA.INV(Table3[[#This Row],[RV gamma]],GammaShape1,GammaRate1)/BinomTrials,Table3[[#This Row],[RV binom]])</f>
        <v>0</v>
      </c>
      <c r="K2028" s="1">
        <f>Table3[[#This Row],[Risk 1 Simulated occurences]]*_xlfn.LOGNORM.INV(Table3[[#This Row],[RV lognorm]],(LN(ImpLow1)+LN(ImpUp1))/2,(LN(ImpUp1)-LN(ImpLow1))/3.29)</f>
        <v>0</v>
      </c>
      <c r="L2028">
        <f>_xlfn.BINOM.INV(BinomTrials,_xlfn.GAMMA.INV(Table3[[#This Row],[RV gamma]],GammaShape2,GammaRate2)/BinomTrials,Table3[[#This Row],[RV binom]])</f>
        <v>0</v>
      </c>
      <c r="M2028" s="1">
        <f>Table3[[#This Row],[Risk 2 simulated occurences]]*_xlfn.LOGNORM.INV(Table3[[#This Row],[RV lognorm]],(LN(ImpLow2)+LN(ImpUp2))/2,(LN(ImpUp2)-LN(ImpLow2))/3.29)</f>
        <v>0</v>
      </c>
    </row>
    <row r="2029" spans="7:13">
      <c r="G2029">
        <v>0.87596337631156829</v>
      </c>
      <c r="H2029">
        <v>3.0394030749049984E-2</v>
      </c>
      <c r="I2029">
        <v>0.18482468518653172</v>
      </c>
      <c r="J2029">
        <f>_xlfn.BINOM.INV(BinomTrials,_xlfn.GAMMA.INV(Table3[[#This Row],[RV gamma]],GammaShape1,GammaRate1)/BinomTrials,Table3[[#This Row],[RV binom]])</f>
        <v>0</v>
      </c>
      <c r="K2029" s="1">
        <f>Table3[[#This Row],[Risk 1 Simulated occurences]]*_xlfn.LOGNORM.INV(Table3[[#This Row],[RV lognorm]],(LN(ImpLow1)+LN(ImpUp1))/2,(LN(ImpUp1)-LN(ImpLow1))/3.29)</f>
        <v>0</v>
      </c>
      <c r="L2029">
        <f>_xlfn.BINOM.INV(BinomTrials,_xlfn.GAMMA.INV(Table3[[#This Row],[RV gamma]],GammaShape2,GammaRate2)/BinomTrials,Table3[[#This Row],[RV binom]])</f>
        <v>0</v>
      </c>
      <c r="M2029" s="1">
        <f>Table3[[#This Row],[Risk 2 simulated occurences]]*_xlfn.LOGNORM.INV(Table3[[#This Row],[RV lognorm]],(LN(ImpLow2)+LN(ImpUp2))/2,(LN(ImpUp2)-LN(ImpLow2))/3.29)</f>
        <v>0</v>
      </c>
    </row>
    <row r="2030" spans="7:13">
      <c r="G2030">
        <v>0.31646566852762625</v>
      </c>
      <c r="H2030">
        <v>0.83247479928306989</v>
      </c>
      <c r="I2030">
        <v>0.34848393003851358</v>
      </c>
      <c r="J2030">
        <f>_xlfn.BINOM.INV(BinomTrials,_xlfn.GAMMA.INV(Table3[[#This Row],[RV gamma]],GammaShape1,GammaRate1)/BinomTrials,Table3[[#This Row],[RV binom]])</f>
        <v>1</v>
      </c>
      <c r="K2030" s="1">
        <f>Table3[[#This Row],[Risk 1 Simulated occurences]]*_xlfn.LOGNORM.INV(Table3[[#This Row],[RV lognorm]],(LN(ImpLow1)+LN(ImpUp1))/2,(LN(ImpUp1)-LN(ImpLow1))/3.29)</f>
        <v>24078.877465294991</v>
      </c>
      <c r="L2030">
        <f>_xlfn.BINOM.INV(BinomTrials,_xlfn.GAMMA.INV(Table3[[#This Row],[RV gamma]],GammaShape2,GammaRate2)/BinomTrials,Table3[[#This Row],[RV binom]])</f>
        <v>0</v>
      </c>
      <c r="M2030" s="1">
        <f>Table3[[#This Row],[Risk 2 simulated occurences]]*_xlfn.LOGNORM.INV(Table3[[#This Row],[RV lognorm]],(LN(ImpLow2)+LN(ImpUp2))/2,(LN(ImpUp2)-LN(ImpLow2))/3.29)</f>
        <v>0</v>
      </c>
    </row>
    <row r="2031" spans="7:13">
      <c r="G2031">
        <v>0.83849094381485645</v>
      </c>
      <c r="H2031">
        <v>0.4039515505563242</v>
      </c>
      <c r="I2031">
        <v>0.96941215729779195</v>
      </c>
      <c r="J2031">
        <f>_xlfn.BINOM.INV(BinomTrials,_xlfn.GAMMA.INV(Table3[[#This Row],[RV gamma]],GammaShape1,GammaRate1)/BinomTrials,Table3[[#This Row],[RV binom]])</f>
        <v>0</v>
      </c>
      <c r="K2031" s="1">
        <f>Table3[[#This Row],[Risk 1 Simulated occurences]]*_xlfn.LOGNORM.INV(Table3[[#This Row],[RV lognorm]],(LN(ImpLow1)+LN(ImpUp1))/2,(LN(ImpUp1)-LN(ImpLow1))/3.29)</f>
        <v>0</v>
      </c>
      <c r="L2031">
        <f>_xlfn.BINOM.INV(BinomTrials,_xlfn.GAMMA.INV(Table3[[#This Row],[RV gamma]],GammaShape2,GammaRate2)/BinomTrials,Table3[[#This Row],[RV binom]])</f>
        <v>0</v>
      </c>
      <c r="M2031" s="1">
        <f>Table3[[#This Row],[Risk 2 simulated occurences]]*_xlfn.LOGNORM.INV(Table3[[#This Row],[RV lognorm]],(LN(ImpLow2)+LN(ImpUp2))/2,(LN(ImpUp2)-LN(ImpLow2))/3.29)</f>
        <v>0</v>
      </c>
    </row>
    <row r="2032" spans="7:13">
      <c r="G2032">
        <v>0.51729269629218277</v>
      </c>
      <c r="H2032">
        <v>0.21371020014104908</v>
      </c>
      <c r="I2032">
        <v>0.91012770398991538</v>
      </c>
      <c r="J2032">
        <f>_xlfn.BINOM.INV(BinomTrials,_xlfn.GAMMA.INV(Table3[[#This Row],[RV gamma]],GammaShape1,GammaRate1)/BinomTrials,Table3[[#This Row],[RV binom]])</f>
        <v>0</v>
      </c>
      <c r="K2032" s="1">
        <f>Table3[[#This Row],[Risk 1 Simulated occurences]]*_xlfn.LOGNORM.INV(Table3[[#This Row],[RV lognorm]],(LN(ImpLow1)+LN(ImpUp1))/2,(LN(ImpUp1)-LN(ImpLow1))/3.29)</f>
        <v>0</v>
      </c>
      <c r="L2032">
        <f>_xlfn.BINOM.INV(BinomTrials,_xlfn.GAMMA.INV(Table3[[#This Row],[RV gamma]],GammaShape2,GammaRate2)/BinomTrials,Table3[[#This Row],[RV binom]])</f>
        <v>0</v>
      </c>
      <c r="M2032" s="1">
        <f>Table3[[#This Row],[Risk 2 simulated occurences]]*_xlfn.LOGNORM.INV(Table3[[#This Row],[RV lognorm]],(LN(ImpLow2)+LN(ImpUp2))/2,(LN(ImpUp2)-LN(ImpLow2))/3.29)</f>
        <v>0</v>
      </c>
    </row>
    <row r="2033" spans="7:13">
      <c r="G2033">
        <v>0.13834658271556097</v>
      </c>
      <c r="H2033">
        <v>0.82733377061194446</v>
      </c>
      <c r="I2033">
        <v>0.51632095850832804</v>
      </c>
      <c r="J2033">
        <f>_xlfn.BINOM.INV(BinomTrials,_xlfn.GAMMA.INV(Table3[[#This Row],[RV gamma]],GammaShape1,GammaRate1)/BinomTrials,Table3[[#This Row],[RV binom]])</f>
        <v>1</v>
      </c>
      <c r="K2033" s="1">
        <f>Table3[[#This Row],[Risk 1 Simulated occurences]]*_xlfn.LOGNORM.INV(Table3[[#This Row],[RV lognorm]],(LN(ImpLow1)+LN(ImpUp1))/2,(LN(ImpUp1)-LN(ImpLow1))/3.29)</f>
        <v>32541.554576358751</v>
      </c>
      <c r="L2033">
        <f>_xlfn.BINOM.INV(BinomTrials,_xlfn.GAMMA.INV(Table3[[#This Row],[RV gamma]],GammaShape2,GammaRate2)/BinomTrials,Table3[[#This Row],[RV binom]])</f>
        <v>0</v>
      </c>
      <c r="M2033" s="1">
        <f>Table3[[#This Row],[Risk 2 simulated occurences]]*_xlfn.LOGNORM.INV(Table3[[#This Row],[RV lognorm]],(LN(ImpLow2)+LN(ImpUp2))/2,(LN(ImpUp2)-LN(ImpLow2))/3.29)</f>
        <v>0</v>
      </c>
    </row>
    <row r="2034" spans="7:13">
      <c r="G2034">
        <v>0.19101570043294491</v>
      </c>
      <c r="H2034">
        <v>0.99868267495123797</v>
      </c>
      <c r="I2034">
        <v>0.80634964946953103</v>
      </c>
      <c r="J2034">
        <f>_xlfn.BINOM.INV(BinomTrials,_xlfn.GAMMA.INV(Table3[[#This Row],[RV gamma]],GammaShape1,GammaRate1)/BinomTrials,Table3[[#This Row],[RV binom]])</f>
        <v>3</v>
      </c>
      <c r="K2034" s="1">
        <f>Table3[[#This Row],[Risk 1 Simulated occurences]]*_xlfn.LOGNORM.INV(Table3[[#This Row],[RV lognorm]],(LN(ImpLow1)+LN(ImpUp1))/2,(LN(ImpUp1)-LN(ImpLow1))/3.29)</f>
        <v>173737.74301601702</v>
      </c>
      <c r="L2034">
        <f>_xlfn.BINOM.INV(BinomTrials,_xlfn.GAMMA.INV(Table3[[#This Row],[RV gamma]],GammaShape2,GammaRate2)/BinomTrials,Table3[[#This Row],[RV binom]])</f>
        <v>2</v>
      </c>
      <c r="M2034" s="1">
        <f>Table3[[#This Row],[Risk 2 simulated occurences]]*_xlfn.LOGNORM.INV(Table3[[#This Row],[RV lognorm]],(LN(ImpLow2)+LN(ImpUp2))/2,(LN(ImpUp2)-LN(ImpLow2))/3.29)</f>
        <v>11582516.201067807</v>
      </c>
    </row>
    <row r="2035" spans="7:13">
      <c r="G2035">
        <v>0.40087717650499061</v>
      </c>
      <c r="H2035">
        <v>0.85971790545606885</v>
      </c>
      <c r="I2035">
        <v>0.31855863440714716</v>
      </c>
      <c r="J2035">
        <f>_xlfn.BINOM.INV(BinomTrials,_xlfn.GAMMA.INV(Table3[[#This Row],[RV gamma]],GammaShape1,GammaRate1)/BinomTrials,Table3[[#This Row],[RV binom]])</f>
        <v>1</v>
      </c>
      <c r="K2035" s="1">
        <f>Table3[[#This Row],[Risk 1 Simulated occurences]]*_xlfn.LOGNORM.INV(Table3[[#This Row],[RV lognorm]],(LN(ImpLow1)+LN(ImpUp1))/2,(LN(ImpUp1)-LN(ImpLow1))/3.29)</f>
        <v>22730.870218283373</v>
      </c>
      <c r="L2035">
        <f>_xlfn.BINOM.INV(BinomTrials,_xlfn.GAMMA.INV(Table3[[#This Row],[RV gamma]],GammaShape2,GammaRate2)/BinomTrials,Table3[[#This Row],[RV binom]])</f>
        <v>1</v>
      </c>
      <c r="M2035" s="1">
        <f>Table3[[#This Row],[Risk 2 simulated occurences]]*_xlfn.LOGNORM.INV(Table3[[#This Row],[RV lognorm]],(LN(ImpLow2)+LN(ImpUp2))/2,(LN(ImpUp2)-LN(ImpLow2))/3.29)</f>
        <v>2273087.021828338</v>
      </c>
    </row>
    <row r="2036" spans="7:13">
      <c r="G2036">
        <v>0.54270551937758249</v>
      </c>
      <c r="H2036">
        <v>0.27883700014969193</v>
      </c>
      <c r="I2036">
        <v>1.4968480921801404E-2</v>
      </c>
      <c r="J2036">
        <f>_xlfn.BINOM.INV(BinomTrials,_xlfn.GAMMA.INV(Table3[[#This Row],[RV gamma]],GammaShape1,GammaRate1)/BinomTrials,Table3[[#This Row],[RV binom]])</f>
        <v>0</v>
      </c>
      <c r="K2036" s="1">
        <f>Table3[[#This Row],[Risk 1 Simulated occurences]]*_xlfn.LOGNORM.INV(Table3[[#This Row],[RV lognorm]],(LN(ImpLow1)+LN(ImpUp1))/2,(LN(ImpUp1)-LN(ImpLow1))/3.29)</f>
        <v>0</v>
      </c>
      <c r="L2036">
        <f>_xlfn.BINOM.INV(BinomTrials,_xlfn.GAMMA.INV(Table3[[#This Row],[RV gamma]],GammaShape2,GammaRate2)/BinomTrials,Table3[[#This Row],[RV binom]])</f>
        <v>0</v>
      </c>
      <c r="M2036" s="1">
        <f>Table3[[#This Row],[Risk 2 simulated occurences]]*_xlfn.LOGNORM.INV(Table3[[#This Row],[RV lognorm]],(LN(ImpLow2)+LN(ImpUp2))/2,(LN(ImpUp2)-LN(ImpLow2))/3.29)</f>
        <v>0</v>
      </c>
    </row>
    <row r="2037" spans="7:13">
      <c r="G2037">
        <v>0.25166417902878679</v>
      </c>
      <c r="H2037">
        <v>0.41346151587248853</v>
      </c>
      <c r="I2037">
        <v>0.57525885271619026</v>
      </c>
      <c r="J2037">
        <f>_xlfn.BINOM.INV(BinomTrials,_xlfn.GAMMA.INV(Table3[[#This Row],[RV gamma]],GammaShape1,GammaRate1)/BinomTrials,Table3[[#This Row],[RV binom]])</f>
        <v>0</v>
      </c>
      <c r="K2037" s="1">
        <f>Table3[[#This Row],[Risk 1 Simulated occurences]]*_xlfn.LOGNORM.INV(Table3[[#This Row],[RV lognorm]],(LN(ImpLow1)+LN(ImpUp1))/2,(LN(ImpUp1)-LN(ImpLow1))/3.29)</f>
        <v>0</v>
      </c>
      <c r="L2037">
        <f>_xlfn.BINOM.INV(BinomTrials,_xlfn.GAMMA.INV(Table3[[#This Row],[RV gamma]],GammaShape2,GammaRate2)/BinomTrials,Table3[[#This Row],[RV binom]])</f>
        <v>0</v>
      </c>
      <c r="M2037" s="1">
        <f>Table3[[#This Row],[Risk 2 simulated occurences]]*_xlfn.LOGNORM.INV(Table3[[#This Row],[RV lognorm]],(LN(ImpLow2)+LN(ImpUp2))/2,(LN(ImpUp2)-LN(ImpLow2))/3.29)</f>
        <v>0</v>
      </c>
    </row>
    <row r="2038" spans="7:13">
      <c r="G2038">
        <v>0.7198569368197848</v>
      </c>
      <c r="H2038">
        <v>4.7697268914290367E-2</v>
      </c>
      <c r="I2038">
        <v>0.37553760100879596</v>
      </c>
      <c r="J2038">
        <f>_xlfn.BINOM.INV(BinomTrials,_xlfn.GAMMA.INV(Table3[[#This Row],[RV gamma]],GammaShape1,GammaRate1)/BinomTrials,Table3[[#This Row],[RV binom]])</f>
        <v>0</v>
      </c>
      <c r="K2038" s="1">
        <f>Table3[[#This Row],[Risk 1 Simulated occurences]]*_xlfn.LOGNORM.INV(Table3[[#This Row],[RV lognorm]],(LN(ImpLow1)+LN(ImpUp1))/2,(LN(ImpUp1)-LN(ImpLow1))/3.29)</f>
        <v>0</v>
      </c>
      <c r="L2038">
        <f>_xlfn.BINOM.INV(BinomTrials,_xlfn.GAMMA.INV(Table3[[#This Row],[RV gamma]],GammaShape2,GammaRate2)/BinomTrials,Table3[[#This Row],[RV binom]])</f>
        <v>0</v>
      </c>
      <c r="M2038" s="1">
        <f>Table3[[#This Row],[Risk 2 simulated occurences]]*_xlfn.LOGNORM.INV(Table3[[#This Row],[RV lognorm]],(LN(ImpLow2)+LN(ImpUp2))/2,(LN(ImpUp2)-LN(ImpLow2))/3.29)</f>
        <v>0</v>
      </c>
    </row>
    <row r="2039" spans="7:13">
      <c r="G2039">
        <v>0.63553713012278878</v>
      </c>
      <c r="H2039">
        <v>0.64799864247813754</v>
      </c>
      <c r="I2039">
        <v>0.66046015483348641</v>
      </c>
      <c r="J2039">
        <f>_xlfn.BINOM.INV(BinomTrials,_xlfn.GAMMA.INV(Table3[[#This Row],[RV gamma]],GammaShape1,GammaRate1)/BinomTrials,Table3[[#This Row],[RV binom]])</f>
        <v>1</v>
      </c>
      <c r="K2039" s="1">
        <f>Table3[[#This Row],[Risk 1 Simulated occurences]]*_xlfn.LOGNORM.INV(Table3[[#This Row],[RV lognorm]],(LN(ImpLow1)+LN(ImpUp1))/2,(LN(ImpUp1)-LN(ImpLow1))/3.29)</f>
        <v>42242.590907398982</v>
      </c>
      <c r="L2039">
        <f>_xlfn.BINOM.INV(BinomTrials,_xlfn.GAMMA.INV(Table3[[#This Row],[RV gamma]],GammaShape2,GammaRate2)/BinomTrials,Table3[[#This Row],[RV binom]])</f>
        <v>0</v>
      </c>
      <c r="M2039" s="1">
        <f>Table3[[#This Row],[Risk 2 simulated occurences]]*_xlfn.LOGNORM.INV(Table3[[#This Row],[RV lognorm]],(LN(ImpLow2)+LN(ImpUp2))/2,(LN(ImpUp2)-LN(ImpLow2))/3.29)</f>
        <v>0</v>
      </c>
    </row>
    <row r="2040" spans="7:13">
      <c r="G2040">
        <v>0.47254597371097001</v>
      </c>
      <c r="H2040">
        <v>0.91318413005824395</v>
      </c>
      <c r="I2040">
        <v>0.35382228640551783</v>
      </c>
      <c r="J2040">
        <f>_xlfn.BINOM.INV(BinomTrials,_xlfn.GAMMA.INV(Table3[[#This Row],[RV gamma]],GammaShape1,GammaRate1)/BinomTrials,Table3[[#This Row],[RV binom]])</f>
        <v>2</v>
      </c>
      <c r="K2040" s="1">
        <f>Table3[[#This Row],[Risk 1 Simulated occurences]]*_xlfn.LOGNORM.INV(Table3[[#This Row],[RV lognorm]],(LN(ImpLow1)+LN(ImpUp1))/2,(LN(ImpUp1)-LN(ImpLow1))/3.29)</f>
        <v>48645.395309287414</v>
      </c>
      <c r="L2040">
        <f>_xlfn.BINOM.INV(BinomTrials,_xlfn.GAMMA.INV(Table3[[#This Row],[RV gamma]],GammaShape2,GammaRate2)/BinomTrials,Table3[[#This Row],[RV binom]])</f>
        <v>1</v>
      </c>
      <c r="M2040" s="1">
        <f>Table3[[#This Row],[Risk 2 simulated occurences]]*_xlfn.LOGNORM.INV(Table3[[#This Row],[RV lognorm]],(LN(ImpLow2)+LN(ImpUp2))/2,(LN(ImpUp2)-LN(ImpLow2))/3.29)</f>
        <v>2432269.765464372</v>
      </c>
    </row>
    <row r="2041" spans="7:13">
      <c r="G2041">
        <v>8.0180160272950385E-2</v>
      </c>
      <c r="H2041">
        <v>0.88567388890575338</v>
      </c>
      <c r="I2041">
        <v>0.69116761753855627</v>
      </c>
      <c r="J2041">
        <f>_xlfn.BINOM.INV(BinomTrials,_xlfn.GAMMA.INV(Table3[[#This Row],[RV gamma]],GammaShape1,GammaRate1)/BinomTrials,Table3[[#This Row],[RV binom]])</f>
        <v>1</v>
      </c>
      <c r="K2041" s="1">
        <f>Table3[[#This Row],[Risk 1 Simulated occurences]]*_xlfn.LOGNORM.INV(Table3[[#This Row],[RV lognorm]],(LN(ImpLow1)+LN(ImpUp1))/2,(LN(ImpUp1)-LN(ImpLow1))/3.29)</f>
        <v>44845.739239790368</v>
      </c>
      <c r="L2041">
        <f>_xlfn.BINOM.INV(BinomTrials,_xlfn.GAMMA.INV(Table3[[#This Row],[RV gamma]],GammaShape2,GammaRate2)/BinomTrials,Table3[[#This Row],[RV binom]])</f>
        <v>1</v>
      </c>
      <c r="M2041" s="1">
        <f>Table3[[#This Row],[Risk 2 simulated occurences]]*_xlfn.LOGNORM.INV(Table3[[#This Row],[RV lognorm]],(LN(ImpLow2)+LN(ImpUp2))/2,(LN(ImpUp2)-LN(ImpLow2))/3.29)</f>
        <v>4484573.9239790393</v>
      </c>
    </row>
    <row r="2042" spans="7:13">
      <c r="G2042">
        <v>0.58795370747705633</v>
      </c>
      <c r="H2042">
        <v>0.52105083899621429</v>
      </c>
      <c r="I2042">
        <v>0.4541479705153722</v>
      </c>
      <c r="J2042">
        <f>_xlfn.BINOM.INV(BinomTrials,_xlfn.GAMMA.INV(Table3[[#This Row],[RV gamma]],GammaShape1,GammaRate1)/BinomTrials,Table3[[#This Row],[RV binom]])</f>
        <v>0</v>
      </c>
      <c r="K2042" s="1">
        <f>Table3[[#This Row],[Risk 1 Simulated occurences]]*_xlfn.LOGNORM.INV(Table3[[#This Row],[RV lognorm]],(LN(ImpLow1)+LN(ImpUp1))/2,(LN(ImpUp1)-LN(ImpLow1))/3.29)</f>
        <v>0</v>
      </c>
      <c r="L2042">
        <f>_xlfn.BINOM.INV(BinomTrials,_xlfn.GAMMA.INV(Table3[[#This Row],[RV gamma]],GammaShape2,GammaRate2)/BinomTrials,Table3[[#This Row],[RV binom]])</f>
        <v>0</v>
      </c>
      <c r="M2042" s="1">
        <f>Table3[[#This Row],[Risk 2 simulated occurences]]*_xlfn.LOGNORM.INV(Table3[[#This Row],[RV lognorm]],(LN(ImpLow2)+LN(ImpUp2))/2,(LN(ImpUp2)-LN(ImpLow2))/3.29)</f>
        <v>0</v>
      </c>
    </row>
    <row r="2043" spans="7:13">
      <c r="G2043">
        <v>0.73796156688498404</v>
      </c>
      <c r="H2043">
        <v>0.30145100937292491</v>
      </c>
      <c r="I2043">
        <v>0.86494045186086577</v>
      </c>
      <c r="J2043">
        <f>_xlfn.BINOM.INV(BinomTrials,_xlfn.GAMMA.INV(Table3[[#This Row],[RV gamma]],GammaShape1,GammaRate1)/BinomTrials,Table3[[#This Row],[RV binom]])</f>
        <v>0</v>
      </c>
      <c r="K2043" s="1">
        <f>Table3[[#This Row],[Risk 1 Simulated occurences]]*_xlfn.LOGNORM.INV(Table3[[#This Row],[RV lognorm]],(LN(ImpLow1)+LN(ImpUp1))/2,(LN(ImpUp1)-LN(ImpLow1))/3.29)</f>
        <v>0</v>
      </c>
      <c r="L2043">
        <f>_xlfn.BINOM.INV(BinomTrials,_xlfn.GAMMA.INV(Table3[[#This Row],[RV gamma]],GammaShape2,GammaRate2)/BinomTrials,Table3[[#This Row],[RV binom]])</f>
        <v>0</v>
      </c>
      <c r="M2043" s="1">
        <f>Table3[[#This Row],[Risk 2 simulated occurences]]*_xlfn.LOGNORM.INV(Table3[[#This Row],[RV lognorm]],(LN(ImpLow2)+LN(ImpUp2))/2,(LN(ImpUp2)-LN(ImpLow2))/3.29)</f>
        <v>0</v>
      </c>
    </row>
    <row r="2044" spans="7:13">
      <c r="G2044">
        <v>0.92005463592710657</v>
      </c>
      <c r="H2044">
        <v>0.48711453074920669</v>
      </c>
      <c r="I2044">
        <v>5.4174425571306806E-2</v>
      </c>
      <c r="J2044">
        <f>_xlfn.BINOM.INV(BinomTrials,_xlfn.GAMMA.INV(Table3[[#This Row],[RV gamma]],GammaShape1,GammaRate1)/BinomTrials,Table3[[#This Row],[RV binom]])</f>
        <v>0</v>
      </c>
      <c r="K2044" s="1">
        <f>Table3[[#This Row],[Risk 1 Simulated occurences]]*_xlfn.LOGNORM.INV(Table3[[#This Row],[RV lognorm]],(LN(ImpLow1)+LN(ImpUp1))/2,(LN(ImpUp1)-LN(ImpLow1))/3.29)</f>
        <v>0</v>
      </c>
      <c r="L2044">
        <f>_xlfn.BINOM.INV(BinomTrials,_xlfn.GAMMA.INV(Table3[[#This Row],[RV gamma]],GammaShape2,GammaRate2)/BinomTrials,Table3[[#This Row],[RV binom]])</f>
        <v>0</v>
      </c>
      <c r="M2044" s="1">
        <f>Table3[[#This Row],[Risk 2 simulated occurences]]*_xlfn.LOGNORM.INV(Table3[[#This Row],[RV lognorm]],(LN(ImpLow2)+LN(ImpUp2))/2,(LN(ImpUp2)-LN(ImpLow2))/3.29)</f>
        <v>0</v>
      </c>
    </row>
    <row r="2045" spans="7:13">
      <c r="G2045">
        <v>0.35826602687978465</v>
      </c>
      <c r="H2045">
        <v>0.93391830191664316</v>
      </c>
      <c r="I2045">
        <v>0.50957057695350172</v>
      </c>
      <c r="J2045">
        <f>_xlfn.BINOM.INV(BinomTrials,_xlfn.GAMMA.INV(Table3[[#This Row],[RV gamma]],GammaShape1,GammaRate1)/BinomTrials,Table3[[#This Row],[RV binom]])</f>
        <v>2</v>
      </c>
      <c r="K2045" s="1">
        <f>Table3[[#This Row],[Risk 1 Simulated occurences]]*_xlfn.LOGNORM.INV(Table3[[#This Row],[RV lognorm]],(LN(ImpLow1)+LN(ImpUp1))/2,(LN(ImpUp1)-LN(ImpLow1))/3.29)</f>
        <v>64316.507244286193</v>
      </c>
      <c r="L2045">
        <f>_xlfn.BINOM.INV(BinomTrials,_xlfn.GAMMA.INV(Table3[[#This Row],[RV gamma]],GammaShape2,GammaRate2)/BinomTrials,Table3[[#This Row],[RV binom]])</f>
        <v>1</v>
      </c>
      <c r="M2045" s="1">
        <f>Table3[[#This Row],[Risk 2 simulated occurences]]*_xlfn.LOGNORM.INV(Table3[[#This Row],[RV lognorm]],(LN(ImpLow2)+LN(ImpUp2))/2,(LN(ImpUp2)-LN(ImpLow2))/3.29)</f>
        <v>3215825.362214311</v>
      </c>
    </row>
    <row r="2046" spans="7:13">
      <c r="G2046">
        <v>0.37711376854084144</v>
      </c>
      <c r="H2046">
        <v>0.36490031302203441</v>
      </c>
      <c r="I2046">
        <v>0.35268685750322737</v>
      </c>
      <c r="J2046">
        <f>_xlfn.BINOM.INV(BinomTrials,_xlfn.GAMMA.INV(Table3[[#This Row],[RV gamma]],GammaShape1,GammaRate1)/BinomTrials,Table3[[#This Row],[RV binom]])</f>
        <v>0</v>
      </c>
      <c r="K2046" s="1">
        <f>Table3[[#This Row],[Risk 1 Simulated occurences]]*_xlfn.LOGNORM.INV(Table3[[#This Row],[RV lognorm]],(LN(ImpLow1)+LN(ImpUp1))/2,(LN(ImpUp1)-LN(ImpLow1))/3.29)</f>
        <v>0</v>
      </c>
      <c r="L2046">
        <f>_xlfn.BINOM.INV(BinomTrials,_xlfn.GAMMA.INV(Table3[[#This Row],[RV gamma]],GammaShape2,GammaRate2)/BinomTrials,Table3[[#This Row],[RV binom]])</f>
        <v>0</v>
      </c>
      <c r="M2046" s="1">
        <f>Table3[[#This Row],[Risk 2 simulated occurences]]*_xlfn.LOGNORM.INV(Table3[[#This Row],[RV lognorm]],(LN(ImpLow2)+LN(ImpUp2))/2,(LN(ImpUp2)-LN(ImpLow2))/3.29)</f>
        <v>0</v>
      </c>
    </row>
    <row r="2047" spans="7:13">
      <c r="G2047">
        <v>0.15110786592173756</v>
      </c>
      <c r="H2047">
        <v>0.87956096133196771</v>
      </c>
      <c r="I2047">
        <v>0.60801405674219788</v>
      </c>
      <c r="J2047">
        <f>_xlfn.BINOM.INV(BinomTrials,_xlfn.GAMMA.INV(Table3[[#This Row],[RV gamma]],GammaShape1,GammaRate1)/BinomTrials,Table3[[#This Row],[RV binom]])</f>
        <v>1</v>
      </c>
      <c r="K2047" s="1">
        <f>Table3[[#This Row],[Risk 1 Simulated occurences]]*_xlfn.LOGNORM.INV(Table3[[#This Row],[RV lognorm]],(LN(ImpLow1)+LN(ImpUp1))/2,(LN(ImpUp1)-LN(ImpLow1))/3.29)</f>
        <v>38311.333127347178</v>
      </c>
      <c r="L2047">
        <f>_xlfn.BINOM.INV(BinomTrials,_xlfn.GAMMA.INV(Table3[[#This Row],[RV gamma]],GammaShape2,GammaRate2)/BinomTrials,Table3[[#This Row],[RV binom]])</f>
        <v>1</v>
      </c>
      <c r="M2047" s="1">
        <f>Table3[[#This Row],[Risk 2 simulated occurences]]*_xlfn.LOGNORM.INV(Table3[[#This Row],[RV lognorm]],(LN(ImpLow2)+LN(ImpUp2))/2,(LN(ImpUp2)-LN(ImpLow2))/3.29)</f>
        <v>3831133.3127347194</v>
      </c>
    </row>
    <row r="2048" spans="7:13">
      <c r="G2048">
        <v>0.66990254664323412</v>
      </c>
      <c r="H2048">
        <v>0.78107710638133676</v>
      </c>
      <c r="I2048">
        <v>0.8922516661194394</v>
      </c>
      <c r="J2048">
        <f>_xlfn.BINOM.INV(BinomTrials,_xlfn.GAMMA.INV(Table3[[#This Row],[RV gamma]],GammaShape1,GammaRate1)/BinomTrials,Table3[[#This Row],[RV binom]])</f>
        <v>1</v>
      </c>
      <c r="K2048" s="1">
        <f>Table3[[#This Row],[Risk 1 Simulated occurences]]*_xlfn.LOGNORM.INV(Table3[[#This Row],[RV lognorm]],(LN(ImpLow1)+LN(ImpUp1))/2,(LN(ImpUp1)-LN(ImpLow1))/3.29)</f>
        <v>75243.970310235018</v>
      </c>
      <c r="L2048">
        <f>_xlfn.BINOM.INV(BinomTrials,_xlfn.GAMMA.INV(Table3[[#This Row],[RV gamma]],GammaShape2,GammaRate2)/BinomTrials,Table3[[#This Row],[RV binom]])</f>
        <v>0</v>
      </c>
      <c r="M2048" s="1">
        <f>Table3[[#This Row],[Risk 2 simulated occurences]]*_xlfn.LOGNORM.INV(Table3[[#This Row],[RV lognorm]],(LN(ImpLow2)+LN(ImpUp2))/2,(LN(ImpUp2)-LN(ImpLow2))/3.29)</f>
        <v>0</v>
      </c>
    </row>
    <row r="2049" spans="7:13">
      <c r="G2049">
        <v>5.210143283573046E-2</v>
      </c>
      <c r="H2049">
        <v>0.56292695112662716</v>
      </c>
      <c r="I2049">
        <v>7.3752469417523808E-2</v>
      </c>
      <c r="J2049">
        <f>_xlfn.BINOM.INV(BinomTrials,_xlfn.GAMMA.INV(Table3[[#This Row],[RV gamma]],GammaShape1,GammaRate1)/BinomTrials,Table3[[#This Row],[RV binom]])</f>
        <v>0</v>
      </c>
      <c r="K2049" s="1">
        <f>Table3[[#This Row],[Risk 1 Simulated occurences]]*_xlfn.LOGNORM.INV(Table3[[#This Row],[RV lognorm]],(LN(ImpLow1)+LN(ImpUp1))/2,(LN(ImpUp1)-LN(ImpLow1))/3.29)</f>
        <v>0</v>
      </c>
      <c r="L2049">
        <f>_xlfn.BINOM.INV(BinomTrials,_xlfn.GAMMA.INV(Table3[[#This Row],[RV gamma]],GammaShape2,GammaRate2)/BinomTrials,Table3[[#This Row],[RV binom]])</f>
        <v>0</v>
      </c>
      <c r="M2049" s="1">
        <f>Table3[[#This Row],[Risk 2 simulated occurences]]*_xlfn.LOGNORM.INV(Table3[[#This Row],[RV lognorm]],(LN(ImpLow2)+LN(ImpUp2))/2,(LN(ImpUp2)-LN(ImpLow2))/3.29)</f>
        <v>0</v>
      </c>
    </row>
    <row r="2050" spans="7:13">
      <c r="G2050">
        <v>0.66878167012184009</v>
      </c>
      <c r="H2050">
        <v>0.11326758522226828</v>
      </c>
      <c r="I2050">
        <v>0.55775350032269655</v>
      </c>
      <c r="J2050">
        <f>_xlfn.BINOM.INV(BinomTrials,_xlfn.GAMMA.INV(Table3[[#This Row],[RV gamma]],GammaShape1,GammaRate1)/BinomTrials,Table3[[#This Row],[RV binom]])</f>
        <v>0</v>
      </c>
      <c r="K2050" s="1">
        <f>Table3[[#This Row],[Risk 1 Simulated occurences]]*_xlfn.LOGNORM.INV(Table3[[#This Row],[RV lognorm]],(LN(ImpLow1)+LN(ImpUp1))/2,(LN(ImpUp1)-LN(ImpLow1))/3.29)</f>
        <v>0</v>
      </c>
      <c r="L2050">
        <f>_xlfn.BINOM.INV(BinomTrials,_xlfn.GAMMA.INV(Table3[[#This Row],[RV gamma]],GammaShape2,GammaRate2)/BinomTrials,Table3[[#This Row],[RV binom]])</f>
        <v>0</v>
      </c>
      <c r="M2050" s="1">
        <f>Table3[[#This Row],[Risk 2 simulated occurences]]*_xlfn.LOGNORM.INV(Table3[[#This Row],[RV lognorm]],(LN(ImpLow2)+LN(ImpUp2))/2,(LN(ImpUp2)-LN(ImpLow2))/3.29)</f>
        <v>0</v>
      </c>
    </row>
    <row r="2051" spans="7:13">
      <c r="G2051">
        <v>0.21352973776568182</v>
      </c>
      <c r="H2051">
        <v>0.68830483066304815</v>
      </c>
      <c r="I2051">
        <v>0.16307992356041442</v>
      </c>
      <c r="J2051">
        <f>_xlfn.BINOM.INV(BinomTrials,_xlfn.GAMMA.INV(Table3[[#This Row],[RV gamma]],GammaShape1,GammaRate1)/BinomTrials,Table3[[#This Row],[RV binom]])</f>
        <v>1</v>
      </c>
      <c r="K2051" s="1">
        <f>Table3[[#This Row],[Risk 1 Simulated occurences]]*_xlfn.LOGNORM.INV(Table3[[#This Row],[RV lognorm]],(LN(ImpLow1)+LN(ImpUp1))/2,(LN(ImpUp1)-LN(ImpLow1))/3.29)</f>
        <v>15905.845958554206</v>
      </c>
      <c r="L2051">
        <f>_xlfn.BINOM.INV(BinomTrials,_xlfn.GAMMA.INV(Table3[[#This Row],[RV gamma]],GammaShape2,GammaRate2)/BinomTrials,Table3[[#This Row],[RV binom]])</f>
        <v>0</v>
      </c>
      <c r="M2051" s="1">
        <f>Table3[[#This Row],[Risk 2 simulated occurences]]*_xlfn.LOGNORM.INV(Table3[[#This Row],[RV lognorm]],(LN(ImpLow2)+LN(ImpUp2))/2,(LN(ImpUp2)-LN(ImpLow2))/3.29)</f>
        <v>0</v>
      </c>
    </row>
    <row r="2052" spans="7:13">
      <c r="G2052">
        <v>0.79430262781414329</v>
      </c>
      <c r="H2052">
        <v>0.33928895384971469</v>
      </c>
      <c r="I2052">
        <v>0.88427527988528609</v>
      </c>
      <c r="J2052">
        <f>_xlfn.BINOM.INV(BinomTrials,_xlfn.GAMMA.INV(Table3[[#This Row],[RV gamma]],GammaShape1,GammaRate1)/BinomTrials,Table3[[#This Row],[RV binom]])</f>
        <v>0</v>
      </c>
      <c r="K2052" s="1">
        <f>Table3[[#This Row],[Risk 1 Simulated occurences]]*_xlfn.LOGNORM.INV(Table3[[#This Row],[RV lognorm]],(LN(ImpLow1)+LN(ImpUp1))/2,(LN(ImpUp1)-LN(ImpLow1))/3.29)</f>
        <v>0</v>
      </c>
      <c r="L2052">
        <f>_xlfn.BINOM.INV(BinomTrials,_xlfn.GAMMA.INV(Table3[[#This Row],[RV gamma]],GammaShape2,GammaRate2)/BinomTrials,Table3[[#This Row],[RV binom]])</f>
        <v>0</v>
      </c>
      <c r="M2052" s="1">
        <f>Table3[[#This Row],[Risk 2 simulated occurences]]*_xlfn.LOGNORM.INV(Table3[[#This Row],[RV lognorm]],(LN(ImpLow2)+LN(ImpUp2))/2,(LN(ImpUp2)-LN(ImpLow2))/3.29)</f>
        <v>0</v>
      </c>
    </row>
    <row r="2053" spans="7:13">
      <c r="G2053">
        <v>0.84426567230572258</v>
      </c>
      <c r="H2053">
        <v>0.42944735215485436</v>
      </c>
      <c r="I2053">
        <v>1.4629032003986199E-2</v>
      </c>
      <c r="J2053">
        <f>_xlfn.BINOM.INV(BinomTrials,_xlfn.GAMMA.INV(Table3[[#This Row],[RV gamma]],GammaShape1,GammaRate1)/BinomTrials,Table3[[#This Row],[RV binom]])</f>
        <v>0</v>
      </c>
      <c r="K2053" s="1">
        <f>Table3[[#This Row],[Risk 1 Simulated occurences]]*_xlfn.LOGNORM.INV(Table3[[#This Row],[RV lognorm]],(LN(ImpLow1)+LN(ImpUp1))/2,(LN(ImpUp1)-LN(ImpLow1))/3.29)</f>
        <v>0</v>
      </c>
      <c r="L2053">
        <f>_xlfn.BINOM.INV(BinomTrials,_xlfn.GAMMA.INV(Table3[[#This Row],[RV gamma]],GammaShape2,GammaRate2)/BinomTrials,Table3[[#This Row],[RV binom]])</f>
        <v>0</v>
      </c>
      <c r="M2053" s="1">
        <f>Table3[[#This Row],[Risk 2 simulated occurences]]*_xlfn.LOGNORM.INV(Table3[[#This Row],[RV lognorm]],(LN(ImpLow2)+LN(ImpUp2))/2,(LN(ImpUp2)-LN(ImpLow2))/3.29)</f>
        <v>0</v>
      </c>
    </row>
    <row r="2054" spans="7:13">
      <c r="G2054">
        <v>0.57315444227920587</v>
      </c>
      <c r="H2054">
        <v>0.7216476666376217</v>
      </c>
      <c r="I2054">
        <v>0.87014089099603742</v>
      </c>
      <c r="J2054">
        <f>_xlfn.BINOM.INV(BinomTrials,_xlfn.GAMMA.INV(Table3[[#This Row],[RV gamma]],GammaShape1,GammaRate1)/BinomTrials,Table3[[#This Row],[RV binom]])</f>
        <v>1</v>
      </c>
      <c r="K2054" s="1">
        <f>Table3[[#This Row],[Risk 1 Simulated occurences]]*_xlfn.LOGNORM.INV(Table3[[#This Row],[RV lognorm]],(LN(ImpLow1)+LN(ImpUp1))/2,(LN(ImpUp1)-LN(ImpLow1))/3.29)</f>
        <v>69593.813459834564</v>
      </c>
      <c r="L2054">
        <f>_xlfn.BINOM.INV(BinomTrials,_xlfn.GAMMA.INV(Table3[[#This Row],[RV gamma]],GammaShape2,GammaRate2)/BinomTrials,Table3[[#This Row],[RV binom]])</f>
        <v>0</v>
      </c>
      <c r="M2054" s="1">
        <f>Table3[[#This Row],[Risk 2 simulated occurences]]*_xlfn.LOGNORM.INV(Table3[[#This Row],[RV lognorm]],(LN(ImpLow2)+LN(ImpUp2))/2,(LN(ImpUp2)-LN(ImpLow2))/3.29)</f>
        <v>0</v>
      </c>
    </row>
    <row r="2055" spans="7:13">
      <c r="G2055">
        <v>6.7113866129477444E-3</v>
      </c>
      <c r="H2055">
        <v>0.73233317850731927</v>
      </c>
      <c r="I2055">
        <v>0.45795497040169081</v>
      </c>
      <c r="J2055">
        <f>_xlfn.BINOM.INV(BinomTrials,_xlfn.GAMMA.INV(Table3[[#This Row],[RV gamma]],GammaShape1,GammaRate1)/BinomTrials,Table3[[#This Row],[RV binom]])</f>
        <v>0</v>
      </c>
      <c r="K2055" s="1">
        <f>Table3[[#This Row],[Risk 1 Simulated occurences]]*_xlfn.LOGNORM.INV(Table3[[#This Row],[RV lognorm]],(LN(ImpLow1)+LN(ImpUp1))/2,(LN(ImpUp1)-LN(ImpLow1))/3.29)</f>
        <v>0</v>
      </c>
      <c r="L2055">
        <f>_xlfn.BINOM.INV(BinomTrials,_xlfn.GAMMA.INV(Table3[[#This Row],[RV gamma]],GammaShape2,GammaRate2)/BinomTrials,Table3[[#This Row],[RV binom]])</f>
        <v>0</v>
      </c>
      <c r="M2055" s="1">
        <f>Table3[[#This Row],[Risk 2 simulated occurences]]*_xlfn.LOGNORM.INV(Table3[[#This Row],[RV lognorm]],(LN(ImpLow2)+LN(ImpUp2))/2,(LN(ImpUp2)-LN(ImpLow2))/3.29)</f>
        <v>0</v>
      </c>
    </row>
    <row r="2056" spans="7:13">
      <c r="G2056">
        <v>0.79827480381274352</v>
      </c>
      <c r="H2056">
        <v>0.3237311725149542</v>
      </c>
      <c r="I2056">
        <v>0.84918754121716489</v>
      </c>
      <c r="J2056">
        <f>_xlfn.BINOM.INV(BinomTrials,_xlfn.GAMMA.INV(Table3[[#This Row],[RV gamma]],GammaShape1,GammaRate1)/BinomTrials,Table3[[#This Row],[RV binom]])</f>
        <v>0</v>
      </c>
      <c r="K2056" s="1">
        <f>Table3[[#This Row],[Risk 1 Simulated occurences]]*_xlfn.LOGNORM.INV(Table3[[#This Row],[RV lognorm]],(LN(ImpLow1)+LN(ImpUp1))/2,(LN(ImpUp1)-LN(ImpLow1))/3.29)</f>
        <v>0</v>
      </c>
      <c r="L2056">
        <f>_xlfn.BINOM.INV(BinomTrials,_xlfn.GAMMA.INV(Table3[[#This Row],[RV gamma]],GammaShape2,GammaRate2)/BinomTrials,Table3[[#This Row],[RV binom]])</f>
        <v>0</v>
      </c>
      <c r="M2056" s="1">
        <f>Table3[[#This Row],[Risk 2 simulated occurences]]*_xlfn.LOGNORM.INV(Table3[[#This Row],[RV lognorm]],(LN(ImpLow2)+LN(ImpUp2))/2,(LN(ImpUp2)-LN(ImpLow2))/3.29)</f>
        <v>0</v>
      </c>
    </row>
    <row r="2057" spans="7:13">
      <c r="G2057">
        <v>0.60462768078065832</v>
      </c>
      <c r="H2057">
        <v>0.94981645883518107</v>
      </c>
      <c r="I2057">
        <v>0.29500523688970376</v>
      </c>
      <c r="J2057">
        <f>_xlfn.BINOM.INV(BinomTrials,_xlfn.GAMMA.INV(Table3[[#This Row],[RV gamma]],GammaShape1,GammaRate1)/BinomTrials,Table3[[#This Row],[RV binom]])</f>
        <v>2</v>
      </c>
      <c r="K2057" s="1">
        <f>Table3[[#This Row],[Risk 1 Simulated occurences]]*_xlfn.LOGNORM.INV(Table3[[#This Row],[RV lognorm]],(LN(ImpLow1)+LN(ImpUp1))/2,(LN(ImpUp1)-LN(ImpLow1))/3.29)</f>
        <v>43376.515400988828</v>
      </c>
      <c r="L2057">
        <f>_xlfn.BINOM.INV(BinomTrials,_xlfn.GAMMA.INV(Table3[[#This Row],[RV gamma]],GammaShape2,GammaRate2)/BinomTrials,Table3[[#This Row],[RV binom]])</f>
        <v>1</v>
      </c>
      <c r="M2057" s="1">
        <f>Table3[[#This Row],[Risk 2 simulated occurences]]*_xlfn.LOGNORM.INV(Table3[[#This Row],[RV lognorm]],(LN(ImpLow2)+LN(ImpUp2))/2,(LN(ImpUp2)-LN(ImpLow2))/3.29)</f>
        <v>2168825.7700494425</v>
      </c>
    </row>
    <row r="2058" spans="7:13">
      <c r="G2058">
        <v>0.97743088052488436</v>
      </c>
      <c r="H2058">
        <v>0.56522364288811744</v>
      </c>
      <c r="I2058">
        <v>0.15301640525135043</v>
      </c>
      <c r="J2058">
        <f>_xlfn.BINOM.INV(BinomTrials,_xlfn.GAMMA.INV(Table3[[#This Row],[RV gamma]],GammaShape1,GammaRate1)/BinomTrials,Table3[[#This Row],[RV binom]])</f>
        <v>1</v>
      </c>
      <c r="K2058" s="1">
        <f>Table3[[#This Row],[Risk 1 Simulated occurences]]*_xlfn.LOGNORM.INV(Table3[[#This Row],[RV lognorm]],(LN(ImpLow1)+LN(ImpUp1))/2,(LN(ImpUp1)-LN(ImpLow1))/3.29)</f>
        <v>15448.306930607983</v>
      </c>
      <c r="L2058">
        <f>_xlfn.BINOM.INV(BinomTrials,_xlfn.GAMMA.INV(Table3[[#This Row],[RV gamma]],GammaShape2,GammaRate2)/BinomTrials,Table3[[#This Row],[RV binom]])</f>
        <v>0</v>
      </c>
      <c r="M2058" s="1">
        <f>Table3[[#This Row],[Risk 2 simulated occurences]]*_xlfn.LOGNORM.INV(Table3[[#This Row],[RV lognorm]],(LN(ImpLow2)+LN(ImpUp2))/2,(LN(ImpUp2)-LN(ImpLow2))/3.29)</f>
        <v>0</v>
      </c>
    </row>
    <row r="2059" spans="7:13">
      <c r="G2059">
        <v>0.68080898173191073</v>
      </c>
      <c r="H2059">
        <v>0.7137660205893992</v>
      </c>
      <c r="I2059">
        <v>0.74672305944688766</v>
      </c>
      <c r="J2059">
        <f>_xlfn.BINOM.INV(BinomTrials,_xlfn.GAMMA.INV(Table3[[#This Row],[RV gamma]],GammaShape1,GammaRate1)/BinomTrials,Table3[[#This Row],[RV binom]])</f>
        <v>1</v>
      </c>
      <c r="K2059" s="1">
        <f>Table3[[#This Row],[Risk 1 Simulated occurences]]*_xlfn.LOGNORM.INV(Table3[[#This Row],[RV lognorm]],(LN(ImpLow1)+LN(ImpUp1))/2,(LN(ImpUp1)-LN(ImpLow1))/3.29)</f>
        <v>50337.136166202836</v>
      </c>
      <c r="L2059">
        <f>_xlfn.BINOM.INV(BinomTrials,_xlfn.GAMMA.INV(Table3[[#This Row],[RV gamma]],GammaShape2,GammaRate2)/BinomTrials,Table3[[#This Row],[RV binom]])</f>
        <v>0</v>
      </c>
      <c r="M2059" s="1">
        <f>Table3[[#This Row],[Risk 2 simulated occurences]]*_xlfn.LOGNORM.INV(Table3[[#This Row],[RV lognorm]],(LN(ImpLow2)+LN(ImpUp2))/2,(LN(ImpUp2)-LN(ImpLow2))/3.29)</f>
        <v>0</v>
      </c>
    </row>
    <row r="2060" spans="7:13">
      <c r="G2060">
        <v>0.35655596822339852</v>
      </c>
      <c r="H2060">
        <v>0.26550804603170047</v>
      </c>
      <c r="I2060">
        <v>0.1744601238400024</v>
      </c>
      <c r="J2060">
        <f>_xlfn.BINOM.INV(BinomTrials,_xlfn.GAMMA.INV(Table3[[#This Row],[RV gamma]],GammaShape1,GammaRate1)/BinomTrials,Table3[[#This Row],[RV binom]])</f>
        <v>0</v>
      </c>
      <c r="K2060" s="1">
        <f>Table3[[#This Row],[Risk 1 Simulated occurences]]*_xlfn.LOGNORM.INV(Table3[[#This Row],[RV lognorm]],(LN(ImpLow1)+LN(ImpUp1))/2,(LN(ImpUp1)-LN(ImpLow1))/3.29)</f>
        <v>0</v>
      </c>
      <c r="L2060">
        <f>_xlfn.BINOM.INV(BinomTrials,_xlfn.GAMMA.INV(Table3[[#This Row],[RV gamma]],GammaShape2,GammaRate2)/BinomTrials,Table3[[#This Row],[RV binom]])</f>
        <v>0</v>
      </c>
      <c r="M2060" s="1">
        <f>Table3[[#This Row],[Risk 2 simulated occurences]]*_xlfn.LOGNORM.INV(Table3[[#This Row],[RV lognorm]],(LN(ImpLow2)+LN(ImpUp2))/2,(LN(ImpUp2)-LN(ImpLow2))/3.29)</f>
        <v>0</v>
      </c>
    </row>
    <row r="2061" spans="7:13">
      <c r="G2061">
        <v>0.63615793065920379</v>
      </c>
      <c r="H2061">
        <v>0.3937296547897764</v>
      </c>
      <c r="I2061">
        <v>0.15130137892034901</v>
      </c>
      <c r="J2061">
        <f>_xlfn.BINOM.INV(BinomTrials,_xlfn.GAMMA.INV(Table3[[#This Row],[RV gamma]],GammaShape1,GammaRate1)/BinomTrials,Table3[[#This Row],[RV binom]])</f>
        <v>0</v>
      </c>
      <c r="K2061" s="1">
        <f>Table3[[#This Row],[Risk 1 Simulated occurences]]*_xlfn.LOGNORM.INV(Table3[[#This Row],[RV lognorm]],(LN(ImpLow1)+LN(ImpUp1))/2,(LN(ImpUp1)-LN(ImpLow1))/3.29)</f>
        <v>0</v>
      </c>
      <c r="L2061">
        <f>_xlfn.BINOM.INV(BinomTrials,_xlfn.GAMMA.INV(Table3[[#This Row],[RV gamma]],GammaShape2,GammaRate2)/BinomTrials,Table3[[#This Row],[RV binom]])</f>
        <v>0</v>
      </c>
      <c r="M2061" s="1">
        <f>Table3[[#This Row],[Risk 2 simulated occurences]]*_xlfn.LOGNORM.INV(Table3[[#This Row],[RV lognorm]],(LN(ImpLow2)+LN(ImpUp2))/2,(LN(ImpUp2)-LN(ImpLow2))/3.29)</f>
        <v>0</v>
      </c>
    </row>
    <row r="2062" spans="7:13">
      <c r="G2062">
        <v>0.906340589237558</v>
      </c>
      <c r="H2062">
        <v>0.41430805177162777</v>
      </c>
      <c r="I2062">
        <v>0.92227551430569754</v>
      </c>
      <c r="J2062">
        <f>_xlfn.BINOM.INV(BinomTrials,_xlfn.GAMMA.INV(Table3[[#This Row],[RV gamma]],GammaShape1,GammaRate1)/BinomTrials,Table3[[#This Row],[RV binom]])</f>
        <v>0</v>
      </c>
      <c r="K2062" s="1">
        <f>Table3[[#This Row],[Risk 1 Simulated occurences]]*_xlfn.LOGNORM.INV(Table3[[#This Row],[RV lognorm]],(LN(ImpLow1)+LN(ImpUp1))/2,(LN(ImpUp1)-LN(ImpLow1))/3.29)</f>
        <v>0</v>
      </c>
      <c r="L2062">
        <f>_xlfn.BINOM.INV(BinomTrials,_xlfn.GAMMA.INV(Table3[[#This Row],[RV gamma]],GammaShape2,GammaRate2)/BinomTrials,Table3[[#This Row],[RV binom]])</f>
        <v>0</v>
      </c>
      <c r="M2062" s="1">
        <f>Table3[[#This Row],[Risk 2 simulated occurences]]*_xlfn.LOGNORM.INV(Table3[[#This Row],[RV lognorm]],(LN(ImpLow2)+LN(ImpUp2))/2,(LN(ImpUp2)-LN(ImpLow2))/3.29)</f>
        <v>0</v>
      </c>
    </row>
    <row r="2063" spans="7:13">
      <c r="G2063">
        <v>0.86628331563728089</v>
      </c>
      <c r="H2063">
        <v>0.27542612574781578</v>
      </c>
      <c r="I2063">
        <v>0.68456893585835066</v>
      </c>
      <c r="J2063">
        <f>_xlfn.BINOM.INV(BinomTrials,_xlfn.GAMMA.INV(Table3[[#This Row],[RV gamma]],GammaShape1,GammaRate1)/BinomTrials,Table3[[#This Row],[RV binom]])</f>
        <v>0</v>
      </c>
      <c r="K2063" s="1">
        <f>Table3[[#This Row],[Risk 1 Simulated occurences]]*_xlfn.LOGNORM.INV(Table3[[#This Row],[RV lognorm]],(LN(ImpLow1)+LN(ImpUp1))/2,(LN(ImpUp1)-LN(ImpLow1))/3.29)</f>
        <v>0</v>
      </c>
      <c r="L2063">
        <f>_xlfn.BINOM.INV(BinomTrials,_xlfn.GAMMA.INV(Table3[[#This Row],[RV gamma]],GammaShape2,GammaRate2)/BinomTrials,Table3[[#This Row],[RV binom]])</f>
        <v>0</v>
      </c>
      <c r="M2063" s="1">
        <f>Table3[[#This Row],[Risk 2 simulated occurences]]*_xlfn.LOGNORM.INV(Table3[[#This Row],[RV lognorm]],(LN(ImpLow2)+LN(ImpUp2))/2,(LN(ImpUp2)-LN(ImpLow2))/3.29)</f>
        <v>0</v>
      </c>
    </row>
    <row r="2064" spans="7:13">
      <c r="G2064">
        <v>0.62368591577917609</v>
      </c>
      <c r="H2064">
        <v>8.6895443539552128E-2</v>
      </c>
      <c r="I2064">
        <v>0.55010497129992808</v>
      </c>
      <c r="J2064">
        <f>_xlfn.BINOM.INV(BinomTrials,_xlfn.GAMMA.INV(Table3[[#This Row],[RV gamma]],GammaShape1,GammaRate1)/BinomTrials,Table3[[#This Row],[RV binom]])</f>
        <v>0</v>
      </c>
      <c r="K2064" s="1">
        <f>Table3[[#This Row],[Risk 1 Simulated occurences]]*_xlfn.LOGNORM.INV(Table3[[#This Row],[RV lognorm]],(LN(ImpLow1)+LN(ImpUp1))/2,(LN(ImpUp1)-LN(ImpLow1))/3.29)</f>
        <v>0</v>
      </c>
      <c r="L2064">
        <f>_xlfn.BINOM.INV(BinomTrials,_xlfn.GAMMA.INV(Table3[[#This Row],[RV gamma]],GammaShape2,GammaRate2)/BinomTrials,Table3[[#This Row],[RV binom]])</f>
        <v>0</v>
      </c>
      <c r="M2064" s="1">
        <f>Table3[[#This Row],[Risk 2 simulated occurences]]*_xlfn.LOGNORM.INV(Table3[[#This Row],[RV lognorm]],(LN(ImpLow2)+LN(ImpUp2))/2,(LN(ImpUp2)-LN(ImpLow2))/3.29)</f>
        <v>0</v>
      </c>
    </row>
    <row r="2065" spans="7:13">
      <c r="G2065">
        <v>0.28918650061319884</v>
      </c>
      <c r="H2065">
        <v>0.45171956925267331</v>
      </c>
      <c r="I2065">
        <v>0.61425263789214779</v>
      </c>
      <c r="J2065">
        <f>_xlfn.BINOM.INV(BinomTrials,_xlfn.GAMMA.INV(Table3[[#This Row],[RV gamma]],GammaShape1,GammaRate1)/BinomTrials,Table3[[#This Row],[RV binom]])</f>
        <v>0</v>
      </c>
      <c r="K2065" s="1">
        <f>Table3[[#This Row],[Risk 1 Simulated occurences]]*_xlfn.LOGNORM.INV(Table3[[#This Row],[RV lognorm]],(LN(ImpLow1)+LN(ImpUp1))/2,(LN(ImpUp1)-LN(ImpLow1))/3.29)</f>
        <v>0</v>
      </c>
      <c r="L2065">
        <f>_xlfn.BINOM.INV(BinomTrials,_xlfn.GAMMA.INV(Table3[[#This Row],[RV gamma]],GammaShape2,GammaRate2)/BinomTrials,Table3[[#This Row],[RV binom]])</f>
        <v>0</v>
      </c>
      <c r="M2065" s="1">
        <f>Table3[[#This Row],[Risk 2 simulated occurences]]*_xlfn.LOGNORM.INV(Table3[[#This Row],[RV lognorm]],(LN(ImpLow2)+LN(ImpUp2))/2,(LN(ImpUp2)-LN(ImpLow2))/3.29)</f>
        <v>0</v>
      </c>
    </row>
    <row r="2066" spans="7:13">
      <c r="G2066">
        <v>0.35751580603305055</v>
      </c>
      <c r="H2066">
        <v>5.0800429680757424E-2</v>
      </c>
      <c r="I2066">
        <v>0.74408505332846431</v>
      </c>
      <c r="J2066">
        <f>_xlfn.BINOM.INV(BinomTrials,_xlfn.GAMMA.INV(Table3[[#This Row],[RV gamma]],GammaShape1,GammaRate1)/BinomTrials,Table3[[#This Row],[RV binom]])</f>
        <v>0</v>
      </c>
      <c r="K2066" s="1">
        <f>Table3[[#This Row],[Risk 1 Simulated occurences]]*_xlfn.LOGNORM.INV(Table3[[#This Row],[RV lognorm]],(LN(ImpLow1)+LN(ImpUp1))/2,(LN(ImpUp1)-LN(ImpLow1))/3.29)</f>
        <v>0</v>
      </c>
      <c r="L2066">
        <f>_xlfn.BINOM.INV(BinomTrials,_xlfn.GAMMA.INV(Table3[[#This Row],[RV gamma]],GammaShape2,GammaRate2)/BinomTrials,Table3[[#This Row],[RV binom]])</f>
        <v>0</v>
      </c>
      <c r="M2066" s="1">
        <f>Table3[[#This Row],[Risk 2 simulated occurences]]*_xlfn.LOGNORM.INV(Table3[[#This Row],[RV lognorm]],(LN(ImpLow2)+LN(ImpUp2))/2,(LN(ImpUp2)-LN(ImpLow2))/3.29)</f>
        <v>0</v>
      </c>
    </row>
    <row r="2067" spans="7:13">
      <c r="G2067">
        <v>0.76815199748061225</v>
      </c>
      <c r="H2067">
        <v>0.80282164449003601</v>
      </c>
      <c r="I2067">
        <v>0.83749129149945978</v>
      </c>
      <c r="J2067">
        <f>_xlfn.BINOM.INV(BinomTrials,_xlfn.GAMMA.INV(Table3[[#This Row],[RV gamma]],GammaShape1,GammaRate1)/BinomTrials,Table3[[#This Row],[RV binom]])</f>
        <v>1</v>
      </c>
      <c r="K2067" s="1">
        <f>Table3[[#This Row],[Risk 1 Simulated occurences]]*_xlfn.LOGNORM.INV(Table3[[#This Row],[RV lognorm]],(LN(ImpLow1)+LN(ImpUp1))/2,(LN(ImpUp1)-LN(ImpLow1))/3.29)</f>
        <v>62972.189432619387</v>
      </c>
      <c r="L2067">
        <f>_xlfn.BINOM.INV(BinomTrials,_xlfn.GAMMA.INV(Table3[[#This Row],[RV gamma]],GammaShape2,GammaRate2)/BinomTrials,Table3[[#This Row],[RV binom]])</f>
        <v>0</v>
      </c>
      <c r="M2067" s="1">
        <f>Table3[[#This Row],[Risk 2 simulated occurences]]*_xlfn.LOGNORM.INV(Table3[[#This Row],[RV lognorm]],(LN(ImpLow2)+LN(ImpUp2))/2,(LN(ImpUp2)-LN(ImpLow2))/3.29)</f>
        <v>0</v>
      </c>
    </row>
    <row r="2068" spans="7:13">
      <c r="G2068">
        <v>0.33062165665003546</v>
      </c>
      <c r="H2068">
        <v>2.3378944035330296E-2</v>
      </c>
      <c r="I2068">
        <v>0.7161362314206251</v>
      </c>
      <c r="J2068">
        <f>_xlfn.BINOM.INV(BinomTrials,_xlfn.GAMMA.INV(Table3[[#This Row],[RV gamma]],GammaShape1,GammaRate1)/BinomTrials,Table3[[#This Row],[RV binom]])</f>
        <v>0</v>
      </c>
      <c r="K2068" s="1">
        <f>Table3[[#This Row],[Risk 1 Simulated occurences]]*_xlfn.LOGNORM.INV(Table3[[#This Row],[RV lognorm]],(LN(ImpLow1)+LN(ImpUp1))/2,(LN(ImpUp1)-LN(ImpLow1))/3.29)</f>
        <v>0</v>
      </c>
      <c r="L2068">
        <f>_xlfn.BINOM.INV(BinomTrials,_xlfn.GAMMA.INV(Table3[[#This Row],[RV gamma]],GammaShape2,GammaRate2)/BinomTrials,Table3[[#This Row],[RV binom]])</f>
        <v>0</v>
      </c>
      <c r="M2068" s="1">
        <f>Table3[[#This Row],[Risk 2 simulated occurences]]*_xlfn.LOGNORM.INV(Table3[[#This Row],[RV lognorm]],(LN(ImpLow2)+LN(ImpUp2))/2,(LN(ImpUp2)-LN(ImpLow2))/3.29)</f>
        <v>0</v>
      </c>
    </row>
    <row r="2069" spans="7:13">
      <c r="G2069">
        <v>0.75818331714634934</v>
      </c>
      <c r="H2069">
        <v>0.92991240179627777</v>
      </c>
      <c r="I2069">
        <v>0.10164148644620621</v>
      </c>
      <c r="J2069">
        <f>_xlfn.BINOM.INV(BinomTrials,_xlfn.GAMMA.INV(Table3[[#This Row],[RV gamma]],GammaShape1,GammaRate1)/BinomTrials,Table3[[#This Row],[RV binom]])</f>
        <v>2</v>
      </c>
      <c r="K2069" s="1">
        <f>Table3[[#This Row],[Risk 1 Simulated occurences]]*_xlfn.LOGNORM.INV(Table3[[#This Row],[RV lognorm]],(LN(ImpLow1)+LN(ImpUp1))/2,(LN(ImpUp1)-LN(ImpLow1))/3.29)</f>
        <v>25961.317342109505</v>
      </c>
      <c r="L2069">
        <f>_xlfn.BINOM.INV(BinomTrials,_xlfn.GAMMA.INV(Table3[[#This Row],[RV gamma]],GammaShape2,GammaRate2)/BinomTrials,Table3[[#This Row],[RV binom]])</f>
        <v>1</v>
      </c>
      <c r="M2069" s="1">
        <f>Table3[[#This Row],[Risk 2 simulated occurences]]*_xlfn.LOGNORM.INV(Table3[[#This Row],[RV lognorm]],(LN(ImpLow2)+LN(ImpUp2))/2,(LN(ImpUp2)-LN(ImpLow2))/3.29)</f>
        <v>1298065.8671054759</v>
      </c>
    </row>
    <row r="2070" spans="7:13">
      <c r="G2070">
        <v>0.7870112786940352</v>
      </c>
      <c r="H2070">
        <v>3.7736990040977018E-2</v>
      </c>
      <c r="I2070">
        <v>0.28846270138791891</v>
      </c>
      <c r="J2070">
        <f>_xlfn.BINOM.INV(BinomTrials,_xlfn.GAMMA.INV(Table3[[#This Row],[RV gamma]],GammaShape1,GammaRate1)/BinomTrials,Table3[[#This Row],[RV binom]])</f>
        <v>0</v>
      </c>
      <c r="K2070" s="1">
        <f>Table3[[#This Row],[Risk 1 Simulated occurences]]*_xlfn.LOGNORM.INV(Table3[[#This Row],[RV lognorm]],(LN(ImpLow1)+LN(ImpUp1))/2,(LN(ImpUp1)-LN(ImpLow1))/3.29)</f>
        <v>0</v>
      </c>
      <c r="L2070">
        <f>_xlfn.BINOM.INV(BinomTrials,_xlfn.GAMMA.INV(Table3[[#This Row],[RV gamma]],GammaShape2,GammaRate2)/BinomTrials,Table3[[#This Row],[RV binom]])</f>
        <v>0</v>
      </c>
      <c r="M2070" s="1">
        <f>Table3[[#This Row],[Risk 2 simulated occurences]]*_xlfn.LOGNORM.INV(Table3[[#This Row],[RV lognorm]],(LN(ImpLow2)+LN(ImpUp2))/2,(LN(ImpUp2)-LN(ImpLow2))/3.29)</f>
        <v>0</v>
      </c>
    </row>
    <row r="2071" spans="7:13">
      <c r="G2071">
        <v>0.29856101064875767</v>
      </c>
      <c r="H2071">
        <v>0.24559161870069413</v>
      </c>
      <c r="I2071">
        <v>0.19262222675263055</v>
      </c>
      <c r="J2071">
        <f>_xlfn.BINOM.INV(BinomTrials,_xlfn.GAMMA.INV(Table3[[#This Row],[RV gamma]],GammaShape1,GammaRate1)/BinomTrials,Table3[[#This Row],[RV binom]])</f>
        <v>0</v>
      </c>
      <c r="K2071" s="1">
        <f>Table3[[#This Row],[Risk 1 Simulated occurences]]*_xlfn.LOGNORM.INV(Table3[[#This Row],[RV lognorm]],(LN(ImpLow1)+LN(ImpUp1))/2,(LN(ImpUp1)-LN(ImpLow1))/3.29)</f>
        <v>0</v>
      </c>
      <c r="L2071">
        <f>_xlfn.BINOM.INV(BinomTrials,_xlfn.GAMMA.INV(Table3[[#This Row],[RV gamma]],GammaShape2,GammaRate2)/BinomTrials,Table3[[#This Row],[RV binom]])</f>
        <v>0</v>
      </c>
      <c r="M2071" s="1">
        <f>Table3[[#This Row],[Risk 2 simulated occurences]]*_xlfn.LOGNORM.INV(Table3[[#This Row],[RV lognorm]],(LN(ImpLow2)+LN(ImpUp2))/2,(LN(ImpUp2)-LN(ImpLow2))/3.29)</f>
        <v>0</v>
      </c>
    </row>
    <row r="2072" spans="7:13">
      <c r="G2072">
        <v>0.91490597367049475</v>
      </c>
      <c r="H2072">
        <v>0.6583355025659946</v>
      </c>
      <c r="I2072">
        <v>0.4017650314614945</v>
      </c>
      <c r="J2072">
        <f>_xlfn.BINOM.INV(BinomTrials,_xlfn.GAMMA.INV(Table3[[#This Row],[RV gamma]],GammaShape1,GammaRate1)/BinomTrials,Table3[[#This Row],[RV binom]])</f>
        <v>1</v>
      </c>
      <c r="K2072" s="1">
        <f>Table3[[#This Row],[Risk 1 Simulated occurences]]*_xlfn.LOGNORM.INV(Table3[[#This Row],[RV lognorm]],(LN(ImpLow1)+LN(ImpUp1))/2,(LN(ImpUp1)-LN(ImpLow1))/3.29)</f>
        <v>26569.453723154369</v>
      </c>
      <c r="L2072">
        <f>_xlfn.BINOM.INV(BinomTrials,_xlfn.GAMMA.INV(Table3[[#This Row],[RV gamma]],GammaShape2,GammaRate2)/BinomTrials,Table3[[#This Row],[RV binom]])</f>
        <v>0</v>
      </c>
      <c r="M2072" s="1">
        <f>Table3[[#This Row],[Risk 2 simulated occurences]]*_xlfn.LOGNORM.INV(Table3[[#This Row],[RV lognorm]],(LN(ImpLow2)+LN(ImpUp2))/2,(LN(ImpUp2)-LN(ImpLow2))/3.29)</f>
        <v>0</v>
      </c>
    </row>
    <row r="2073" spans="7:13">
      <c r="G2073">
        <v>0.82469948000493432</v>
      </c>
      <c r="H2073">
        <v>0.64479162667169776</v>
      </c>
      <c r="I2073">
        <v>0.4648837733384612</v>
      </c>
      <c r="J2073">
        <f>_xlfn.BINOM.INV(BinomTrials,_xlfn.GAMMA.INV(Table3[[#This Row],[RV gamma]],GammaShape1,GammaRate1)/BinomTrials,Table3[[#This Row],[RV binom]])</f>
        <v>1</v>
      </c>
      <c r="K2073" s="1">
        <f>Table3[[#This Row],[Risk 1 Simulated occurences]]*_xlfn.LOGNORM.INV(Table3[[#This Row],[RV lognorm]],(LN(ImpLow1)+LN(ImpUp1))/2,(LN(ImpUp1)-LN(ImpLow1))/3.29)</f>
        <v>29731.070422664474</v>
      </c>
      <c r="L2073">
        <f>_xlfn.BINOM.INV(BinomTrials,_xlfn.GAMMA.INV(Table3[[#This Row],[RV gamma]],GammaShape2,GammaRate2)/BinomTrials,Table3[[#This Row],[RV binom]])</f>
        <v>0</v>
      </c>
      <c r="M2073" s="1">
        <f>Table3[[#This Row],[Risk 2 simulated occurences]]*_xlfn.LOGNORM.INV(Table3[[#This Row],[RV lognorm]],(LN(ImpLow2)+LN(ImpUp2))/2,(LN(ImpUp2)-LN(ImpLow2))/3.29)</f>
        <v>0</v>
      </c>
    </row>
    <row r="2074" spans="7:13">
      <c r="G2074">
        <v>0.72416044293165227</v>
      </c>
      <c r="H2074">
        <v>1.286947122442977E-2</v>
      </c>
      <c r="I2074">
        <v>0.30157849951720728</v>
      </c>
      <c r="J2074">
        <f>_xlfn.BINOM.INV(BinomTrials,_xlfn.GAMMA.INV(Table3[[#This Row],[RV gamma]],GammaShape1,GammaRate1)/BinomTrials,Table3[[#This Row],[RV binom]])</f>
        <v>0</v>
      </c>
      <c r="K2074" s="1">
        <f>Table3[[#This Row],[Risk 1 Simulated occurences]]*_xlfn.LOGNORM.INV(Table3[[#This Row],[RV lognorm]],(LN(ImpLow1)+LN(ImpUp1))/2,(LN(ImpUp1)-LN(ImpLow1))/3.29)</f>
        <v>0</v>
      </c>
      <c r="L2074">
        <f>_xlfn.BINOM.INV(BinomTrials,_xlfn.GAMMA.INV(Table3[[#This Row],[RV gamma]],GammaShape2,GammaRate2)/BinomTrials,Table3[[#This Row],[RV binom]])</f>
        <v>0</v>
      </c>
      <c r="M2074" s="1">
        <f>Table3[[#This Row],[Risk 2 simulated occurences]]*_xlfn.LOGNORM.INV(Table3[[#This Row],[RV lognorm]],(LN(ImpLow2)+LN(ImpUp2))/2,(LN(ImpUp2)-LN(ImpLow2))/3.29)</f>
        <v>0</v>
      </c>
    </row>
    <row r="2075" spans="7:13">
      <c r="G2075">
        <v>0.96456435227979176</v>
      </c>
      <c r="H2075">
        <v>0.29720286899116022</v>
      </c>
      <c r="I2075">
        <v>0.62984138570252868</v>
      </c>
      <c r="J2075">
        <f>_xlfn.BINOM.INV(BinomTrials,_xlfn.GAMMA.INV(Table3[[#This Row],[RV gamma]],GammaShape1,GammaRate1)/BinomTrials,Table3[[#This Row],[RV binom]])</f>
        <v>0</v>
      </c>
      <c r="K2075" s="1">
        <f>Table3[[#This Row],[Risk 1 Simulated occurences]]*_xlfn.LOGNORM.INV(Table3[[#This Row],[RV lognorm]],(LN(ImpLow1)+LN(ImpUp1))/2,(LN(ImpUp1)-LN(ImpLow1))/3.29)</f>
        <v>0</v>
      </c>
      <c r="L2075">
        <f>_xlfn.BINOM.INV(BinomTrials,_xlfn.GAMMA.INV(Table3[[#This Row],[RV gamma]],GammaShape2,GammaRate2)/BinomTrials,Table3[[#This Row],[RV binom]])</f>
        <v>0</v>
      </c>
      <c r="M2075" s="1">
        <f>Table3[[#This Row],[Risk 2 simulated occurences]]*_xlfn.LOGNORM.INV(Table3[[#This Row],[RV lognorm]],(LN(ImpLow2)+LN(ImpUp2))/2,(LN(ImpUp2)-LN(ImpLow2))/3.29)</f>
        <v>0</v>
      </c>
    </row>
    <row r="2076" spans="7:13">
      <c r="G2076">
        <v>0.43306876646032033</v>
      </c>
      <c r="H2076">
        <v>8.8619134430130544E-2</v>
      </c>
      <c r="I2076">
        <v>0.74416950239994073</v>
      </c>
      <c r="J2076">
        <f>_xlfn.BINOM.INV(BinomTrials,_xlfn.GAMMA.INV(Table3[[#This Row],[RV gamma]],GammaShape1,GammaRate1)/BinomTrials,Table3[[#This Row],[RV binom]])</f>
        <v>0</v>
      </c>
      <c r="K2076" s="1">
        <f>Table3[[#This Row],[Risk 1 Simulated occurences]]*_xlfn.LOGNORM.INV(Table3[[#This Row],[RV lognorm]],(LN(ImpLow1)+LN(ImpUp1))/2,(LN(ImpUp1)-LN(ImpLow1))/3.29)</f>
        <v>0</v>
      </c>
      <c r="L2076">
        <f>_xlfn.BINOM.INV(BinomTrials,_xlfn.GAMMA.INV(Table3[[#This Row],[RV gamma]],GammaShape2,GammaRate2)/BinomTrials,Table3[[#This Row],[RV binom]])</f>
        <v>0</v>
      </c>
      <c r="M2076" s="1">
        <f>Table3[[#This Row],[Risk 2 simulated occurences]]*_xlfn.LOGNORM.INV(Table3[[#This Row],[RV lognorm]],(LN(ImpLow2)+LN(ImpUp2))/2,(LN(ImpUp2)-LN(ImpLow2))/3.29)</f>
        <v>0</v>
      </c>
    </row>
    <row r="2077" spans="7:13">
      <c r="G2077">
        <v>0.58675789860391891</v>
      </c>
      <c r="H2077">
        <v>0.42179236720399577</v>
      </c>
      <c r="I2077">
        <v>0.25682683580407262</v>
      </c>
      <c r="J2077">
        <f>_xlfn.BINOM.INV(BinomTrials,_xlfn.GAMMA.INV(Table3[[#This Row],[RV gamma]],GammaShape1,GammaRate1)/BinomTrials,Table3[[#This Row],[RV binom]])</f>
        <v>0</v>
      </c>
      <c r="K2077" s="1">
        <f>Table3[[#This Row],[Risk 1 Simulated occurences]]*_xlfn.LOGNORM.INV(Table3[[#This Row],[RV lognorm]],(LN(ImpLow1)+LN(ImpUp1))/2,(LN(ImpUp1)-LN(ImpLow1))/3.29)</f>
        <v>0</v>
      </c>
      <c r="L2077">
        <f>_xlfn.BINOM.INV(BinomTrials,_xlfn.GAMMA.INV(Table3[[#This Row],[RV gamma]],GammaShape2,GammaRate2)/BinomTrials,Table3[[#This Row],[RV binom]])</f>
        <v>0</v>
      </c>
      <c r="M2077" s="1">
        <f>Table3[[#This Row],[Risk 2 simulated occurences]]*_xlfn.LOGNORM.INV(Table3[[#This Row],[RV lognorm]],(LN(ImpLow2)+LN(ImpUp2))/2,(LN(ImpUp2)-LN(ImpLow2))/3.29)</f>
        <v>0</v>
      </c>
    </row>
    <row r="2078" spans="7:13">
      <c r="G2078">
        <v>0.64000183606520378</v>
      </c>
      <c r="H2078">
        <v>6.4315597556678386E-2</v>
      </c>
      <c r="I2078">
        <v>0.48862935904815297</v>
      </c>
      <c r="J2078">
        <f>_xlfn.BINOM.INV(BinomTrials,_xlfn.GAMMA.INV(Table3[[#This Row],[RV gamma]],GammaShape1,GammaRate1)/BinomTrials,Table3[[#This Row],[RV binom]])</f>
        <v>0</v>
      </c>
      <c r="K2078" s="1">
        <f>Table3[[#This Row],[Risk 1 Simulated occurences]]*_xlfn.LOGNORM.INV(Table3[[#This Row],[RV lognorm]],(LN(ImpLow1)+LN(ImpUp1))/2,(LN(ImpUp1)-LN(ImpLow1))/3.29)</f>
        <v>0</v>
      </c>
      <c r="L2078">
        <f>_xlfn.BINOM.INV(BinomTrials,_xlfn.GAMMA.INV(Table3[[#This Row],[RV gamma]],GammaShape2,GammaRate2)/BinomTrials,Table3[[#This Row],[RV binom]])</f>
        <v>0</v>
      </c>
      <c r="M2078" s="1">
        <f>Table3[[#This Row],[Risk 2 simulated occurences]]*_xlfn.LOGNORM.INV(Table3[[#This Row],[RV lognorm]],(LN(ImpLow2)+LN(ImpUp2))/2,(LN(ImpUp2)-LN(ImpLow2))/3.29)</f>
        <v>0</v>
      </c>
    </row>
    <row r="2079" spans="7:13">
      <c r="G2079">
        <v>0.51085874788037444</v>
      </c>
      <c r="H2079">
        <v>0.95224813509371509</v>
      </c>
      <c r="I2079">
        <v>0.39363752230705579</v>
      </c>
      <c r="J2079">
        <f>_xlfn.BINOM.INV(BinomTrials,_xlfn.GAMMA.INV(Table3[[#This Row],[RV gamma]],GammaShape1,GammaRate1)/BinomTrials,Table3[[#This Row],[RV binom]])</f>
        <v>2</v>
      </c>
      <c r="K2079" s="1">
        <f>Table3[[#This Row],[Risk 1 Simulated occurences]]*_xlfn.LOGNORM.INV(Table3[[#This Row],[RV lognorm]],(LN(ImpLow1)+LN(ImpUp1))/2,(LN(ImpUp1)-LN(ImpLow1))/3.29)</f>
        <v>52361.065808536572</v>
      </c>
      <c r="L2079">
        <f>_xlfn.BINOM.INV(BinomTrials,_xlfn.GAMMA.INV(Table3[[#This Row],[RV gamma]],GammaShape2,GammaRate2)/BinomTrials,Table3[[#This Row],[RV binom]])</f>
        <v>1</v>
      </c>
      <c r="M2079" s="1">
        <f>Table3[[#This Row],[Risk 2 simulated occurences]]*_xlfn.LOGNORM.INV(Table3[[#This Row],[RV lognorm]],(LN(ImpLow2)+LN(ImpUp2))/2,(LN(ImpUp2)-LN(ImpLow2))/3.29)</f>
        <v>2618053.2904268298</v>
      </c>
    </row>
    <row r="2080" spans="7:13">
      <c r="G2080">
        <v>2.9756254530398296E-3</v>
      </c>
      <c r="H2080">
        <v>0.4344065200697661</v>
      </c>
      <c r="I2080">
        <v>0.86583741468649233</v>
      </c>
      <c r="J2080">
        <f>_xlfn.BINOM.INV(BinomTrials,_xlfn.GAMMA.INV(Table3[[#This Row],[RV gamma]],GammaShape1,GammaRate1)/BinomTrials,Table3[[#This Row],[RV binom]])</f>
        <v>0</v>
      </c>
      <c r="K2080" s="1">
        <f>Table3[[#This Row],[Risk 1 Simulated occurences]]*_xlfn.LOGNORM.INV(Table3[[#This Row],[RV lognorm]],(LN(ImpLow1)+LN(ImpUp1))/2,(LN(ImpUp1)-LN(ImpLow1))/3.29)</f>
        <v>0</v>
      </c>
      <c r="L2080">
        <f>_xlfn.BINOM.INV(BinomTrials,_xlfn.GAMMA.INV(Table3[[#This Row],[RV gamma]],GammaShape2,GammaRate2)/BinomTrials,Table3[[#This Row],[RV binom]])</f>
        <v>0</v>
      </c>
      <c r="M2080" s="1">
        <f>Table3[[#This Row],[Risk 2 simulated occurences]]*_xlfn.LOGNORM.INV(Table3[[#This Row],[RV lognorm]],(LN(ImpLow2)+LN(ImpUp2))/2,(LN(ImpUp2)-LN(ImpLow2))/3.29)</f>
        <v>0</v>
      </c>
    </row>
    <row r="2081" spans="7:13">
      <c r="G2081">
        <v>1.133698924041213E-2</v>
      </c>
      <c r="H2081">
        <v>7.0382812558851579E-2</v>
      </c>
      <c r="I2081">
        <v>0.12942863587729103</v>
      </c>
      <c r="J2081">
        <f>_xlfn.BINOM.INV(BinomTrials,_xlfn.GAMMA.INV(Table3[[#This Row],[RV gamma]],GammaShape1,GammaRate1)/BinomTrials,Table3[[#This Row],[RV binom]])</f>
        <v>0</v>
      </c>
      <c r="K2081" s="1">
        <f>Table3[[#This Row],[Risk 1 Simulated occurences]]*_xlfn.LOGNORM.INV(Table3[[#This Row],[RV lognorm]],(LN(ImpLow1)+LN(ImpUp1))/2,(LN(ImpUp1)-LN(ImpLow1))/3.29)</f>
        <v>0</v>
      </c>
      <c r="L2081">
        <f>_xlfn.BINOM.INV(BinomTrials,_xlfn.GAMMA.INV(Table3[[#This Row],[RV gamma]],GammaShape2,GammaRate2)/BinomTrials,Table3[[#This Row],[RV binom]])</f>
        <v>0</v>
      </c>
      <c r="M2081" s="1">
        <f>Table3[[#This Row],[Risk 2 simulated occurences]]*_xlfn.LOGNORM.INV(Table3[[#This Row],[RV lognorm]],(LN(ImpLow2)+LN(ImpUp2))/2,(LN(ImpUp2)-LN(ImpLow2))/3.29)</f>
        <v>0</v>
      </c>
    </row>
    <row r="2082" spans="7:13">
      <c r="G2082">
        <v>0.54077816360666331</v>
      </c>
      <c r="H2082">
        <v>0.92393067661855866</v>
      </c>
      <c r="I2082">
        <v>0.30708318963045406</v>
      </c>
      <c r="J2082">
        <f>_xlfn.BINOM.INV(BinomTrials,_xlfn.GAMMA.INV(Table3[[#This Row],[RV gamma]],GammaShape1,GammaRate1)/BinomTrials,Table3[[#This Row],[RV binom]])</f>
        <v>2</v>
      </c>
      <c r="K2082" s="1">
        <f>Table3[[#This Row],[Risk 1 Simulated occurences]]*_xlfn.LOGNORM.INV(Table3[[#This Row],[RV lognorm]],(LN(ImpLow1)+LN(ImpUp1))/2,(LN(ImpUp1)-LN(ImpLow1))/3.29)</f>
        <v>44442.390894728065</v>
      </c>
      <c r="L2082">
        <f>_xlfn.BINOM.INV(BinomTrials,_xlfn.GAMMA.INV(Table3[[#This Row],[RV gamma]],GammaShape2,GammaRate2)/BinomTrials,Table3[[#This Row],[RV binom]])</f>
        <v>1</v>
      </c>
      <c r="M2082" s="1">
        <f>Table3[[#This Row],[Risk 2 simulated occurences]]*_xlfn.LOGNORM.INV(Table3[[#This Row],[RV lognorm]],(LN(ImpLow2)+LN(ImpUp2))/2,(LN(ImpUp2)-LN(ImpLow2))/3.29)</f>
        <v>2222119.5447364044</v>
      </c>
    </row>
    <row r="2083" spans="7:13">
      <c r="G2083">
        <v>0.85859573719026328</v>
      </c>
      <c r="H2083">
        <v>0.50288192811556254</v>
      </c>
      <c r="I2083">
        <v>0.14716811904086177</v>
      </c>
      <c r="J2083">
        <f>_xlfn.BINOM.INV(BinomTrials,_xlfn.GAMMA.INV(Table3[[#This Row],[RV gamma]],GammaShape1,GammaRate1)/BinomTrials,Table3[[#This Row],[RV binom]])</f>
        <v>0</v>
      </c>
      <c r="K2083" s="1">
        <f>Table3[[#This Row],[Risk 1 Simulated occurences]]*_xlfn.LOGNORM.INV(Table3[[#This Row],[RV lognorm]],(LN(ImpLow1)+LN(ImpUp1))/2,(LN(ImpUp1)-LN(ImpLow1))/3.29)</f>
        <v>0</v>
      </c>
      <c r="L2083">
        <f>_xlfn.BINOM.INV(BinomTrials,_xlfn.GAMMA.INV(Table3[[#This Row],[RV gamma]],GammaShape2,GammaRate2)/BinomTrials,Table3[[#This Row],[RV binom]])</f>
        <v>0</v>
      </c>
      <c r="M2083" s="1">
        <f>Table3[[#This Row],[Risk 2 simulated occurences]]*_xlfn.LOGNORM.INV(Table3[[#This Row],[RV lognorm]],(LN(ImpLow2)+LN(ImpUp2))/2,(LN(ImpUp2)-LN(ImpLow2))/3.29)</f>
        <v>0</v>
      </c>
    </row>
    <row r="2084" spans="7:13">
      <c r="G2084">
        <v>0.41855495675399662</v>
      </c>
      <c r="H2084">
        <v>0.93656583825897699</v>
      </c>
      <c r="I2084">
        <v>0.4545767197639573</v>
      </c>
      <c r="J2084">
        <f>_xlfn.BINOM.INV(BinomTrials,_xlfn.GAMMA.INV(Table3[[#This Row],[RV gamma]],GammaShape1,GammaRate1)/BinomTrials,Table3[[#This Row],[RV binom]])</f>
        <v>2</v>
      </c>
      <c r="K2084" s="1">
        <f>Table3[[#This Row],[Risk 1 Simulated occurences]]*_xlfn.LOGNORM.INV(Table3[[#This Row],[RV lognorm]],(LN(ImpLow1)+LN(ImpUp1))/2,(LN(ImpUp1)-LN(ImpLow1))/3.29)</f>
        <v>58391.172460679212</v>
      </c>
      <c r="L2084">
        <f>_xlfn.BINOM.INV(BinomTrials,_xlfn.GAMMA.INV(Table3[[#This Row],[RV gamma]],GammaShape2,GammaRate2)/BinomTrials,Table3[[#This Row],[RV binom]])</f>
        <v>1</v>
      </c>
      <c r="M2084" s="1">
        <f>Table3[[#This Row],[Risk 2 simulated occurences]]*_xlfn.LOGNORM.INV(Table3[[#This Row],[RV lognorm]],(LN(ImpLow2)+LN(ImpUp2))/2,(LN(ImpUp2)-LN(ImpLow2))/3.29)</f>
        <v>2919558.6230339622</v>
      </c>
    </row>
    <row r="2085" spans="7:13">
      <c r="G2085">
        <v>0.65315816442163577</v>
      </c>
      <c r="H2085">
        <v>0.86204361862598156</v>
      </c>
      <c r="I2085">
        <v>7.0929072830327358E-2</v>
      </c>
      <c r="J2085">
        <f>_xlfn.BINOM.INV(BinomTrials,_xlfn.GAMMA.INV(Table3[[#This Row],[RV gamma]],GammaShape1,GammaRate1)/BinomTrials,Table3[[#This Row],[RV binom]])</f>
        <v>1</v>
      </c>
      <c r="K2085" s="1">
        <f>Table3[[#This Row],[Risk 1 Simulated occurences]]*_xlfn.LOGNORM.INV(Table3[[#This Row],[RV lognorm]],(LN(ImpLow1)+LN(ImpUp1))/2,(LN(ImpUp1)-LN(ImpLow1))/3.29)</f>
        <v>11311.59516946551</v>
      </c>
      <c r="L2085">
        <f>_xlfn.BINOM.INV(BinomTrials,_xlfn.GAMMA.INV(Table3[[#This Row],[RV gamma]],GammaShape2,GammaRate2)/BinomTrials,Table3[[#This Row],[RV binom]])</f>
        <v>1</v>
      </c>
      <c r="M2085" s="1">
        <f>Table3[[#This Row],[Risk 2 simulated occurences]]*_xlfn.LOGNORM.INV(Table3[[#This Row],[RV lognorm]],(LN(ImpLow2)+LN(ImpUp2))/2,(LN(ImpUp2)-LN(ImpLow2))/3.29)</f>
        <v>1131159.5169465516</v>
      </c>
    </row>
    <row r="2086" spans="7:13">
      <c r="G2086">
        <v>0.62926943443215888</v>
      </c>
      <c r="H2086">
        <v>0.36709824687200515</v>
      </c>
      <c r="I2086">
        <v>0.10492705931185142</v>
      </c>
      <c r="J2086">
        <f>_xlfn.BINOM.INV(BinomTrials,_xlfn.GAMMA.INV(Table3[[#This Row],[RV gamma]],GammaShape1,GammaRate1)/BinomTrials,Table3[[#This Row],[RV binom]])</f>
        <v>0</v>
      </c>
      <c r="K2086" s="1">
        <f>Table3[[#This Row],[Risk 1 Simulated occurences]]*_xlfn.LOGNORM.INV(Table3[[#This Row],[RV lognorm]],(LN(ImpLow1)+LN(ImpUp1))/2,(LN(ImpUp1)-LN(ImpLow1))/3.29)</f>
        <v>0</v>
      </c>
      <c r="L2086">
        <f>_xlfn.BINOM.INV(BinomTrials,_xlfn.GAMMA.INV(Table3[[#This Row],[RV gamma]],GammaShape2,GammaRate2)/BinomTrials,Table3[[#This Row],[RV binom]])</f>
        <v>0</v>
      </c>
      <c r="M2086" s="1">
        <f>Table3[[#This Row],[Risk 2 simulated occurences]]*_xlfn.LOGNORM.INV(Table3[[#This Row],[RV lognorm]],(LN(ImpLow2)+LN(ImpUp2))/2,(LN(ImpUp2)-LN(ImpLow2))/3.29)</f>
        <v>0</v>
      </c>
    </row>
    <row r="2087" spans="7:13">
      <c r="G2087">
        <v>0.13138450129487761</v>
      </c>
      <c r="H2087">
        <v>0.82023517779085564</v>
      </c>
      <c r="I2087">
        <v>0.50908585428683362</v>
      </c>
      <c r="J2087">
        <f>_xlfn.BINOM.INV(BinomTrials,_xlfn.GAMMA.INV(Table3[[#This Row],[RV gamma]],GammaShape1,GammaRate1)/BinomTrials,Table3[[#This Row],[RV binom]])</f>
        <v>1</v>
      </c>
      <c r="K2087" s="1">
        <f>Table3[[#This Row],[Risk 1 Simulated occurences]]*_xlfn.LOGNORM.INV(Table3[[#This Row],[RV lognorm]],(LN(ImpLow1)+LN(ImpUp1))/2,(LN(ImpUp1)-LN(ImpLow1))/3.29)</f>
        <v>32130.91166556298</v>
      </c>
      <c r="L2087">
        <f>_xlfn.BINOM.INV(BinomTrials,_xlfn.GAMMA.INV(Table3[[#This Row],[RV gamma]],GammaShape2,GammaRate2)/BinomTrials,Table3[[#This Row],[RV binom]])</f>
        <v>0</v>
      </c>
      <c r="M2087" s="1">
        <f>Table3[[#This Row],[Risk 2 simulated occurences]]*_xlfn.LOGNORM.INV(Table3[[#This Row],[RV lognorm]],(LN(ImpLow2)+LN(ImpUp2))/2,(LN(ImpUp2)-LN(ImpLow2))/3.29)</f>
        <v>0</v>
      </c>
    </row>
    <row r="2088" spans="7:13">
      <c r="G2088">
        <v>0.1793132630080512</v>
      </c>
      <c r="H2088">
        <v>0.69263313091016987</v>
      </c>
      <c r="I2088">
        <v>0.20595299881228851</v>
      </c>
      <c r="J2088">
        <f>_xlfn.BINOM.INV(BinomTrials,_xlfn.GAMMA.INV(Table3[[#This Row],[RV gamma]],GammaShape1,GammaRate1)/BinomTrials,Table3[[#This Row],[RV binom]])</f>
        <v>1</v>
      </c>
      <c r="K2088" s="1">
        <f>Table3[[#This Row],[Risk 1 Simulated occurences]]*_xlfn.LOGNORM.INV(Table3[[#This Row],[RV lognorm]],(LN(ImpLow1)+LN(ImpUp1))/2,(LN(ImpUp1)-LN(ImpLow1))/3.29)</f>
        <v>17807.153291911163</v>
      </c>
      <c r="L2088">
        <f>_xlfn.BINOM.INV(BinomTrials,_xlfn.GAMMA.INV(Table3[[#This Row],[RV gamma]],GammaShape2,GammaRate2)/BinomTrials,Table3[[#This Row],[RV binom]])</f>
        <v>0</v>
      </c>
      <c r="M2088" s="1">
        <f>Table3[[#This Row],[Risk 2 simulated occurences]]*_xlfn.LOGNORM.INV(Table3[[#This Row],[RV lognorm]],(LN(ImpLow2)+LN(ImpUp2))/2,(LN(ImpUp2)-LN(ImpLow2))/3.29)</f>
        <v>0</v>
      </c>
    </row>
    <row r="2089" spans="7:13">
      <c r="G2089">
        <v>0.71801137631666445</v>
      </c>
      <c r="H2089">
        <v>8.5031207224834343E-2</v>
      </c>
      <c r="I2089">
        <v>0.45205103813300423</v>
      </c>
      <c r="J2089">
        <f>_xlfn.BINOM.INV(BinomTrials,_xlfn.GAMMA.INV(Table3[[#This Row],[RV gamma]],GammaShape1,GammaRate1)/BinomTrials,Table3[[#This Row],[RV binom]])</f>
        <v>0</v>
      </c>
      <c r="K2089" s="1">
        <f>Table3[[#This Row],[Risk 1 Simulated occurences]]*_xlfn.LOGNORM.INV(Table3[[#This Row],[RV lognorm]],(LN(ImpLow1)+LN(ImpUp1))/2,(LN(ImpUp1)-LN(ImpLow1))/3.29)</f>
        <v>0</v>
      </c>
      <c r="L2089">
        <f>_xlfn.BINOM.INV(BinomTrials,_xlfn.GAMMA.INV(Table3[[#This Row],[RV gamma]],GammaShape2,GammaRate2)/BinomTrials,Table3[[#This Row],[RV binom]])</f>
        <v>0</v>
      </c>
      <c r="M2089" s="1">
        <f>Table3[[#This Row],[Risk 2 simulated occurences]]*_xlfn.LOGNORM.INV(Table3[[#This Row],[RV lognorm]],(LN(ImpLow2)+LN(ImpUp2))/2,(LN(ImpUp2)-LN(ImpLow2))/3.29)</f>
        <v>0</v>
      </c>
    </row>
    <row r="2090" spans="7:13">
      <c r="G2090">
        <v>0.61720175417941148</v>
      </c>
      <c r="H2090">
        <v>0.11949982779077246</v>
      </c>
      <c r="I2090">
        <v>0.62179790140213342</v>
      </c>
      <c r="J2090">
        <f>_xlfn.BINOM.INV(BinomTrials,_xlfn.GAMMA.INV(Table3[[#This Row],[RV gamma]],GammaShape1,GammaRate1)/BinomTrials,Table3[[#This Row],[RV binom]])</f>
        <v>0</v>
      </c>
      <c r="K2090" s="1">
        <f>Table3[[#This Row],[Risk 1 Simulated occurences]]*_xlfn.LOGNORM.INV(Table3[[#This Row],[RV lognorm]],(LN(ImpLow1)+LN(ImpUp1))/2,(LN(ImpUp1)-LN(ImpLow1))/3.29)</f>
        <v>0</v>
      </c>
      <c r="L2090">
        <f>_xlfn.BINOM.INV(BinomTrials,_xlfn.GAMMA.INV(Table3[[#This Row],[RV gamma]],GammaShape2,GammaRate2)/BinomTrials,Table3[[#This Row],[RV binom]])</f>
        <v>0</v>
      </c>
      <c r="M2090" s="1">
        <f>Table3[[#This Row],[Risk 2 simulated occurences]]*_xlfn.LOGNORM.INV(Table3[[#This Row],[RV lognorm]],(LN(ImpLow2)+LN(ImpUp2))/2,(LN(ImpUp2)-LN(ImpLow2))/3.29)</f>
        <v>0</v>
      </c>
    </row>
    <row r="2091" spans="7:13">
      <c r="G2091">
        <v>0.30988249336829526</v>
      </c>
      <c r="H2091">
        <v>0.43360567951277162</v>
      </c>
      <c r="I2091">
        <v>0.55732886565724804</v>
      </c>
      <c r="J2091">
        <f>_xlfn.BINOM.INV(BinomTrials,_xlfn.GAMMA.INV(Table3[[#This Row],[RV gamma]],GammaShape1,GammaRate1)/BinomTrials,Table3[[#This Row],[RV binom]])</f>
        <v>0</v>
      </c>
      <c r="K2091" s="1">
        <f>Table3[[#This Row],[Risk 1 Simulated occurences]]*_xlfn.LOGNORM.INV(Table3[[#This Row],[RV lognorm]],(LN(ImpLow1)+LN(ImpUp1))/2,(LN(ImpUp1)-LN(ImpLow1))/3.29)</f>
        <v>0</v>
      </c>
      <c r="L2091">
        <f>_xlfn.BINOM.INV(BinomTrials,_xlfn.GAMMA.INV(Table3[[#This Row],[RV gamma]],GammaShape2,GammaRate2)/BinomTrials,Table3[[#This Row],[RV binom]])</f>
        <v>0</v>
      </c>
      <c r="M2091" s="1">
        <f>Table3[[#This Row],[Risk 2 simulated occurences]]*_xlfn.LOGNORM.INV(Table3[[#This Row],[RV lognorm]],(LN(ImpLow2)+LN(ImpUp2))/2,(LN(ImpUp2)-LN(ImpLow2))/3.29)</f>
        <v>0</v>
      </c>
    </row>
    <row r="2092" spans="7:13">
      <c r="G2092">
        <v>0.1950660409382852</v>
      </c>
      <c r="H2092">
        <v>0.61065557115276137</v>
      </c>
      <c r="I2092">
        <v>2.624510136723756E-2</v>
      </c>
      <c r="J2092">
        <f>_xlfn.BINOM.INV(BinomTrials,_xlfn.GAMMA.INV(Table3[[#This Row],[RV gamma]],GammaShape1,GammaRate1)/BinomTrials,Table3[[#This Row],[RV binom]])</f>
        <v>0</v>
      </c>
      <c r="K2092" s="1">
        <f>Table3[[#This Row],[Risk 1 Simulated occurences]]*_xlfn.LOGNORM.INV(Table3[[#This Row],[RV lognorm]],(LN(ImpLow1)+LN(ImpUp1))/2,(LN(ImpUp1)-LN(ImpLow1))/3.29)</f>
        <v>0</v>
      </c>
      <c r="L2092">
        <f>_xlfn.BINOM.INV(BinomTrials,_xlfn.GAMMA.INV(Table3[[#This Row],[RV gamma]],GammaShape2,GammaRate2)/BinomTrials,Table3[[#This Row],[RV binom]])</f>
        <v>0</v>
      </c>
      <c r="M2092" s="1">
        <f>Table3[[#This Row],[Risk 2 simulated occurences]]*_xlfn.LOGNORM.INV(Table3[[#This Row],[RV lognorm]],(LN(ImpLow2)+LN(ImpUp2))/2,(LN(ImpUp2)-LN(ImpLow2))/3.29)</f>
        <v>0</v>
      </c>
    </row>
    <row r="2093" spans="7:13">
      <c r="G2093">
        <v>0.47495004975933119</v>
      </c>
      <c r="H2093">
        <v>0.28818436446049456</v>
      </c>
      <c r="I2093">
        <v>0.10141867916165789</v>
      </c>
      <c r="J2093">
        <f>_xlfn.BINOM.INV(BinomTrials,_xlfn.GAMMA.INV(Table3[[#This Row],[RV gamma]],GammaShape1,GammaRate1)/BinomTrials,Table3[[#This Row],[RV binom]])</f>
        <v>0</v>
      </c>
      <c r="K2093" s="1">
        <f>Table3[[#This Row],[Risk 1 Simulated occurences]]*_xlfn.LOGNORM.INV(Table3[[#This Row],[RV lognorm]],(LN(ImpLow1)+LN(ImpUp1))/2,(LN(ImpUp1)-LN(ImpLow1))/3.29)</f>
        <v>0</v>
      </c>
      <c r="L2093">
        <f>_xlfn.BINOM.INV(BinomTrials,_xlfn.GAMMA.INV(Table3[[#This Row],[RV gamma]],GammaShape2,GammaRate2)/BinomTrials,Table3[[#This Row],[RV binom]])</f>
        <v>0</v>
      </c>
      <c r="M2093" s="1">
        <f>Table3[[#This Row],[Risk 2 simulated occurences]]*_xlfn.LOGNORM.INV(Table3[[#This Row],[RV lognorm]],(LN(ImpLow2)+LN(ImpUp2))/2,(LN(ImpUp2)-LN(ImpLow2))/3.29)</f>
        <v>0</v>
      </c>
    </row>
    <row r="2094" spans="7:13">
      <c r="G2094">
        <v>0.48548630507918367</v>
      </c>
      <c r="H2094">
        <v>0.51461348753171665</v>
      </c>
      <c r="I2094">
        <v>0.54374066998424975</v>
      </c>
      <c r="J2094">
        <f>_xlfn.BINOM.INV(BinomTrials,_xlfn.GAMMA.INV(Table3[[#This Row],[RV gamma]],GammaShape1,GammaRate1)/BinomTrials,Table3[[#This Row],[RV binom]])</f>
        <v>0</v>
      </c>
      <c r="K2094" s="1">
        <f>Table3[[#This Row],[Risk 1 Simulated occurences]]*_xlfn.LOGNORM.INV(Table3[[#This Row],[RV lognorm]],(LN(ImpLow1)+LN(ImpUp1))/2,(LN(ImpUp1)-LN(ImpLow1))/3.29)</f>
        <v>0</v>
      </c>
      <c r="L2094">
        <f>_xlfn.BINOM.INV(BinomTrials,_xlfn.GAMMA.INV(Table3[[#This Row],[RV gamma]],GammaShape2,GammaRate2)/BinomTrials,Table3[[#This Row],[RV binom]])</f>
        <v>0</v>
      </c>
      <c r="M2094" s="1">
        <f>Table3[[#This Row],[Risk 2 simulated occurences]]*_xlfn.LOGNORM.INV(Table3[[#This Row],[RV lognorm]],(LN(ImpLow2)+LN(ImpUp2))/2,(LN(ImpUp2)-LN(ImpLow2))/3.29)</f>
        <v>0</v>
      </c>
    </row>
    <row r="2095" spans="7:13">
      <c r="G2095">
        <v>0.5683294658401653</v>
      </c>
      <c r="H2095">
        <v>0.10888494556252144</v>
      </c>
      <c r="I2095">
        <v>0.64944042528487766</v>
      </c>
      <c r="J2095">
        <f>_xlfn.BINOM.INV(BinomTrials,_xlfn.GAMMA.INV(Table3[[#This Row],[RV gamma]],GammaShape1,GammaRate1)/BinomTrials,Table3[[#This Row],[RV binom]])</f>
        <v>0</v>
      </c>
      <c r="K2095" s="1">
        <f>Table3[[#This Row],[Risk 1 Simulated occurences]]*_xlfn.LOGNORM.INV(Table3[[#This Row],[RV lognorm]],(LN(ImpLow1)+LN(ImpUp1))/2,(LN(ImpUp1)-LN(ImpLow1))/3.29)</f>
        <v>0</v>
      </c>
      <c r="L2095">
        <f>_xlfn.BINOM.INV(BinomTrials,_xlfn.GAMMA.INV(Table3[[#This Row],[RV gamma]],GammaShape2,GammaRate2)/BinomTrials,Table3[[#This Row],[RV binom]])</f>
        <v>0</v>
      </c>
      <c r="M2095" s="1">
        <f>Table3[[#This Row],[Risk 2 simulated occurences]]*_xlfn.LOGNORM.INV(Table3[[#This Row],[RV lognorm]],(LN(ImpLow2)+LN(ImpUp2))/2,(LN(ImpUp2)-LN(ImpLow2))/3.29)</f>
        <v>0</v>
      </c>
    </row>
    <row r="2096" spans="7:13">
      <c r="G2096">
        <v>0.91333237565743386</v>
      </c>
      <c r="H2096">
        <v>2.9280069297775657E-2</v>
      </c>
      <c r="I2096">
        <v>0.14522776293811751</v>
      </c>
      <c r="J2096">
        <f>_xlfn.BINOM.INV(BinomTrials,_xlfn.GAMMA.INV(Table3[[#This Row],[RV gamma]],GammaShape1,GammaRate1)/BinomTrials,Table3[[#This Row],[RV binom]])</f>
        <v>0</v>
      </c>
      <c r="K2096" s="1">
        <f>Table3[[#This Row],[Risk 1 Simulated occurences]]*_xlfn.LOGNORM.INV(Table3[[#This Row],[RV lognorm]],(LN(ImpLow1)+LN(ImpUp1))/2,(LN(ImpUp1)-LN(ImpLow1))/3.29)</f>
        <v>0</v>
      </c>
      <c r="L2096">
        <f>_xlfn.BINOM.INV(BinomTrials,_xlfn.GAMMA.INV(Table3[[#This Row],[RV gamma]],GammaShape2,GammaRate2)/BinomTrials,Table3[[#This Row],[RV binom]])</f>
        <v>0</v>
      </c>
      <c r="M2096" s="1">
        <f>Table3[[#This Row],[Risk 2 simulated occurences]]*_xlfn.LOGNORM.INV(Table3[[#This Row],[RV lognorm]],(LN(ImpLow2)+LN(ImpUp2))/2,(LN(ImpUp2)-LN(ImpLow2))/3.29)</f>
        <v>0</v>
      </c>
    </row>
    <row r="2097" spans="7:13">
      <c r="G2097">
        <v>0.37723767449019369</v>
      </c>
      <c r="H2097">
        <v>0.1101246877154916</v>
      </c>
      <c r="I2097">
        <v>0.84301170094078948</v>
      </c>
      <c r="J2097">
        <f>_xlfn.BINOM.INV(BinomTrials,_xlfn.GAMMA.INV(Table3[[#This Row],[RV gamma]],GammaShape1,GammaRate1)/BinomTrials,Table3[[#This Row],[RV binom]])</f>
        <v>0</v>
      </c>
      <c r="K2097" s="1">
        <f>Table3[[#This Row],[Risk 1 Simulated occurences]]*_xlfn.LOGNORM.INV(Table3[[#This Row],[RV lognorm]],(LN(ImpLow1)+LN(ImpUp1))/2,(LN(ImpUp1)-LN(ImpLow1))/3.29)</f>
        <v>0</v>
      </c>
      <c r="L2097">
        <f>_xlfn.BINOM.INV(BinomTrials,_xlfn.GAMMA.INV(Table3[[#This Row],[RV gamma]],GammaShape2,GammaRate2)/BinomTrials,Table3[[#This Row],[RV binom]])</f>
        <v>0</v>
      </c>
      <c r="M2097" s="1">
        <f>Table3[[#This Row],[Risk 2 simulated occurences]]*_xlfn.LOGNORM.INV(Table3[[#This Row],[RV lognorm]],(LN(ImpLow2)+LN(ImpUp2))/2,(LN(ImpUp2)-LN(ImpLow2))/3.29)</f>
        <v>0</v>
      </c>
    </row>
    <row r="2098" spans="7:13">
      <c r="G2098">
        <v>0.23359515668526065</v>
      </c>
      <c r="H2098">
        <v>0.86562643426732455</v>
      </c>
      <c r="I2098">
        <v>0.49765771184938851</v>
      </c>
      <c r="J2098">
        <f>_xlfn.BINOM.INV(BinomTrials,_xlfn.GAMMA.INV(Table3[[#This Row],[RV gamma]],GammaShape1,GammaRate1)/BinomTrials,Table3[[#This Row],[RV binom]])</f>
        <v>1</v>
      </c>
      <c r="K2098" s="1">
        <f>Table3[[#This Row],[Risk 1 Simulated occurences]]*_xlfn.LOGNORM.INV(Table3[[#This Row],[RV lognorm]],(LN(ImpLow1)+LN(ImpUp1))/2,(LN(ImpUp1)-LN(ImpLow1))/3.29)</f>
        <v>31493.100318162826</v>
      </c>
      <c r="L2098">
        <f>_xlfn.BINOM.INV(BinomTrials,_xlfn.GAMMA.INV(Table3[[#This Row],[RV gamma]],GammaShape2,GammaRate2)/BinomTrials,Table3[[#This Row],[RV binom]])</f>
        <v>1</v>
      </c>
      <c r="M2098" s="1">
        <f>Table3[[#This Row],[Risk 2 simulated occurences]]*_xlfn.LOGNORM.INV(Table3[[#This Row],[RV lognorm]],(LN(ImpLow2)+LN(ImpUp2))/2,(LN(ImpUp2)-LN(ImpLow2))/3.29)</f>
        <v>3149310.0318162842</v>
      </c>
    </row>
    <row r="2099" spans="7:13">
      <c r="G2099">
        <v>3.3798409175965195E-2</v>
      </c>
      <c r="H2099">
        <v>0.58348073092451358</v>
      </c>
      <c r="I2099">
        <v>0.13316305267306186</v>
      </c>
      <c r="J2099">
        <f>_xlfn.BINOM.INV(BinomTrials,_xlfn.GAMMA.INV(Table3[[#This Row],[RV gamma]],GammaShape1,GammaRate1)/BinomTrials,Table3[[#This Row],[RV binom]])</f>
        <v>0</v>
      </c>
      <c r="K2099" s="1">
        <f>Table3[[#This Row],[Risk 1 Simulated occurences]]*_xlfn.LOGNORM.INV(Table3[[#This Row],[RV lognorm]],(LN(ImpLow1)+LN(ImpUp1))/2,(LN(ImpUp1)-LN(ImpLow1))/3.29)</f>
        <v>0</v>
      </c>
      <c r="L2099">
        <f>_xlfn.BINOM.INV(BinomTrials,_xlfn.GAMMA.INV(Table3[[#This Row],[RV gamma]],GammaShape2,GammaRate2)/BinomTrials,Table3[[#This Row],[RV binom]])</f>
        <v>0</v>
      </c>
      <c r="M2099" s="1">
        <f>Table3[[#This Row],[Risk 2 simulated occurences]]*_xlfn.LOGNORM.INV(Table3[[#This Row],[RV lognorm]],(LN(ImpLow2)+LN(ImpUp2))/2,(LN(ImpUp2)-LN(ImpLow2))/3.29)</f>
        <v>0</v>
      </c>
    </row>
    <row r="2100" spans="7:13">
      <c r="G2100">
        <v>4.9863020447019034E-2</v>
      </c>
      <c r="H2100">
        <v>0.56064464829892136</v>
      </c>
      <c r="I2100">
        <v>7.1426276150823698E-2</v>
      </c>
      <c r="J2100">
        <f>_xlfn.BINOM.INV(BinomTrials,_xlfn.GAMMA.INV(Table3[[#This Row],[RV gamma]],GammaShape1,GammaRate1)/BinomTrials,Table3[[#This Row],[RV binom]])</f>
        <v>0</v>
      </c>
      <c r="K2100" s="1">
        <f>Table3[[#This Row],[Risk 1 Simulated occurences]]*_xlfn.LOGNORM.INV(Table3[[#This Row],[RV lognorm]],(LN(ImpLow1)+LN(ImpUp1))/2,(LN(ImpUp1)-LN(ImpLow1))/3.29)</f>
        <v>0</v>
      </c>
      <c r="L2100">
        <f>_xlfn.BINOM.INV(BinomTrials,_xlfn.GAMMA.INV(Table3[[#This Row],[RV gamma]],GammaShape2,GammaRate2)/BinomTrials,Table3[[#This Row],[RV binom]])</f>
        <v>0</v>
      </c>
      <c r="M2100" s="1">
        <f>Table3[[#This Row],[Risk 2 simulated occurences]]*_xlfn.LOGNORM.INV(Table3[[#This Row],[RV lognorm]],(LN(ImpLow2)+LN(ImpUp2))/2,(LN(ImpUp2)-LN(ImpLow2))/3.29)</f>
        <v>0</v>
      </c>
    </row>
    <row r="2101" spans="7:13">
      <c r="G2101">
        <v>4.7784653048862077E-2</v>
      </c>
      <c r="H2101">
        <v>0.75460395997138874</v>
      </c>
      <c r="I2101">
        <v>0.4614232668939155</v>
      </c>
      <c r="J2101">
        <f>_xlfn.BINOM.INV(BinomTrials,_xlfn.GAMMA.INV(Table3[[#This Row],[RV gamma]],GammaShape1,GammaRate1)/BinomTrials,Table3[[#This Row],[RV binom]])</f>
        <v>1</v>
      </c>
      <c r="K2101" s="1">
        <f>Table3[[#This Row],[Risk 1 Simulated occurences]]*_xlfn.LOGNORM.INV(Table3[[#This Row],[RV lognorm]],(LN(ImpLow1)+LN(ImpUp1))/2,(LN(ImpUp1)-LN(ImpLow1))/3.29)</f>
        <v>29550.354787144617</v>
      </c>
      <c r="L2101">
        <f>_xlfn.BINOM.INV(BinomTrials,_xlfn.GAMMA.INV(Table3[[#This Row],[RV gamma]],GammaShape2,GammaRate2)/BinomTrials,Table3[[#This Row],[RV binom]])</f>
        <v>0</v>
      </c>
      <c r="M2101" s="1">
        <f>Table3[[#This Row],[Risk 2 simulated occurences]]*_xlfn.LOGNORM.INV(Table3[[#This Row],[RV lognorm]],(LN(ImpLow2)+LN(ImpUp2))/2,(LN(ImpUp2)-LN(ImpLow2))/3.29)</f>
        <v>0</v>
      </c>
    </row>
    <row r="2102" spans="7:13">
      <c r="G2102">
        <v>0.11666379222491001</v>
      </c>
      <c r="H2102">
        <v>0.62875523913128084</v>
      </c>
      <c r="I2102">
        <v>0.14084668603765158</v>
      </c>
      <c r="J2102">
        <f>_xlfn.BINOM.INV(BinomTrials,_xlfn.GAMMA.INV(Table3[[#This Row],[RV gamma]],GammaShape1,GammaRate1)/BinomTrials,Table3[[#This Row],[RV binom]])</f>
        <v>0</v>
      </c>
      <c r="K2102" s="1">
        <f>Table3[[#This Row],[Risk 1 Simulated occurences]]*_xlfn.LOGNORM.INV(Table3[[#This Row],[RV lognorm]],(LN(ImpLow1)+LN(ImpUp1))/2,(LN(ImpUp1)-LN(ImpLow1))/3.29)</f>
        <v>0</v>
      </c>
      <c r="L2102">
        <f>_xlfn.BINOM.INV(BinomTrials,_xlfn.GAMMA.INV(Table3[[#This Row],[RV gamma]],GammaShape2,GammaRate2)/BinomTrials,Table3[[#This Row],[RV binom]])</f>
        <v>0</v>
      </c>
      <c r="M2102" s="1">
        <f>Table3[[#This Row],[Risk 2 simulated occurences]]*_xlfn.LOGNORM.INV(Table3[[#This Row],[RV lognorm]],(LN(ImpLow2)+LN(ImpUp2))/2,(LN(ImpUp2)-LN(ImpLow2))/3.29)</f>
        <v>0</v>
      </c>
    </row>
    <row r="2103" spans="7:13">
      <c r="G2103">
        <v>0.76835592406259656</v>
      </c>
      <c r="H2103">
        <v>0.489304079436373</v>
      </c>
      <c r="I2103">
        <v>0.2102522348101494</v>
      </c>
      <c r="J2103">
        <f>_xlfn.BINOM.INV(BinomTrials,_xlfn.GAMMA.INV(Table3[[#This Row],[RV gamma]],GammaShape1,GammaRate1)/BinomTrials,Table3[[#This Row],[RV binom]])</f>
        <v>0</v>
      </c>
      <c r="K2103" s="1">
        <f>Table3[[#This Row],[Risk 1 Simulated occurences]]*_xlfn.LOGNORM.INV(Table3[[#This Row],[RV lognorm]],(LN(ImpLow1)+LN(ImpUp1))/2,(LN(ImpUp1)-LN(ImpLow1))/3.29)</f>
        <v>0</v>
      </c>
      <c r="L2103">
        <f>_xlfn.BINOM.INV(BinomTrials,_xlfn.GAMMA.INV(Table3[[#This Row],[RV gamma]],GammaShape2,GammaRate2)/BinomTrials,Table3[[#This Row],[RV binom]])</f>
        <v>0</v>
      </c>
      <c r="M2103" s="1">
        <f>Table3[[#This Row],[Risk 2 simulated occurences]]*_xlfn.LOGNORM.INV(Table3[[#This Row],[RV lognorm]],(LN(ImpLow2)+LN(ImpUp2))/2,(LN(ImpUp2)-LN(ImpLow2))/3.29)</f>
        <v>0</v>
      </c>
    </row>
    <row r="2104" spans="7:13">
      <c r="G2104">
        <v>0.75801572006103379</v>
      </c>
      <c r="H2104">
        <v>0.7336630871210541</v>
      </c>
      <c r="I2104">
        <v>0.70931045418107441</v>
      </c>
      <c r="J2104">
        <f>_xlfn.BINOM.INV(BinomTrials,_xlfn.GAMMA.INV(Table3[[#This Row],[RV gamma]],GammaShape1,GammaRate1)/BinomTrials,Table3[[#This Row],[RV binom]])</f>
        <v>1</v>
      </c>
      <c r="K2104" s="1">
        <f>Table3[[#This Row],[Risk 1 Simulated occurences]]*_xlfn.LOGNORM.INV(Table3[[#This Row],[RV lognorm]],(LN(ImpLow1)+LN(ImpUp1))/2,(LN(ImpUp1)-LN(ImpLow1))/3.29)</f>
        <v>46514.68624209577</v>
      </c>
      <c r="L2104">
        <f>_xlfn.BINOM.INV(BinomTrials,_xlfn.GAMMA.INV(Table3[[#This Row],[RV gamma]],GammaShape2,GammaRate2)/BinomTrials,Table3[[#This Row],[RV binom]])</f>
        <v>0</v>
      </c>
      <c r="M2104" s="1">
        <f>Table3[[#This Row],[Risk 2 simulated occurences]]*_xlfn.LOGNORM.INV(Table3[[#This Row],[RV lognorm]],(LN(ImpLow2)+LN(ImpUp2))/2,(LN(ImpUp2)-LN(ImpLow2))/3.29)</f>
        <v>0</v>
      </c>
    </row>
    <row r="2105" spans="7:13">
      <c r="G2105">
        <v>0.97020706579564464</v>
      </c>
      <c r="H2105">
        <v>0.67550524355634356</v>
      </c>
      <c r="I2105">
        <v>0.38080342131704253</v>
      </c>
      <c r="J2105">
        <f>_xlfn.BINOM.INV(BinomTrials,_xlfn.GAMMA.INV(Table3[[#This Row],[RV gamma]],GammaShape1,GammaRate1)/BinomTrials,Table3[[#This Row],[RV binom]])</f>
        <v>1</v>
      </c>
      <c r="K2105" s="1">
        <f>Table3[[#This Row],[Risk 1 Simulated occurences]]*_xlfn.LOGNORM.INV(Table3[[#This Row],[RV lognorm]],(LN(ImpLow1)+LN(ImpUp1))/2,(LN(ImpUp1)-LN(ImpLow1))/3.29)</f>
        <v>25573.48114143408</v>
      </c>
      <c r="L2105">
        <f>_xlfn.BINOM.INV(BinomTrials,_xlfn.GAMMA.INV(Table3[[#This Row],[RV gamma]],GammaShape2,GammaRate2)/BinomTrials,Table3[[#This Row],[RV binom]])</f>
        <v>0</v>
      </c>
      <c r="M2105" s="1">
        <f>Table3[[#This Row],[Risk 2 simulated occurences]]*_xlfn.LOGNORM.INV(Table3[[#This Row],[RV lognorm]],(LN(ImpLow2)+LN(ImpUp2))/2,(LN(ImpUp2)-LN(ImpLow2))/3.29)</f>
        <v>0</v>
      </c>
    </row>
    <row r="2106" spans="7:13">
      <c r="G2106">
        <v>0.27015482740018276</v>
      </c>
      <c r="H2106">
        <v>0.216628451466853</v>
      </c>
      <c r="I2106">
        <v>0.16310207553352327</v>
      </c>
      <c r="J2106">
        <f>_xlfn.BINOM.INV(BinomTrials,_xlfn.GAMMA.INV(Table3[[#This Row],[RV gamma]],GammaShape1,GammaRate1)/BinomTrials,Table3[[#This Row],[RV binom]])</f>
        <v>0</v>
      </c>
      <c r="K2106" s="1">
        <f>Table3[[#This Row],[Risk 1 Simulated occurences]]*_xlfn.LOGNORM.INV(Table3[[#This Row],[RV lognorm]],(LN(ImpLow1)+LN(ImpUp1))/2,(LN(ImpUp1)-LN(ImpLow1))/3.29)</f>
        <v>0</v>
      </c>
      <c r="L2106">
        <f>_xlfn.BINOM.INV(BinomTrials,_xlfn.GAMMA.INV(Table3[[#This Row],[RV gamma]],GammaShape2,GammaRate2)/BinomTrials,Table3[[#This Row],[RV binom]])</f>
        <v>0</v>
      </c>
      <c r="M2106" s="1">
        <f>Table3[[#This Row],[Risk 2 simulated occurences]]*_xlfn.LOGNORM.INV(Table3[[#This Row],[RV lognorm]],(LN(ImpLow2)+LN(ImpUp2))/2,(LN(ImpUp2)-LN(ImpLow2))/3.29)</f>
        <v>0</v>
      </c>
    </row>
    <row r="2107" spans="7:13">
      <c r="G2107">
        <v>0.49218411487163238</v>
      </c>
      <c r="H2107">
        <v>0.87438380339852706</v>
      </c>
      <c r="I2107">
        <v>0.25658349192542185</v>
      </c>
      <c r="J2107">
        <f>_xlfn.BINOM.INV(BinomTrials,_xlfn.GAMMA.INV(Table3[[#This Row],[RV gamma]],GammaShape1,GammaRate1)/BinomTrials,Table3[[#This Row],[RV binom]])</f>
        <v>1</v>
      </c>
      <c r="K2107" s="1">
        <f>Table3[[#This Row],[Risk 1 Simulated occurences]]*_xlfn.LOGNORM.INV(Table3[[#This Row],[RV lognorm]],(LN(ImpLow1)+LN(ImpUp1))/2,(LN(ImpUp1)-LN(ImpLow1))/3.29)</f>
        <v>20009.758026485597</v>
      </c>
      <c r="L2107">
        <f>_xlfn.BINOM.INV(BinomTrials,_xlfn.GAMMA.INV(Table3[[#This Row],[RV gamma]],GammaShape2,GammaRate2)/BinomTrials,Table3[[#This Row],[RV binom]])</f>
        <v>1</v>
      </c>
      <c r="M2107" s="1">
        <f>Table3[[#This Row],[Risk 2 simulated occurences]]*_xlfn.LOGNORM.INV(Table3[[#This Row],[RV lognorm]],(LN(ImpLow2)+LN(ImpUp2))/2,(LN(ImpUp2)-LN(ImpLow2))/3.29)</f>
        <v>2000975.8026485606</v>
      </c>
    </row>
    <row r="2108" spans="7:13">
      <c r="G2108">
        <v>0.13841864752509569</v>
      </c>
      <c r="H2108">
        <v>0.76858371904519562</v>
      </c>
      <c r="I2108">
        <v>0.3987487905652955</v>
      </c>
      <c r="J2108">
        <f>_xlfn.BINOM.INV(BinomTrials,_xlfn.GAMMA.INV(Table3[[#This Row],[RV gamma]],GammaShape1,GammaRate1)/BinomTrials,Table3[[#This Row],[RV binom]])</f>
        <v>1</v>
      </c>
      <c r="K2108" s="1">
        <f>Table3[[#This Row],[Risk 1 Simulated occurences]]*_xlfn.LOGNORM.INV(Table3[[#This Row],[RV lognorm]],(LN(ImpLow1)+LN(ImpUp1))/2,(LN(ImpUp1)-LN(ImpLow1))/3.29)</f>
        <v>26424.697136914172</v>
      </c>
      <c r="L2108">
        <f>_xlfn.BINOM.INV(BinomTrials,_xlfn.GAMMA.INV(Table3[[#This Row],[RV gamma]],GammaShape2,GammaRate2)/BinomTrials,Table3[[#This Row],[RV binom]])</f>
        <v>0</v>
      </c>
      <c r="M2108" s="1">
        <f>Table3[[#This Row],[Risk 2 simulated occurences]]*_xlfn.LOGNORM.INV(Table3[[#This Row],[RV lognorm]],(LN(ImpLow2)+LN(ImpUp2))/2,(LN(ImpUp2)-LN(ImpLow2))/3.29)</f>
        <v>0</v>
      </c>
    </row>
    <row r="2109" spans="7:13">
      <c r="G2109">
        <v>0.40220895428313358</v>
      </c>
      <c r="H2109">
        <v>0.58656599260241071</v>
      </c>
      <c r="I2109">
        <v>0.7709230309216879</v>
      </c>
      <c r="J2109">
        <f>_xlfn.BINOM.INV(BinomTrials,_xlfn.GAMMA.INV(Table3[[#This Row],[RV gamma]],GammaShape1,GammaRate1)/BinomTrials,Table3[[#This Row],[RV binom]])</f>
        <v>0</v>
      </c>
      <c r="K2109" s="1">
        <f>Table3[[#This Row],[Risk 1 Simulated occurences]]*_xlfn.LOGNORM.INV(Table3[[#This Row],[RV lognorm]],(LN(ImpLow1)+LN(ImpUp1))/2,(LN(ImpUp1)-LN(ImpLow1))/3.29)</f>
        <v>0</v>
      </c>
      <c r="L2109">
        <f>_xlfn.BINOM.INV(BinomTrials,_xlfn.GAMMA.INV(Table3[[#This Row],[RV gamma]],GammaShape2,GammaRate2)/BinomTrials,Table3[[#This Row],[RV binom]])</f>
        <v>0</v>
      </c>
      <c r="M2109" s="1">
        <f>Table3[[#This Row],[Risk 2 simulated occurences]]*_xlfn.LOGNORM.INV(Table3[[#This Row],[RV lognorm]],(LN(ImpLow2)+LN(ImpUp2))/2,(LN(ImpUp2)-LN(ImpLow2))/3.29)</f>
        <v>0</v>
      </c>
    </row>
    <row r="2110" spans="7:13">
      <c r="G2110">
        <v>0.92589463662630633</v>
      </c>
      <c r="H2110">
        <v>0.41463766871701818</v>
      </c>
      <c r="I2110">
        <v>0.90338070080773003</v>
      </c>
      <c r="J2110">
        <f>_xlfn.BINOM.INV(BinomTrials,_xlfn.GAMMA.INV(Table3[[#This Row],[RV gamma]],GammaShape1,GammaRate1)/BinomTrials,Table3[[#This Row],[RV binom]])</f>
        <v>0</v>
      </c>
      <c r="K2110" s="1">
        <f>Table3[[#This Row],[Risk 1 Simulated occurences]]*_xlfn.LOGNORM.INV(Table3[[#This Row],[RV lognorm]],(LN(ImpLow1)+LN(ImpUp1))/2,(LN(ImpUp1)-LN(ImpLow1))/3.29)</f>
        <v>0</v>
      </c>
      <c r="L2110">
        <f>_xlfn.BINOM.INV(BinomTrials,_xlfn.GAMMA.INV(Table3[[#This Row],[RV gamma]],GammaShape2,GammaRate2)/BinomTrials,Table3[[#This Row],[RV binom]])</f>
        <v>0</v>
      </c>
      <c r="M2110" s="1">
        <f>Table3[[#This Row],[Risk 2 simulated occurences]]*_xlfn.LOGNORM.INV(Table3[[#This Row],[RV lognorm]],(LN(ImpLow2)+LN(ImpUp2))/2,(LN(ImpUp2)-LN(ImpLow2))/3.29)</f>
        <v>0</v>
      </c>
    </row>
    <row r="2111" spans="7:13">
      <c r="G2111">
        <v>0.51115777832975506</v>
      </c>
      <c r="H2111">
        <v>0.81529812692445613</v>
      </c>
      <c r="I2111">
        <v>0.11943847551915723</v>
      </c>
      <c r="J2111">
        <f>_xlfn.BINOM.INV(BinomTrials,_xlfn.GAMMA.INV(Table3[[#This Row],[RV gamma]],GammaShape1,GammaRate1)/BinomTrials,Table3[[#This Row],[RV binom]])</f>
        <v>1</v>
      </c>
      <c r="K2111" s="1">
        <f>Table3[[#This Row],[Risk 1 Simulated occurences]]*_xlfn.LOGNORM.INV(Table3[[#This Row],[RV lognorm]],(LN(ImpLow1)+LN(ImpUp1))/2,(LN(ImpUp1)-LN(ImpLow1))/3.29)</f>
        <v>13867.767062644109</v>
      </c>
      <c r="L2111">
        <f>_xlfn.BINOM.INV(BinomTrials,_xlfn.GAMMA.INV(Table3[[#This Row],[RV gamma]],GammaShape2,GammaRate2)/BinomTrials,Table3[[#This Row],[RV binom]])</f>
        <v>0</v>
      </c>
      <c r="M2111" s="1">
        <f>Table3[[#This Row],[Risk 2 simulated occurences]]*_xlfn.LOGNORM.INV(Table3[[#This Row],[RV lognorm]],(LN(ImpLow2)+LN(ImpUp2))/2,(LN(ImpUp2)-LN(ImpLow2))/3.29)</f>
        <v>0</v>
      </c>
    </row>
    <row r="2112" spans="7:13">
      <c r="G2112">
        <v>2.8780388193568394E-2</v>
      </c>
      <c r="H2112">
        <v>0.71561921933461881</v>
      </c>
      <c r="I2112">
        <v>0.40245805047566913</v>
      </c>
      <c r="J2112">
        <f>_xlfn.BINOM.INV(BinomTrials,_xlfn.GAMMA.INV(Table3[[#This Row],[RV gamma]],GammaShape1,GammaRate1)/BinomTrials,Table3[[#This Row],[RV binom]])</f>
        <v>1</v>
      </c>
      <c r="K2112" s="1">
        <f>Table3[[#This Row],[Risk 1 Simulated occurences]]*_xlfn.LOGNORM.INV(Table3[[#This Row],[RV lognorm]],(LN(ImpLow1)+LN(ImpUp1))/2,(LN(ImpUp1)-LN(ImpLow1))/3.29)</f>
        <v>26602.785074190946</v>
      </c>
      <c r="L2112">
        <f>_xlfn.BINOM.INV(BinomTrials,_xlfn.GAMMA.INV(Table3[[#This Row],[RV gamma]],GammaShape2,GammaRate2)/BinomTrials,Table3[[#This Row],[RV binom]])</f>
        <v>0</v>
      </c>
      <c r="M2112" s="1">
        <f>Table3[[#This Row],[Risk 2 simulated occurences]]*_xlfn.LOGNORM.INV(Table3[[#This Row],[RV lognorm]],(LN(ImpLow2)+LN(ImpUp2))/2,(LN(ImpUp2)-LN(ImpLow2))/3.29)</f>
        <v>0</v>
      </c>
    </row>
    <row r="2113" spans="7:13">
      <c r="G2113">
        <v>0.71198436930402387</v>
      </c>
      <c r="H2113">
        <v>0.41221935693743611</v>
      </c>
      <c r="I2113">
        <v>0.11245434457084832</v>
      </c>
      <c r="J2113">
        <f>_xlfn.BINOM.INV(BinomTrials,_xlfn.GAMMA.INV(Table3[[#This Row],[RV gamma]],GammaShape1,GammaRate1)/BinomTrials,Table3[[#This Row],[RV binom]])</f>
        <v>0</v>
      </c>
      <c r="K2113" s="1">
        <f>Table3[[#This Row],[Risk 1 Simulated occurences]]*_xlfn.LOGNORM.INV(Table3[[#This Row],[RV lognorm]],(LN(ImpLow1)+LN(ImpUp1))/2,(LN(ImpUp1)-LN(ImpLow1))/3.29)</f>
        <v>0</v>
      </c>
      <c r="L2113">
        <f>_xlfn.BINOM.INV(BinomTrials,_xlfn.GAMMA.INV(Table3[[#This Row],[RV gamma]],GammaShape2,GammaRate2)/BinomTrials,Table3[[#This Row],[RV binom]])</f>
        <v>0</v>
      </c>
      <c r="M2113" s="1">
        <f>Table3[[#This Row],[Risk 2 simulated occurences]]*_xlfn.LOGNORM.INV(Table3[[#This Row],[RV lognorm]],(LN(ImpLow2)+LN(ImpUp2))/2,(LN(ImpUp2)-LN(ImpLow2))/3.29)</f>
        <v>0</v>
      </c>
    </row>
    <row r="2114" spans="7:13">
      <c r="G2114">
        <v>0.32129489272893169</v>
      </c>
      <c r="H2114">
        <v>0.17073204748832249</v>
      </c>
      <c r="I2114">
        <v>2.0169202247713323E-2</v>
      </c>
      <c r="J2114">
        <f>_xlfn.BINOM.INV(BinomTrials,_xlfn.GAMMA.INV(Table3[[#This Row],[RV gamma]],GammaShape1,GammaRate1)/BinomTrials,Table3[[#This Row],[RV binom]])</f>
        <v>0</v>
      </c>
      <c r="K2114" s="1">
        <f>Table3[[#This Row],[Risk 1 Simulated occurences]]*_xlfn.LOGNORM.INV(Table3[[#This Row],[RV lognorm]],(LN(ImpLow1)+LN(ImpUp1))/2,(LN(ImpUp1)-LN(ImpLow1))/3.29)</f>
        <v>0</v>
      </c>
      <c r="L2114">
        <f>_xlfn.BINOM.INV(BinomTrials,_xlfn.GAMMA.INV(Table3[[#This Row],[RV gamma]],GammaShape2,GammaRate2)/BinomTrials,Table3[[#This Row],[RV binom]])</f>
        <v>0</v>
      </c>
      <c r="M2114" s="1">
        <f>Table3[[#This Row],[Risk 2 simulated occurences]]*_xlfn.LOGNORM.INV(Table3[[#This Row],[RV lognorm]],(LN(ImpLow2)+LN(ImpUp2))/2,(LN(ImpUp2)-LN(ImpLow2))/3.29)</f>
        <v>0</v>
      </c>
    </row>
    <row r="2115" spans="7:13">
      <c r="G2115">
        <v>3.262095154850788E-3</v>
      </c>
      <c r="H2115">
        <v>0.49352213623631846</v>
      </c>
      <c r="I2115">
        <v>0.98378217731778617</v>
      </c>
      <c r="J2115">
        <f>_xlfn.BINOM.INV(BinomTrials,_xlfn.GAMMA.INV(Table3[[#This Row],[RV gamma]],GammaShape1,GammaRate1)/BinomTrials,Table3[[#This Row],[RV binom]])</f>
        <v>0</v>
      </c>
      <c r="K2115" s="1">
        <f>Table3[[#This Row],[Risk 1 Simulated occurences]]*_xlfn.LOGNORM.INV(Table3[[#This Row],[RV lognorm]],(LN(ImpLow1)+LN(ImpUp1))/2,(LN(ImpUp1)-LN(ImpLow1))/3.29)</f>
        <v>0</v>
      </c>
      <c r="L2115">
        <f>_xlfn.BINOM.INV(BinomTrials,_xlfn.GAMMA.INV(Table3[[#This Row],[RV gamma]],GammaShape2,GammaRate2)/BinomTrials,Table3[[#This Row],[RV binom]])</f>
        <v>0</v>
      </c>
      <c r="M2115" s="1">
        <f>Table3[[#This Row],[Risk 2 simulated occurences]]*_xlfn.LOGNORM.INV(Table3[[#This Row],[RV lognorm]],(LN(ImpLow2)+LN(ImpUp2))/2,(LN(ImpUp2)-LN(ImpLow2))/3.29)</f>
        <v>0</v>
      </c>
    </row>
    <row r="2116" spans="7:13">
      <c r="G2116">
        <v>0.82603326757719431</v>
      </c>
      <c r="H2116">
        <v>0.62654372380419809</v>
      </c>
      <c r="I2116">
        <v>0.42705418003120188</v>
      </c>
      <c r="J2116">
        <f>_xlfn.BINOM.INV(BinomTrials,_xlfn.GAMMA.INV(Table3[[#This Row],[RV gamma]],GammaShape1,GammaRate1)/BinomTrials,Table3[[#This Row],[RV binom]])</f>
        <v>1</v>
      </c>
      <c r="K2116" s="1">
        <f>Table3[[#This Row],[Risk 1 Simulated occurences]]*_xlfn.LOGNORM.INV(Table3[[#This Row],[RV lognorm]],(LN(ImpLow1)+LN(ImpUp1))/2,(LN(ImpUp1)-LN(ImpLow1))/3.29)</f>
        <v>27804.156153452677</v>
      </c>
      <c r="L2116">
        <f>_xlfn.BINOM.INV(BinomTrials,_xlfn.GAMMA.INV(Table3[[#This Row],[RV gamma]],GammaShape2,GammaRate2)/BinomTrials,Table3[[#This Row],[RV binom]])</f>
        <v>0</v>
      </c>
      <c r="M2116" s="1">
        <f>Table3[[#This Row],[Risk 2 simulated occurences]]*_xlfn.LOGNORM.INV(Table3[[#This Row],[RV lognorm]],(LN(ImpLow2)+LN(ImpUp2))/2,(LN(ImpUp2)-LN(ImpLow2))/3.29)</f>
        <v>0</v>
      </c>
    </row>
    <row r="2117" spans="7:13">
      <c r="G2117">
        <v>0.14112816990405702</v>
      </c>
      <c r="H2117">
        <v>0.32036597715707776</v>
      </c>
      <c r="I2117">
        <v>0.49960378441009845</v>
      </c>
      <c r="J2117">
        <f>_xlfn.BINOM.INV(BinomTrials,_xlfn.GAMMA.INV(Table3[[#This Row],[RV gamma]],GammaShape1,GammaRate1)/BinomTrials,Table3[[#This Row],[RV binom]])</f>
        <v>0</v>
      </c>
      <c r="K2117" s="1">
        <f>Table3[[#This Row],[Risk 1 Simulated occurences]]*_xlfn.LOGNORM.INV(Table3[[#This Row],[RV lognorm]],(LN(ImpLow1)+LN(ImpUp1))/2,(LN(ImpUp1)-LN(ImpLow1))/3.29)</f>
        <v>0</v>
      </c>
      <c r="L2117">
        <f>_xlfn.BINOM.INV(BinomTrials,_xlfn.GAMMA.INV(Table3[[#This Row],[RV gamma]],GammaShape2,GammaRate2)/BinomTrials,Table3[[#This Row],[RV binom]])</f>
        <v>0</v>
      </c>
      <c r="M2117" s="1">
        <f>Table3[[#This Row],[Risk 2 simulated occurences]]*_xlfn.LOGNORM.INV(Table3[[#This Row],[RV lognorm]],(LN(ImpLow2)+LN(ImpUp2))/2,(LN(ImpUp2)-LN(ImpLow2))/3.29)</f>
        <v>0</v>
      </c>
    </row>
    <row r="2118" spans="7:13">
      <c r="G2118">
        <v>0.94115157748626155</v>
      </c>
      <c r="H2118">
        <v>0.3909780790056</v>
      </c>
      <c r="I2118">
        <v>0.84080458052493845</v>
      </c>
      <c r="J2118">
        <f>_xlfn.BINOM.INV(BinomTrials,_xlfn.GAMMA.INV(Table3[[#This Row],[RV gamma]],GammaShape1,GammaRate1)/BinomTrials,Table3[[#This Row],[RV binom]])</f>
        <v>0</v>
      </c>
      <c r="K2118" s="1">
        <f>Table3[[#This Row],[Risk 1 Simulated occurences]]*_xlfn.LOGNORM.INV(Table3[[#This Row],[RV lognorm]],(LN(ImpLow1)+LN(ImpUp1))/2,(LN(ImpUp1)-LN(ImpLow1))/3.29)</f>
        <v>0</v>
      </c>
      <c r="L2118">
        <f>_xlfn.BINOM.INV(BinomTrials,_xlfn.GAMMA.INV(Table3[[#This Row],[RV gamma]],GammaShape2,GammaRate2)/BinomTrials,Table3[[#This Row],[RV binom]])</f>
        <v>0</v>
      </c>
      <c r="M2118" s="1">
        <f>Table3[[#This Row],[Risk 2 simulated occurences]]*_xlfn.LOGNORM.INV(Table3[[#This Row],[RV lognorm]],(LN(ImpLow2)+LN(ImpUp2))/2,(LN(ImpUp2)-LN(ImpLow2))/3.29)</f>
        <v>0</v>
      </c>
    </row>
    <row r="2119" spans="7:13">
      <c r="G2119">
        <v>0.93456281159751253</v>
      </c>
      <c r="H2119">
        <v>0.16857384711903234</v>
      </c>
      <c r="I2119">
        <v>0.4025848826405522</v>
      </c>
      <c r="J2119">
        <f>_xlfn.BINOM.INV(BinomTrials,_xlfn.GAMMA.INV(Table3[[#This Row],[RV gamma]],GammaShape1,GammaRate1)/BinomTrials,Table3[[#This Row],[RV binom]])</f>
        <v>0</v>
      </c>
      <c r="K2119" s="1">
        <f>Table3[[#This Row],[Risk 1 Simulated occurences]]*_xlfn.LOGNORM.INV(Table3[[#This Row],[RV lognorm]],(LN(ImpLow1)+LN(ImpUp1))/2,(LN(ImpUp1)-LN(ImpLow1))/3.29)</f>
        <v>0</v>
      </c>
      <c r="L2119">
        <f>_xlfn.BINOM.INV(BinomTrials,_xlfn.GAMMA.INV(Table3[[#This Row],[RV gamma]],GammaShape2,GammaRate2)/BinomTrials,Table3[[#This Row],[RV binom]])</f>
        <v>0</v>
      </c>
      <c r="M2119" s="1">
        <f>Table3[[#This Row],[Risk 2 simulated occurences]]*_xlfn.LOGNORM.INV(Table3[[#This Row],[RV lognorm]],(LN(ImpLow2)+LN(ImpUp2))/2,(LN(ImpUp2)-LN(ImpLow2))/3.29)</f>
        <v>0</v>
      </c>
    </row>
    <row r="2120" spans="7:13">
      <c r="G2120">
        <v>0.19717451939227737</v>
      </c>
      <c r="H2120">
        <v>0.22064852957643966</v>
      </c>
      <c r="I2120">
        <v>0.24412253976060197</v>
      </c>
      <c r="J2120">
        <f>_xlfn.BINOM.INV(BinomTrials,_xlfn.GAMMA.INV(Table3[[#This Row],[RV gamma]],GammaShape1,GammaRate1)/BinomTrials,Table3[[#This Row],[RV binom]])</f>
        <v>0</v>
      </c>
      <c r="K2120" s="1">
        <f>Table3[[#This Row],[Risk 1 Simulated occurences]]*_xlfn.LOGNORM.INV(Table3[[#This Row],[RV lognorm]],(LN(ImpLow1)+LN(ImpUp1))/2,(LN(ImpUp1)-LN(ImpLow1))/3.29)</f>
        <v>0</v>
      </c>
      <c r="L2120">
        <f>_xlfn.BINOM.INV(BinomTrials,_xlfn.GAMMA.INV(Table3[[#This Row],[RV gamma]],GammaShape2,GammaRate2)/BinomTrials,Table3[[#This Row],[RV binom]])</f>
        <v>0</v>
      </c>
      <c r="M2120" s="1">
        <f>Table3[[#This Row],[Risk 2 simulated occurences]]*_xlfn.LOGNORM.INV(Table3[[#This Row],[RV lognorm]],(LN(ImpLow2)+LN(ImpUp2))/2,(LN(ImpUp2)-LN(ImpLow2))/3.29)</f>
        <v>0</v>
      </c>
    </row>
    <row r="2121" spans="7:13">
      <c r="G2121">
        <v>0.91214742600552157</v>
      </c>
      <c r="H2121">
        <v>0.43983659122131608</v>
      </c>
      <c r="I2121">
        <v>0.96752575643711058</v>
      </c>
      <c r="J2121">
        <f>_xlfn.BINOM.INV(BinomTrials,_xlfn.GAMMA.INV(Table3[[#This Row],[RV gamma]],GammaShape1,GammaRate1)/BinomTrials,Table3[[#This Row],[RV binom]])</f>
        <v>0</v>
      </c>
      <c r="K2121" s="1">
        <f>Table3[[#This Row],[Risk 1 Simulated occurences]]*_xlfn.LOGNORM.INV(Table3[[#This Row],[RV lognorm]],(LN(ImpLow1)+LN(ImpUp1))/2,(LN(ImpUp1)-LN(ImpLow1))/3.29)</f>
        <v>0</v>
      </c>
      <c r="L2121">
        <f>_xlfn.BINOM.INV(BinomTrials,_xlfn.GAMMA.INV(Table3[[#This Row],[RV gamma]],GammaShape2,GammaRate2)/BinomTrials,Table3[[#This Row],[RV binom]])</f>
        <v>0</v>
      </c>
      <c r="M2121" s="1">
        <f>Table3[[#This Row],[Risk 2 simulated occurences]]*_xlfn.LOGNORM.INV(Table3[[#This Row],[RV lognorm]],(LN(ImpLow2)+LN(ImpUp2))/2,(LN(ImpUp2)-LN(ImpLow2))/3.29)</f>
        <v>0</v>
      </c>
    </row>
    <row r="2122" spans="7:13">
      <c r="G2122">
        <v>0.46178887480021868</v>
      </c>
      <c r="H2122">
        <v>0.33358865665904647</v>
      </c>
      <c r="I2122">
        <v>0.20538843851787431</v>
      </c>
      <c r="J2122">
        <f>_xlfn.BINOM.INV(BinomTrials,_xlfn.GAMMA.INV(Table3[[#This Row],[RV gamma]],GammaShape1,GammaRate1)/BinomTrials,Table3[[#This Row],[RV binom]])</f>
        <v>0</v>
      </c>
      <c r="K2122" s="1">
        <f>Table3[[#This Row],[Risk 1 Simulated occurences]]*_xlfn.LOGNORM.INV(Table3[[#This Row],[RV lognorm]],(LN(ImpLow1)+LN(ImpUp1))/2,(LN(ImpUp1)-LN(ImpLow1))/3.29)</f>
        <v>0</v>
      </c>
      <c r="L2122">
        <f>_xlfn.BINOM.INV(BinomTrials,_xlfn.GAMMA.INV(Table3[[#This Row],[RV gamma]],GammaShape2,GammaRate2)/BinomTrials,Table3[[#This Row],[RV binom]])</f>
        <v>0</v>
      </c>
      <c r="M2122" s="1">
        <f>Table3[[#This Row],[Risk 2 simulated occurences]]*_xlfn.LOGNORM.INV(Table3[[#This Row],[RV lognorm]],(LN(ImpLow2)+LN(ImpUp2))/2,(LN(ImpUp2)-LN(ImpLow2))/3.29)</f>
        <v>0</v>
      </c>
    </row>
    <row r="2123" spans="7:13">
      <c r="G2123">
        <v>0.28561876727529745</v>
      </c>
      <c r="H2123">
        <v>0.62455246859442093</v>
      </c>
      <c r="I2123">
        <v>0.96348616991354441</v>
      </c>
      <c r="J2123">
        <f>_xlfn.BINOM.INV(BinomTrials,_xlfn.GAMMA.INV(Table3[[#This Row],[RV gamma]],GammaShape1,GammaRate1)/BinomTrials,Table3[[#This Row],[RV binom]])</f>
        <v>0</v>
      </c>
      <c r="K2123" s="1">
        <f>Table3[[#This Row],[Risk 1 Simulated occurences]]*_xlfn.LOGNORM.INV(Table3[[#This Row],[RV lognorm]],(LN(ImpLow1)+LN(ImpUp1))/2,(LN(ImpUp1)-LN(ImpLow1))/3.29)</f>
        <v>0</v>
      </c>
      <c r="L2123">
        <f>_xlfn.BINOM.INV(BinomTrials,_xlfn.GAMMA.INV(Table3[[#This Row],[RV gamma]],GammaShape2,GammaRate2)/BinomTrials,Table3[[#This Row],[RV binom]])</f>
        <v>0</v>
      </c>
      <c r="M2123" s="1">
        <f>Table3[[#This Row],[Risk 2 simulated occurences]]*_xlfn.LOGNORM.INV(Table3[[#This Row],[RV lognorm]],(LN(ImpLow2)+LN(ImpUp2))/2,(LN(ImpUp2)-LN(ImpLow2))/3.29)</f>
        <v>0</v>
      </c>
    </row>
    <row r="2124" spans="7:13">
      <c r="G2124">
        <v>0.39462159592407831</v>
      </c>
      <c r="H2124">
        <v>0.85333966643239356</v>
      </c>
      <c r="I2124">
        <v>0.31205773694070882</v>
      </c>
      <c r="J2124">
        <f>_xlfn.BINOM.INV(BinomTrials,_xlfn.GAMMA.INV(Table3[[#This Row],[RV gamma]],GammaShape1,GammaRate1)/BinomTrials,Table3[[#This Row],[RV binom]])</f>
        <v>1</v>
      </c>
      <c r="K2124" s="1">
        <f>Table3[[#This Row],[Risk 1 Simulated occurences]]*_xlfn.LOGNORM.INV(Table3[[#This Row],[RV lognorm]],(LN(ImpLow1)+LN(ImpUp1))/2,(LN(ImpUp1)-LN(ImpLow1))/3.29)</f>
        <v>22441.708427664475</v>
      </c>
      <c r="L2124">
        <f>_xlfn.BINOM.INV(BinomTrials,_xlfn.GAMMA.INV(Table3[[#This Row],[RV gamma]],GammaShape2,GammaRate2)/BinomTrials,Table3[[#This Row],[RV binom]])</f>
        <v>1</v>
      </c>
      <c r="M2124" s="1">
        <f>Table3[[#This Row],[Risk 2 simulated occurences]]*_xlfn.LOGNORM.INV(Table3[[#This Row],[RV lognorm]],(LN(ImpLow2)+LN(ImpUp2))/2,(LN(ImpUp2)-LN(ImpLow2))/3.29)</f>
        <v>2244170.8427664484</v>
      </c>
    </row>
    <row r="2125" spans="7:13">
      <c r="G2125">
        <v>0.4051626959839662</v>
      </c>
      <c r="H2125">
        <v>7.9773729238553776E-2</v>
      </c>
      <c r="I2125">
        <v>0.75438476249314135</v>
      </c>
      <c r="J2125">
        <f>_xlfn.BINOM.INV(BinomTrials,_xlfn.GAMMA.INV(Table3[[#This Row],[RV gamma]],GammaShape1,GammaRate1)/BinomTrials,Table3[[#This Row],[RV binom]])</f>
        <v>0</v>
      </c>
      <c r="K2125" s="1">
        <f>Table3[[#This Row],[Risk 1 Simulated occurences]]*_xlfn.LOGNORM.INV(Table3[[#This Row],[RV lognorm]],(LN(ImpLow1)+LN(ImpUp1))/2,(LN(ImpUp1)-LN(ImpLow1))/3.29)</f>
        <v>0</v>
      </c>
      <c r="L2125">
        <f>_xlfn.BINOM.INV(BinomTrials,_xlfn.GAMMA.INV(Table3[[#This Row],[RV gamma]],GammaShape2,GammaRate2)/BinomTrials,Table3[[#This Row],[RV binom]])</f>
        <v>0</v>
      </c>
      <c r="M2125" s="1">
        <f>Table3[[#This Row],[Risk 2 simulated occurences]]*_xlfn.LOGNORM.INV(Table3[[#This Row],[RV lognorm]],(LN(ImpLow2)+LN(ImpUp2))/2,(LN(ImpUp2)-LN(ImpLow2))/3.29)</f>
        <v>0</v>
      </c>
    </row>
    <row r="2126" spans="7:13">
      <c r="G2126">
        <v>0.56943140252001179</v>
      </c>
      <c r="H2126">
        <v>0.75706731237334535</v>
      </c>
      <c r="I2126">
        <v>0.94470322222667902</v>
      </c>
      <c r="J2126">
        <f>_xlfn.BINOM.INV(BinomTrials,_xlfn.GAMMA.INV(Table3[[#This Row],[RV gamma]],GammaShape1,GammaRate1)/BinomTrials,Table3[[#This Row],[RV binom]])</f>
        <v>1</v>
      </c>
      <c r="K2126" s="1">
        <f>Table3[[#This Row],[Risk 1 Simulated occurences]]*_xlfn.LOGNORM.INV(Table3[[#This Row],[RV lognorm]],(LN(ImpLow1)+LN(ImpUp1))/2,(LN(ImpUp1)-LN(ImpLow1))/3.29)</f>
        <v>96597.038821445603</v>
      </c>
      <c r="L2126">
        <f>_xlfn.BINOM.INV(BinomTrials,_xlfn.GAMMA.INV(Table3[[#This Row],[RV gamma]],GammaShape2,GammaRate2)/BinomTrials,Table3[[#This Row],[RV binom]])</f>
        <v>0</v>
      </c>
      <c r="M2126" s="1">
        <f>Table3[[#This Row],[Risk 2 simulated occurences]]*_xlfn.LOGNORM.INV(Table3[[#This Row],[RV lognorm]],(LN(ImpLow2)+LN(ImpUp2))/2,(LN(ImpUp2)-LN(ImpLow2))/3.29)</f>
        <v>0</v>
      </c>
    </row>
    <row r="2127" spans="7:13">
      <c r="G2127">
        <v>0.43358215383886461</v>
      </c>
      <c r="H2127">
        <v>3.0319058816097238E-2</v>
      </c>
      <c r="I2127">
        <v>0.62705596379332984</v>
      </c>
      <c r="J2127">
        <f>_xlfn.BINOM.INV(BinomTrials,_xlfn.GAMMA.INV(Table3[[#This Row],[RV gamma]],GammaShape1,GammaRate1)/BinomTrials,Table3[[#This Row],[RV binom]])</f>
        <v>0</v>
      </c>
      <c r="K2127" s="1">
        <f>Table3[[#This Row],[Risk 1 Simulated occurences]]*_xlfn.LOGNORM.INV(Table3[[#This Row],[RV lognorm]],(LN(ImpLow1)+LN(ImpUp1))/2,(LN(ImpUp1)-LN(ImpLow1))/3.29)</f>
        <v>0</v>
      </c>
      <c r="L2127">
        <f>_xlfn.BINOM.INV(BinomTrials,_xlfn.GAMMA.INV(Table3[[#This Row],[RV gamma]],GammaShape2,GammaRate2)/BinomTrials,Table3[[#This Row],[RV binom]])</f>
        <v>0</v>
      </c>
      <c r="M2127" s="1">
        <f>Table3[[#This Row],[Risk 2 simulated occurences]]*_xlfn.LOGNORM.INV(Table3[[#This Row],[RV lognorm]],(LN(ImpLow2)+LN(ImpUp2))/2,(LN(ImpUp2)-LN(ImpLow2))/3.29)</f>
        <v>0</v>
      </c>
    </row>
    <row r="2128" spans="7:13">
      <c r="G2128">
        <v>0.21525956979732008</v>
      </c>
      <c r="H2128">
        <v>0.57242152214628717</v>
      </c>
      <c r="I2128">
        <v>0.92958347449525425</v>
      </c>
      <c r="J2128">
        <f>_xlfn.BINOM.INV(BinomTrials,_xlfn.GAMMA.INV(Table3[[#This Row],[RV gamma]],GammaShape1,GammaRate1)/BinomTrials,Table3[[#This Row],[RV binom]])</f>
        <v>0</v>
      </c>
      <c r="K2128" s="1">
        <f>Table3[[#This Row],[Risk 1 Simulated occurences]]*_xlfn.LOGNORM.INV(Table3[[#This Row],[RV lognorm]],(LN(ImpLow1)+LN(ImpUp1))/2,(LN(ImpUp1)-LN(ImpLow1))/3.29)</f>
        <v>0</v>
      </c>
      <c r="L2128">
        <f>_xlfn.BINOM.INV(BinomTrials,_xlfn.GAMMA.INV(Table3[[#This Row],[RV gamma]],GammaShape2,GammaRate2)/BinomTrials,Table3[[#This Row],[RV binom]])</f>
        <v>0</v>
      </c>
      <c r="M2128" s="1">
        <f>Table3[[#This Row],[Risk 2 simulated occurences]]*_xlfn.LOGNORM.INV(Table3[[#This Row],[RV lognorm]],(LN(ImpLow2)+LN(ImpUp2))/2,(LN(ImpUp2)-LN(ImpLow2))/3.29)</f>
        <v>0</v>
      </c>
    </row>
    <row r="2129" spans="7:13">
      <c r="G2129">
        <v>0.86758958355877058</v>
      </c>
      <c r="H2129">
        <v>0.68852271264815834</v>
      </c>
      <c r="I2129">
        <v>0.50945584173754599</v>
      </c>
      <c r="J2129">
        <f>_xlfn.BINOM.INV(BinomTrials,_xlfn.GAMMA.INV(Table3[[#This Row],[RV gamma]],GammaShape1,GammaRate1)/BinomTrials,Table3[[#This Row],[RV binom]])</f>
        <v>1</v>
      </c>
      <c r="K2129" s="1">
        <f>Table3[[#This Row],[Risk 1 Simulated occurences]]*_xlfn.LOGNORM.INV(Table3[[#This Row],[RV lognorm]],(LN(ImpLow1)+LN(ImpUp1))/2,(LN(ImpUp1)-LN(ImpLow1))/3.29)</f>
        <v>32151.779532608929</v>
      </c>
      <c r="L2129">
        <f>_xlfn.BINOM.INV(BinomTrials,_xlfn.GAMMA.INV(Table3[[#This Row],[RV gamma]],GammaShape2,GammaRate2)/BinomTrials,Table3[[#This Row],[RV binom]])</f>
        <v>0</v>
      </c>
      <c r="M2129" s="1">
        <f>Table3[[#This Row],[Risk 2 simulated occurences]]*_xlfn.LOGNORM.INV(Table3[[#This Row],[RV lognorm]],(LN(ImpLow2)+LN(ImpUp2))/2,(LN(ImpUp2)-LN(ImpLow2))/3.29)</f>
        <v>0</v>
      </c>
    </row>
    <row r="2130" spans="7:13">
      <c r="G2130">
        <v>0.57813087225804616</v>
      </c>
      <c r="H2130">
        <v>1.2314775964391779E-3</v>
      </c>
      <c r="I2130">
        <v>0.42433208293483227</v>
      </c>
      <c r="J2130">
        <f>_xlfn.BINOM.INV(BinomTrials,_xlfn.GAMMA.INV(Table3[[#This Row],[RV gamma]],GammaShape1,GammaRate1)/BinomTrials,Table3[[#This Row],[RV binom]])</f>
        <v>0</v>
      </c>
      <c r="K2130" s="1">
        <f>Table3[[#This Row],[Risk 1 Simulated occurences]]*_xlfn.LOGNORM.INV(Table3[[#This Row],[RV lognorm]],(LN(ImpLow1)+LN(ImpUp1))/2,(LN(ImpUp1)-LN(ImpLow1))/3.29)</f>
        <v>0</v>
      </c>
      <c r="L2130">
        <f>_xlfn.BINOM.INV(BinomTrials,_xlfn.GAMMA.INV(Table3[[#This Row],[RV gamma]],GammaShape2,GammaRate2)/BinomTrials,Table3[[#This Row],[RV binom]])</f>
        <v>0</v>
      </c>
      <c r="M2130" s="1">
        <f>Table3[[#This Row],[Risk 2 simulated occurences]]*_xlfn.LOGNORM.INV(Table3[[#This Row],[RV lognorm]],(LN(ImpLow2)+LN(ImpUp2))/2,(LN(ImpUp2)-LN(ImpLow2))/3.29)</f>
        <v>0</v>
      </c>
    </row>
    <row r="2131" spans="7:13">
      <c r="G2131">
        <v>0.64557004098108506</v>
      </c>
      <c r="H2131">
        <v>0.6974439633532632</v>
      </c>
      <c r="I2131">
        <v>0.74931788572544133</v>
      </c>
      <c r="J2131">
        <f>_xlfn.BINOM.INV(BinomTrials,_xlfn.GAMMA.INV(Table3[[#This Row],[RV gamma]],GammaShape1,GammaRate1)/BinomTrials,Table3[[#This Row],[RV binom]])</f>
        <v>1</v>
      </c>
      <c r="K2131" s="1">
        <f>Table3[[#This Row],[Risk 1 Simulated occurences]]*_xlfn.LOGNORM.INV(Table3[[#This Row],[RV lognorm]],(LN(ImpLow1)+LN(ImpUp1))/2,(LN(ImpUp1)-LN(ImpLow1))/3.29)</f>
        <v>50624.426379286968</v>
      </c>
      <c r="L2131">
        <f>_xlfn.BINOM.INV(BinomTrials,_xlfn.GAMMA.INV(Table3[[#This Row],[RV gamma]],GammaShape2,GammaRate2)/BinomTrials,Table3[[#This Row],[RV binom]])</f>
        <v>0</v>
      </c>
      <c r="M2131" s="1">
        <f>Table3[[#This Row],[Risk 2 simulated occurences]]*_xlfn.LOGNORM.INV(Table3[[#This Row],[RV lognorm]],(LN(ImpLow2)+LN(ImpUp2))/2,(LN(ImpUp2)-LN(ImpLow2))/3.29)</f>
        <v>0</v>
      </c>
    </row>
    <row r="2132" spans="7:13">
      <c r="G2132">
        <v>9.5678769096582558E-2</v>
      </c>
      <c r="H2132">
        <v>0.94069207829455481</v>
      </c>
      <c r="I2132">
        <v>0.78570538749252694</v>
      </c>
      <c r="J2132">
        <f>_xlfn.BINOM.INV(BinomTrials,_xlfn.GAMMA.INV(Table3[[#This Row],[RV gamma]],GammaShape1,GammaRate1)/BinomTrials,Table3[[#This Row],[RV binom]])</f>
        <v>1</v>
      </c>
      <c r="K2132" s="1">
        <f>Table3[[#This Row],[Risk 1 Simulated occurences]]*_xlfn.LOGNORM.INV(Table3[[#This Row],[RV lognorm]],(LN(ImpLow1)+LN(ImpUp1))/2,(LN(ImpUp1)-LN(ImpLow1))/3.29)</f>
        <v>55031.374910642553</v>
      </c>
      <c r="L2132">
        <f>_xlfn.BINOM.INV(BinomTrials,_xlfn.GAMMA.INV(Table3[[#This Row],[RV gamma]],GammaShape2,GammaRate2)/BinomTrials,Table3[[#This Row],[RV binom]])</f>
        <v>1</v>
      </c>
      <c r="M2132" s="1">
        <f>Table3[[#This Row],[Risk 2 simulated occurences]]*_xlfn.LOGNORM.INV(Table3[[#This Row],[RV lognorm]],(LN(ImpLow2)+LN(ImpUp2))/2,(LN(ImpUp2)-LN(ImpLow2))/3.29)</f>
        <v>5503137.4910642579</v>
      </c>
    </row>
    <row r="2133" spans="7:13">
      <c r="G2133">
        <v>7.3072206262998374E-2</v>
      </c>
      <c r="H2133">
        <v>0.21175989658188071</v>
      </c>
      <c r="I2133">
        <v>0.350447586900763</v>
      </c>
      <c r="J2133">
        <f>_xlfn.BINOM.INV(BinomTrials,_xlfn.GAMMA.INV(Table3[[#This Row],[RV gamma]],GammaShape1,GammaRate1)/BinomTrials,Table3[[#This Row],[RV binom]])</f>
        <v>0</v>
      </c>
      <c r="K2133" s="1">
        <f>Table3[[#This Row],[Risk 1 Simulated occurences]]*_xlfn.LOGNORM.INV(Table3[[#This Row],[RV lognorm]],(LN(ImpLow1)+LN(ImpUp1))/2,(LN(ImpUp1)-LN(ImpLow1))/3.29)</f>
        <v>0</v>
      </c>
      <c r="L2133">
        <f>_xlfn.BINOM.INV(BinomTrials,_xlfn.GAMMA.INV(Table3[[#This Row],[RV gamma]],GammaShape2,GammaRate2)/BinomTrials,Table3[[#This Row],[RV binom]])</f>
        <v>0</v>
      </c>
      <c r="M2133" s="1">
        <f>Table3[[#This Row],[Risk 2 simulated occurences]]*_xlfn.LOGNORM.INV(Table3[[#This Row],[RV lognorm]],(LN(ImpLow2)+LN(ImpUp2))/2,(LN(ImpUp2)-LN(ImpLow2))/3.29)</f>
        <v>0</v>
      </c>
    </row>
    <row r="2134" spans="7:13">
      <c r="G2134">
        <v>0.12457066221375515</v>
      </c>
      <c r="H2134">
        <v>4.8581851668926819E-2</v>
      </c>
      <c r="I2134">
        <v>0.9725930411240985</v>
      </c>
      <c r="J2134">
        <f>_xlfn.BINOM.INV(BinomTrials,_xlfn.GAMMA.INV(Table3[[#This Row],[RV gamma]],GammaShape1,GammaRate1)/BinomTrials,Table3[[#This Row],[RV binom]])</f>
        <v>0</v>
      </c>
      <c r="K2134" s="1">
        <f>Table3[[#This Row],[Risk 1 Simulated occurences]]*_xlfn.LOGNORM.INV(Table3[[#This Row],[RV lognorm]],(LN(ImpLow1)+LN(ImpUp1))/2,(LN(ImpUp1)-LN(ImpLow1))/3.29)</f>
        <v>0</v>
      </c>
      <c r="L2134">
        <f>_xlfn.BINOM.INV(BinomTrials,_xlfn.GAMMA.INV(Table3[[#This Row],[RV gamma]],GammaShape2,GammaRate2)/BinomTrials,Table3[[#This Row],[RV binom]])</f>
        <v>0</v>
      </c>
      <c r="M2134" s="1">
        <f>Table3[[#This Row],[Risk 2 simulated occurences]]*_xlfn.LOGNORM.INV(Table3[[#This Row],[RV lognorm]],(LN(ImpLow2)+LN(ImpUp2))/2,(LN(ImpUp2)-LN(ImpLow2))/3.29)</f>
        <v>0</v>
      </c>
    </row>
    <row r="2135" spans="7:13">
      <c r="G2135">
        <v>0.6591198265827819</v>
      </c>
      <c r="H2135">
        <v>0.51518099965303255</v>
      </c>
      <c r="I2135">
        <v>0.37124217272328314</v>
      </c>
      <c r="J2135">
        <f>_xlfn.BINOM.INV(BinomTrials,_xlfn.GAMMA.INV(Table3[[#This Row],[RV gamma]],GammaShape1,GammaRate1)/BinomTrials,Table3[[#This Row],[RV binom]])</f>
        <v>0</v>
      </c>
      <c r="K2135" s="1">
        <f>Table3[[#This Row],[Risk 1 Simulated occurences]]*_xlfn.LOGNORM.INV(Table3[[#This Row],[RV lognorm]],(LN(ImpLow1)+LN(ImpUp1))/2,(LN(ImpUp1)-LN(ImpLow1))/3.29)</f>
        <v>0</v>
      </c>
      <c r="L2135">
        <f>_xlfn.BINOM.INV(BinomTrials,_xlfn.GAMMA.INV(Table3[[#This Row],[RV gamma]],GammaShape2,GammaRate2)/BinomTrials,Table3[[#This Row],[RV binom]])</f>
        <v>0</v>
      </c>
      <c r="M2135" s="1">
        <f>Table3[[#This Row],[Risk 2 simulated occurences]]*_xlfn.LOGNORM.INV(Table3[[#This Row],[RV lognorm]],(LN(ImpLow2)+LN(ImpUp2))/2,(LN(ImpUp2)-LN(ImpLow2))/3.29)</f>
        <v>0</v>
      </c>
    </row>
    <row r="2136" spans="7:13">
      <c r="G2136">
        <v>0.82692537681522094</v>
      </c>
      <c r="H2136">
        <v>0.64706116851748019</v>
      </c>
      <c r="I2136">
        <v>0.46719696021973944</v>
      </c>
      <c r="J2136">
        <f>_xlfn.BINOM.INV(BinomTrials,_xlfn.GAMMA.INV(Table3[[#This Row],[RV gamma]],GammaShape1,GammaRate1)/BinomTrials,Table3[[#This Row],[RV binom]])</f>
        <v>1</v>
      </c>
      <c r="K2136" s="1">
        <f>Table3[[#This Row],[Risk 1 Simulated occurences]]*_xlfn.LOGNORM.INV(Table3[[#This Row],[RV lognorm]],(LN(ImpLow1)+LN(ImpUp1))/2,(LN(ImpUp1)-LN(ImpLow1))/3.29)</f>
        <v>29852.407522331541</v>
      </c>
      <c r="L2136">
        <f>_xlfn.BINOM.INV(BinomTrials,_xlfn.GAMMA.INV(Table3[[#This Row],[RV gamma]],GammaShape2,GammaRate2)/BinomTrials,Table3[[#This Row],[RV binom]])</f>
        <v>0</v>
      </c>
      <c r="M2136" s="1">
        <f>Table3[[#This Row],[Risk 2 simulated occurences]]*_xlfn.LOGNORM.INV(Table3[[#This Row],[RV lognorm]],(LN(ImpLow2)+LN(ImpUp2))/2,(LN(ImpUp2)-LN(ImpLow2))/3.29)</f>
        <v>0</v>
      </c>
    </row>
    <row r="2137" spans="7:13">
      <c r="G2137">
        <v>0.1348081334190481</v>
      </c>
      <c r="H2137">
        <v>0.15705927329000982</v>
      </c>
      <c r="I2137">
        <v>0.17931041316097157</v>
      </c>
      <c r="J2137">
        <f>_xlfn.BINOM.INV(BinomTrials,_xlfn.GAMMA.INV(Table3[[#This Row],[RV gamma]],GammaShape1,GammaRate1)/BinomTrials,Table3[[#This Row],[RV binom]])</f>
        <v>0</v>
      </c>
      <c r="K2137" s="1">
        <f>Table3[[#This Row],[Risk 1 Simulated occurences]]*_xlfn.LOGNORM.INV(Table3[[#This Row],[RV lognorm]],(LN(ImpLow1)+LN(ImpUp1))/2,(LN(ImpUp1)-LN(ImpLow1))/3.29)</f>
        <v>0</v>
      </c>
      <c r="L2137">
        <f>_xlfn.BINOM.INV(BinomTrials,_xlfn.GAMMA.INV(Table3[[#This Row],[RV gamma]],GammaShape2,GammaRate2)/BinomTrials,Table3[[#This Row],[RV binom]])</f>
        <v>0</v>
      </c>
      <c r="M2137" s="1">
        <f>Table3[[#This Row],[Risk 2 simulated occurences]]*_xlfn.LOGNORM.INV(Table3[[#This Row],[RV lognorm]],(LN(ImpLow2)+LN(ImpUp2))/2,(LN(ImpUp2)-LN(ImpLow2))/3.29)</f>
        <v>0</v>
      </c>
    </row>
    <row r="2138" spans="7:13">
      <c r="G2138">
        <v>0.720298373941471</v>
      </c>
      <c r="H2138">
        <v>0.69520618519522537</v>
      </c>
      <c r="I2138">
        <v>0.67011399644897973</v>
      </c>
      <c r="J2138">
        <f>_xlfn.BINOM.INV(BinomTrials,_xlfn.GAMMA.INV(Table3[[#This Row],[RV gamma]],GammaShape1,GammaRate1)/BinomTrials,Table3[[#This Row],[RV binom]])</f>
        <v>1</v>
      </c>
      <c r="K2138" s="1">
        <f>Table3[[#This Row],[Risk 1 Simulated occurences]]*_xlfn.LOGNORM.INV(Table3[[#This Row],[RV lognorm]],(LN(ImpLow1)+LN(ImpUp1))/2,(LN(ImpUp1)-LN(ImpLow1))/3.29)</f>
        <v>43033.621154443084</v>
      </c>
      <c r="L2138">
        <f>_xlfn.BINOM.INV(BinomTrials,_xlfn.GAMMA.INV(Table3[[#This Row],[RV gamma]],GammaShape2,GammaRate2)/BinomTrials,Table3[[#This Row],[RV binom]])</f>
        <v>0</v>
      </c>
      <c r="M2138" s="1">
        <f>Table3[[#This Row],[Risk 2 simulated occurences]]*_xlfn.LOGNORM.INV(Table3[[#This Row],[RV lognorm]],(LN(ImpLow2)+LN(ImpUp2))/2,(LN(ImpUp2)-LN(ImpLow2))/3.29)</f>
        <v>0</v>
      </c>
    </row>
    <row r="2139" spans="7:13">
      <c r="G2139">
        <v>5.477083430381996E-2</v>
      </c>
      <c r="H2139">
        <v>0.33035457615291447</v>
      </c>
      <c r="I2139">
        <v>0.60593831800200904</v>
      </c>
      <c r="J2139">
        <f>_xlfn.BINOM.INV(BinomTrials,_xlfn.GAMMA.INV(Table3[[#This Row],[RV gamma]],GammaShape1,GammaRate1)/BinomTrials,Table3[[#This Row],[RV binom]])</f>
        <v>0</v>
      </c>
      <c r="K2139" s="1">
        <f>Table3[[#This Row],[Risk 1 Simulated occurences]]*_xlfn.LOGNORM.INV(Table3[[#This Row],[RV lognorm]],(LN(ImpLow1)+LN(ImpUp1))/2,(LN(ImpUp1)-LN(ImpLow1))/3.29)</f>
        <v>0</v>
      </c>
      <c r="L2139">
        <f>_xlfn.BINOM.INV(BinomTrials,_xlfn.GAMMA.INV(Table3[[#This Row],[RV gamma]],GammaShape2,GammaRate2)/BinomTrials,Table3[[#This Row],[RV binom]])</f>
        <v>0</v>
      </c>
      <c r="M2139" s="1">
        <f>Table3[[#This Row],[Risk 2 simulated occurences]]*_xlfn.LOGNORM.INV(Table3[[#This Row],[RV lognorm]],(LN(ImpLow2)+LN(ImpUp2))/2,(LN(ImpUp2)-LN(ImpLow2))/3.29)</f>
        <v>0</v>
      </c>
    </row>
    <row r="2140" spans="7:13">
      <c r="G2140">
        <v>0.53341214430211681</v>
      </c>
      <c r="H2140">
        <v>0.26936140203353082</v>
      </c>
      <c r="I2140">
        <v>5.3106597649448832E-3</v>
      </c>
      <c r="J2140">
        <f>_xlfn.BINOM.INV(BinomTrials,_xlfn.GAMMA.INV(Table3[[#This Row],[RV gamma]],GammaShape1,GammaRate1)/BinomTrials,Table3[[#This Row],[RV binom]])</f>
        <v>0</v>
      </c>
      <c r="K2140" s="1">
        <f>Table3[[#This Row],[Risk 1 Simulated occurences]]*_xlfn.LOGNORM.INV(Table3[[#This Row],[RV lognorm]],(LN(ImpLow1)+LN(ImpUp1))/2,(LN(ImpUp1)-LN(ImpLow1))/3.29)</f>
        <v>0</v>
      </c>
      <c r="L2140">
        <f>_xlfn.BINOM.INV(BinomTrials,_xlfn.GAMMA.INV(Table3[[#This Row],[RV gamma]],GammaShape2,GammaRate2)/BinomTrials,Table3[[#This Row],[RV binom]])</f>
        <v>0</v>
      </c>
      <c r="M2140" s="1">
        <f>Table3[[#This Row],[Risk 2 simulated occurences]]*_xlfn.LOGNORM.INV(Table3[[#This Row],[RV lognorm]],(LN(ImpLow2)+LN(ImpUp2))/2,(LN(ImpUp2)-LN(ImpLow2))/3.29)</f>
        <v>0</v>
      </c>
    </row>
    <row r="2141" spans="7:13">
      <c r="G2141">
        <v>5.7909285676623359E-2</v>
      </c>
      <c r="H2141">
        <v>0.15708397755263559</v>
      </c>
      <c r="I2141">
        <v>0.25625866942864783</v>
      </c>
      <c r="J2141">
        <f>_xlfn.BINOM.INV(BinomTrials,_xlfn.GAMMA.INV(Table3[[#This Row],[RV gamma]],GammaShape1,GammaRate1)/BinomTrials,Table3[[#This Row],[RV binom]])</f>
        <v>0</v>
      </c>
      <c r="K2141" s="1">
        <f>Table3[[#This Row],[Risk 1 Simulated occurences]]*_xlfn.LOGNORM.INV(Table3[[#This Row],[RV lognorm]],(LN(ImpLow1)+LN(ImpUp1))/2,(LN(ImpUp1)-LN(ImpLow1))/3.29)</f>
        <v>0</v>
      </c>
      <c r="L2141">
        <f>_xlfn.BINOM.INV(BinomTrials,_xlfn.GAMMA.INV(Table3[[#This Row],[RV gamma]],GammaShape2,GammaRate2)/BinomTrials,Table3[[#This Row],[RV binom]])</f>
        <v>0</v>
      </c>
      <c r="M2141" s="1">
        <f>Table3[[#This Row],[Risk 2 simulated occurences]]*_xlfn.LOGNORM.INV(Table3[[#This Row],[RV lognorm]],(LN(ImpLow2)+LN(ImpUp2))/2,(LN(ImpUp2)-LN(ImpLow2))/3.29)</f>
        <v>0</v>
      </c>
    </row>
    <row r="2142" spans="7:13">
      <c r="G2142">
        <v>0.28136436700884454</v>
      </c>
      <c r="H2142">
        <v>0.11041072714627288</v>
      </c>
      <c r="I2142">
        <v>0.93945708728370125</v>
      </c>
      <c r="J2142">
        <f>_xlfn.BINOM.INV(BinomTrials,_xlfn.GAMMA.INV(Table3[[#This Row],[RV gamma]],GammaShape1,GammaRate1)/BinomTrials,Table3[[#This Row],[RV binom]])</f>
        <v>0</v>
      </c>
      <c r="K2142" s="1">
        <f>Table3[[#This Row],[Risk 1 Simulated occurences]]*_xlfn.LOGNORM.INV(Table3[[#This Row],[RV lognorm]],(LN(ImpLow1)+LN(ImpUp1))/2,(LN(ImpUp1)-LN(ImpLow1))/3.29)</f>
        <v>0</v>
      </c>
      <c r="L2142">
        <f>_xlfn.BINOM.INV(BinomTrials,_xlfn.GAMMA.INV(Table3[[#This Row],[RV gamma]],GammaShape2,GammaRate2)/BinomTrials,Table3[[#This Row],[RV binom]])</f>
        <v>0</v>
      </c>
      <c r="M2142" s="1">
        <f>Table3[[#This Row],[Risk 2 simulated occurences]]*_xlfn.LOGNORM.INV(Table3[[#This Row],[RV lognorm]],(LN(ImpLow2)+LN(ImpUp2))/2,(LN(ImpUp2)-LN(ImpLow2))/3.29)</f>
        <v>0</v>
      </c>
    </row>
    <row r="2143" spans="7:13">
      <c r="G2143">
        <v>0.89091631765054369</v>
      </c>
      <c r="H2143">
        <v>0.67309114740839748</v>
      </c>
      <c r="I2143">
        <v>0.45526597716625128</v>
      </c>
      <c r="J2143">
        <f>_xlfn.BINOM.INV(BinomTrials,_xlfn.GAMMA.INV(Table3[[#This Row],[RV gamma]],GammaShape1,GammaRate1)/BinomTrials,Table3[[#This Row],[RV binom]])</f>
        <v>1</v>
      </c>
      <c r="K2143" s="1">
        <f>Table3[[#This Row],[Risk 1 Simulated occurences]]*_xlfn.LOGNORM.INV(Table3[[#This Row],[RV lognorm]],(LN(ImpLow1)+LN(ImpUp1))/2,(LN(ImpUp1)-LN(ImpLow1))/3.29)</f>
        <v>29231.137662443485</v>
      </c>
      <c r="L2143">
        <f>_xlfn.BINOM.INV(BinomTrials,_xlfn.GAMMA.INV(Table3[[#This Row],[RV gamma]],GammaShape2,GammaRate2)/BinomTrials,Table3[[#This Row],[RV binom]])</f>
        <v>0</v>
      </c>
      <c r="M2143" s="1">
        <f>Table3[[#This Row],[Risk 2 simulated occurences]]*_xlfn.LOGNORM.INV(Table3[[#This Row],[RV lognorm]],(LN(ImpLow2)+LN(ImpUp2))/2,(LN(ImpUp2)-LN(ImpLow2))/3.29)</f>
        <v>0</v>
      </c>
    </row>
    <row r="2144" spans="7:13">
      <c r="G2144">
        <v>0.63055075268752447</v>
      </c>
      <c r="H2144">
        <v>0.64291449293629943</v>
      </c>
      <c r="I2144">
        <v>0.65527823318507439</v>
      </c>
      <c r="J2144">
        <f>_xlfn.BINOM.INV(BinomTrials,_xlfn.GAMMA.INV(Table3[[#This Row],[RV gamma]],GammaShape1,GammaRate1)/BinomTrials,Table3[[#This Row],[RV binom]])</f>
        <v>1</v>
      </c>
      <c r="K2144" s="1">
        <f>Table3[[#This Row],[Risk 1 Simulated occurences]]*_xlfn.LOGNORM.INV(Table3[[#This Row],[RV lognorm]],(LN(ImpLow1)+LN(ImpUp1))/2,(LN(ImpUp1)-LN(ImpLow1))/3.29)</f>
        <v>41827.519640839229</v>
      </c>
      <c r="L2144">
        <f>_xlfn.BINOM.INV(BinomTrials,_xlfn.GAMMA.INV(Table3[[#This Row],[RV gamma]],GammaShape2,GammaRate2)/BinomTrials,Table3[[#This Row],[RV binom]])</f>
        <v>0</v>
      </c>
      <c r="M2144" s="1">
        <f>Table3[[#This Row],[Risk 2 simulated occurences]]*_xlfn.LOGNORM.INV(Table3[[#This Row],[RV lognorm]],(LN(ImpLow2)+LN(ImpUp2))/2,(LN(ImpUp2)-LN(ImpLow2))/3.29)</f>
        <v>0</v>
      </c>
    </row>
    <row r="2145" spans="7:13">
      <c r="G2145">
        <v>0.66650041922298275</v>
      </c>
      <c r="H2145">
        <v>0.46388278038421776</v>
      </c>
      <c r="I2145">
        <v>0.26126514154545272</v>
      </c>
      <c r="J2145">
        <f>_xlfn.BINOM.INV(BinomTrials,_xlfn.GAMMA.INV(Table3[[#This Row],[RV gamma]],GammaShape1,GammaRate1)/BinomTrials,Table3[[#This Row],[RV binom]])</f>
        <v>0</v>
      </c>
      <c r="K2145" s="1">
        <f>Table3[[#This Row],[Risk 1 Simulated occurences]]*_xlfn.LOGNORM.INV(Table3[[#This Row],[RV lognorm]],(LN(ImpLow1)+LN(ImpUp1))/2,(LN(ImpUp1)-LN(ImpLow1))/3.29)</f>
        <v>0</v>
      </c>
      <c r="L2145">
        <f>_xlfn.BINOM.INV(BinomTrials,_xlfn.GAMMA.INV(Table3[[#This Row],[RV gamma]],GammaShape2,GammaRate2)/BinomTrials,Table3[[#This Row],[RV binom]])</f>
        <v>0</v>
      </c>
      <c r="M2145" s="1">
        <f>Table3[[#This Row],[Risk 2 simulated occurences]]*_xlfn.LOGNORM.INV(Table3[[#This Row],[RV lognorm]],(LN(ImpLow2)+LN(ImpUp2))/2,(LN(ImpUp2)-LN(ImpLow2))/3.29)</f>
        <v>0</v>
      </c>
    </row>
    <row r="2146" spans="7:13">
      <c r="G2146">
        <v>0.8725458806718448</v>
      </c>
      <c r="H2146">
        <v>0.47788991754776328</v>
      </c>
      <c r="I2146">
        <v>8.3233954423681811E-2</v>
      </c>
      <c r="J2146">
        <f>_xlfn.BINOM.INV(BinomTrials,_xlfn.GAMMA.INV(Table3[[#This Row],[RV gamma]],GammaShape1,GammaRate1)/BinomTrials,Table3[[#This Row],[RV binom]])</f>
        <v>0</v>
      </c>
      <c r="K2146" s="1">
        <f>Table3[[#This Row],[Risk 1 Simulated occurences]]*_xlfn.LOGNORM.INV(Table3[[#This Row],[RV lognorm]],(LN(ImpLow1)+LN(ImpUp1))/2,(LN(ImpUp1)-LN(ImpLow1))/3.29)</f>
        <v>0</v>
      </c>
      <c r="L2146">
        <f>_xlfn.BINOM.INV(BinomTrials,_xlfn.GAMMA.INV(Table3[[#This Row],[RV gamma]],GammaShape2,GammaRate2)/BinomTrials,Table3[[#This Row],[RV binom]])</f>
        <v>0</v>
      </c>
      <c r="M2146" s="1">
        <f>Table3[[#This Row],[Risk 2 simulated occurences]]*_xlfn.LOGNORM.INV(Table3[[#This Row],[RV lognorm]],(LN(ImpLow2)+LN(ImpUp2))/2,(LN(ImpUp2)-LN(ImpLow2))/3.29)</f>
        <v>0</v>
      </c>
    </row>
    <row r="2147" spans="7:13">
      <c r="G2147">
        <v>0.87861645169491709</v>
      </c>
      <c r="H2147">
        <v>0.89584422525756258</v>
      </c>
      <c r="I2147">
        <v>0.91307199882020806</v>
      </c>
      <c r="J2147">
        <f>_xlfn.BINOM.INV(BinomTrials,_xlfn.GAMMA.INV(Table3[[#This Row],[RV gamma]],GammaShape1,GammaRate1)/BinomTrials,Table3[[#This Row],[RV binom]])</f>
        <v>2</v>
      </c>
      <c r="K2147" s="1">
        <f>Table3[[#This Row],[Risk 1 Simulated occurences]]*_xlfn.LOGNORM.INV(Table3[[#This Row],[RV lognorm]],(LN(ImpLow1)+LN(ImpUp1))/2,(LN(ImpUp1)-LN(ImpLow1))/3.29)</f>
        <v>163824.48401088931</v>
      </c>
      <c r="L2147">
        <f>_xlfn.BINOM.INV(BinomTrials,_xlfn.GAMMA.INV(Table3[[#This Row],[RV gamma]],GammaShape2,GammaRate2)/BinomTrials,Table3[[#This Row],[RV binom]])</f>
        <v>1</v>
      </c>
      <c r="M2147" s="1">
        <f>Table3[[#This Row],[Risk 2 simulated occurences]]*_xlfn.LOGNORM.INV(Table3[[#This Row],[RV lognorm]],(LN(ImpLow2)+LN(ImpUp2))/2,(LN(ImpUp2)-LN(ImpLow2))/3.29)</f>
        <v>8191224.2005444691</v>
      </c>
    </row>
    <row r="2148" spans="7:13">
      <c r="G2148">
        <v>0.90670363647244112</v>
      </c>
      <c r="H2148">
        <v>0.45389390385425366</v>
      </c>
      <c r="I2148">
        <v>1.0841712360662274E-3</v>
      </c>
      <c r="J2148">
        <f>_xlfn.BINOM.INV(BinomTrials,_xlfn.GAMMA.INV(Table3[[#This Row],[RV gamma]],GammaShape1,GammaRate1)/BinomTrials,Table3[[#This Row],[RV binom]])</f>
        <v>0</v>
      </c>
      <c r="K2148" s="1">
        <f>Table3[[#This Row],[Risk 1 Simulated occurences]]*_xlfn.LOGNORM.INV(Table3[[#This Row],[RV lognorm]],(LN(ImpLow1)+LN(ImpUp1))/2,(LN(ImpUp1)-LN(ImpLow1))/3.29)</f>
        <v>0</v>
      </c>
      <c r="L2148">
        <f>_xlfn.BINOM.INV(BinomTrials,_xlfn.GAMMA.INV(Table3[[#This Row],[RV gamma]],GammaShape2,GammaRate2)/BinomTrials,Table3[[#This Row],[RV binom]])</f>
        <v>0</v>
      </c>
      <c r="M2148" s="1">
        <f>Table3[[#This Row],[Risk 2 simulated occurences]]*_xlfn.LOGNORM.INV(Table3[[#This Row],[RV lognorm]],(LN(ImpLow2)+LN(ImpUp2))/2,(LN(ImpUp2)-LN(ImpLow2))/3.29)</f>
        <v>0</v>
      </c>
    </row>
    <row r="2149" spans="7:13">
      <c r="G2149">
        <v>0.96801819231734532</v>
      </c>
      <c r="H2149">
        <v>0.59484207844121484</v>
      </c>
      <c r="I2149">
        <v>0.22166596456508431</v>
      </c>
      <c r="J2149">
        <f>_xlfn.BINOM.INV(BinomTrials,_xlfn.GAMMA.INV(Table3[[#This Row],[RV gamma]],GammaShape1,GammaRate1)/BinomTrials,Table3[[#This Row],[RV binom]])</f>
        <v>1</v>
      </c>
      <c r="K2149" s="1">
        <f>Table3[[#This Row],[Risk 1 Simulated occurences]]*_xlfn.LOGNORM.INV(Table3[[#This Row],[RV lognorm]],(LN(ImpLow1)+LN(ImpUp1))/2,(LN(ImpUp1)-LN(ImpLow1))/3.29)</f>
        <v>18492.571099635792</v>
      </c>
      <c r="L2149">
        <f>_xlfn.BINOM.INV(BinomTrials,_xlfn.GAMMA.INV(Table3[[#This Row],[RV gamma]],GammaShape2,GammaRate2)/BinomTrials,Table3[[#This Row],[RV binom]])</f>
        <v>0</v>
      </c>
      <c r="M2149" s="1">
        <f>Table3[[#This Row],[Risk 2 simulated occurences]]*_xlfn.LOGNORM.INV(Table3[[#This Row],[RV lognorm]],(LN(ImpLow2)+LN(ImpUp2))/2,(LN(ImpUp2)-LN(ImpLow2))/3.29)</f>
        <v>0</v>
      </c>
    </row>
    <row r="2150" spans="7:13">
      <c r="G2150">
        <v>0.48175827762193896</v>
      </c>
      <c r="H2150">
        <v>0.51081236149687892</v>
      </c>
      <c r="I2150">
        <v>0.53986644537181894</v>
      </c>
      <c r="J2150">
        <f>_xlfn.BINOM.INV(BinomTrials,_xlfn.GAMMA.INV(Table3[[#This Row],[RV gamma]],GammaShape1,GammaRate1)/BinomTrials,Table3[[#This Row],[RV binom]])</f>
        <v>0</v>
      </c>
      <c r="K2150" s="1">
        <f>Table3[[#This Row],[Risk 1 Simulated occurences]]*_xlfn.LOGNORM.INV(Table3[[#This Row],[RV lognorm]],(LN(ImpLow1)+LN(ImpUp1))/2,(LN(ImpUp1)-LN(ImpLow1))/3.29)</f>
        <v>0</v>
      </c>
      <c r="L2150">
        <f>_xlfn.BINOM.INV(BinomTrials,_xlfn.GAMMA.INV(Table3[[#This Row],[RV gamma]],GammaShape2,GammaRate2)/BinomTrials,Table3[[#This Row],[RV binom]])</f>
        <v>0</v>
      </c>
      <c r="M2150" s="1">
        <f>Table3[[#This Row],[Risk 2 simulated occurences]]*_xlfn.LOGNORM.INV(Table3[[#This Row],[RV lognorm]],(LN(ImpLow2)+LN(ImpUp2))/2,(LN(ImpUp2)-LN(ImpLow2))/3.29)</f>
        <v>0</v>
      </c>
    </row>
    <row r="2151" spans="7:13">
      <c r="G2151">
        <v>0.91137199192837437</v>
      </c>
      <c r="H2151">
        <v>0.22335967804461704</v>
      </c>
      <c r="I2151">
        <v>0.53534736416085971</v>
      </c>
      <c r="J2151">
        <f>_xlfn.BINOM.INV(BinomTrials,_xlfn.GAMMA.INV(Table3[[#This Row],[RV gamma]],GammaShape1,GammaRate1)/BinomTrials,Table3[[#This Row],[RV binom]])</f>
        <v>0</v>
      </c>
      <c r="K2151" s="1">
        <f>Table3[[#This Row],[Risk 1 Simulated occurences]]*_xlfn.LOGNORM.INV(Table3[[#This Row],[RV lognorm]],(LN(ImpLow1)+LN(ImpUp1))/2,(LN(ImpUp1)-LN(ImpLow1))/3.29)</f>
        <v>0</v>
      </c>
      <c r="L2151">
        <f>_xlfn.BINOM.INV(BinomTrials,_xlfn.GAMMA.INV(Table3[[#This Row],[RV gamma]],GammaShape2,GammaRate2)/BinomTrials,Table3[[#This Row],[RV binom]])</f>
        <v>0</v>
      </c>
      <c r="M2151" s="1">
        <f>Table3[[#This Row],[Risk 2 simulated occurences]]*_xlfn.LOGNORM.INV(Table3[[#This Row],[RV lognorm]],(LN(ImpLow2)+LN(ImpUp2))/2,(LN(ImpUp2)-LN(ImpLow2))/3.29)</f>
        <v>0</v>
      </c>
    </row>
    <row r="2152" spans="7:13">
      <c r="G2152">
        <v>0.4290683401883898</v>
      </c>
      <c r="H2152">
        <v>6.1088958783582304E-3</v>
      </c>
      <c r="I2152">
        <v>0.58314945156832665</v>
      </c>
      <c r="J2152">
        <f>_xlfn.BINOM.INV(BinomTrials,_xlfn.GAMMA.INV(Table3[[#This Row],[RV gamma]],GammaShape1,GammaRate1)/BinomTrials,Table3[[#This Row],[RV binom]])</f>
        <v>0</v>
      </c>
      <c r="K2152" s="1">
        <f>Table3[[#This Row],[Risk 1 Simulated occurences]]*_xlfn.LOGNORM.INV(Table3[[#This Row],[RV lognorm]],(LN(ImpLow1)+LN(ImpUp1))/2,(LN(ImpUp1)-LN(ImpLow1))/3.29)</f>
        <v>0</v>
      </c>
      <c r="L2152">
        <f>_xlfn.BINOM.INV(BinomTrials,_xlfn.GAMMA.INV(Table3[[#This Row],[RV gamma]],GammaShape2,GammaRate2)/BinomTrials,Table3[[#This Row],[RV binom]])</f>
        <v>0</v>
      </c>
      <c r="M2152" s="1">
        <f>Table3[[#This Row],[Risk 2 simulated occurences]]*_xlfn.LOGNORM.INV(Table3[[#This Row],[RV lognorm]],(LN(ImpLow2)+LN(ImpUp2))/2,(LN(ImpUp2)-LN(ImpLow2))/3.29)</f>
        <v>0</v>
      </c>
    </row>
    <row r="2153" spans="7:13">
      <c r="G2153">
        <v>0.35159354626740957</v>
      </c>
      <c r="H2153">
        <v>0.67221302756677059</v>
      </c>
      <c r="I2153">
        <v>0.9928325088661315</v>
      </c>
      <c r="J2153">
        <f>_xlfn.BINOM.INV(BinomTrials,_xlfn.GAMMA.INV(Table3[[#This Row],[RV gamma]],GammaShape1,GammaRate1)/BinomTrials,Table3[[#This Row],[RV binom]])</f>
        <v>1</v>
      </c>
      <c r="K2153" s="1">
        <f>Table3[[#This Row],[Risk 1 Simulated occurences]]*_xlfn.LOGNORM.INV(Table3[[#This Row],[RV lognorm]],(LN(ImpLow1)+LN(ImpUp1))/2,(LN(ImpUp1)-LN(ImpLow1))/3.29)</f>
        <v>175510.5668241235</v>
      </c>
      <c r="L2153">
        <f>_xlfn.BINOM.INV(BinomTrials,_xlfn.GAMMA.INV(Table3[[#This Row],[RV gamma]],GammaShape2,GammaRate2)/BinomTrials,Table3[[#This Row],[RV binom]])</f>
        <v>0</v>
      </c>
      <c r="M2153" s="1">
        <f>Table3[[#This Row],[Risk 2 simulated occurences]]*_xlfn.LOGNORM.INV(Table3[[#This Row],[RV lognorm]],(LN(ImpLow2)+LN(ImpUp2))/2,(LN(ImpUp2)-LN(ImpLow2))/3.29)</f>
        <v>0</v>
      </c>
    </row>
    <row r="2154" spans="7:13">
      <c r="G2154">
        <v>0.23273211635310767</v>
      </c>
      <c r="H2154">
        <v>0.88435431471297254</v>
      </c>
      <c r="I2154">
        <v>0.53597651307283734</v>
      </c>
      <c r="J2154">
        <f>_xlfn.BINOM.INV(BinomTrials,_xlfn.GAMMA.INV(Table3[[#This Row],[RV gamma]],GammaShape1,GammaRate1)/BinomTrials,Table3[[#This Row],[RV binom]])</f>
        <v>1</v>
      </c>
      <c r="K2154" s="1">
        <f>Table3[[#This Row],[Risk 1 Simulated occurences]]*_xlfn.LOGNORM.INV(Table3[[#This Row],[RV lognorm]],(LN(ImpLow1)+LN(ImpUp1))/2,(LN(ImpUp1)-LN(ImpLow1))/3.29)</f>
        <v>33685.850332106522</v>
      </c>
      <c r="L2154">
        <f>_xlfn.BINOM.INV(BinomTrials,_xlfn.GAMMA.INV(Table3[[#This Row],[RV gamma]],GammaShape2,GammaRate2)/BinomTrials,Table3[[#This Row],[RV binom]])</f>
        <v>1</v>
      </c>
      <c r="M2154" s="1">
        <f>Table3[[#This Row],[Risk 2 simulated occurences]]*_xlfn.LOGNORM.INV(Table3[[#This Row],[RV lognorm]],(LN(ImpLow2)+LN(ImpUp2))/2,(LN(ImpUp2)-LN(ImpLow2))/3.29)</f>
        <v>3368585.0332106538</v>
      </c>
    </row>
    <row r="2155" spans="7:13">
      <c r="G2155">
        <v>0.5286795466806179</v>
      </c>
      <c r="H2155">
        <v>0.34296738092925744</v>
      </c>
      <c r="I2155">
        <v>0.15725521517789701</v>
      </c>
      <c r="J2155">
        <f>_xlfn.BINOM.INV(BinomTrials,_xlfn.GAMMA.INV(Table3[[#This Row],[RV gamma]],GammaShape1,GammaRate1)/BinomTrials,Table3[[#This Row],[RV binom]])</f>
        <v>0</v>
      </c>
      <c r="K2155" s="1">
        <f>Table3[[#This Row],[Risk 1 Simulated occurences]]*_xlfn.LOGNORM.INV(Table3[[#This Row],[RV lognorm]],(LN(ImpLow1)+LN(ImpUp1))/2,(LN(ImpUp1)-LN(ImpLow1))/3.29)</f>
        <v>0</v>
      </c>
      <c r="L2155">
        <f>_xlfn.BINOM.INV(BinomTrials,_xlfn.GAMMA.INV(Table3[[#This Row],[RV gamma]],GammaShape2,GammaRate2)/BinomTrials,Table3[[#This Row],[RV binom]])</f>
        <v>0</v>
      </c>
      <c r="M2155" s="1">
        <f>Table3[[#This Row],[Risk 2 simulated occurences]]*_xlfn.LOGNORM.INV(Table3[[#This Row],[RV lognorm]],(LN(ImpLow2)+LN(ImpUp2))/2,(LN(ImpUp2)-LN(ImpLow2))/3.29)</f>
        <v>0</v>
      </c>
    </row>
    <row r="2156" spans="7:13">
      <c r="G2156">
        <v>0.517141061144481</v>
      </c>
      <c r="H2156">
        <v>0.25277127802966687</v>
      </c>
      <c r="I2156">
        <v>0.98840149491485274</v>
      </c>
      <c r="J2156">
        <f>_xlfn.BINOM.INV(BinomTrials,_xlfn.GAMMA.INV(Table3[[#This Row],[RV gamma]],GammaShape1,GammaRate1)/BinomTrials,Table3[[#This Row],[RV binom]])</f>
        <v>0</v>
      </c>
      <c r="K2156" s="1">
        <f>Table3[[#This Row],[Risk 1 Simulated occurences]]*_xlfn.LOGNORM.INV(Table3[[#This Row],[RV lognorm]],(LN(ImpLow1)+LN(ImpUp1))/2,(LN(ImpUp1)-LN(ImpLow1))/3.29)</f>
        <v>0</v>
      </c>
      <c r="L2156">
        <f>_xlfn.BINOM.INV(BinomTrials,_xlfn.GAMMA.INV(Table3[[#This Row],[RV gamma]],GammaShape2,GammaRate2)/BinomTrials,Table3[[#This Row],[RV binom]])</f>
        <v>0</v>
      </c>
      <c r="M2156" s="1">
        <f>Table3[[#This Row],[Risk 2 simulated occurences]]*_xlfn.LOGNORM.INV(Table3[[#This Row],[RV lognorm]],(LN(ImpLow2)+LN(ImpUp2))/2,(LN(ImpUp2)-LN(ImpLow2))/3.29)</f>
        <v>0</v>
      </c>
    </row>
    <row r="2157" spans="7:13">
      <c r="G2157">
        <v>0.58981465529176158</v>
      </c>
      <c r="H2157">
        <v>0.32686984461120788</v>
      </c>
      <c r="I2157">
        <v>6.3925033930654185E-2</v>
      </c>
      <c r="J2157">
        <f>_xlfn.BINOM.INV(BinomTrials,_xlfn.GAMMA.INV(Table3[[#This Row],[RV gamma]],GammaShape1,GammaRate1)/BinomTrials,Table3[[#This Row],[RV binom]])</f>
        <v>0</v>
      </c>
      <c r="K2157" s="1">
        <f>Table3[[#This Row],[Risk 1 Simulated occurences]]*_xlfn.LOGNORM.INV(Table3[[#This Row],[RV lognorm]],(LN(ImpLow1)+LN(ImpUp1))/2,(LN(ImpUp1)-LN(ImpLow1))/3.29)</f>
        <v>0</v>
      </c>
      <c r="L2157">
        <f>_xlfn.BINOM.INV(BinomTrials,_xlfn.GAMMA.INV(Table3[[#This Row],[RV gamma]],GammaShape2,GammaRate2)/BinomTrials,Table3[[#This Row],[RV binom]])</f>
        <v>0</v>
      </c>
      <c r="M2157" s="1">
        <f>Table3[[#This Row],[Risk 2 simulated occurences]]*_xlfn.LOGNORM.INV(Table3[[#This Row],[RV lognorm]],(LN(ImpLow2)+LN(ImpUp2))/2,(LN(ImpUp2)-LN(ImpLow2))/3.29)</f>
        <v>0</v>
      </c>
    </row>
    <row r="2158" spans="7:13">
      <c r="G2158">
        <v>1.491148863682127E-2</v>
      </c>
      <c r="H2158">
        <v>0.70147838057087664</v>
      </c>
      <c r="I2158">
        <v>0.38804527250493193</v>
      </c>
      <c r="J2158">
        <f>_xlfn.BINOM.INV(BinomTrials,_xlfn.GAMMA.INV(Table3[[#This Row],[RV gamma]],GammaShape1,GammaRate1)/BinomTrials,Table3[[#This Row],[RV binom]])</f>
        <v>0</v>
      </c>
      <c r="K2158" s="1">
        <f>Table3[[#This Row],[Risk 1 Simulated occurences]]*_xlfn.LOGNORM.INV(Table3[[#This Row],[RV lognorm]],(LN(ImpLow1)+LN(ImpUp1))/2,(LN(ImpUp1)-LN(ImpLow1))/3.29)</f>
        <v>0</v>
      </c>
      <c r="L2158">
        <f>_xlfn.BINOM.INV(BinomTrials,_xlfn.GAMMA.INV(Table3[[#This Row],[RV gamma]],GammaShape2,GammaRate2)/BinomTrials,Table3[[#This Row],[RV binom]])</f>
        <v>0</v>
      </c>
      <c r="M2158" s="1">
        <f>Table3[[#This Row],[Risk 2 simulated occurences]]*_xlfn.LOGNORM.INV(Table3[[#This Row],[RV lognorm]],(LN(ImpLow2)+LN(ImpUp2))/2,(LN(ImpUp2)-LN(ImpLow2))/3.29)</f>
        <v>0</v>
      </c>
    </row>
    <row r="2159" spans="7:13">
      <c r="G2159">
        <v>0.61738951905508965</v>
      </c>
      <c r="H2159">
        <v>0.74714225472283657</v>
      </c>
      <c r="I2159">
        <v>0.87689499039058338</v>
      </c>
      <c r="J2159">
        <f>_xlfn.BINOM.INV(BinomTrials,_xlfn.GAMMA.INV(Table3[[#This Row],[RV gamma]],GammaShape1,GammaRate1)/BinomTrials,Table3[[#This Row],[RV binom]])</f>
        <v>1</v>
      </c>
      <c r="K2159" s="1">
        <f>Table3[[#This Row],[Risk 1 Simulated occurences]]*_xlfn.LOGNORM.INV(Table3[[#This Row],[RV lognorm]],(LN(ImpLow1)+LN(ImpUp1))/2,(LN(ImpUp1)-LN(ImpLow1))/3.29)</f>
        <v>71197.256840916889</v>
      </c>
      <c r="L2159">
        <f>_xlfn.BINOM.INV(BinomTrials,_xlfn.GAMMA.INV(Table3[[#This Row],[RV gamma]],GammaShape2,GammaRate2)/BinomTrials,Table3[[#This Row],[RV binom]])</f>
        <v>0</v>
      </c>
      <c r="M2159" s="1">
        <f>Table3[[#This Row],[Risk 2 simulated occurences]]*_xlfn.LOGNORM.INV(Table3[[#This Row],[RV lognorm]],(LN(ImpLow2)+LN(ImpUp2))/2,(LN(ImpUp2)-LN(ImpLow2))/3.29)</f>
        <v>0</v>
      </c>
    </row>
    <row r="2160" spans="7:13">
      <c r="G2160">
        <v>0.46564675889240892</v>
      </c>
      <c r="H2160">
        <v>0.21987512671382869</v>
      </c>
      <c r="I2160">
        <v>0.97410349453524847</v>
      </c>
      <c r="J2160">
        <f>_xlfn.BINOM.INV(BinomTrials,_xlfn.GAMMA.INV(Table3[[#This Row],[RV gamma]],GammaShape1,GammaRate1)/BinomTrials,Table3[[#This Row],[RV binom]])</f>
        <v>0</v>
      </c>
      <c r="K2160" s="1">
        <f>Table3[[#This Row],[Risk 1 Simulated occurences]]*_xlfn.LOGNORM.INV(Table3[[#This Row],[RV lognorm]],(LN(ImpLow1)+LN(ImpUp1))/2,(LN(ImpUp1)-LN(ImpLow1))/3.29)</f>
        <v>0</v>
      </c>
      <c r="L2160">
        <f>_xlfn.BINOM.INV(BinomTrials,_xlfn.GAMMA.INV(Table3[[#This Row],[RV gamma]],GammaShape2,GammaRate2)/BinomTrials,Table3[[#This Row],[RV binom]])</f>
        <v>0</v>
      </c>
      <c r="M2160" s="1">
        <f>Table3[[#This Row],[Risk 2 simulated occurences]]*_xlfn.LOGNORM.INV(Table3[[#This Row],[RV lognorm]],(LN(ImpLow2)+LN(ImpUp2))/2,(LN(ImpUp2)-LN(ImpLow2))/3.29)</f>
        <v>0</v>
      </c>
    </row>
    <row r="2161" spans="7:13">
      <c r="G2161">
        <v>0.12507670471681129</v>
      </c>
      <c r="H2161">
        <v>0.44125467931910173</v>
      </c>
      <c r="I2161">
        <v>0.75743265392139214</v>
      </c>
      <c r="J2161">
        <f>_xlfn.BINOM.INV(BinomTrials,_xlfn.GAMMA.INV(Table3[[#This Row],[RV gamma]],GammaShape1,GammaRate1)/BinomTrials,Table3[[#This Row],[RV binom]])</f>
        <v>0</v>
      </c>
      <c r="K2161" s="1">
        <f>Table3[[#This Row],[Risk 1 Simulated occurences]]*_xlfn.LOGNORM.INV(Table3[[#This Row],[RV lognorm]],(LN(ImpLow1)+LN(ImpUp1))/2,(LN(ImpUp1)-LN(ImpLow1))/3.29)</f>
        <v>0</v>
      </c>
      <c r="L2161">
        <f>_xlfn.BINOM.INV(BinomTrials,_xlfn.GAMMA.INV(Table3[[#This Row],[RV gamma]],GammaShape2,GammaRate2)/BinomTrials,Table3[[#This Row],[RV binom]])</f>
        <v>0</v>
      </c>
      <c r="M2161" s="1">
        <f>Table3[[#This Row],[Risk 2 simulated occurences]]*_xlfn.LOGNORM.INV(Table3[[#This Row],[RV lognorm]],(LN(ImpLow2)+LN(ImpUp2))/2,(LN(ImpUp2)-LN(ImpLow2))/3.29)</f>
        <v>0</v>
      </c>
    </row>
    <row r="2162" spans="7:13">
      <c r="G2162">
        <v>0.1641761754472629</v>
      </c>
      <c r="H2162">
        <v>0.16739531614230727</v>
      </c>
      <c r="I2162">
        <v>0.17061445683735166</v>
      </c>
      <c r="J2162">
        <f>_xlfn.BINOM.INV(BinomTrials,_xlfn.GAMMA.INV(Table3[[#This Row],[RV gamma]],GammaShape1,GammaRate1)/BinomTrials,Table3[[#This Row],[RV binom]])</f>
        <v>0</v>
      </c>
      <c r="K2162" s="1">
        <f>Table3[[#This Row],[Risk 1 Simulated occurences]]*_xlfn.LOGNORM.INV(Table3[[#This Row],[RV lognorm]],(LN(ImpLow1)+LN(ImpUp1))/2,(LN(ImpUp1)-LN(ImpLow1))/3.29)</f>
        <v>0</v>
      </c>
      <c r="L2162">
        <f>_xlfn.BINOM.INV(BinomTrials,_xlfn.GAMMA.INV(Table3[[#This Row],[RV gamma]],GammaShape2,GammaRate2)/BinomTrials,Table3[[#This Row],[RV binom]])</f>
        <v>0</v>
      </c>
      <c r="M2162" s="1">
        <f>Table3[[#This Row],[Risk 2 simulated occurences]]*_xlfn.LOGNORM.INV(Table3[[#This Row],[RV lognorm]],(LN(ImpLow2)+LN(ImpUp2))/2,(LN(ImpUp2)-LN(ImpLow2))/3.29)</f>
        <v>0</v>
      </c>
    </row>
    <row r="2163" spans="7:13">
      <c r="G2163">
        <v>0.30898074214764903</v>
      </c>
      <c r="H2163">
        <v>0.41307840375838728</v>
      </c>
      <c r="I2163">
        <v>0.51717606536912553</v>
      </c>
      <c r="J2163">
        <f>_xlfn.BINOM.INV(BinomTrials,_xlfn.GAMMA.INV(Table3[[#This Row],[RV gamma]],GammaShape1,GammaRate1)/BinomTrials,Table3[[#This Row],[RV binom]])</f>
        <v>0</v>
      </c>
      <c r="K2163" s="1">
        <f>Table3[[#This Row],[Risk 1 Simulated occurences]]*_xlfn.LOGNORM.INV(Table3[[#This Row],[RV lognorm]],(LN(ImpLow1)+LN(ImpUp1))/2,(LN(ImpUp1)-LN(ImpLow1))/3.29)</f>
        <v>0</v>
      </c>
      <c r="L2163">
        <f>_xlfn.BINOM.INV(BinomTrials,_xlfn.GAMMA.INV(Table3[[#This Row],[RV gamma]],GammaShape2,GammaRate2)/BinomTrials,Table3[[#This Row],[RV binom]])</f>
        <v>0</v>
      </c>
      <c r="M2163" s="1">
        <f>Table3[[#This Row],[Risk 2 simulated occurences]]*_xlfn.LOGNORM.INV(Table3[[#This Row],[RV lognorm]],(LN(ImpLow2)+LN(ImpUp2))/2,(LN(ImpUp2)-LN(ImpLow2))/3.29)</f>
        <v>0</v>
      </c>
    </row>
    <row r="2164" spans="7:13">
      <c r="G2164">
        <v>3.9333275537627409E-2</v>
      </c>
      <c r="H2164">
        <v>0.6087319672148358</v>
      </c>
      <c r="I2164">
        <v>0.17813065889204419</v>
      </c>
      <c r="J2164">
        <f>_xlfn.BINOM.INV(BinomTrials,_xlfn.GAMMA.INV(Table3[[#This Row],[RV gamma]],GammaShape1,GammaRate1)/BinomTrials,Table3[[#This Row],[RV binom]])</f>
        <v>0</v>
      </c>
      <c r="K2164" s="1">
        <f>Table3[[#This Row],[Risk 1 Simulated occurences]]*_xlfn.LOGNORM.INV(Table3[[#This Row],[RV lognorm]],(LN(ImpLow1)+LN(ImpUp1))/2,(LN(ImpUp1)-LN(ImpLow1))/3.29)</f>
        <v>0</v>
      </c>
      <c r="L2164">
        <f>_xlfn.BINOM.INV(BinomTrials,_xlfn.GAMMA.INV(Table3[[#This Row],[RV gamma]],GammaShape2,GammaRate2)/BinomTrials,Table3[[#This Row],[RV binom]])</f>
        <v>0</v>
      </c>
      <c r="M2164" s="1">
        <f>Table3[[#This Row],[Risk 2 simulated occurences]]*_xlfn.LOGNORM.INV(Table3[[#This Row],[RV lognorm]],(LN(ImpLow2)+LN(ImpUp2))/2,(LN(ImpUp2)-LN(ImpLow2))/3.29)</f>
        <v>0</v>
      </c>
    </row>
    <row r="2165" spans="7:13">
      <c r="G2165">
        <v>7.4361960903909965E-2</v>
      </c>
      <c r="H2165">
        <v>0.95817297974516313</v>
      </c>
      <c r="I2165">
        <v>0.84198399858641626</v>
      </c>
      <c r="J2165">
        <f>_xlfn.BINOM.INV(BinomTrials,_xlfn.GAMMA.INV(Table3[[#This Row],[RV gamma]],GammaShape1,GammaRate1)/BinomTrials,Table3[[#This Row],[RV binom]])</f>
        <v>2</v>
      </c>
      <c r="K2165" s="1">
        <f>Table3[[#This Row],[Risk 1 Simulated occurences]]*_xlfn.LOGNORM.INV(Table3[[#This Row],[RV lognorm]],(LN(ImpLow1)+LN(ImpUp1))/2,(LN(ImpUp1)-LN(ImpLow1))/3.29)</f>
        <v>127580.83011348831</v>
      </c>
      <c r="L2165">
        <f>_xlfn.BINOM.INV(BinomTrials,_xlfn.GAMMA.INV(Table3[[#This Row],[RV gamma]],GammaShape2,GammaRate2)/BinomTrials,Table3[[#This Row],[RV binom]])</f>
        <v>1</v>
      </c>
      <c r="M2165" s="1">
        <f>Table3[[#This Row],[Risk 2 simulated occurences]]*_xlfn.LOGNORM.INV(Table3[[#This Row],[RV lognorm]],(LN(ImpLow2)+LN(ImpUp2))/2,(LN(ImpUp2)-LN(ImpLow2))/3.29)</f>
        <v>6379041.5056744292</v>
      </c>
    </row>
    <row r="2166" spans="7:13">
      <c r="G2166">
        <v>0.80147691201487414</v>
      </c>
      <c r="H2166">
        <v>1.3270576956342242E-2</v>
      </c>
      <c r="I2166">
        <v>0.22506424189781035</v>
      </c>
      <c r="J2166">
        <f>_xlfn.BINOM.INV(BinomTrials,_xlfn.GAMMA.INV(Table3[[#This Row],[RV gamma]],GammaShape1,GammaRate1)/BinomTrials,Table3[[#This Row],[RV binom]])</f>
        <v>0</v>
      </c>
      <c r="K2166" s="1">
        <f>Table3[[#This Row],[Risk 1 Simulated occurences]]*_xlfn.LOGNORM.INV(Table3[[#This Row],[RV lognorm]],(LN(ImpLow1)+LN(ImpUp1))/2,(LN(ImpUp1)-LN(ImpLow1))/3.29)</f>
        <v>0</v>
      </c>
      <c r="L2166">
        <f>_xlfn.BINOM.INV(BinomTrials,_xlfn.GAMMA.INV(Table3[[#This Row],[RV gamma]],GammaShape2,GammaRate2)/BinomTrials,Table3[[#This Row],[RV binom]])</f>
        <v>0</v>
      </c>
      <c r="M2166" s="1">
        <f>Table3[[#This Row],[Risk 2 simulated occurences]]*_xlfn.LOGNORM.INV(Table3[[#This Row],[RV lognorm]],(LN(ImpLow2)+LN(ImpUp2))/2,(LN(ImpUp2)-LN(ImpLow2))/3.29)</f>
        <v>0</v>
      </c>
    </row>
    <row r="2167" spans="7:13">
      <c r="G2167">
        <v>0.42246023398938598</v>
      </c>
      <c r="H2167">
        <v>3.8586905244079837E-2</v>
      </c>
      <c r="I2167">
        <v>0.65471357649877371</v>
      </c>
      <c r="J2167">
        <f>_xlfn.BINOM.INV(BinomTrials,_xlfn.GAMMA.INV(Table3[[#This Row],[RV gamma]],GammaShape1,GammaRate1)/BinomTrials,Table3[[#This Row],[RV binom]])</f>
        <v>0</v>
      </c>
      <c r="K2167" s="1">
        <f>Table3[[#This Row],[Risk 1 Simulated occurences]]*_xlfn.LOGNORM.INV(Table3[[#This Row],[RV lognorm]],(LN(ImpLow1)+LN(ImpUp1))/2,(LN(ImpUp1)-LN(ImpLow1))/3.29)</f>
        <v>0</v>
      </c>
      <c r="L2167">
        <f>_xlfn.BINOM.INV(BinomTrials,_xlfn.GAMMA.INV(Table3[[#This Row],[RV gamma]],GammaShape2,GammaRate2)/BinomTrials,Table3[[#This Row],[RV binom]])</f>
        <v>0</v>
      </c>
      <c r="M2167" s="1">
        <f>Table3[[#This Row],[Risk 2 simulated occurences]]*_xlfn.LOGNORM.INV(Table3[[#This Row],[RV lognorm]],(LN(ImpLow2)+LN(ImpUp2))/2,(LN(ImpUp2)-LN(ImpLow2))/3.29)</f>
        <v>0</v>
      </c>
    </row>
    <row r="2168" spans="7:13">
      <c r="G2168">
        <v>0.28915265961045056</v>
      </c>
      <c r="H2168">
        <v>0.53011643724987112</v>
      </c>
      <c r="I2168">
        <v>0.77108021488929179</v>
      </c>
      <c r="J2168">
        <f>_xlfn.BINOM.INV(BinomTrials,_xlfn.GAMMA.INV(Table3[[#This Row],[RV gamma]],GammaShape1,GammaRate1)/BinomTrials,Table3[[#This Row],[RV binom]])</f>
        <v>0</v>
      </c>
      <c r="K2168" s="1">
        <f>Table3[[#This Row],[Risk 1 Simulated occurences]]*_xlfn.LOGNORM.INV(Table3[[#This Row],[RV lognorm]],(LN(ImpLow1)+LN(ImpUp1))/2,(LN(ImpUp1)-LN(ImpLow1))/3.29)</f>
        <v>0</v>
      </c>
      <c r="L2168">
        <f>_xlfn.BINOM.INV(BinomTrials,_xlfn.GAMMA.INV(Table3[[#This Row],[RV gamma]],GammaShape2,GammaRate2)/BinomTrials,Table3[[#This Row],[RV binom]])</f>
        <v>0</v>
      </c>
      <c r="M2168" s="1">
        <f>Table3[[#This Row],[Risk 2 simulated occurences]]*_xlfn.LOGNORM.INV(Table3[[#This Row],[RV lognorm]],(LN(ImpLow2)+LN(ImpUp2))/2,(LN(ImpUp2)-LN(ImpLow2))/3.29)</f>
        <v>0</v>
      </c>
    </row>
    <row r="2169" spans="7:13">
      <c r="G2169">
        <v>0.78875007284281318</v>
      </c>
      <c r="H2169">
        <v>0.66696085858482912</v>
      </c>
      <c r="I2169">
        <v>0.54517164432684506</v>
      </c>
      <c r="J2169">
        <f>_xlfn.BINOM.INV(BinomTrials,_xlfn.GAMMA.INV(Table3[[#This Row],[RV gamma]],GammaShape1,GammaRate1)/BinomTrials,Table3[[#This Row],[RV binom]])</f>
        <v>1</v>
      </c>
      <c r="K2169" s="1">
        <f>Table3[[#This Row],[Risk 1 Simulated occurences]]*_xlfn.LOGNORM.INV(Table3[[#This Row],[RV lognorm]],(LN(ImpLow1)+LN(ImpUp1))/2,(LN(ImpUp1)-LN(ImpLow1))/3.29)</f>
        <v>34236.537425850671</v>
      </c>
      <c r="L2169">
        <f>_xlfn.BINOM.INV(BinomTrials,_xlfn.GAMMA.INV(Table3[[#This Row],[RV gamma]],GammaShape2,GammaRate2)/BinomTrials,Table3[[#This Row],[RV binom]])</f>
        <v>0</v>
      </c>
      <c r="M2169" s="1">
        <f>Table3[[#This Row],[Risk 2 simulated occurences]]*_xlfn.LOGNORM.INV(Table3[[#This Row],[RV lognorm]],(LN(ImpLow2)+LN(ImpUp2))/2,(LN(ImpUp2)-LN(ImpLow2))/3.29)</f>
        <v>0</v>
      </c>
    </row>
    <row r="2170" spans="7:13">
      <c r="G2170">
        <v>0.52247426916029038</v>
      </c>
      <c r="H2170">
        <v>0.61115023522225687</v>
      </c>
      <c r="I2170">
        <v>0.69982620128422335</v>
      </c>
      <c r="J2170">
        <f>_xlfn.BINOM.INV(BinomTrials,_xlfn.GAMMA.INV(Table3[[#This Row],[RV gamma]],GammaShape1,GammaRate1)/BinomTrials,Table3[[#This Row],[RV binom]])</f>
        <v>1</v>
      </c>
      <c r="K2170" s="1">
        <f>Table3[[#This Row],[Risk 1 Simulated occurences]]*_xlfn.LOGNORM.INV(Table3[[#This Row],[RV lognorm]],(LN(ImpLow1)+LN(ImpUp1))/2,(LN(ImpUp1)-LN(ImpLow1))/3.29)</f>
        <v>45628.935700272923</v>
      </c>
      <c r="L2170">
        <f>_xlfn.BINOM.INV(BinomTrials,_xlfn.GAMMA.INV(Table3[[#This Row],[RV gamma]],GammaShape2,GammaRate2)/BinomTrials,Table3[[#This Row],[RV binom]])</f>
        <v>0</v>
      </c>
      <c r="M2170" s="1">
        <f>Table3[[#This Row],[Risk 2 simulated occurences]]*_xlfn.LOGNORM.INV(Table3[[#This Row],[RV lognorm]],(LN(ImpLow2)+LN(ImpUp2))/2,(LN(ImpUp2)-LN(ImpLow2))/3.29)</f>
        <v>0</v>
      </c>
    </row>
    <row r="2171" spans="7:13">
      <c r="G2171">
        <v>0.22504177700031633</v>
      </c>
      <c r="H2171">
        <v>0.60200338047091073</v>
      </c>
      <c r="I2171">
        <v>0.97896498394150522</v>
      </c>
      <c r="J2171">
        <f>_xlfn.BINOM.INV(BinomTrials,_xlfn.GAMMA.INV(Table3[[#This Row],[RV gamma]],GammaShape1,GammaRate1)/BinomTrials,Table3[[#This Row],[RV binom]])</f>
        <v>0</v>
      </c>
      <c r="K2171" s="1">
        <f>Table3[[#This Row],[Risk 1 Simulated occurences]]*_xlfn.LOGNORM.INV(Table3[[#This Row],[RV lognorm]],(LN(ImpLow1)+LN(ImpUp1))/2,(LN(ImpUp1)-LN(ImpLow1))/3.29)</f>
        <v>0</v>
      </c>
      <c r="L2171">
        <f>_xlfn.BINOM.INV(BinomTrials,_xlfn.GAMMA.INV(Table3[[#This Row],[RV gamma]],GammaShape2,GammaRate2)/BinomTrials,Table3[[#This Row],[RV binom]])</f>
        <v>0</v>
      </c>
      <c r="M2171" s="1">
        <f>Table3[[#This Row],[Risk 2 simulated occurences]]*_xlfn.LOGNORM.INV(Table3[[#This Row],[RV lognorm]],(LN(ImpLow2)+LN(ImpUp2))/2,(LN(ImpUp2)-LN(ImpLow2))/3.29)</f>
        <v>0</v>
      </c>
    </row>
    <row r="2172" spans="7:13">
      <c r="G2172">
        <v>0.27714604431630396</v>
      </c>
      <c r="H2172">
        <v>0.87081557459701575</v>
      </c>
      <c r="I2172">
        <v>0.46448510487772759</v>
      </c>
      <c r="J2172">
        <f>_xlfn.BINOM.INV(BinomTrials,_xlfn.GAMMA.INV(Table3[[#This Row],[RV gamma]],GammaShape1,GammaRate1)/BinomTrials,Table3[[#This Row],[RV binom]])</f>
        <v>1</v>
      </c>
      <c r="K2172" s="1">
        <f>Table3[[#This Row],[Risk 1 Simulated occurences]]*_xlfn.LOGNORM.INV(Table3[[#This Row],[RV lognorm]],(LN(ImpLow1)+LN(ImpUp1))/2,(LN(ImpUp1)-LN(ImpLow1))/3.29)</f>
        <v>29710.202183611156</v>
      </c>
      <c r="L2172">
        <f>_xlfn.BINOM.INV(BinomTrials,_xlfn.GAMMA.INV(Table3[[#This Row],[RV gamma]],GammaShape2,GammaRate2)/BinomTrials,Table3[[#This Row],[RV binom]])</f>
        <v>1</v>
      </c>
      <c r="M2172" s="1">
        <f>Table3[[#This Row],[Risk 2 simulated occurences]]*_xlfn.LOGNORM.INV(Table3[[#This Row],[RV lognorm]],(LN(ImpLow2)+LN(ImpUp2))/2,(LN(ImpUp2)-LN(ImpLow2))/3.29)</f>
        <v>2971020.2183611169</v>
      </c>
    </row>
    <row r="2173" spans="7:13">
      <c r="G2173">
        <v>0.99356682412026764</v>
      </c>
      <c r="H2173">
        <v>0.79736225204419453</v>
      </c>
      <c r="I2173">
        <v>0.60115767996812131</v>
      </c>
      <c r="J2173">
        <f>_xlfn.BINOM.INV(BinomTrials,_xlfn.GAMMA.INV(Table3[[#This Row],[RV gamma]],GammaShape1,GammaRate1)/BinomTrials,Table3[[#This Row],[RV binom]])</f>
        <v>1</v>
      </c>
      <c r="K2173" s="1">
        <f>Table3[[#This Row],[Risk 1 Simulated occurences]]*_xlfn.LOGNORM.INV(Table3[[#This Row],[RV lognorm]],(LN(ImpLow1)+LN(ImpUp1))/2,(LN(ImpUp1)-LN(ImpLow1))/3.29)</f>
        <v>37836.96904189323</v>
      </c>
      <c r="L2173">
        <f>_xlfn.BINOM.INV(BinomTrials,_xlfn.GAMMA.INV(Table3[[#This Row],[RV gamma]],GammaShape2,GammaRate2)/BinomTrials,Table3[[#This Row],[RV binom]])</f>
        <v>1</v>
      </c>
      <c r="M2173" s="1">
        <f>Table3[[#This Row],[Risk 2 simulated occurences]]*_xlfn.LOGNORM.INV(Table3[[#This Row],[RV lognorm]],(LN(ImpLow2)+LN(ImpUp2))/2,(LN(ImpUp2)-LN(ImpLow2))/3.29)</f>
        <v>3783696.9041893245</v>
      </c>
    </row>
    <row r="2174" spans="7:13">
      <c r="G2174">
        <v>0.877612989338866</v>
      </c>
      <c r="H2174">
        <v>0.26737010677688294</v>
      </c>
      <c r="I2174">
        <v>0.65712722421489989</v>
      </c>
      <c r="J2174">
        <f>_xlfn.BINOM.INV(BinomTrials,_xlfn.GAMMA.INV(Table3[[#This Row],[RV gamma]],GammaShape1,GammaRate1)/BinomTrials,Table3[[#This Row],[RV binom]])</f>
        <v>0</v>
      </c>
      <c r="K2174" s="1">
        <f>Table3[[#This Row],[Risk 1 Simulated occurences]]*_xlfn.LOGNORM.INV(Table3[[#This Row],[RV lognorm]],(LN(ImpLow1)+LN(ImpUp1))/2,(LN(ImpUp1)-LN(ImpLow1))/3.29)</f>
        <v>0</v>
      </c>
      <c r="L2174">
        <f>_xlfn.BINOM.INV(BinomTrials,_xlfn.GAMMA.INV(Table3[[#This Row],[RV gamma]],GammaShape2,GammaRate2)/BinomTrials,Table3[[#This Row],[RV binom]])</f>
        <v>0</v>
      </c>
      <c r="M2174" s="1">
        <f>Table3[[#This Row],[Risk 2 simulated occurences]]*_xlfn.LOGNORM.INV(Table3[[#This Row],[RV lognorm]],(LN(ImpLow2)+LN(ImpUp2))/2,(LN(ImpUp2)-LN(ImpLow2))/3.29)</f>
        <v>0</v>
      </c>
    </row>
    <row r="2175" spans="7:13">
      <c r="G2175">
        <v>4.1511818320263093E-2</v>
      </c>
      <c r="H2175">
        <v>0.68938459907164085</v>
      </c>
      <c r="I2175">
        <v>0.33725737982301851</v>
      </c>
      <c r="J2175">
        <f>_xlfn.BINOM.INV(BinomTrials,_xlfn.GAMMA.INV(Table3[[#This Row],[RV gamma]],GammaShape1,GammaRate1)/BinomTrials,Table3[[#This Row],[RV binom]])</f>
        <v>0</v>
      </c>
      <c r="K2175" s="1">
        <f>Table3[[#This Row],[Risk 1 Simulated occurences]]*_xlfn.LOGNORM.INV(Table3[[#This Row],[RV lognorm]],(LN(ImpLow1)+LN(ImpUp1))/2,(LN(ImpUp1)-LN(ImpLow1))/3.29)</f>
        <v>0</v>
      </c>
      <c r="L2175">
        <f>_xlfn.BINOM.INV(BinomTrials,_xlfn.GAMMA.INV(Table3[[#This Row],[RV gamma]],GammaShape2,GammaRate2)/BinomTrials,Table3[[#This Row],[RV binom]])</f>
        <v>0</v>
      </c>
      <c r="M2175" s="1">
        <f>Table3[[#This Row],[Risk 2 simulated occurences]]*_xlfn.LOGNORM.INV(Table3[[#This Row],[RV lognorm]],(LN(ImpLow2)+LN(ImpUp2))/2,(LN(ImpUp2)-LN(ImpLow2))/3.29)</f>
        <v>0</v>
      </c>
    </row>
    <row r="2176" spans="7:13">
      <c r="G2176">
        <v>0.68913050866179659</v>
      </c>
      <c r="H2176">
        <v>0.48695659706692984</v>
      </c>
      <c r="I2176">
        <v>0.28478268547206309</v>
      </c>
      <c r="J2176">
        <f>_xlfn.BINOM.INV(BinomTrials,_xlfn.GAMMA.INV(Table3[[#This Row],[RV gamma]],GammaShape1,GammaRate1)/BinomTrials,Table3[[#This Row],[RV binom]])</f>
        <v>0</v>
      </c>
      <c r="K2176" s="1">
        <f>Table3[[#This Row],[Risk 1 Simulated occurences]]*_xlfn.LOGNORM.INV(Table3[[#This Row],[RV lognorm]],(LN(ImpLow1)+LN(ImpUp1))/2,(LN(ImpUp1)-LN(ImpLow1))/3.29)</f>
        <v>0</v>
      </c>
      <c r="L2176">
        <f>_xlfn.BINOM.INV(BinomTrials,_xlfn.GAMMA.INV(Table3[[#This Row],[RV gamma]],GammaShape2,GammaRate2)/BinomTrials,Table3[[#This Row],[RV binom]])</f>
        <v>0</v>
      </c>
      <c r="M2176" s="1">
        <f>Table3[[#This Row],[Risk 2 simulated occurences]]*_xlfn.LOGNORM.INV(Table3[[#This Row],[RV lognorm]],(LN(ImpLow2)+LN(ImpUp2))/2,(LN(ImpUp2)-LN(ImpLow2))/3.29)</f>
        <v>0</v>
      </c>
    </row>
    <row r="2177" spans="7:13">
      <c r="G2177">
        <v>0.21645907881504814</v>
      </c>
      <c r="H2177">
        <v>0.27952690388985302</v>
      </c>
      <c r="I2177">
        <v>0.34259472896465787</v>
      </c>
      <c r="J2177">
        <f>_xlfn.BINOM.INV(BinomTrials,_xlfn.GAMMA.INV(Table3[[#This Row],[RV gamma]],GammaShape1,GammaRate1)/BinomTrials,Table3[[#This Row],[RV binom]])</f>
        <v>0</v>
      </c>
      <c r="K2177" s="1">
        <f>Table3[[#This Row],[Risk 1 Simulated occurences]]*_xlfn.LOGNORM.INV(Table3[[#This Row],[RV lognorm]],(LN(ImpLow1)+LN(ImpUp1))/2,(LN(ImpUp1)-LN(ImpLow1))/3.29)</f>
        <v>0</v>
      </c>
      <c r="L2177">
        <f>_xlfn.BINOM.INV(BinomTrials,_xlfn.GAMMA.INV(Table3[[#This Row],[RV gamma]],GammaShape2,GammaRate2)/BinomTrials,Table3[[#This Row],[RV binom]])</f>
        <v>0</v>
      </c>
      <c r="M2177" s="1">
        <f>Table3[[#This Row],[Risk 2 simulated occurences]]*_xlfn.LOGNORM.INV(Table3[[#This Row],[RV lognorm]],(LN(ImpLow2)+LN(ImpUp2))/2,(LN(ImpUp2)-LN(ImpLow2))/3.29)</f>
        <v>0</v>
      </c>
    </row>
    <row r="2178" spans="7:13">
      <c r="G2178">
        <v>2.7737644513946794E-2</v>
      </c>
      <c r="H2178">
        <v>8.6736767593182974E-3</v>
      </c>
      <c r="I2178">
        <v>0.98960970900468981</v>
      </c>
      <c r="J2178">
        <f>_xlfn.BINOM.INV(BinomTrials,_xlfn.GAMMA.INV(Table3[[#This Row],[RV gamma]],GammaShape1,GammaRate1)/BinomTrials,Table3[[#This Row],[RV binom]])</f>
        <v>0</v>
      </c>
      <c r="K2178" s="1">
        <f>Table3[[#This Row],[Risk 1 Simulated occurences]]*_xlfn.LOGNORM.INV(Table3[[#This Row],[RV lognorm]],(LN(ImpLow1)+LN(ImpUp1))/2,(LN(ImpUp1)-LN(ImpLow1))/3.29)</f>
        <v>0</v>
      </c>
      <c r="L2178">
        <f>_xlfn.BINOM.INV(BinomTrials,_xlfn.GAMMA.INV(Table3[[#This Row],[RV gamma]],GammaShape2,GammaRate2)/BinomTrials,Table3[[#This Row],[RV binom]])</f>
        <v>0</v>
      </c>
      <c r="M2178" s="1">
        <f>Table3[[#This Row],[Risk 2 simulated occurences]]*_xlfn.LOGNORM.INV(Table3[[#This Row],[RV lognorm]],(LN(ImpLow2)+LN(ImpUp2))/2,(LN(ImpUp2)-LN(ImpLow2))/3.29)</f>
        <v>0</v>
      </c>
    </row>
    <row r="2179" spans="7:13">
      <c r="G2179">
        <v>0.18659134590373902</v>
      </c>
      <c r="H2179">
        <v>0.77848529386263587</v>
      </c>
      <c r="I2179">
        <v>0.3703792418215327</v>
      </c>
      <c r="J2179">
        <f>_xlfn.BINOM.INV(BinomTrials,_xlfn.GAMMA.INV(Table3[[#This Row],[RV gamma]],GammaShape1,GammaRate1)/BinomTrials,Table3[[#This Row],[RV binom]])</f>
        <v>1</v>
      </c>
      <c r="K2179" s="1">
        <f>Table3[[#This Row],[Risk 1 Simulated occurences]]*_xlfn.LOGNORM.INV(Table3[[#This Row],[RV lognorm]],(LN(ImpLow1)+LN(ImpUp1))/2,(LN(ImpUp1)-LN(ImpLow1))/3.29)</f>
        <v>25086.378388247256</v>
      </c>
      <c r="L2179">
        <f>_xlfn.BINOM.INV(BinomTrials,_xlfn.GAMMA.INV(Table3[[#This Row],[RV gamma]],GammaShape2,GammaRate2)/BinomTrials,Table3[[#This Row],[RV binom]])</f>
        <v>0</v>
      </c>
      <c r="M2179" s="1">
        <f>Table3[[#This Row],[Risk 2 simulated occurences]]*_xlfn.LOGNORM.INV(Table3[[#This Row],[RV lognorm]],(LN(ImpLow2)+LN(ImpUp2))/2,(LN(ImpUp2)-LN(ImpLow2))/3.29)</f>
        <v>0</v>
      </c>
    </row>
    <row r="2180" spans="7:13">
      <c r="G2180">
        <v>4.0750604141853101E-2</v>
      </c>
      <c r="H2180">
        <v>2.3339493211051213E-3</v>
      </c>
      <c r="I2180">
        <v>0.96391729450035712</v>
      </c>
      <c r="J2180">
        <f>_xlfn.BINOM.INV(BinomTrials,_xlfn.GAMMA.INV(Table3[[#This Row],[RV gamma]],GammaShape1,GammaRate1)/BinomTrials,Table3[[#This Row],[RV binom]])</f>
        <v>0</v>
      </c>
      <c r="K2180" s="1">
        <f>Table3[[#This Row],[Risk 1 Simulated occurences]]*_xlfn.LOGNORM.INV(Table3[[#This Row],[RV lognorm]],(LN(ImpLow1)+LN(ImpUp1))/2,(LN(ImpUp1)-LN(ImpLow1))/3.29)</f>
        <v>0</v>
      </c>
      <c r="L2180">
        <f>_xlfn.BINOM.INV(BinomTrials,_xlfn.GAMMA.INV(Table3[[#This Row],[RV gamma]],GammaShape2,GammaRate2)/BinomTrials,Table3[[#This Row],[RV binom]])</f>
        <v>0</v>
      </c>
      <c r="M2180" s="1">
        <f>Table3[[#This Row],[Risk 2 simulated occurences]]*_xlfn.LOGNORM.INV(Table3[[#This Row],[RV lognorm]],(LN(ImpLow2)+LN(ImpUp2))/2,(LN(ImpUp2)-LN(ImpLow2))/3.29)</f>
        <v>0</v>
      </c>
    </row>
    <row r="2181" spans="7:13">
      <c r="G2181">
        <v>0.8954038121250476</v>
      </c>
      <c r="H2181">
        <v>0.226686239813774</v>
      </c>
      <c r="I2181">
        <v>0.5579686675025004</v>
      </c>
      <c r="J2181">
        <f>_xlfn.BINOM.INV(BinomTrials,_xlfn.GAMMA.INV(Table3[[#This Row],[RV gamma]],GammaShape1,GammaRate1)/BinomTrials,Table3[[#This Row],[RV binom]])</f>
        <v>0</v>
      </c>
      <c r="K2181" s="1">
        <f>Table3[[#This Row],[Risk 1 Simulated occurences]]*_xlfn.LOGNORM.INV(Table3[[#This Row],[RV lognorm]],(LN(ImpLow1)+LN(ImpUp1))/2,(LN(ImpUp1)-LN(ImpLow1))/3.29)</f>
        <v>0</v>
      </c>
      <c r="L2181">
        <f>_xlfn.BINOM.INV(BinomTrials,_xlfn.GAMMA.INV(Table3[[#This Row],[RV gamma]],GammaShape2,GammaRate2)/BinomTrials,Table3[[#This Row],[RV binom]])</f>
        <v>0</v>
      </c>
      <c r="M2181" s="1">
        <f>Table3[[#This Row],[Risk 2 simulated occurences]]*_xlfn.LOGNORM.INV(Table3[[#This Row],[RV lognorm]],(LN(ImpLow2)+LN(ImpUp2))/2,(LN(ImpUp2)-LN(ImpLow2))/3.29)</f>
        <v>0</v>
      </c>
    </row>
    <row r="2182" spans="7:13">
      <c r="G2182">
        <v>5.1870385674699392E-2</v>
      </c>
      <c r="H2182">
        <v>0.91563255009969347</v>
      </c>
      <c r="I2182">
        <v>0.77939471452468756</v>
      </c>
      <c r="J2182">
        <f>_xlfn.BINOM.INV(BinomTrials,_xlfn.GAMMA.INV(Table3[[#This Row],[RV gamma]],GammaShape1,GammaRate1)/BinomTrials,Table3[[#This Row],[RV binom]])</f>
        <v>1</v>
      </c>
      <c r="K2182" s="1">
        <f>Table3[[#This Row],[Risk 1 Simulated occurences]]*_xlfn.LOGNORM.INV(Table3[[#This Row],[RV lognorm]],(LN(ImpLow1)+LN(ImpUp1))/2,(LN(ImpUp1)-LN(ImpLow1))/3.29)</f>
        <v>54211.113082003234</v>
      </c>
      <c r="L2182">
        <f>_xlfn.BINOM.INV(BinomTrials,_xlfn.GAMMA.INV(Table3[[#This Row],[RV gamma]],GammaShape2,GammaRate2)/BinomTrials,Table3[[#This Row],[RV binom]])</f>
        <v>1</v>
      </c>
      <c r="M2182" s="1">
        <f>Table3[[#This Row],[Risk 2 simulated occurences]]*_xlfn.LOGNORM.INV(Table3[[#This Row],[RV lognorm]],(LN(ImpLow2)+LN(ImpUp2))/2,(LN(ImpUp2)-LN(ImpLow2))/3.29)</f>
        <v>5421111.3082003258</v>
      </c>
    </row>
    <row r="2183" spans="7:13">
      <c r="G2183">
        <v>0.7855720346726347</v>
      </c>
      <c r="H2183">
        <v>3.6269525548568708E-2</v>
      </c>
      <c r="I2183">
        <v>0.28696701642450273</v>
      </c>
      <c r="J2183">
        <f>_xlfn.BINOM.INV(BinomTrials,_xlfn.GAMMA.INV(Table3[[#This Row],[RV gamma]],GammaShape1,GammaRate1)/BinomTrials,Table3[[#This Row],[RV binom]])</f>
        <v>0</v>
      </c>
      <c r="K2183" s="1">
        <f>Table3[[#This Row],[Risk 1 Simulated occurences]]*_xlfn.LOGNORM.INV(Table3[[#This Row],[RV lognorm]],(LN(ImpLow1)+LN(ImpUp1))/2,(LN(ImpUp1)-LN(ImpLow1))/3.29)</f>
        <v>0</v>
      </c>
      <c r="L2183">
        <f>_xlfn.BINOM.INV(BinomTrials,_xlfn.GAMMA.INV(Table3[[#This Row],[RV gamma]],GammaShape2,GammaRate2)/BinomTrials,Table3[[#This Row],[RV binom]])</f>
        <v>0</v>
      </c>
      <c r="M2183" s="1">
        <f>Table3[[#This Row],[Risk 2 simulated occurences]]*_xlfn.LOGNORM.INV(Table3[[#This Row],[RV lognorm]],(LN(ImpLow2)+LN(ImpUp2))/2,(LN(ImpUp2)-LN(ImpLow2))/3.29)</f>
        <v>0</v>
      </c>
    </row>
    <row r="2184" spans="7:13">
      <c r="G2184">
        <v>0.10918674297127255</v>
      </c>
      <c r="H2184">
        <v>0.58191589479423866</v>
      </c>
      <c r="I2184">
        <v>5.4645046617204811E-2</v>
      </c>
      <c r="J2184">
        <f>_xlfn.BINOM.INV(BinomTrials,_xlfn.GAMMA.INV(Table3[[#This Row],[RV gamma]],GammaShape1,GammaRate1)/BinomTrials,Table3[[#This Row],[RV binom]])</f>
        <v>0</v>
      </c>
      <c r="K2184" s="1">
        <f>Table3[[#This Row],[Risk 1 Simulated occurences]]*_xlfn.LOGNORM.INV(Table3[[#This Row],[RV lognorm]],(LN(ImpLow1)+LN(ImpUp1))/2,(LN(ImpUp1)-LN(ImpLow1))/3.29)</f>
        <v>0</v>
      </c>
      <c r="L2184">
        <f>_xlfn.BINOM.INV(BinomTrials,_xlfn.GAMMA.INV(Table3[[#This Row],[RV gamma]],GammaShape2,GammaRate2)/BinomTrials,Table3[[#This Row],[RV binom]])</f>
        <v>0</v>
      </c>
      <c r="M2184" s="1">
        <f>Table3[[#This Row],[Risk 2 simulated occurences]]*_xlfn.LOGNORM.INV(Table3[[#This Row],[RV lognorm]],(LN(ImpLow2)+LN(ImpUp2))/2,(LN(ImpUp2)-LN(ImpLow2))/3.29)</f>
        <v>0</v>
      </c>
    </row>
    <row r="2185" spans="7:13">
      <c r="G2185">
        <v>0.1015891181778112</v>
      </c>
      <c r="H2185">
        <v>0.26044380676953299</v>
      </c>
      <c r="I2185">
        <v>0.4192984953612548</v>
      </c>
      <c r="J2185">
        <f>_xlfn.BINOM.INV(BinomTrials,_xlfn.GAMMA.INV(Table3[[#This Row],[RV gamma]],GammaShape1,GammaRate1)/BinomTrials,Table3[[#This Row],[RV binom]])</f>
        <v>0</v>
      </c>
      <c r="K2185" s="1">
        <f>Table3[[#This Row],[Risk 1 Simulated occurences]]*_xlfn.LOGNORM.INV(Table3[[#This Row],[RV lognorm]],(LN(ImpLow1)+LN(ImpUp1))/2,(LN(ImpUp1)-LN(ImpLow1))/3.29)</f>
        <v>0</v>
      </c>
      <c r="L2185">
        <f>_xlfn.BINOM.INV(BinomTrials,_xlfn.GAMMA.INV(Table3[[#This Row],[RV gamma]],GammaShape2,GammaRate2)/BinomTrials,Table3[[#This Row],[RV binom]])</f>
        <v>0</v>
      </c>
      <c r="M2185" s="1">
        <f>Table3[[#This Row],[Risk 2 simulated occurences]]*_xlfn.LOGNORM.INV(Table3[[#This Row],[RV lognorm]],(LN(ImpLow2)+LN(ImpUp2))/2,(LN(ImpUp2)-LN(ImpLow2))/3.29)</f>
        <v>0</v>
      </c>
    </row>
    <row r="2186" spans="7:13">
      <c r="G2186">
        <v>0.40830921447291468</v>
      </c>
      <c r="H2186">
        <v>0.27906037554101104</v>
      </c>
      <c r="I2186">
        <v>0.14981153660910743</v>
      </c>
      <c r="J2186">
        <f>_xlfn.BINOM.INV(BinomTrials,_xlfn.GAMMA.INV(Table3[[#This Row],[RV gamma]],GammaShape1,GammaRate1)/BinomTrials,Table3[[#This Row],[RV binom]])</f>
        <v>0</v>
      </c>
      <c r="K2186" s="1">
        <f>Table3[[#This Row],[Risk 1 Simulated occurences]]*_xlfn.LOGNORM.INV(Table3[[#This Row],[RV lognorm]],(LN(ImpLow1)+LN(ImpUp1))/2,(LN(ImpUp1)-LN(ImpLow1))/3.29)</f>
        <v>0</v>
      </c>
      <c r="L2186">
        <f>_xlfn.BINOM.INV(BinomTrials,_xlfn.GAMMA.INV(Table3[[#This Row],[RV gamma]],GammaShape2,GammaRate2)/BinomTrials,Table3[[#This Row],[RV binom]])</f>
        <v>0</v>
      </c>
      <c r="M2186" s="1">
        <f>Table3[[#This Row],[Risk 2 simulated occurences]]*_xlfn.LOGNORM.INV(Table3[[#This Row],[RV lognorm]],(LN(ImpLow2)+LN(ImpUp2))/2,(LN(ImpUp2)-LN(ImpLow2))/3.29)</f>
        <v>0</v>
      </c>
    </row>
    <row r="2187" spans="7:13">
      <c r="G2187">
        <v>0.4529676462770289</v>
      </c>
      <c r="H2187">
        <v>0.16773171777265691</v>
      </c>
      <c r="I2187">
        <v>0.88249578926828498</v>
      </c>
      <c r="J2187">
        <f>_xlfn.BINOM.INV(BinomTrials,_xlfn.GAMMA.INV(Table3[[#This Row],[RV gamma]],GammaShape1,GammaRate1)/BinomTrials,Table3[[#This Row],[RV binom]])</f>
        <v>0</v>
      </c>
      <c r="K2187" s="1">
        <f>Table3[[#This Row],[Risk 1 Simulated occurences]]*_xlfn.LOGNORM.INV(Table3[[#This Row],[RV lognorm]],(LN(ImpLow1)+LN(ImpUp1))/2,(LN(ImpUp1)-LN(ImpLow1))/3.29)</f>
        <v>0</v>
      </c>
      <c r="L2187">
        <f>_xlfn.BINOM.INV(BinomTrials,_xlfn.GAMMA.INV(Table3[[#This Row],[RV gamma]],GammaShape2,GammaRate2)/BinomTrials,Table3[[#This Row],[RV binom]])</f>
        <v>0</v>
      </c>
      <c r="M2187" s="1">
        <f>Table3[[#This Row],[Risk 2 simulated occurences]]*_xlfn.LOGNORM.INV(Table3[[#This Row],[RV lognorm]],(LN(ImpLow2)+LN(ImpUp2))/2,(LN(ImpUp2)-LN(ImpLow2))/3.29)</f>
        <v>0</v>
      </c>
    </row>
    <row r="2188" spans="7:13">
      <c r="G2188">
        <v>2.7230978024765373E-2</v>
      </c>
      <c r="H2188">
        <v>6.698060504485881E-2</v>
      </c>
      <c r="I2188">
        <v>0.10673023206495225</v>
      </c>
      <c r="J2188">
        <f>_xlfn.BINOM.INV(BinomTrials,_xlfn.GAMMA.INV(Table3[[#This Row],[RV gamma]],GammaShape1,GammaRate1)/BinomTrials,Table3[[#This Row],[RV binom]])</f>
        <v>0</v>
      </c>
      <c r="K2188" s="1">
        <f>Table3[[#This Row],[Risk 1 Simulated occurences]]*_xlfn.LOGNORM.INV(Table3[[#This Row],[RV lognorm]],(LN(ImpLow1)+LN(ImpUp1))/2,(LN(ImpUp1)-LN(ImpLow1))/3.29)</f>
        <v>0</v>
      </c>
      <c r="L2188">
        <f>_xlfn.BINOM.INV(BinomTrials,_xlfn.GAMMA.INV(Table3[[#This Row],[RV gamma]],GammaShape2,GammaRate2)/BinomTrials,Table3[[#This Row],[RV binom]])</f>
        <v>0</v>
      </c>
      <c r="M2188" s="1">
        <f>Table3[[#This Row],[Risk 2 simulated occurences]]*_xlfn.LOGNORM.INV(Table3[[#This Row],[RV lognorm]],(LN(ImpLow2)+LN(ImpUp2))/2,(LN(ImpUp2)-LN(ImpLow2))/3.29)</f>
        <v>0</v>
      </c>
    </row>
    <row r="2189" spans="7:13">
      <c r="G2189">
        <v>0.67104766223162771</v>
      </c>
      <c r="H2189">
        <v>0.74302898894205172</v>
      </c>
      <c r="I2189">
        <v>0.81501031565247584</v>
      </c>
      <c r="J2189">
        <f>_xlfn.BINOM.INV(BinomTrials,_xlfn.GAMMA.INV(Table3[[#This Row],[RV gamma]],GammaShape1,GammaRate1)/BinomTrials,Table3[[#This Row],[RV binom]])</f>
        <v>1</v>
      </c>
      <c r="K2189" s="1">
        <f>Table3[[#This Row],[Risk 1 Simulated occurences]]*_xlfn.LOGNORM.INV(Table3[[#This Row],[RV lognorm]],(LN(ImpLow1)+LN(ImpUp1))/2,(LN(ImpUp1)-LN(ImpLow1))/3.29)</f>
        <v>59223.770272095098</v>
      </c>
      <c r="L2189">
        <f>_xlfn.BINOM.INV(BinomTrials,_xlfn.GAMMA.INV(Table3[[#This Row],[RV gamma]],GammaShape2,GammaRate2)/BinomTrials,Table3[[#This Row],[RV binom]])</f>
        <v>0</v>
      </c>
      <c r="M2189" s="1">
        <f>Table3[[#This Row],[Risk 2 simulated occurences]]*_xlfn.LOGNORM.INV(Table3[[#This Row],[RV lognorm]],(LN(ImpLow2)+LN(ImpUp2))/2,(LN(ImpUp2)-LN(ImpLow2))/3.29)</f>
        <v>0</v>
      </c>
    </row>
    <row r="2190" spans="7:13">
      <c r="G2190">
        <v>0.29805912696666043</v>
      </c>
      <c r="H2190">
        <v>8.821714906404593E-2</v>
      </c>
      <c r="I2190">
        <v>0.87837517116143138</v>
      </c>
      <c r="J2190">
        <f>_xlfn.BINOM.INV(BinomTrials,_xlfn.GAMMA.INV(Table3[[#This Row],[RV gamma]],GammaShape1,GammaRate1)/BinomTrials,Table3[[#This Row],[RV binom]])</f>
        <v>0</v>
      </c>
      <c r="K2190" s="1">
        <f>Table3[[#This Row],[Risk 1 Simulated occurences]]*_xlfn.LOGNORM.INV(Table3[[#This Row],[RV lognorm]],(LN(ImpLow1)+LN(ImpUp1))/2,(LN(ImpUp1)-LN(ImpLow1))/3.29)</f>
        <v>0</v>
      </c>
      <c r="L2190">
        <f>_xlfn.BINOM.INV(BinomTrials,_xlfn.GAMMA.INV(Table3[[#This Row],[RV gamma]],GammaShape2,GammaRate2)/BinomTrials,Table3[[#This Row],[RV binom]])</f>
        <v>0</v>
      </c>
      <c r="M2190" s="1">
        <f>Table3[[#This Row],[Risk 2 simulated occurences]]*_xlfn.LOGNORM.INV(Table3[[#This Row],[RV lognorm]],(LN(ImpLow2)+LN(ImpUp2))/2,(LN(ImpUp2)-LN(ImpLow2))/3.29)</f>
        <v>0</v>
      </c>
    </row>
    <row r="2191" spans="7:13">
      <c r="G2191">
        <v>0.47974692866194385</v>
      </c>
      <c r="H2191">
        <v>0.6656243194200212</v>
      </c>
      <c r="I2191">
        <v>0.8515017101780985</v>
      </c>
      <c r="J2191">
        <f>_xlfn.BINOM.INV(BinomTrials,_xlfn.GAMMA.INV(Table3[[#This Row],[RV gamma]],GammaShape1,GammaRate1)/BinomTrials,Table3[[#This Row],[RV binom]])</f>
        <v>1</v>
      </c>
      <c r="K2191" s="1">
        <f>Table3[[#This Row],[Risk 1 Simulated occurences]]*_xlfn.LOGNORM.INV(Table3[[#This Row],[RV lognorm]],(LN(ImpLow1)+LN(ImpUp1))/2,(LN(ImpUp1)-LN(ImpLow1))/3.29)</f>
        <v>65612.953682582433</v>
      </c>
      <c r="L2191">
        <f>_xlfn.BINOM.INV(BinomTrials,_xlfn.GAMMA.INV(Table3[[#This Row],[RV gamma]],GammaShape2,GammaRate2)/BinomTrials,Table3[[#This Row],[RV binom]])</f>
        <v>0</v>
      </c>
      <c r="M2191" s="1">
        <f>Table3[[#This Row],[Risk 2 simulated occurences]]*_xlfn.LOGNORM.INV(Table3[[#This Row],[RV lognorm]],(LN(ImpLow2)+LN(ImpUp2))/2,(LN(ImpUp2)-LN(ImpLow2))/3.29)</f>
        <v>0</v>
      </c>
    </row>
    <row r="2192" spans="7:13">
      <c r="G2192">
        <v>0.10663002129021568</v>
      </c>
      <c r="H2192">
        <v>0.14793649229590616</v>
      </c>
      <c r="I2192">
        <v>0.18924296330159668</v>
      </c>
      <c r="J2192">
        <f>_xlfn.BINOM.INV(BinomTrials,_xlfn.GAMMA.INV(Table3[[#This Row],[RV gamma]],GammaShape1,GammaRate1)/BinomTrials,Table3[[#This Row],[RV binom]])</f>
        <v>0</v>
      </c>
      <c r="K2192" s="1">
        <f>Table3[[#This Row],[Risk 1 Simulated occurences]]*_xlfn.LOGNORM.INV(Table3[[#This Row],[RV lognorm]],(LN(ImpLow1)+LN(ImpUp1))/2,(LN(ImpUp1)-LN(ImpLow1))/3.29)</f>
        <v>0</v>
      </c>
      <c r="L2192">
        <f>_xlfn.BINOM.INV(BinomTrials,_xlfn.GAMMA.INV(Table3[[#This Row],[RV gamma]],GammaShape2,GammaRate2)/BinomTrials,Table3[[#This Row],[RV binom]])</f>
        <v>0</v>
      </c>
      <c r="M2192" s="1">
        <f>Table3[[#This Row],[Risk 2 simulated occurences]]*_xlfn.LOGNORM.INV(Table3[[#This Row],[RV lognorm]],(LN(ImpLow2)+LN(ImpUp2))/2,(LN(ImpUp2)-LN(ImpLow2))/3.29)</f>
        <v>0</v>
      </c>
    </row>
    <row r="2193" spans="7:13">
      <c r="G2193">
        <v>0.13076782465482495</v>
      </c>
      <c r="H2193">
        <v>0.36862601729511563</v>
      </c>
      <c r="I2193">
        <v>0.6064842099354063</v>
      </c>
      <c r="J2193">
        <f>_xlfn.BINOM.INV(BinomTrials,_xlfn.GAMMA.INV(Table3[[#This Row],[RV gamma]],GammaShape1,GammaRate1)/BinomTrials,Table3[[#This Row],[RV binom]])</f>
        <v>0</v>
      </c>
      <c r="K2193" s="1">
        <f>Table3[[#This Row],[Risk 1 Simulated occurences]]*_xlfn.LOGNORM.INV(Table3[[#This Row],[RV lognorm]],(LN(ImpLow1)+LN(ImpUp1))/2,(LN(ImpUp1)-LN(ImpLow1))/3.29)</f>
        <v>0</v>
      </c>
      <c r="L2193">
        <f>_xlfn.BINOM.INV(BinomTrials,_xlfn.GAMMA.INV(Table3[[#This Row],[RV gamma]],GammaShape2,GammaRate2)/BinomTrials,Table3[[#This Row],[RV binom]])</f>
        <v>0</v>
      </c>
      <c r="M2193" s="1">
        <f>Table3[[#This Row],[Risk 2 simulated occurences]]*_xlfn.LOGNORM.INV(Table3[[#This Row],[RV lognorm]],(LN(ImpLow2)+LN(ImpUp2))/2,(LN(ImpUp2)-LN(ImpLow2))/3.29)</f>
        <v>0</v>
      </c>
    </row>
    <row r="2194" spans="7:13">
      <c r="G2194">
        <v>0.81482897364293638</v>
      </c>
      <c r="H2194">
        <v>0.49747267900848419</v>
      </c>
      <c r="I2194">
        <v>0.18011638437403196</v>
      </c>
      <c r="J2194">
        <f>_xlfn.BINOM.INV(BinomTrials,_xlfn.GAMMA.INV(Table3[[#This Row],[RV gamma]],GammaShape1,GammaRate1)/BinomTrials,Table3[[#This Row],[RV binom]])</f>
        <v>0</v>
      </c>
      <c r="K2194" s="1">
        <f>Table3[[#This Row],[Risk 1 Simulated occurences]]*_xlfn.LOGNORM.INV(Table3[[#This Row],[RV lognorm]],(LN(ImpLow1)+LN(ImpUp1))/2,(LN(ImpUp1)-LN(ImpLow1))/3.29)</f>
        <v>0</v>
      </c>
      <c r="L2194">
        <f>_xlfn.BINOM.INV(BinomTrials,_xlfn.GAMMA.INV(Table3[[#This Row],[RV gamma]],GammaShape2,GammaRate2)/BinomTrials,Table3[[#This Row],[RV binom]])</f>
        <v>0</v>
      </c>
      <c r="M2194" s="1">
        <f>Table3[[#This Row],[Risk 2 simulated occurences]]*_xlfn.LOGNORM.INV(Table3[[#This Row],[RV lognorm]],(LN(ImpLow2)+LN(ImpUp2))/2,(LN(ImpUp2)-LN(ImpLow2))/3.29)</f>
        <v>0</v>
      </c>
    </row>
    <row r="2195" spans="7:13">
      <c r="G2195">
        <v>0.83056001683257519</v>
      </c>
      <c r="H2195">
        <v>2.3316095593998252E-2</v>
      </c>
      <c r="I2195">
        <v>0.21607217435542131</v>
      </c>
      <c r="J2195">
        <f>_xlfn.BINOM.INV(BinomTrials,_xlfn.GAMMA.INV(Table3[[#This Row],[RV gamma]],GammaShape1,GammaRate1)/BinomTrials,Table3[[#This Row],[RV binom]])</f>
        <v>0</v>
      </c>
      <c r="K2195" s="1">
        <f>Table3[[#This Row],[Risk 1 Simulated occurences]]*_xlfn.LOGNORM.INV(Table3[[#This Row],[RV lognorm]],(LN(ImpLow1)+LN(ImpUp1))/2,(LN(ImpUp1)-LN(ImpLow1))/3.29)</f>
        <v>0</v>
      </c>
      <c r="L2195">
        <f>_xlfn.BINOM.INV(BinomTrials,_xlfn.GAMMA.INV(Table3[[#This Row],[RV gamma]],GammaShape2,GammaRate2)/BinomTrials,Table3[[#This Row],[RV binom]])</f>
        <v>0</v>
      </c>
      <c r="M2195" s="1">
        <f>Table3[[#This Row],[Risk 2 simulated occurences]]*_xlfn.LOGNORM.INV(Table3[[#This Row],[RV lognorm]],(LN(ImpLow2)+LN(ImpUp2))/2,(LN(ImpUp2)-LN(ImpLow2))/3.29)</f>
        <v>0</v>
      </c>
    </row>
    <row r="2196" spans="7:13">
      <c r="G2196">
        <v>0.22220290509155155</v>
      </c>
      <c r="H2196">
        <v>0.87361864832864078</v>
      </c>
      <c r="I2196">
        <v>0.52503439156573006</v>
      </c>
      <c r="J2196">
        <f>_xlfn.BINOM.INV(BinomTrials,_xlfn.GAMMA.INV(Table3[[#This Row],[RV gamma]],GammaShape1,GammaRate1)/BinomTrials,Table3[[#This Row],[RV binom]])</f>
        <v>1</v>
      </c>
      <c r="K2196" s="1">
        <f>Table3[[#This Row],[Risk 1 Simulated occurences]]*_xlfn.LOGNORM.INV(Table3[[#This Row],[RV lognorm]],(LN(ImpLow1)+LN(ImpUp1))/2,(LN(ImpUp1)-LN(ImpLow1))/3.29)</f>
        <v>33043.501770992028</v>
      </c>
      <c r="L2196">
        <f>_xlfn.BINOM.INV(BinomTrials,_xlfn.GAMMA.INV(Table3[[#This Row],[RV gamma]],GammaShape2,GammaRate2)/BinomTrials,Table3[[#This Row],[RV binom]])</f>
        <v>1</v>
      </c>
      <c r="M2196" s="1">
        <f>Table3[[#This Row],[Risk 2 simulated occurences]]*_xlfn.LOGNORM.INV(Table3[[#This Row],[RV lognorm]],(LN(ImpLow2)+LN(ImpUp2))/2,(LN(ImpUp2)-LN(ImpLow2))/3.29)</f>
        <v>3304350.1770992042</v>
      </c>
    </row>
    <row r="2197" spans="7:13">
      <c r="G2197">
        <v>0.56422587370696753</v>
      </c>
      <c r="H2197">
        <v>0.90862245946592768</v>
      </c>
      <c r="I2197">
        <v>0.25301904522488783</v>
      </c>
      <c r="J2197">
        <f>_xlfn.BINOM.INV(BinomTrials,_xlfn.GAMMA.INV(Table3[[#This Row],[RV gamma]],GammaShape1,GammaRate1)/BinomTrials,Table3[[#This Row],[RV binom]])</f>
        <v>2</v>
      </c>
      <c r="K2197" s="1">
        <f>Table3[[#This Row],[Risk 1 Simulated occurences]]*_xlfn.LOGNORM.INV(Table3[[#This Row],[RV lognorm]],(LN(ImpLow1)+LN(ImpUp1))/2,(LN(ImpUp1)-LN(ImpLow1))/3.29)</f>
        <v>39709.685009910019</v>
      </c>
      <c r="L2197">
        <f>_xlfn.BINOM.INV(BinomTrials,_xlfn.GAMMA.INV(Table3[[#This Row],[RV gamma]],GammaShape2,GammaRate2)/BinomTrials,Table3[[#This Row],[RV binom]])</f>
        <v>1</v>
      </c>
      <c r="M2197" s="1">
        <f>Table3[[#This Row],[Risk 2 simulated occurences]]*_xlfn.LOGNORM.INV(Table3[[#This Row],[RV lognorm]],(LN(ImpLow2)+LN(ImpUp2))/2,(LN(ImpUp2)-LN(ImpLow2))/3.29)</f>
        <v>1985484.2504954983</v>
      </c>
    </row>
    <row r="2198" spans="7:13">
      <c r="G2198">
        <v>0.94425939300295869</v>
      </c>
      <c r="H2198">
        <v>0.21767624384615394</v>
      </c>
      <c r="I2198">
        <v>0.4910930946893492</v>
      </c>
      <c r="J2198">
        <f>_xlfn.BINOM.INV(BinomTrials,_xlfn.GAMMA.INV(Table3[[#This Row],[RV gamma]],GammaShape1,GammaRate1)/BinomTrials,Table3[[#This Row],[RV binom]])</f>
        <v>0</v>
      </c>
      <c r="K2198" s="1">
        <f>Table3[[#This Row],[Risk 1 Simulated occurences]]*_xlfn.LOGNORM.INV(Table3[[#This Row],[RV lognorm]],(LN(ImpLow1)+LN(ImpUp1))/2,(LN(ImpUp1)-LN(ImpLow1))/3.29)</f>
        <v>0</v>
      </c>
      <c r="L2198">
        <f>_xlfn.BINOM.INV(BinomTrials,_xlfn.GAMMA.INV(Table3[[#This Row],[RV gamma]],GammaShape2,GammaRate2)/BinomTrials,Table3[[#This Row],[RV binom]])</f>
        <v>0</v>
      </c>
      <c r="M2198" s="1">
        <f>Table3[[#This Row],[Risk 2 simulated occurences]]*_xlfn.LOGNORM.INV(Table3[[#This Row],[RV lognorm]],(LN(ImpLow2)+LN(ImpUp2))/2,(LN(ImpUp2)-LN(ImpLow2))/3.29)</f>
        <v>0</v>
      </c>
    </row>
    <row r="2199" spans="7:13">
      <c r="G2199">
        <v>0.16761820072662934</v>
      </c>
      <c r="H2199">
        <v>0.48463032230950442</v>
      </c>
      <c r="I2199">
        <v>0.80164244389237949</v>
      </c>
      <c r="J2199">
        <f>_xlfn.BINOM.INV(BinomTrials,_xlfn.GAMMA.INV(Table3[[#This Row],[RV gamma]],GammaShape1,GammaRate1)/BinomTrials,Table3[[#This Row],[RV binom]])</f>
        <v>0</v>
      </c>
      <c r="K2199" s="1">
        <f>Table3[[#This Row],[Risk 1 Simulated occurences]]*_xlfn.LOGNORM.INV(Table3[[#This Row],[RV lognorm]],(LN(ImpLow1)+LN(ImpUp1))/2,(LN(ImpUp1)-LN(ImpLow1))/3.29)</f>
        <v>0</v>
      </c>
      <c r="L2199">
        <f>_xlfn.BINOM.INV(BinomTrials,_xlfn.GAMMA.INV(Table3[[#This Row],[RV gamma]],GammaShape2,GammaRate2)/BinomTrials,Table3[[#This Row],[RV binom]])</f>
        <v>0</v>
      </c>
      <c r="M2199" s="1">
        <f>Table3[[#This Row],[Risk 2 simulated occurences]]*_xlfn.LOGNORM.INV(Table3[[#This Row],[RV lognorm]],(LN(ImpLow2)+LN(ImpUp2))/2,(LN(ImpUp2)-LN(ImpLow2))/3.29)</f>
        <v>0</v>
      </c>
    </row>
    <row r="2200" spans="7:13">
      <c r="G2200">
        <v>0.1590996124591211</v>
      </c>
      <c r="H2200">
        <v>0.18182705584067249</v>
      </c>
      <c r="I2200">
        <v>0.20455449922222388</v>
      </c>
      <c r="J2200">
        <f>_xlfn.BINOM.INV(BinomTrials,_xlfn.GAMMA.INV(Table3[[#This Row],[RV gamma]],GammaShape1,GammaRate1)/BinomTrials,Table3[[#This Row],[RV binom]])</f>
        <v>0</v>
      </c>
      <c r="K2200" s="1">
        <f>Table3[[#This Row],[Risk 1 Simulated occurences]]*_xlfn.LOGNORM.INV(Table3[[#This Row],[RV lognorm]],(LN(ImpLow1)+LN(ImpUp1))/2,(LN(ImpUp1)-LN(ImpLow1))/3.29)</f>
        <v>0</v>
      </c>
      <c r="L2200">
        <f>_xlfn.BINOM.INV(BinomTrials,_xlfn.GAMMA.INV(Table3[[#This Row],[RV gamma]],GammaShape2,GammaRate2)/BinomTrials,Table3[[#This Row],[RV binom]])</f>
        <v>0</v>
      </c>
      <c r="M2200" s="1">
        <f>Table3[[#This Row],[Risk 2 simulated occurences]]*_xlfn.LOGNORM.INV(Table3[[#This Row],[RV lognorm]],(LN(ImpLow2)+LN(ImpUp2))/2,(LN(ImpUp2)-LN(ImpLow2))/3.29)</f>
        <v>0</v>
      </c>
    </row>
    <row r="2201" spans="7:13">
      <c r="G2201">
        <v>0.98718660044818496</v>
      </c>
      <c r="H2201">
        <v>0.9673275141824631</v>
      </c>
      <c r="I2201">
        <v>0.94746842791674124</v>
      </c>
      <c r="J2201">
        <f>_xlfn.BINOM.INV(BinomTrials,_xlfn.GAMMA.INV(Table3[[#This Row],[RV gamma]],GammaShape1,GammaRate1)/BinomTrials,Table3[[#This Row],[RV binom]])</f>
        <v>3</v>
      </c>
      <c r="K2201" s="1">
        <f>Table3[[#This Row],[Risk 1 Simulated occurences]]*_xlfn.LOGNORM.INV(Table3[[#This Row],[RV lognorm]],(LN(ImpLow1)+LN(ImpUp1))/2,(LN(ImpUp1)-LN(ImpLow1))/3.29)</f>
        <v>294959.19543956692</v>
      </c>
      <c r="L2201">
        <f>_xlfn.BINOM.INV(BinomTrials,_xlfn.GAMMA.INV(Table3[[#This Row],[RV gamma]],GammaShape2,GammaRate2)/BinomTrials,Table3[[#This Row],[RV binom]])</f>
        <v>1</v>
      </c>
      <c r="M2201" s="1">
        <f>Table3[[#This Row],[Risk 2 simulated occurences]]*_xlfn.LOGNORM.INV(Table3[[#This Row],[RV lognorm]],(LN(ImpLow2)+LN(ImpUp2))/2,(LN(ImpUp2)-LN(ImpLow2))/3.29)</f>
        <v>9831973.1813189201</v>
      </c>
    </row>
    <row r="2202" spans="7:13">
      <c r="G2202">
        <v>0.64519373264405588</v>
      </c>
      <c r="H2202">
        <v>0.87353086465668439</v>
      </c>
      <c r="I2202">
        <v>0.10186799666931294</v>
      </c>
      <c r="J2202">
        <f>_xlfn.BINOM.INV(BinomTrials,_xlfn.GAMMA.INV(Table3[[#This Row],[RV gamma]],GammaShape1,GammaRate1)/BinomTrials,Table3[[#This Row],[RV binom]])</f>
        <v>1</v>
      </c>
      <c r="K2202" s="1">
        <f>Table3[[#This Row],[Risk 1 Simulated occurences]]*_xlfn.LOGNORM.INV(Table3[[#This Row],[RV lognorm]],(LN(ImpLow1)+LN(ImpUp1))/2,(LN(ImpUp1)-LN(ImpLow1))/3.29)</f>
        <v>12992.241560413106</v>
      </c>
      <c r="L2202">
        <f>_xlfn.BINOM.INV(BinomTrials,_xlfn.GAMMA.INV(Table3[[#This Row],[RV gamma]],GammaShape2,GammaRate2)/BinomTrials,Table3[[#This Row],[RV binom]])</f>
        <v>1</v>
      </c>
      <c r="M2202" s="1">
        <f>Table3[[#This Row],[Risk 2 simulated occurences]]*_xlfn.LOGNORM.INV(Table3[[#This Row],[RV lognorm]],(LN(ImpLow2)+LN(ImpUp2))/2,(LN(ImpUp2)-LN(ImpLow2))/3.29)</f>
        <v>1299224.1560413111</v>
      </c>
    </row>
    <row r="2203" spans="7:13">
      <c r="G2203">
        <v>0.77106454864659557</v>
      </c>
      <c r="H2203">
        <v>0.43324228489456806</v>
      </c>
      <c r="I2203">
        <v>9.5420021142540515E-2</v>
      </c>
      <c r="J2203">
        <f>_xlfn.BINOM.INV(BinomTrials,_xlfn.GAMMA.INV(Table3[[#This Row],[RV gamma]],GammaShape1,GammaRate1)/BinomTrials,Table3[[#This Row],[RV binom]])</f>
        <v>0</v>
      </c>
      <c r="K2203" s="1">
        <f>Table3[[#This Row],[Risk 1 Simulated occurences]]*_xlfn.LOGNORM.INV(Table3[[#This Row],[RV lognorm]],(LN(ImpLow1)+LN(ImpUp1))/2,(LN(ImpUp1)-LN(ImpLow1))/3.29)</f>
        <v>0</v>
      </c>
      <c r="L2203">
        <f>_xlfn.BINOM.INV(BinomTrials,_xlfn.GAMMA.INV(Table3[[#This Row],[RV gamma]],GammaShape2,GammaRate2)/BinomTrials,Table3[[#This Row],[RV binom]])</f>
        <v>0</v>
      </c>
      <c r="M2203" s="1">
        <f>Table3[[#This Row],[Risk 2 simulated occurences]]*_xlfn.LOGNORM.INV(Table3[[#This Row],[RV lognorm]],(LN(ImpLow2)+LN(ImpUp2))/2,(LN(ImpUp2)-LN(ImpLow2))/3.29)</f>
        <v>0</v>
      </c>
    </row>
    <row r="2204" spans="7:13">
      <c r="G2204">
        <v>0.28186910333198917</v>
      </c>
      <c r="H2204">
        <v>0.50308222300516547</v>
      </c>
      <c r="I2204">
        <v>0.72429534267834172</v>
      </c>
      <c r="J2204">
        <f>_xlfn.BINOM.INV(BinomTrials,_xlfn.GAMMA.INV(Table3[[#This Row],[RV gamma]],GammaShape1,GammaRate1)/BinomTrials,Table3[[#This Row],[RV binom]])</f>
        <v>0</v>
      </c>
      <c r="K2204" s="1">
        <f>Table3[[#This Row],[Risk 1 Simulated occurences]]*_xlfn.LOGNORM.INV(Table3[[#This Row],[RV lognorm]],(LN(ImpLow1)+LN(ImpUp1))/2,(LN(ImpUp1)-LN(ImpLow1))/3.29)</f>
        <v>0</v>
      </c>
      <c r="L2204">
        <f>_xlfn.BINOM.INV(BinomTrials,_xlfn.GAMMA.INV(Table3[[#This Row],[RV gamma]],GammaShape2,GammaRate2)/BinomTrials,Table3[[#This Row],[RV binom]])</f>
        <v>0</v>
      </c>
      <c r="M2204" s="1">
        <f>Table3[[#This Row],[Risk 2 simulated occurences]]*_xlfn.LOGNORM.INV(Table3[[#This Row],[RV lognorm]],(LN(ImpLow2)+LN(ImpUp2))/2,(LN(ImpUp2)-LN(ImpLow2))/3.29)</f>
        <v>0</v>
      </c>
    </row>
    <row r="2205" spans="7:13">
      <c r="G2205">
        <v>0.37401970074233587</v>
      </c>
      <c r="H2205">
        <v>0.30292204781571497</v>
      </c>
      <c r="I2205">
        <v>0.23182439488909412</v>
      </c>
      <c r="J2205">
        <f>_xlfn.BINOM.INV(BinomTrials,_xlfn.GAMMA.INV(Table3[[#This Row],[RV gamma]],GammaShape1,GammaRate1)/BinomTrials,Table3[[#This Row],[RV binom]])</f>
        <v>0</v>
      </c>
      <c r="K2205" s="1">
        <f>Table3[[#This Row],[Risk 1 Simulated occurences]]*_xlfn.LOGNORM.INV(Table3[[#This Row],[RV lognorm]],(LN(ImpLow1)+LN(ImpUp1))/2,(LN(ImpUp1)-LN(ImpLow1))/3.29)</f>
        <v>0</v>
      </c>
      <c r="L2205">
        <f>_xlfn.BINOM.INV(BinomTrials,_xlfn.GAMMA.INV(Table3[[#This Row],[RV gamma]],GammaShape2,GammaRate2)/BinomTrials,Table3[[#This Row],[RV binom]])</f>
        <v>0</v>
      </c>
      <c r="M2205" s="1">
        <f>Table3[[#This Row],[Risk 2 simulated occurences]]*_xlfn.LOGNORM.INV(Table3[[#This Row],[RV lognorm]],(LN(ImpLow2)+LN(ImpUp2))/2,(LN(ImpUp2)-LN(ImpLow2))/3.29)</f>
        <v>0</v>
      </c>
    </row>
    <row r="2206" spans="7:13">
      <c r="G2206">
        <v>0.14911037643864303</v>
      </c>
      <c r="H2206">
        <v>0.21085763872175367</v>
      </c>
      <c r="I2206">
        <v>0.27260490100486434</v>
      </c>
      <c r="J2206">
        <f>_xlfn.BINOM.INV(BinomTrials,_xlfn.GAMMA.INV(Table3[[#This Row],[RV gamma]],GammaShape1,GammaRate1)/BinomTrials,Table3[[#This Row],[RV binom]])</f>
        <v>0</v>
      </c>
      <c r="K2206" s="1">
        <f>Table3[[#This Row],[Risk 1 Simulated occurences]]*_xlfn.LOGNORM.INV(Table3[[#This Row],[RV lognorm]],(LN(ImpLow1)+LN(ImpUp1))/2,(LN(ImpUp1)-LN(ImpLow1))/3.29)</f>
        <v>0</v>
      </c>
      <c r="L2206">
        <f>_xlfn.BINOM.INV(BinomTrials,_xlfn.GAMMA.INV(Table3[[#This Row],[RV gamma]],GammaShape2,GammaRate2)/BinomTrials,Table3[[#This Row],[RV binom]])</f>
        <v>0</v>
      </c>
      <c r="M2206" s="1">
        <f>Table3[[#This Row],[Risk 2 simulated occurences]]*_xlfn.LOGNORM.INV(Table3[[#This Row],[RV lognorm]],(LN(ImpLow2)+LN(ImpUp2))/2,(LN(ImpUp2)-LN(ImpLow2))/3.29)</f>
        <v>0</v>
      </c>
    </row>
    <row r="2207" spans="7:13">
      <c r="G2207">
        <v>9.8096804273359858E-2</v>
      </c>
      <c r="H2207">
        <v>0.88433399651401401</v>
      </c>
      <c r="I2207">
        <v>0.67057118875466803</v>
      </c>
      <c r="J2207">
        <f>_xlfn.BINOM.INV(BinomTrials,_xlfn.GAMMA.INV(Table3[[#This Row],[RV gamma]],GammaShape1,GammaRate1)/BinomTrials,Table3[[#This Row],[RV binom]])</f>
        <v>1</v>
      </c>
      <c r="K2207" s="1">
        <f>Table3[[#This Row],[Risk 1 Simulated occurences]]*_xlfn.LOGNORM.INV(Table3[[#This Row],[RV lognorm]],(LN(ImpLow1)+LN(ImpUp1))/2,(LN(ImpUp1)-LN(ImpLow1))/3.29)</f>
        <v>43071.676231558966</v>
      </c>
      <c r="L2207">
        <f>_xlfn.BINOM.INV(BinomTrials,_xlfn.GAMMA.INV(Table3[[#This Row],[RV gamma]],GammaShape2,GammaRate2)/BinomTrials,Table3[[#This Row],[RV binom]])</f>
        <v>1</v>
      </c>
      <c r="M2207" s="1">
        <f>Table3[[#This Row],[Risk 2 simulated occurences]]*_xlfn.LOGNORM.INV(Table3[[#This Row],[RV lognorm]],(LN(ImpLow2)+LN(ImpUp2))/2,(LN(ImpUp2)-LN(ImpLow2))/3.29)</f>
        <v>4307167.6231558984</v>
      </c>
    </row>
    <row r="2208" spans="7:13">
      <c r="G2208">
        <v>0.71298942235903318</v>
      </c>
      <c r="H2208">
        <v>1.4794110327397525E-3</v>
      </c>
      <c r="I2208">
        <v>0.28996939970644631</v>
      </c>
      <c r="J2208">
        <f>_xlfn.BINOM.INV(BinomTrials,_xlfn.GAMMA.INV(Table3[[#This Row],[RV gamma]],GammaShape1,GammaRate1)/BinomTrials,Table3[[#This Row],[RV binom]])</f>
        <v>0</v>
      </c>
      <c r="K2208" s="1">
        <f>Table3[[#This Row],[Risk 1 Simulated occurences]]*_xlfn.LOGNORM.INV(Table3[[#This Row],[RV lognorm]],(LN(ImpLow1)+LN(ImpUp1))/2,(LN(ImpUp1)-LN(ImpLow1))/3.29)</f>
        <v>0</v>
      </c>
      <c r="L2208">
        <f>_xlfn.BINOM.INV(BinomTrials,_xlfn.GAMMA.INV(Table3[[#This Row],[RV gamma]],GammaShape2,GammaRate2)/BinomTrials,Table3[[#This Row],[RV binom]])</f>
        <v>0</v>
      </c>
      <c r="M2208" s="1">
        <f>Table3[[#This Row],[Risk 2 simulated occurences]]*_xlfn.LOGNORM.INV(Table3[[#This Row],[RV lognorm]],(LN(ImpLow2)+LN(ImpUp2))/2,(LN(ImpUp2)-LN(ImpLow2))/3.29)</f>
        <v>0</v>
      </c>
    </row>
    <row r="2209" spans="7:13">
      <c r="G2209">
        <v>0.21322158827130758</v>
      </c>
      <c r="H2209">
        <v>0.86446122725701946</v>
      </c>
      <c r="I2209">
        <v>0.51570086624273137</v>
      </c>
      <c r="J2209">
        <f>_xlfn.BINOM.INV(BinomTrials,_xlfn.GAMMA.INV(Table3[[#This Row],[RV gamma]],GammaShape1,GammaRate1)/BinomTrials,Table3[[#This Row],[RV binom]])</f>
        <v>1</v>
      </c>
      <c r="K2209" s="1">
        <f>Table3[[#This Row],[Risk 1 Simulated occurences]]*_xlfn.LOGNORM.INV(Table3[[#This Row],[RV lognorm]],(LN(ImpLow1)+LN(ImpUp1))/2,(LN(ImpUp1)-LN(ImpLow1))/3.29)</f>
        <v>32506.145228089536</v>
      </c>
      <c r="L2209">
        <f>_xlfn.BINOM.INV(BinomTrials,_xlfn.GAMMA.INV(Table3[[#This Row],[RV gamma]],GammaShape2,GammaRate2)/BinomTrials,Table3[[#This Row],[RV binom]])</f>
        <v>1</v>
      </c>
      <c r="M2209" s="1">
        <f>Table3[[#This Row],[Risk 2 simulated occurences]]*_xlfn.LOGNORM.INV(Table3[[#This Row],[RV lognorm]],(LN(ImpLow2)+LN(ImpUp2))/2,(LN(ImpUp2)-LN(ImpLow2))/3.29)</f>
        <v>3250614.5228089551</v>
      </c>
    </row>
    <row r="2210" spans="7:13">
      <c r="G2210">
        <v>0.61523407586628298</v>
      </c>
      <c r="H2210">
        <v>0.99984650872640612</v>
      </c>
      <c r="I2210">
        <v>0.38445894158652932</v>
      </c>
      <c r="J2210">
        <f>_xlfn.BINOM.INV(BinomTrials,_xlfn.GAMMA.INV(Table3[[#This Row],[RV gamma]],GammaShape1,GammaRate1)/BinomTrials,Table3[[#This Row],[RV binom]])</f>
        <v>5</v>
      </c>
      <c r="K2210" s="1">
        <f>Table3[[#This Row],[Risk 1 Simulated occurences]]*_xlfn.LOGNORM.INV(Table3[[#This Row],[RV lognorm]],(LN(ImpLow1)+LN(ImpUp1))/2,(LN(ImpUp1)-LN(ImpLow1))/3.29)</f>
        <v>128727.67803840994</v>
      </c>
      <c r="L2210">
        <f>_xlfn.BINOM.INV(BinomTrials,_xlfn.GAMMA.INV(Table3[[#This Row],[RV gamma]],GammaShape2,GammaRate2)/BinomTrials,Table3[[#This Row],[RV binom]])</f>
        <v>3</v>
      </c>
      <c r="M2210" s="1">
        <f>Table3[[#This Row],[Risk 2 simulated occurences]]*_xlfn.LOGNORM.INV(Table3[[#This Row],[RV lognorm]],(LN(ImpLow2)+LN(ImpUp2))/2,(LN(ImpUp2)-LN(ImpLow2))/3.29)</f>
        <v>7723660.6823046003</v>
      </c>
    </row>
    <row r="2211" spans="7:13">
      <c r="G2211">
        <v>0.23911308461758918</v>
      </c>
      <c r="H2211">
        <v>0.42027216470813011</v>
      </c>
      <c r="I2211">
        <v>0.60143124479867105</v>
      </c>
      <c r="J2211">
        <f>_xlfn.BINOM.INV(BinomTrials,_xlfn.GAMMA.INV(Table3[[#This Row],[RV gamma]],GammaShape1,GammaRate1)/BinomTrials,Table3[[#This Row],[RV binom]])</f>
        <v>0</v>
      </c>
      <c r="K2211" s="1">
        <f>Table3[[#This Row],[Risk 1 Simulated occurences]]*_xlfn.LOGNORM.INV(Table3[[#This Row],[RV lognorm]],(LN(ImpLow1)+LN(ImpUp1))/2,(LN(ImpUp1)-LN(ImpLow1))/3.29)</f>
        <v>0</v>
      </c>
      <c r="L2211">
        <f>_xlfn.BINOM.INV(BinomTrials,_xlfn.GAMMA.INV(Table3[[#This Row],[RV gamma]],GammaShape2,GammaRate2)/BinomTrials,Table3[[#This Row],[RV binom]])</f>
        <v>0</v>
      </c>
      <c r="M2211" s="1">
        <f>Table3[[#This Row],[Risk 2 simulated occurences]]*_xlfn.LOGNORM.INV(Table3[[#This Row],[RV lognorm]],(LN(ImpLow2)+LN(ImpUp2))/2,(LN(ImpUp2)-LN(ImpLow2))/3.29)</f>
        <v>0</v>
      </c>
    </row>
    <row r="2212" spans="7:13">
      <c r="G2212">
        <v>0.77361316782124956</v>
      </c>
      <c r="H2212">
        <v>0.51427224954323481</v>
      </c>
      <c r="I2212">
        <v>0.25493133126522011</v>
      </c>
      <c r="J2212">
        <f>_xlfn.BINOM.INV(BinomTrials,_xlfn.GAMMA.INV(Table3[[#This Row],[RV gamma]],GammaShape1,GammaRate1)/BinomTrials,Table3[[#This Row],[RV binom]])</f>
        <v>0</v>
      </c>
      <c r="K2212" s="1">
        <f>Table3[[#This Row],[Risk 1 Simulated occurences]]*_xlfn.LOGNORM.INV(Table3[[#This Row],[RV lognorm]],(LN(ImpLow1)+LN(ImpUp1))/2,(LN(ImpUp1)-LN(ImpLow1))/3.29)</f>
        <v>0</v>
      </c>
      <c r="L2212">
        <f>_xlfn.BINOM.INV(BinomTrials,_xlfn.GAMMA.INV(Table3[[#This Row],[RV gamma]],GammaShape2,GammaRate2)/BinomTrials,Table3[[#This Row],[RV binom]])</f>
        <v>0</v>
      </c>
      <c r="M2212" s="1">
        <f>Table3[[#This Row],[Risk 2 simulated occurences]]*_xlfn.LOGNORM.INV(Table3[[#This Row],[RV lognorm]],(LN(ImpLow2)+LN(ImpUp2))/2,(LN(ImpUp2)-LN(ImpLow2))/3.29)</f>
        <v>0</v>
      </c>
    </row>
    <row r="2213" spans="7:13">
      <c r="G2213">
        <v>0.11651157174096982</v>
      </c>
      <c r="H2213">
        <v>0.37369807314765552</v>
      </c>
      <c r="I2213">
        <v>0.63088457455434122</v>
      </c>
      <c r="J2213">
        <f>_xlfn.BINOM.INV(BinomTrials,_xlfn.GAMMA.INV(Table3[[#This Row],[RV gamma]],GammaShape1,GammaRate1)/BinomTrials,Table3[[#This Row],[RV binom]])</f>
        <v>0</v>
      </c>
      <c r="K2213" s="1">
        <f>Table3[[#This Row],[Risk 1 Simulated occurences]]*_xlfn.LOGNORM.INV(Table3[[#This Row],[RV lognorm]],(LN(ImpLow1)+LN(ImpUp1))/2,(LN(ImpUp1)-LN(ImpLow1))/3.29)</f>
        <v>0</v>
      </c>
      <c r="L2213">
        <f>_xlfn.BINOM.INV(BinomTrials,_xlfn.GAMMA.INV(Table3[[#This Row],[RV gamma]],GammaShape2,GammaRate2)/BinomTrials,Table3[[#This Row],[RV binom]])</f>
        <v>0</v>
      </c>
      <c r="M2213" s="1">
        <f>Table3[[#This Row],[Risk 2 simulated occurences]]*_xlfn.LOGNORM.INV(Table3[[#This Row],[RV lognorm]],(LN(ImpLow2)+LN(ImpUp2))/2,(LN(ImpUp2)-LN(ImpLow2))/3.29)</f>
        <v>0</v>
      </c>
    </row>
    <row r="2214" spans="7:13">
      <c r="G2214">
        <v>0.20998625047969924</v>
      </c>
      <c r="H2214">
        <v>0.74351539264596789</v>
      </c>
      <c r="I2214">
        <v>0.27704453481223645</v>
      </c>
      <c r="J2214">
        <f>_xlfn.BINOM.INV(BinomTrials,_xlfn.GAMMA.INV(Table3[[#This Row],[RV gamma]],GammaShape1,GammaRate1)/BinomTrials,Table3[[#This Row],[RV binom]])</f>
        <v>1</v>
      </c>
      <c r="K2214" s="1">
        <f>Table3[[#This Row],[Risk 1 Simulated occurences]]*_xlfn.LOGNORM.INV(Table3[[#This Row],[RV lognorm]],(LN(ImpLow1)+LN(ImpUp1))/2,(LN(ImpUp1)-LN(ImpLow1))/3.29)</f>
        <v>20901.094413247305</v>
      </c>
      <c r="L2214">
        <f>_xlfn.BINOM.INV(BinomTrials,_xlfn.GAMMA.INV(Table3[[#This Row],[RV gamma]],GammaShape2,GammaRate2)/BinomTrials,Table3[[#This Row],[RV binom]])</f>
        <v>0</v>
      </c>
      <c r="M2214" s="1">
        <f>Table3[[#This Row],[Risk 2 simulated occurences]]*_xlfn.LOGNORM.INV(Table3[[#This Row],[RV lognorm]],(LN(ImpLow2)+LN(ImpUp2))/2,(LN(ImpUp2)-LN(ImpLow2))/3.29)</f>
        <v>0</v>
      </c>
    </row>
    <row r="2215" spans="7:13">
      <c r="G2215">
        <v>0.23891181230494371</v>
      </c>
      <c r="H2215">
        <v>0.26320420078151124</v>
      </c>
      <c r="I2215">
        <v>0.28749658925807875</v>
      </c>
      <c r="J2215">
        <f>_xlfn.BINOM.INV(BinomTrials,_xlfn.GAMMA.INV(Table3[[#This Row],[RV gamma]],GammaShape1,GammaRate1)/BinomTrials,Table3[[#This Row],[RV binom]])</f>
        <v>0</v>
      </c>
      <c r="K2215" s="1">
        <f>Table3[[#This Row],[Risk 1 Simulated occurences]]*_xlfn.LOGNORM.INV(Table3[[#This Row],[RV lognorm]],(LN(ImpLow1)+LN(ImpUp1))/2,(LN(ImpUp1)-LN(ImpLow1))/3.29)</f>
        <v>0</v>
      </c>
      <c r="L2215">
        <f>_xlfn.BINOM.INV(BinomTrials,_xlfn.GAMMA.INV(Table3[[#This Row],[RV gamma]],GammaShape2,GammaRate2)/BinomTrials,Table3[[#This Row],[RV binom]])</f>
        <v>0</v>
      </c>
      <c r="M2215" s="1">
        <f>Table3[[#This Row],[Risk 2 simulated occurences]]*_xlfn.LOGNORM.INV(Table3[[#This Row],[RV lognorm]],(LN(ImpLow2)+LN(ImpUp2))/2,(LN(ImpUp2)-LN(ImpLow2))/3.29)</f>
        <v>0</v>
      </c>
    </row>
    <row r="2216" spans="7:13">
      <c r="G2216">
        <v>0.39082940918897718</v>
      </c>
      <c r="H2216">
        <v>0.67300253485934924</v>
      </c>
      <c r="I2216">
        <v>0.95517566052972136</v>
      </c>
      <c r="J2216">
        <f>_xlfn.BINOM.INV(BinomTrials,_xlfn.GAMMA.INV(Table3[[#This Row],[RV gamma]],GammaShape1,GammaRate1)/BinomTrials,Table3[[#This Row],[RV binom]])</f>
        <v>1</v>
      </c>
      <c r="K2216" s="1">
        <f>Table3[[#This Row],[Risk 1 Simulated occurences]]*_xlfn.LOGNORM.INV(Table3[[#This Row],[RV lognorm]],(LN(ImpLow1)+LN(ImpUp1))/2,(LN(ImpUp1)-LN(ImpLow1))/3.29)</f>
        <v>103724.80523704908</v>
      </c>
      <c r="L2216">
        <f>_xlfn.BINOM.INV(BinomTrials,_xlfn.GAMMA.INV(Table3[[#This Row],[RV gamma]],GammaShape2,GammaRate2)/BinomTrials,Table3[[#This Row],[RV binom]])</f>
        <v>0</v>
      </c>
      <c r="M2216" s="1">
        <f>Table3[[#This Row],[Risk 2 simulated occurences]]*_xlfn.LOGNORM.INV(Table3[[#This Row],[RV lognorm]],(LN(ImpLow2)+LN(ImpUp2))/2,(LN(ImpUp2)-LN(ImpLow2))/3.29)</f>
        <v>0</v>
      </c>
    </row>
    <row r="2217" spans="7:13">
      <c r="G2217">
        <v>0.66988023913925521</v>
      </c>
      <c r="H2217">
        <v>0.15360338108316221</v>
      </c>
      <c r="I2217">
        <v>0.63732652302706916</v>
      </c>
      <c r="J2217">
        <f>_xlfn.BINOM.INV(BinomTrials,_xlfn.GAMMA.INV(Table3[[#This Row],[RV gamma]],GammaShape1,GammaRate1)/BinomTrials,Table3[[#This Row],[RV binom]])</f>
        <v>0</v>
      </c>
      <c r="K2217" s="1">
        <f>Table3[[#This Row],[Risk 1 Simulated occurences]]*_xlfn.LOGNORM.INV(Table3[[#This Row],[RV lognorm]],(LN(ImpLow1)+LN(ImpUp1))/2,(LN(ImpUp1)-LN(ImpLow1))/3.29)</f>
        <v>0</v>
      </c>
      <c r="L2217">
        <f>_xlfn.BINOM.INV(BinomTrials,_xlfn.GAMMA.INV(Table3[[#This Row],[RV gamma]],GammaShape2,GammaRate2)/BinomTrials,Table3[[#This Row],[RV binom]])</f>
        <v>0</v>
      </c>
      <c r="M2217" s="1">
        <f>Table3[[#This Row],[Risk 2 simulated occurences]]*_xlfn.LOGNORM.INV(Table3[[#This Row],[RV lognorm]],(LN(ImpLow2)+LN(ImpUp2))/2,(LN(ImpUp2)-LN(ImpLow2))/3.29)</f>
        <v>0</v>
      </c>
    </row>
    <row r="2218" spans="7:13">
      <c r="G2218">
        <v>0.67717921346294652</v>
      </c>
      <c r="H2218">
        <v>0.61202586470731812</v>
      </c>
      <c r="I2218">
        <v>0.54687251595168962</v>
      </c>
      <c r="J2218">
        <f>_xlfn.BINOM.INV(BinomTrials,_xlfn.GAMMA.INV(Table3[[#This Row],[RV gamma]],GammaShape1,GammaRate1)/BinomTrials,Table3[[#This Row],[RV binom]])</f>
        <v>1</v>
      </c>
      <c r="K2218" s="1">
        <f>Table3[[#This Row],[Risk 1 Simulated occurences]]*_xlfn.LOGNORM.INV(Table3[[#This Row],[RV lognorm]],(LN(ImpLow1)+LN(ImpUp1))/2,(LN(ImpUp1)-LN(ImpLow1))/3.29)</f>
        <v>34339.534900002705</v>
      </c>
      <c r="L2218">
        <f>_xlfn.BINOM.INV(BinomTrials,_xlfn.GAMMA.INV(Table3[[#This Row],[RV gamma]],GammaShape2,GammaRate2)/BinomTrials,Table3[[#This Row],[RV binom]])</f>
        <v>0</v>
      </c>
      <c r="M2218" s="1">
        <f>Table3[[#This Row],[Risk 2 simulated occurences]]*_xlfn.LOGNORM.INV(Table3[[#This Row],[RV lognorm]],(LN(ImpLow2)+LN(ImpUp2))/2,(LN(ImpUp2)-LN(ImpLow2))/3.29)</f>
        <v>0</v>
      </c>
    </row>
    <row r="2219" spans="7:13">
      <c r="G2219">
        <v>0.35104067174300585</v>
      </c>
      <c r="H2219">
        <v>0.31870813589482949</v>
      </c>
      <c r="I2219">
        <v>0.28637560004665313</v>
      </c>
      <c r="J2219">
        <f>_xlfn.BINOM.INV(BinomTrials,_xlfn.GAMMA.INV(Table3[[#This Row],[RV gamma]],GammaShape1,GammaRate1)/BinomTrials,Table3[[#This Row],[RV binom]])</f>
        <v>0</v>
      </c>
      <c r="K2219" s="1">
        <f>Table3[[#This Row],[Risk 1 Simulated occurences]]*_xlfn.LOGNORM.INV(Table3[[#This Row],[RV lognorm]],(LN(ImpLow1)+LN(ImpUp1))/2,(LN(ImpUp1)-LN(ImpLow1))/3.29)</f>
        <v>0</v>
      </c>
      <c r="L2219">
        <f>_xlfn.BINOM.INV(BinomTrials,_xlfn.GAMMA.INV(Table3[[#This Row],[RV gamma]],GammaShape2,GammaRate2)/BinomTrials,Table3[[#This Row],[RV binom]])</f>
        <v>0</v>
      </c>
      <c r="M2219" s="1">
        <f>Table3[[#This Row],[Risk 2 simulated occurences]]*_xlfn.LOGNORM.INV(Table3[[#This Row],[RV lognorm]],(LN(ImpLow2)+LN(ImpUp2))/2,(LN(ImpUp2)-LN(ImpLow2))/3.29)</f>
        <v>0</v>
      </c>
    </row>
    <row r="2220" spans="7:13">
      <c r="G2220">
        <v>0.94056998469893349</v>
      </c>
      <c r="H2220">
        <v>0.52763998439891258</v>
      </c>
      <c r="I2220">
        <v>0.11470998409889172</v>
      </c>
      <c r="J2220">
        <f>_xlfn.BINOM.INV(BinomTrials,_xlfn.GAMMA.INV(Table3[[#This Row],[RV gamma]],GammaShape1,GammaRate1)/BinomTrials,Table3[[#This Row],[RV binom]])</f>
        <v>1</v>
      </c>
      <c r="K2220" s="1">
        <f>Table3[[#This Row],[Risk 1 Simulated occurences]]*_xlfn.LOGNORM.INV(Table3[[#This Row],[RV lognorm]],(LN(ImpLow1)+LN(ImpUp1))/2,(LN(ImpUp1)-LN(ImpLow1))/3.29)</f>
        <v>13636.24294150176</v>
      </c>
      <c r="L2220">
        <f>_xlfn.BINOM.INV(BinomTrials,_xlfn.GAMMA.INV(Table3[[#This Row],[RV gamma]],GammaShape2,GammaRate2)/BinomTrials,Table3[[#This Row],[RV binom]])</f>
        <v>0</v>
      </c>
      <c r="M2220" s="1">
        <f>Table3[[#This Row],[Risk 2 simulated occurences]]*_xlfn.LOGNORM.INV(Table3[[#This Row],[RV lognorm]],(LN(ImpLow2)+LN(ImpUp2))/2,(LN(ImpUp2)-LN(ImpLow2))/3.29)</f>
        <v>0</v>
      </c>
    </row>
    <row r="2221" spans="7:13">
      <c r="G2221">
        <v>0.15973283497604207</v>
      </c>
      <c r="H2221">
        <v>4.5217792524591925E-2</v>
      </c>
      <c r="I2221">
        <v>0.93070275007314174</v>
      </c>
      <c r="J2221">
        <f>_xlfn.BINOM.INV(BinomTrials,_xlfn.GAMMA.INV(Table3[[#This Row],[RV gamma]],GammaShape1,GammaRate1)/BinomTrials,Table3[[#This Row],[RV binom]])</f>
        <v>0</v>
      </c>
      <c r="K2221" s="1">
        <f>Table3[[#This Row],[Risk 1 Simulated occurences]]*_xlfn.LOGNORM.INV(Table3[[#This Row],[RV lognorm]],(LN(ImpLow1)+LN(ImpUp1))/2,(LN(ImpUp1)-LN(ImpLow1))/3.29)</f>
        <v>0</v>
      </c>
      <c r="L2221">
        <f>_xlfn.BINOM.INV(BinomTrials,_xlfn.GAMMA.INV(Table3[[#This Row],[RV gamma]],GammaShape2,GammaRate2)/BinomTrials,Table3[[#This Row],[RV binom]])</f>
        <v>0</v>
      </c>
      <c r="M2221" s="1">
        <f>Table3[[#This Row],[Risk 2 simulated occurences]]*_xlfn.LOGNORM.INV(Table3[[#This Row],[RV lognorm]],(LN(ImpLow2)+LN(ImpUp2))/2,(LN(ImpUp2)-LN(ImpLow2))/3.29)</f>
        <v>0</v>
      </c>
    </row>
    <row r="2222" spans="7:13">
      <c r="G2222">
        <v>0.62975744233921049</v>
      </c>
      <c r="H2222">
        <v>0.97543896081644998</v>
      </c>
      <c r="I2222">
        <v>0.32112047929368936</v>
      </c>
      <c r="J2222">
        <f>_xlfn.BINOM.INV(BinomTrials,_xlfn.GAMMA.INV(Table3[[#This Row],[RV gamma]],GammaShape1,GammaRate1)/BinomTrials,Table3[[#This Row],[RV binom]])</f>
        <v>2</v>
      </c>
      <c r="K2222" s="1">
        <f>Table3[[#This Row],[Risk 1 Simulated occurences]]*_xlfn.LOGNORM.INV(Table3[[#This Row],[RV lognorm]],(LN(ImpLow1)+LN(ImpUp1))/2,(LN(ImpUp1)-LN(ImpLow1))/3.29)</f>
        <v>45690.294947878319</v>
      </c>
      <c r="L2222">
        <f>_xlfn.BINOM.INV(BinomTrials,_xlfn.GAMMA.INV(Table3[[#This Row],[RV gamma]],GammaShape2,GammaRate2)/BinomTrials,Table3[[#This Row],[RV binom]])</f>
        <v>1</v>
      </c>
      <c r="M2222" s="1">
        <f>Table3[[#This Row],[Risk 2 simulated occurences]]*_xlfn.LOGNORM.INV(Table3[[#This Row],[RV lognorm]],(LN(ImpLow2)+LN(ImpUp2))/2,(LN(ImpUp2)-LN(ImpLow2))/3.29)</f>
        <v>2284514.7473939168</v>
      </c>
    </row>
    <row r="2223" spans="7:13">
      <c r="G2223">
        <v>0.33333339511106413</v>
      </c>
      <c r="H2223">
        <v>0.20261444207402618</v>
      </c>
      <c r="I2223">
        <v>7.1895489036988225E-2</v>
      </c>
      <c r="J2223">
        <f>_xlfn.BINOM.INV(BinomTrials,_xlfn.GAMMA.INV(Table3[[#This Row],[RV gamma]],GammaShape1,GammaRate1)/BinomTrials,Table3[[#This Row],[RV binom]])</f>
        <v>0</v>
      </c>
      <c r="K2223" s="1">
        <f>Table3[[#This Row],[Risk 1 Simulated occurences]]*_xlfn.LOGNORM.INV(Table3[[#This Row],[RV lognorm]],(LN(ImpLow1)+LN(ImpUp1))/2,(LN(ImpUp1)-LN(ImpLow1))/3.29)</f>
        <v>0</v>
      </c>
      <c r="L2223">
        <f>_xlfn.BINOM.INV(BinomTrials,_xlfn.GAMMA.INV(Table3[[#This Row],[RV gamma]],GammaShape2,GammaRate2)/BinomTrials,Table3[[#This Row],[RV binom]])</f>
        <v>0</v>
      </c>
      <c r="M2223" s="1">
        <f>Table3[[#This Row],[Risk 2 simulated occurences]]*_xlfn.LOGNORM.INV(Table3[[#This Row],[RV lognorm]],(LN(ImpLow2)+LN(ImpUp2))/2,(LN(ImpUp2)-LN(ImpLow2))/3.29)</f>
        <v>0</v>
      </c>
    </row>
    <row r="2224" spans="7:13">
      <c r="G2224">
        <v>0.33437163165508382</v>
      </c>
      <c r="H2224">
        <v>0.34092793815812467</v>
      </c>
      <c r="I2224">
        <v>0.34748424466116551</v>
      </c>
      <c r="J2224">
        <f>_xlfn.BINOM.INV(BinomTrials,_xlfn.GAMMA.INV(Table3[[#This Row],[RV gamma]],GammaShape1,GammaRate1)/BinomTrials,Table3[[#This Row],[RV binom]])</f>
        <v>0</v>
      </c>
      <c r="K2224" s="1">
        <f>Table3[[#This Row],[Risk 1 Simulated occurences]]*_xlfn.LOGNORM.INV(Table3[[#This Row],[RV lognorm]],(LN(ImpLow1)+LN(ImpUp1))/2,(LN(ImpUp1)-LN(ImpLow1))/3.29)</f>
        <v>0</v>
      </c>
      <c r="L2224">
        <f>_xlfn.BINOM.INV(BinomTrials,_xlfn.GAMMA.INV(Table3[[#This Row],[RV gamma]],GammaShape2,GammaRate2)/BinomTrials,Table3[[#This Row],[RV binom]])</f>
        <v>0</v>
      </c>
      <c r="M2224" s="1">
        <f>Table3[[#This Row],[Risk 2 simulated occurences]]*_xlfn.LOGNORM.INV(Table3[[#This Row],[RV lognorm]],(LN(ImpLow2)+LN(ImpUp2))/2,(LN(ImpUp2)-LN(ImpLow2))/3.29)</f>
        <v>0</v>
      </c>
    </row>
    <row r="2225" spans="7:13">
      <c r="G2225">
        <v>0.78401322699338816</v>
      </c>
      <c r="H2225">
        <v>0.97585662360110159</v>
      </c>
      <c r="I2225">
        <v>0.16770002020881511</v>
      </c>
      <c r="J2225">
        <f>_xlfn.BINOM.INV(BinomTrials,_xlfn.GAMMA.INV(Table3[[#This Row],[RV gamma]],GammaShape1,GammaRate1)/BinomTrials,Table3[[#This Row],[RV binom]])</f>
        <v>2</v>
      </c>
      <c r="K2225" s="1">
        <f>Table3[[#This Row],[Risk 1 Simulated occurences]]*_xlfn.LOGNORM.INV(Table3[[#This Row],[RV lognorm]],(LN(ImpLow1)+LN(ImpUp1))/2,(LN(ImpUp1)-LN(ImpLow1))/3.29)</f>
        <v>32228.158374242732</v>
      </c>
      <c r="L2225">
        <f>_xlfn.BINOM.INV(BinomTrials,_xlfn.GAMMA.INV(Table3[[#This Row],[RV gamma]],GammaShape2,GammaRate2)/BinomTrials,Table3[[#This Row],[RV binom]])</f>
        <v>1</v>
      </c>
      <c r="M2225" s="1">
        <f>Table3[[#This Row],[Risk 2 simulated occurences]]*_xlfn.LOGNORM.INV(Table3[[#This Row],[RV lognorm]],(LN(ImpLow2)+LN(ImpUp2))/2,(LN(ImpUp2)-LN(ImpLow2))/3.29)</f>
        <v>1611407.9187121373</v>
      </c>
    </row>
    <row r="2226" spans="7:13">
      <c r="G2226">
        <v>0.91030607787440809</v>
      </c>
      <c r="H2226">
        <v>0.22227286371508281</v>
      </c>
      <c r="I2226">
        <v>0.53423964955575742</v>
      </c>
      <c r="J2226">
        <f>_xlfn.BINOM.INV(BinomTrials,_xlfn.GAMMA.INV(Table3[[#This Row],[RV gamma]],GammaShape1,GammaRate1)/BinomTrials,Table3[[#This Row],[RV binom]])</f>
        <v>0</v>
      </c>
      <c r="K2226" s="1">
        <f>Table3[[#This Row],[Risk 1 Simulated occurences]]*_xlfn.LOGNORM.INV(Table3[[#This Row],[RV lognorm]],(LN(ImpLow1)+LN(ImpUp1))/2,(LN(ImpUp1)-LN(ImpLow1))/3.29)</f>
        <v>0</v>
      </c>
      <c r="L2226">
        <f>_xlfn.BINOM.INV(BinomTrials,_xlfn.GAMMA.INV(Table3[[#This Row],[RV gamma]],GammaShape2,GammaRate2)/BinomTrials,Table3[[#This Row],[RV binom]])</f>
        <v>0</v>
      </c>
      <c r="M2226" s="1">
        <f>Table3[[#This Row],[Risk 2 simulated occurences]]*_xlfn.LOGNORM.INV(Table3[[#This Row],[RV lognorm]],(LN(ImpLow2)+LN(ImpUp2))/2,(LN(ImpUp2)-LN(ImpLow2))/3.29)</f>
        <v>0</v>
      </c>
    </row>
    <row r="2227" spans="7:13">
      <c r="G2227">
        <v>0.51425083517760539</v>
      </c>
      <c r="H2227">
        <v>0.74002045939677419</v>
      </c>
      <c r="I2227">
        <v>0.96579008361594287</v>
      </c>
      <c r="J2227">
        <f>_xlfn.BINOM.INV(BinomTrials,_xlfn.GAMMA.INV(Table3[[#This Row],[RV gamma]],GammaShape1,GammaRate1)/BinomTrials,Table3[[#This Row],[RV binom]])</f>
        <v>1</v>
      </c>
      <c r="K2227" s="1">
        <f>Table3[[#This Row],[Risk 1 Simulated occurences]]*_xlfn.LOGNORM.INV(Table3[[#This Row],[RV lognorm]],(LN(ImpLow1)+LN(ImpUp1))/2,(LN(ImpUp1)-LN(ImpLow1))/3.29)</f>
        <v>113206.09900794567</v>
      </c>
      <c r="L2227">
        <f>_xlfn.BINOM.INV(BinomTrials,_xlfn.GAMMA.INV(Table3[[#This Row],[RV gamma]],GammaShape2,GammaRate2)/BinomTrials,Table3[[#This Row],[RV binom]])</f>
        <v>0</v>
      </c>
      <c r="M2227" s="1">
        <f>Table3[[#This Row],[Risk 2 simulated occurences]]*_xlfn.LOGNORM.INV(Table3[[#This Row],[RV lognorm]],(LN(ImpLow2)+LN(ImpUp2))/2,(LN(ImpUp2)-LN(ImpLow2))/3.29)</f>
        <v>0</v>
      </c>
    </row>
    <row r="2228" spans="7:13">
      <c r="G2228">
        <v>1.3786830014449931E-2</v>
      </c>
      <c r="H2228">
        <v>0.52386108158336075</v>
      </c>
      <c r="I2228">
        <v>3.3935333152271499E-2</v>
      </c>
      <c r="J2228">
        <f>_xlfn.BINOM.INV(BinomTrials,_xlfn.GAMMA.INV(Table3[[#This Row],[RV gamma]],GammaShape1,GammaRate1)/BinomTrials,Table3[[#This Row],[RV binom]])</f>
        <v>0</v>
      </c>
      <c r="K2228" s="1">
        <f>Table3[[#This Row],[Risk 1 Simulated occurences]]*_xlfn.LOGNORM.INV(Table3[[#This Row],[RV lognorm]],(LN(ImpLow1)+LN(ImpUp1))/2,(LN(ImpUp1)-LN(ImpLow1))/3.29)</f>
        <v>0</v>
      </c>
      <c r="L2228">
        <f>_xlfn.BINOM.INV(BinomTrials,_xlfn.GAMMA.INV(Table3[[#This Row],[RV gamma]],GammaShape2,GammaRate2)/BinomTrials,Table3[[#This Row],[RV binom]])</f>
        <v>0</v>
      </c>
      <c r="M2228" s="1">
        <f>Table3[[#This Row],[Risk 2 simulated occurences]]*_xlfn.LOGNORM.INV(Table3[[#This Row],[RV lognorm]],(LN(ImpLow2)+LN(ImpUp2))/2,(LN(ImpUp2)-LN(ImpLow2))/3.29)</f>
        <v>0</v>
      </c>
    </row>
    <row r="2229" spans="7:13">
      <c r="G2229">
        <v>0.71525205285998628</v>
      </c>
      <c r="H2229">
        <v>0.53319817154351534</v>
      </c>
      <c r="I2229">
        <v>0.35114429022704452</v>
      </c>
      <c r="J2229">
        <f>_xlfn.BINOM.INV(BinomTrials,_xlfn.GAMMA.INV(Table3[[#This Row],[RV gamma]],GammaShape1,GammaRate1)/BinomTrials,Table3[[#This Row],[RV binom]])</f>
        <v>0</v>
      </c>
      <c r="K2229" s="1">
        <f>Table3[[#This Row],[Risk 1 Simulated occurences]]*_xlfn.LOGNORM.INV(Table3[[#This Row],[RV lognorm]],(LN(ImpLow1)+LN(ImpUp1))/2,(LN(ImpUp1)-LN(ImpLow1))/3.29)</f>
        <v>0</v>
      </c>
      <c r="L2229">
        <f>_xlfn.BINOM.INV(BinomTrials,_xlfn.GAMMA.INV(Table3[[#This Row],[RV gamma]],GammaShape2,GammaRate2)/BinomTrials,Table3[[#This Row],[RV binom]])</f>
        <v>0</v>
      </c>
      <c r="M2229" s="1">
        <f>Table3[[#This Row],[Risk 2 simulated occurences]]*_xlfn.LOGNORM.INV(Table3[[#This Row],[RV lognorm]],(LN(ImpLow2)+LN(ImpUp2))/2,(LN(ImpUp2)-LN(ImpLow2))/3.29)</f>
        <v>0</v>
      </c>
    </row>
    <row r="2230" spans="7:13">
      <c r="G2230">
        <v>0.24125241778849271</v>
      </c>
      <c r="H2230">
        <v>0.46166913186277686</v>
      </c>
      <c r="I2230">
        <v>0.68208584593706101</v>
      </c>
      <c r="J2230">
        <f>_xlfn.BINOM.INV(BinomTrials,_xlfn.GAMMA.INV(Table3[[#This Row],[RV gamma]],GammaShape1,GammaRate1)/BinomTrials,Table3[[#This Row],[RV binom]])</f>
        <v>0</v>
      </c>
      <c r="K2230" s="1">
        <f>Table3[[#This Row],[Risk 1 Simulated occurences]]*_xlfn.LOGNORM.INV(Table3[[#This Row],[RV lognorm]],(LN(ImpLow1)+LN(ImpUp1))/2,(LN(ImpUp1)-LN(ImpLow1))/3.29)</f>
        <v>0</v>
      </c>
      <c r="L2230">
        <f>_xlfn.BINOM.INV(BinomTrials,_xlfn.GAMMA.INV(Table3[[#This Row],[RV gamma]],GammaShape2,GammaRate2)/BinomTrials,Table3[[#This Row],[RV binom]])</f>
        <v>0</v>
      </c>
      <c r="M2230" s="1">
        <f>Table3[[#This Row],[Risk 2 simulated occurences]]*_xlfn.LOGNORM.INV(Table3[[#This Row],[RV lognorm]],(LN(ImpLow2)+LN(ImpUp2))/2,(LN(ImpUp2)-LN(ImpLow2))/3.29)</f>
        <v>0</v>
      </c>
    </row>
    <row r="2231" spans="7:13">
      <c r="G2231">
        <v>0.72938577119698089</v>
      </c>
      <c r="H2231">
        <v>0.27309921769103929</v>
      </c>
      <c r="I2231">
        <v>0.81681266418509779</v>
      </c>
      <c r="J2231">
        <f>_xlfn.BINOM.INV(BinomTrials,_xlfn.GAMMA.INV(Table3[[#This Row],[RV gamma]],GammaShape1,GammaRate1)/BinomTrials,Table3[[#This Row],[RV binom]])</f>
        <v>0</v>
      </c>
      <c r="K2231" s="1">
        <f>Table3[[#This Row],[Risk 1 Simulated occurences]]*_xlfn.LOGNORM.INV(Table3[[#This Row],[RV lognorm]],(LN(ImpLow1)+LN(ImpUp1))/2,(LN(ImpUp1)-LN(ImpLow1))/3.29)</f>
        <v>0</v>
      </c>
      <c r="L2231">
        <f>_xlfn.BINOM.INV(BinomTrials,_xlfn.GAMMA.INV(Table3[[#This Row],[RV gamma]],GammaShape2,GammaRate2)/BinomTrials,Table3[[#This Row],[RV binom]])</f>
        <v>0</v>
      </c>
      <c r="M2231" s="1">
        <f>Table3[[#This Row],[Risk 2 simulated occurences]]*_xlfn.LOGNORM.INV(Table3[[#This Row],[RV lognorm]],(LN(ImpLow2)+LN(ImpUp2))/2,(LN(ImpUp2)-LN(ImpLow2))/3.29)</f>
        <v>0</v>
      </c>
    </row>
    <row r="2232" spans="7:13">
      <c r="G2232">
        <v>0.78665650765721529</v>
      </c>
      <c r="H2232">
        <v>0.97855173329755274</v>
      </c>
      <c r="I2232">
        <v>0.17044695893789033</v>
      </c>
      <c r="J2232">
        <f>_xlfn.BINOM.INV(BinomTrials,_xlfn.GAMMA.INV(Table3[[#This Row],[RV gamma]],GammaShape1,GammaRate1)/BinomTrials,Table3[[#This Row],[RV binom]])</f>
        <v>2</v>
      </c>
      <c r="K2232" s="1">
        <f>Table3[[#This Row],[Risk 1 Simulated occurences]]*_xlfn.LOGNORM.INV(Table3[[#This Row],[RV lognorm]],(LN(ImpLow1)+LN(ImpUp1))/2,(LN(ImpUp1)-LN(ImpLow1))/3.29)</f>
        <v>32474.806209523307</v>
      </c>
      <c r="L2232">
        <f>_xlfn.BINOM.INV(BinomTrials,_xlfn.GAMMA.INV(Table3[[#This Row],[RV gamma]],GammaShape2,GammaRate2)/BinomTrials,Table3[[#This Row],[RV binom]])</f>
        <v>1</v>
      </c>
      <c r="M2232" s="1">
        <f>Table3[[#This Row],[Risk 2 simulated occurences]]*_xlfn.LOGNORM.INV(Table3[[#This Row],[RV lognorm]],(LN(ImpLow2)+LN(ImpUp2))/2,(LN(ImpUp2)-LN(ImpLow2))/3.29)</f>
        <v>1623740.3104761662</v>
      </c>
    </row>
    <row r="2233" spans="7:13">
      <c r="G2233">
        <v>0.33592419481646463</v>
      </c>
      <c r="H2233">
        <v>0.51898153196972863</v>
      </c>
      <c r="I2233">
        <v>0.70203886912299263</v>
      </c>
      <c r="J2233">
        <f>_xlfn.BINOM.INV(BinomTrials,_xlfn.GAMMA.INV(Table3[[#This Row],[RV gamma]],GammaShape1,GammaRate1)/BinomTrials,Table3[[#This Row],[RV binom]])</f>
        <v>0</v>
      </c>
      <c r="K2233" s="1">
        <f>Table3[[#This Row],[Risk 1 Simulated occurences]]*_xlfn.LOGNORM.INV(Table3[[#This Row],[RV lognorm]],(LN(ImpLow1)+LN(ImpUp1))/2,(LN(ImpUp1)-LN(ImpLow1))/3.29)</f>
        <v>0</v>
      </c>
      <c r="L2233">
        <f>_xlfn.BINOM.INV(BinomTrials,_xlfn.GAMMA.INV(Table3[[#This Row],[RV gamma]],GammaShape2,GammaRate2)/BinomTrials,Table3[[#This Row],[RV binom]])</f>
        <v>0</v>
      </c>
      <c r="M2233" s="1">
        <f>Table3[[#This Row],[Risk 2 simulated occurences]]*_xlfn.LOGNORM.INV(Table3[[#This Row],[RV lognorm]],(LN(ImpLow2)+LN(ImpUp2))/2,(LN(ImpUp2)-LN(ImpLow2))/3.29)</f>
        <v>0</v>
      </c>
    </row>
    <row r="2234" spans="7:13">
      <c r="G2234">
        <v>0.87794228032135513</v>
      </c>
      <c r="H2234">
        <v>0.52260781522961697</v>
      </c>
      <c r="I2234">
        <v>0.16727335013787883</v>
      </c>
      <c r="J2234">
        <f>_xlfn.BINOM.INV(BinomTrials,_xlfn.GAMMA.INV(Table3[[#This Row],[RV gamma]],GammaShape1,GammaRate1)/BinomTrials,Table3[[#This Row],[RV binom]])</f>
        <v>0</v>
      </c>
      <c r="K2234" s="1">
        <f>Table3[[#This Row],[Risk 1 Simulated occurences]]*_xlfn.LOGNORM.INV(Table3[[#This Row],[RV lognorm]],(LN(ImpLow1)+LN(ImpUp1))/2,(LN(ImpUp1)-LN(ImpLow1))/3.29)</f>
        <v>0</v>
      </c>
      <c r="L2234">
        <f>_xlfn.BINOM.INV(BinomTrials,_xlfn.GAMMA.INV(Table3[[#This Row],[RV gamma]],GammaShape2,GammaRate2)/BinomTrials,Table3[[#This Row],[RV binom]])</f>
        <v>0</v>
      </c>
      <c r="M2234" s="1">
        <f>Table3[[#This Row],[Risk 2 simulated occurences]]*_xlfn.LOGNORM.INV(Table3[[#This Row],[RV lognorm]],(LN(ImpLow2)+LN(ImpUp2))/2,(LN(ImpUp2)-LN(ImpLow2))/3.29)</f>
        <v>0</v>
      </c>
    </row>
    <row r="2235" spans="7:13">
      <c r="G2235">
        <v>0.57590536101530554</v>
      </c>
      <c r="H2235">
        <v>0.46955056417246843</v>
      </c>
      <c r="I2235">
        <v>0.36319576732963127</v>
      </c>
      <c r="J2235">
        <f>_xlfn.BINOM.INV(BinomTrials,_xlfn.GAMMA.INV(Table3[[#This Row],[RV gamma]],GammaShape1,GammaRate1)/BinomTrials,Table3[[#This Row],[RV binom]])</f>
        <v>0</v>
      </c>
      <c r="K2235" s="1">
        <f>Table3[[#This Row],[Risk 1 Simulated occurences]]*_xlfn.LOGNORM.INV(Table3[[#This Row],[RV lognorm]],(LN(ImpLow1)+LN(ImpUp1))/2,(LN(ImpUp1)-LN(ImpLow1))/3.29)</f>
        <v>0</v>
      </c>
      <c r="L2235">
        <f>_xlfn.BINOM.INV(BinomTrials,_xlfn.GAMMA.INV(Table3[[#This Row],[RV gamma]],GammaShape2,GammaRate2)/BinomTrials,Table3[[#This Row],[RV binom]])</f>
        <v>0</v>
      </c>
      <c r="M2235" s="1">
        <f>Table3[[#This Row],[Risk 2 simulated occurences]]*_xlfn.LOGNORM.INV(Table3[[#This Row],[RV lognorm]],(LN(ImpLow2)+LN(ImpUp2))/2,(LN(ImpUp2)-LN(ImpLow2))/3.29)</f>
        <v>0</v>
      </c>
    </row>
    <row r="2236" spans="7:13">
      <c r="G2236">
        <v>0.24140258424049363</v>
      </c>
      <c r="H2236">
        <v>0.7363320466765817</v>
      </c>
      <c r="I2236">
        <v>0.23126150911266985</v>
      </c>
      <c r="J2236">
        <f>_xlfn.BINOM.INV(BinomTrials,_xlfn.GAMMA.INV(Table3[[#This Row],[RV gamma]],GammaShape1,GammaRate1)/BinomTrials,Table3[[#This Row],[RV binom]])</f>
        <v>1</v>
      </c>
      <c r="K2236" s="1">
        <f>Table3[[#This Row],[Risk 1 Simulated occurences]]*_xlfn.LOGNORM.INV(Table3[[#This Row],[RV lognorm]],(LN(ImpLow1)+LN(ImpUp1))/2,(LN(ImpUp1)-LN(ImpLow1))/3.29)</f>
        <v>18909.817097889601</v>
      </c>
      <c r="L2236">
        <f>_xlfn.BINOM.INV(BinomTrials,_xlfn.GAMMA.INV(Table3[[#This Row],[RV gamma]],GammaShape2,GammaRate2)/BinomTrials,Table3[[#This Row],[RV binom]])</f>
        <v>0</v>
      </c>
      <c r="M2236" s="1">
        <f>Table3[[#This Row],[Risk 2 simulated occurences]]*_xlfn.LOGNORM.INV(Table3[[#This Row],[RV lognorm]],(LN(ImpLow2)+LN(ImpUp2))/2,(LN(ImpUp2)-LN(ImpLow2))/3.29)</f>
        <v>0</v>
      </c>
    </row>
    <row r="2237" spans="7:13">
      <c r="G2237">
        <v>0.25323332997655185</v>
      </c>
      <c r="H2237">
        <v>0.53270849330942538</v>
      </c>
      <c r="I2237">
        <v>0.81218365664229897</v>
      </c>
      <c r="J2237">
        <f>_xlfn.BINOM.INV(BinomTrials,_xlfn.GAMMA.INV(Table3[[#This Row],[RV gamma]],GammaShape1,GammaRate1)/BinomTrials,Table3[[#This Row],[RV binom]])</f>
        <v>0</v>
      </c>
      <c r="K2237" s="1">
        <f>Table3[[#This Row],[Risk 1 Simulated occurences]]*_xlfn.LOGNORM.INV(Table3[[#This Row],[RV lognorm]],(LN(ImpLow1)+LN(ImpUp1))/2,(LN(ImpUp1)-LN(ImpLow1))/3.29)</f>
        <v>0</v>
      </c>
      <c r="L2237">
        <f>_xlfn.BINOM.INV(BinomTrials,_xlfn.GAMMA.INV(Table3[[#This Row],[RV gamma]],GammaShape2,GammaRate2)/BinomTrials,Table3[[#This Row],[RV binom]])</f>
        <v>0</v>
      </c>
      <c r="M2237" s="1">
        <f>Table3[[#This Row],[Risk 2 simulated occurences]]*_xlfn.LOGNORM.INV(Table3[[#This Row],[RV lognorm]],(LN(ImpLow2)+LN(ImpUp2))/2,(LN(ImpUp2)-LN(ImpLow2))/3.29)</f>
        <v>0</v>
      </c>
    </row>
    <row r="2238" spans="7:13">
      <c r="G2238">
        <v>9.2576915907010865E-2</v>
      </c>
      <c r="H2238">
        <v>0.23164705151303069</v>
      </c>
      <c r="I2238">
        <v>0.3707171871190505</v>
      </c>
      <c r="J2238">
        <f>_xlfn.BINOM.INV(BinomTrials,_xlfn.GAMMA.INV(Table3[[#This Row],[RV gamma]],GammaShape1,GammaRate1)/BinomTrials,Table3[[#This Row],[RV binom]])</f>
        <v>0</v>
      </c>
      <c r="K2238" s="1">
        <f>Table3[[#This Row],[Risk 1 Simulated occurences]]*_xlfn.LOGNORM.INV(Table3[[#This Row],[RV lognorm]],(LN(ImpLow1)+LN(ImpUp1))/2,(LN(ImpUp1)-LN(ImpLow1))/3.29)</f>
        <v>0</v>
      </c>
      <c r="L2238">
        <f>_xlfn.BINOM.INV(BinomTrials,_xlfn.GAMMA.INV(Table3[[#This Row],[RV gamma]],GammaShape2,GammaRate2)/BinomTrials,Table3[[#This Row],[RV binom]])</f>
        <v>0</v>
      </c>
      <c r="M2238" s="1">
        <f>Table3[[#This Row],[Risk 2 simulated occurences]]*_xlfn.LOGNORM.INV(Table3[[#This Row],[RV lognorm]],(LN(ImpLow2)+LN(ImpUp2))/2,(LN(ImpUp2)-LN(ImpLow2))/3.29)</f>
        <v>0</v>
      </c>
    </row>
    <row r="2239" spans="7:13">
      <c r="G2239">
        <v>0.94022564913156703</v>
      </c>
      <c r="H2239">
        <v>0.29199477950669583</v>
      </c>
      <c r="I2239">
        <v>0.64376390988182464</v>
      </c>
      <c r="J2239">
        <f>_xlfn.BINOM.INV(BinomTrials,_xlfn.GAMMA.INV(Table3[[#This Row],[RV gamma]],GammaShape1,GammaRate1)/BinomTrials,Table3[[#This Row],[RV binom]])</f>
        <v>0</v>
      </c>
      <c r="K2239" s="1">
        <f>Table3[[#This Row],[Risk 1 Simulated occurences]]*_xlfn.LOGNORM.INV(Table3[[#This Row],[RV lognorm]],(LN(ImpLow1)+LN(ImpUp1))/2,(LN(ImpUp1)-LN(ImpLow1))/3.29)</f>
        <v>0</v>
      </c>
      <c r="L2239">
        <f>_xlfn.BINOM.INV(BinomTrials,_xlfn.GAMMA.INV(Table3[[#This Row],[RV gamma]],GammaShape2,GammaRate2)/BinomTrials,Table3[[#This Row],[RV binom]])</f>
        <v>0</v>
      </c>
      <c r="M2239" s="1">
        <f>Table3[[#This Row],[Risk 2 simulated occurences]]*_xlfn.LOGNORM.INV(Table3[[#This Row],[RV lognorm]],(LN(ImpLow2)+LN(ImpUp2))/2,(LN(ImpUp2)-LN(ImpLow2))/3.29)</f>
        <v>0</v>
      </c>
    </row>
    <row r="2240" spans="7:13">
      <c r="G2240">
        <v>0.37248495424747696</v>
      </c>
      <c r="H2240">
        <v>0.55625916903664319</v>
      </c>
      <c r="I2240">
        <v>0.74003338382580941</v>
      </c>
      <c r="J2240">
        <f>_xlfn.BINOM.INV(BinomTrials,_xlfn.GAMMA.INV(Table3[[#This Row],[RV gamma]],GammaShape1,GammaRate1)/BinomTrials,Table3[[#This Row],[RV binom]])</f>
        <v>0</v>
      </c>
      <c r="K2240" s="1">
        <f>Table3[[#This Row],[Risk 1 Simulated occurences]]*_xlfn.LOGNORM.INV(Table3[[#This Row],[RV lognorm]],(LN(ImpLow1)+LN(ImpUp1))/2,(LN(ImpUp1)-LN(ImpLow1))/3.29)</f>
        <v>0</v>
      </c>
      <c r="L2240">
        <f>_xlfn.BINOM.INV(BinomTrials,_xlfn.GAMMA.INV(Table3[[#This Row],[RV gamma]],GammaShape2,GammaRate2)/BinomTrials,Table3[[#This Row],[RV binom]])</f>
        <v>0</v>
      </c>
      <c r="M2240" s="1">
        <f>Table3[[#This Row],[Risk 2 simulated occurences]]*_xlfn.LOGNORM.INV(Table3[[#This Row],[RV lognorm]],(LN(ImpLow2)+LN(ImpUp2))/2,(LN(ImpUp2)-LN(ImpLow2))/3.29)</f>
        <v>0</v>
      </c>
    </row>
    <row r="2241" spans="7:13">
      <c r="G2241">
        <v>0.35462603734555936</v>
      </c>
      <c r="H2241">
        <v>4.7853998862138952E-2</v>
      </c>
      <c r="I2241">
        <v>0.74108196037871854</v>
      </c>
      <c r="J2241">
        <f>_xlfn.BINOM.INV(BinomTrials,_xlfn.GAMMA.INV(Table3[[#This Row],[RV gamma]],GammaShape1,GammaRate1)/BinomTrials,Table3[[#This Row],[RV binom]])</f>
        <v>0</v>
      </c>
      <c r="K2241" s="1">
        <f>Table3[[#This Row],[Risk 1 Simulated occurences]]*_xlfn.LOGNORM.INV(Table3[[#This Row],[RV lognorm]],(LN(ImpLow1)+LN(ImpUp1))/2,(LN(ImpUp1)-LN(ImpLow1))/3.29)</f>
        <v>0</v>
      </c>
      <c r="L2241">
        <f>_xlfn.BINOM.INV(BinomTrials,_xlfn.GAMMA.INV(Table3[[#This Row],[RV gamma]],GammaShape2,GammaRate2)/BinomTrials,Table3[[#This Row],[RV binom]])</f>
        <v>0</v>
      </c>
      <c r="M2241" s="1">
        <f>Table3[[#This Row],[Risk 2 simulated occurences]]*_xlfn.LOGNORM.INV(Table3[[#This Row],[RV lognorm]],(LN(ImpLow2)+LN(ImpUp2))/2,(LN(ImpUp2)-LN(ImpLow2))/3.29)</f>
        <v>0</v>
      </c>
    </row>
    <row r="2242" spans="7:13">
      <c r="G2242">
        <v>0.19980966681605655</v>
      </c>
      <c r="H2242">
        <v>0.28215887596931255</v>
      </c>
      <c r="I2242">
        <v>0.36450808512256855</v>
      </c>
      <c r="J2242">
        <f>_xlfn.BINOM.INV(BinomTrials,_xlfn.GAMMA.INV(Table3[[#This Row],[RV gamma]],GammaShape1,GammaRate1)/BinomTrials,Table3[[#This Row],[RV binom]])</f>
        <v>0</v>
      </c>
      <c r="K2242" s="1">
        <f>Table3[[#This Row],[Risk 1 Simulated occurences]]*_xlfn.LOGNORM.INV(Table3[[#This Row],[RV lognorm]],(LN(ImpLow1)+LN(ImpUp1))/2,(LN(ImpUp1)-LN(ImpLow1))/3.29)</f>
        <v>0</v>
      </c>
      <c r="L2242">
        <f>_xlfn.BINOM.INV(BinomTrials,_xlfn.GAMMA.INV(Table3[[#This Row],[RV gamma]],GammaShape2,GammaRate2)/BinomTrials,Table3[[#This Row],[RV binom]])</f>
        <v>0</v>
      </c>
      <c r="M2242" s="1">
        <f>Table3[[#This Row],[Risk 2 simulated occurences]]*_xlfn.LOGNORM.INV(Table3[[#This Row],[RV lognorm]],(LN(ImpLow2)+LN(ImpUp2))/2,(LN(ImpUp2)-LN(ImpLow2))/3.29)</f>
        <v>0</v>
      </c>
    </row>
    <row r="2243" spans="7:13">
      <c r="G2243">
        <v>0.20107017746245032</v>
      </c>
      <c r="H2243">
        <v>0.24422841623622385</v>
      </c>
      <c r="I2243">
        <v>0.28738665500999738</v>
      </c>
      <c r="J2243">
        <f>_xlfn.BINOM.INV(BinomTrials,_xlfn.GAMMA.INV(Table3[[#This Row],[RV gamma]],GammaShape1,GammaRate1)/BinomTrials,Table3[[#This Row],[RV binom]])</f>
        <v>0</v>
      </c>
      <c r="K2243" s="1">
        <f>Table3[[#This Row],[Risk 1 Simulated occurences]]*_xlfn.LOGNORM.INV(Table3[[#This Row],[RV lognorm]],(LN(ImpLow1)+LN(ImpUp1))/2,(LN(ImpUp1)-LN(ImpLow1))/3.29)</f>
        <v>0</v>
      </c>
      <c r="L2243">
        <f>_xlfn.BINOM.INV(BinomTrials,_xlfn.GAMMA.INV(Table3[[#This Row],[RV gamma]],GammaShape2,GammaRate2)/BinomTrials,Table3[[#This Row],[RV binom]])</f>
        <v>0</v>
      </c>
      <c r="M2243" s="1">
        <f>Table3[[#This Row],[Risk 2 simulated occurences]]*_xlfn.LOGNORM.INV(Table3[[#This Row],[RV lognorm]],(LN(ImpLow2)+LN(ImpUp2))/2,(LN(ImpUp2)-LN(ImpLow2))/3.29)</f>
        <v>0</v>
      </c>
    </row>
    <row r="2244" spans="7:13">
      <c r="G2244">
        <v>0.38647261140238148</v>
      </c>
      <c r="H2244">
        <v>0.74699168221419288</v>
      </c>
      <c r="I2244">
        <v>0.1075107530260043</v>
      </c>
      <c r="J2244">
        <f>_xlfn.BINOM.INV(BinomTrials,_xlfn.GAMMA.INV(Table3[[#This Row],[RV gamma]],GammaShape1,GammaRate1)/BinomTrials,Table3[[#This Row],[RV binom]])</f>
        <v>1</v>
      </c>
      <c r="K2244" s="1">
        <f>Table3[[#This Row],[Risk 1 Simulated occurences]]*_xlfn.LOGNORM.INV(Table3[[#This Row],[RV lognorm]],(LN(ImpLow1)+LN(ImpUp1))/2,(LN(ImpUp1)-LN(ImpLow1))/3.29)</f>
        <v>13278.169074816891</v>
      </c>
      <c r="L2244">
        <f>_xlfn.BINOM.INV(BinomTrials,_xlfn.GAMMA.INV(Table3[[#This Row],[RV gamma]],GammaShape2,GammaRate2)/BinomTrials,Table3[[#This Row],[RV binom]])</f>
        <v>0</v>
      </c>
      <c r="M2244" s="1">
        <f>Table3[[#This Row],[Risk 2 simulated occurences]]*_xlfn.LOGNORM.INV(Table3[[#This Row],[RV lognorm]],(LN(ImpLow2)+LN(ImpUp2))/2,(LN(ImpUp2)-LN(ImpLow2))/3.29)</f>
        <v>0</v>
      </c>
    </row>
    <row r="2245" spans="7:13">
      <c r="G2245">
        <v>0.44517983982580706</v>
      </c>
      <c r="H2245">
        <v>0.6892029739400386</v>
      </c>
      <c r="I2245">
        <v>0.93322610805427009</v>
      </c>
      <c r="J2245">
        <f>_xlfn.BINOM.INV(BinomTrials,_xlfn.GAMMA.INV(Table3[[#This Row],[RV gamma]],GammaShape1,GammaRate1)/BinomTrials,Table3[[#This Row],[RV binom]])</f>
        <v>1</v>
      </c>
      <c r="K2245" s="1">
        <f>Table3[[#This Row],[Risk 1 Simulated occurences]]*_xlfn.LOGNORM.INV(Table3[[#This Row],[RV lognorm]],(LN(ImpLow1)+LN(ImpUp1))/2,(LN(ImpUp1)-LN(ImpLow1))/3.29)</f>
        <v>90366.03704423178</v>
      </c>
      <c r="L2245">
        <f>_xlfn.BINOM.INV(BinomTrials,_xlfn.GAMMA.INV(Table3[[#This Row],[RV gamma]],GammaShape2,GammaRate2)/BinomTrials,Table3[[#This Row],[RV binom]])</f>
        <v>0</v>
      </c>
      <c r="M2245" s="1">
        <f>Table3[[#This Row],[Risk 2 simulated occurences]]*_xlfn.LOGNORM.INV(Table3[[#This Row],[RV lognorm]],(LN(ImpLow2)+LN(ImpUp2))/2,(LN(ImpUp2)-LN(ImpLow2))/3.29)</f>
        <v>0</v>
      </c>
    </row>
    <row r="2246" spans="7:13">
      <c r="G2246">
        <v>0.13756795233933625</v>
      </c>
      <c r="H2246">
        <v>0.43438301022834286</v>
      </c>
      <c r="I2246">
        <v>0.73119806811734944</v>
      </c>
      <c r="J2246">
        <f>_xlfn.BINOM.INV(BinomTrials,_xlfn.GAMMA.INV(Table3[[#This Row],[RV gamma]],GammaShape1,GammaRate1)/BinomTrials,Table3[[#This Row],[RV binom]])</f>
        <v>0</v>
      </c>
      <c r="K2246" s="1">
        <f>Table3[[#This Row],[Risk 1 Simulated occurences]]*_xlfn.LOGNORM.INV(Table3[[#This Row],[RV lognorm]],(LN(ImpLow1)+LN(ImpUp1))/2,(LN(ImpUp1)-LN(ImpLow1))/3.29)</f>
        <v>0</v>
      </c>
      <c r="L2246">
        <f>_xlfn.BINOM.INV(BinomTrials,_xlfn.GAMMA.INV(Table3[[#This Row],[RV gamma]],GammaShape2,GammaRate2)/BinomTrials,Table3[[#This Row],[RV binom]])</f>
        <v>0</v>
      </c>
      <c r="M2246" s="1">
        <f>Table3[[#This Row],[Risk 2 simulated occurences]]*_xlfn.LOGNORM.INV(Table3[[#This Row],[RV lognorm]],(LN(ImpLow2)+LN(ImpUp2))/2,(LN(ImpUp2)-LN(ImpLow2))/3.29)</f>
        <v>0</v>
      </c>
    </row>
    <row r="2247" spans="7:13">
      <c r="G2247">
        <v>0.10457496722441864</v>
      </c>
      <c r="H2247">
        <v>0.67525290775823077</v>
      </c>
      <c r="I2247">
        <v>0.2459308482920429</v>
      </c>
      <c r="J2247">
        <f>_xlfn.BINOM.INV(BinomTrials,_xlfn.GAMMA.INV(Table3[[#This Row],[RV gamma]],GammaShape1,GammaRate1)/BinomTrials,Table3[[#This Row],[RV binom]])</f>
        <v>0</v>
      </c>
      <c r="K2247" s="1">
        <f>Table3[[#This Row],[Risk 1 Simulated occurences]]*_xlfn.LOGNORM.INV(Table3[[#This Row],[RV lognorm]],(LN(ImpLow1)+LN(ImpUp1))/2,(LN(ImpUp1)-LN(ImpLow1))/3.29)</f>
        <v>0</v>
      </c>
      <c r="L2247">
        <f>_xlfn.BINOM.INV(BinomTrials,_xlfn.GAMMA.INV(Table3[[#This Row],[RV gamma]],GammaShape2,GammaRate2)/BinomTrials,Table3[[#This Row],[RV binom]])</f>
        <v>0</v>
      </c>
      <c r="M2247" s="1">
        <f>Table3[[#This Row],[Risk 2 simulated occurences]]*_xlfn.LOGNORM.INV(Table3[[#This Row],[RV lognorm]],(LN(ImpLow2)+LN(ImpUp2))/2,(LN(ImpUp2)-LN(ImpLow2))/3.29)</f>
        <v>0</v>
      </c>
    </row>
    <row r="2248" spans="7:13">
      <c r="G2248">
        <v>0.59147414080401606</v>
      </c>
      <c r="H2248">
        <v>0.97562069258448703</v>
      </c>
      <c r="I2248">
        <v>0.35976724436495788</v>
      </c>
      <c r="J2248">
        <f>_xlfn.BINOM.INV(BinomTrials,_xlfn.GAMMA.INV(Table3[[#This Row],[RV gamma]],GammaShape1,GammaRate1)/BinomTrials,Table3[[#This Row],[RV binom]])</f>
        <v>2</v>
      </c>
      <c r="K2248" s="1">
        <f>Table3[[#This Row],[Risk 1 Simulated occurences]]*_xlfn.LOGNORM.INV(Table3[[#This Row],[RV lognorm]],(LN(ImpLow1)+LN(ImpUp1))/2,(LN(ImpUp1)-LN(ImpLow1))/3.29)</f>
        <v>49191.133733049581</v>
      </c>
      <c r="L2248">
        <f>_xlfn.BINOM.INV(BinomTrials,_xlfn.GAMMA.INV(Table3[[#This Row],[RV gamma]],GammaShape2,GammaRate2)/BinomTrials,Table3[[#This Row],[RV binom]])</f>
        <v>1</v>
      </c>
      <c r="M2248" s="1">
        <f>Table3[[#This Row],[Risk 2 simulated occurences]]*_xlfn.LOGNORM.INV(Table3[[#This Row],[RV lognorm]],(LN(ImpLow2)+LN(ImpUp2))/2,(LN(ImpUp2)-LN(ImpLow2))/3.29)</f>
        <v>2459556.6866524802</v>
      </c>
    </row>
    <row r="2249" spans="7:13">
      <c r="G2249">
        <v>0.90588449309854047</v>
      </c>
      <c r="H2249">
        <v>0.25698026747302166</v>
      </c>
      <c r="I2249">
        <v>0.60807604184750286</v>
      </c>
      <c r="J2249">
        <f>_xlfn.BINOM.INV(BinomTrials,_xlfn.GAMMA.INV(Table3[[#This Row],[RV gamma]],GammaShape1,GammaRate1)/BinomTrials,Table3[[#This Row],[RV binom]])</f>
        <v>0</v>
      </c>
      <c r="K2249" s="1">
        <f>Table3[[#This Row],[Risk 1 Simulated occurences]]*_xlfn.LOGNORM.INV(Table3[[#This Row],[RV lognorm]],(LN(ImpLow1)+LN(ImpUp1))/2,(LN(ImpUp1)-LN(ImpLow1))/3.29)</f>
        <v>0</v>
      </c>
      <c r="L2249">
        <f>_xlfn.BINOM.INV(BinomTrials,_xlfn.GAMMA.INV(Table3[[#This Row],[RV gamma]],GammaShape2,GammaRate2)/BinomTrials,Table3[[#This Row],[RV binom]])</f>
        <v>0</v>
      </c>
      <c r="M2249" s="1">
        <f>Table3[[#This Row],[Risk 2 simulated occurences]]*_xlfn.LOGNORM.INV(Table3[[#This Row],[RV lognorm]],(LN(ImpLow2)+LN(ImpUp2))/2,(LN(ImpUp2)-LN(ImpLow2))/3.29)</f>
        <v>0</v>
      </c>
    </row>
    <row r="2250" spans="7:13">
      <c r="G2250">
        <v>0.20067550716953142</v>
      </c>
      <c r="H2250">
        <v>6.7355419074816361E-2</v>
      </c>
      <c r="I2250">
        <v>0.93403533098010127</v>
      </c>
      <c r="J2250">
        <f>_xlfn.BINOM.INV(BinomTrials,_xlfn.GAMMA.INV(Table3[[#This Row],[RV gamma]],GammaShape1,GammaRate1)/BinomTrials,Table3[[#This Row],[RV binom]])</f>
        <v>0</v>
      </c>
      <c r="K2250" s="1">
        <f>Table3[[#This Row],[Risk 1 Simulated occurences]]*_xlfn.LOGNORM.INV(Table3[[#This Row],[RV lognorm]],(LN(ImpLow1)+LN(ImpUp1))/2,(LN(ImpUp1)-LN(ImpLow1))/3.29)</f>
        <v>0</v>
      </c>
      <c r="L2250">
        <f>_xlfn.BINOM.INV(BinomTrials,_xlfn.GAMMA.INV(Table3[[#This Row],[RV gamma]],GammaShape2,GammaRate2)/BinomTrials,Table3[[#This Row],[RV binom]])</f>
        <v>0</v>
      </c>
      <c r="M2250" s="1">
        <f>Table3[[#This Row],[Risk 2 simulated occurences]]*_xlfn.LOGNORM.INV(Table3[[#This Row],[RV lognorm]],(LN(ImpLow2)+LN(ImpUp2))/2,(LN(ImpUp2)-LN(ImpLow2))/3.29)</f>
        <v>0</v>
      </c>
    </row>
    <row r="2251" spans="7:13">
      <c r="G2251">
        <v>0.75324899831472381</v>
      </c>
      <c r="H2251">
        <v>4.2528390438541952E-2</v>
      </c>
      <c r="I2251">
        <v>0.33180778256236004</v>
      </c>
      <c r="J2251">
        <f>_xlfn.BINOM.INV(BinomTrials,_xlfn.GAMMA.INV(Table3[[#This Row],[RV gamma]],GammaShape1,GammaRate1)/BinomTrials,Table3[[#This Row],[RV binom]])</f>
        <v>0</v>
      </c>
      <c r="K2251" s="1">
        <f>Table3[[#This Row],[Risk 1 Simulated occurences]]*_xlfn.LOGNORM.INV(Table3[[#This Row],[RV lognorm]],(LN(ImpLow1)+LN(ImpUp1))/2,(LN(ImpUp1)-LN(ImpLow1))/3.29)</f>
        <v>0</v>
      </c>
      <c r="L2251">
        <f>_xlfn.BINOM.INV(BinomTrials,_xlfn.GAMMA.INV(Table3[[#This Row],[RV gamma]],GammaShape2,GammaRate2)/BinomTrials,Table3[[#This Row],[RV binom]])</f>
        <v>0</v>
      </c>
      <c r="M2251" s="1">
        <f>Table3[[#This Row],[Risk 2 simulated occurences]]*_xlfn.LOGNORM.INV(Table3[[#This Row],[RV lognorm]],(LN(ImpLow2)+LN(ImpUp2))/2,(LN(ImpUp2)-LN(ImpLow2))/3.29)</f>
        <v>0</v>
      </c>
    </row>
    <row r="2252" spans="7:13">
      <c r="G2252">
        <v>0.85591467556353407</v>
      </c>
      <c r="H2252">
        <v>0.77465810057458384</v>
      </c>
      <c r="I2252">
        <v>0.6934015255856335</v>
      </c>
      <c r="J2252">
        <f>_xlfn.BINOM.INV(BinomTrials,_xlfn.GAMMA.INV(Table3[[#This Row],[RV gamma]],GammaShape1,GammaRate1)/BinomTrials,Table3[[#This Row],[RV binom]])</f>
        <v>1</v>
      </c>
      <c r="K2252" s="1">
        <f>Table3[[#This Row],[Risk 1 Simulated occurences]]*_xlfn.LOGNORM.INV(Table3[[#This Row],[RV lognorm]],(LN(ImpLow1)+LN(ImpUp1))/2,(LN(ImpUp1)-LN(ImpLow1))/3.29)</f>
        <v>45045.568213039143</v>
      </c>
      <c r="L2252">
        <f>_xlfn.BINOM.INV(BinomTrials,_xlfn.GAMMA.INV(Table3[[#This Row],[RV gamma]],GammaShape2,GammaRate2)/BinomTrials,Table3[[#This Row],[RV binom]])</f>
        <v>0</v>
      </c>
      <c r="M2252" s="1">
        <f>Table3[[#This Row],[Risk 2 simulated occurences]]*_xlfn.LOGNORM.INV(Table3[[#This Row],[RV lognorm]],(LN(ImpLow2)+LN(ImpUp2))/2,(LN(ImpUp2)-LN(ImpLow2))/3.29)</f>
        <v>0</v>
      </c>
    </row>
    <row r="2253" spans="7:13">
      <c r="G2253">
        <v>0.35795219631770264</v>
      </c>
      <c r="H2253">
        <v>0.67869635702981446</v>
      </c>
      <c r="I2253">
        <v>0.99944051774192622</v>
      </c>
      <c r="J2253">
        <f>_xlfn.BINOM.INV(BinomTrials,_xlfn.GAMMA.INV(Table3[[#This Row],[RV gamma]],GammaShape1,GammaRate1)/BinomTrials,Table3[[#This Row],[RV binom]])</f>
        <v>1</v>
      </c>
      <c r="K2253" s="1">
        <f>Table3[[#This Row],[Risk 1 Simulated occurences]]*_xlfn.LOGNORM.INV(Table3[[#This Row],[RV lognorm]],(LN(ImpLow1)+LN(ImpUp1))/2,(LN(ImpUp1)-LN(ImpLow1))/3.29)</f>
        <v>309390.88570802804</v>
      </c>
      <c r="L2253">
        <f>_xlfn.BINOM.INV(BinomTrials,_xlfn.GAMMA.INV(Table3[[#This Row],[RV gamma]],GammaShape2,GammaRate2)/BinomTrials,Table3[[#This Row],[RV binom]])</f>
        <v>0</v>
      </c>
      <c r="M2253" s="1">
        <f>Table3[[#This Row],[Risk 2 simulated occurences]]*_xlfn.LOGNORM.INV(Table3[[#This Row],[RV lognorm]],(LN(ImpLow2)+LN(ImpUp2))/2,(LN(ImpUp2)-LN(ImpLow2))/3.29)</f>
        <v>0</v>
      </c>
    </row>
    <row r="2254" spans="7:13">
      <c r="G2254">
        <v>0.10256351162798866</v>
      </c>
      <c r="H2254">
        <v>0.84967260009128254</v>
      </c>
      <c r="I2254">
        <v>0.59678168855457647</v>
      </c>
      <c r="J2254">
        <f>_xlfn.BINOM.INV(BinomTrials,_xlfn.GAMMA.INV(Table3[[#This Row],[RV gamma]],GammaShape1,GammaRate1)/BinomTrials,Table3[[#This Row],[RV binom]])</f>
        <v>1</v>
      </c>
      <c r="K2254" s="1">
        <f>Table3[[#This Row],[Risk 1 Simulated occurences]]*_xlfn.LOGNORM.INV(Table3[[#This Row],[RV lognorm]],(LN(ImpLow1)+LN(ImpUp1))/2,(LN(ImpUp1)-LN(ImpLow1))/3.29)</f>
        <v>37538.408925944124</v>
      </c>
      <c r="L2254">
        <f>_xlfn.BINOM.INV(BinomTrials,_xlfn.GAMMA.INV(Table3[[#This Row],[RV gamma]],GammaShape2,GammaRate2)/BinomTrials,Table3[[#This Row],[RV binom]])</f>
        <v>0</v>
      </c>
      <c r="M2254" s="1">
        <f>Table3[[#This Row],[Risk 2 simulated occurences]]*_xlfn.LOGNORM.INV(Table3[[#This Row],[RV lognorm]],(LN(ImpLow2)+LN(ImpUp2))/2,(LN(ImpUp2)-LN(ImpLow2))/3.29)</f>
        <v>0</v>
      </c>
    </row>
    <row r="2255" spans="7:13">
      <c r="G2255">
        <v>0.78493993160544895</v>
      </c>
      <c r="H2255">
        <v>0.44738973418594791</v>
      </c>
      <c r="I2255">
        <v>0.10983953676644691</v>
      </c>
      <c r="J2255">
        <f>_xlfn.BINOM.INV(BinomTrials,_xlfn.GAMMA.INV(Table3[[#This Row],[RV gamma]],GammaShape1,GammaRate1)/BinomTrials,Table3[[#This Row],[RV binom]])</f>
        <v>0</v>
      </c>
      <c r="K2255" s="1">
        <f>Table3[[#This Row],[Risk 1 Simulated occurences]]*_xlfn.LOGNORM.INV(Table3[[#This Row],[RV lognorm]],(LN(ImpLow1)+LN(ImpUp1))/2,(LN(ImpUp1)-LN(ImpLow1))/3.29)</f>
        <v>0</v>
      </c>
      <c r="L2255">
        <f>_xlfn.BINOM.INV(BinomTrials,_xlfn.GAMMA.INV(Table3[[#This Row],[RV gamma]],GammaShape2,GammaRate2)/BinomTrials,Table3[[#This Row],[RV binom]])</f>
        <v>0</v>
      </c>
      <c r="M2255" s="1">
        <f>Table3[[#This Row],[Risk 2 simulated occurences]]*_xlfn.LOGNORM.INV(Table3[[#This Row],[RV lognorm]],(LN(ImpLow2)+LN(ImpUp2))/2,(LN(ImpUp2)-LN(ImpLow2))/3.29)</f>
        <v>0</v>
      </c>
    </row>
    <row r="2256" spans="7:13">
      <c r="G2256">
        <v>0.48543049277990613</v>
      </c>
      <c r="H2256">
        <v>0.27926246322657095</v>
      </c>
      <c r="I2256">
        <v>7.3094433673235787E-2</v>
      </c>
      <c r="J2256">
        <f>_xlfn.BINOM.INV(BinomTrials,_xlfn.GAMMA.INV(Table3[[#This Row],[RV gamma]],GammaShape1,GammaRate1)/BinomTrials,Table3[[#This Row],[RV binom]])</f>
        <v>0</v>
      </c>
      <c r="K2256" s="1">
        <f>Table3[[#This Row],[Risk 1 Simulated occurences]]*_xlfn.LOGNORM.INV(Table3[[#This Row],[RV lognorm]],(LN(ImpLow1)+LN(ImpUp1))/2,(LN(ImpUp1)-LN(ImpLow1))/3.29)</f>
        <v>0</v>
      </c>
      <c r="L2256">
        <f>_xlfn.BINOM.INV(BinomTrials,_xlfn.GAMMA.INV(Table3[[#This Row],[RV gamma]],GammaShape2,GammaRate2)/BinomTrials,Table3[[#This Row],[RV binom]])</f>
        <v>0</v>
      </c>
      <c r="M2256" s="1">
        <f>Table3[[#This Row],[Risk 2 simulated occurences]]*_xlfn.LOGNORM.INV(Table3[[#This Row],[RV lognorm]],(LN(ImpLow2)+LN(ImpUp2))/2,(LN(ImpUp2)-LN(ImpLow2))/3.29)</f>
        <v>0</v>
      </c>
    </row>
    <row r="2257" spans="7:13">
      <c r="G2257">
        <v>0.63029215188244925</v>
      </c>
      <c r="H2257">
        <v>0.56421944897818355</v>
      </c>
      <c r="I2257">
        <v>0.49814674607391785</v>
      </c>
      <c r="J2257">
        <f>_xlfn.BINOM.INV(BinomTrials,_xlfn.GAMMA.INV(Table3[[#This Row],[RV gamma]],GammaShape1,GammaRate1)/BinomTrials,Table3[[#This Row],[RV binom]])</f>
        <v>0</v>
      </c>
      <c r="K2257" s="1">
        <f>Table3[[#This Row],[Risk 1 Simulated occurences]]*_xlfn.LOGNORM.INV(Table3[[#This Row],[RV lognorm]],(LN(ImpLow1)+LN(ImpUp1))/2,(LN(ImpUp1)-LN(ImpLow1))/3.29)</f>
        <v>0</v>
      </c>
      <c r="L2257">
        <f>_xlfn.BINOM.INV(BinomTrials,_xlfn.GAMMA.INV(Table3[[#This Row],[RV gamma]],GammaShape2,GammaRate2)/BinomTrials,Table3[[#This Row],[RV binom]])</f>
        <v>0</v>
      </c>
      <c r="M2257" s="1">
        <f>Table3[[#This Row],[Risk 2 simulated occurences]]*_xlfn.LOGNORM.INV(Table3[[#This Row],[RV lognorm]],(LN(ImpLow2)+LN(ImpUp2))/2,(LN(ImpUp2)-LN(ImpLow2))/3.29)</f>
        <v>0</v>
      </c>
    </row>
    <row r="2258" spans="7:13">
      <c r="G2258">
        <v>0.32019668832430465</v>
      </c>
      <c r="H2258">
        <v>0.8362789763306635</v>
      </c>
      <c r="I2258">
        <v>0.35236126433702247</v>
      </c>
      <c r="J2258">
        <f>_xlfn.BINOM.INV(BinomTrials,_xlfn.GAMMA.INV(Table3[[#This Row],[RV gamma]],GammaShape1,GammaRate1)/BinomTrials,Table3[[#This Row],[RV binom]])</f>
        <v>1</v>
      </c>
      <c r="K2258" s="1">
        <f>Table3[[#This Row],[Risk 1 Simulated occurences]]*_xlfn.LOGNORM.INV(Table3[[#This Row],[RV lognorm]],(LN(ImpLow1)+LN(ImpUp1))/2,(LN(ImpUp1)-LN(ImpLow1))/3.29)</f>
        <v>24255.856813434497</v>
      </c>
      <c r="L2258">
        <f>_xlfn.BINOM.INV(BinomTrials,_xlfn.GAMMA.INV(Table3[[#This Row],[RV gamma]],GammaShape2,GammaRate2)/BinomTrials,Table3[[#This Row],[RV binom]])</f>
        <v>0</v>
      </c>
      <c r="M2258" s="1">
        <f>Table3[[#This Row],[Risk 2 simulated occurences]]*_xlfn.LOGNORM.INV(Table3[[#This Row],[RV lognorm]],(LN(ImpLow2)+LN(ImpUp2))/2,(LN(ImpUp2)-LN(ImpLow2))/3.29)</f>
        <v>0</v>
      </c>
    </row>
    <row r="2259" spans="7:13">
      <c r="G2259">
        <v>0.54574066658771625</v>
      </c>
      <c r="H2259">
        <v>0.34075518946198524</v>
      </c>
      <c r="I2259">
        <v>0.13576971233625418</v>
      </c>
      <c r="J2259">
        <f>_xlfn.BINOM.INV(BinomTrials,_xlfn.GAMMA.INV(Table3[[#This Row],[RV gamma]],GammaShape1,GammaRate1)/BinomTrials,Table3[[#This Row],[RV binom]])</f>
        <v>0</v>
      </c>
      <c r="K2259" s="1">
        <f>Table3[[#This Row],[Risk 1 Simulated occurences]]*_xlfn.LOGNORM.INV(Table3[[#This Row],[RV lognorm]],(LN(ImpLow1)+LN(ImpUp1))/2,(LN(ImpUp1)-LN(ImpLow1))/3.29)</f>
        <v>0</v>
      </c>
      <c r="L2259">
        <f>_xlfn.BINOM.INV(BinomTrials,_xlfn.GAMMA.INV(Table3[[#This Row],[RV gamma]],GammaShape2,GammaRate2)/BinomTrials,Table3[[#This Row],[RV binom]])</f>
        <v>0</v>
      </c>
      <c r="M2259" s="1">
        <f>Table3[[#This Row],[Risk 2 simulated occurences]]*_xlfn.LOGNORM.INV(Table3[[#This Row],[RV lognorm]],(LN(ImpLow2)+LN(ImpUp2))/2,(LN(ImpUp2)-LN(ImpLow2))/3.29)</f>
        <v>0</v>
      </c>
    </row>
    <row r="2260" spans="7:13">
      <c r="G2260">
        <v>0.26338333974749939</v>
      </c>
      <c r="H2260">
        <v>7.2469287585685632E-2</v>
      </c>
      <c r="I2260">
        <v>0.88155523542387193</v>
      </c>
      <c r="J2260">
        <f>_xlfn.BINOM.INV(BinomTrials,_xlfn.GAMMA.INV(Table3[[#This Row],[RV gamma]],GammaShape1,GammaRate1)/BinomTrials,Table3[[#This Row],[RV binom]])</f>
        <v>0</v>
      </c>
      <c r="K2260" s="1">
        <f>Table3[[#This Row],[Risk 1 Simulated occurences]]*_xlfn.LOGNORM.INV(Table3[[#This Row],[RV lognorm]],(LN(ImpLow1)+LN(ImpUp1))/2,(LN(ImpUp1)-LN(ImpLow1))/3.29)</f>
        <v>0</v>
      </c>
      <c r="L2260">
        <f>_xlfn.BINOM.INV(BinomTrials,_xlfn.GAMMA.INV(Table3[[#This Row],[RV gamma]],GammaShape2,GammaRate2)/BinomTrials,Table3[[#This Row],[RV binom]])</f>
        <v>0</v>
      </c>
      <c r="M2260" s="1">
        <f>Table3[[#This Row],[Risk 2 simulated occurences]]*_xlfn.LOGNORM.INV(Table3[[#This Row],[RV lognorm]],(LN(ImpLow2)+LN(ImpUp2))/2,(LN(ImpUp2)-LN(ImpLow2))/3.29)</f>
        <v>0</v>
      </c>
    </row>
    <row r="2261" spans="7:13">
      <c r="G2261">
        <v>0.68379113622186294</v>
      </c>
      <c r="H2261">
        <v>0.99131645261837009</v>
      </c>
      <c r="I2261">
        <v>0.29884176901487713</v>
      </c>
      <c r="J2261">
        <f>_xlfn.BINOM.INV(BinomTrials,_xlfn.GAMMA.INV(Table3[[#This Row],[RV gamma]],GammaShape1,GammaRate1)/BinomTrials,Table3[[#This Row],[RV binom]])</f>
        <v>3</v>
      </c>
      <c r="K2261" s="1">
        <f>Table3[[#This Row],[Risk 1 Simulated occurences]]*_xlfn.LOGNORM.INV(Table3[[#This Row],[RV lognorm]],(LN(ImpLow1)+LN(ImpUp1))/2,(LN(ImpUp1)-LN(ImpLow1))/3.29)</f>
        <v>65571.571754088436</v>
      </c>
      <c r="L2261">
        <f>_xlfn.BINOM.INV(BinomTrials,_xlfn.GAMMA.INV(Table3[[#This Row],[RV gamma]],GammaShape2,GammaRate2)/BinomTrials,Table3[[#This Row],[RV binom]])</f>
        <v>2</v>
      </c>
      <c r="M2261" s="1">
        <f>Table3[[#This Row],[Risk 2 simulated occurences]]*_xlfn.LOGNORM.INV(Table3[[#This Row],[RV lognorm]],(LN(ImpLow2)+LN(ImpUp2))/2,(LN(ImpUp2)-LN(ImpLow2))/3.29)</f>
        <v>4371438.1169392308</v>
      </c>
    </row>
    <row r="2262" spans="7:13">
      <c r="G2262">
        <v>0.47762648085021714</v>
      </c>
      <c r="H2262">
        <v>5.5619156945319451E-2</v>
      </c>
      <c r="I2262">
        <v>0.63361183304042179</v>
      </c>
      <c r="J2262">
        <f>_xlfn.BINOM.INV(BinomTrials,_xlfn.GAMMA.INV(Table3[[#This Row],[RV gamma]],GammaShape1,GammaRate1)/BinomTrials,Table3[[#This Row],[RV binom]])</f>
        <v>0</v>
      </c>
      <c r="K2262" s="1">
        <f>Table3[[#This Row],[Risk 1 Simulated occurences]]*_xlfn.LOGNORM.INV(Table3[[#This Row],[RV lognorm]],(LN(ImpLow1)+LN(ImpUp1))/2,(LN(ImpUp1)-LN(ImpLow1))/3.29)</f>
        <v>0</v>
      </c>
      <c r="L2262">
        <f>_xlfn.BINOM.INV(BinomTrials,_xlfn.GAMMA.INV(Table3[[#This Row],[RV gamma]],GammaShape2,GammaRate2)/BinomTrials,Table3[[#This Row],[RV binom]])</f>
        <v>0</v>
      </c>
      <c r="M2262" s="1">
        <f>Table3[[#This Row],[Risk 2 simulated occurences]]*_xlfn.LOGNORM.INV(Table3[[#This Row],[RV lognorm]],(LN(ImpLow2)+LN(ImpUp2))/2,(LN(ImpUp2)-LN(ImpLow2))/3.29)</f>
        <v>0</v>
      </c>
    </row>
    <row r="2263" spans="7:13">
      <c r="G2263">
        <v>0.46826364959974942</v>
      </c>
      <c r="H2263">
        <v>0.79117077998405827</v>
      </c>
      <c r="I2263">
        <v>0.11407791036836705</v>
      </c>
      <c r="J2263">
        <f>_xlfn.BINOM.INV(BinomTrials,_xlfn.GAMMA.INV(Table3[[#This Row],[RV gamma]],GammaShape1,GammaRate1)/BinomTrials,Table3[[#This Row],[RV binom]])</f>
        <v>1</v>
      </c>
      <c r="K2263" s="1">
        <f>Table3[[#This Row],[Risk 1 Simulated occurences]]*_xlfn.LOGNORM.INV(Table3[[#This Row],[RV lognorm]],(LN(ImpLow1)+LN(ImpUp1))/2,(LN(ImpUp1)-LN(ImpLow1))/3.29)</f>
        <v>13605.083601592669</v>
      </c>
      <c r="L2263">
        <f>_xlfn.BINOM.INV(BinomTrials,_xlfn.GAMMA.INV(Table3[[#This Row],[RV gamma]],GammaShape2,GammaRate2)/BinomTrials,Table3[[#This Row],[RV binom]])</f>
        <v>0</v>
      </c>
      <c r="M2263" s="1">
        <f>Table3[[#This Row],[Risk 2 simulated occurences]]*_xlfn.LOGNORM.INV(Table3[[#This Row],[RV lognorm]],(LN(ImpLow2)+LN(ImpUp2))/2,(LN(ImpUp2)-LN(ImpLow2))/3.29)</f>
        <v>0</v>
      </c>
    </row>
    <row r="2264" spans="7:13">
      <c r="G2264">
        <v>0.10715882298869957</v>
      </c>
      <c r="H2264">
        <v>0.20729919206690936</v>
      </c>
      <c r="I2264">
        <v>0.30743956114511917</v>
      </c>
      <c r="J2264">
        <f>_xlfn.BINOM.INV(BinomTrials,_xlfn.GAMMA.INV(Table3[[#This Row],[RV gamma]],GammaShape1,GammaRate1)/BinomTrials,Table3[[#This Row],[RV binom]])</f>
        <v>0</v>
      </c>
      <c r="K2264" s="1">
        <f>Table3[[#This Row],[Risk 1 Simulated occurences]]*_xlfn.LOGNORM.INV(Table3[[#This Row],[RV lognorm]],(LN(ImpLow1)+LN(ImpUp1))/2,(LN(ImpUp1)-LN(ImpLow1))/3.29)</f>
        <v>0</v>
      </c>
      <c r="L2264">
        <f>_xlfn.BINOM.INV(BinomTrials,_xlfn.GAMMA.INV(Table3[[#This Row],[RV gamma]],GammaShape2,GammaRate2)/BinomTrials,Table3[[#This Row],[RV binom]])</f>
        <v>0</v>
      </c>
      <c r="M2264" s="1">
        <f>Table3[[#This Row],[Risk 2 simulated occurences]]*_xlfn.LOGNORM.INV(Table3[[#This Row],[RV lognorm]],(LN(ImpLow2)+LN(ImpUp2))/2,(LN(ImpUp2)-LN(ImpLow2))/3.29)</f>
        <v>0</v>
      </c>
    </row>
    <row r="2265" spans="7:13">
      <c r="G2265">
        <v>1.8337971073732699E-2</v>
      </c>
      <c r="H2265">
        <v>7.7521068545766667E-2</v>
      </c>
      <c r="I2265">
        <v>0.13670416601780064</v>
      </c>
      <c r="J2265">
        <f>_xlfn.BINOM.INV(BinomTrials,_xlfn.GAMMA.INV(Table3[[#This Row],[RV gamma]],GammaShape1,GammaRate1)/BinomTrials,Table3[[#This Row],[RV binom]])</f>
        <v>0</v>
      </c>
      <c r="K2265" s="1">
        <f>Table3[[#This Row],[Risk 1 Simulated occurences]]*_xlfn.LOGNORM.INV(Table3[[#This Row],[RV lognorm]],(LN(ImpLow1)+LN(ImpUp1))/2,(LN(ImpUp1)-LN(ImpLow1))/3.29)</f>
        <v>0</v>
      </c>
      <c r="L2265">
        <f>_xlfn.BINOM.INV(BinomTrials,_xlfn.GAMMA.INV(Table3[[#This Row],[RV gamma]],GammaShape2,GammaRate2)/BinomTrials,Table3[[#This Row],[RV binom]])</f>
        <v>0</v>
      </c>
      <c r="M2265" s="1">
        <f>Table3[[#This Row],[Risk 2 simulated occurences]]*_xlfn.LOGNORM.INV(Table3[[#This Row],[RV lognorm]],(LN(ImpLow2)+LN(ImpUp2))/2,(LN(ImpUp2)-LN(ImpLow2))/3.29)</f>
        <v>0</v>
      </c>
    </row>
    <row r="2266" spans="7:13">
      <c r="G2266">
        <v>0.20627983622545368</v>
      </c>
      <c r="H2266">
        <v>0.89659904870046259</v>
      </c>
      <c r="I2266">
        <v>0.58691826117547152</v>
      </c>
      <c r="J2266">
        <f>_xlfn.BINOM.INV(BinomTrials,_xlfn.GAMMA.INV(Table3[[#This Row],[RV gamma]],GammaShape1,GammaRate1)/BinomTrials,Table3[[#This Row],[RV binom]])</f>
        <v>1</v>
      </c>
      <c r="K2266" s="1">
        <f>Table3[[#This Row],[Risk 1 Simulated occurences]]*_xlfn.LOGNORM.INV(Table3[[#This Row],[RV lognorm]],(LN(ImpLow1)+LN(ImpUp1))/2,(LN(ImpUp1)-LN(ImpLow1))/3.29)</f>
        <v>36876.969017987503</v>
      </c>
      <c r="L2266">
        <f>_xlfn.BINOM.INV(BinomTrials,_xlfn.GAMMA.INV(Table3[[#This Row],[RV gamma]],GammaShape2,GammaRate2)/BinomTrials,Table3[[#This Row],[RV binom]])</f>
        <v>1</v>
      </c>
      <c r="M2266" s="1">
        <f>Table3[[#This Row],[Risk 2 simulated occurences]]*_xlfn.LOGNORM.INV(Table3[[#This Row],[RV lognorm]],(LN(ImpLow2)+LN(ImpUp2))/2,(LN(ImpUp2)-LN(ImpLow2))/3.29)</f>
        <v>3687696.9017987521</v>
      </c>
    </row>
    <row r="2267" spans="7:13">
      <c r="G2267">
        <v>0.94520744120013311</v>
      </c>
      <c r="H2267">
        <v>0.14021150867464557</v>
      </c>
      <c r="I2267">
        <v>0.33521557614915798</v>
      </c>
      <c r="J2267">
        <f>_xlfn.BINOM.INV(BinomTrials,_xlfn.GAMMA.INV(Table3[[#This Row],[RV gamma]],GammaShape1,GammaRate1)/BinomTrials,Table3[[#This Row],[RV binom]])</f>
        <v>0</v>
      </c>
      <c r="K2267" s="1">
        <f>Table3[[#This Row],[Risk 1 Simulated occurences]]*_xlfn.LOGNORM.INV(Table3[[#This Row],[RV lognorm]],(LN(ImpLow1)+LN(ImpUp1))/2,(LN(ImpUp1)-LN(ImpLow1))/3.29)</f>
        <v>0</v>
      </c>
      <c r="L2267">
        <f>_xlfn.BINOM.INV(BinomTrials,_xlfn.GAMMA.INV(Table3[[#This Row],[RV gamma]],GammaShape2,GammaRate2)/BinomTrials,Table3[[#This Row],[RV binom]])</f>
        <v>0</v>
      </c>
      <c r="M2267" s="1">
        <f>Table3[[#This Row],[Risk 2 simulated occurences]]*_xlfn.LOGNORM.INV(Table3[[#This Row],[RV lognorm]],(LN(ImpLow2)+LN(ImpUp2))/2,(LN(ImpUp2)-LN(ImpLow2))/3.29)</f>
        <v>0</v>
      </c>
    </row>
    <row r="2268" spans="7:13">
      <c r="G2268">
        <v>0.1014642506379002</v>
      </c>
      <c r="H2268">
        <v>0.5348262947680551</v>
      </c>
      <c r="I2268">
        <v>0.96818833889820999</v>
      </c>
      <c r="J2268">
        <f>_xlfn.BINOM.INV(BinomTrials,_xlfn.GAMMA.INV(Table3[[#This Row],[RV gamma]],GammaShape1,GammaRate1)/BinomTrials,Table3[[#This Row],[RV binom]])</f>
        <v>0</v>
      </c>
      <c r="K2268" s="1">
        <f>Table3[[#This Row],[Risk 1 Simulated occurences]]*_xlfn.LOGNORM.INV(Table3[[#This Row],[RV lognorm]],(LN(ImpLow1)+LN(ImpUp1))/2,(LN(ImpUp1)-LN(ImpLow1))/3.29)</f>
        <v>0</v>
      </c>
      <c r="L2268">
        <f>_xlfn.BINOM.INV(BinomTrials,_xlfn.GAMMA.INV(Table3[[#This Row],[RV gamma]],GammaShape2,GammaRate2)/BinomTrials,Table3[[#This Row],[RV binom]])</f>
        <v>0</v>
      </c>
      <c r="M2268" s="1">
        <f>Table3[[#This Row],[Risk 2 simulated occurences]]*_xlfn.LOGNORM.INV(Table3[[#This Row],[RV lognorm]],(LN(ImpLow2)+LN(ImpUp2))/2,(LN(ImpUp2)-LN(ImpLow2))/3.29)</f>
        <v>0</v>
      </c>
    </row>
    <row r="2269" spans="7:13">
      <c r="G2269">
        <v>0.30966047118867768</v>
      </c>
      <c r="H2269">
        <v>0.82553616670218122</v>
      </c>
      <c r="I2269">
        <v>0.34141186221568465</v>
      </c>
      <c r="J2269">
        <f>_xlfn.BINOM.INV(BinomTrials,_xlfn.GAMMA.INV(Table3[[#This Row],[RV gamma]],GammaShape1,GammaRate1)/BinomTrials,Table3[[#This Row],[RV binom]])</f>
        <v>1</v>
      </c>
      <c r="K2269" s="1">
        <f>Table3[[#This Row],[Risk 1 Simulated occurences]]*_xlfn.LOGNORM.INV(Table3[[#This Row],[RV lognorm]],(LN(ImpLow1)+LN(ImpUp1))/2,(LN(ImpUp1)-LN(ImpLow1))/3.29)</f>
        <v>23757.543573330942</v>
      </c>
      <c r="L2269">
        <f>_xlfn.BINOM.INV(BinomTrials,_xlfn.GAMMA.INV(Table3[[#This Row],[RV gamma]],GammaShape2,GammaRate2)/BinomTrials,Table3[[#This Row],[RV binom]])</f>
        <v>0</v>
      </c>
      <c r="M2269" s="1">
        <f>Table3[[#This Row],[Risk 2 simulated occurences]]*_xlfn.LOGNORM.INV(Table3[[#This Row],[RV lognorm]],(LN(ImpLow2)+LN(ImpUp2))/2,(LN(ImpUp2)-LN(ImpLow2))/3.29)</f>
        <v>0</v>
      </c>
    </row>
    <row r="2270" spans="7:13">
      <c r="G2270">
        <v>0.4635392681060076</v>
      </c>
      <c r="H2270">
        <v>0.78635376355906661</v>
      </c>
      <c r="I2270">
        <v>0.10916825901212555</v>
      </c>
      <c r="J2270">
        <f>_xlfn.BINOM.INV(BinomTrials,_xlfn.GAMMA.INV(Table3[[#This Row],[RV gamma]],GammaShape1,GammaRate1)/BinomTrials,Table3[[#This Row],[RV binom]])</f>
        <v>1</v>
      </c>
      <c r="K2270" s="1">
        <f>Table3[[#This Row],[Risk 1 Simulated occurences]]*_xlfn.LOGNORM.INV(Table3[[#This Row],[RV lognorm]],(LN(ImpLow1)+LN(ImpUp1))/2,(LN(ImpUp1)-LN(ImpLow1))/3.29)</f>
        <v>13361.246064484691</v>
      </c>
      <c r="L2270">
        <f>_xlfn.BINOM.INV(BinomTrials,_xlfn.GAMMA.INV(Table3[[#This Row],[RV gamma]],GammaShape2,GammaRate2)/BinomTrials,Table3[[#This Row],[RV binom]])</f>
        <v>0</v>
      </c>
      <c r="M2270" s="1">
        <f>Table3[[#This Row],[Risk 2 simulated occurences]]*_xlfn.LOGNORM.INV(Table3[[#This Row],[RV lognorm]],(LN(ImpLow2)+LN(ImpUp2))/2,(LN(ImpUp2)-LN(ImpLow2))/3.29)</f>
        <v>0</v>
      </c>
    </row>
    <row r="2271" spans="7:13">
      <c r="G2271">
        <v>0.70447905766986263</v>
      </c>
      <c r="H2271">
        <v>0.24770413723201684</v>
      </c>
      <c r="I2271">
        <v>0.79092921679417105</v>
      </c>
      <c r="J2271">
        <f>_xlfn.BINOM.INV(BinomTrials,_xlfn.GAMMA.INV(Table3[[#This Row],[RV gamma]],GammaShape1,GammaRate1)/BinomTrials,Table3[[#This Row],[RV binom]])</f>
        <v>0</v>
      </c>
      <c r="K2271" s="1">
        <f>Table3[[#This Row],[Risk 1 Simulated occurences]]*_xlfn.LOGNORM.INV(Table3[[#This Row],[RV lognorm]],(LN(ImpLow1)+LN(ImpUp1))/2,(LN(ImpUp1)-LN(ImpLow1))/3.29)</f>
        <v>0</v>
      </c>
      <c r="L2271">
        <f>_xlfn.BINOM.INV(BinomTrials,_xlfn.GAMMA.INV(Table3[[#This Row],[RV gamma]],GammaShape2,GammaRate2)/BinomTrials,Table3[[#This Row],[RV binom]])</f>
        <v>0</v>
      </c>
      <c r="M2271" s="1">
        <f>Table3[[#This Row],[Risk 2 simulated occurences]]*_xlfn.LOGNORM.INV(Table3[[#This Row],[RV lognorm]],(LN(ImpLow2)+LN(ImpUp2))/2,(LN(ImpUp2)-LN(ImpLow2))/3.29)</f>
        <v>0</v>
      </c>
    </row>
    <row r="2272" spans="7:13">
      <c r="G2272">
        <v>0.1795222573818277</v>
      </c>
      <c r="H2272">
        <v>0.16343445850696156</v>
      </c>
      <c r="I2272">
        <v>0.14734665963209545</v>
      </c>
      <c r="J2272">
        <f>_xlfn.BINOM.INV(BinomTrials,_xlfn.GAMMA.INV(Table3[[#This Row],[RV gamma]],GammaShape1,GammaRate1)/BinomTrials,Table3[[#This Row],[RV binom]])</f>
        <v>0</v>
      </c>
      <c r="K2272" s="1">
        <f>Table3[[#This Row],[Risk 1 Simulated occurences]]*_xlfn.LOGNORM.INV(Table3[[#This Row],[RV lognorm]],(LN(ImpLow1)+LN(ImpUp1))/2,(LN(ImpUp1)-LN(ImpLow1))/3.29)</f>
        <v>0</v>
      </c>
      <c r="L2272">
        <f>_xlfn.BINOM.INV(BinomTrials,_xlfn.GAMMA.INV(Table3[[#This Row],[RV gamma]],GammaShape2,GammaRate2)/BinomTrials,Table3[[#This Row],[RV binom]])</f>
        <v>0</v>
      </c>
      <c r="M2272" s="1">
        <f>Table3[[#This Row],[Risk 2 simulated occurences]]*_xlfn.LOGNORM.INV(Table3[[#This Row],[RV lognorm]],(LN(ImpLow2)+LN(ImpUp2))/2,(LN(ImpUp2)-LN(ImpLow2))/3.29)</f>
        <v>0</v>
      </c>
    </row>
    <row r="2273" spans="7:13">
      <c r="G2273">
        <v>0.23057981637799171</v>
      </c>
      <c r="H2273">
        <v>0.84294412650305039</v>
      </c>
      <c r="I2273">
        <v>0.45530843662810905</v>
      </c>
      <c r="J2273">
        <f>_xlfn.BINOM.INV(BinomTrials,_xlfn.GAMMA.INV(Table3[[#This Row],[RV gamma]],GammaShape1,GammaRate1)/BinomTrials,Table3[[#This Row],[RV binom]])</f>
        <v>1</v>
      </c>
      <c r="K2273" s="1">
        <f>Table3[[#This Row],[Risk 1 Simulated occurences]]*_xlfn.LOGNORM.INV(Table3[[#This Row],[RV lognorm]],(LN(ImpLow1)+LN(ImpUp1))/2,(LN(ImpUp1)-LN(ImpLow1))/3.29)</f>
        <v>29233.328879488196</v>
      </c>
      <c r="L2273">
        <f>_xlfn.BINOM.INV(BinomTrials,_xlfn.GAMMA.INV(Table3[[#This Row],[RV gamma]],GammaShape2,GammaRate2)/BinomTrials,Table3[[#This Row],[RV binom]])</f>
        <v>0</v>
      </c>
      <c r="M2273" s="1">
        <f>Table3[[#This Row],[Risk 2 simulated occurences]]*_xlfn.LOGNORM.INV(Table3[[#This Row],[RV lognorm]],(LN(ImpLow2)+LN(ImpUp2))/2,(LN(ImpUp2)-LN(ImpLow2))/3.29)</f>
        <v>0</v>
      </c>
    </row>
    <row r="2274" spans="7:13">
      <c r="G2274">
        <v>0.35497386490692101</v>
      </c>
      <c r="H2274">
        <v>0.36193413676784103</v>
      </c>
      <c r="I2274">
        <v>0.36889440862876105</v>
      </c>
      <c r="J2274">
        <f>_xlfn.BINOM.INV(BinomTrials,_xlfn.GAMMA.INV(Table3[[#This Row],[RV gamma]],GammaShape1,GammaRate1)/BinomTrials,Table3[[#This Row],[RV binom]])</f>
        <v>0</v>
      </c>
      <c r="K2274" s="1">
        <f>Table3[[#This Row],[Risk 1 Simulated occurences]]*_xlfn.LOGNORM.INV(Table3[[#This Row],[RV lognorm]],(LN(ImpLow1)+LN(ImpUp1))/2,(LN(ImpUp1)-LN(ImpLow1))/3.29)</f>
        <v>0</v>
      </c>
      <c r="L2274">
        <f>_xlfn.BINOM.INV(BinomTrials,_xlfn.GAMMA.INV(Table3[[#This Row],[RV gamma]],GammaShape2,GammaRate2)/BinomTrials,Table3[[#This Row],[RV binom]])</f>
        <v>0</v>
      </c>
      <c r="M2274" s="1">
        <f>Table3[[#This Row],[Risk 2 simulated occurences]]*_xlfn.LOGNORM.INV(Table3[[#This Row],[RV lognorm]],(LN(ImpLow2)+LN(ImpUp2))/2,(LN(ImpUp2)-LN(ImpLow2))/3.29)</f>
        <v>0</v>
      </c>
    </row>
    <row r="2275" spans="7:13">
      <c r="G2275">
        <v>4.5747490621054307E-2</v>
      </c>
      <c r="H2275">
        <v>2.703665710382008E-2</v>
      </c>
      <c r="I2275">
        <v>8.3258235865858489E-3</v>
      </c>
      <c r="J2275">
        <f>_xlfn.BINOM.INV(BinomTrials,_xlfn.GAMMA.INV(Table3[[#This Row],[RV gamma]],GammaShape1,GammaRate1)/BinomTrials,Table3[[#This Row],[RV binom]])</f>
        <v>0</v>
      </c>
      <c r="K2275" s="1">
        <f>Table3[[#This Row],[Risk 1 Simulated occurences]]*_xlfn.LOGNORM.INV(Table3[[#This Row],[RV lognorm]],(LN(ImpLow1)+LN(ImpUp1))/2,(LN(ImpUp1)-LN(ImpLow1))/3.29)</f>
        <v>0</v>
      </c>
      <c r="L2275">
        <f>_xlfn.BINOM.INV(BinomTrials,_xlfn.GAMMA.INV(Table3[[#This Row],[RV gamma]],GammaShape2,GammaRate2)/BinomTrials,Table3[[#This Row],[RV binom]])</f>
        <v>0</v>
      </c>
      <c r="M2275" s="1">
        <f>Table3[[#This Row],[Risk 2 simulated occurences]]*_xlfn.LOGNORM.INV(Table3[[#This Row],[RV lognorm]],(LN(ImpLow2)+LN(ImpUp2))/2,(LN(ImpUp2)-LN(ImpLow2))/3.29)</f>
        <v>0</v>
      </c>
    </row>
    <row r="2276" spans="7:13">
      <c r="G2276">
        <v>0.87807486805975199</v>
      </c>
      <c r="H2276">
        <v>0.40509594390406084</v>
      </c>
      <c r="I2276">
        <v>0.93211701974836969</v>
      </c>
      <c r="J2276">
        <f>_xlfn.BINOM.INV(BinomTrials,_xlfn.GAMMA.INV(Table3[[#This Row],[RV gamma]],GammaShape1,GammaRate1)/BinomTrials,Table3[[#This Row],[RV binom]])</f>
        <v>0</v>
      </c>
      <c r="K2276" s="1">
        <f>Table3[[#This Row],[Risk 1 Simulated occurences]]*_xlfn.LOGNORM.INV(Table3[[#This Row],[RV lognorm]],(LN(ImpLow1)+LN(ImpUp1))/2,(LN(ImpUp1)-LN(ImpLow1))/3.29)</f>
        <v>0</v>
      </c>
      <c r="L2276">
        <f>_xlfn.BINOM.INV(BinomTrials,_xlfn.GAMMA.INV(Table3[[#This Row],[RV gamma]],GammaShape2,GammaRate2)/BinomTrials,Table3[[#This Row],[RV binom]])</f>
        <v>0</v>
      </c>
      <c r="M2276" s="1">
        <f>Table3[[#This Row],[Risk 2 simulated occurences]]*_xlfn.LOGNORM.INV(Table3[[#This Row],[RV lognorm]],(LN(ImpLow2)+LN(ImpUp2))/2,(LN(ImpUp2)-LN(ImpLow2))/3.29)</f>
        <v>0</v>
      </c>
    </row>
    <row r="2277" spans="7:13">
      <c r="G2277">
        <v>0.80430748025155974</v>
      </c>
      <c r="H2277">
        <v>0.44752919555060994</v>
      </c>
      <c r="I2277">
        <v>9.0750910849660124E-2</v>
      </c>
      <c r="J2277">
        <f>_xlfn.BINOM.INV(BinomTrials,_xlfn.GAMMA.INV(Table3[[#This Row],[RV gamma]],GammaShape1,GammaRate1)/BinomTrials,Table3[[#This Row],[RV binom]])</f>
        <v>0</v>
      </c>
      <c r="K2277" s="1">
        <f>Table3[[#This Row],[Risk 1 Simulated occurences]]*_xlfn.LOGNORM.INV(Table3[[#This Row],[RV lognorm]],(LN(ImpLow1)+LN(ImpUp1))/2,(LN(ImpUp1)-LN(ImpLow1))/3.29)</f>
        <v>0</v>
      </c>
      <c r="L2277">
        <f>_xlfn.BINOM.INV(BinomTrials,_xlfn.GAMMA.INV(Table3[[#This Row],[RV gamma]],GammaShape2,GammaRate2)/BinomTrials,Table3[[#This Row],[RV binom]])</f>
        <v>0</v>
      </c>
      <c r="M2277" s="1">
        <f>Table3[[#This Row],[Risk 2 simulated occurences]]*_xlfn.LOGNORM.INV(Table3[[#This Row],[RV lognorm]],(LN(ImpLow2)+LN(ImpUp2))/2,(LN(ImpUp2)-LN(ImpLow2))/3.29)</f>
        <v>0</v>
      </c>
    </row>
    <row r="2278" spans="7:13">
      <c r="G2278">
        <v>0.9958205879646449</v>
      </c>
      <c r="H2278">
        <v>0.62318961910120663</v>
      </c>
      <c r="I2278">
        <v>0.25055865023776824</v>
      </c>
      <c r="J2278">
        <f>_xlfn.BINOM.INV(BinomTrials,_xlfn.GAMMA.INV(Table3[[#This Row],[RV gamma]],GammaShape1,GammaRate1)/BinomTrials,Table3[[#This Row],[RV binom]])</f>
        <v>1</v>
      </c>
      <c r="K2278" s="1">
        <f>Table3[[#This Row],[Risk 1 Simulated occurences]]*_xlfn.LOGNORM.INV(Table3[[#This Row],[RV lognorm]],(LN(ImpLow1)+LN(ImpUp1))/2,(LN(ImpUp1)-LN(ImpLow1))/3.29)</f>
        <v>19747.946735751346</v>
      </c>
      <c r="L2278">
        <f>_xlfn.BINOM.INV(BinomTrials,_xlfn.GAMMA.INV(Table3[[#This Row],[RV gamma]],GammaShape2,GammaRate2)/BinomTrials,Table3[[#This Row],[RV binom]])</f>
        <v>0</v>
      </c>
      <c r="M2278" s="1">
        <f>Table3[[#This Row],[Risk 2 simulated occurences]]*_xlfn.LOGNORM.INV(Table3[[#This Row],[RV lognorm]],(LN(ImpLow2)+LN(ImpUp2))/2,(LN(ImpUp2)-LN(ImpLow2))/3.29)</f>
        <v>0</v>
      </c>
    </row>
    <row r="2279" spans="7:13">
      <c r="G2279">
        <v>0.75662192178732801</v>
      </c>
      <c r="H2279">
        <v>0.94792823397923642</v>
      </c>
      <c r="I2279">
        <v>0.13923454617114484</v>
      </c>
      <c r="J2279">
        <f>_xlfn.BINOM.INV(BinomTrials,_xlfn.GAMMA.INV(Table3[[#This Row],[RV gamma]],GammaShape1,GammaRate1)/BinomTrials,Table3[[#This Row],[RV binom]])</f>
        <v>2</v>
      </c>
      <c r="K2279" s="1">
        <f>Table3[[#This Row],[Risk 1 Simulated occurences]]*_xlfn.LOGNORM.INV(Table3[[#This Row],[RV lognorm]],(LN(ImpLow1)+LN(ImpUp1))/2,(LN(ImpUp1)-LN(ImpLow1))/3.29)</f>
        <v>29622.260704406999</v>
      </c>
      <c r="L2279">
        <f>_xlfn.BINOM.INV(BinomTrials,_xlfn.GAMMA.INV(Table3[[#This Row],[RV gamma]],GammaShape2,GammaRate2)/BinomTrials,Table3[[#This Row],[RV binom]])</f>
        <v>1</v>
      </c>
      <c r="M2279" s="1">
        <f>Table3[[#This Row],[Risk 2 simulated occurences]]*_xlfn.LOGNORM.INV(Table3[[#This Row],[RV lognorm]],(LN(ImpLow2)+LN(ImpUp2))/2,(LN(ImpUp2)-LN(ImpLow2))/3.29)</f>
        <v>1481113.0352203506</v>
      </c>
    </row>
    <row r="2280" spans="7:13">
      <c r="G2280">
        <v>0.54463947962254267</v>
      </c>
      <c r="H2280">
        <v>0.8298284890269062</v>
      </c>
      <c r="I2280">
        <v>0.11501749843126978</v>
      </c>
      <c r="J2280">
        <f>_xlfn.BINOM.INV(BinomTrials,_xlfn.GAMMA.INV(Table3[[#This Row],[RV gamma]],GammaShape1,GammaRate1)/BinomTrials,Table3[[#This Row],[RV binom]])</f>
        <v>1</v>
      </c>
      <c r="K2280" s="1">
        <f>Table3[[#This Row],[Risk 1 Simulated occurences]]*_xlfn.LOGNORM.INV(Table3[[#This Row],[RV lognorm]],(LN(ImpLow1)+LN(ImpUp1))/2,(LN(ImpUp1)-LN(ImpLow1))/3.29)</f>
        <v>13651.38400164941</v>
      </c>
      <c r="L2280">
        <f>_xlfn.BINOM.INV(BinomTrials,_xlfn.GAMMA.INV(Table3[[#This Row],[RV gamma]],GammaShape2,GammaRate2)/BinomTrials,Table3[[#This Row],[RV binom]])</f>
        <v>0</v>
      </c>
      <c r="M2280" s="1">
        <f>Table3[[#This Row],[Risk 2 simulated occurences]]*_xlfn.LOGNORM.INV(Table3[[#This Row],[RV lognorm]],(LN(ImpLow2)+LN(ImpUp2))/2,(LN(ImpUp2)-LN(ImpLow2))/3.29)</f>
        <v>0</v>
      </c>
    </row>
    <row r="2281" spans="7:13">
      <c r="G2281">
        <v>0.7557340160737438</v>
      </c>
      <c r="H2281">
        <v>0.92741507521244471</v>
      </c>
      <c r="I2281">
        <v>9.9096134351145546E-2</v>
      </c>
      <c r="J2281">
        <f>_xlfn.BINOM.INV(BinomTrials,_xlfn.GAMMA.INV(Table3[[#This Row],[RV gamma]],GammaShape1,GammaRate1)/BinomTrials,Table3[[#This Row],[RV binom]])</f>
        <v>2</v>
      </c>
      <c r="K2281" s="1">
        <f>Table3[[#This Row],[Risk 1 Simulated occurences]]*_xlfn.LOGNORM.INV(Table3[[#This Row],[RV lognorm]],(LN(ImpLow1)+LN(ImpUp1))/2,(LN(ImpUp1)-LN(ImpLow1))/3.29)</f>
        <v>25699.815975192701</v>
      </c>
      <c r="L2281">
        <f>_xlfn.BINOM.INV(BinomTrials,_xlfn.GAMMA.INV(Table3[[#This Row],[RV gamma]],GammaShape2,GammaRate2)/BinomTrials,Table3[[#This Row],[RV binom]])</f>
        <v>1</v>
      </c>
      <c r="M2281" s="1">
        <f>Table3[[#This Row],[Risk 2 simulated occurences]]*_xlfn.LOGNORM.INV(Table3[[#This Row],[RV lognorm]],(LN(ImpLow2)+LN(ImpUp2))/2,(LN(ImpUp2)-LN(ImpLow2))/3.29)</f>
        <v>1284990.7987596334</v>
      </c>
    </row>
    <row r="2282" spans="7:13">
      <c r="G2282">
        <v>0.62160815141238657</v>
      </c>
      <c r="H2282">
        <v>6.516909555772743E-2</v>
      </c>
      <c r="I2282">
        <v>0.50873003970306829</v>
      </c>
      <c r="J2282">
        <f>_xlfn.BINOM.INV(BinomTrials,_xlfn.GAMMA.INV(Table3[[#This Row],[RV gamma]],GammaShape1,GammaRate1)/BinomTrials,Table3[[#This Row],[RV binom]])</f>
        <v>0</v>
      </c>
      <c r="K2282" s="1">
        <f>Table3[[#This Row],[Risk 1 Simulated occurences]]*_xlfn.LOGNORM.INV(Table3[[#This Row],[RV lognorm]],(LN(ImpLow1)+LN(ImpUp1))/2,(LN(ImpUp1)-LN(ImpLow1))/3.29)</f>
        <v>0</v>
      </c>
      <c r="L2282">
        <f>_xlfn.BINOM.INV(BinomTrials,_xlfn.GAMMA.INV(Table3[[#This Row],[RV gamma]],GammaShape2,GammaRate2)/BinomTrials,Table3[[#This Row],[RV binom]])</f>
        <v>0</v>
      </c>
      <c r="M2282" s="1">
        <f>Table3[[#This Row],[Risk 2 simulated occurences]]*_xlfn.LOGNORM.INV(Table3[[#This Row],[RV lognorm]],(LN(ImpLow2)+LN(ImpUp2))/2,(LN(ImpUp2)-LN(ImpLow2))/3.29)</f>
        <v>0</v>
      </c>
    </row>
    <row r="2283" spans="7:13">
      <c r="G2283">
        <v>0.36820078798020295</v>
      </c>
      <c r="H2283">
        <v>0.29698903872491283</v>
      </c>
      <c r="I2283">
        <v>0.22577728946962267</v>
      </c>
      <c r="J2283">
        <f>_xlfn.BINOM.INV(BinomTrials,_xlfn.GAMMA.INV(Table3[[#This Row],[RV gamma]],GammaShape1,GammaRate1)/BinomTrials,Table3[[#This Row],[RV binom]])</f>
        <v>0</v>
      </c>
      <c r="K2283" s="1">
        <f>Table3[[#This Row],[Risk 1 Simulated occurences]]*_xlfn.LOGNORM.INV(Table3[[#This Row],[RV lognorm]],(LN(ImpLow1)+LN(ImpUp1))/2,(LN(ImpUp1)-LN(ImpLow1))/3.29)</f>
        <v>0</v>
      </c>
      <c r="L2283">
        <f>_xlfn.BINOM.INV(BinomTrials,_xlfn.GAMMA.INV(Table3[[#This Row],[RV gamma]],GammaShape2,GammaRate2)/BinomTrials,Table3[[#This Row],[RV binom]])</f>
        <v>0</v>
      </c>
      <c r="M2283" s="1">
        <f>Table3[[#This Row],[Risk 2 simulated occurences]]*_xlfn.LOGNORM.INV(Table3[[#This Row],[RV lognorm]],(LN(ImpLow2)+LN(ImpUp2))/2,(LN(ImpUp2)-LN(ImpLow2))/3.29)</f>
        <v>0</v>
      </c>
    </row>
    <row r="2284" spans="7:13">
      <c r="G2284">
        <v>0.35064358327102085</v>
      </c>
      <c r="H2284">
        <v>0.4947738496096683</v>
      </c>
      <c r="I2284">
        <v>0.63890411594831575</v>
      </c>
      <c r="J2284">
        <f>_xlfn.BINOM.INV(BinomTrials,_xlfn.GAMMA.INV(Table3[[#This Row],[RV gamma]],GammaShape1,GammaRate1)/BinomTrials,Table3[[#This Row],[RV binom]])</f>
        <v>0</v>
      </c>
      <c r="K2284" s="1">
        <f>Table3[[#This Row],[Risk 1 Simulated occurences]]*_xlfn.LOGNORM.INV(Table3[[#This Row],[RV lognorm]],(LN(ImpLow1)+LN(ImpUp1))/2,(LN(ImpUp1)-LN(ImpLow1))/3.29)</f>
        <v>0</v>
      </c>
      <c r="L2284">
        <f>_xlfn.BINOM.INV(BinomTrials,_xlfn.GAMMA.INV(Table3[[#This Row],[RV gamma]],GammaShape2,GammaRate2)/BinomTrials,Table3[[#This Row],[RV binom]])</f>
        <v>0</v>
      </c>
      <c r="M2284" s="1">
        <f>Table3[[#This Row],[Risk 2 simulated occurences]]*_xlfn.LOGNORM.INV(Table3[[#This Row],[RV lognorm]],(LN(ImpLow2)+LN(ImpUp2))/2,(LN(ImpUp2)-LN(ImpLow2))/3.29)</f>
        <v>0</v>
      </c>
    </row>
    <row r="2285" spans="7:13">
      <c r="G2285">
        <v>0.26670403604707871</v>
      </c>
      <c r="H2285">
        <v>0.66409038969506062</v>
      </c>
      <c r="I2285">
        <v>6.1476743343042553E-2</v>
      </c>
      <c r="J2285">
        <f>_xlfn.BINOM.INV(BinomTrials,_xlfn.GAMMA.INV(Table3[[#This Row],[RV gamma]],GammaShape1,GammaRate1)/BinomTrials,Table3[[#This Row],[RV binom]])</f>
        <v>1</v>
      </c>
      <c r="K2285" s="1">
        <f>Table3[[#This Row],[Risk 1 Simulated occurences]]*_xlfn.LOGNORM.INV(Table3[[#This Row],[RV lognorm]],(LN(ImpLow1)+LN(ImpUp1))/2,(LN(ImpUp1)-LN(ImpLow1))/3.29)</f>
        <v>10743.77002520675</v>
      </c>
      <c r="L2285">
        <f>_xlfn.BINOM.INV(BinomTrials,_xlfn.GAMMA.INV(Table3[[#This Row],[RV gamma]],GammaShape2,GammaRate2)/BinomTrials,Table3[[#This Row],[RV binom]])</f>
        <v>0</v>
      </c>
      <c r="M2285" s="1">
        <f>Table3[[#This Row],[Risk 2 simulated occurences]]*_xlfn.LOGNORM.INV(Table3[[#This Row],[RV lognorm]],(LN(ImpLow2)+LN(ImpUp2))/2,(LN(ImpUp2)-LN(ImpLow2))/3.29)</f>
        <v>0</v>
      </c>
    </row>
    <row r="2286" spans="7:13">
      <c r="G2286">
        <v>0.49473384325147318</v>
      </c>
      <c r="H2286">
        <v>0.36717960488385504</v>
      </c>
      <c r="I2286">
        <v>0.23962536651623687</v>
      </c>
      <c r="J2286">
        <f>_xlfn.BINOM.INV(BinomTrials,_xlfn.GAMMA.INV(Table3[[#This Row],[RV gamma]],GammaShape1,GammaRate1)/BinomTrials,Table3[[#This Row],[RV binom]])</f>
        <v>0</v>
      </c>
      <c r="K2286" s="1">
        <f>Table3[[#This Row],[Risk 1 Simulated occurences]]*_xlfn.LOGNORM.INV(Table3[[#This Row],[RV lognorm]],(LN(ImpLow1)+LN(ImpUp1))/2,(LN(ImpUp1)-LN(ImpLow1))/3.29)</f>
        <v>0</v>
      </c>
      <c r="L2286">
        <f>_xlfn.BINOM.INV(BinomTrials,_xlfn.GAMMA.INV(Table3[[#This Row],[RV gamma]],GammaShape2,GammaRate2)/BinomTrials,Table3[[#This Row],[RV binom]])</f>
        <v>0</v>
      </c>
      <c r="M2286" s="1">
        <f>Table3[[#This Row],[Risk 2 simulated occurences]]*_xlfn.LOGNORM.INV(Table3[[#This Row],[RV lognorm]],(LN(ImpLow2)+LN(ImpUp2))/2,(LN(ImpUp2)-LN(ImpLow2))/3.29)</f>
        <v>0</v>
      </c>
    </row>
    <row r="2287" spans="7:13">
      <c r="G2287">
        <v>0.9917035275100281</v>
      </c>
      <c r="H2287">
        <v>0.18761928295140121</v>
      </c>
      <c r="I2287">
        <v>0.38353503839277431</v>
      </c>
      <c r="J2287">
        <f>_xlfn.BINOM.INV(BinomTrials,_xlfn.GAMMA.INV(Table3[[#This Row],[RV gamma]],GammaShape1,GammaRate1)/BinomTrials,Table3[[#This Row],[RV binom]])</f>
        <v>0</v>
      </c>
      <c r="K2287" s="1">
        <f>Table3[[#This Row],[Risk 1 Simulated occurences]]*_xlfn.LOGNORM.INV(Table3[[#This Row],[RV lognorm]],(LN(ImpLow1)+LN(ImpUp1))/2,(LN(ImpUp1)-LN(ImpLow1))/3.29)</f>
        <v>0</v>
      </c>
      <c r="L2287">
        <f>_xlfn.BINOM.INV(BinomTrials,_xlfn.GAMMA.INV(Table3[[#This Row],[RV gamma]],GammaShape2,GammaRate2)/BinomTrials,Table3[[#This Row],[RV binom]])</f>
        <v>0</v>
      </c>
      <c r="M2287" s="1">
        <f>Table3[[#This Row],[Risk 2 simulated occurences]]*_xlfn.LOGNORM.INV(Table3[[#This Row],[RV lognorm]],(LN(ImpLow2)+LN(ImpUp2))/2,(LN(ImpUp2)-LN(ImpLow2))/3.29)</f>
        <v>0</v>
      </c>
    </row>
    <row r="2288" spans="7:13">
      <c r="G2288">
        <v>0.56118686104248594</v>
      </c>
      <c r="H2288">
        <v>0.31728856420018176</v>
      </c>
      <c r="I2288">
        <v>7.3390267357877584E-2</v>
      </c>
      <c r="J2288">
        <f>_xlfn.BINOM.INV(BinomTrials,_xlfn.GAMMA.INV(Table3[[#This Row],[RV gamma]],GammaShape1,GammaRate1)/BinomTrials,Table3[[#This Row],[RV binom]])</f>
        <v>0</v>
      </c>
      <c r="K2288" s="1">
        <f>Table3[[#This Row],[Risk 1 Simulated occurences]]*_xlfn.LOGNORM.INV(Table3[[#This Row],[RV lognorm]],(LN(ImpLow1)+LN(ImpUp1))/2,(LN(ImpUp1)-LN(ImpLow1))/3.29)</f>
        <v>0</v>
      </c>
      <c r="L2288">
        <f>_xlfn.BINOM.INV(BinomTrials,_xlfn.GAMMA.INV(Table3[[#This Row],[RV gamma]],GammaShape2,GammaRate2)/BinomTrials,Table3[[#This Row],[RV binom]])</f>
        <v>0</v>
      </c>
      <c r="M2288" s="1">
        <f>Table3[[#This Row],[Risk 2 simulated occurences]]*_xlfn.LOGNORM.INV(Table3[[#This Row],[RV lognorm]],(LN(ImpLow2)+LN(ImpUp2))/2,(LN(ImpUp2)-LN(ImpLow2))/3.29)</f>
        <v>0</v>
      </c>
    </row>
    <row r="2289" spans="7:13">
      <c r="G2289">
        <v>0.86757354106175411</v>
      </c>
      <c r="H2289">
        <v>0.66889851245512189</v>
      </c>
      <c r="I2289">
        <v>0.47022348384848955</v>
      </c>
      <c r="J2289">
        <f>_xlfn.BINOM.INV(BinomTrials,_xlfn.GAMMA.INV(Table3[[#This Row],[RV gamma]],GammaShape1,GammaRate1)/BinomTrials,Table3[[#This Row],[RV binom]])</f>
        <v>1</v>
      </c>
      <c r="K2289" s="1">
        <f>Table3[[#This Row],[Risk 1 Simulated occurences]]*_xlfn.LOGNORM.INV(Table3[[#This Row],[RV lognorm]],(LN(ImpLow1)+LN(ImpUp1))/2,(LN(ImpUp1)-LN(ImpLow1))/3.29)</f>
        <v>30011.8227392439</v>
      </c>
      <c r="L2289">
        <f>_xlfn.BINOM.INV(BinomTrials,_xlfn.GAMMA.INV(Table3[[#This Row],[RV gamma]],GammaShape2,GammaRate2)/BinomTrials,Table3[[#This Row],[RV binom]])</f>
        <v>0</v>
      </c>
      <c r="M2289" s="1">
        <f>Table3[[#This Row],[Risk 2 simulated occurences]]*_xlfn.LOGNORM.INV(Table3[[#This Row],[RV lognorm]],(LN(ImpLow2)+LN(ImpUp2))/2,(LN(ImpUp2)-LN(ImpLow2))/3.29)</f>
        <v>0</v>
      </c>
    </row>
    <row r="2290" spans="7:13">
      <c r="G2290">
        <v>0.30850462490157438</v>
      </c>
      <c r="H2290">
        <v>0.17729883323297782</v>
      </c>
      <c r="I2290">
        <v>4.6093041564381237E-2</v>
      </c>
      <c r="J2290">
        <f>_xlfn.BINOM.INV(BinomTrials,_xlfn.GAMMA.INV(Table3[[#This Row],[RV gamma]],GammaShape1,GammaRate1)/BinomTrials,Table3[[#This Row],[RV binom]])</f>
        <v>0</v>
      </c>
      <c r="K2290" s="1">
        <f>Table3[[#This Row],[Risk 1 Simulated occurences]]*_xlfn.LOGNORM.INV(Table3[[#This Row],[RV lognorm]],(LN(ImpLow1)+LN(ImpUp1))/2,(LN(ImpUp1)-LN(ImpLow1))/3.29)</f>
        <v>0</v>
      </c>
      <c r="L2290">
        <f>_xlfn.BINOM.INV(BinomTrials,_xlfn.GAMMA.INV(Table3[[#This Row],[RV gamma]],GammaShape2,GammaRate2)/BinomTrials,Table3[[#This Row],[RV binom]])</f>
        <v>0</v>
      </c>
      <c r="M2290" s="1">
        <f>Table3[[#This Row],[Risk 2 simulated occurences]]*_xlfn.LOGNORM.INV(Table3[[#This Row],[RV lognorm]],(LN(ImpLow2)+LN(ImpUp2))/2,(LN(ImpUp2)-LN(ImpLow2))/3.29)</f>
        <v>0</v>
      </c>
    </row>
    <row r="2291" spans="7:13">
      <c r="G2291">
        <v>3.7230720760873852E-2</v>
      </c>
      <c r="H2291">
        <v>0.86149014665814594</v>
      </c>
      <c r="I2291">
        <v>0.68574957255541791</v>
      </c>
      <c r="J2291">
        <f>_xlfn.BINOM.INV(BinomTrials,_xlfn.GAMMA.INV(Table3[[#This Row],[RV gamma]],GammaShape1,GammaRate1)/BinomTrials,Table3[[#This Row],[RV binom]])</f>
        <v>1</v>
      </c>
      <c r="K2291" s="1">
        <f>Table3[[#This Row],[Risk 1 Simulated occurences]]*_xlfn.LOGNORM.INV(Table3[[#This Row],[RV lognorm]],(LN(ImpLow1)+LN(ImpUp1))/2,(LN(ImpUp1)-LN(ImpLow1))/3.29)</f>
        <v>44367.322177721209</v>
      </c>
      <c r="L2291">
        <f>_xlfn.BINOM.INV(BinomTrials,_xlfn.GAMMA.INV(Table3[[#This Row],[RV gamma]],GammaShape2,GammaRate2)/BinomTrials,Table3[[#This Row],[RV binom]])</f>
        <v>0</v>
      </c>
      <c r="M2291" s="1">
        <f>Table3[[#This Row],[Risk 2 simulated occurences]]*_xlfn.LOGNORM.INV(Table3[[#This Row],[RV lognorm]],(LN(ImpLow2)+LN(ImpUp2))/2,(LN(ImpUp2)-LN(ImpLow2))/3.29)</f>
        <v>0</v>
      </c>
    </row>
    <row r="2292" spans="7:13">
      <c r="G2292">
        <v>0.73672382800687286</v>
      </c>
      <c r="H2292">
        <v>6.4894883457987981E-2</v>
      </c>
      <c r="I2292">
        <v>0.39306593890910313</v>
      </c>
      <c r="J2292">
        <f>_xlfn.BINOM.INV(BinomTrials,_xlfn.GAMMA.INV(Table3[[#This Row],[RV gamma]],GammaShape1,GammaRate1)/BinomTrials,Table3[[#This Row],[RV binom]])</f>
        <v>0</v>
      </c>
      <c r="K2292" s="1">
        <f>Table3[[#This Row],[Risk 1 Simulated occurences]]*_xlfn.LOGNORM.INV(Table3[[#This Row],[RV lognorm]],(LN(ImpLow1)+LN(ImpUp1))/2,(LN(ImpUp1)-LN(ImpLow1))/3.29)</f>
        <v>0</v>
      </c>
      <c r="L2292">
        <f>_xlfn.BINOM.INV(BinomTrials,_xlfn.GAMMA.INV(Table3[[#This Row],[RV gamma]],GammaShape2,GammaRate2)/BinomTrials,Table3[[#This Row],[RV binom]])</f>
        <v>0</v>
      </c>
      <c r="M2292" s="1">
        <f>Table3[[#This Row],[Risk 2 simulated occurences]]*_xlfn.LOGNORM.INV(Table3[[#This Row],[RV lognorm]],(LN(ImpLow2)+LN(ImpUp2))/2,(LN(ImpUp2)-LN(ImpLow2))/3.29)</f>
        <v>0</v>
      </c>
    </row>
    <row r="2293" spans="7:13">
      <c r="G2293">
        <v>0.11737731151160659</v>
      </c>
      <c r="H2293">
        <v>0.68830627840399106</v>
      </c>
      <c r="I2293">
        <v>0.25923524529637548</v>
      </c>
      <c r="J2293">
        <f>_xlfn.BINOM.INV(BinomTrials,_xlfn.GAMMA.INV(Table3[[#This Row],[RV gamma]],GammaShape1,GammaRate1)/BinomTrials,Table3[[#This Row],[RV binom]])</f>
        <v>1</v>
      </c>
      <c r="K2293" s="1">
        <f>Table3[[#This Row],[Risk 1 Simulated occurences]]*_xlfn.LOGNORM.INV(Table3[[#This Row],[RV lognorm]],(LN(ImpLow1)+LN(ImpUp1))/2,(LN(ImpUp1)-LN(ImpLow1))/3.29)</f>
        <v>20125.056778917704</v>
      </c>
      <c r="L2293">
        <f>_xlfn.BINOM.INV(BinomTrials,_xlfn.GAMMA.INV(Table3[[#This Row],[RV gamma]],GammaShape2,GammaRate2)/BinomTrials,Table3[[#This Row],[RV binom]])</f>
        <v>0</v>
      </c>
      <c r="M2293" s="1">
        <f>Table3[[#This Row],[Risk 2 simulated occurences]]*_xlfn.LOGNORM.INV(Table3[[#This Row],[RV lognorm]],(LN(ImpLow2)+LN(ImpUp2))/2,(LN(ImpUp2)-LN(ImpLow2))/3.29)</f>
        <v>0</v>
      </c>
    </row>
    <row r="2294" spans="7:13">
      <c r="G2294">
        <v>0.76047457557193687</v>
      </c>
      <c r="H2294">
        <v>0.36362113587726891</v>
      </c>
      <c r="I2294">
        <v>0.96676769618260106</v>
      </c>
      <c r="J2294">
        <f>_xlfn.BINOM.INV(BinomTrials,_xlfn.GAMMA.INV(Table3[[#This Row],[RV gamma]],GammaShape1,GammaRate1)/BinomTrials,Table3[[#This Row],[RV binom]])</f>
        <v>0</v>
      </c>
      <c r="K2294" s="1">
        <f>Table3[[#This Row],[Risk 1 Simulated occurences]]*_xlfn.LOGNORM.INV(Table3[[#This Row],[RV lognorm]],(LN(ImpLow1)+LN(ImpUp1))/2,(LN(ImpUp1)-LN(ImpLow1))/3.29)</f>
        <v>0</v>
      </c>
      <c r="L2294">
        <f>_xlfn.BINOM.INV(BinomTrials,_xlfn.GAMMA.INV(Table3[[#This Row],[RV gamma]],GammaShape2,GammaRate2)/BinomTrials,Table3[[#This Row],[RV binom]])</f>
        <v>0</v>
      </c>
      <c r="M2294" s="1">
        <f>Table3[[#This Row],[Risk 2 simulated occurences]]*_xlfn.LOGNORM.INV(Table3[[#This Row],[RV lognorm]],(LN(ImpLow2)+LN(ImpUp2))/2,(LN(ImpUp2)-LN(ImpLow2))/3.29)</f>
        <v>0</v>
      </c>
    </row>
    <row r="2295" spans="7:13">
      <c r="G2295">
        <v>0.29619163754218802</v>
      </c>
      <c r="H2295">
        <v>0.38043068925870149</v>
      </c>
      <c r="I2295">
        <v>0.46466974097521496</v>
      </c>
      <c r="J2295">
        <f>_xlfn.BINOM.INV(BinomTrials,_xlfn.GAMMA.INV(Table3[[#This Row],[RV gamma]],GammaShape1,GammaRate1)/BinomTrials,Table3[[#This Row],[RV binom]])</f>
        <v>0</v>
      </c>
      <c r="K2295" s="1">
        <f>Table3[[#This Row],[Risk 1 Simulated occurences]]*_xlfn.LOGNORM.INV(Table3[[#This Row],[RV lognorm]],(LN(ImpLow1)+LN(ImpUp1))/2,(LN(ImpUp1)-LN(ImpLow1))/3.29)</f>
        <v>0</v>
      </c>
      <c r="L2295">
        <f>_xlfn.BINOM.INV(BinomTrials,_xlfn.GAMMA.INV(Table3[[#This Row],[RV gamma]],GammaShape2,GammaRate2)/BinomTrials,Table3[[#This Row],[RV binom]])</f>
        <v>0</v>
      </c>
      <c r="M2295" s="1">
        <f>Table3[[#This Row],[Risk 2 simulated occurences]]*_xlfn.LOGNORM.INV(Table3[[#This Row],[RV lognorm]],(LN(ImpLow2)+LN(ImpUp2))/2,(LN(ImpUp2)-LN(ImpLow2))/3.29)</f>
        <v>0</v>
      </c>
    </row>
    <row r="2296" spans="7:13">
      <c r="G2296">
        <v>9.2852171553695656E-2</v>
      </c>
      <c r="H2296">
        <v>0.89859437099592498</v>
      </c>
      <c r="I2296">
        <v>0.70433657043815434</v>
      </c>
      <c r="J2296">
        <f>_xlfn.BINOM.INV(BinomTrials,_xlfn.GAMMA.INV(Table3[[#This Row],[RV gamma]],GammaShape1,GammaRate1)/BinomTrials,Table3[[#This Row],[RV binom]])</f>
        <v>1</v>
      </c>
      <c r="K2296" s="1">
        <f>Table3[[#This Row],[Risk 1 Simulated occurences]]*_xlfn.LOGNORM.INV(Table3[[#This Row],[RV lognorm]],(LN(ImpLow1)+LN(ImpUp1))/2,(LN(ImpUp1)-LN(ImpLow1))/3.29)</f>
        <v>46046.414167996671</v>
      </c>
      <c r="L2296">
        <f>_xlfn.BINOM.INV(BinomTrials,_xlfn.GAMMA.INV(Table3[[#This Row],[RV gamma]],GammaShape2,GammaRate2)/BinomTrials,Table3[[#This Row],[RV binom]])</f>
        <v>1</v>
      </c>
      <c r="M2296" s="1">
        <f>Table3[[#This Row],[Risk 2 simulated occurences]]*_xlfn.LOGNORM.INV(Table3[[#This Row],[RV lognorm]],(LN(ImpLow2)+LN(ImpUp2))/2,(LN(ImpUp2)-LN(ImpLow2))/3.29)</f>
        <v>4604641.4167996692</v>
      </c>
    </row>
    <row r="2297" spans="7:13">
      <c r="G2297">
        <v>0.56644730296286161</v>
      </c>
      <c r="H2297">
        <v>0.67559332851115306</v>
      </c>
      <c r="I2297">
        <v>0.78473935405944439</v>
      </c>
      <c r="J2297">
        <f>_xlfn.BINOM.INV(BinomTrials,_xlfn.GAMMA.INV(Table3[[#This Row],[RV gamma]],GammaShape1,GammaRate1)/BinomTrials,Table3[[#This Row],[RV binom]])</f>
        <v>1</v>
      </c>
      <c r="K2297" s="1">
        <f>Table3[[#This Row],[Risk 1 Simulated occurences]]*_xlfn.LOGNORM.INV(Table3[[#This Row],[RV lognorm]],(LN(ImpLow1)+LN(ImpUp1))/2,(LN(ImpUp1)-LN(ImpLow1))/3.29)</f>
        <v>54904.108009366173</v>
      </c>
      <c r="L2297">
        <f>_xlfn.BINOM.INV(BinomTrials,_xlfn.GAMMA.INV(Table3[[#This Row],[RV gamma]],GammaShape2,GammaRate2)/BinomTrials,Table3[[#This Row],[RV binom]])</f>
        <v>0</v>
      </c>
      <c r="M2297" s="1">
        <f>Table3[[#This Row],[Risk 2 simulated occurences]]*_xlfn.LOGNORM.INV(Table3[[#This Row],[RV lognorm]],(LN(ImpLow2)+LN(ImpUp2))/2,(LN(ImpUp2)-LN(ImpLow2))/3.29)</f>
        <v>0</v>
      </c>
    </row>
    <row r="2298" spans="7:13">
      <c r="G2298">
        <v>0.27982089681542521</v>
      </c>
      <c r="H2298">
        <v>0.69707228694906098</v>
      </c>
      <c r="I2298">
        <v>0.11432367708269678</v>
      </c>
      <c r="J2298">
        <f>_xlfn.BINOM.INV(BinomTrials,_xlfn.GAMMA.INV(Table3[[#This Row],[RV gamma]],GammaShape1,GammaRate1)/BinomTrials,Table3[[#This Row],[RV binom]])</f>
        <v>1</v>
      </c>
      <c r="K2298" s="1">
        <f>Table3[[#This Row],[Risk 1 Simulated occurences]]*_xlfn.LOGNORM.INV(Table3[[#This Row],[RV lognorm]],(LN(ImpLow1)+LN(ImpUp1))/2,(LN(ImpUp1)-LN(ImpLow1))/3.29)</f>
        <v>13617.205261124842</v>
      </c>
      <c r="L2298">
        <f>_xlfn.BINOM.INV(BinomTrials,_xlfn.GAMMA.INV(Table3[[#This Row],[RV gamma]],GammaShape2,GammaRate2)/BinomTrials,Table3[[#This Row],[RV binom]])</f>
        <v>0</v>
      </c>
      <c r="M2298" s="1">
        <f>Table3[[#This Row],[Risk 2 simulated occurences]]*_xlfn.LOGNORM.INV(Table3[[#This Row],[RV lognorm]],(LN(ImpLow2)+LN(ImpUp2))/2,(LN(ImpUp2)-LN(ImpLow2))/3.29)</f>
        <v>0</v>
      </c>
    </row>
    <row r="2299" spans="7:13">
      <c r="G2299">
        <v>0.94981277685138066</v>
      </c>
      <c r="H2299">
        <v>0.69392675286807437</v>
      </c>
      <c r="I2299">
        <v>0.43804072888476808</v>
      </c>
      <c r="J2299">
        <f>_xlfn.BINOM.INV(BinomTrials,_xlfn.GAMMA.INV(Table3[[#This Row],[RV gamma]],GammaShape1,GammaRate1)/BinomTrials,Table3[[#This Row],[RV binom]])</f>
        <v>1</v>
      </c>
      <c r="K2299" s="1">
        <f>Table3[[#This Row],[Risk 1 Simulated occurences]]*_xlfn.LOGNORM.INV(Table3[[#This Row],[RV lognorm]],(LN(ImpLow1)+LN(ImpUp1))/2,(LN(ImpUp1)-LN(ImpLow1))/3.29)</f>
        <v>28353.211934758183</v>
      </c>
      <c r="L2299">
        <f>_xlfn.BINOM.INV(BinomTrials,_xlfn.GAMMA.INV(Table3[[#This Row],[RV gamma]],GammaShape2,GammaRate2)/BinomTrials,Table3[[#This Row],[RV binom]])</f>
        <v>0</v>
      </c>
      <c r="M2299" s="1">
        <f>Table3[[#This Row],[Risk 2 simulated occurences]]*_xlfn.LOGNORM.INV(Table3[[#This Row],[RV lognorm]],(LN(ImpLow2)+LN(ImpUp2))/2,(LN(ImpUp2)-LN(ImpLow2))/3.29)</f>
        <v>0</v>
      </c>
    </row>
    <row r="2300" spans="7:13">
      <c r="G2300">
        <v>0.50334054115383908</v>
      </c>
      <c r="H2300">
        <v>0.82693545372548305</v>
      </c>
      <c r="I2300">
        <v>0.15053036629712691</v>
      </c>
      <c r="J2300">
        <f>_xlfn.BINOM.INV(BinomTrials,_xlfn.GAMMA.INV(Table3[[#This Row],[RV gamma]],GammaShape1,GammaRate1)/BinomTrials,Table3[[#This Row],[RV binom]])</f>
        <v>1</v>
      </c>
      <c r="K2300" s="1">
        <f>Table3[[#This Row],[Risk 1 Simulated occurences]]*_xlfn.LOGNORM.INV(Table3[[#This Row],[RV lognorm]],(LN(ImpLow1)+LN(ImpUp1))/2,(LN(ImpUp1)-LN(ImpLow1))/3.29)</f>
        <v>15334.345307737558</v>
      </c>
      <c r="L2300">
        <f>_xlfn.BINOM.INV(BinomTrials,_xlfn.GAMMA.INV(Table3[[#This Row],[RV gamma]],GammaShape2,GammaRate2)/BinomTrials,Table3[[#This Row],[RV binom]])</f>
        <v>0</v>
      </c>
      <c r="M2300" s="1">
        <f>Table3[[#This Row],[Risk 2 simulated occurences]]*_xlfn.LOGNORM.INV(Table3[[#This Row],[RV lognorm]],(LN(ImpLow2)+LN(ImpUp2))/2,(LN(ImpUp2)-LN(ImpLow2))/3.29)</f>
        <v>0</v>
      </c>
    </row>
    <row r="2301" spans="7:13">
      <c r="G2301">
        <v>0.64447517257392184</v>
      </c>
      <c r="H2301">
        <v>0.30417076419301831</v>
      </c>
      <c r="I2301">
        <v>0.96386635581211488</v>
      </c>
      <c r="J2301">
        <f>_xlfn.BINOM.INV(BinomTrials,_xlfn.GAMMA.INV(Table3[[#This Row],[RV gamma]],GammaShape1,GammaRate1)/BinomTrials,Table3[[#This Row],[RV binom]])</f>
        <v>0</v>
      </c>
      <c r="K2301" s="1">
        <f>Table3[[#This Row],[Risk 1 Simulated occurences]]*_xlfn.LOGNORM.INV(Table3[[#This Row],[RV lognorm]],(LN(ImpLow1)+LN(ImpUp1))/2,(LN(ImpUp1)-LN(ImpLow1))/3.29)</f>
        <v>0</v>
      </c>
      <c r="L2301">
        <f>_xlfn.BINOM.INV(BinomTrials,_xlfn.GAMMA.INV(Table3[[#This Row],[RV gamma]],GammaShape2,GammaRate2)/BinomTrials,Table3[[#This Row],[RV binom]])</f>
        <v>0</v>
      </c>
      <c r="M2301" s="1">
        <f>Table3[[#This Row],[Risk 2 simulated occurences]]*_xlfn.LOGNORM.INV(Table3[[#This Row],[RV lognorm]],(LN(ImpLow2)+LN(ImpUp2))/2,(LN(ImpUp2)-LN(ImpLow2))/3.29)</f>
        <v>0</v>
      </c>
    </row>
    <row r="2302" spans="7:13">
      <c r="G2302">
        <v>0.69422544990397317</v>
      </c>
      <c r="H2302">
        <v>0.198033792058953</v>
      </c>
      <c r="I2302">
        <v>0.70184213421393282</v>
      </c>
      <c r="J2302">
        <f>_xlfn.BINOM.INV(BinomTrials,_xlfn.GAMMA.INV(Table3[[#This Row],[RV gamma]],GammaShape1,GammaRate1)/BinomTrials,Table3[[#This Row],[RV binom]])</f>
        <v>0</v>
      </c>
      <c r="K2302" s="1">
        <f>Table3[[#This Row],[Risk 1 Simulated occurences]]*_xlfn.LOGNORM.INV(Table3[[#This Row],[RV lognorm]],(LN(ImpLow1)+LN(ImpUp1))/2,(LN(ImpUp1)-LN(ImpLow1))/3.29)</f>
        <v>0</v>
      </c>
      <c r="L2302">
        <f>_xlfn.BINOM.INV(BinomTrials,_xlfn.GAMMA.INV(Table3[[#This Row],[RV gamma]],GammaShape2,GammaRate2)/BinomTrials,Table3[[#This Row],[RV binom]])</f>
        <v>0</v>
      </c>
      <c r="M2302" s="1">
        <f>Table3[[#This Row],[Risk 2 simulated occurences]]*_xlfn.LOGNORM.INV(Table3[[#This Row],[RV lognorm]],(LN(ImpLow2)+LN(ImpUp2))/2,(LN(ImpUp2)-LN(ImpLow2))/3.29)</f>
        <v>0</v>
      </c>
    </row>
    <row r="2303" spans="7:13">
      <c r="G2303">
        <v>0.84713653607626282</v>
      </c>
      <c r="H2303">
        <v>0.35394313482285622</v>
      </c>
      <c r="I2303">
        <v>0.86074973356944962</v>
      </c>
      <c r="J2303">
        <f>_xlfn.BINOM.INV(BinomTrials,_xlfn.GAMMA.INV(Table3[[#This Row],[RV gamma]],GammaShape1,GammaRate1)/BinomTrials,Table3[[#This Row],[RV binom]])</f>
        <v>0</v>
      </c>
      <c r="K2303" s="1">
        <f>Table3[[#This Row],[Risk 1 Simulated occurences]]*_xlfn.LOGNORM.INV(Table3[[#This Row],[RV lognorm]],(LN(ImpLow1)+LN(ImpUp1))/2,(LN(ImpUp1)-LN(ImpLow1))/3.29)</f>
        <v>0</v>
      </c>
      <c r="L2303">
        <f>_xlfn.BINOM.INV(BinomTrials,_xlfn.GAMMA.INV(Table3[[#This Row],[RV gamma]],GammaShape2,GammaRate2)/BinomTrials,Table3[[#This Row],[RV binom]])</f>
        <v>0</v>
      </c>
      <c r="M2303" s="1">
        <f>Table3[[#This Row],[Risk 2 simulated occurences]]*_xlfn.LOGNORM.INV(Table3[[#This Row],[RV lognorm]],(LN(ImpLow2)+LN(ImpUp2))/2,(LN(ImpUp2)-LN(ImpLow2))/3.29)</f>
        <v>0</v>
      </c>
    </row>
    <row r="2304" spans="7:13">
      <c r="G2304">
        <v>0.82376183374960066</v>
      </c>
      <c r="H2304">
        <v>0.72226696774469079</v>
      </c>
      <c r="I2304">
        <v>0.62077210173978103</v>
      </c>
      <c r="J2304">
        <f>_xlfn.BINOM.INV(BinomTrials,_xlfn.GAMMA.INV(Table3[[#This Row],[RV gamma]],GammaShape1,GammaRate1)/BinomTrials,Table3[[#This Row],[RV binom]])</f>
        <v>1</v>
      </c>
      <c r="K2304" s="1">
        <f>Table3[[#This Row],[Risk 1 Simulated occurences]]*_xlfn.LOGNORM.INV(Table3[[#This Row],[RV lognorm]],(LN(ImpLow1)+LN(ImpUp1))/2,(LN(ImpUp1)-LN(ImpLow1))/3.29)</f>
        <v>39216.411581417844</v>
      </c>
      <c r="L2304">
        <f>_xlfn.BINOM.INV(BinomTrials,_xlfn.GAMMA.INV(Table3[[#This Row],[RV gamma]],GammaShape2,GammaRate2)/BinomTrials,Table3[[#This Row],[RV binom]])</f>
        <v>0</v>
      </c>
      <c r="M2304" s="1">
        <f>Table3[[#This Row],[Risk 2 simulated occurences]]*_xlfn.LOGNORM.INV(Table3[[#This Row],[RV lognorm]],(LN(ImpLow2)+LN(ImpUp2))/2,(LN(ImpUp2)-LN(ImpLow2))/3.29)</f>
        <v>0</v>
      </c>
    </row>
    <row r="2305" spans="7:13">
      <c r="G2305">
        <v>0.96513982953743072</v>
      </c>
      <c r="H2305">
        <v>0.1409268850185568</v>
      </c>
      <c r="I2305">
        <v>0.31671394049968288</v>
      </c>
      <c r="J2305">
        <f>_xlfn.BINOM.INV(BinomTrials,_xlfn.GAMMA.INV(Table3[[#This Row],[RV gamma]],GammaShape1,GammaRate1)/BinomTrials,Table3[[#This Row],[RV binom]])</f>
        <v>0</v>
      </c>
      <c r="K2305" s="1">
        <f>Table3[[#This Row],[Risk 1 Simulated occurences]]*_xlfn.LOGNORM.INV(Table3[[#This Row],[RV lognorm]],(LN(ImpLow1)+LN(ImpUp1))/2,(LN(ImpUp1)-LN(ImpLow1))/3.29)</f>
        <v>0</v>
      </c>
      <c r="L2305">
        <f>_xlfn.BINOM.INV(BinomTrials,_xlfn.GAMMA.INV(Table3[[#This Row],[RV gamma]],GammaShape2,GammaRate2)/BinomTrials,Table3[[#This Row],[RV binom]])</f>
        <v>0</v>
      </c>
      <c r="M2305" s="1">
        <f>Table3[[#This Row],[Risk 2 simulated occurences]]*_xlfn.LOGNORM.INV(Table3[[#This Row],[RV lognorm]],(LN(ImpLow2)+LN(ImpUp2))/2,(LN(ImpUp2)-LN(ImpLow2))/3.29)</f>
        <v>0</v>
      </c>
    </row>
    <row r="2306" spans="7:13">
      <c r="G2306">
        <v>0.10511503559775419</v>
      </c>
      <c r="H2306">
        <v>0.55815650688398466</v>
      </c>
      <c r="I2306">
        <v>1.1197978170215141E-2</v>
      </c>
      <c r="J2306">
        <f>_xlfn.BINOM.INV(BinomTrials,_xlfn.GAMMA.INV(Table3[[#This Row],[RV gamma]],GammaShape1,GammaRate1)/BinomTrials,Table3[[#This Row],[RV binom]])</f>
        <v>0</v>
      </c>
      <c r="K2306" s="1">
        <f>Table3[[#This Row],[Risk 1 Simulated occurences]]*_xlfn.LOGNORM.INV(Table3[[#This Row],[RV lognorm]],(LN(ImpLow1)+LN(ImpUp1))/2,(LN(ImpUp1)-LN(ImpLow1))/3.29)</f>
        <v>0</v>
      </c>
      <c r="L2306">
        <f>_xlfn.BINOM.INV(BinomTrials,_xlfn.GAMMA.INV(Table3[[#This Row],[RV gamma]],GammaShape2,GammaRate2)/BinomTrials,Table3[[#This Row],[RV binom]])</f>
        <v>0</v>
      </c>
      <c r="M2306" s="1">
        <f>Table3[[#This Row],[Risk 2 simulated occurences]]*_xlfn.LOGNORM.INV(Table3[[#This Row],[RV lognorm]],(LN(ImpLow2)+LN(ImpUp2))/2,(LN(ImpUp2)-LN(ImpLow2))/3.29)</f>
        <v>0</v>
      </c>
    </row>
    <row r="2307" spans="7:13">
      <c r="G2307">
        <v>0.66840329145472654</v>
      </c>
      <c r="H2307">
        <v>0.93641119913030935</v>
      </c>
      <c r="I2307">
        <v>0.20441910680589226</v>
      </c>
      <c r="J2307">
        <f>_xlfn.BINOM.INV(BinomTrials,_xlfn.GAMMA.INV(Table3[[#This Row],[RV gamma]],GammaShape1,GammaRate1)/BinomTrials,Table3[[#This Row],[RV binom]])</f>
        <v>2</v>
      </c>
      <c r="K2307" s="1">
        <f>Table3[[#This Row],[Risk 1 Simulated occurences]]*_xlfn.LOGNORM.INV(Table3[[#This Row],[RV lognorm]],(LN(ImpLow1)+LN(ImpUp1))/2,(LN(ImpUp1)-LN(ImpLow1))/3.29)</f>
        <v>35480.068410900043</v>
      </c>
      <c r="L2307">
        <f>_xlfn.BINOM.INV(BinomTrials,_xlfn.GAMMA.INV(Table3[[#This Row],[RV gamma]],GammaShape2,GammaRate2)/BinomTrials,Table3[[#This Row],[RV binom]])</f>
        <v>1</v>
      </c>
      <c r="M2307" s="1">
        <f>Table3[[#This Row],[Risk 2 simulated occurences]]*_xlfn.LOGNORM.INV(Table3[[#This Row],[RV lognorm]],(LN(ImpLow2)+LN(ImpUp2))/2,(LN(ImpUp2)-LN(ImpLow2))/3.29)</f>
        <v>1774003.4205450029</v>
      </c>
    </row>
    <row r="2308" spans="7:13">
      <c r="G2308">
        <v>0.8541194795882886</v>
      </c>
      <c r="H2308">
        <v>0.26302378310962754</v>
      </c>
      <c r="I2308">
        <v>0.67192808663096659</v>
      </c>
      <c r="J2308">
        <f>_xlfn.BINOM.INV(BinomTrials,_xlfn.GAMMA.INV(Table3[[#This Row],[RV gamma]],GammaShape1,GammaRate1)/BinomTrials,Table3[[#This Row],[RV binom]])</f>
        <v>0</v>
      </c>
      <c r="K2308" s="1">
        <f>Table3[[#This Row],[Risk 1 Simulated occurences]]*_xlfn.LOGNORM.INV(Table3[[#This Row],[RV lognorm]],(LN(ImpLow1)+LN(ImpUp1))/2,(LN(ImpUp1)-LN(ImpLow1))/3.29)</f>
        <v>0</v>
      </c>
      <c r="L2308">
        <f>_xlfn.BINOM.INV(BinomTrials,_xlfn.GAMMA.INV(Table3[[#This Row],[RV gamma]],GammaShape2,GammaRate2)/BinomTrials,Table3[[#This Row],[RV binom]])</f>
        <v>0</v>
      </c>
      <c r="M2308" s="1">
        <f>Table3[[#This Row],[Risk 2 simulated occurences]]*_xlfn.LOGNORM.INV(Table3[[#This Row],[RV lognorm]],(LN(ImpLow2)+LN(ImpUp2))/2,(LN(ImpUp2)-LN(ImpLow2))/3.29)</f>
        <v>0</v>
      </c>
    </row>
    <row r="2309" spans="7:13">
      <c r="G2309">
        <v>0.1860934403660211</v>
      </c>
      <c r="H2309">
        <v>0.6407227235104529</v>
      </c>
      <c r="I2309">
        <v>9.5352006654884663E-2</v>
      </c>
      <c r="J2309">
        <f>_xlfn.BINOM.INV(BinomTrials,_xlfn.GAMMA.INV(Table3[[#This Row],[RV gamma]],GammaShape1,GammaRate1)/BinomTrials,Table3[[#This Row],[RV binom]])</f>
        <v>0</v>
      </c>
      <c r="K2309" s="1">
        <f>Table3[[#This Row],[Risk 1 Simulated occurences]]*_xlfn.LOGNORM.INV(Table3[[#This Row],[RV lognorm]],(LN(ImpLow1)+LN(ImpUp1))/2,(LN(ImpUp1)-LN(ImpLow1))/3.29)</f>
        <v>0</v>
      </c>
      <c r="L2309">
        <f>_xlfn.BINOM.INV(BinomTrials,_xlfn.GAMMA.INV(Table3[[#This Row],[RV gamma]],GammaShape2,GammaRate2)/BinomTrials,Table3[[#This Row],[RV binom]])</f>
        <v>0</v>
      </c>
      <c r="M2309" s="1">
        <f>Table3[[#This Row],[Risk 2 simulated occurences]]*_xlfn.LOGNORM.INV(Table3[[#This Row],[RV lognorm]],(LN(ImpLow2)+LN(ImpUp2))/2,(LN(ImpUp2)-LN(ImpLow2))/3.29)</f>
        <v>0</v>
      </c>
    </row>
    <row r="2310" spans="7:13">
      <c r="G2310">
        <v>0.6724522317165752</v>
      </c>
      <c r="H2310">
        <v>0.62681404018160614</v>
      </c>
      <c r="I2310">
        <v>0.58117584864663696</v>
      </c>
      <c r="J2310">
        <f>_xlfn.BINOM.INV(BinomTrials,_xlfn.GAMMA.INV(Table3[[#This Row],[RV gamma]],GammaShape1,GammaRate1)/BinomTrials,Table3[[#This Row],[RV binom]])</f>
        <v>1</v>
      </c>
      <c r="K2310" s="1">
        <f>Table3[[#This Row],[Risk 1 Simulated occurences]]*_xlfn.LOGNORM.INV(Table3[[#This Row],[RV lognorm]],(LN(ImpLow1)+LN(ImpUp1))/2,(LN(ImpUp1)-LN(ImpLow1))/3.29)</f>
        <v>36498.952014170864</v>
      </c>
      <c r="L2310">
        <f>_xlfn.BINOM.INV(BinomTrials,_xlfn.GAMMA.INV(Table3[[#This Row],[RV gamma]],GammaShape2,GammaRate2)/BinomTrials,Table3[[#This Row],[RV binom]])</f>
        <v>0</v>
      </c>
      <c r="M2310" s="1">
        <f>Table3[[#This Row],[Risk 2 simulated occurences]]*_xlfn.LOGNORM.INV(Table3[[#This Row],[RV lognorm]],(LN(ImpLow2)+LN(ImpUp2))/2,(LN(ImpUp2)-LN(ImpLow2))/3.29)</f>
        <v>0</v>
      </c>
    </row>
    <row r="2311" spans="7:13">
      <c r="G2311">
        <v>0.90465846047953635</v>
      </c>
      <c r="H2311">
        <v>0.86357333225364485</v>
      </c>
      <c r="I2311">
        <v>0.82248820402775347</v>
      </c>
      <c r="J2311">
        <f>_xlfn.BINOM.INV(BinomTrials,_xlfn.GAMMA.INV(Table3[[#This Row],[RV gamma]],GammaShape1,GammaRate1)/BinomTrials,Table3[[#This Row],[RV binom]])</f>
        <v>1</v>
      </c>
      <c r="K2311" s="1">
        <f>Table3[[#This Row],[Risk 1 Simulated occurences]]*_xlfn.LOGNORM.INV(Table3[[#This Row],[RV lognorm]],(LN(ImpLow1)+LN(ImpUp1))/2,(LN(ImpUp1)-LN(ImpLow1))/3.29)</f>
        <v>60411.735178887124</v>
      </c>
      <c r="L2311">
        <f>_xlfn.BINOM.INV(BinomTrials,_xlfn.GAMMA.INV(Table3[[#This Row],[RV gamma]],GammaShape2,GammaRate2)/BinomTrials,Table3[[#This Row],[RV binom]])</f>
        <v>1</v>
      </c>
      <c r="M2311" s="1">
        <f>Table3[[#This Row],[Risk 2 simulated occurences]]*_xlfn.LOGNORM.INV(Table3[[#This Row],[RV lognorm]],(LN(ImpLow2)+LN(ImpUp2))/2,(LN(ImpUp2)-LN(ImpLow2))/3.29)</f>
        <v>6041173.5178887146</v>
      </c>
    </row>
    <row r="2312" spans="7:13">
      <c r="G2312">
        <v>0.59474527956673195</v>
      </c>
      <c r="H2312">
        <v>7.6995187009216842E-2</v>
      </c>
      <c r="I2312">
        <v>0.55924509445170179</v>
      </c>
      <c r="J2312">
        <f>_xlfn.BINOM.INV(BinomTrials,_xlfn.GAMMA.INV(Table3[[#This Row],[RV gamma]],GammaShape1,GammaRate1)/BinomTrials,Table3[[#This Row],[RV binom]])</f>
        <v>0</v>
      </c>
      <c r="K2312" s="1">
        <f>Table3[[#This Row],[Risk 1 Simulated occurences]]*_xlfn.LOGNORM.INV(Table3[[#This Row],[RV lognorm]],(LN(ImpLow1)+LN(ImpUp1))/2,(LN(ImpUp1)-LN(ImpLow1))/3.29)</f>
        <v>0</v>
      </c>
      <c r="L2312">
        <f>_xlfn.BINOM.INV(BinomTrials,_xlfn.GAMMA.INV(Table3[[#This Row],[RV gamma]],GammaShape2,GammaRate2)/BinomTrials,Table3[[#This Row],[RV binom]])</f>
        <v>0</v>
      </c>
      <c r="M2312" s="1">
        <f>Table3[[#This Row],[Risk 2 simulated occurences]]*_xlfn.LOGNORM.INV(Table3[[#This Row],[RV lognorm]],(LN(ImpLow2)+LN(ImpUp2))/2,(LN(ImpUp2)-LN(ImpLow2))/3.29)</f>
        <v>0</v>
      </c>
    </row>
    <row r="2313" spans="7:13">
      <c r="G2313">
        <v>0.88391367806303955</v>
      </c>
      <c r="H2313">
        <v>5.8108063907412841E-2</v>
      </c>
      <c r="I2313">
        <v>0.23230244975178616</v>
      </c>
      <c r="J2313">
        <f>_xlfn.BINOM.INV(BinomTrials,_xlfn.GAMMA.INV(Table3[[#This Row],[RV gamma]],GammaShape1,GammaRate1)/BinomTrials,Table3[[#This Row],[RV binom]])</f>
        <v>0</v>
      </c>
      <c r="K2313" s="1">
        <f>Table3[[#This Row],[Risk 1 Simulated occurences]]*_xlfn.LOGNORM.INV(Table3[[#This Row],[RV lognorm]],(LN(ImpLow1)+LN(ImpUp1))/2,(LN(ImpUp1)-LN(ImpLow1))/3.29)</f>
        <v>0</v>
      </c>
      <c r="L2313">
        <f>_xlfn.BINOM.INV(BinomTrials,_xlfn.GAMMA.INV(Table3[[#This Row],[RV gamma]],GammaShape2,GammaRate2)/BinomTrials,Table3[[#This Row],[RV binom]])</f>
        <v>0</v>
      </c>
      <c r="M2313" s="1">
        <f>Table3[[#This Row],[Risk 2 simulated occurences]]*_xlfn.LOGNORM.INV(Table3[[#This Row],[RV lognorm]],(LN(ImpLow2)+LN(ImpUp2))/2,(LN(ImpUp2)-LN(ImpLow2))/3.29)</f>
        <v>0</v>
      </c>
    </row>
    <row r="2314" spans="7:13">
      <c r="G2314">
        <v>0.93718720550517887</v>
      </c>
      <c r="H2314">
        <v>0.62223009188763334</v>
      </c>
      <c r="I2314">
        <v>0.30727297827008787</v>
      </c>
      <c r="J2314">
        <f>_xlfn.BINOM.INV(BinomTrials,_xlfn.GAMMA.INV(Table3[[#This Row],[RV gamma]],GammaShape1,GammaRate1)/BinomTrials,Table3[[#This Row],[RV binom]])</f>
        <v>1</v>
      </c>
      <c r="K2314" s="1">
        <f>Table3[[#This Row],[Risk 1 Simulated occurences]]*_xlfn.LOGNORM.INV(Table3[[#This Row],[RV lognorm]],(LN(ImpLow1)+LN(ImpUp1))/2,(LN(ImpUp1)-LN(ImpLow1))/3.29)</f>
        <v>22229.596985544318</v>
      </c>
      <c r="L2314">
        <f>_xlfn.BINOM.INV(BinomTrials,_xlfn.GAMMA.INV(Table3[[#This Row],[RV gamma]],GammaShape2,GammaRate2)/BinomTrials,Table3[[#This Row],[RV binom]])</f>
        <v>0</v>
      </c>
      <c r="M2314" s="1">
        <f>Table3[[#This Row],[Risk 2 simulated occurences]]*_xlfn.LOGNORM.INV(Table3[[#This Row],[RV lognorm]],(LN(ImpLow2)+LN(ImpUp2))/2,(LN(ImpUp2)-LN(ImpLow2))/3.29)</f>
        <v>0</v>
      </c>
    </row>
    <row r="2315" spans="7:13">
      <c r="G2315">
        <v>0.30536292554129052</v>
      </c>
      <c r="H2315">
        <v>0.82115435545386484</v>
      </c>
      <c r="I2315">
        <v>0.33694578536643915</v>
      </c>
      <c r="J2315">
        <f>_xlfn.BINOM.INV(BinomTrials,_xlfn.GAMMA.INV(Table3[[#This Row],[RV gamma]],GammaShape1,GammaRate1)/BinomTrials,Table3[[#This Row],[RV binom]])</f>
        <v>1</v>
      </c>
      <c r="K2315" s="1">
        <f>Table3[[#This Row],[Risk 1 Simulated occurences]]*_xlfn.LOGNORM.INV(Table3[[#This Row],[RV lognorm]],(LN(ImpLow1)+LN(ImpUp1))/2,(LN(ImpUp1)-LN(ImpLow1))/3.29)</f>
        <v>23555.551952185309</v>
      </c>
      <c r="L2315">
        <f>_xlfn.BINOM.INV(BinomTrials,_xlfn.GAMMA.INV(Table3[[#This Row],[RV gamma]],GammaShape2,GammaRate2)/BinomTrials,Table3[[#This Row],[RV binom]])</f>
        <v>0</v>
      </c>
      <c r="M2315" s="1">
        <f>Table3[[#This Row],[Risk 2 simulated occurences]]*_xlfn.LOGNORM.INV(Table3[[#This Row],[RV lognorm]],(LN(ImpLow2)+LN(ImpUp2))/2,(LN(ImpUp2)-LN(ImpLow2))/3.29)</f>
        <v>0</v>
      </c>
    </row>
    <row r="2316" spans="7:13">
      <c r="G2316">
        <v>0.23468957246965244</v>
      </c>
      <c r="H2316">
        <v>0.14125211310631228</v>
      </c>
      <c r="I2316">
        <v>4.7814653742972134E-2</v>
      </c>
      <c r="J2316">
        <f>_xlfn.BINOM.INV(BinomTrials,_xlfn.GAMMA.INV(Table3[[#This Row],[RV gamma]],GammaShape1,GammaRate1)/BinomTrials,Table3[[#This Row],[RV binom]])</f>
        <v>0</v>
      </c>
      <c r="K2316" s="1">
        <f>Table3[[#This Row],[Risk 1 Simulated occurences]]*_xlfn.LOGNORM.INV(Table3[[#This Row],[RV lognorm]],(LN(ImpLow1)+LN(ImpUp1))/2,(LN(ImpUp1)-LN(ImpLow1))/3.29)</f>
        <v>0</v>
      </c>
      <c r="L2316">
        <f>_xlfn.BINOM.INV(BinomTrials,_xlfn.GAMMA.INV(Table3[[#This Row],[RV gamma]],GammaShape2,GammaRate2)/BinomTrials,Table3[[#This Row],[RV binom]])</f>
        <v>0</v>
      </c>
      <c r="M2316" s="1">
        <f>Table3[[#This Row],[Risk 2 simulated occurences]]*_xlfn.LOGNORM.INV(Table3[[#This Row],[RV lognorm]],(LN(ImpLow2)+LN(ImpUp2))/2,(LN(ImpUp2)-LN(ImpLow2))/3.29)</f>
        <v>0</v>
      </c>
    </row>
    <row r="2317" spans="7:13">
      <c r="G2317">
        <v>0.42764449744841293</v>
      </c>
      <c r="H2317">
        <v>2.4264977790538676E-2</v>
      </c>
      <c r="I2317">
        <v>0.62088545813266438</v>
      </c>
      <c r="J2317">
        <f>_xlfn.BINOM.INV(BinomTrials,_xlfn.GAMMA.INV(Table3[[#This Row],[RV gamma]],GammaShape1,GammaRate1)/BinomTrials,Table3[[#This Row],[RV binom]])</f>
        <v>0</v>
      </c>
      <c r="K2317" s="1">
        <f>Table3[[#This Row],[Risk 1 Simulated occurences]]*_xlfn.LOGNORM.INV(Table3[[#This Row],[RV lognorm]],(LN(ImpLow1)+LN(ImpUp1))/2,(LN(ImpUp1)-LN(ImpLow1))/3.29)</f>
        <v>0</v>
      </c>
      <c r="L2317">
        <f>_xlfn.BINOM.INV(BinomTrials,_xlfn.GAMMA.INV(Table3[[#This Row],[RV gamma]],GammaShape2,GammaRate2)/BinomTrials,Table3[[#This Row],[RV binom]])</f>
        <v>0</v>
      </c>
      <c r="M2317" s="1">
        <f>Table3[[#This Row],[Risk 2 simulated occurences]]*_xlfn.LOGNORM.INV(Table3[[#This Row],[RV lognorm]],(LN(ImpLow2)+LN(ImpUp2))/2,(LN(ImpUp2)-LN(ImpLow2))/3.29)</f>
        <v>0</v>
      </c>
    </row>
    <row r="2318" spans="7:13">
      <c r="G2318">
        <v>0.42106861547616714</v>
      </c>
      <c r="H2318">
        <v>0.82148172558354293</v>
      </c>
      <c r="I2318">
        <v>0.22189483569091878</v>
      </c>
      <c r="J2318">
        <f>_xlfn.BINOM.INV(BinomTrials,_xlfn.GAMMA.INV(Table3[[#This Row],[RV gamma]],GammaShape1,GammaRate1)/BinomTrials,Table3[[#This Row],[RV binom]])</f>
        <v>1</v>
      </c>
      <c r="K2318" s="1">
        <f>Table3[[#This Row],[Risk 1 Simulated occurences]]*_xlfn.LOGNORM.INV(Table3[[#This Row],[RV lognorm]],(LN(ImpLow1)+LN(ImpUp1))/2,(LN(ImpUp1)-LN(ImpLow1))/3.29)</f>
        <v>18502.531849272193</v>
      </c>
      <c r="L2318">
        <f>_xlfn.BINOM.INV(BinomTrials,_xlfn.GAMMA.INV(Table3[[#This Row],[RV gamma]],GammaShape2,GammaRate2)/BinomTrials,Table3[[#This Row],[RV binom]])</f>
        <v>0</v>
      </c>
      <c r="M2318" s="1">
        <f>Table3[[#This Row],[Risk 2 simulated occurences]]*_xlfn.LOGNORM.INV(Table3[[#This Row],[RV lognorm]],(LN(ImpLow2)+LN(ImpUp2))/2,(LN(ImpUp2)-LN(ImpLow2))/3.29)</f>
        <v>0</v>
      </c>
    </row>
    <row r="2319" spans="7:13">
      <c r="G2319">
        <v>0.90022030794071983</v>
      </c>
      <c r="H2319">
        <v>0.64336188260622407</v>
      </c>
      <c r="I2319">
        <v>0.38650345727172841</v>
      </c>
      <c r="J2319">
        <f>_xlfn.BINOM.INV(BinomTrials,_xlfn.GAMMA.INV(Table3[[#This Row],[RV gamma]],GammaShape1,GammaRate1)/BinomTrials,Table3[[#This Row],[RV binom]])</f>
        <v>1</v>
      </c>
      <c r="K2319" s="1">
        <f>Table3[[#This Row],[Risk 1 Simulated occurences]]*_xlfn.LOGNORM.INV(Table3[[#This Row],[RV lognorm]],(LN(ImpLow1)+LN(ImpUp1))/2,(LN(ImpUp1)-LN(ImpLow1))/3.29)</f>
        <v>25842.055864425263</v>
      </c>
      <c r="L2319">
        <f>_xlfn.BINOM.INV(BinomTrials,_xlfn.GAMMA.INV(Table3[[#This Row],[RV gamma]],GammaShape2,GammaRate2)/BinomTrials,Table3[[#This Row],[RV binom]])</f>
        <v>0</v>
      </c>
      <c r="M2319" s="1">
        <f>Table3[[#This Row],[Risk 2 simulated occurences]]*_xlfn.LOGNORM.INV(Table3[[#This Row],[RV lognorm]],(LN(ImpLow2)+LN(ImpUp2))/2,(LN(ImpUp2)-LN(ImpLow2))/3.29)</f>
        <v>0</v>
      </c>
    </row>
    <row r="2320" spans="7:13">
      <c r="G2320">
        <v>2.7155596775540894E-3</v>
      </c>
      <c r="H2320">
        <v>0.98316096280848653</v>
      </c>
      <c r="I2320">
        <v>0.96360636593941895</v>
      </c>
      <c r="J2320">
        <f>_xlfn.BINOM.INV(BinomTrials,_xlfn.GAMMA.INV(Table3[[#This Row],[RV gamma]],GammaShape1,GammaRate1)/BinomTrials,Table3[[#This Row],[RV binom]])</f>
        <v>2</v>
      </c>
      <c r="K2320" s="1">
        <f>Table3[[#This Row],[Risk 1 Simulated occurences]]*_xlfn.LOGNORM.INV(Table3[[#This Row],[RV lognorm]],(LN(ImpLow1)+LN(ImpUp1))/2,(LN(ImpUp1)-LN(ImpLow1))/3.29)</f>
        <v>222007.72155816585</v>
      </c>
      <c r="L2320">
        <f>_xlfn.BINOM.INV(BinomTrials,_xlfn.GAMMA.INV(Table3[[#This Row],[RV gamma]],GammaShape2,GammaRate2)/BinomTrials,Table3[[#This Row],[RV binom]])</f>
        <v>1</v>
      </c>
      <c r="M2320" s="1">
        <f>Table3[[#This Row],[Risk 2 simulated occurences]]*_xlfn.LOGNORM.INV(Table3[[#This Row],[RV lognorm]],(LN(ImpLow2)+LN(ImpUp2))/2,(LN(ImpUp2)-LN(ImpLow2))/3.29)</f>
        <v>11100386.077908298</v>
      </c>
    </row>
    <row r="2321" spans="7:13">
      <c r="G2321">
        <v>0.64041150065158103</v>
      </c>
      <c r="H2321">
        <v>0.98630192223298452</v>
      </c>
      <c r="I2321">
        <v>0.33219234381438806</v>
      </c>
      <c r="J2321">
        <f>_xlfn.BINOM.INV(BinomTrials,_xlfn.GAMMA.INV(Table3[[#This Row],[RV gamma]],GammaShape1,GammaRate1)/BinomTrials,Table3[[#This Row],[RV binom]])</f>
        <v>3</v>
      </c>
      <c r="K2321" s="1">
        <f>Table3[[#This Row],[Risk 1 Simulated occurences]]*_xlfn.LOGNORM.INV(Table3[[#This Row],[RV lognorm]],(LN(ImpLow1)+LN(ImpUp1))/2,(LN(ImpUp1)-LN(ImpLow1))/3.29)</f>
        <v>70023.956487056159</v>
      </c>
      <c r="L2321">
        <f>_xlfn.BINOM.INV(BinomTrials,_xlfn.GAMMA.INV(Table3[[#This Row],[RV gamma]],GammaShape2,GammaRate2)/BinomTrials,Table3[[#This Row],[RV binom]])</f>
        <v>2</v>
      </c>
      <c r="M2321" s="1">
        <f>Table3[[#This Row],[Risk 2 simulated occurences]]*_xlfn.LOGNORM.INV(Table3[[#This Row],[RV lognorm]],(LN(ImpLow2)+LN(ImpUp2))/2,(LN(ImpUp2)-LN(ImpLow2))/3.29)</f>
        <v>4668263.7658037459</v>
      </c>
    </row>
    <row r="2322" spans="7:13">
      <c r="G2322">
        <v>0.39609145112153676</v>
      </c>
      <c r="H2322">
        <v>0.77640696977097867</v>
      </c>
      <c r="I2322">
        <v>0.15672248842042055</v>
      </c>
      <c r="J2322">
        <f>_xlfn.BINOM.INV(BinomTrials,_xlfn.GAMMA.INV(Table3[[#This Row],[RV gamma]],GammaShape1,GammaRate1)/BinomTrials,Table3[[#This Row],[RV binom]])</f>
        <v>1</v>
      </c>
      <c r="K2322" s="1">
        <f>Table3[[#This Row],[Risk 1 Simulated occurences]]*_xlfn.LOGNORM.INV(Table3[[#This Row],[RV lognorm]],(LN(ImpLow1)+LN(ImpUp1))/2,(LN(ImpUp1)-LN(ImpLow1))/3.29)</f>
        <v>15617.48205641974</v>
      </c>
      <c r="L2322">
        <f>_xlfn.BINOM.INV(BinomTrials,_xlfn.GAMMA.INV(Table3[[#This Row],[RV gamma]],GammaShape2,GammaRate2)/BinomTrials,Table3[[#This Row],[RV binom]])</f>
        <v>0</v>
      </c>
      <c r="M2322" s="1">
        <f>Table3[[#This Row],[Risk 2 simulated occurences]]*_xlfn.LOGNORM.INV(Table3[[#This Row],[RV lognorm]],(LN(ImpLow2)+LN(ImpUp2))/2,(LN(ImpUp2)-LN(ImpLow2))/3.29)</f>
        <v>0</v>
      </c>
    </row>
    <row r="2323" spans="7:13">
      <c r="G2323">
        <v>0.10901899966831273</v>
      </c>
      <c r="H2323">
        <v>7.1940940838279635E-2</v>
      </c>
      <c r="I2323">
        <v>3.4862882008246554E-2</v>
      </c>
      <c r="J2323">
        <f>_xlfn.BINOM.INV(BinomTrials,_xlfn.GAMMA.INV(Table3[[#This Row],[RV gamma]],GammaShape1,GammaRate1)/BinomTrials,Table3[[#This Row],[RV binom]])</f>
        <v>0</v>
      </c>
      <c r="K2323" s="1">
        <f>Table3[[#This Row],[Risk 1 Simulated occurences]]*_xlfn.LOGNORM.INV(Table3[[#This Row],[RV lognorm]],(LN(ImpLow1)+LN(ImpUp1))/2,(LN(ImpUp1)-LN(ImpLow1))/3.29)</f>
        <v>0</v>
      </c>
      <c r="L2323">
        <f>_xlfn.BINOM.INV(BinomTrials,_xlfn.GAMMA.INV(Table3[[#This Row],[RV gamma]],GammaShape2,GammaRate2)/BinomTrials,Table3[[#This Row],[RV binom]])</f>
        <v>0</v>
      </c>
      <c r="M2323" s="1">
        <f>Table3[[#This Row],[Risk 2 simulated occurences]]*_xlfn.LOGNORM.INV(Table3[[#This Row],[RV lognorm]],(LN(ImpLow2)+LN(ImpUp2))/2,(LN(ImpUp2)-LN(ImpLow2))/3.29)</f>
        <v>0</v>
      </c>
    </row>
    <row r="2324" spans="7:13">
      <c r="G2324">
        <v>0.28232742533196109</v>
      </c>
      <c r="H2324">
        <v>0.11139266896592112</v>
      </c>
      <c r="I2324">
        <v>0.9404579125998811</v>
      </c>
      <c r="J2324">
        <f>_xlfn.BINOM.INV(BinomTrials,_xlfn.GAMMA.INV(Table3[[#This Row],[RV gamma]],GammaShape1,GammaRate1)/BinomTrials,Table3[[#This Row],[RV binom]])</f>
        <v>0</v>
      </c>
      <c r="K2324" s="1">
        <f>Table3[[#This Row],[Risk 1 Simulated occurences]]*_xlfn.LOGNORM.INV(Table3[[#This Row],[RV lognorm]],(LN(ImpLow1)+LN(ImpUp1))/2,(LN(ImpUp1)-LN(ImpLow1))/3.29)</f>
        <v>0</v>
      </c>
      <c r="L2324">
        <f>_xlfn.BINOM.INV(BinomTrials,_xlfn.GAMMA.INV(Table3[[#This Row],[RV gamma]],GammaShape2,GammaRate2)/BinomTrials,Table3[[#This Row],[RV binom]])</f>
        <v>0</v>
      </c>
      <c r="M2324" s="1">
        <f>Table3[[#This Row],[Risk 2 simulated occurences]]*_xlfn.LOGNORM.INV(Table3[[#This Row],[RV lognorm]],(LN(ImpLow2)+LN(ImpUp2))/2,(LN(ImpUp2)-LN(ImpLow2))/3.29)</f>
        <v>0</v>
      </c>
    </row>
    <row r="2325" spans="7:13">
      <c r="G2325">
        <v>7.7037554270139683E-2</v>
      </c>
      <c r="H2325">
        <v>0.17658731023622085</v>
      </c>
      <c r="I2325">
        <v>0.27613706620230205</v>
      </c>
      <c r="J2325">
        <f>_xlfn.BINOM.INV(BinomTrials,_xlfn.GAMMA.INV(Table3[[#This Row],[RV gamma]],GammaShape1,GammaRate1)/BinomTrials,Table3[[#This Row],[RV binom]])</f>
        <v>0</v>
      </c>
      <c r="K2325" s="1">
        <f>Table3[[#This Row],[Risk 1 Simulated occurences]]*_xlfn.LOGNORM.INV(Table3[[#This Row],[RV lognorm]],(LN(ImpLow1)+LN(ImpUp1))/2,(LN(ImpUp1)-LN(ImpLow1))/3.29)</f>
        <v>0</v>
      </c>
      <c r="L2325">
        <f>_xlfn.BINOM.INV(BinomTrials,_xlfn.GAMMA.INV(Table3[[#This Row],[RV gamma]],GammaShape2,GammaRate2)/BinomTrials,Table3[[#This Row],[RV binom]])</f>
        <v>0</v>
      </c>
      <c r="M2325" s="1">
        <f>Table3[[#This Row],[Risk 2 simulated occurences]]*_xlfn.LOGNORM.INV(Table3[[#This Row],[RV lognorm]],(LN(ImpLow2)+LN(ImpUp2))/2,(LN(ImpUp2)-LN(ImpLow2))/3.29)</f>
        <v>0</v>
      </c>
    </row>
    <row r="2326" spans="7:13">
      <c r="G2326">
        <v>0.77017461823773314</v>
      </c>
      <c r="H2326">
        <v>0.90292314016396324</v>
      </c>
      <c r="I2326">
        <v>3.5671662090193325E-2</v>
      </c>
      <c r="J2326">
        <f>_xlfn.BINOM.INV(BinomTrials,_xlfn.GAMMA.INV(Table3[[#This Row],[RV gamma]],GammaShape1,GammaRate1)/BinomTrials,Table3[[#This Row],[RV binom]])</f>
        <v>2</v>
      </c>
      <c r="K2326" s="1">
        <f>Table3[[#This Row],[Risk 1 Simulated occurences]]*_xlfn.LOGNORM.INV(Table3[[#This Row],[RV lognorm]],(LN(ImpLow1)+LN(ImpUp1))/2,(LN(ImpUp1)-LN(ImpLow1))/3.29)</f>
        <v>17902.709994100092</v>
      </c>
      <c r="L2326">
        <f>_xlfn.BINOM.INV(BinomTrials,_xlfn.GAMMA.INV(Table3[[#This Row],[RV gamma]],GammaShape2,GammaRate2)/BinomTrials,Table3[[#This Row],[RV binom]])</f>
        <v>1</v>
      </c>
      <c r="M2326" s="1">
        <f>Table3[[#This Row],[Risk 2 simulated occurences]]*_xlfn.LOGNORM.INV(Table3[[#This Row],[RV lognorm]],(LN(ImpLow2)+LN(ImpUp2))/2,(LN(ImpUp2)-LN(ImpLow2))/3.29)</f>
        <v>895135.49970500497</v>
      </c>
    </row>
    <row r="2327" spans="7:13">
      <c r="G2327">
        <v>0.32480872158185053</v>
      </c>
      <c r="H2327">
        <v>0.42921673573051428</v>
      </c>
      <c r="I2327">
        <v>0.53362474987917796</v>
      </c>
      <c r="J2327">
        <f>_xlfn.BINOM.INV(BinomTrials,_xlfn.GAMMA.INV(Table3[[#This Row],[RV gamma]],GammaShape1,GammaRate1)/BinomTrials,Table3[[#This Row],[RV binom]])</f>
        <v>0</v>
      </c>
      <c r="K2327" s="1">
        <f>Table3[[#This Row],[Risk 1 Simulated occurences]]*_xlfn.LOGNORM.INV(Table3[[#This Row],[RV lognorm]],(LN(ImpLow1)+LN(ImpUp1))/2,(LN(ImpUp1)-LN(ImpLow1))/3.29)</f>
        <v>0</v>
      </c>
      <c r="L2327">
        <f>_xlfn.BINOM.INV(BinomTrials,_xlfn.GAMMA.INV(Table3[[#This Row],[RV gamma]],GammaShape2,GammaRate2)/BinomTrials,Table3[[#This Row],[RV binom]])</f>
        <v>0</v>
      </c>
      <c r="M2327" s="1">
        <f>Table3[[#This Row],[Risk 2 simulated occurences]]*_xlfn.LOGNORM.INV(Table3[[#This Row],[RV lognorm]],(LN(ImpLow2)+LN(ImpUp2))/2,(LN(ImpUp2)-LN(ImpLow2))/3.29)</f>
        <v>0</v>
      </c>
    </row>
    <row r="2328" spans="7:13">
      <c r="G2328">
        <v>6.0183626161973751E-2</v>
      </c>
      <c r="H2328">
        <v>0.84567742275338498</v>
      </c>
      <c r="I2328">
        <v>0.63117121934479625</v>
      </c>
      <c r="J2328">
        <f>_xlfn.BINOM.INV(BinomTrials,_xlfn.GAMMA.INV(Table3[[#This Row],[RV gamma]],GammaShape1,GammaRate1)/BinomTrials,Table3[[#This Row],[RV binom]])</f>
        <v>1</v>
      </c>
      <c r="K2328" s="1">
        <f>Table3[[#This Row],[Risk 1 Simulated occurences]]*_xlfn.LOGNORM.INV(Table3[[#This Row],[RV lognorm]],(LN(ImpLow1)+LN(ImpUp1))/2,(LN(ImpUp1)-LN(ImpLow1))/3.29)</f>
        <v>39977.03892067611</v>
      </c>
      <c r="L2328">
        <f>_xlfn.BINOM.INV(BinomTrials,_xlfn.GAMMA.INV(Table3[[#This Row],[RV gamma]],GammaShape2,GammaRate2)/BinomTrials,Table3[[#This Row],[RV binom]])</f>
        <v>0</v>
      </c>
      <c r="M2328" s="1">
        <f>Table3[[#This Row],[Risk 2 simulated occurences]]*_xlfn.LOGNORM.INV(Table3[[#This Row],[RV lognorm]],(LN(ImpLow2)+LN(ImpUp2))/2,(LN(ImpUp2)-LN(ImpLow2))/3.29)</f>
        <v>0</v>
      </c>
    </row>
    <row r="2329" spans="7:13">
      <c r="G2329">
        <v>0.50620490429280551</v>
      </c>
      <c r="H2329">
        <v>0.3004442161416841</v>
      </c>
      <c r="I2329">
        <v>9.4683527990562621E-2</v>
      </c>
      <c r="J2329">
        <f>_xlfn.BINOM.INV(BinomTrials,_xlfn.GAMMA.INV(Table3[[#This Row],[RV gamma]],GammaShape1,GammaRate1)/BinomTrials,Table3[[#This Row],[RV binom]])</f>
        <v>0</v>
      </c>
      <c r="K2329" s="1">
        <f>Table3[[#This Row],[Risk 1 Simulated occurences]]*_xlfn.LOGNORM.INV(Table3[[#This Row],[RV lognorm]],(LN(ImpLow1)+LN(ImpUp1))/2,(LN(ImpUp1)-LN(ImpLow1))/3.29)</f>
        <v>0</v>
      </c>
      <c r="L2329">
        <f>_xlfn.BINOM.INV(BinomTrials,_xlfn.GAMMA.INV(Table3[[#This Row],[RV gamma]],GammaShape2,GammaRate2)/BinomTrials,Table3[[#This Row],[RV binom]])</f>
        <v>0</v>
      </c>
      <c r="M2329" s="1">
        <f>Table3[[#This Row],[Risk 2 simulated occurences]]*_xlfn.LOGNORM.INV(Table3[[#This Row],[RV lognorm]],(LN(ImpLow2)+LN(ImpUp2))/2,(LN(ImpUp2)-LN(ImpLow2))/3.29)</f>
        <v>0</v>
      </c>
    </row>
    <row r="2330" spans="7:13">
      <c r="G2330">
        <v>0.78582644918273503</v>
      </c>
      <c r="H2330">
        <v>0.56594069328435725</v>
      </c>
      <c r="I2330">
        <v>0.34605493738597953</v>
      </c>
      <c r="J2330">
        <f>_xlfn.BINOM.INV(BinomTrials,_xlfn.GAMMA.INV(Table3[[#This Row],[RV gamma]],GammaShape1,GammaRate1)/BinomTrials,Table3[[#This Row],[RV binom]])</f>
        <v>1</v>
      </c>
      <c r="K2330" s="1">
        <f>Table3[[#This Row],[Risk 1 Simulated occurences]]*_xlfn.LOGNORM.INV(Table3[[#This Row],[RV lognorm]],(LN(ImpLow1)+LN(ImpUp1))/2,(LN(ImpUp1)-LN(ImpLow1))/3.29)</f>
        <v>23968.301286319536</v>
      </c>
      <c r="L2330">
        <f>_xlfn.BINOM.INV(BinomTrials,_xlfn.GAMMA.INV(Table3[[#This Row],[RV gamma]],GammaShape2,GammaRate2)/BinomTrials,Table3[[#This Row],[RV binom]])</f>
        <v>0</v>
      </c>
      <c r="M2330" s="1">
        <f>Table3[[#This Row],[Risk 2 simulated occurences]]*_xlfn.LOGNORM.INV(Table3[[#This Row],[RV lognorm]],(LN(ImpLow2)+LN(ImpUp2))/2,(LN(ImpUp2)-LN(ImpLow2))/3.29)</f>
        <v>0</v>
      </c>
    </row>
    <row r="2331" spans="7:13">
      <c r="G2331">
        <v>0.38513141422771446</v>
      </c>
      <c r="H2331">
        <v>0.76523203019296382</v>
      </c>
      <c r="I2331">
        <v>0.14533264615821309</v>
      </c>
      <c r="J2331">
        <f>_xlfn.BINOM.INV(BinomTrials,_xlfn.GAMMA.INV(Table3[[#This Row],[RV gamma]],GammaShape1,GammaRate1)/BinomTrials,Table3[[#This Row],[RV binom]])</f>
        <v>1</v>
      </c>
      <c r="K2331" s="1">
        <f>Table3[[#This Row],[Risk 1 Simulated occurences]]*_xlfn.LOGNORM.INV(Table3[[#This Row],[RV lognorm]],(LN(ImpLow1)+LN(ImpUp1))/2,(LN(ImpUp1)-LN(ImpLow1))/3.29)</f>
        <v>15094.744030735092</v>
      </c>
      <c r="L2331">
        <f>_xlfn.BINOM.INV(BinomTrials,_xlfn.GAMMA.INV(Table3[[#This Row],[RV gamma]],GammaShape2,GammaRate2)/BinomTrials,Table3[[#This Row],[RV binom]])</f>
        <v>0</v>
      </c>
      <c r="M2331" s="1">
        <f>Table3[[#This Row],[Risk 2 simulated occurences]]*_xlfn.LOGNORM.INV(Table3[[#This Row],[RV lognorm]],(LN(ImpLow2)+LN(ImpUp2))/2,(LN(ImpUp2)-LN(ImpLow2))/3.29)</f>
        <v>0</v>
      </c>
    </row>
    <row r="2332" spans="7:13">
      <c r="G2332">
        <v>0.90367892519742199</v>
      </c>
      <c r="H2332">
        <v>0.25473145314246948</v>
      </c>
      <c r="I2332">
        <v>0.60578398108751697</v>
      </c>
      <c r="J2332">
        <f>_xlfn.BINOM.INV(BinomTrials,_xlfn.GAMMA.INV(Table3[[#This Row],[RV gamma]],GammaShape1,GammaRate1)/BinomTrials,Table3[[#This Row],[RV binom]])</f>
        <v>0</v>
      </c>
      <c r="K2332" s="1">
        <f>Table3[[#This Row],[Risk 1 Simulated occurences]]*_xlfn.LOGNORM.INV(Table3[[#This Row],[RV lognorm]],(LN(ImpLow1)+LN(ImpUp1))/2,(LN(ImpUp1)-LN(ImpLow1))/3.29)</f>
        <v>0</v>
      </c>
      <c r="L2332">
        <f>_xlfn.BINOM.INV(BinomTrials,_xlfn.GAMMA.INV(Table3[[#This Row],[RV gamma]],GammaShape2,GammaRate2)/BinomTrials,Table3[[#This Row],[RV binom]])</f>
        <v>0</v>
      </c>
      <c r="M2332" s="1">
        <f>Table3[[#This Row],[Risk 2 simulated occurences]]*_xlfn.LOGNORM.INV(Table3[[#This Row],[RV lognorm]],(LN(ImpLow2)+LN(ImpUp2))/2,(LN(ImpUp2)-LN(ImpLow2))/3.29)</f>
        <v>0</v>
      </c>
    </row>
    <row r="2333" spans="7:13">
      <c r="G2333">
        <v>0.13169579307162008</v>
      </c>
      <c r="H2333">
        <v>0.27153296548478911</v>
      </c>
      <c r="I2333">
        <v>0.41137013789795812</v>
      </c>
      <c r="J2333">
        <f>_xlfn.BINOM.INV(BinomTrials,_xlfn.GAMMA.INV(Table3[[#This Row],[RV gamma]],GammaShape1,GammaRate1)/BinomTrials,Table3[[#This Row],[RV binom]])</f>
        <v>0</v>
      </c>
      <c r="K2333" s="1">
        <f>Table3[[#This Row],[Risk 1 Simulated occurences]]*_xlfn.LOGNORM.INV(Table3[[#This Row],[RV lognorm]],(LN(ImpLow1)+LN(ImpUp1))/2,(LN(ImpUp1)-LN(ImpLow1))/3.29)</f>
        <v>0</v>
      </c>
      <c r="L2333">
        <f>_xlfn.BINOM.INV(BinomTrials,_xlfn.GAMMA.INV(Table3[[#This Row],[RV gamma]],GammaShape2,GammaRate2)/BinomTrials,Table3[[#This Row],[RV binom]])</f>
        <v>0</v>
      </c>
      <c r="M2333" s="1">
        <f>Table3[[#This Row],[Risk 2 simulated occurences]]*_xlfn.LOGNORM.INV(Table3[[#This Row],[RV lognorm]],(LN(ImpLow2)+LN(ImpUp2))/2,(LN(ImpUp2)-LN(ImpLow2))/3.29)</f>
        <v>0</v>
      </c>
    </row>
    <row r="2334" spans="7:13">
      <c r="G2334">
        <v>0.41119415471851556</v>
      </c>
      <c r="H2334">
        <v>0.65455090285025108</v>
      </c>
      <c r="I2334">
        <v>0.89790765098198677</v>
      </c>
      <c r="J2334">
        <f>_xlfn.BINOM.INV(BinomTrials,_xlfn.GAMMA.INV(Table3[[#This Row],[RV gamma]],GammaShape1,GammaRate1)/BinomTrials,Table3[[#This Row],[RV binom]])</f>
        <v>1</v>
      </c>
      <c r="K2334" s="1">
        <f>Table3[[#This Row],[Risk 1 Simulated occurences]]*_xlfn.LOGNORM.INV(Table3[[#This Row],[RV lognorm]],(LN(ImpLow1)+LN(ImpUp1))/2,(LN(ImpUp1)-LN(ImpLow1))/3.29)</f>
        <v>76901.155340322963</v>
      </c>
      <c r="L2334">
        <f>_xlfn.BINOM.INV(BinomTrials,_xlfn.GAMMA.INV(Table3[[#This Row],[RV gamma]],GammaShape2,GammaRate2)/BinomTrials,Table3[[#This Row],[RV binom]])</f>
        <v>0</v>
      </c>
      <c r="M2334" s="1">
        <f>Table3[[#This Row],[Risk 2 simulated occurences]]*_xlfn.LOGNORM.INV(Table3[[#This Row],[RV lognorm]],(LN(ImpLow2)+LN(ImpUp2))/2,(LN(ImpUp2)-LN(ImpLow2))/3.29)</f>
        <v>0</v>
      </c>
    </row>
    <row r="2335" spans="7:13">
      <c r="G2335">
        <v>0.94015835409060045</v>
      </c>
      <c r="H2335">
        <v>3.7024204170808289E-2</v>
      </c>
      <c r="I2335">
        <v>0.13389005425101613</v>
      </c>
      <c r="J2335">
        <f>_xlfn.BINOM.INV(BinomTrials,_xlfn.GAMMA.INV(Table3[[#This Row],[RV gamma]],GammaShape1,GammaRate1)/BinomTrials,Table3[[#This Row],[RV binom]])</f>
        <v>0</v>
      </c>
      <c r="K2335" s="1">
        <f>Table3[[#This Row],[Risk 1 Simulated occurences]]*_xlfn.LOGNORM.INV(Table3[[#This Row],[RV lognorm]],(LN(ImpLow1)+LN(ImpUp1))/2,(LN(ImpUp1)-LN(ImpLow1))/3.29)</f>
        <v>0</v>
      </c>
      <c r="L2335">
        <f>_xlfn.BINOM.INV(BinomTrials,_xlfn.GAMMA.INV(Table3[[#This Row],[RV gamma]],GammaShape2,GammaRate2)/BinomTrials,Table3[[#This Row],[RV binom]])</f>
        <v>0</v>
      </c>
      <c r="M2335" s="1">
        <f>Table3[[#This Row],[Risk 2 simulated occurences]]*_xlfn.LOGNORM.INV(Table3[[#This Row],[RV lognorm]],(LN(ImpLow2)+LN(ImpUp2))/2,(LN(ImpUp2)-LN(ImpLow2))/3.29)</f>
        <v>0</v>
      </c>
    </row>
    <row r="2336" spans="7:13">
      <c r="G2336">
        <v>0.24145720072158483</v>
      </c>
      <c r="H2336">
        <v>0.26579949877494924</v>
      </c>
      <c r="I2336">
        <v>0.29014179682831365</v>
      </c>
      <c r="J2336">
        <f>_xlfn.BINOM.INV(BinomTrials,_xlfn.GAMMA.INV(Table3[[#This Row],[RV gamma]],GammaShape1,GammaRate1)/BinomTrials,Table3[[#This Row],[RV binom]])</f>
        <v>0</v>
      </c>
      <c r="K2336" s="1">
        <f>Table3[[#This Row],[Risk 1 Simulated occurences]]*_xlfn.LOGNORM.INV(Table3[[#This Row],[RV lognorm]],(LN(ImpLow1)+LN(ImpUp1))/2,(LN(ImpUp1)-LN(ImpLow1))/3.29)</f>
        <v>0</v>
      </c>
      <c r="L2336">
        <f>_xlfn.BINOM.INV(BinomTrials,_xlfn.GAMMA.INV(Table3[[#This Row],[RV gamma]],GammaShape2,GammaRate2)/BinomTrials,Table3[[#This Row],[RV binom]])</f>
        <v>0</v>
      </c>
      <c r="M2336" s="1">
        <f>Table3[[#This Row],[Risk 2 simulated occurences]]*_xlfn.LOGNORM.INV(Table3[[#This Row],[RV lognorm]],(LN(ImpLow2)+LN(ImpUp2))/2,(LN(ImpUp2)-LN(ImpLow2))/3.29)</f>
        <v>0</v>
      </c>
    </row>
    <row r="2337" spans="7:13">
      <c r="G2337">
        <v>0.17117252767606289</v>
      </c>
      <c r="H2337">
        <v>0.29217591057167197</v>
      </c>
      <c r="I2337">
        <v>0.41317929346728105</v>
      </c>
      <c r="J2337">
        <f>_xlfn.BINOM.INV(BinomTrials,_xlfn.GAMMA.INV(Table3[[#This Row],[RV gamma]],GammaShape1,GammaRate1)/BinomTrials,Table3[[#This Row],[RV binom]])</f>
        <v>0</v>
      </c>
      <c r="K2337" s="1">
        <f>Table3[[#This Row],[Risk 1 Simulated occurences]]*_xlfn.LOGNORM.INV(Table3[[#This Row],[RV lognorm]],(LN(ImpLow1)+LN(ImpUp1))/2,(LN(ImpUp1)-LN(ImpLow1))/3.29)</f>
        <v>0</v>
      </c>
      <c r="L2337">
        <f>_xlfn.BINOM.INV(BinomTrials,_xlfn.GAMMA.INV(Table3[[#This Row],[RV gamma]],GammaShape2,GammaRate2)/BinomTrials,Table3[[#This Row],[RV binom]])</f>
        <v>0</v>
      </c>
      <c r="M2337" s="1">
        <f>Table3[[#This Row],[Risk 2 simulated occurences]]*_xlfn.LOGNORM.INV(Table3[[#This Row],[RV lognorm]],(LN(ImpLow2)+LN(ImpUp2))/2,(LN(ImpUp2)-LN(ImpLow2))/3.29)</f>
        <v>0</v>
      </c>
    </row>
    <row r="2338" spans="7:13">
      <c r="G2338">
        <v>0.89667265158923004</v>
      </c>
      <c r="H2338">
        <v>0.6005289780909796</v>
      </c>
      <c r="I2338">
        <v>0.30438530459272922</v>
      </c>
      <c r="J2338">
        <f>_xlfn.BINOM.INV(BinomTrials,_xlfn.GAMMA.INV(Table3[[#This Row],[RV gamma]],GammaShape1,GammaRate1)/BinomTrials,Table3[[#This Row],[RV binom]])</f>
        <v>1</v>
      </c>
      <c r="K2338" s="1">
        <f>Table3[[#This Row],[Risk 1 Simulated occurences]]*_xlfn.LOGNORM.INV(Table3[[#This Row],[RV lognorm]],(LN(ImpLow1)+LN(ImpUp1))/2,(LN(ImpUp1)-LN(ImpLow1))/3.29)</f>
        <v>22101.860797871035</v>
      </c>
      <c r="L2338">
        <f>_xlfn.BINOM.INV(BinomTrials,_xlfn.GAMMA.INV(Table3[[#This Row],[RV gamma]],GammaShape2,GammaRate2)/BinomTrials,Table3[[#This Row],[RV binom]])</f>
        <v>0</v>
      </c>
      <c r="M2338" s="1">
        <f>Table3[[#This Row],[Risk 2 simulated occurences]]*_xlfn.LOGNORM.INV(Table3[[#This Row],[RV lognorm]],(LN(ImpLow2)+LN(ImpUp2))/2,(LN(ImpUp2)-LN(ImpLow2))/3.29)</f>
        <v>0</v>
      </c>
    </row>
    <row r="2339" spans="7:13">
      <c r="G2339">
        <v>0.37725526018871702</v>
      </c>
      <c r="H2339">
        <v>9.053477509437817E-2</v>
      </c>
      <c r="I2339">
        <v>0.80381429000003923</v>
      </c>
      <c r="J2339">
        <f>_xlfn.BINOM.INV(BinomTrials,_xlfn.GAMMA.INV(Table3[[#This Row],[RV gamma]],GammaShape1,GammaRate1)/BinomTrials,Table3[[#This Row],[RV binom]])</f>
        <v>0</v>
      </c>
      <c r="K2339" s="1">
        <f>Table3[[#This Row],[Risk 1 Simulated occurences]]*_xlfn.LOGNORM.INV(Table3[[#This Row],[RV lognorm]],(LN(ImpLow1)+LN(ImpUp1))/2,(LN(ImpUp1)-LN(ImpLow1))/3.29)</f>
        <v>0</v>
      </c>
      <c r="L2339">
        <f>_xlfn.BINOM.INV(BinomTrials,_xlfn.GAMMA.INV(Table3[[#This Row],[RV gamma]],GammaShape2,GammaRate2)/BinomTrials,Table3[[#This Row],[RV binom]])</f>
        <v>0</v>
      </c>
      <c r="M2339" s="1">
        <f>Table3[[#This Row],[Risk 2 simulated occurences]]*_xlfn.LOGNORM.INV(Table3[[#This Row],[RV lognorm]],(LN(ImpLow2)+LN(ImpUp2))/2,(LN(ImpUp2)-LN(ImpLow2))/3.29)</f>
        <v>0</v>
      </c>
    </row>
    <row r="2340" spans="7:13">
      <c r="G2340">
        <v>0.5291579917674688</v>
      </c>
      <c r="H2340">
        <v>0.6179650112138898</v>
      </c>
      <c r="I2340">
        <v>0.7067720306603108</v>
      </c>
      <c r="J2340">
        <f>_xlfn.BINOM.INV(BinomTrials,_xlfn.GAMMA.INV(Table3[[#This Row],[RV gamma]],GammaShape1,GammaRate1)/BinomTrials,Table3[[#This Row],[RV binom]])</f>
        <v>1</v>
      </c>
      <c r="K2340" s="1">
        <f>Table3[[#This Row],[Risk 1 Simulated occurences]]*_xlfn.LOGNORM.INV(Table3[[#This Row],[RV lognorm]],(LN(ImpLow1)+LN(ImpUp1))/2,(LN(ImpUp1)-LN(ImpLow1))/3.29)</f>
        <v>46274.651272330499</v>
      </c>
      <c r="L2340">
        <f>_xlfn.BINOM.INV(BinomTrials,_xlfn.GAMMA.INV(Table3[[#This Row],[RV gamma]],GammaShape2,GammaRate2)/BinomTrials,Table3[[#This Row],[RV binom]])</f>
        <v>0</v>
      </c>
      <c r="M2340" s="1">
        <f>Table3[[#This Row],[Risk 2 simulated occurences]]*_xlfn.LOGNORM.INV(Table3[[#This Row],[RV lognorm]],(LN(ImpLow2)+LN(ImpUp2))/2,(LN(ImpUp2)-LN(ImpLow2))/3.29)</f>
        <v>0</v>
      </c>
    </row>
    <row r="2341" spans="7:13">
      <c r="G2341">
        <v>0.55836763584910321</v>
      </c>
      <c r="H2341">
        <v>0.13794347184614439</v>
      </c>
      <c r="I2341">
        <v>0.71751930784318563</v>
      </c>
      <c r="J2341">
        <f>_xlfn.BINOM.INV(BinomTrials,_xlfn.GAMMA.INV(Table3[[#This Row],[RV gamma]],GammaShape1,GammaRate1)/BinomTrials,Table3[[#This Row],[RV binom]])</f>
        <v>0</v>
      </c>
      <c r="K2341" s="1">
        <f>Table3[[#This Row],[Risk 1 Simulated occurences]]*_xlfn.LOGNORM.INV(Table3[[#This Row],[RV lognorm]],(LN(ImpLow1)+LN(ImpUp1))/2,(LN(ImpUp1)-LN(ImpLow1))/3.29)</f>
        <v>0</v>
      </c>
      <c r="L2341">
        <f>_xlfn.BINOM.INV(BinomTrials,_xlfn.GAMMA.INV(Table3[[#This Row],[RV gamma]],GammaShape2,GammaRate2)/BinomTrials,Table3[[#This Row],[RV binom]])</f>
        <v>0</v>
      </c>
      <c r="M2341" s="1">
        <f>Table3[[#This Row],[Risk 2 simulated occurences]]*_xlfn.LOGNORM.INV(Table3[[#This Row],[RV lognorm]],(LN(ImpLow2)+LN(ImpUp2))/2,(LN(ImpUp2)-LN(ImpLow2))/3.29)</f>
        <v>0</v>
      </c>
    </row>
    <row r="2342" spans="7:13">
      <c r="G2342">
        <v>0.48485571587684367</v>
      </c>
      <c r="H2342">
        <v>0.41593131814893863</v>
      </c>
      <c r="I2342">
        <v>0.34700692042103359</v>
      </c>
      <c r="J2342">
        <f>_xlfn.BINOM.INV(BinomTrials,_xlfn.GAMMA.INV(Table3[[#This Row],[RV gamma]],GammaShape1,GammaRate1)/BinomTrials,Table3[[#This Row],[RV binom]])</f>
        <v>0</v>
      </c>
      <c r="K2342" s="1">
        <f>Table3[[#This Row],[Risk 1 Simulated occurences]]*_xlfn.LOGNORM.INV(Table3[[#This Row],[RV lognorm]],(LN(ImpLow1)+LN(ImpUp1))/2,(LN(ImpUp1)-LN(ImpLow1))/3.29)</f>
        <v>0</v>
      </c>
      <c r="L2342">
        <f>_xlfn.BINOM.INV(BinomTrials,_xlfn.GAMMA.INV(Table3[[#This Row],[RV gamma]],GammaShape2,GammaRate2)/BinomTrials,Table3[[#This Row],[RV binom]])</f>
        <v>0</v>
      </c>
      <c r="M2342" s="1">
        <f>Table3[[#This Row],[Risk 2 simulated occurences]]*_xlfn.LOGNORM.INV(Table3[[#This Row],[RV lognorm]],(LN(ImpLow2)+LN(ImpUp2))/2,(LN(ImpUp2)-LN(ImpLow2))/3.29)</f>
        <v>0</v>
      </c>
    </row>
    <row r="2343" spans="7:13">
      <c r="G2343">
        <v>0.97001674211119149</v>
      </c>
      <c r="H2343">
        <v>0.55766412921141095</v>
      </c>
      <c r="I2343">
        <v>0.14531151631163039</v>
      </c>
      <c r="J2343">
        <f>_xlfn.BINOM.INV(BinomTrials,_xlfn.GAMMA.INV(Table3[[#This Row],[RV gamma]],GammaShape1,GammaRate1)/BinomTrials,Table3[[#This Row],[RV binom]])</f>
        <v>1</v>
      </c>
      <c r="K2343" s="1">
        <f>Table3[[#This Row],[Risk 1 Simulated occurences]]*_xlfn.LOGNORM.INV(Table3[[#This Row],[RV lognorm]],(LN(ImpLow1)+LN(ImpUp1))/2,(LN(ImpUp1)-LN(ImpLow1))/3.29)</f>
        <v>15093.766136283419</v>
      </c>
      <c r="L2343">
        <f>_xlfn.BINOM.INV(BinomTrials,_xlfn.GAMMA.INV(Table3[[#This Row],[RV gamma]],GammaShape2,GammaRate2)/BinomTrials,Table3[[#This Row],[RV binom]])</f>
        <v>0</v>
      </c>
      <c r="M2343" s="1">
        <f>Table3[[#This Row],[Risk 2 simulated occurences]]*_xlfn.LOGNORM.INV(Table3[[#This Row],[RV lognorm]],(LN(ImpLow2)+LN(ImpUp2))/2,(LN(ImpUp2)-LN(ImpLow2))/3.29)</f>
        <v>0</v>
      </c>
    </row>
    <row r="2344" spans="7:13">
      <c r="G2344">
        <v>7.1384662795525355E-2</v>
      </c>
      <c r="H2344">
        <v>0.66101965618367287</v>
      </c>
      <c r="I2344">
        <v>0.25065464957182049</v>
      </c>
      <c r="J2344">
        <f>_xlfn.BINOM.INV(BinomTrials,_xlfn.GAMMA.INV(Table3[[#This Row],[RV gamma]],GammaShape1,GammaRate1)/BinomTrials,Table3[[#This Row],[RV binom]])</f>
        <v>0</v>
      </c>
      <c r="K2344" s="1">
        <f>Table3[[#This Row],[Risk 1 Simulated occurences]]*_xlfn.LOGNORM.INV(Table3[[#This Row],[RV lognorm]],(LN(ImpLow1)+LN(ImpUp1))/2,(LN(ImpUp1)-LN(ImpLow1))/3.29)</f>
        <v>0</v>
      </c>
      <c r="L2344">
        <f>_xlfn.BINOM.INV(BinomTrials,_xlfn.GAMMA.INV(Table3[[#This Row],[RV gamma]],GammaShape2,GammaRate2)/BinomTrials,Table3[[#This Row],[RV binom]])</f>
        <v>0</v>
      </c>
      <c r="M2344" s="1">
        <f>Table3[[#This Row],[Risk 2 simulated occurences]]*_xlfn.LOGNORM.INV(Table3[[#This Row],[RV lognorm]],(LN(ImpLow2)+LN(ImpUp2))/2,(LN(ImpUp2)-LN(ImpLow2))/3.29)</f>
        <v>0</v>
      </c>
    </row>
    <row r="2345" spans="7:13">
      <c r="G2345">
        <v>0.76202760439460515</v>
      </c>
      <c r="H2345">
        <v>0.75736147899057782</v>
      </c>
      <c r="I2345">
        <v>0.75269535358655049</v>
      </c>
      <c r="J2345">
        <f>_xlfn.BINOM.INV(BinomTrials,_xlfn.GAMMA.INV(Table3[[#This Row],[RV gamma]],GammaShape1,GammaRate1)/BinomTrials,Table3[[#This Row],[RV binom]])</f>
        <v>1</v>
      </c>
      <c r="K2345" s="1">
        <f>Table3[[#This Row],[Risk 1 Simulated occurences]]*_xlfn.LOGNORM.INV(Table3[[#This Row],[RV lognorm]],(LN(ImpLow1)+LN(ImpUp1))/2,(LN(ImpUp1)-LN(ImpLow1))/3.29)</f>
        <v>51003.221194402751</v>
      </c>
      <c r="L2345">
        <f>_xlfn.BINOM.INV(BinomTrials,_xlfn.GAMMA.INV(Table3[[#This Row],[RV gamma]],GammaShape2,GammaRate2)/BinomTrials,Table3[[#This Row],[RV binom]])</f>
        <v>0</v>
      </c>
      <c r="M2345" s="1">
        <f>Table3[[#This Row],[Risk 2 simulated occurences]]*_xlfn.LOGNORM.INV(Table3[[#This Row],[RV lognorm]],(LN(ImpLow2)+LN(ImpUp2))/2,(LN(ImpUp2)-LN(ImpLow2))/3.29)</f>
        <v>0</v>
      </c>
    </row>
    <row r="2346" spans="7:13">
      <c r="G2346">
        <v>0.39794706012958059</v>
      </c>
      <c r="H2346">
        <v>0.9743773946419253</v>
      </c>
      <c r="I2346">
        <v>0.55080772915427001</v>
      </c>
      <c r="J2346">
        <f>_xlfn.BINOM.INV(BinomTrials,_xlfn.GAMMA.INV(Table3[[#This Row],[RV gamma]],GammaShape1,GammaRate1)/BinomTrials,Table3[[#This Row],[RV binom]])</f>
        <v>2</v>
      </c>
      <c r="K2346" s="1">
        <f>Table3[[#This Row],[Risk 1 Simulated occurences]]*_xlfn.LOGNORM.INV(Table3[[#This Row],[RV lognorm]],(LN(ImpLow1)+LN(ImpUp1))/2,(LN(ImpUp1)-LN(ImpLow1))/3.29)</f>
        <v>69158.457016974149</v>
      </c>
      <c r="L2346">
        <f>_xlfn.BINOM.INV(BinomTrials,_xlfn.GAMMA.INV(Table3[[#This Row],[RV gamma]],GammaShape2,GammaRate2)/BinomTrials,Table3[[#This Row],[RV binom]])</f>
        <v>1</v>
      </c>
      <c r="M2346" s="1">
        <f>Table3[[#This Row],[Risk 2 simulated occurences]]*_xlfn.LOGNORM.INV(Table3[[#This Row],[RV lognorm]],(LN(ImpLow2)+LN(ImpUp2))/2,(LN(ImpUp2)-LN(ImpLow2))/3.29)</f>
        <v>3457922.8508487092</v>
      </c>
    </row>
    <row r="2347" spans="7:13">
      <c r="G2347">
        <v>0.29623959786083531</v>
      </c>
      <c r="H2347">
        <v>0.36087174683849876</v>
      </c>
      <c r="I2347">
        <v>0.42550389581616216</v>
      </c>
      <c r="J2347">
        <f>_xlfn.BINOM.INV(BinomTrials,_xlfn.GAMMA.INV(Table3[[#This Row],[RV gamma]],GammaShape1,GammaRate1)/BinomTrials,Table3[[#This Row],[RV binom]])</f>
        <v>0</v>
      </c>
      <c r="K2347" s="1">
        <f>Table3[[#This Row],[Risk 1 Simulated occurences]]*_xlfn.LOGNORM.INV(Table3[[#This Row],[RV lognorm]],(LN(ImpLow1)+LN(ImpUp1))/2,(LN(ImpUp1)-LN(ImpLow1))/3.29)</f>
        <v>0</v>
      </c>
      <c r="L2347">
        <f>_xlfn.BINOM.INV(BinomTrials,_xlfn.GAMMA.INV(Table3[[#This Row],[RV gamma]],GammaShape2,GammaRate2)/BinomTrials,Table3[[#This Row],[RV binom]])</f>
        <v>0</v>
      </c>
      <c r="M2347" s="1">
        <f>Table3[[#This Row],[Risk 2 simulated occurences]]*_xlfn.LOGNORM.INV(Table3[[#This Row],[RV lognorm]],(LN(ImpLow2)+LN(ImpUp2))/2,(LN(ImpUp2)-LN(ImpLow2))/3.29)</f>
        <v>0</v>
      </c>
    </row>
    <row r="2348" spans="7:13">
      <c r="G2348">
        <v>0.89892124705897702</v>
      </c>
      <c r="H2348">
        <v>0.17144911464836873</v>
      </c>
      <c r="I2348">
        <v>0.44397698223776044</v>
      </c>
      <c r="J2348">
        <f>_xlfn.BINOM.INV(BinomTrials,_xlfn.GAMMA.INV(Table3[[#This Row],[RV gamma]],GammaShape1,GammaRate1)/BinomTrials,Table3[[#This Row],[RV binom]])</f>
        <v>0</v>
      </c>
      <c r="K2348" s="1">
        <f>Table3[[#This Row],[Risk 1 Simulated occurences]]*_xlfn.LOGNORM.INV(Table3[[#This Row],[RV lognorm]],(LN(ImpLow1)+LN(ImpUp1))/2,(LN(ImpUp1)-LN(ImpLow1))/3.29)</f>
        <v>0</v>
      </c>
      <c r="L2348">
        <f>_xlfn.BINOM.INV(BinomTrials,_xlfn.GAMMA.INV(Table3[[#This Row],[RV gamma]],GammaShape2,GammaRate2)/BinomTrials,Table3[[#This Row],[RV binom]])</f>
        <v>0</v>
      </c>
      <c r="M2348" s="1">
        <f>Table3[[#This Row],[Risk 2 simulated occurences]]*_xlfn.LOGNORM.INV(Table3[[#This Row],[RV lognorm]],(LN(ImpLow2)+LN(ImpUp2))/2,(LN(ImpUp2)-LN(ImpLow2))/3.29)</f>
        <v>0</v>
      </c>
    </row>
    <row r="2349" spans="7:13">
      <c r="G2349">
        <v>0.16939932022681428</v>
      </c>
      <c r="H2349">
        <v>0.54526989513322244</v>
      </c>
      <c r="I2349">
        <v>0.92114047003963051</v>
      </c>
      <c r="J2349">
        <f>_xlfn.BINOM.INV(BinomTrials,_xlfn.GAMMA.INV(Table3[[#This Row],[RV gamma]],GammaShape1,GammaRate1)/BinomTrials,Table3[[#This Row],[RV binom]])</f>
        <v>0</v>
      </c>
      <c r="K2349" s="1">
        <f>Table3[[#This Row],[Risk 1 Simulated occurences]]*_xlfn.LOGNORM.INV(Table3[[#This Row],[RV lognorm]],(LN(ImpLow1)+LN(ImpUp1))/2,(LN(ImpUp1)-LN(ImpLow1))/3.29)</f>
        <v>0</v>
      </c>
      <c r="L2349">
        <f>_xlfn.BINOM.INV(BinomTrials,_xlfn.GAMMA.INV(Table3[[#This Row],[RV gamma]],GammaShape2,GammaRate2)/BinomTrials,Table3[[#This Row],[RV binom]])</f>
        <v>0</v>
      </c>
      <c r="M2349" s="1">
        <f>Table3[[#This Row],[Risk 2 simulated occurences]]*_xlfn.LOGNORM.INV(Table3[[#This Row],[RV lognorm]],(LN(ImpLow2)+LN(ImpUp2))/2,(LN(ImpUp2)-LN(ImpLow2))/3.29)</f>
        <v>0</v>
      </c>
    </row>
    <row r="2350" spans="7:13">
      <c r="G2350">
        <v>9.4375052067625823E-2</v>
      </c>
      <c r="H2350">
        <v>0.35112750406895182</v>
      </c>
      <c r="I2350">
        <v>0.60787995607027778</v>
      </c>
      <c r="J2350">
        <f>_xlfn.BINOM.INV(BinomTrials,_xlfn.GAMMA.INV(Table3[[#This Row],[RV gamma]],GammaShape1,GammaRate1)/BinomTrials,Table3[[#This Row],[RV binom]])</f>
        <v>0</v>
      </c>
      <c r="K2350" s="1">
        <f>Table3[[#This Row],[Risk 1 Simulated occurences]]*_xlfn.LOGNORM.INV(Table3[[#This Row],[RV lognorm]],(LN(ImpLow1)+LN(ImpUp1))/2,(LN(ImpUp1)-LN(ImpLow1))/3.29)</f>
        <v>0</v>
      </c>
      <c r="L2350">
        <f>_xlfn.BINOM.INV(BinomTrials,_xlfn.GAMMA.INV(Table3[[#This Row],[RV gamma]],GammaShape2,GammaRate2)/BinomTrials,Table3[[#This Row],[RV binom]])</f>
        <v>0</v>
      </c>
      <c r="M2350" s="1">
        <f>Table3[[#This Row],[Risk 2 simulated occurences]]*_xlfn.LOGNORM.INV(Table3[[#This Row],[RV lognorm]],(LN(ImpLow2)+LN(ImpUp2))/2,(LN(ImpUp2)-LN(ImpLow2))/3.29)</f>
        <v>0</v>
      </c>
    </row>
    <row r="2351" spans="7:13">
      <c r="G2351">
        <v>0.16150010058726189</v>
      </c>
      <c r="H2351">
        <v>0.39996088687328663</v>
      </c>
      <c r="I2351">
        <v>0.63842167315931142</v>
      </c>
      <c r="J2351">
        <f>_xlfn.BINOM.INV(BinomTrials,_xlfn.GAMMA.INV(Table3[[#This Row],[RV gamma]],GammaShape1,GammaRate1)/BinomTrials,Table3[[#This Row],[RV binom]])</f>
        <v>0</v>
      </c>
      <c r="K2351" s="1">
        <f>Table3[[#This Row],[Risk 1 Simulated occurences]]*_xlfn.LOGNORM.INV(Table3[[#This Row],[RV lognorm]],(LN(ImpLow1)+LN(ImpUp1))/2,(LN(ImpUp1)-LN(ImpLow1))/3.29)</f>
        <v>0</v>
      </c>
      <c r="L2351">
        <f>_xlfn.BINOM.INV(BinomTrials,_xlfn.GAMMA.INV(Table3[[#This Row],[RV gamma]],GammaShape2,GammaRate2)/BinomTrials,Table3[[#This Row],[RV binom]])</f>
        <v>0</v>
      </c>
      <c r="M2351" s="1">
        <f>Table3[[#This Row],[Risk 2 simulated occurences]]*_xlfn.LOGNORM.INV(Table3[[#This Row],[RV lognorm]],(LN(ImpLow2)+LN(ImpUp2))/2,(LN(ImpUp2)-LN(ImpLow2))/3.29)</f>
        <v>0</v>
      </c>
    </row>
    <row r="2352" spans="7:13">
      <c r="G2352">
        <v>0.33219057011054387</v>
      </c>
      <c r="H2352">
        <v>0.1426256793283977</v>
      </c>
      <c r="I2352">
        <v>0.95306078854625154</v>
      </c>
      <c r="J2352">
        <f>_xlfn.BINOM.INV(BinomTrials,_xlfn.GAMMA.INV(Table3[[#This Row],[RV gamma]],GammaShape1,GammaRate1)/BinomTrials,Table3[[#This Row],[RV binom]])</f>
        <v>0</v>
      </c>
      <c r="K2352" s="1">
        <f>Table3[[#This Row],[Risk 1 Simulated occurences]]*_xlfn.LOGNORM.INV(Table3[[#This Row],[RV lognorm]],(LN(ImpLow1)+LN(ImpUp1))/2,(LN(ImpUp1)-LN(ImpLow1))/3.29)</f>
        <v>0</v>
      </c>
      <c r="L2352">
        <f>_xlfn.BINOM.INV(BinomTrials,_xlfn.GAMMA.INV(Table3[[#This Row],[RV gamma]],GammaShape2,GammaRate2)/BinomTrials,Table3[[#This Row],[RV binom]])</f>
        <v>0</v>
      </c>
      <c r="M2352" s="1">
        <f>Table3[[#This Row],[Risk 2 simulated occurences]]*_xlfn.LOGNORM.INV(Table3[[#This Row],[RV lognorm]],(LN(ImpLow2)+LN(ImpUp2))/2,(LN(ImpUp2)-LN(ImpLow2))/3.29)</f>
        <v>0</v>
      </c>
    </row>
    <row r="2353" spans="7:13">
      <c r="G2353">
        <v>0.12691184791126839</v>
      </c>
      <c r="H2353">
        <v>0.1097924723801168</v>
      </c>
      <c r="I2353">
        <v>9.26730968489652E-2</v>
      </c>
      <c r="J2353">
        <f>_xlfn.BINOM.INV(BinomTrials,_xlfn.GAMMA.INV(Table3[[#This Row],[RV gamma]],GammaShape1,GammaRate1)/BinomTrials,Table3[[#This Row],[RV binom]])</f>
        <v>0</v>
      </c>
      <c r="K2353" s="1">
        <f>Table3[[#This Row],[Risk 1 Simulated occurences]]*_xlfn.LOGNORM.INV(Table3[[#This Row],[RV lognorm]],(LN(ImpLow1)+LN(ImpUp1))/2,(LN(ImpUp1)-LN(ImpLow1))/3.29)</f>
        <v>0</v>
      </c>
      <c r="L2353">
        <f>_xlfn.BINOM.INV(BinomTrials,_xlfn.GAMMA.INV(Table3[[#This Row],[RV gamma]],GammaShape2,GammaRate2)/BinomTrials,Table3[[#This Row],[RV binom]])</f>
        <v>0</v>
      </c>
      <c r="M2353" s="1">
        <f>Table3[[#This Row],[Risk 2 simulated occurences]]*_xlfn.LOGNORM.INV(Table3[[#This Row],[RV lognorm]],(LN(ImpLow2)+LN(ImpUp2))/2,(LN(ImpUp2)-LN(ImpLow2))/3.29)</f>
        <v>0</v>
      </c>
    </row>
    <row r="2354" spans="7:13">
      <c r="G2354">
        <v>7.4278446880298877E-3</v>
      </c>
      <c r="H2354">
        <v>0.28208329262308929</v>
      </c>
      <c r="I2354">
        <v>0.55673874055814876</v>
      </c>
      <c r="J2354">
        <f>_xlfn.BINOM.INV(BinomTrials,_xlfn.GAMMA.INV(Table3[[#This Row],[RV gamma]],GammaShape1,GammaRate1)/BinomTrials,Table3[[#This Row],[RV binom]])</f>
        <v>0</v>
      </c>
      <c r="K2354" s="1">
        <f>Table3[[#This Row],[Risk 1 Simulated occurences]]*_xlfn.LOGNORM.INV(Table3[[#This Row],[RV lognorm]],(LN(ImpLow1)+LN(ImpUp1))/2,(LN(ImpUp1)-LN(ImpLow1))/3.29)</f>
        <v>0</v>
      </c>
      <c r="L2354">
        <f>_xlfn.BINOM.INV(BinomTrials,_xlfn.GAMMA.INV(Table3[[#This Row],[RV gamma]],GammaShape2,GammaRate2)/BinomTrials,Table3[[#This Row],[RV binom]])</f>
        <v>0</v>
      </c>
      <c r="M2354" s="1">
        <f>Table3[[#This Row],[Risk 2 simulated occurences]]*_xlfn.LOGNORM.INV(Table3[[#This Row],[RV lognorm]],(LN(ImpLow2)+LN(ImpUp2))/2,(LN(ImpUp2)-LN(ImpLow2))/3.29)</f>
        <v>0</v>
      </c>
    </row>
    <row r="2355" spans="7:13">
      <c r="G2355">
        <v>0.83978567171831875</v>
      </c>
      <c r="H2355">
        <v>0.97389911626181525</v>
      </c>
      <c r="I2355">
        <v>0.10801256080531169</v>
      </c>
      <c r="J2355">
        <f>_xlfn.BINOM.INV(BinomTrials,_xlfn.GAMMA.INV(Table3[[#This Row],[RV gamma]],GammaShape1,GammaRate1)/BinomTrials,Table3[[#This Row],[RV binom]])</f>
        <v>2</v>
      </c>
      <c r="K2355" s="1">
        <f>Table3[[#This Row],[Risk 1 Simulated occurences]]*_xlfn.LOGNORM.INV(Table3[[#This Row],[RV lognorm]],(LN(ImpLow1)+LN(ImpUp1))/2,(LN(ImpUp1)-LN(ImpLow1))/3.29)</f>
        <v>26606.724926265586</v>
      </c>
      <c r="L2355">
        <f>_xlfn.BINOM.INV(BinomTrials,_xlfn.GAMMA.INV(Table3[[#This Row],[RV gamma]],GammaShape2,GammaRate2)/BinomTrials,Table3[[#This Row],[RV binom]])</f>
        <v>1</v>
      </c>
      <c r="M2355" s="1">
        <f>Table3[[#This Row],[Risk 2 simulated occurences]]*_xlfn.LOGNORM.INV(Table3[[#This Row],[RV lognorm]],(LN(ImpLow2)+LN(ImpUp2))/2,(LN(ImpUp2)-LN(ImpLow2))/3.29)</f>
        <v>1330336.24631328</v>
      </c>
    </row>
    <row r="2356" spans="7:13">
      <c r="G2356">
        <v>0.27778456978396726</v>
      </c>
      <c r="H2356">
        <v>0.32244701232875095</v>
      </c>
      <c r="I2356">
        <v>0.36710945487353458</v>
      </c>
      <c r="J2356">
        <f>_xlfn.BINOM.INV(BinomTrials,_xlfn.GAMMA.INV(Table3[[#This Row],[RV gamma]],GammaShape1,GammaRate1)/BinomTrials,Table3[[#This Row],[RV binom]])</f>
        <v>0</v>
      </c>
      <c r="K2356" s="1">
        <f>Table3[[#This Row],[Risk 1 Simulated occurences]]*_xlfn.LOGNORM.INV(Table3[[#This Row],[RV lognorm]],(LN(ImpLow1)+LN(ImpUp1))/2,(LN(ImpUp1)-LN(ImpLow1))/3.29)</f>
        <v>0</v>
      </c>
      <c r="L2356">
        <f>_xlfn.BINOM.INV(BinomTrials,_xlfn.GAMMA.INV(Table3[[#This Row],[RV gamma]],GammaShape2,GammaRate2)/BinomTrials,Table3[[#This Row],[RV binom]])</f>
        <v>0</v>
      </c>
      <c r="M2356" s="1">
        <f>Table3[[#This Row],[Risk 2 simulated occurences]]*_xlfn.LOGNORM.INV(Table3[[#This Row],[RV lognorm]],(LN(ImpLow2)+LN(ImpUp2))/2,(LN(ImpUp2)-LN(ImpLow2))/3.29)</f>
        <v>0</v>
      </c>
    </row>
    <row r="2357" spans="7:13">
      <c r="G2357">
        <v>0.7252643591376321</v>
      </c>
      <c r="H2357">
        <v>0.36693620931680138</v>
      </c>
      <c r="I2357">
        <v>8.6080594959706339E-3</v>
      </c>
      <c r="J2357">
        <f>_xlfn.BINOM.INV(BinomTrials,_xlfn.GAMMA.INV(Table3[[#This Row],[RV gamma]],GammaShape1,GammaRate1)/BinomTrials,Table3[[#This Row],[RV binom]])</f>
        <v>0</v>
      </c>
      <c r="K2357" s="1">
        <f>Table3[[#This Row],[Risk 1 Simulated occurences]]*_xlfn.LOGNORM.INV(Table3[[#This Row],[RV lognorm]],(LN(ImpLow1)+LN(ImpUp1))/2,(LN(ImpUp1)-LN(ImpLow1))/3.29)</f>
        <v>0</v>
      </c>
      <c r="L2357">
        <f>_xlfn.BINOM.INV(BinomTrials,_xlfn.GAMMA.INV(Table3[[#This Row],[RV gamma]],GammaShape2,GammaRate2)/BinomTrials,Table3[[#This Row],[RV binom]])</f>
        <v>0</v>
      </c>
      <c r="M2357" s="1">
        <f>Table3[[#This Row],[Risk 2 simulated occurences]]*_xlfn.LOGNORM.INV(Table3[[#This Row],[RV lognorm]],(LN(ImpLow2)+LN(ImpUp2))/2,(LN(ImpUp2)-LN(ImpLow2))/3.29)</f>
        <v>0</v>
      </c>
    </row>
    <row r="2358" spans="7:13">
      <c r="G2358">
        <v>0.51808402618304084</v>
      </c>
      <c r="H2358">
        <v>9.6869987480747502E-2</v>
      </c>
      <c r="I2358">
        <v>0.67565594877845414</v>
      </c>
      <c r="J2358">
        <f>_xlfn.BINOM.INV(BinomTrials,_xlfn.GAMMA.INV(Table3[[#This Row],[RV gamma]],GammaShape1,GammaRate1)/BinomTrials,Table3[[#This Row],[RV binom]])</f>
        <v>0</v>
      </c>
      <c r="K2358" s="1">
        <f>Table3[[#This Row],[Risk 1 Simulated occurences]]*_xlfn.LOGNORM.INV(Table3[[#This Row],[RV lognorm]],(LN(ImpLow1)+LN(ImpUp1))/2,(LN(ImpUp1)-LN(ImpLow1))/3.29)</f>
        <v>0</v>
      </c>
      <c r="L2358">
        <f>_xlfn.BINOM.INV(BinomTrials,_xlfn.GAMMA.INV(Table3[[#This Row],[RV gamma]],GammaShape2,GammaRate2)/BinomTrials,Table3[[#This Row],[RV binom]])</f>
        <v>0</v>
      </c>
      <c r="M2358" s="1">
        <f>Table3[[#This Row],[Risk 2 simulated occurences]]*_xlfn.LOGNORM.INV(Table3[[#This Row],[RV lognorm]],(LN(ImpLow2)+LN(ImpUp2))/2,(LN(ImpUp2)-LN(ImpLow2))/3.29)</f>
        <v>0</v>
      </c>
    </row>
    <row r="2359" spans="7:13">
      <c r="G2359">
        <v>0.43822805836714246</v>
      </c>
      <c r="H2359">
        <v>9.3879588923360957E-2</v>
      </c>
      <c r="I2359">
        <v>0.7495311194795794</v>
      </c>
      <c r="J2359">
        <f>_xlfn.BINOM.INV(BinomTrials,_xlfn.GAMMA.INV(Table3[[#This Row],[RV gamma]],GammaShape1,GammaRate1)/BinomTrials,Table3[[#This Row],[RV binom]])</f>
        <v>0</v>
      </c>
      <c r="K2359" s="1">
        <f>Table3[[#This Row],[Risk 1 Simulated occurences]]*_xlfn.LOGNORM.INV(Table3[[#This Row],[RV lognorm]],(LN(ImpLow1)+LN(ImpUp1))/2,(LN(ImpUp1)-LN(ImpLow1))/3.29)</f>
        <v>0</v>
      </c>
      <c r="L2359">
        <f>_xlfn.BINOM.INV(BinomTrials,_xlfn.GAMMA.INV(Table3[[#This Row],[RV gamma]],GammaShape2,GammaRate2)/BinomTrials,Table3[[#This Row],[RV binom]])</f>
        <v>0</v>
      </c>
      <c r="M2359" s="1">
        <f>Table3[[#This Row],[Risk 2 simulated occurences]]*_xlfn.LOGNORM.INV(Table3[[#This Row],[RV lognorm]],(LN(ImpLow2)+LN(ImpUp2))/2,(LN(ImpUp2)-LN(ImpLow2))/3.29)</f>
        <v>0</v>
      </c>
    </row>
    <row r="2360" spans="7:13">
      <c r="G2360">
        <v>0.29897697656367767</v>
      </c>
      <c r="H2360">
        <v>0.83425103492767128</v>
      </c>
      <c r="I2360">
        <v>0.369525093291665</v>
      </c>
      <c r="J2360">
        <f>_xlfn.BINOM.INV(BinomTrials,_xlfn.GAMMA.INV(Table3[[#This Row],[RV gamma]],GammaShape1,GammaRate1)/BinomTrials,Table3[[#This Row],[RV binom]])</f>
        <v>1</v>
      </c>
      <c r="K2360" s="1">
        <f>Table3[[#This Row],[Risk 1 Simulated occurences]]*_xlfn.LOGNORM.INV(Table3[[#This Row],[RV lognorm]],(LN(ImpLow1)+LN(ImpUp1))/2,(LN(ImpUp1)-LN(ImpLow1))/3.29)</f>
        <v>25046.689458324843</v>
      </c>
      <c r="L2360">
        <f>_xlfn.BINOM.INV(BinomTrials,_xlfn.GAMMA.INV(Table3[[#This Row],[RV gamma]],GammaShape2,GammaRate2)/BinomTrials,Table3[[#This Row],[RV binom]])</f>
        <v>0</v>
      </c>
      <c r="M2360" s="1">
        <f>Table3[[#This Row],[Risk 2 simulated occurences]]*_xlfn.LOGNORM.INV(Table3[[#This Row],[RV lognorm]],(LN(ImpLow2)+LN(ImpUp2))/2,(LN(ImpUp2)-LN(ImpLow2))/3.29)</f>
        <v>0</v>
      </c>
    </row>
    <row r="2361" spans="7:13">
      <c r="G2361">
        <v>0.90604510573020447</v>
      </c>
      <c r="H2361">
        <v>0.25714402937197312</v>
      </c>
      <c r="I2361">
        <v>0.60824295301374187</v>
      </c>
      <c r="J2361">
        <f>_xlfn.BINOM.INV(BinomTrials,_xlfn.GAMMA.INV(Table3[[#This Row],[RV gamma]],GammaShape1,GammaRate1)/BinomTrials,Table3[[#This Row],[RV binom]])</f>
        <v>0</v>
      </c>
      <c r="K2361" s="1">
        <f>Table3[[#This Row],[Risk 1 Simulated occurences]]*_xlfn.LOGNORM.INV(Table3[[#This Row],[RV lognorm]],(LN(ImpLow1)+LN(ImpUp1))/2,(LN(ImpUp1)-LN(ImpLow1))/3.29)</f>
        <v>0</v>
      </c>
      <c r="L2361">
        <f>_xlfn.BINOM.INV(BinomTrials,_xlfn.GAMMA.INV(Table3[[#This Row],[RV gamma]],GammaShape2,GammaRate2)/BinomTrials,Table3[[#This Row],[RV binom]])</f>
        <v>0</v>
      </c>
      <c r="M2361" s="1">
        <f>Table3[[#This Row],[Risk 2 simulated occurences]]*_xlfn.LOGNORM.INV(Table3[[#This Row],[RV lognorm]],(LN(ImpLow2)+LN(ImpUp2))/2,(LN(ImpUp2)-LN(ImpLow2))/3.29)</f>
        <v>0</v>
      </c>
    </row>
    <row r="2362" spans="7:13">
      <c r="G2362">
        <v>0.90009200754579721</v>
      </c>
      <c r="H2362">
        <v>0.8197016547525775</v>
      </c>
      <c r="I2362">
        <v>0.73931130195935779</v>
      </c>
      <c r="J2362">
        <f>_xlfn.BINOM.INV(BinomTrials,_xlfn.GAMMA.INV(Table3[[#This Row],[RV gamma]],GammaShape1,GammaRate1)/BinomTrials,Table3[[#This Row],[RV binom]])</f>
        <v>1</v>
      </c>
      <c r="K2362" s="1">
        <f>Table3[[#This Row],[Risk 1 Simulated occurences]]*_xlfn.LOGNORM.INV(Table3[[#This Row],[RV lognorm]],(LN(ImpLow1)+LN(ImpUp1))/2,(LN(ImpUp1)-LN(ImpLow1))/3.29)</f>
        <v>49533.703568664496</v>
      </c>
      <c r="L2362">
        <f>_xlfn.BINOM.INV(BinomTrials,_xlfn.GAMMA.INV(Table3[[#This Row],[RV gamma]],GammaShape2,GammaRate2)/BinomTrials,Table3[[#This Row],[RV binom]])</f>
        <v>1</v>
      </c>
      <c r="M2362" s="1">
        <f>Table3[[#This Row],[Risk 2 simulated occurences]]*_xlfn.LOGNORM.INV(Table3[[#This Row],[RV lognorm]],(LN(ImpLow2)+LN(ImpUp2))/2,(LN(ImpUp2)-LN(ImpLow2))/3.29)</f>
        <v>4953370.3568664603</v>
      </c>
    </row>
    <row r="2363" spans="7:13">
      <c r="G2363">
        <v>0.84637082221283155</v>
      </c>
      <c r="H2363">
        <v>0.72571142656994581</v>
      </c>
      <c r="I2363">
        <v>0.60505203092706017</v>
      </c>
      <c r="J2363">
        <f>_xlfn.BINOM.INV(BinomTrials,_xlfn.GAMMA.INV(Table3[[#This Row],[RV gamma]],GammaShape1,GammaRate1)/BinomTrials,Table3[[#This Row],[RV binom]])</f>
        <v>1</v>
      </c>
      <c r="K2363" s="1">
        <f>Table3[[#This Row],[Risk 1 Simulated occurences]]*_xlfn.LOGNORM.INV(Table3[[#This Row],[RV lognorm]],(LN(ImpLow1)+LN(ImpUp1))/2,(LN(ImpUp1)-LN(ImpLow1))/3.29)</f>
        <v>38105.402103321969</v>
      </c>
      <c r="L2363">
        <f>_xlfn.BINOM.INV(BinomTrials,_xlfn.GAMMA.INV(Table3[[#This Row],[RV gamma]],GammaShape2,GammaRate2)/BinomTrials,Table3[[#This Row],[RV binom]])</f>
        <v>0</v>
      </c>
      <c r="M2363" s="1">
        <f>Table3[[#This Row],[Risk 2 simulated occurences]]*_xlfn.LOGNORM.INV(Table3[[#This Row],[RV lognorm]],(LN(ImpLow2)+LN(ImpUp2))/2,(LN(ImpUp2)-LN(ImpLow2))/3.29)</f>
        <v>0</v>
      </c>
    </row>
    <row r="2364" spans="7:13">
      <c r="G2364">
        <v>0.95440893105902191</v>
      </c>
      <c r="H2364">
        <v>3.1946361079787072E-2</v>
      </c>
      <c r="I2364">
        <v>0.1094837911005522</v>
      </c>
      <c r="J2364">
        <f>_xlfn.BINOM.INV(BinomTrials,_xlfn.GAMMA.INV(Table3[[#This Row],[RV gamma]],GammaShape1,GammaRate1)/BinomTrials,Table3[[#This Row],[RV binom]])</f>
        <v>0</v>
      </c>
      <c r="K2364" s="1">
        <f>Table3[[#This Row],[Risk 1 Simulated occurences]]*_xlfn.LOGNORM.INV(Table3[[#This Row],[RV lognorm]],(LN(ImpLow1)+LN(ImpUp1))/2,(LN(ImpUp1)-LN(ImpLow1))/3.29)</f>
        <v>0</v>
      </c>
      <c r="L2364">
        <f>_xlfn.BINOM.INV(BinomTrials,_xlfn.GAMMA.INV(Table3[[#This Row],[RV gamma]],GammaShape2,GammaRate2)/BinomTrials,Table3[[#This Row],[RV binom]])</f>
        <v>0</v>
      </c>
      <c r="M2364" s="1">
        <f>Table3[[#This Row],[Risk 2 simulated occurences]]*_xlfn.LOGNORM.INV(Table3[[#This Row],[RV lognorm]],(LN(ImpLow2)+LN(ImpUp2))/2,(LN(ImpUp2)-LN(ImpLow2))/3.29)</f>
        <v>0</v>
      </c>
    </row>
    <row r="2365" spans="7:13">
      <c r="G2365">
        <v>0.75090430898168326</v>
      </c>
      <c r="H2365">
        <v>0.92249066798132406</v>
      </c>
      <c r="I2365">
        <v>9.4077026980964942E-2</v>
      </c>
      <c r="J2365">
        <f>_xlfn.BINOM.INV(BinomTrials,_xlfn.GAMMA.INV(Table3[[#This Row],[RV gamma]],GammaShape1,GammaRate1)/BinomTrials,Table3[[#This Row],[RV binom]])</f>
        <v>2</v>
      </c>
      <c r="K2365" s="1">
        <f>Table3[[#This Row],[Risk 1 Simulated occurences]]*_xlfn.LOGNORM.INV(Table3[[#This Row],[RV lognorm]],(LN(ImpLow1)+LN(ImpUp1))/2,(LN(ImpUp1)-LN(ImpLow1))/3.29)</f>
        <v>25177.45876558173</v>
      </c>
      <c r="L2365">
        <f>_xlfn.BINOM.INV(BinomTrials,_xlfn.GAMMA.INV(Table3[[#This Row],[RV gamma]],GammaShape2,GammaRate2)/BinomTrials,Table3[[#This Row],[RV binom]])</f>
        <v>1</v>
      </c>
      <c r="M2365" s="1">
        <f>Table3[[#This Row],[Risk 2 simulated occurences]]*_xlfn.LOGNORM.INV(Table3[[#This Row],[RV lognorm]],(LN(ImpLow2)+LN(ImpUp2))/2,(LN(ImpUp2)-LN(ImpLow2))/3.29)</f>
        <v>1258872.938279087</v>
      </c>
    </row>
    <row r="2366" spans="7:13">
      <c r="G2366">
        <v>0.44872105515036781</v>
      </c>
      <c r="H2366">
        <v>0.30065676211410053</v>
      </c>
      <c r="I2366">
        <v>0.15259246907783322</v>
      </c>
      <c r="J2366">
        <f>_xlfn.BINOM.INV(BinomTrials,_xlfn.GAMMA.INV(Table3[[#This Row],[RV gamma]],GammaShape1,GammaRate1)/BinomTrials,Table3[[#This Row],[RV binom]])</f>
        <v>0</v>
      </c>
      <c r="K2366" s="1">
        <f>Table3[[#This Row],[Risk 1 Simulated occurences]]*_xlfn.LOGNORM.INV(Table3[[#This Row],[RV lognorm]],(LN(ImpLow1)+LN(ImpUp1))/2,(LN(ImpUp1)-LN(ImpLow1))/3.29)</f>
        <v>0</v>
      </c>
      <c r="L2366">
        <f>_xlfn.BINOM.INV(BinomTrials,_xlfn.GAMMA.INV(Table3[[#This Row],[RV gamma]],GammaShape2,GammaRate2)/BinomTrials,Table3[[#This Row],[RV binom]])</f>
        <v>0</v>
      </c>
      <c r="M2366" s="1">
        <f>Table3[[#This Row],[Risk 2 simulated occurences]]*_xlfn.LOGNORM.INV(Table3[[#This Row],[RV lognorm]],(LN(ImpLow2)+LN(ImpUp2))/2,(LN(ImpUp2)-LN(ImpLow2))/3.29)</f>
        <v>0</v>
      </c>
    </row>
    <row r="2367" spans="7:13">
      <c r="G2367">
        <v>0.65477391223179826</v>
      </c>
      <c r="H2367">
        <v>0.13820085168732371</v>
      </c>
      <c r="I2367">
        <v>0.62162779114284916</v>
      </c>
      <c r="J2367">
        <f>_xlfn.BINOM.INV(BinomTrials,_xlfn.GAMMA.INV(Table3[[#This Row],[RV gamma]],GammaShape1,GammaRate1)/BinomTrials,Table3[[#This Row],[RV binom]])</f>
        <v>0</v>
      </c>
      <c r="K2367" s="1">
        <f>Table3[[#This Row],[Risk 1 Simulated occurences]]*_xlfn.LOGNORM.INV(Table3[[#This Row],[RV lognorm]],(LN(ImpLow1)+LN(ImpUp1))/2,(LN(ImpUp1)-LN(ImpLow1))/3.29)</f>
        <v>0</v>
      </c>
      <c r="L2367">
        <f>_xlfn.BINOM.INV(BinomTrials,_xlfn.GAMMA.INV(Table3[[#This Row],[RV gamma]],GammaShape2,GammaRate2)/BinomTrials,Table3[[#This Row],[RV binom]])</f>
        <v>0</v>
      </c>
      <c r="M2367" s="1">
        <f>Table3[[#This Row],[Risk 2 simulated occurences]]*_xlfn.LOGNORM.INV(Table3[[#This Row],[RV lognorm]],(LN(ImpLow2)+LN(ImpUp2))/2,(LN(ImpUp2)-LN(ImpLow2))/3.29)</f>
        <v>0</v>
      </c>
    </row>
    <row r="2368" spans="7:13">
      <c r="G2368">
        <v>0.78514287983306819</v>
      </c>
      <c r="H2368">
        <v>0.74171430884940281</v>
      </c>
      <c r="I2368">
        <v>0.69828573786573755</v>
      </c>
      <c r="J2368">
        <f>_xlfn.BINOM.INV(BinomTrials,_xlfn.GAMMA.INV(Table3[[#This Row],[RV gamma]],GammaShape1,GammaRate1)/BinomTrials,Table3[[#This Row],[RV binom]])</f>
        <v>1</v>
      </c>
      <c r="K2368" s="1">
        <f>Table3[[#This Row],[Risk 1 Simulated occurences]]*_xlfn.LOGNORM.INV(Table3[[#This Row],[RV lognorm]],(LN(ImpLow1)+LN(ImpUp1))/2,(LN(ImpUp1)-LN(ImpLow1))/3.29)</f>
        <v>45487.867840435392</v>
      </c>
      <c r="L2368">
        <f>_xlfn.BINOM.INV(BinomTrials,_xlfn.GAMMA.INV(Table3[[#This Row],[RV gamma]],GammaShape2,GammaRate2)/BinomTrials,Table3[[#This Row],[RV binom]])</f>
        <v>0</v>
      </c>
      <c r="M2368" s="1">
        <f>Table3[[#This Row],[Risk 2 simulated occurences]]*_xlfn.LOGNORM.INV(Table3[[#This Row],[RV lognorm]],(LN(ImpLow2)+LN(ImpUp2))/2,(LN(ImpUp2)-LN(ImpLow2))/3.29)</f>
        <v>0</v>
      </c>
    </row>
    <row r="2369" spans="7:13">
      <c r="G2369">
        <v>0.89638135437685129</v>
      </c>
      <c r="H2369">
        <v>0.99238883191365224</v>
      </c>
      <c r="I2369">
        <v>8.8396309450453292E-2</v>
      </c>
      <c r="J2369">
        <f>_xlfn.BINOM.INV(BinomTrials,_xlfn.GAMMA.INV(Table3[[#This Row],[RV gamma]],GammaShape1,GammaRate1)/BinomTrials,Table3[[#This Row],[RV binom]])</f>
        <v>3</v>
      </c>
      <c r="K2369" s="1">
        <f>Table3[[#This Row],[Risk 1 Simulated occurences]]*_xlfn.LOGNORM.INV(Table3[[#This Row],[RV lognorm]],(LN(ImpLow1)+LN(ImpUp1))/2,(LN(ImpUp1)-LN(ImpLow1))/3.29)</f>
        <v>36861.682483272751</v>
      </c>
      <c r="L2369">
        <f>_xlfn.BINOM.INV(BinomTrials,_xlfn.GAMMA.INV(Table3[[#This Row],[RV gamma]],GammaShape2,GammaRate2)/BinomTrials,Table3[[#This Row],[RV binom]])</f>
        <v>2</v>
      </c>
      <c r="M2369" s="1">
        <f>Table3[[#This Row],[Risk 2 simulated occurences]]*_xlfn.LOGNORM.INV(Table3[[#This Row],[RV lognorm]],(LN(ImpLow2)+LN(ImpUp2))/2,(LN(ImpUp2)-LN(ImpLow2))/3.29)</f>
        <v>2457445.4988848469</v>
      </c>
    </row>
    <row r="2370" spans="7:13">
      <c r="G2370">
        <v>0.48142301173946961</v>
      </c>
      <c r="H2370">
        <v>7.9097972753969015E-2</v>
      </c>
      <c r="I2370">
        <v>0.67677293376846837</v>
      </c>
      <c r="J2370">
        <f>_xlfn.BINOM.INV(BinomTrials,_xlfn.GAMMA.INV(Table3[[#This Row],[RV gamma]],GammaShape1,GammaRate1)/BinomTrials,Table3[[#This Row],[RV binom]])</f>
        <v>0</v>
      </c>
      <c r="K2370" s="1">
        <f>Table3[[#This Row],[Risk 1 Simulated occurences]]*_xlfn.LOGNORM.INV(Table3[[#This Row],[RV lognorm]],(LN(ImpLow1)+LN(ImpUp1))/2,(LN(ImpUp1)-LN(ImpLow1))/3.29)</f>
        <v>0</v>
      </c>
      <c r="L2370">
        <f>_xlfn.BINOM.INV(BinomTrials,_xlfn.GAMMA.INV(Table3[[#This Row],[RV gamma]],GammaShape2,GammaRate2)/BinomTrials,Table3[[#This Row],[RV binom]])</f>
        <v>0</v>
      </c>
      <c r="M2370" s="1">
        <f>Table3[[#This Row],[Risk 2 simulated occurences]]*_xlfn.LOGNORM.INV(Table3[[#This Row],[RV lognorm]],(LN(ImpLow2)+LN(ImpUp2))/2,(LN(ImpUp2)-LN(ImpLow2))/3.29)</f>
        <v>0</v>
      </c>
    </row>
    <row r="2371" spans="7:13">
      <c r="G2371">
        <v>0.2765583052656419</v>
      </c>
      <c r="H2371">
        <v>0.39962807595712507</v>
      </c>
      <c r="I2371">
        <v>0.5226978466486083</v>
      </c>
      <c r="J2371">
        <f>_xlfn.BINOM.INV(BinomTrials,_xlfn.GAMMA.INV(Table3[[#This Row],[RV gamma]],GammaShape1,GammaRate1)/BinomTrials,Table3[[#This Row],[RV binom]])</f>
        <v>0</v>
      </c>
      <c r="K2371" s="1">
        <f>Table3[[#This Row],[Risk 1 Simulated occurences]]*_xlfn.LOGNORM.INV(Table3[[#This Row],[RV lognorm]],(LN(ImpLow1)+LN(ImpUp1))/2,(LN(ImpUp1)-LN(ImpLow1))/3.29)</f>
        <v>0</v>
      </c>
      <c r="L2371">
        <f>_xlfn.BINOM.INV(BinomTrials,_xlfn.GAMMA.INV(Table3[[#This Row],[RV gamma]],GammaShape2,GammaRate2)/BinomTrials,Table3[[#This Row],[RV binom]])</f>
        <v>0</v>
      </c>
      <c r="M2371" s="1">
        <f>Table3[[#This Row],[Risk 2 simulated occurences]]*_xlfn.LOGNORM.INV(Table3[[#This Row],[RV lognorm]],(LN(ImpLow2)+LN(ImpUp2))/2,(LN(ImpUp2)-LN(ImpLow2))/3.29)</f>
        <v>0</v>
      </c>
    </row>
    <row r="2372" spans="7:13">
      <c r="G2372">
        <v>0.11543659964363864</v>
      </c>
      <c r="H2372">
        <v>0.54907261140135699</v>
      </c>
      <c r="I2372">
        <v>0.98270862315907548</v>
      </c>
      <c r="J2372">
        <f>_xlfn.BINOM.INV(BinomTrials,_xlfn.GAMMA.INV(Table3[[#This Row],[RV gamma]],GammaShape1,GammaRate1)/BinomTrials,Table3[[#This Row],[RV binom]])</f>
        <v>0</v>
      </c>
      <c r="K2372" s="1">
        <f>Table3[[#This Row],[Risk 1 Simulated occurences]]*_xlfn.LOGNORM.INV(Table3[[#This Row],[RV lognorm]],(LN(ImpLow1)+LN(ImpUp1))/2,(LN(ImpUp1)-LN(ImpLow1))/3.29)</f>
        <v>0</v>
      </c>
      <c r="L2372">
        <f>_xlfn.BINOM.INV(BinomTrials,_xlfn.GAMMA.INV(Table3[[#This Row],[RV gamma]],GammaShape2,GammaRate2)/BinomTrials,Table3[[#This Row],[RV binom]])</f>
        <v>0</v>
      </c>
      <c r="M2372" s="1">
        <f>Table3[[#This Row],[Risk 2 simulated occurences]]*_xlfn.LOGNORM.INV(Table3[[#This Row],[RV lognorm]],(LN(ImpLow2)+LN(ImpUp2))/2,(LN(ImpUp2)-LN(ImpLow2))/3.29)</f>
        <v>0</v>
      </c>
    </row>
    <row r="2373" spans="7:13">
      <c r="G2373">
        <v>0.14293021063456787</v>
      </c>
      <c r="H2373">
        <v>0.26337982260779469</v>
      </c>
      <c r="I2373">
        <v>0.38382943458102153</v>
      </c>
      <c r="J2373">
        <f>_xlfn.BINOM.INV(BinomTrials,_xlfn.GAMMA.INV(Table3[[#This Row],[RV gamma]],GammaShape1,GammaRate1)/BinomTrials,Table3[[#This Row],[RV binom]])</f>
        <v>0</v>
      </c>
      <c r="K2373" s="1">
        <f>Table3[[#This Row],[Risk 1 Simulated occurences]]*_xlfn.LOGNORM.INV(Table3[[#This Row],[RV lognorm]],(LN(ImpLow1)+LN(ImpUp1))/2,(LN(ImpUp1)-LN(ImpLow1))/3.29)</f>
        <v>0</v>
      </c>
      <c r="L2373">
        <f>_xlfn.BINOM.INV(BinomTrials,_xlfn.GAMMA.INV(Table3[[#This Row],[RV gamma]],GammaShape2,GammaRate2)/BinomTrials,Table3[[#This Row],[RV binom]])</f>
        <v>0</v>
      </c>
      <c r="M2373" s="1">
        <f>Table3[[#This Row],[Risk 2 simulated occurences]]*_xlfn.LOGNORM.INV(Table3[[#This Row],[RV lognorm]],(LN(ImpLow2)+LN(ImpUp2))/2,(LN(ImpUp2)-LN(ImpLow2))/3.29)</f>
        <v>0</v>
      </c>
    </row>
    <row r="2374" spans="7:13">
      <c r="G2374">
        <v>0.2280501351822401</v>
      </c>
      <c r="H2374">
        <v>0.62467856920542131</v>
      </c>
      <c r="I2374">
        <v>2.1307003228602468E-2</v>
      </c>
      <c r="J2374">
        <f>_xlfn.BINOM.INV(BinomTrials,_xlfn.GAMMA.INV(Table3[[#This Row],[RV gamma]],GammaShape1,GammaRate1)/BinomTrials,Table3[[#This Row],[RV binom]])</f>
        <v>0</v>
      </c>
      <c r="K2374" s="1">
        <f>Table3[[#This Row],[Risk 1 Simulated occurences]]*_xlfn.LOGNORM.INV(Table3[[#This Row],[RV lognorm]],(LN(ImpLow1)+LN(ImpUp1))/2,(LN(ImpUp1)-LN(ImpLow1))/3.29)</f>
        <v>0</v>
      </c>
      <c r="L2374">
        <f>_xlfn.BINOM.INV(BinomTrials,_xlfn.GAMMA.INV(Table3[[#This Row],[RV gamma]],GammaShape2,GammaRate2)/BinomTrials,Table3[[#This Row],[RV binom]])</f>
        <v>0</v>
      </c>
      <c r="M2374" s="1">
        <f>Table3[[#This Row],[Risk 2 simulated occurences]]*_xlfn.LOGNORM.INV(Table3[[#This Row],[RV lognorm]],(LN(ImpLow2)+LN(ImpUp2))/2,(LN(ImpUp2)-LN(ImpLow2))/3.29)</f>
        <v>0</v>
      </c>
    </row>
    <row r="2375" spans="7:13">
      <c r="G2375">
        <v>0.83862200790952057</v>
      </c>
      <c r="H2375">
        <v>0.97271263551558951</v>
      </c>
      <c r="I2375">
        <v>0.1068032631216586</v>
      </c>
      <c r="J2375">
        <f>_xlfn.BINOM.INV(BinomTrials,_xlfn.GAMMA.INV(Table3[[#This Row],[RV gamma]],GammaShape1,GammaRate1)/BinomTrials,Table3[[#This Row],[RV binom]])</f>
        <v>2</v>
      </c>
      <c r="K2375" s="1">
        <f>Table3[[#This Row],[Risk 1 Simulated occurences]]*_xlfn.LOGNORM.INV(Table3[[#This Row],[RV lognorm]],(LN(ImpLow1)+LN(ImpUp1))/2,(LN(ImpUp1)-LN(ImpLow1))/3.29)</f>
        <v>26485.173060296907</v>
      </c>
      <c r="L2375">
        <f>_xlfn.BINOM.INV(BinomTrials,_xlfn.GAMMA.INV(Table3[[#This Row],[RV gamma]],GammaShape2,GammaRate2)/BinomTrials,Table3[[#This Row],[RV binom]])</f>
        <v>1</v>
      </c>
      <c r="M2375" s="1">
        <f>Table3[[#This Row],[Risk 2 simulated occurences]]*_xlfn.LOGNORM.INV(Table3[[#This Row],[RV lognorm]],(LN(ImpLow2)+LN(ImpUp2))/2,(LN(ImpUp2)-LN(ImpLow2))/3.29)</f>
        <v>1324258.6530148459</v>
      </c>
    </row>
    <row r="2376" spans="7:13">
      <c r="G2376">
        <v>0.7200869353115964</v>
      </c>
      <c r="H2376">
        <v>0.38126511051378453</v>
      </c>
      <c r="I2376">
        <v>4.2443285715972674E-2</v>
      </c>
      <c r="J2376">
        <f>_xlfn.BINOM.INV(BinomTrials,_xlfn.GAMMA.INV(Table3[[#This Row],[RV gamma]],GammaShape1,GammaRate1)/BinomTrials,Table3[[#This Row],[RV binom]])</f>
        <v>0</v>
      </c>
      <c r="K2376" s="1">
        <f>Table3[[#This Row],[Risk 1 Simulated occurences]]*_xlfn.LOGNORM.INV(Table3[[#This Row],[RV lognorm]],(LN(ImpLow1)+LN(ImpUp1))/2,(LN(ImpUp1)-LN(ImpLow1))/3.29)</f>
        <v>0</v>
      </c>
      <c r="L2376">
        <f>_xlfn.BINOM.INV(BinomTrials,_xlfn.GAMMA.INV(Table3[[#This Row],[RV gamma]],GammaShape2,GammaRate2)/BinomTrials,Table3[[#This Row],[RV binom]])</f>
        <v>0</v>
      </c>
      <c r="M2376" s="1">
        <f>Table3[[#This Row],[Risk 2 simulated occurences]]*_xlfn.LOGNORM.INV(Table3[[#This Row],[RV lognorm]],(LN(ImpLow2)+LN(ImpUp2))/2,(LN(ImpUp2)-LN(ImpLow2))/3.29)</f>
        <v>0</v>
      </c>
    </row>
    <row r="2377" spans="7:13">
      <c r="G2377">
        <v>0.50112178199976765</v>
      </c>
      <c r="H2377">
        <v>0.92271240517623365</v>
      </c>
      <c r="I2377">
        <v>0.34430302835269971</v>
      </c>
      <c r="J2377">
        <f>_xlfn.BINOM.INV(BinomTrials,_xlfn.GAMMA.INV(Table3[[#This Row],[RV gamma]],GammaShape1,GammaRate1)/BinomTrials,Table3[[#This Row],[RV binom]])</f>
        <v>2</v>
      </c>
      <c r="K2377" s="1">
        <f>Table3[[#This Row],[Risk 1 Simulated occurences]]*_xlfn.LOGNORM.INV(Table3[[#This Row],[RV lognorm]],(LN(ImpLow1)+LN(ImpUp1))/2,(LN(ImpUp1)-LN(ImpLow1))/3.29)</f>
        <v>47777.37157099077</v>
      </c>
      <c r="L2377">
        <f>_xlfn.BINOM.INV(BinomTrials,_xlfn.GAMMA.INV(Table3[[#This Row],[RV gamma]],GammaShape2,GammaRate2)/BinomTrials,Table3[[#This Row],[RV binom]])</f>
        <v>1</v>
      </c>
      <c r="M2377" s="1">
        <f>Table3[[#This Row],[Risk 2 simulated occurences]]*_xlfn.LOGNORM.INV(Table3[[#This Row],[RV lognorm]],(LN(ImpLow2)+LN(ImpUp2))/2,(LN(ImpUp2)-LN(ImpLow2))/3.29)</f>
        <v>2388868.5785495397</v>
      </c>
    </row>
    <row r="2378" spans="7:13">
      <c r="G2378">
        <v>0.35379007009500174</v>
      </c>
      <c r="H2378">
        <v>2.7393796959609629E-2</v>
      </c>
      <c r="I2378">
        <v>0.70099752382421754</v>
      </c>
      <c r="J2378">
        <f>_xlfn.BINOM.INV(BinomTrials,_xlfn.GAMMA.INV(Table3[[#This Row],[RV gamma]],GammaShape1,GammaRate1)/BinomTrials,Table3[[#This Row],[RV binom]])</f>
        <v>0</v>
      </c>
      <c r="K2378" s="1">
        <f>Table3[[#This Row],[Risk 1 Simulated occurences]]*_xlfn.LOGNORM.INV(Table3[[#This Row],[RV lognorm]],(LN(ImpLow1)+LN(ImpUp1))/2,(LN(ImpUp1)-LN(ImpLow1))/3.29)</f>
        <v>0</v>
      </c>
      <c r="L2378">
        <f>_xlfn.BINOM.INV(BinomTrials,_xlfn.GAMMA.INV(Table3[[#This Row],[RV gamma]],GammaShape2,GammaRate2)/BinomTrials,Table3[[#This Row],[RV binom]])</f>
        <v>0</v>
      </c>
      <c r="M2378" s="1">
        <f>Table3[[#This Row],[Risk 2 simulated occurences]]*_xlfn.LOGNORM.INV(Table3[[#This Row],[RV lognorm]],(LN(ImpLow2)+LN(ImpUp2))/2,(LN(ImpUp2)-LN(ImpLow2))/3.29)</f>
        <v>0</v>
      </c>
    </row>
    <row r="2379" spans="7:13">
      <c r="G2379">
        <v>0.14970808669445482</v>
      </c>
      <c r="H2379">
        <v>0.40754550015905194</v>
      </c>
      <c r="I2379">
        <v>0.6653829136236491</v>
      </c>
      <c r="J2379">
        <f>_xlfn.BINOM.INV(BinomTrials,_xlfn.GAMMA.INV(Table3[[#This Row],[RV gamma]],GammaShape1,GammaRate1)/BinomTrials,Table3[[#This Row],[RV binom]])</f>
        <v>0</v>
      </c>
      <c r="K2379" s="1">
        <f>Table3[[#This Row],[Risk 1 Simulated occurences]]*_xlfn.LOGNORM.INV(Table3[[#This Row],[RV lognorm]],(LN(ImpLow1)+LN(ImpUp1))/2,(LN(ImpUp1)-LN(ImpLow1))/3.29)</f>
        <v>0</v>
      </c>
      <c r="L2379">
        <f>_xlfn.BINOM.INV(BinomTrials,_xlfn.GAMMA.INV(Table3[[#This Row],[RV gamma]],GammaShape2,GammaRate2)/BinomTrials,Table3[[#This Row],[RV binom]])</f>
        <v>0</v>
      </c>
      <c r="M2379" s="1">
        <f>Table3[[#This Row],[Risk 2 simulated occurences]]*_xlfn.LOGNORM.INV(Table3[[#This Row],[RV lognorm]],(LN(ImpLow2)+LN(ImpUp2))/2,(LN(ImpUp2)-LN(ImpLow2))/3.29)</f>
        <v>0</v>
      </c>
    </row>
    <row r="2380" spans="7:13">
      <c r="G2380">
        <v>0.1438130737020695</v>
      </c>
      <c r="H2380">
        <v>0.61722117318642378</v>
      </c>
      <c r="I2380">
        <v>9.062927267077811E-2</v>
      </c>
      <c r="J2380">
        <f>_xlfn.BINOM.INV(BinomTrials,_xlfn.GAMMA.INV(Table3[[#This Row],[RV gamma]],GammaShape1,GammaRate1)/BinomTrials,Table3[[#This Row],[RV binom]])</f>
        <v>0</v>
      </c>
      <c r="K2380" s="1">
        <f>Table3[[#This Row],[Risk 1 Simulated occurences]]*_xlfn.LOGNORM.INV(Table3[[#This Row],[RV lognorm]],(LN(ImpLow1)+LN(ImpUp1))/2,(LN(ImpUp1)-LN(ImpLow1))/3.29)</f>
        <v>0</v>
      </c>
      <c r="L2380">
        <f>_xlfn.BINOM.INV(BinomTrials,_xlfn.GAMMA.INV(Table3[[#This Row],[RV gamma]],GammaShape2,GammaRate2)/BinomTrials,Table3[[#This Row],[RV binom]])</f>
        <v>0</v>
      </c>
      <c r="M2380" s="1">
        <f>Table3[[#This Row],[Risk 2 simulated occurences]]*_xlfn.LOGNORM.INV(Table3[[#This Row],[RV lognorm]],(LN(ImpLow2)+LN(ImpUp2))/2,(LN(ImpUp2)-LN(ImpLow2))/3.29)</f>
        <v>0</v>
      </c>
    </row>
    <row r="2381" spans="7:13">
      <c r="G2381">
        <v>6.6329710682076271E-2</v>
      </c>
      <c r="H2381">
        <v>0.63625774422486203</v>
      </c>
      <c r="I2381">
        <v>0.20618577776764788</v>
      </c>
      <c r="J2381">
        <f>_xlfn.BINOM.INV(BinomTrials,_xlfn.GAMMA.INV(Table3[[#This Row],[RV gamma]],GammaShape1,GammaRate1)/BinomTrials,Table3[[#This Row],[RV binom]])</f>
        <v>0</v>
      </c>
      <c r="K2381" s="1">
        <f>Table3[[#This Row],[Risk 1 Simulated occurences]]*_xlfn.LOGNORM.INV(Table3[[#This Row],[RV lognorm]],(LN(ImpLow1)+LN(ImpUp1))/2,(LN(ImpUp1)-LN(ImpLow1))/3.29)</f>
        <v>0</v>
      </c>
      <c r="L2381">
        <f>_xlfn.BINOM.INV(BinomTrials,_xlfn.GAMMA.INV(Table3[[#This Row],[RV gamma]],GammaShape2,GammaRate2)/BinomTrials,Table3[[#This Row],[RV binom]])</f>
        <v>0</v>
      </c>
      <c r="M2381" s="1">
        <f>Table3[[#This Row],[Risk 2 simulated occurences]]*_xlfn.LOGNORM.INV(Table3[[#This Row],[RV lognorm]],(LN(ImpLow2)+LN(ImpUp2))/2,(LN(ImpUp2)-LN(ImpLow2))/3.29)</f>
        <v>0</v>
      </c>
    </row>
    <row r="2382" spans="7:13">
      <c r="G2382">
        <v>0.80344743365582427</v>
      </c>
      <c r="H2382">
        <v>0.58390718725691881</v>
      </c>
      <c r="I2382">
        <v>0.36436694085801341</v>
      </c>
      <c r="J2382">
        <f>_xlfn.BINOM.INV(BinomTrials,_xlfn.GAMMA.INV(Table3[[#This Row],[RV gamma]],GammaShape1,GammaRate1)/BinomTrials,Table3[[#This Row],[RV binom]])</f>
        <v>1</v>
      </c>
      <c r="K2382" s="1">
        <f>Table3[[#This Row],[Risk 1 Simulated occurences]]*_xlfn.LOGNORM.INV(Table3[[#This Row],[RV lognorm]],(LN(ImpLow1)+LN(ImpUp1))/2,(LN(ImpUp1)-LN(ImpLow1))/3.29)</f>
        <v>24807.702917780291</v>
      </c>
      <c r="L2382">
        <f>_xlfn.BINOM.INV(BinomTrials,_xlfn.GAMMA.INV(Table3[[#This Row],[RV gamma]],GammaShape2,GammaRate2)/BinomTrials,Table3[[#This Row],[RV binom]])</f>
        <v>0</v>
      </c>
      <c r="M2382" s="1">
        <f>Table3[[#This Row],[Risk 2 simulated occurences]]*_xlfn.LOGNORM.INV(Table3[[#This Row],[RV lognorm]],(LN(ImpLow2)+LN(ImpUp2))/2,(LN(ImpUp2)-LN(ImpLow2))/3.29)</f>
        <v>0</v>
      </c>
    </row>
    <row r="2383" spans="7:13">
      <c r="G2383">
        <v>0.54101745343814489</v>
      </c>
      <c r="H2383">
        <v>0.72809622703497123</v>
      </c>
      <c r="I2383">
        <v>0.91517500063179757</v>
      </c>
      <c r="J2383">
        <f>_xlfn.BINOM.INV(BinomTrials,_xlfn.GAMMA.INV(Table3[[#This Row],[RV gamma]],GammaShape1,GammaRate1)/BinomTrials,Table3[[#This Row],[RV binom]])</f>
        <v>1</v>
      </c>
      <c r="K2383" s="1">
        <f>Table3[[#This Row],[Risk 1 Simulated occurences]]*_xlfn.LOGNORM.INV(Table3[[#This Row],[RV lognorm]],(LN(ImpLow1)+LN(ImpUp1))/2,(LN(ImpUp1)-LN(ImpLow1))/3.29)</f>
        <v>82684.731080672209</v>
      </c>
      <c r="L2383">
        <f>_xlfn.BINOM.INV(BinomTrials,_xlfn.GAMMA.INV(Table3[[#This Row],[RV gamma]],GammaShape2,GammaRate2)/BinomTrials,Table3[[#This Row],[RV binom]])</f>
        <v>0</v>
      </c>
      <c r="M2383" s="1">
        <f>Table3[[#This Row],[Risk 2 simulated occurences]]*_xlfn.LOGNORM.INV(Table3[[#This Row],[RV lognorm]],(LN(ImpLow2)+LN(ImpUp2))/2,(LN(ImpUp2)-LN(ImpLow2))/3.29)</f>
        <v>0</v>
      </c>
    </row>
    <row r="2384" spans="7:13">
      <c r="G2384">
        <v>0.88033993490056128</v>
      </c>
      <c r="H2384">
        <v>0.11328777676135664</v>
      </c>
      <c r="I2384">
        <v>0.34623561862215196</v>
      </c>
      <c r="J2384">
        <f>_xlfn.BINOM.INV(BinomTrials,_xlfn.GAMMA.INV(Table3[[#This Row],[RV gamma]],GammaShape1,GammaRate1)/BinomTrials,Table3[[#This Row],[RV binom]])</f>
        <v>0</v>
      </c>
      <c r="K2384" s="1">
        <f>Table3[[#This Row],[Risk 1 Simulated occurences]]*_xlfn.LOGNORM.INV(Table3[[#This Row],[RV lognorm]],(LN(ImpLow1)+LN(ImpUp1))/2,(LN(ImpUp1)-LN(ImpLow1))/3.29)</f>
        <v>0</v>
      </c>
      <c r="L2384">
        <f>_xlfn.BINOM.INV(BinomTrials,_xlfn.GAMMA.INV(Table3[[#This Row],[RV gamma]],GammaShape2,GammaRate2)/BinomTrials,Table3[[#This Row],[RV binom]])</f>
        <v>0</v>
      </c>
      <c r="M2384" s="1">
        <f>Table3[[#This Row],[Risk 2 simulated occurences]]*_xlfn.LOGNORM.INV(Table3[[#This Row],[RV lognorm]],(LN(ImpLow2)+LN(ImpUp2))/2,(LN(ImpUp2)-LN(ImpLow2))/3.29)</f>
        <v>0</v>
      </c>
    </row>
    <row r="2385" spans="7:13">
      <c r="G2385">
        <v>0.87328587373405964</v>
      </c>
      <c r="H2385">
        <v>2.7664028121002032E-2</v>
      </c>
      <c r="I2385">
        <v>0.18204218250794438</v>
      </c>
      <c r="J2385">
        <f>_xlfn.BINOM.INV(BinomTrials,_xlfn.GAMMA.INV(Table3[[#This Row],[RV gamma]],GammaShape1,GammaRate1)/BinomTrials,Table3[[#This Row],[RV binom]])</f>
        <v>0</v>
      </c>
      <c r="K2385" s="1">
        <f>Table3[[#This Row],[Risk 1 Simulated occurences]]*_xlfn.LOGNORM.INV(Table3[[#This Row],[RV lognorm]],(LN(ImpLow1)+LN(ImpUp1))/2,(LN(ImpUp1)-LN(ImpLow1))/3.29)</f>
        <v>0</v>
      </c>
      <c r="L2385">
        <f>_xlfn.BINOM.INV(BinomTrials,_xlfn.GAMMA.INV(Table3[[#This Row],[RV gamma]],GammaShape2,GammaRate2)/BinomTrials,Table3[[#This Row],[RV binom]])</f>
        <v>0</v>
      </c>
      <c r="M2385" s="1">
        <f>Table3[[#This Row],[Risk 2 simulated occurences]]*_xlfn.LOGNORM.INV(Table3[[#This Row],[RV lognorm]],(LN(ImpLow2)+LN(ImpUp2))/2,(LN(ImpUp2)-LN(ImpLow2))/3.29)</f>
        <v>0</v>
      </c>
    </row>
    <row r="2386" spans="7:13">
      <c r="G2386">
        <v>0.31567984834112223</v>
      </c>
      <c r="H2386">
        <v>0.94932062968114417</v>
      </c>
      <c r="I2386">
        <v>0.58296141102116616</v>
      </c>
      <c r="J2386">
        <f>_xlfn.BINOM.INV(BinomTrials,_xlfn.GAMMA.INV(Table3[[#This Row],[RV gamma]],GammaShape1,GammaRate1)/BinomTrials,Table3[[#This Row],[RV binom]])</f>
        <v>2</v>
      </c>
      <c r="K2386" s="1">
        <f>Table3[[#This Row],[Risk 1 Simulated occurences]]*_xlfn.LOGNORM.INV(Table3[[#This Row],[RV lognorm]],(LN(ImpLow1)+LN(ImpUp1))/2,(LN(ImpUp1)-LN(ImpLow1))/3.29)</f>
        <v>73231.90204939981</v>
      </c>
      <c r="L2386">
        <f>_xlfn.BINOM.INV(BinomTrials,_xlfn.GAMMA.INV(Table3[[#This Row],[RV gamma]],GammaShape2,GammaRate2)/BinomTrials,Table3[[#This Row],[RV binom]])</f>
        <v>1</v>
      </c>
      <c r="M2386" s="1">
        <f>Table3[[#This Row],[Risk 2 simulated occurences]]*_xlfn.LOGNORM.INV(Table3[[#This Row],[RV lognorm]],(LN(ImpLow2)+LN(ImpUp2))/2,(LN(ImpUp2)-LN(ImpLow2))/3.29)</f>
        <v>3661595.1024699919</v>
      </c>
    </row>
    <row r="2387" spans="7:13">
      <c r="G2387">
        <v>0.63121106924079873</v>
      </c>
      <c r="H2387">
        <v>0.23182305099061831</v>
      </c>
      <c r="I2387">
        <v>0.83243503274043795</v>
      </c>
      <c r="J2387">
        <f>_xlfn.BINOM.INV(BinomTrials,_xlfn.GAMMA.INV(Table3[[#This Row],[RV gamma]],GammaShape1,GammaRate1)/BinomTrials,Table3[[#This Row],[RV binom]])</f>
        <v>0</v>
      </c>
      <c r="K2387" s="1">
        <f>Table3[[#This Row],[Risk 1 Simulated occurences]]*_xlfn.LOGNORM.INV(Table3[[#This Row],[RV lognorm]],(LN(ImpLow1)+LN(ImpUp1))/2,(LN(ImpUp1)-LN(ImpLow1))/3.29)</f>
        <v>0</v>
      </c>
      <c r="L2387">
        <f>_xlfn.BINOM.INV(BinomTrials,_xlfn.GAMMA.INV(Table3[[#This Row],[RV gamma]],GammaShape2,GammaRate2)/BinomTrials,Table3[[#This Row],[RV binom]])</f>
        <v>0</v>
      </c>
      <c r="M2387" s="1">
        <f>Table3[[#This Row],[Risk 2 simulated occurences]]*_xlfn.LOGNORM.INV(Table3[[#This Row],[RV lognorm]],(LN(ImpLow2)+LN(ImpUp2))/2,(LN(ImpUp2)-LN(ImpLow2))/3.29)</f>
        <v>0</v>
      </c>
    </row>
    <row r="2388" spans="7:13">
      <c r="G2388">
        <v>0.76444073010442815</v>
      </c>
      <c r="H2388">
        <v>0.25001799932216201</v>
      </c>
      <c r="I2388">
        <v>0.73559526853989587</v>
      </c>
      <c r="J2388">
        <f>_xlfn.BINOM.INV(BinomTrials,_xlfn.GAMMA.INV(Table3[[#This Row],[RV gamma]],GammaShape1,GammaRate1)/BinomTrials,Table3[[#This Row],[RV binom]])</f>
        <v>0</v>
      </c>
      <c r="K2388" s="1">
        <f>Table3[[#This Row],[Risk 1 Simulated occurences]]*_xlfn.LOGNORM.INV(Table3[[#This Row],[RV lognorm]],(LN(ImpLow1)+LN(ImpUp1))/2,(LN(ImpUp1)-LN(ImpLow1))/3.29)</f>
        <v>0</v>
      </c>
      <c r="L2388">
        <f>_xlfn.BINOM.INV(BinomTrials,_xlfn.GAMMA.INV(Table3[[#This Row],[RV gamma]],GammaShape2,GammaRate2)/BinomTrials,Table3[[#This Row],[RV binom]])</f>
        <v>0</v>
      </c>
      <c r="M2388" s="1">
        <f>Table3[[#This Row],[Risk 2 simulated occurences]]*_xlfn.LOGNORM.INV(Table3[[#This Row],[RV lognorm]],(LN(ImpLow2)+LN(ImpUp2))/2,(LN(ImpUp2)-LN(ImpLow2))/3.29)</f>
        <v>0</v>
      </c>
    </row>
    <row r="2389" spans="7:13">
      <c r="G2389">
        <v>0.95535086512349121</v>
      </c>
      <c r="H2389">
        <v>5.2514607576892997E-2</v>
      </c>
      <c r="I2389">
        <v>0.14967835003029478</v>
      </c>
      <c r="J2389">
        <f>_xlfn.BINOM.INV(BinomTrials,_xlfn.GAMMA.INV(Table3[[#This Row],[RV gamma]],GammaShape1,GammaRate1)/BinomTrials,Table3[[#This Row],[RV binom]])</f>
        <v>0</v>
      </c>
      <c r="K2389" s="1">
        <f>Table3[[#This Row],[Risk 1 Simulated occurences]]*_xlfn.LOGNORM.INV(Table3[[#This Row],[RV lognorm]],(LN(ImpLow1)+LN(ImpUp1))/2,(LN(ImpUp1)-LN(ImpLow1))/3.29)</f>
        <v>0</v>
      </c>
      <c r="L2389">
        <f>_xlfn.BINOM.INV(BinomTrials,_xlfn.GAMMA.INV(Table3[[#This Row],[RV gamma]],GammaShape2,GammaRate2)/BinomTrials,Table3[[#This Row],[RV binom]])</f>
        <v>0</v>
      </c>
      <c r="M2389" s="1">
        <f>Table3[[#This Row],[Risk 2 simulated occurences]]*_xlfn.LOGNORM.INV(Table3[[#This Row],[RV lognorm]],(LN(ImpLow2)+LN(ImpUp2))/2,(LN(ImpUp2)-LN(ImpLow2))/3.29)</f>
        <v>0</v>
      </c>
    </row>
    <row r="2390" spans="7:13">
      <c r="G2390">
        <v>0.5819901305166959</v>
      </c>
      <c r="H2390">
        <v>0.61300954484055259</v>
      </c>
      <c r="I2390">
        <v>0.64402895916440939</v>
      </c>
      <c r="J2390">
        <f>_xlfn.BINOM.INV(BinomTrials,_xlfn.GAMMA.INV(Table3[[#This Row],[RV gamma]],GammaShape1,GammaRate1)/BinomTrials,Table3[[#This Row],[RV binom]])</f>
        <v>1</v>
      </c>
      <c r="K2390" s="1">
        <f>Table3[[#This Row],[Risk 1 Simulated occurences]]*_xlfn.LOGNORM.INV(Table3[[#This Row],[RV lognorm]],(LN(ImpLow1)+LN(ImpUp1))/2,(LN(ImpUp1)-LN(ImpLow1))/3.29)</f>
        <v>40948.100510222466</v>
      </c>
      <c r="L2390">
        <f>_xlfn.BINOM.INV(BinomTrials,_xlfn.GAMMA.INV(Table3[[#This Row],[RV gamma]],GammaShape2,GammaRate2)/BinomTrials,Table3[[#This Row],[RV binom]])</f>
        <v>0</v>
      </c>
      <c r="M2390" s="1">
        <f>Table3[[#This Row],[Risk 2 simulated occurences]]*_xlfn.LOGNORM.INV(Table3[[#This Row],[RV lognorm]],(LN(ImpLow2)+LN(ImpUp2))/2,(LN(ImpUp2)-LN(ImpLow2))/3.29)</f>
        <v>0</v>
      </c>
    </row>
    <row r="2391" spans="7:13">
      <c r="G2391">
        <v>0.5081235941071639</v>
      </c>
      <c r="H2391">
        <v>0.85142013516808868</v>
      </c>
      <c r="I2391">
        <v>0.19471667622901345</v>
      </c>
      <c r="J2391">
        <f>_xlfn.BINOM.INV(BinomTrials,_xlfn.GAMMA.INV(Table3[[#This Row],[RV gamma]],GammaShape1,GammaRate1)/BinomTrials,Table3[[#This Row],[RV binom]])</f>
        <v>1</v>
      </c>
      <c r="K2391" s="1">
        <f>Table3[[#This Row],[Risk 1 Simulated occurences]]*_xlfn.LOGNORM.INV(Table3[[#This Row],[RV lognorm]],(LN(ImpLow1)+LN(ImpUp1))/2,(LN(ImpUp1)-LN(ImpLow1))/3.29)</f>
        <v>17314.328062931952</v>
      </c>
      <c r="L2391">
        <f>_xlfn.BINOM.INV(BinomTrials,_xlfn.GAMMA.INV(Table3[[#This Row],[RV gamma]],GammaShape2,GammaRate2)/BinomTrials,Table3[[#This Row],[RV binom]])</f>
        <v>1</v>
      </c>
      <c r="M2391" s="1">
        <f>Table3[[#This Row],[Risk 2 simulated occurences]]*_xlfn.LOGNORM.INV(Table3[[#This Row],[RV lognorm]],(LN(ImpLow2)+LN(ImpUp2))/2,(LN(ImpUp2)-LN(ImpLow2))/3.29)</f>
        <v>1731432.806293193</v>
      </c>
    </row>
    <row r="2392" spans="7:13">
      <c r="G2392">
        <v>3.3246159103347994E-2</v>
      </c>
      <c r="H2392">
        <v>0.81821177006615875</v>
      </c>
      <c r="I2392">
        <v>0.60317738102896945</v>
      </c>
      <c r="J2392">
        <f>_xlfn.BINOM.INV(BinomTrials,_xlfn.GAMMA.INV(Table3[[#This Row],[RV gamma]],GammaShape1,GammaRate1)/BinomTrials,Table3[[#This Row],[RV binom]])</f>
        <v>1</v>
      </c>
      <c r="K2392" s="1">
        <f>Table3[[#This Row],[Risk 1 Simulated occurences]]*_xlfn.LOGNORM.INV(Table3[[#This Row],[RV lognorm]],(LN(ImpLow1)+LN(ImpUp1))/2,(LN(ImpUp1)-LN(ImpLow1))/3.29)</f>
        <v>37975.859280279845</v>
      </c>
      <c r="L2392">
        <f>_xlfn.BINOM.INV(BinomTrials,_xlfn.GAMMA.INV(Table3[[#This Row],[RV gamma]],GammaShape2,GammaRate2)/BinomTrials,Table3[[#This Row],[RV binom]])</f>
        <v>0</v>
      </c>
      <c r="M2392" s="1">
        <f>Table3[[#This Row],[Risk 2 simulated occurences]]*_xlfn.LOGNORM.INV(Table3[[#This Row],[RV lognorm]],(LN(ImpLow2)+LN(ImpUp2))/2,(LN(ImpUp2)-LN(ImpLow2))/3.29)</f>
        <v>0</v>
      </c>
    </row>
    <row r="2393" spans="7:13">
      <c r="G2393">
        <v>0.76819604996973467</v>
      </c>
      <c r="H2393">
        <v>0.68521950192992553</v>
      </c>
      <c r="I2393">
        <v>0.60224295389011639</v>
      </c>
      <c r="J2393">
        <f>_xlfn.BINOM.INV(BinomTrials,_xlfn.GAMMA.INV(Table3[[#This Row],[RV gamma]],GammaShape1,GammaRate1)/BinomTrials,Table3[[#This Row],[RV binom]])</f>
        <v>1</v>
      </c>
      <c r="K2393" s="1">
        <f>Table3[[#This Row],[Risk 1 Simulated occurences]]*_xlfn.LOGNORM.INV(Table3[[#This Row],[RV lognorm]],(LN(ImpLow1)+LN(ImpUp1))/2,(LN(ImpUp1)-LN(ImpLow1))/3.29)</f>
        <v>37911.514179559796</v>
      </c>
      <c r="L2393">
        <f>_xlfn.BINOM.INV(BinomTrials,_xlfn.GAMMA.INV(Table3[[#This Row],[RV gamma]],GammaShape2,GammaRate2)/BinomTrials,Table3[[#This Row],[RV binom]])</f>
        <v>0</v>
      </c>
      <c r="M2393" s="1">
        <f>Table3[[#This Row],[Risk 2 simulated occurences]]*_xlfn.LOGNORM.INV(Table3[[#This Row],[RV lognorm]],(LN(ImpLow2)+LN(ImpUp2))/2,(LN(ImpUp2)-LN(ImpLow2))/3.29)</f>
        <v>0</v>
      </c>
    </row>
    <row r="2394" spans="7:13">
      <c r="G2394">
        <v>7.1011841330217124E-2</v>
      </c>
      <c r="H2394">
        <v>0.48416893625826057</v>
      </c>
      <c r="I2394">
        <v>0.89732603118630405</v>
      </c>
      <c r="J2394">
        <f>_xlfn.BINOM.INV(BinomTrials,_xlfn.GAMMA.INV(Table3[[#This Row],[RV gamma]],GammaShape1,GammaRate1)/BinomTrials,Table3[[#This Row],[RV binom]])</f>
        <v>0</v>
      </c>
      <c r="K2394" s="1">
        <f>Table3[[#This Row],[Risk 1 Simulated occurences]]*_xlfn.LOGNORM.INV(Table3[[#This Row],[RV lognorm]],(LN(ImpLow1)+LN(ImpUp1))/2,(LN(ImpUp1)-LN(ImpLow1))/3.29)</f>
        <v>0</v>
      </c>
      <c r="L2394">
        <f>_xlfn.BINOM.INV(BinomTrials,_xlfn.GAMMA.INV(Table3[[#This Row],[RV gamma]],GammaShape2,GammaRate2)/BinomTrials,Table3[[#This Row],[RV binom]])</f>
        <v>0</v>
      </c>
      <c r="M2394" s="1">
        <f>Table3[[#This Row],[Risk 2 simulated occurences]]*_xlfn.LOGNORM.INV(Table3[[#This Row],[RV lognorm]],(LN(ImpLow2)+LN(ImpUp2))/2,(LN(ImpUp2)-LN(ImpLow2))/3.29)</f>
        <v>0</v>
      </c>
    </row>
    <row r="2395" spans="7:13">
      <c r="G2395">
        <v>0.49601723695919719</v>
      </c>
      <c r="H2395">
        <v>0.42731169258584811</v>
      </c>
      <c r="I2395">
        <v>0.35860614821249903</v>
      </c>
      <c r="J2395">
        <f>_xlfn.BINOM.INV(BinomTrials,_xlfn.GAMMA.INV(Table3[[#This Row],[RV gamma]],GammaShape1,GammaRate1)/BinomTrials,Table3[[#This Row],[RV binom]])</f>
        <v>0</v>
      </c>
      <c r="K2395" s="1">
        <f>Table3[[#This Row],[Risk 1 Simulated occurences]]*_xlfn.LOGNORM.INV(Table3[[#This Row],[RV lognorm]],(LN(ImpLow1)+LN(ImpUp1))/2,(LN(ImpUp1)-LN(ImpLow1))/3.29)</f>
        <v>0</v>
      </c>
      <c r="L2395">
        <f>_xlfn.BINOM.INV(BinomTrials,_xlfn.GAMMA.INV(Table3[[#This Row],[RV gamma]],GammaShape2,GammaRate2)/BinomTrials,Table3[[#This Row],[RV binom]])</f>
        <v>0</v>
      </c>
      <c r="M2395" s="1">
        <f>Table3[[#This Row],[Risk 2 simulated occurences]]*_xlfn.LOGNORM.INV(Table3[[#This Row],[RV lognorm]],(LN(ImpLow2)+LN(ImpUp2))/2,(LN(ImpUp2)-LN(ImpLow2))/3.29)</f>
        <v>0</v>
      </c>
    </row>
    <row r="2396" spans="7:13">
      <c r="G2396">
        <v>0.56170157322739322</v>
      </c>
      <c r="H2396">
        <v>0.82761729034949905</v>
      </c>
      <c r="I2396">
        <v>9.3533007471604743E-2</v>
      </c>
      <c r="J2396">
        <f>_xlfn.BINOM.INV(BinomTrials,_xlfn.GAMMA.INV(Table3[[#This Row],[RV gamma]],GammaShape1,GammaRate1)/BinomTrials,Table3[[#This Row],[RV binom]])</f>
        <v>1</v>
      </c>
      <c r="K2396" s="1">
        <f>Table3[[#This Row],[Risk 1 Simulated occurences]]*_xlfn.LOGNORM.INV(Table3[[#This Row],[RV lognorm]],(LN(ImpLow1)+LN(ImpUp1))/2,(LN(ImpUp1)-LN(ImpLow1))/3.29)</f>
        <v>12560.137475582274</v>
      </c>
      <c r="L2396">
        <f>_xlfn.BINOM.INV(BinomTrials,_xlfn.GAMMA.INV(Table3[[#This Row],[RV gamma]],GammaShape2,GammaRate2)/BinomTrials,Table3[[#This Row],[RV binom]])</f>
        <v>0</v>
      </c>
      <c r="M2396" s="1">
        <f>Table3[[#This Row],[Risk 2 simulated occurences]]*_xlfn.LOGNORM.INV(Table3[[#This Row],[RV lognorm]],(LN(ImpLow2)+LN(ImpUp2))/2,(LN(ImpUp2)-LN(ImpLow2))/3.29)</f>
        <v>0</v>
      </c>
    </row>
    <row r="2397" spans="7:13">
      <c r="G2397">
        <v>0.5183412327982212</v>
      </c>
      <c r="H2397">
        <v>0.76379890402955886</v>
      </c>
      <c r="I2397">
        <v>9.2565752608965036E-3</v>
      </c>
      <c r="J2397">
        <f>_xlfn.BINOM.INV(BinomTrials,_xlfn.GAMMA.INV(Table3[[#This Row],[RV gamma]],GammaShape1,GammaRate1)/BinomTrials,Table3[[#This Row],[RV binom]])</f>
        <v>1</v>
      </c>
      <c r="K2397" s="1">
        <f>Table3[[#This Row],[Risk 1 Simulated occurences]]*_xlfn.LOGNORM.INV(Table3[[#This Row],[RV lognorm]],(LN(ImpLow1)+LN(ImpUp1))/2,(LN(ImpUp1)-LN(ImpLow1))/3.29)</f>
        <v>6083.2582091647764</v>
      </c>
      <c r="L2397">
        <f>_xlfn.BINOM.INV(BinomTrials,_xlfn.GAMMA.INV(Table3[[#This Row],[RV gamma]],GammaShape2,GammaRate2)/BinomTrials,Table3[[#This Row],[RV binom]])</f>
        <v>0</v>
      </c>
      <c r="M2397" s="1">
        <f>Table3[[#This Row],[Risk 2 simulated occurences]]*_xlfn.LOGNORM.INV(Table3[[#This Row],[RV lognorm]],(LN(ImpLow2)+LN(ImpUp2))/2,(LN(ImpUp2)-LN(ImpLow2))/3.29)</f>
        <v>0</v>
      </c>
    </row>
    <row r="2398" spans="7:13">
      <c r="G2398">
        <v>0.76109963970310035</v>
      </c>
      <c r="H2398">
        <v>0.16818002479531804</v>
      </c>
      <c r="I2398">
        <v>0.57526040988753568</v>
      </c>
      <c r="J2398">
        <f>_xlfn.BINOM.INV(BinomTrials,_xlfn.GAMMA.INV(Table3[[#This Row],[RV gamma]],GammaShape1,GammaRate1)/BinomTrials,Table3[[#This Row],[RV binom]])</f>
        <v>0</v>
      </c>
      <c r="K2398" s="1">
        <f>Table3[[#This Row],[Risk 1 Simulated occurences]]*_xlfn.LOGNORM.INV(Table3[[#This Row],[RV lognorm]],(LN(ImpLow1)+LN(ImpUp1))/2,(LN(ImpUp1)-LN(ImpLow1))/3.29)</f>
        <v>0</v>
      </c>
      <c r="L2398">
        <f>_xlfn.BINOM.INV(BinomTrials,_xlfn.GAMMA.INV(Table3[[#This Row],[RV gamma]],GammaShape2,GammaRate2)/BinomTrials,Table3[[#This Row],[RV binom]])</f>
        <v>0</v>
      </c>
      <c r="M2398" s="1">
        <f>Table3[[#This Row],[Risk 2 simulated occurences]]*_xlfn.LOGNORM.INV(Table3[[#This Row],[RV lognorm]],(LN(ImpLow2)+LN(ImpUp2))/2,(LN(ImpUp2)-LN(ImpLow2))/3.29)</f>
        <v>0</v>
      </c>
    </row>
    <row r="2399" spans="7:13">
      <c r="G2399">
        <v>0.80164449000807692</v>
      </c>
      <c r="H2399">
        <v>0.60167673491019602</v>
      </c>
      <c r="I2399">
        <v>0.40170897981231518</v>
      </c>
      <c r="J2399">
        <f>_xlfn.BINOM.INV(BinomTrials,_xlfn.GAMMA.INV(Table3[[#This Row],[RV gamma]],GammaShape1,GammaRate1)/BinomTrials,Table3[[#This Row],[RV binom]])</f>
        <v>1</v>
      </c>
      <c r="K2399" s="1">
        <f>Table3[[#This Row],[Risk 1 Simulated occurences]]*_xlfn.LOGNORM.INV(Table3[[#This Row],[RV lognorm]],(LN(ImpLow1)+LN(ImpUp1))/2,(LN(ImpUp1)-LN(ImpLow1))/3.29)</f>
        <v>26566.75904908462</v>
      </c>
      <c r="L2399">
        <f>_xlfn.BINOM.INV(BinomTrials,_xlfn.GAMMA.INV(Table3[[#This Row],[RV gamma]],GammaShape2,GammaRate2)/BinomTrials,Table3[[#This Row],[RV binom]])</f>
        <v>0</v>
      </c>
      <c r="M2399" s="1">
        <f>Table3[[#This Row],[Risk 2 simulated occurences]]*_xlfn.LOGNORM.INV(Table3[[#This Row],[RV lognorm]],(LN(ImpLow2)+LN(ImpUp2))/2,(LN(ImpUp2)-LN(ImpLow2))/3.29)</f>
        <v>0</v>
      </c>
    </row>
    <row r="2400" spans="7:13">
      <c r="G2400">
        <v>0.23894356574814002</v>
      </c>
      <c r="H2400">
        <v>0.38088363566477024</v>
      </c>
      <c r="I2400">
        <v>0.52282370558140046</v>
      </c>
      <c r="J2400">
        <f>_xlfn.BINOM.INV(BinomTrials,_xlfn.GAMMA.INV(Table3[[#This Row],[RV gamma]],GammaShape1,GammaRate1)/BinomTrials,Table3[[#This Row],[RV binom]])</f>
        <v>0</v>
      </c>
      <c r="K2400" s="1">
        <f>Table3[[#This Row],[Risk 1 Simulated occurences]]*_xlfn.LOGNORM.INV(Table3[[#This Row],[RV lognorm]],(LN(ImpLow1)+LN(ImpUp1))/2,(LN(ImpUp1)-LN(ImpLow1))/3.29)</f>
        <v>0</v>
      </c>
      <c r="L2400">
        <f>_xlfn.BINOM.INV(BinomTrials,_xlfn.GAMMA.INV(Table3[[#This Row],[RV gamma]],GammaShape2,GammaRate2)/BinomTrials,Table3[[#This Row],[RV binom]])</f>
        <v>0</v>
      </c>
      <c r="M2400" s="1">
        <f>Table3[[#This Row],[Risk 2 simulated occurences]]*_xlfn.LOGNORM.INV(Table3[[#This Row],[RV lognorm]],(LN(ImpLow2)+LN(ImpUp2))/2,(LN(ImpUp2)-LN(ImpLow2))/3.29)</f>
        <v>0</v>
      </c>
    </row>
    <row r="2401" spans="7:13">
      <c r="G2401">
        <v>0.92450952898920957</v>
      </c>
      <c r="H2401">
        <v>0.51126461779291954</v>
      </c>
      <c r="I2401">
        <v>9.8019706596629563E-2</v>
      </c>
      <c r="J2401">
        <f>_xlfn.BINOM.INV(BinomTrials,_xlfn.GAMMA.INV(Table3[[#This Row],[RV gamma]],GammaShape1,GammaRate1)/BinomTrials,Table3[[#This Row],[RV binom]])</f>
        <v>0</v>
      </c>
      <c r="K2401" s="1">
        <f>Table3[[#This Row],[Risk 1 Simulated occurences]]*_xlfn.LOGNORM.INV(Table3[[#This Row],[RV lognorm]],(LN(ImpLow1)+LN(ImpUp1))/2,(LN(ImpUp1)-LN(ImpLow1))/3.29)</f>
        <v>0</v>
      </c>
      <c r="L2401">
        <f>_xlfn.BINOM.INV(BinomTrials,_xlfn.GAMMA.INV(Table3[[#This Row],[RV gamma]],GammaShape2,GammaRate2)/BinomTrials,Table3[[#This Row],[RV binom]])</f>
        <v>0</v>
      </c>
      <c r="M2401" s="1">
        <f>Table3[[#This Row],[Risk 2 simulated occurences]]*_xlfn.LOGNORM.INV(Table3[[#This Row],[RV lognorm]],(LN(ImpLow2)+LN(ImpUp2))/2,(LN(ImpUp2)-LN(ImpLow2))/3.29)</f>
        <v>0</v>
      </c>
    </row>
    <row r="2402" spans="7:13">
      <c r="G2402">
        <v>0.2316537216453132</v>
      </c>
      <c r="H2402">
        <v>0.82443124559914283</v>
      </c>
      <c r="I2402">
        <v>0.41720876955297254</v>
      </c>
      <c r="J2402">
        <f>_xlfn.BINOM.INV(BinomTrials,_xlfn.GAMMA.INV(Table3[[#This Row],[RV gamma]],GammaShape1,GammaRate1)/BinomTrials,Table3[[#This Row],[RV binom]])</f>
        <v>1</v>
      </c>
      <c r="K2402" s="1">
        <f>Table3[[#This Row],[Risk 1 Simulated occurences]]*_xlfn.LOGNORM.INV(Table3[[#This Row],[RV lognorm]],(LN(ImpLow1)+LN(ImpUp1))/2,(LN(ImpUp1)-LN(ImpLow1))/3.29)</f>
        <v>27318.83725686642</v>
      </c>
      <c r="L2402">
        <f>_xlfn.BINOM.INV(BinomTrials,_xlfn.GAMMA.INV(Table3[[#This Row],[RV gamma]],GammaShape2,GammaRate2)/BinomTrials,Table3[[#This Row],[RV binom]])</f>
        <v>0</v>
      </c>
      <c r="M2402" s="1">
        <f>Table3[[#This Row],[Risk 2 simulated occurences]]*_xlfn.LOGNORM.INV(Table3[[#This Row],[RV lognorm]],(LN(ImpLow2)+LN(ImpUp2))/2,(LN(ImpUp2)-LN(ImpLow2))/3.29)</f>
        <v>0</v>
      </c>
    </row>
    <row r="2403" spans="7:13">
      <c r="G2403">
        <v>0.40409969277870827</v>
      </c>
      <c r="H2403">
        <v>0.21594478479397705</v>
      </c>
      <c r="I2403">
        <v>2.7789876809245849E-2</v>
      </c>
      <c r="J2403">
        <f>_xlfn.BINOM.INV(BinomTrials,_xlfn.GAMMA.INV(Table3[[#This Row],[RV gamma]],GammaShape1,GammaRate1)/BinomTrials,Table3[[#This Row],[RV binom]])</f>
        <v>0</v>
      </c>
      <c r="K2403" s="1">
        <f>Table3[[#This Row],[Risk 1 Simulated occurences]]*_xlfn.LOGNORM.INV(Table3[[#This Row],[RV lognorm]],(LN(ImpLow1)+LN(ImpUp1))/2,(LN(ImpUp1)-LN(ImpLow1))/3.29)</f>
        <v>0</v>
      </c>
      <c r="L2403">
        <f>_xlfn.BINOM.INV(BinomTrials,_xlfn.GAMMA.INV(Table3[[#This Row],[RV gamma]],GammaShape2,GammaRate2)/BinomTrials,Table3[[#This Row],[RV binom]])</f>
        <v>0</v>
      </c>
      <c r="M2403" s="1">
        <f>Table3[[#This Row],[Risk 2 simulated occurences]]*_xlfn.LOGNORM.INV(Table3[[#This Row],[RV lognorm]],(LN(ImpLow2)+LN(ImpUp2))/2,(LN(ImpUp2)-LN(ImpLow2))/3.29)</f>
        <v>0</v>
      </c>
    </row>
    <row r="2404" spans="7:13">
      <c r="G2404">
        <v>0.70353653174989694</v>
      </c>
      <c r="H2404">
        <v>0.38399803237244395</v>
      </c>
      <c r="I2404">
        <v>6.4459532994990951E-2</v>
      </c>
      <c r="J2404">
        <f>_xlfn.BINOM.INV(BinomTrials,_xlfn.GAMMA.INV(Table3[[#This Row],[RV gamma]],GammaShape1,GammaRate1)/BinomTrials,Table3[[#This Row],[RV binom]])</f>
        <v>0</v>
      </c>
      <c r="K2404" s="1">
        <f>Table3[[#This Row],[Risk 1 Simulated occurences]]*_xlfn.LOGNORM.INV(Table3[[#This Row],[RV lognorm]],(LN(ImpLow1)+LN(ImpUp1))/2,(LN(ImpUp1)-LN(ImpLow1))/3.29)</f>
        <v>0</v>
      </c>
      <c r="L2404">
        <f>_xlfn.BINOM.INV(BinomTrials,_xlfn.GAMMA.INV(Table3[[#This Row],[RV gamma]],GammaShape2,GammaRate2)/BinomTrials,Table3[[#This Row],[RV binom]])</f>
        <v>0</v>
      </c>
      <c r="M2404" s="1">
        <f>Table3[[#This Row],[Risk 2 simulated occurences]]*_xlfn.LOGNORM.INV(Table3[[#This Row],[RV lognorm]],(LN(ImpLow2)+LN(ImpUp2))/2,(LN(ImpUp2)-LN(ImpLow2))/3.29)</f>
        <v>0</v>
      </c>
    </row>
    <row r="2405" spans="7:13">
      <c r="G2405">
        <v>0.33848912051808516</v>
      </c>
      <c r="H2405">
        <v>0.85493008366549861</v>
      </c>
      <c r="I2405">
        <v>0.371371046812912</v>
      </c>
      <c r="J2405">
        <f>_xlfn.BINOM.INV(BinomTrials,_xlfn.GAMMA.INV(Table3[[#This Row],[RV gamma]],GammaShape1,GammaRate1)/BinomTrials,Table3[[#This Row],[RV binom]])</f>
        <v>1</v>
      </c>
      <c r="K2405" s="1">
        <f>Table3[[#This Row],[Risk 1 Simulated occurences]]*_xlfn.LOGNORM.INV(Table3[[#This Row],[RV lognorm]],(LN(ImpLow1)+LN(ImpUp1))/2,(LN(ImpUp1)-LN(ImpLow1))/3.29)</f>
        <v>25132.505264150863</v>
      </c>
      <c r="L2405">
        <f>_xlfn.BINOM.INV(BinomTrials,_xlfn.GAMMA.INV(Table3[[#This Row],[RV gamma]],GammaShape2,GammaRate2)/BinomTrials,Table3[[#This Row],[RV binom]])</f>
        <v>1</v>
      </c>
      <c r="M2405" s="1">
        <f>Table3[[#This Row],[Risk 2 simulated occurences]]*_xlfn.LOGNORM.INV(Table3[[#This Row],[RV lognorm]],(LN(ImpLow2)+LN(ImpUp2))/2,(LN(ImpUp2)-LN(ImpLow2))/3.29)</f>
        <v>2513250.5264150873</v>
      </c>
    </row>
    <row r="2406" spans="7:13">
      <c r="G2406">
        <v>0.98664854745690178</v>
      </c>
      <c r="H2406">
        <v>0.80991616603448813</v>
      </c>
      <c r="I2406">
        <v>0.63318378461207436</v>
      </c>
      <c r="J2406">
        <f>_xlfn.BINOM.INV(BinomTrials,_xlfn.GAMMA.INV(Table3[[#This Row],[RV gamma]],GammaShape1,GammaRate1)/BinomTrials,Table3[[#This Row],[RV binom]])</f>
        <v>1</v>
      </c>
      <c r="K2406" s="1">
        <f>Table3[[#This Row],[Risk 1 Simulated occurences]]*_xlfn.LOGNORM.INV(Table3[[#This Row],[RV lognorm]],(LN(ImpLow1)+LN(ImpUp1))/2,(LN(ImpUp1)-LN(ImpLow1))/3.29)</f>
        <v>40126.743734382282</v>
      </c>
      <c r="L2406">
        <f>_xlfn.BINOM.INV(BinomTrials,_xlfn.GAMMA.INV(Table3[[#This Row],[RV gamma]],GammaShape2,GammaRate2)/BinomTrials,Table3[[#This Row],[RV binom]])</f>
        <v>1</v>
      </c>
      <c r="M2406" s="1">
        <f>Table3[[#This Row],[Risk 2 simulated occurences]]*_xlfn.LOGNORM.INV(Table3[[#This Row],[RV lognorm]],(LN(ImpLow2)+LN(ImpUp2))/2,(LN(ImpUp2)-LN(ImpLow2))/3.29)</f>
        <v>4012674.3734382298</v>
      </c>
    </row>
    <row r="2407" spans="7:13">
      <c r="G2407">
        <v>0.60213710814813948</v>
      </c>
      <c r="H2407">
        <v>0.26100254164124026</v>
      </c>
      <c r="I2407">
        <v>0.91986797513434104</v>
      </c>
      <c r="J2407">
        <f>_xlfn.BINOM.INV(BinomTrials,_xlfn.GAMMA.INV(Table3[[#This Row],[RV gamma]],GammaShape1,GammaRate1)/BinomTrials,Table3[[#This Row],[RV binom]])</f>
        <v>0</v>
      </c>
      <c r="K2407" s="1">
        <f>Table3[[#This Row],[Risk 1 Simulated occurences]]*_xlfn.LOGNORM.INV(Table3[[#This Row],[RV lognorm]],(LN(ImpLow1)+LN(ImpUp1))/2,(LN(ImpUp1)-LN(ImpLow1))/3.29)</f>
        <v>0</v>
      </c>
      <c r="L2407">
        <f>_xlfn.BINOM.INV(BinomTrials,_xlfn.GAMMA.INV(Table3[[#This Row],[RV gamma]],GammaShape2,GammaRate2)/BinomTrials,Table3[[#This Row],[RV binom]])</f>
        <v>0</v>
      </c>
      <c r="M2407" s="1">
        <f>Table3[[#This Row],[Risk 2 simulated occurences]]*_xlfn.LOGNORM.INV(Table3[[#This Row],[RV lognorm]],(LN(ImpLow2)+LN(ImpUp2))/2,(LN(ImpUp2)-LN(ImpLow2))/3.29)</f>
        <v>0</v>
      </c>
    </row>
    <row r="2408" spans="7:13">
      <c r="G2408">
        <v>0.11837664578034386</v>
      </c>
      <c r="H2408">
        <v>0.66971736432505646</v>
      </c>
      <c r="I2408">
        <v>0.22105808286976911</v>
      </c>
      <c r="J2408">
        <f>_xlfn.BINOM.INV(BinomTrials,_xlfn.GAMMA.INV(Table3[[#This Row],[RV gamma]],GammaShape1,GammaRate1)/BinomTrials,Table3[[#This Row],[RV binom]])</f>
        <v>0</v>
      </c>
      <c r="K2408" s="1">
        <f>Table3[[#This Row],[Risk 1 Simulated occurences]]*_xlfn.LOGNORM.INV(Table3[[#This Row],[RV lognorm]],(LN(ImpLow1)+LN(ImpUp1))/2,(LN(ImpUp1)-LN(ImpLow1))/3.29)</f>
        <v>0</v>
      </c>
      <c r="L2408">
        <f>_xlfn.BINOM.INV(BinomTrials,_xlfn.GAMMA.INV(Table3[[#This Row],[RV gamma]],GammaShape2,GammaRate2)/BinomTrials,Table3[[#This Row],[RV binom]])</f>
        <v>0</v>
      </c>
      <c r="M2408" s="1">
        <f>Table3[[#This Row],[Risk 2 simulated occurences]]*_xlfn.LOGNORM.INV(Table3[[#This Row],[RV lognorm]],(LN(ImpLow2)+LN(ImpUp2))/2,(LN(ImpUp2)-LN(ImpLow2))/3.29)</f>
        <v>0</v>
      </c>
    </row>
    <row r="2409" spans="7:13">
      <c r="G2409">
        <v>0.55628563023930677</v>
      </c>
      <c r="H2409">
        <v>0.93974221122439128</v>
      </c>
      <c r="I2409">
        <v>0.32319879220947567</v>
      </c>
      <c r="J2409">
        <f>_xlfn.BINOM.INV(BinomTrials,_xlfn.GAMMA.INV(Table3[[#This Row],[RV gamma]],GammaShape1,GammaRate1)/BinomTrials,Table3[[#This Row],[RV binom]])</f>
        <v>2</v>
      </c>
      <c r="K2409" s="1">
        <f>Table3[[#This Row],[Risk 1 Simulated occurences]]*_xlfn.LOGNORM.INV(Table3[[#This Row],[RV lognorm]],(LN(ImpLow1)+LN(ImpUp1))/2,(LN(ImpUp1)-LN(ImpLow1))/3.29)</f>
        <v>45875.993610741469</v>
      </c>
      <c r="L2409">
        <f>_xlfn.BINOM.INV(BinomTrials,_xlfn.GAMMA.INV(Table3[[#This Row],[RV gamma]],GammaShape2,GammaRate2)/BinomTrials,Table3[[#This Row],[RV binom]])</f>
        <v>1</v>
      </c>
      <c r="M2409" s="1">
        <f>Table3[[#This Row],[Risk 2 simulated occurences]]*_xlfn.LOGNORM.INV(Table3[[#This Row],[RV lognorm]],(LN(ImpLow2)+LN(ImpUp2))/2,(LN(ImpUp2)-LN(ImpLow2))/3.29)</f>
        <v>2293799.6805370743</v>
      </c>
    </row>
    <row r="2410" spans="7:13">
      <c r="G2410">
        <v>0.49258743202899929</v>
      </c>
      <c r="H2410">
        <v>0.2473440483432934</v>
      </c>
      <c r="I2410">
        <v>2.1006646575874952E-3</v>
      </c>
      <c r="J2410">
        <f>_xlfn.BINOM.INV(BinomTrials,_xlfn.GAMMA.INV(Table3[[#This Row],[RV gamma]],GammaShape1,GammaRate1)/BinomTrials,Table3[[#This Row],[RV binom]])</f>
        <v>0</v>
      </c>
      <c r="K2410" s="1">
        <f>Table3[[#This Row],[Risk 1 Simulated occurences]]*_xlfn.LOGNORM.INV(Table3[[#This Row],[RV lognorm]],(LN(ImpLow1)+LN(ImpUp1))/2,(LN(ImpUp1)-LN(ImpLow1))/3.29)</f>
        <v>0</v>
      </c>
      <c r="L2410">
        <f>_xlfn.BINOM.INV(BinomTrials,_xlfn.GAMMA.INV(Table3[[#This Row],[RV gamma]],GammaShape2,GammaRate2)/BinomTrials,Table3[[#This Row],[RV binom]])</f>
        <v>0</v>
      </c>
      <c r="M2410" s="1">
        <f>Table3[[#This Row],[Risk 2 simulated occurences]]*_xlfn.LOGNORM.INV(Table3[[#This Row],[RV lognorm]],(LN(ImpLow2)+LN(ImpUp2))/2,(LN(ImpUp2)-LN(ImpLow2))/3.29)</f>
        <v>0</v>
      </c>
    </row>
    <row r="2411" spans="7:13">
      <c r="G2411">
        <v>0.91697011139102746</v>
      </c>
      <c r="H2411">
        <v>0.11142050573202805</v>
      </c>
      <c r="I2411">
        <v>0.30587090007302858</v>
      </c>
      <c r="J2411">
        <f>_xlfn.BINOM.INV(BinomTrials,_xlfn.GAMMA.INV(Table3[[#This Row],[RV gamma]],GammaShape1,GammaRate1)/BinomTrials,Table3[[#This Row],[RV binom]])</f>
        <v>0</v>
      </c>
      <c r="K2411" s="1">
        <f>Table3[[#This Row],[Risk 1 Simulated occurences]]*_xlfn.LOGNORM.INV(Table3[[#This Row],[RV lognorm]],(LN(ImpLow1)+LN(ImpUp1))/2,(LN(ImpUp1)-LN(ImpLow1))/3.29)</f>
        <v>0</v>
      </c>
      <c r="L2411">
        <f>_xlfn.BINOM.INV(BinomTrials,_xlfn.GAMMA.INV(Table3[[#This Row],[RV gamma]],GammaShape2,GammaRate2)/BinomTrials,Table3[[#This Row],[RV binom]])</f>
        <v>0</v>
      </c>
      <c r="M2411" s="1">
        <f>Table3[[#This Row],[Risk 2 simulated occurences]]*_xlfn.LOGNORM.INV(Table3[[#This Row],[RV lognorm]],(LN(ImpLow2)+LN(ImpUp2))/2,(LN(ImpUp2)-LN(ImpLow2))/3.29)</f>
        <v>0</v>
      </c>
    </row>
    <row r="2412" spans="7:13">
      <c r="G2412">
        <v>0.51666214899935858</v>
      </c>
      <c r="H2412">
        <v>0.6444398381954245</v>
      </c>
      <c r="I2412">
        <v>0.7722175273914903</v>
      </c>
      <c r="J2412">
        <f>_xlfn.BINOM.INV(BinomTrials,_xlfn.GAMMA.INV(Table3[[#This Row],[RV gamma]],GammaShape1,GammaRate1)/BinomTrials,Table3[[#This Row],[RV binom]])</f>
        <v>1</v>
      </c>
      <c r="K2412" s="1">
        <f>Table3[[#This Row],[Risk 1 Simulated occurences]]*_xlfn.LOGNORM.INV(Table3[[#This Row],[RV lognorm]],(LN(ImpLow1)+LN(ImpUp1))/2,(LN(ImpUp1)-LN(ImpLow1))/3.29)</f>
        <v>53308.846188514552</v>
      </c>
      <c r="L2412">
        <f>_xlfn.BINOM.INV(BinomTrials,_xlfn.GAMMA.INV(Table3[[#This Row],[RV gamma]],GammaShape2,GammaRate2)/BinomTrials,Table3[[#This Row],[RV binom]])</f>
        <v>0</v>
      </c>
      <c r="M2412" s="1">
        <f>Table3[[#This Row],[Risk 2 simulated occurences]]*_xlfn.LOGNORM.INV(Table3[[#This Row],[RV lognorm]],(LN(ImpLow2)+LN(ImpUp2))/2,(LN(ImpUp2)-LN(ImpLow2))/3.29)</f>
        <v>0</v>
      </c>
    </row>
    <row r="2413" spans="7:13">
      <c r="G2413">
        <v>0.54073823221993556</v>
      </c>
      <c r="H2413">
        <v>0.10036055049875776</v>
      </c>
      <c r="I2413">
        <v>0.65998286877758006</v>
      </c>
      <c r="J2413">
        <f>_xlfn.BINOM.INV(BinomTrials,_xlfn.GAMMA.INV(Table3[[#This Row],[RV gamma]],GammaShape1,GammaRate1)/BinomTrials,Table3[[#This Row],[RV binom]])</f>
        <v>0</v>
      </c>
      <c r="K2413" s="1">
        <f>Table3[[#This Row],[Risk 1 Simulated occurences]]*_xlfn.LOGNORM.INV(Table3[[#This Row],[RV lognorm]],(LN(ImpLow1)+LN(ImpUp1))/2,(LN(ImpUp1)-LN(ImpLow1))/3.29)</f>
        <v>0</v>
      </c>
      <c r="L2413">
        <f>_xlfn.BINOM.INV(BinomTrials,_xlfn.GAMMA.INV(Table3[[#This Row],[RV gamma]],GammaShape2,GammaRate2)/BinomTrials,Table3[[#This Row],[RV binom]])</f>
        <v>0</v>
      </c>
      <c r="M2413" s="1">
        <f>Table3[[#This Row],[Risk 2 simulated occurences]]*_xlfn.LOGNORM.INV(Table3[[#This Row],[RV lognorm]],(LN(ImpLow2)+LN(ImpUp2))/2,(LN(ImpUp2)-LN(ImpLow2))/3.29)</f>
        <v>0</v>
      </c>
    </row>
    <row r="2414" spans="7:13">
      <c r="G2414">
        <v>0.18746892045599825</v>
      </c>
      <c r="H2414">
        <v>0.75977223262180216</v>
      </c>
      <c r="I2414">
        <v>0.33207554478760604</v>
      </c>
      <c r="J2414">
        <f>_xlfn.BINOM.INV(BinomTrials,_xlfn.GAMMA.INV(Table3[[#This Row],[RV gamma]],GammaShape1,GammaRate1)/BinomTrials,Table3[[#This Row],[RV binom]])</f>
        <v>1</v>
      </c>
      <c r="K2414" s="1">
        <f>Table3[[#This Row],[Risk 1 Simulated occurences]]*_xlfn.LOGNORM.INV(Table3[[#This Row],[RV lognorm]],(LN(ImpLow1)+LN(ImpUp1))/2,(LN(ImpUp1)-LN(ImpLow1))/3.29)</f>
        <v>23336.064324437459</v>
      </c>
      <c r="L2414">
        <f>_xlfn.BINOM.INV(BinomTrials,_xlfn.GAMMA.INV(Table3[[#This Row],[RV gamma]],GammaShape2,GammaRate2)/BinomTrials,Table3[[#This Row],[RV binom]])</f>
        <v>0</v>
      </c>
      <c r="M2414" s="1">
        <f>Table3[[#This Row],[Risk 2 simulated occurences]]*_xlfn.LOGNORM.INV(Table3[[#This Row],[RV lognorm]],(LN(ImpLow2)+LN(ImpUp2))/2,(LN(ImpUp2)-LN(ImpLow2))/3.29)</f>
        <v>0</v>
      </c>
    </row>
    <row r="2415" spans="7:13">
      <c r="G2415">
        <v>0.7901461039623926</v>
      </c>
      <c r="H2415">
        <v>0.49191367462832186</v>
      </c>
      <c r="I2415">
        <v>0.19368124529425113</v>
      </c>
      <c r="J2415">
        <f>_xlfn.BINOM.INV(BinomTrials,_xlfn.GAMMA.INV(Table3[[#This Row],[RV gamma]],GammaShape1,GammaRate1)/BinomTrials,Table3[[#This Row],[RV binom]])</f>
        <v>0</v>
      </c>
      <c r="K2415" s="1">
        <f>Table3[[#This Row],[Risk 1 Simulated occurences]]*_xlfn.LOGNORM.INV(Table3[[#This Row],[RV lognorm]],(LN(ImpLow1)+LN(ImpUp1))/2,(LN(ImpUp1)-LN(ImpLow1))/3.29)</f>
        <v>0</v>
      </c>
      <c r="L2415">
        <f>_xlfn.BINOM.INV(BinomTrials,_xlfn.GAMMA.INV(Table3[[#This Row],[RV gamma]],GammaShape2,GammaRate2)/BinomTrials,Table3[[#This Row],[RV binom]])</f>
        <v>0</v>
      </c>
      <c r="M2415" s="1">
        <f>Table3[[#This Row],[Risk 2 simulated occurences]]*_xlfn.LOGNORM.INV(Table3[[#This Row],[RV lognorm]],(LN(ImpLow2)+LN(ImpUp2))/2,(LN(ImpUp2)-LN(ImpLow2))/3.29)</f>
        <v>0</v>
      </c>
    </row>
    <row r="2416" spans="7:13">
      <c r="G2416">
        <v>0.98556929593233822</v>
      </c>
      <c r="H2416">
        <v>0.59312947820552131</v>
      </c>
      <c r="I2416">
        <v>0.20068966047870446</v>
      </c>
      <c r="J2416">
        <f>_xlfn.BINOM.INV(BinomTrials,_xlfn.GAMMA.INV(Table3[[#This Row],[RV gamma]],GammaShape1,GammaRate1)/BinomTrials,Table3[[#This Row],[RV binom]])</f>
        <v>1</v>
      </c>
      <c r="K2416" s="1">
        <f>Table3[[#This Row],[Risk 1 Simulated occurences]]*_xlfn.LOGNORM.INV(Table3[[#This Row],[RV lognorm]],(LN(ImpLow1)+LN(ImpUp1))/2,(LN(ImpUp1)-LN(ImpLow1))/3.29)</f>
        <v>17576.648058277224</v>
      </c>
      <c r="L2416">
        <f>_xlfn.BINOM.INV(BinomTrials,_xlfn.GAMMA.INV(Table3[[#This Row],[RV gamma]],GammaShape2,GammaRate2)/BinomTrials,Table3[[#This Row],[RV binom]])</f>
        <v>0</v>
      </c>
      <c r="M2416" s="1">
        <f>Table3[[#This Row],[Risk 2 simulated occurences]]*_xlfn.LOGNORM.INV(Table3[[#This Row],[RV lognorm]],(LN(ImpLow2)+LN(ImpUp2))/2,(LN(ImpUp2)-LN(ImpLow2))/3.29)</f>
        <v>0</v>
      </c>
    </row>
    <row r="2417" spans="7:13">
      <c r="G2417">
        <v>0.46315673480888675</v>
      </c>
      <c r="H2417">
        <v>0.7271402001972963</v>
      </c>
      <c r="I2417">
        <v>0.99112366558570586</v>
      </c>
      <c r="J2417">
        <f>_xlfn.BINOM.INV(BinomTrials,_xlfn.GAMMA.INV(Table3[[#This Row],[RV gamma]],GammaShape1,GammaRate1)/BinomTrials,Table3[[#This Row],[RV binom]])</f>
        <v>1</v>
      </c>
      <c r="K2417" s="1">
        <f>Table3[[#This Row],[Risk 1 Simulated occurences]]*_xlfn.LOGNORM.INV(Table3[[#This Row],[RV lognorm]],(LN(ImpLow1)+LN(ImpUp1))/2,(LN(ImpUp1)-LN(ImpLow1))/3.29)</f>
        <v>166183.80065532576</v>
      </c>
      <c r="L2417">
        <f>_xlfn.BINOM.INV(BinomTrials,_xlfn.GAMMA.INV(Table3[[#This Row],[RV gamma]],GammaShape2,GammaRate2)/BinomTrials,Table3[[#This Row],[RV binom]])</f>
        <v>0</v>
      </c>
      <c r="M2417" s="1">
        <f>Table3[[#This Row],[Risk 2 simulated occurences]]*_xlfn.LOGNORM.INV(Table3[[#This Row],[RV lognorm]],(LN(ImpLow2)+LN(ImpUp2))/2,(LN(ImpUp2)-LN(ImpLow2))/3.29)</f>
        <v>0</v>
      </c>
    </row>
    <row r="2418" spans="7:13">
      <c r="G2418">
        <v>0.27524193295987415</v>
      </c>
      <c r="H2418">
        <v>4.5344715959087345E-2</v>
      </c>
      <c r="I2418">
        <v>0.8154474989583006</v>
      </c>
      <c r="J2418">
        <f>_xlfn.BINOM.INV(BinomTrials,_xlfn.GAMMA.INV(Table3[[#This Row],[RV gamma]],GammaShape1,GammaRate1)/BinomTrials,Table3[[#This Row],[RV binom]])</f>
        <v>0</v>
      </c>
      <c r="K2418" s="1">
        <f>Table3[[#This Row],[Risk 1 Simulated occurences]]*_xlfn.LOGNORM.INV(Table3[[#This Row],[RV lognorm]],(LN(ImpLow1)+LN(ImpUp1))/2,(LN(ImpUp1)-LN(ImpLow1))/3.29)</f>
        <v>0</v>
      </c>
      <c r="L2418">
        <f>_xlfn.BINOM.INV(BinomTrials,_xlfn.GAMMA.INV(Table3[[#This Row],[RV gamma]],GammaShape2,GammaRate2)/BinomTrials,Table3[[#This Row],[RV binom]])</f>
        <v>0</v>
      </c>
      <c r="M2418" s="1">
        <f>Table3[[#This Row],[Risk 2 simulated occurences]]*_xlfn.LOGNORM.INV(Table3[[#This Row],[RV lognorm]],(LN(ImpLow2)+LN(ImpUp2))/2,(LN(ImpUp2)-LN(ImpLow2))/3.29)</f>
        <v>0</v>
      </c>
    </row>
    <row r="2419" spans="7:13">
      <c r="G2419">
        <v>0.99116725660449234</v>
      </c>
      <c r="H2419">
        <v>0.10864112438105099</v>
      </c>
      <c r="I2419">
        <v>0.22611499215760966</v>
      </c>
      <c r="J2419">
        <f>_xlfn.BINOM.INV(BinomTrials,_xlfn.GAMMA.INV(Table3[[#This Row],[RV gamma]],GammaShape1,GammaRate1)/BinomTrials,Table3[[#This Row],[RV binom]])</f>
        <v>0</v>
      </c>
      <c r="K2419" s="1">
        <f>Table3[[#This Row],[Risk 1 Simulated occurences]]*_xlfn.LOGNORM.INV(Table3[[#This Row],[RV lognorm]],(LN(ImpLow1)+LN(ImpUp1))/2,(LN(ImpUp1)-LN(ImpLow1))/3.29)</f>
        <v>0</v>
      </c>
      <c r="L2419">
        <f>_xlfn.BINOM.INV(BinomTrials,_xlfn.GAMMA.INV(Table3[[#This Row],[RV gamma]],GammaShape2,GammaRate2)/BinomTrials,Table3[[#This Row],[RV binom]])</f>
        <v>0</v>
      </c>
      <c r="M2419" s="1">
        <f>Table3[[#This Row],[Risk 2 simulated occurences]]*_xlfn.LOGNORM.INV(Table3[[#This Row],[RV lognorm]],(LN(ImpLow2)+LN(ImpUp2))/2,(LN(ImpUp2)-LN(ImpLow2))/3.29)</f>
        <v>0</v>
      </c>
    </row>
    <row r="2420" spans="7:13">
      <c r="G2420">
        <v>0.54808175170239137</v>
      </c>
      <c r="H2420">
        <v>0.93137747232400692</v>
      </c>
      <c r="I2420">
        <v>0.31467319294562246</v>
      </c>
      <c r="J2420">
        <f>_xlfn.BINOM.INV(BinomTrials,_xlfn.GAMMA.INV(Table3[[#This Row],[RV gamma]],GammaShape1,GammaRate1)/BinomTrials,Table3[[#This Row],[RV binom]])</f>
        <v>2</v>
      </c>
      <c r="K2420" s="1">
        <f>Table3[[#This Row],[Risk 1 Simulated occurences]]*_xlfn.LOGNORM.INV(Table3[[#This Row],[RV lognorm]],(LN(ImpLow1)+LN(ImpUp1))/2,(LN(ImpUp1)-LN(ImpLow1))/3.29)</f>
        <v>45115.811483896643</v>
      </c>
      <c r="L2420">
        <f>_xlfn.BINOM.INV(BinomTrials,_xlfn.GAMMA.INV(Table3[[#This Row],[RV gamma]],GammaShape2,GammaRate2)/BinomTrials,Table3[[#This Row],[RV binom]])</f>
        <v>1</v>
      </c>
      <c r="M2420" s="1">
        <f>Table3[[#This Row],[Risk 2 simulated occurences]]*_xlfn.LOGNORM.INV(Table3[[#This Row],[RV lognorm]],(LN(ImpLow2)+LN(ImpUp2))/2,(LN(ImpUp2)-LN(ImpLow2))/3.29)</f>
        <v>2255790.5741948332</v>
      </c>
    </row>
    <row r="2421" spans="7:13">
      <c r="G2421">
        <v>0.61000086209271143</v>
      </c>
      <c r="H2421">
        <v>0.6611773495847254</v>
      </c>
      <c r="I2421">
        <v>0.71235383707673938</v>
      </c>
      <c r="J2421">
        <f>_xlfn.BINOM.INV(BinomTrials,_xlfn.GAMMA.INV(Table3[[#This Row],[RV gamma]],GammaShape1,GammaRate1)/BinomTrials,Table3[[#This Row],[RV binom]])</f>
        <v>1</v>
      </c>
      <c r="K2421" s="1">
        <f>Table3[[#This Row],[Risk 1 Simulated occurences]]*_xlfn.LOGNORM.INV(Table3[[#This Row],[RV lognorm]],(LN(ImpLow1)+LN(ImpUp1))/2,(LN(ImpUp1)-LN(ImpLow1))/3.29)</f>
        <v>46805.420631722627</v>
      </c>
      <c r="L2421">
        <f>_xlfn.BINOM.INV(BinomTrials,_xlfn.GAMMA.INV(Table3[[#This Row],[RV gamma]],GammaShape2,GammaRate2)/BinomTrials,Table3[[#This Row],[RV binom]])</f>
        <v>0</v>
      </c>
      <c r="M2421" s="1">
        <f>Table3[[#This Row],[Risk 2 simulated occurences]]*_xlfn.LOGNORM.INV(Table3[[#This Row],[RV lognorm]],(LN(ImpLow2)+LN(ImpUp2))/2,(LN(ImpUp2)-LN(ImpLow2))/3.29)</f>
        <v>0</v>
      </c>
    </row>
    <row r="2422" spans="7:13">
      <c r="G2422">
        <v>0.2844891922010524</v>
      </c>
      <c r="H2422">
        <v>0.40771447047950443</v>
      </c>
      <c r="I2422">
        <v>0.53093974875795646</v>
      </c>
      <c r="J2422">
        <f>_xlfn.BINOM.INV(BinomTrials,_xlfn.GAMMA.INV(Table3[[#This Row],[RV gamma]],GammaShape1,GammaRate1)/BinomTrials,Table3[[#This Row],[RV binom]])</f>
        <v>0</v>
      </c>
      <c r="K2422" s="1">
        <f>Table3[[#This Row],[Risk 1 Simulated occurences]]*_xlfn.LOGNORM.INV(Table3[[#This Row],[RV lognorm]],(LN(ImpLow1)+LN(ImpUp1))/2,(LN(ImpUp1)-LN(ImpLow1))/3.29)</f>
        <v>0</v>
      </c>
      <c r="L2422">
        <f>_xlfn.BINOM.INV(BinomTrials,_xlfn.GAMMA.INV(Table3[[#This Row],[RV gamma]],GammaShape2,GammaRate2)/BinomTrials,Table3[[#This Row],[RV binom]])</f>
        <v>0</v>
      </c>
      <c r="M2422" s="1">
        <f>Table3[[#This Row],[Risk 2 simulated occurences]]*_xlfn.LOGNORM.INV(Table3[[#This Row],[RV lognorm]],(LN(ImpLow2)+LN(ImpUp2))/2,(LN(ImpUp2)-LN(ImpLow2))/3.29)</f>
        <v>0</v>
      </c>
    </row>
    <row r="2423" spans="7:13">
      <c r="G2423">
        <v>0.40985332308795924</v>
      </c>
      <c r="H2423">
        <v>0.45710534903086042</v>
      </c>
      <c r="I2423">
        <v>0.50435737497376154</v>
      </c>
      <c r="J2423">
        <f>_xlfn.BINOM.INV(BinomTrials,_xlfn.GAMMA.INV(Table3[[#This Row],[RV gamma]],GammaShape1,GammaRate1)/BinomTrials,Table3[[#This Row],[RV binom]])</f>
        <v>0</v>
      </c>
      <c r="K2423" s="1">
        <f>Table3[[#This Row],[Risk 1 Simulated occurences]]*_xlfn.LOGNORM.INV(Table3[[#This Row],[RV lognorm]],(LN(ImpLow1)+LN(ImpUp1))/2,(LN(ImpUp1)-LN(ImpLow1))/3.29)</f>
        <v>0</v>
      </c>
      <c r="L2423">
        <f>_xlfn.BINOM.INV(BinomTrials,_xlfn.GAMMA.INV(Table3[[#This Row],[RV gamma]],GammaShape2,GammaRate2)/BinomTrials,Table3[[#This Row],[RV binom]])</f>
        <v>0</v>
      </c>
      <c r="M2423" s="1">
        <f>Table3[[#This Row],[Risk 2 simulated occurences]]*_xlfn.LOGNORM.INV(Table3[[#This Row],[RV lognorm]],(LN(ImpLow2)+LN(ImpUp2))/2,(LN(ImpUp2)-LN(ImpLow2))/3.29)</f>
        <v>0</v>
      </c>
    </row>
    <row r="2424" spans="7:13">
      <c r="G2424">
        <v>0.40480113933086448</v>
      </c>
      <c r="H2424">
        <v>0.56960116167068531</v>
      </c>
      <c r="I2424">
        <v>0.73440118401050625</v>
      </c>
      <c r="J2424">
        <f>_xlfn.BINOM.INV(BinomTrials,_xlfn.GAMMA.INV(Table3[[#This Row],[RV gamma]],GammaShape1,GammaRate1)/BinomTrials,Table3[[#This Row],[RV binom]])</f>
        <v>0</v>
      </c>
      <c r="K2424" s="1">
        <f>Table3[[#This Row],[Risk 1 Simulated occurences]]*_xlfn.LOGNORM.INV(Table3[[#This Row],[RV lognorm]],(LN(ImpLow1)+LN(ImpUp1))/2,(LN(ImpUp1)-LN(ImpLow1))/3.29)</f>
        <v>0</v>
      </c>
      <c r="L2424">
        <f>_xlfn.BINOM.INV(BinomTrials,_xlfn.GAMMA.INV(Table3[[#This Row],[RV gamma]],GammaShape2,GammaRate2)/BinomTrials,Table3[[#This Row],[RV binom]])</f>
        <v>0</v>
      </c>
      <c r="M2424" s="1">
        <f>Table3[[#This Row],[Risk 2 simulated occurences]]*_xlfn.LOGNORM.INV(Table3[[#This Row],[RV lognorm]],(LN(ImpLow2)+LN(ImpUp2))/2,(LN(ImpUp2)-LN(ImpLow2))/3.29)</f>
        <v>0</v>
      </c>
    </row>
    <row r="2425" spans="7:13">
      <c r="G2425">
        <v>0.49274873383936879</v>
      </c>
      <c r="H2425">
        <v>0.28672419920876818</v>
      </c>
      <c r="I2425">
        <v>8.069966457816756E-2</v>
      </c>
      <c r="J2425">
        <f>_xlfn.BINOM.INV(BinomTrials,_xlfn.GAMMA.INV(Table3[[#This Row],[RV gamma]],GammaShape1,GammaRate1)/BinomTrials,Table3[[#This Row],[RV binom]])</f>
        <v>0</v>
      </c>
      <c r="K2425" s="1">
        <f>Table3[[#This Row],[Risk 1 Simulated occurences]]*_xlfn.LOGNORM.INV(Table3[[#This Row],[RV lognorm]],(LN(ImpLow1)+LN(ImpUp1))/2,(LN(ImpUp1)-LN(ImpLow1))/3.29)</f>
        <v>0</v>
      </c>
      <c r="L2425">
        <f>_xlfn.BINOM.INV(BinomTrials,_xlfn.GAMMA.INV(Table3[[#This Row],[RV gamma]],GammaShape2,GammaRate2)/BinomTrials,Table3[[#This Row],[RV binom]])</f>
        <v>0</v>
      </c>
      <c r="M2425" s="1">
        <f>Table3[[#This Row],[Risk 2 simulated occurences]]*_xlfn.LOGNORM.INV(Table3[[#This Row],[RV lognorm]],(LN(ImpLow2)+LN(ImpUp2))/2,(LN(ImpUp2)-LN(ImpLow2))/3.29)</f>
        <v>0</v>
      </c>
    </row>
    <row r="2426" spans="7:13">
      <c r="G2426">
        <v>0.62796963827124319</v>
      </c>
      <c r="H2426">
        <v>0.97361610176675772</v>
      </c>
      <c r="I2426">
        <v>0.31926256526227231</v>
      </c>
      <c r="J2426">
        <f>_xlfn.BINOM.INV(BinomTrials,_xlfn.GAMMA.INV(Table3[[#This Row],[RV gamma]],GammaShape1,GammaRate1)/BinomTrials,Table3[[#This Row],[RV binom]])</f>
        <v>2</v>
      </c>
      <c r="K2426" s="1">
        <f>Table3[[#This Row],[Risk 1 Simulated occurences]]*_xlfn.LOGNORM.INV(Table3[[#This Row],[RV lognorm]],(LN(ImpLow1)+LN(ImpUp1))/2,(LN(ImpUp1)-LN(ImpLow1))/3.29)</f>
        <v>45524.503767958078</v>
      </c>
      <c r="L2426">
        <f>_xlfn.BINOM.INV(BinomTrials,_xlfn.GAMMA.INV(Table3[[#This Row],[RV gamma]],GammaShape2,GammaRate2)/BinomTrials,Table3[[#This Row],[RV binom]])</f>
        <v>1</v>
      </c>
      <c r="M2426" s="1">
        <f>Table3[[#This Row],[Risk 2 simulated occurences]]*_xlfn.LOGNORM.INV(Table3[[#This Row],[RV lognorm]],(LN(ImpLow2)+LN(ImpUp2))/2,(LN(ImpUp2)-LN(ImpLow2))/3.29)</f>
        <v>2276225.1883979049</v>
      </c>
    </row>
    <row r="2427" spans="7:13">
      <c r="G2427">
        <v>0.28571042478350478</v>
      </c>
      <c r="H2427">
        <v>0.56582239389690681</v>
      </c>
      <c r="I2427">
        <v>0.84593436301030889</v>
      </c>
      <c r="J2427">
        <f>_xlfn.BINOM.INV(BinomTrials,_xlfn.GAMMA.INV(Table3[[#This Row],[RV gamma]],GammaShape1,GammaRate1)/BinomTrials,Table3[[#This Row],[RV binom]])</f>
        <v>0</v>
      </c>
      <c r="K2427" s="1">
        <f>Table3[[#This Row],[Risk 1 Simulated occurences]]*_xlfn.LOGNORM.INV(Table3[[#This Row],[RV lognorm]],(LN(ImpLow1)+LN(ImpUp1))/2,(LN(ImpUp1)-LN(ImpLow1))/3.29)</f>
        <v>0</v>
      </c>
      <c r="L2427">
        <f>_xlfn.BINOM.INV(BinomTrials,_xlfn.GAMMA.INV(Table3[[#This Row],[RV gamma]],GammaShape2,GammaRate2)/BinomTrials,Table3[[#This Row],[RV binom]])</f>
        <v>0</v>
      </c>
      <c r="M2427" s="1">
        <f>Table3[[#This Row],[Risk 2 simulated occurences]]*_xlfn.LOGNORM.INV(Table3[[#This Row],[RV lognorm]],(LN(ImpLow2)+LN(ImpUp2))/2,(LN(ImpUp2)-LN(ImpLow2))/3.29)</f>
        <v>0</v>
      </c>
    </row>
    <row r="2428" spans="7:13">
      <c r="G2428">
        <v>0.93510933636459959</v>
      </c>
      <c r="H2428">
        <v>0.77697422531292504</v>
      </c>
      <c r="I2428">
        <v>0.61883911426125049</v>
      </c>
      <c r="J2428">
        <f>_xlfn.BINOM.INV(BinomTrials,_xlfn.GAMMA.INV(Table3[[#This Row],[RV gamma]],GammaShape1,GammaRate1)/BinomTrials,Table3[[#This Row],[RV binom]])</f>
        <v>1</v>
      </c>
      <c r="K2428" s="1">
        <f>Table3[[#This Row],[Risk 1 Simulated occurences]]*_xlfn.LOGNORM.INV(Table3[[#This Row],[RV lognorm]],(LN(ImpLow1)+LN(ImpUp1))/2,(LN(ImpUp1)-LN(ImpLow1))/3.29)</f>
        <v>39077.341993718896</v>
      </c>
      <c r="L2428">
        <f>_xlfn.BINOM.INV(BinomTrials,_xlfn.GAMMA.INV(Table3[[#This Row],[RV gamma]],GammaShape2,GammaRate2)/BinomTrials,Table3[[#This Row],[RV binom]])</f>
        <v>0</v>
      </c>
      <c r="M2428" s="1">
        <f>Table3[[#This Row],[Risk 2 simulated occurences]]*_xlfn.LOGNORM.INV(Table3[[#This Row],[RV lognorm]],(LN(ImpLow2)+LN(ImpUp2))/2,(LN(ImpUp2)-LN(ImpLow2))/3.29)</f>
        <v>0</v>
      </c>
    </row>
    <row r="2429" spans="7:13">
      <c r="G2429">
        <v>0.38261627982492386</v>
      </c>
      <c r="H2429">
        <v>0.60580483433129495</v>
      </c>
      <c r="I2429">
        <v>0.82899338883766593</v>
      </c>
      <c r="J2429">
        <f>_xlfn.BINOM.INV(BinomTrials,_xlfn.GAMMA.INV(Table3[[#This Row],[RV gamma]],GammaShape1,GammaRate1)/BinomTrials,Table3[[#This Row],[RV binom]])</f>
        <v>0</v>
      </c>
      <c r="K2429" s="1">
        <f>Table3[[#This Row],[Risk 1 Simulated occurences]]*_xlfn.LOGNORM.INV(Table3[[#This Row],[RV lognorm]],(LN(ImpLow1)+LN(ImpUp1))/2,(LN(ImpUp1)-LN(ImpLow1))/3.29)</f>
        <v>0</v>
      </c>
      <c r="L2429">
        <f>_xlfn.BINOM.INV(BinomTrials,_xlfn.GAMMA.INV(Table3[[#This Row],[RV gamma]],GammaShape2,GammaRate2)/BinomTrials,Table3[[#This Row],[RV binom]])</f>
        <v>0</v>
      </c>
      <c r="M2429" s="1">
        <f>Table3[[#This Row],[Risk 2 simulated occurences]]*_xlfn.LOGNORM.INV(Table3[[#This Row],[RV lognorm]],(LN(ImpLow2)+LN(ImpUp2))/2,(LN(ImpUp2)-LN(ImpLow2))/3.29)</f>
        <v>0</v>
      </c>
    </row>
    <row r="2430" spans="7:13">
      <c r="G2430">
        <v>0.63181501749521818</v>
      </c>
      <c r="H2430">
        <v>0.76185060607355581</v>
      </c>
      <c r="I2430">
        <v>0.89188619465189345</v>
      </c>
      <c r="J2430">
        <f>_xlfn.BINOM.INV(BinomTrials,_xlfn.GAMMA.INV(Table3[[#This Row],[RV gamma]],GammaShape1,GammaRate1)/BinomTrials,Table3[[#This Row],[RV binom]])</f>
        <v>1</v>
      </c>
      <c r="K2430" s="1">
        <f>Table3[[#This Row],[Risk 1 Simulated occurences]]*_xlfn.LOGNORM.INV(Table3[[#This Row],[RV lognorm]],(LN(ImpLow1)+LN(ImpUp1))/2,(LN(ImpUp1)-LN(ImpLow1))/3.29)</f>
        <v>75140.281124040906</v>
      </c>
      <c r="L2430">
        <f>_xlfn.BINOM.INV(BinomTrials,_xlfn.GAMMA.INV(Table3[[#This Row],[RV gamma]],GammaShape2,GammaRate2)/BinomTrials,Table3[[#This Row],[RV binom]])</f>
        <v>0</v>
      </c>
      <c r="M2430" s="1">
        <f>Table3[[#This Row],[Risk 2 simulated occurences]]*_xlfn.LOGNORM.INV(Table3[[#This Row],[RV lognorm]],(LN(ImpLow2)+LN(ImpUp2))/2,(LN(ImpUp2)-LN(ImpLow2))/3.29)</f>
        <v>0</v>
      </c>
    </row>
    <row r="2431" spans="7:13">
      <c r="G2431">
        <v>0.91499904213240324</v>
      </c>
      <c r="H2431">
        <v>0.42313627825264644</v>
      </c>
      <c r="I2431">
        <v>0.93127351437288963</v>
      </c>
      <c r="J2431">
        <f>_xlfn.BINOM.INV(BinomTrials,_xlfn.GAMMA.INV(Table3[[#This Row],[RV gamma]],GammaShape1,GammaRate1)/BinomTrials,Table3[[#This Row],[RV binom]])</f>
        <v>0</v>
      </c>
      <c r="K2431" s="1">
        <f>Table3[[#This Row],[Risk 1 Simulated occurences]]*_xlfn.LOGNORM.INV(Table3[[#This Row],[RV lognorm]],(LN(ImpLow1)+LN(ImpUp1))/2,(LN(ImpUp1)-LN(ImpLow1))/3.29)</f>
        <v>0</v>
      </c>
      <c r="L2431">
        <f>_xlfn.BINOM.INV(BinomTrials,_xlfn.GAMMA.INV(Table3[[#This Row],[RV gamma]],GammaShape2,GammaRate2)/BinomTrials,Table3[[#This Row],[RV binom]])</f>
        <v>0</v>
      </c>
      <c r="M2431" s="1">
        <f>Table3[[#This Row],[Risk 2 simulated occurences]]*_xlfn.LOGNORM.INV(Table3[[#This Row],[RV lognorm]],(LN(ImpLow2)+LN(ImpUp2))/2,(LN(ImpUp2)-LN(ImpLow2))/3.29)</f>
        <v>0</v>
      </c>
    </row>
    <row r="2432" spans="7:13">
      <c r="G2432">
        <v>0.38890111930151522</v>
      </c>
      <c r="H2432">
        <v>0.65142859222899596</v>
      </c>
      <c r="I2432">
        <v>0.91395606515647665</v>
      </c>
      <c r="J2432">
        <f>_xlfn.BINOM.INV(BinomTrials,_xlfn.GAMMA.INV(Table3[[#This Row],[RV gamma]],GammaShape1,GammaRate1)/BinomTrials,Table3[[#This Row],[RV binom]])</f>
        <v>1</v>
      </c>
      <c r="K2432" s="1">
        <f>Table3[[#This Row],[Risk 1 Simulated occurences]]*_xlfn.LOGNORM.INV(Table3[[#This Row],[RV lognorm]],(LN(ImpLow1)+LN(ImpUp1))/2,(LN(ImpUp1)-LN(ImpLow1))/3.29)</f>
        <v>82234.378668314064</v>
      </c>
      <c r="L2432">
        <f>_xlfn.BINOM.INV(BinomTrials,_xlfn.GAMMA.INV(Table3[[#This Row],[RV gamma]],GammaShape2,GammaRate2)/BinomTrials,Table3[[#This Row],[RV binom]])</f>
        <v>0</v>
      </c>
      <c r="M2432" s="1">
        <f>Table3[[#This Row],[Risk 2 simulated occurences]]*_xlfn.LOGNORM.INV(Table3[[#This Row],[RV lognorm]],(LN(ImpLow2)+LN(ImpUp2))/2,(LN(ImpUp2)-LN(ImpLow2))/3.29)</f>
        <v>0</v>
      </c>
    </row>
    <row r="2433" spans="7:13">
      <c r="G2433">
        <v>0.26111210056632389</v>
      </c>
      <c r="H2433">
        <v>0.56034959273429108</v>
      </c>
      <c r="I2433">
        <v>0.85958708490225821</v>
      </c>
      <c r="J2433">
        <f>_xlfn.BINOM.INV(BinomTrials,_xlfn.GAMMA.INV(Table3[[#This Row],[RV gamma]],GammaShape1,GammaRate1)/BinomTrials,Table3[[#This Row],[RV binom]])</f>
        <v>0</v>
      </c>
      <c r="K2433" s="1">
        <f>Table3[[#This Row],[Risk 1 Simulated occurences]]*_xlfn.LOGNORM.INV(Table3[[#This Row],[RV lognorm]],(LN(ImpLow1)+LN(ImpUp1))/2,(LN(ImpUp1)-LN(ImpLow1))/3.29)</f>
        <v>0</v>
      </c>
      <c r="L2433">
        <f>_xlfn.BINOM.INV(BinomTrials,_xlfn.GAMMA.INV(Table3[[#This Row],[RV gamma]],GammaShape2,GammaRate2)/BinomTrials,Table3[[#This Row],[RV binom]])</f>
        <v>0</v>
      </c>
      <c r="M2433" s="1">
        <f>Table3[[#This Row],[Risk 2 simulated occurences]]*_xlfn.LOGNORM.INV(Table3[[#This Row],[RV lognorm]],(LN(ImpLow2)+LN(ImpUp2))/2,(LN(ImpUp2)-LN(ImpLow2))/3.29)</f>
        <v>0</v>
      </c>
    </row>
    <row r="2434" spans="7:13">
      <c r="G2434">
        <v>0.51107421820567656</v>
      </c>
      <c r="H2434">
        <v>0.79560508522931728</v>
      </c>
      <c r="I2434">
        <v>8.0135952252957943E-2</v>
      </c>
      <c r="J2434">
        <f>_xlfn.BINOM.INV(BinomTrials,_xlfn.GAMMA.INV(Table3[[#This Row],[RV gamma]],GammaShape1,GammaRate1)/BinomTrials,Table3[[#This Row],[RV binom]])</f>
        <v>1</v>
      </c>
      <c r="K2434" s="1">
        <f>Table3[[#This Row],[Risk 1 Simulated occurences]]*_xlfn.LOGNORM.INV(Table3[[#This Row],[RV lognorm]],(LN(ImpLow1)+LN(ImpUp1))/2,(LN(ImpUp1)-LN(ImpLow1))/3.29)</f>
        <v>11835.983645552908</v>
      </c>
      <c r="L2434">
        <f>_xlfn.BINOM.INV(BinomTrials,_xlfn.GAMMA.INV(Table3[[#This Row],[RV gamma]],GammaShape2,GammaRate2)/BinomTrials,Table3[[#This Row],[RV binom]])</f>
        <v>0</v>
      </c>
      <c r="M2434" s="1">
        <f>Table3[[#This Row],[Risk 2 simulated occurences]]*_xlfn.LOGNORM.INV(Table3[[#This Row],[RV lognorm]],(LN(ImpLow2)+LN(ImpUp2))/2,(LN(ImpUp2)-LN(ImpLow2))/3.29)</f>
        <v>0</v>
      </c>
    </row>
    <row r="2435" spans="7:13">
      <c r="G2435">
        <v>0.62438538280519906</v>
      </c>
      <c r="H2435">
        <v>0.73466744913471282</v>
      </c>
      <c r="I2435">
        <v>0.84494951546422647</v>
      </c>
      <c r="J2435">
        <f>_xlfn.BINOM.INV(BinomTrials,_xlfn.GAMMA.INV(Table3[[#This Row],[RV gamma]],GammaShape1,GammaRate1)/BinomTrials,Table3[[#This Row],[RV binom]])</f>
        <v>1</v>
      </c>
      <c r="K2435" s="1">
        <f>Table3[[#This Row],[Risk 1 Simulated occurences]]*_xlfn.LOGNORM.INV(Table3[[#This Row],[RV lognorm]],(LN(ImpLow1)+LN(ImpUp1))/2,(LN(ImpUp1)-LN(ImpLow1))/3.29)</f>
        <v>64344.841620864572</v>
      </c>
      <c r="L2435">
        <f>_xlfn.BINOM.INV(BinomTrials,_xlfn.GAMMA.INV(Table3[[#This Row],[RV gamma]],GammaShape2,GammaRate2)/BinomTrials,Table3[[#This Row],[RV binom]])</f>
        <v>0</v>
      </c>
      <c r="M2435" s="1">
        <f>Table3[[#This Row],[Risk 2 simulated occurences]]*_xlfn.LOGNORM.INV(Table3[[#This Row],[RV lognorm]],(LN(ImpLow2)+LN(ImpUp2))/2,(LN(ImpUp2)-LN(ImpLow2))/3.29)</f>
        <v>0</v>
      </c>
    </row>
    <row r="2436" spans="7:13">
      <c r="G2436">
        <v>4.5128806980852414E-2</v>
      </c>
      <c r="H2436">
        <v>0.55581760711773187</v>
      </c>
      <c r="I2436">
        <v>6.6506407254611336E-2</v>
      </c>
      <c r="J2436">
        <f>_xlfn.BINOM.INV(BinomTrials,_xlfn.GAMMA.INV(Table3[[#This Row],[RV gamma]],GammaShape1,GammaRate1)/BinomTrials,Table3[[#This Row],[RV binom]])</f>
        <v>0</v>
      </c>
      <c r="K2436" s="1">
        <f>Table3[[#This Row],[Risk 1 Simulated occurences]]*_xlfn.LOGNORM.INV(Table3[[#This Row],[RV lognorm]],(LN(ImpLow1)+LN(ImpUp1))/2,(LN(ImpUp1)-LN(ImpLow1))/3.29)</f>
        <v>0</v>
      </c>
      <c r="L2436">
        <f>_xlfn.BINOM.INV(BinomTrials,_xlfn.GAMMA.INV(Table3[[#This Row],[RV gamma]],GammaShape2,GammaRate2)/BinomTrials,Table3[[#This Row],[RV binom]])</f>
        <v>0</v>
      </c>
      <c r="M2436" s="1">
        <f>Table3[[#This Row],[Risk 2 simulated occurences]]*_xlfn.LOGNORM.INV(Table3[[#This Row],[RV lognorm]],(LN(ImpLow2)+LN(ImpUp2))/2,(LN(ImpUp2)-LN(ImpLow2))/3.29)</f>
        <v>0</v>
      </c>
    </row>
    <row r="2437" spans="7:13">
      <c r="G2437">
        <v>0.4798589271865128</v>
      </c>
      <c r="H2437">
        <v>0.62652282771958168</v>
      </c>
      <c r="I2437">
        <v>0.77318672825265056</v>
      </c>
      <c r="J2437">
        <f>_xlfn.BINOM.INV(BinomTrials,_xlfn.GAMMA.INV(Table3[[#This Row],[RV gamma]],GammaShape1,GammaRate1)/BinomTrials,Table3[[#This Row],[RV binom]])</f>
        <v>1</v>
      </c>
      <c r="K2437" s="1">
        <f>Table3[[#This Row],[Risk 1 Simulated occurences]]*_xlfn.LOGNORM.INV(Table3[[#This Row],[RV lognorm]],(LN(ImpLow1)+LN(ImpUp1))/2,(LN(ImpUp1)-LN(ImpLow1))/3.29)</f>
        <v>53428.860584991686</v>
      </c>
      <c r="L2437">
        <f>_xlfn.BINOM.INV(BinomTrials,_xlfn.GAMMA.INV(Table3[[#This Row],[RV gamma]],GammaShape2,GammaRate2)/BinomTrials,Table3[[#This Row],[RV binom]])</f>
        <v>0</v>
      </c>
      <c r="M2437" s="1">
        <f>Table3[[#This Row],[Risk 2 simulated occurences]]*_xlfn.LOGNORM.INV(Table3[[#This Row],[RV lognorm]],(LN(ImpLow2)+LN(ImpUp2))/2,(LN(ImpUp2)-LN(ImpLow2))/3.29)</f>
        <v>0</v>
      </c>
    </row>
    <row r="2438" spans="7:13">
      <c r="G2438">
        <v>0.98898922372096643</v>
      </c>
      <c r="H2438">
        <v>0.96916548300961292</v>
      </c>
      <c r="I2438">
        <v>0.94934174229825929</v>
      </c>
      <c r="J2438">
        <f>_xlfn.BINOM.INV(BinomTrials,_xlfn.GAMMA.INV(Table3[[#This Row],[RV gamma]],GammaShape1,GammaRate1)/BinomTrials,Table3[[#This Row],[RV binom]])</f>
        <v>3</v>
      </c>
      <c r="K2438" s="1">
        <f>Table3[[#This Row],[Risk 1 Simulated occurences]]*_xlfn.LOGNORM.INV(Table3[[#This Row],[RV lognorm]],(LN(ImpLow1)+LN(ImpUp1))/2,(LN(ImpUp1)-LN(ImpLow1))/3.29)</f>
        <v>298639.26665596466</v>
      </c>
      <c r="L2438">
        <f>_xlfn.BINOM.INV(BinomTrials,_xlfn.GAMMA.INV(Table3[[#This Row],[RV gamma]],GammaShape2,GammaRate2)/BinomTrials,Table3[[#This Row],[RV binom]])</f>
        <v>1</v>
      </c>
      <c r="M2438" s="1">
        <f>Table3[[#This Row],[Risk 2 simulated occurences]]*_xlfn.LOGNORM.INV(Table3[[#This Row],[RV lognorm]],(LN(ImpLow2)+LN(ImpUp2))/2,(LN(ImpUp2)-LN(ImpLow2))/3.29)</f>
        <v>9954642.2218655106</v>
      </c>
    </row>
    <row r="2439" spans="7:13">
      <c r="G2439">
        <v>0.94188307828357587</v>
      </c>
      <c r="H2439">
        <v>0.76427294256364597</v>
      </c>
      <c r="I2439">
        <v>0.58666280684371608</v>
      </c>
      <c r="J2439">
        <f>_xlfn.BINOM.INV(BinomTrials,_xlfn.GAMMA.INV(Table3[[#This Row],[RV gamma]],GammaShape1,GammaRate1)/BinomTrials,Table3[[#This Row],[RV binom]])</f>
        <v>1</v>
      </c>
      <c r="K2439" s="1">
        <f>Table3[[#This Row],[Risk 1 Simulated occurences]]*_xlfn.LOGNORM.INV(Table3[[#This Row],[RV lognorm]],(LN(ImpLow1)+LN(ImpUp1))/2,(LN(ImpUp1)-LN(ImpLow1))/3.29)</f>
        <v>36860.044302308619</v>
      </c>
      <c r="L2439">
        <f>_xlfn.BINOM.INV(BinomTrials,_xlfn.GAMMA.INV(Table3[[#This Row],[RV gamma]],GammaShape2,GammaRate2)/BinomTrials,Table3[[#This Row],[RV binom]])</f>
        <v>0</v>
      </c>
      <c r="M2439" s="1">
        <f>Table3[[#This Row],[Risk 2 simulated occurences]]*_xlfn.LOGNORM.INV(Table3[[#This Row],[RV lognorm]],(LN(ImpLow2)+LN(ImpUp2))/2,(LN(ImpUp2)-LN(ImpLow2))/3.29)</f>
        <v>0</v>
      </c>
    </row>
    <row r="2440" spans="7:13">
      <c r="G2440">
        <v>0.22889671205957268</v>
      </c>
      <c r="H2440">
        <v>0.13534566719799565</v>
      </c>
      <c r="I2440">
        <v>4.179462233641866E-2</v>
      </c>
      <c r="J2440">
        <f>_xlfn.BINOM.INV(BinomTrials,_xlfn.GAMMA.INV(Table3[[#This Row],[RV gamma]],GammaShape1,GammaRate1)/BinomTrials,Table3[[#This Row],[RV binom]])</f>
        <v>0</v>
      </c>
      <c r="K2440" s="1">
        <f>Table3[[#This Row],[Risk 1 Simulated occurences]]*_xlfn.LOGNORM.INV(Table3[[#This Row],[RV lognorm]],(LN(ImpLow1)+LN(ImpUp1))/2,(LN(ImpUp1)-LN(ImpLow1))/3.29)</f>
        <v>0</v>
      </c>
      <c r="L2440">
        <f>_xlfn.BINOM.INV(BinomTrials,_xlfn.GAMMA.INV(Table3[[#This Row],[RV gamma]],GammaShape2,GammaRate2)/BinomTrials,Table3[[#This Row],[RV binom]])</f>
        <v>0</v>
      </c>
      <c r="M2440" s="1">
        <f>Table3[[#This Row],[Risk 2 simulated occurences]]*_xlfn.LOGNORM.INV(Table3[[#This Row],[RV lognorm]],(LN(ImpLow2)+LN(ImpUp2))/2,(LN(ImpUp2)-LN(ImpLow2))/3.29)</f>
        <v>0</v>
      </c>
    </row>
    <row r="2441" spans="7:13">
      <c r="G2441">
        <v>6.7039585237875385E-2</v>
      </c>
      <c r="H2441">
        <v>0.75462859671312787</v>
      </c>
      <c r="I2441">
        <v>0.4422176081883803</v>
      </c>
      <c r="J2441">
        <f>_xlfn.BINOM.INV(BinomTrials,_xlfn.GAMMA.INV(Table3[[#This Row],[RV gamma]],GammaShape1,GammaRate1)/BinomTrials,Table3[[#This Row],[RV binom]])</f>
        <v>1</v>
      </c>
      <c r="K2441" s="1">
        <f>Table3[[#This Row],[Risk 1 Simulated occurences]]*_xlfn.LOGNORM.INV(Table3[[#This Row],[RV lognorm]],(LN(ImpLow1)+LN(ImpUp1))/2,(LN(ImpUp1)-LN(ImpLow1))/3.29)</f>
        <v>28564.125285075923</v>
      </c>
      <c r="L2441">
        <f>_xlfn.BINOM.INV(BinomTrials,_xlfn.GAMMA.INV(Table3[[#This Row],[RV gamma]],GammaShape2,GammaRate2)/BinomTrials,Table3[[#This Row],[RV binom]])</f>
        <v>0</v>
      </c>
      <c r="M2441" s="1">
        <f>Table3[[#This Row],[Risk 2 simulated occurences]]*_xlfn.LOGNORM.INV(Table3[[#This Row],[RV lognorm]],(LN(ImpLow2)+LN(ImpUp2))/2,(LN(ImpUp2)-LN(ImpLow2))/3.29)</f>
        <v>0</v>
      </c>
    </row>
    <row r="2442" spans="7:13">
      <c r="G2442">
        <v>0.73430909297164026</v>
      </c>
      <c r="H2442">
        <v>4.2824957539711592E-2</v>
      </c>
      <c r="I2442">
        <v>0.35134082210778295</v>
      </c>
      <c r="J2442">
        <f>_xlfn.BINOM.INV(BinomTrials,_xlfn.GAMMA.INV(Table3[[#This Row],[RV gamma]],GammaShape1,GammaRate1)/BinomTrials,Table3[[#This Row],[RV binom]])</f>
        <v>0</v>
      </c>
      <c r="K2442" s="1">
        <f>Table3[[#This Row],[Risk 1 Simulated occurences]]*_xlfn.LOGNORM.INV(Table3[[#This Row],[RV lognorm]],(LN(ImpLow1)+LN(ImpUp1))/2,(LN(ImpUp1)-LN(ImpLow1))/3.29)</f>
        <v>0</v>
      </c>
      <c r="L2442">
        <f>_xlfn.BINOM.INV(BinomTrials,_xlfn.GAMMA.INV(Table3[[#This Row],[RV gamma]],GammaShape2,GammaRate2)/BinomTrials,Table3[[#This Row],[RV binom]])</f>
        <v>0</v>
      </c>
      <c r="M2442" s="1">
        <f>Table3[[#This Row],[Risk 2 simulated occurences]]*_xlfn.LOGNORM.INV(Table3[[#This Row],[RV lognorm]],(LN(ImpLow2)+LN(ImpUp2))/2,(LN(ImpUp2)-LN(ImpLow2))/3.29)</f>
        <v>0</v>
      </c>
    </row>
    <row r="2443" spans="7:13">
      <c r="G2443">
        <v>0.53292557435712107</v>
      </c>
      <c r="H2443">
        <v>0.75906136993275086</v>
      </c>
      <c r="I2443">
        <v>0.98519716550838066</v>
      </c>
      <c r="J2443">
        <f>_xlfn.BINOM.INV(BinomTrials,_xlfn.GAMMA.INV(Table3[[#This Row],[RV gamma]],GammaShape1,GammaRate1)/BinomTrials,Table3[[#This Row],[RV binom]])</f>
        <v>1</v>
      </c>
      <c r="K2443" s="1">
        <f>Table3[[#This Row],[Risk 1 Simulated occurences]]*_xlfn.LOGNORM.INV(Table3[[#This Row],[RV lognorm]],(LN(ImpLow1)+LN(ImpUp1))/2,(LN(ImpUp1)-LN(ImpLow1))/3.29)</f>
        <v>144941.72332280362</v>
      </c>
      <c r="L2443">
        <f>_xlfn.BINOM.INV(BinomTrials,_xlfn.GAMMA.INV(Table3[[#This Row],[RV gamma]],GammaShape2,GammaRate2)/BinomTrials,Table3[[#This Row],[RV binom]])</f>
        <v>0</v>
      </c>
      <c r="M2443" s="1">
        <f>Table3[[#This Row],[Risk 2 simulated occurences]]*_xlfn.LOGNORM.INV(Table3[[#This Row],[RV lognorm]],(LN(ImpLow2)+LN(ImpUp2))/2,(LN(ImpUp2)-LN(ImpLow2))/3.29)</f>
        <v>0</v>
      </c>
    </row>
    <row r="2444" spans="7:13">
      <c r="G2444">
        <v>0.88012822013354308</v>
      </c>
      <c r="H2444">
        <v>0.54444445974400479</v>
      </c>
      <c r="I2444">
        <v>0.20876069935446637</v>
      </c>
      <c r="J2444">
        <f>_xlfn.BINOM.INV(BinomTrials,_xlfn.GAMMA.INV(Table3[[#This Row],[RV gamma]],GammaShape1,GammaRate1)/BinomTrials,Table3[[#This Row],[RV binom]])</f>
        <v>1</v>
      </c>
      <c r="K2444" s="1">
        <f>Table3[[#This Row],[Risk 1 Simulated occurences]]*_xlfn.LOGNORM.INV(Table3[[#This Row],[RV lognorm]],(LN(ImpLow1)+LN(ImpUp1))/2,(LN(ImpUp1)-LN(ImpLow1))/3.29)</f>
        <v>17929.899510192557</v>
      </c>
      <c r="L2444">
        <f>_xlfn.BINOM.INV(BinomTrials,_xlfn.GAMMA.INV(Table3[[#This Row],[RV gamma]],GammaShape2,GammaRate2)/BinomTrials,Table3[[#This Row],[RV binom]])</f>
        <v>0</v>
      </c>
      <c r="M2444" s="1">
        <f>Table3[[#This Row],[Risk 2 simulated occurences]]*_xlfn.LOGNORM.INV(Table3[[#This Row],[RV lognorm]],(LN(ImpLow2)+LN(ImpUp2))/2,(LN(ImpUp2)-LN(ImpLow2))/3.29)</f>
        <v>0</v>
      </c>
    </row>
    <row r="2445" spans="7:13">
      <c r="G2445">
        <v>0.31499578445916798</v>
      </c>
      <c r="H2445">
        <v>0.47803491748777915</v>
      </c>
      <c r="I2445">
        <v>0.64107405051639021</v>
      </c>
      <c r="J2445">
        <f>_xlfn.BINOM.INV(BinomTrials,_xlfn.GAMMA.INV(Table3[[#This Row],[RV gamma]],GammaShape1,GammaRate1)/BinomTrials,Table3[[#This Row],[RV binom]])</f>
        <v>0</v>
      </c>
      <c r="K2445" s="1">
        <f>Table3[[#This Row],[Risk 1 Simulated occurences]]*_xlfn.LOGNORM.INV(Table3[[#This Row],[RV lognorm]],(LN(ImpLow1)+LN(ImpUp1))/2,(LN(ImpUp1)-LN(ImpLow1))/3.29)</f>
        <v>0</v>
      </c>
      <c r="L2445">
        <f>_xlfn.BINOM.INV(BinomTrials,_xlfn.GAMMA.INV(Table3[[#This Row],[RV gamma]],GammaShape2,GammaRate2)/BinomTrials,Table3[[#This Row],[RV binom]])</f>
        <v>0</v>
      </c>
      <c r="M2445" s="1">
        <f>Table3[[#This Row],[Risk 2 simulated occurences]]*_xlfn.LOGNORM.INV(Table3[[#This Row],[RV lognorm]],(LN(ImpLow2)+LN(ImpUp2))/2,(LN(ImpUp2)-LN(ImpLow2))/3.29)</f>
        <v>0</v>
      </c>
    </row>
    <row r="2446" spans="7:13">
      <c r="G2446">
        <v>0.13414940523642555</v>
      </c>
      <c r="H2446">
        <v>0.33285821710380642</v>
      </c>
      <c r="I2446">
        <v>0.53156702897118735</v>
      </c>
      <c r="J2446">
        <f>_xlfn.BINOM.INV(BinomTrials,_xlfn.GAMMA.INV(Table3[[#This Row],[RV gamma]],GammaShape1,GammaRate1)/BinomTrials,Table3[[#This Row],[RV binom]])</f>
        <v>0</v>
      </c>
      <c r="K2446" s="1">
        <f>Table3[[#This Row],[Risk 1 Simulated occurences]]*_xlfn.LOGNORM.INV(Table3[[#This Row],[RV lognorm]],(LN(ImpLow1)+LN(ImpUp1))/2,(LN(ImpUp1)-LN(ImpLow1))/3.29)</f>
        <v>0</v>
      </c>
      <c r="L2446">
        <f>_xlfn.BINOM.INV(BinomTrials,_xlfn.GAMMA.INV(Table3[[#This Row],[RV gamma]],GammaShape2,GammaRate2)/BinomTrials,Table3[[#This Row],[RV binom]])</f>
        <v>0</v>
      </c>
      <c r="M2446" s="1">
        <f>Table3[[#This Row],[Risk 2 simulated occurences]]*_xlfn.LOGNORM.INV(Table3[[#This Row],[RV lognorm]],(LN(ImpLow2)+LN(ImpUp2))/2,(LN(ImpUp2)-LN(ImpLow2))/3.29)</f>
        <v>0</v>
      </c>
    </row>
    <row r="2447" spans="7:13">
      <c r="G2447">
        <v>0.64905380860392647</v>
      </c>
      <c r="H2447">
        <v>0.34805486367459171</v>
      </c>
      <c r="I2447">
        <v>4.7055918745256921E-2</v>
      </c>
      <c r="J2447">
        <f>_xlfn.BINOM.INV(BinomTrials,_xlfn.GAMMA.INV(Table3[[#This Row],[RV gamma]],GammaShape1,GammaRate1)/BinomTrials,Table3[[#This Row],[RV binom]])</f>
        <v>0</v>
      </c>
      <c r="K2447" s="1">
        <f>Table3[[#This Row],[Risk 1 Simulated occurences]]*_xlfn.LOGNORM.INV(Table3[[#This Row],[RV lognorm]],(LN(ImpLow1)+LN(ImpUp1))/2,(LN(ImpUp1)-LN(ImpLow1))/3.29)</f>
        <v>0</v>
      </c>
      <c r="L2447">
        <f>_xlfn.BINOM.INV(BinomTrials,_xlfn.GAMMA.INV(Table3[[#This Row],[RV gamma]],GammaShape2,GammaRate2)/BinomTrials,Table3[[#This Row],[RV binom]])</f>
        <v>0</v>
      </c>
      <c r="M2447" s="1">
        <f>Table3[[#This Row],[Risk 2 simulated occurences]]*_xlfn.LOGNORM.INV(Table3[[#This Row],[RV lognorm]],(LN(ImpLow2)+LN(ImpUp2))/2,(LN(ImpUp2)-LN(ImpLow2))/3.29)</f>
        <v>0</v>
      </c>
    </row>
    <row r="2448" spans="7:13">
      <c r="G2448">
        <v>0.64736120619222581</v>
      </c>
      <c r="H2448">
        <v>0.7580937788626616</v>
      </c>
      <c r="I2448">
        <v>0.8688263515330974</v>
      </c>
      <c r="J2448">
        <f>_xlfn.BINOM.INV(BinomTrials,_xlfn.GAMMA.INV(Table3[[#This Row],[RV gamma]],GammaShape1,GammaRate1)/BinomTrials,Table3[[#This Row],[RV binom]])</f>
        <v>1</v>
      </c>
      <c r="K2448" s="1">
        <f>Table3[[#This Row],[Risk 1 Simulated occurences]]*_xlfn.LOGNORM.INV(Table3[[#This Row],[RV lognorm]],(LN(ImpLow1)+LN(ImpUp1))/2,(LN(ImpUp1)-LN(ImpLow1))/3.29)</f>
        <v>69292.630155184786</v>
      </c>
      <c r="L2448">
        <f>_xlfn.BINOM.INV(BinomTrials,_xlfn.GAMMA.INV(Table3[[#This Row],[RV gamma]],GammaShape2,GammaRate2)/BinomTrials,Table3[[#This Row],[RV binom]])</f>
        <v>0</v>
      </c>
      <c r="M2448" s="1">
        <f>Table3[[#This Row],[Risk 2 simulated occurences]]*_xlfn.LOGNORM.INV(Table3[[#This Row],[RV lognorm]],(LN(ImpLow2)+LN(ImpUp2))/2,(LN(ImpUp2)-LN(ImpLow2))/3.29)</f>
        <v>0</v>
      </c>
    </row>
    <row r="2449" spans="7:13">
      <c r="G2449">
        <v>0.19979247273867598</v>
      </c>
      <c r="H2449">
        <v>0.28214134475315983</v>
      </c>
      <c r="I2449">
        <v>0.3644902167676437</v>
      </c>
      <c r="J2449">
        <f>_xlfn.BINOM.INV(BinomTrials,_xlfn.GAMMA.INV(Table3[[#This Row],[RV gamma]],GammaShape1,GammaRate1)/BinomTrials,Table3[[#This Row],[RV binom]])</f>
        <v>0</v>
      </c>
      <c r="K2449" s="1">
        <f>Table3[[#This Row],[Risk 1 Simulated occurences]]*_xlfn.LOGNORM.INV(Table3[[#This Row],[RV lognorm]],(LN(ImpLow1)+LN(ImpUp1))/2,(LN(ImpUp1)-LN(ImpLow1))/3.29)</f>
        <v>0</v>
      </c>
      <c r="L2449">
        <f>_xlfn.BINOM.INV(BinomTrials,_xlfn.GAMMA.INV(Table3[[#This Row],[RV gamma]],GammaShape2,GammaRate2)/BinomTrials,Table3[[#This Row],[RV binom]])</f>
        <v>0</v>
      </c>
      <c r="M2449" s="1">
        <f>Table3[[#This Row],[Risk 2 simulated occurences]]*_xlfn.LOGNORM.INV(Table3[[#This Row],[RV lognorm]],(LN(ImpLow2)+LN(ImpUp2))/2,(LN(ImpUp2)-LN(ImpLow2))/3.29)</f>
        <v>0</v>
      </c>
    </row>
    <row r="2450" spans="7:13">
      <c r="G2450">
        <v>0.91208931892741907</v>
      </c>
      <c r="H2450">
        <v>0.9495812663573685</v>
      </c>
      <c r="I2450">
        <v>0.98707321378731783</v>
      </c>
      <c r="J2450">
        <f>_xlfn.BINOM.INV(BinomTrials,_xlfn.GAMMA.INV(Table3[[#This Row],[RV gamma]],GammaShape1,GammaRate1)/BinomTrials,Table3[[#This Row],[RV binom]])</f>
        <v>2</v>
      </c>
      <c r="K2450" s="1">
        <f>Table3[[#This Row],[Risk 1 Simulated occurences]]*_xlfn.LOGNORM.INV(Table3[[#This Row],[RV lognorm]],(LN(ImpLow1)+LN(ImpUp1))/2,(LN(ImpUp1)-LN(ImpLow1))/3.29)</f>
        <v>300854.49467782507</v>
      </c>
      <c r="L2450">
        <f>_xlfn.BINOM.INV(BinomTrials,_xlfn.GAMMA.INV(Table3[[#This Row],[RV gamma]],GammaShape2,GammaRate2)/BinomTrials,Table3[[#This Row],[RV binom]])</f>
        <v>1</v>
      </c>
      <c r="M2450" s="1">
        <f>Table3[[#This Row],[Risk 2 simulated occurences]]*_xlfn.LOGNORM.INV(Table3[[#This Row],[RV lognorm]],(LN(ImpLow2)+LN(ImpUp2))/2,(LN(ImpUp2)-LN(ImpLow2))/3.29)</f>
        <v>15042724.733891262</v>
      </c>
    </row>
    <row r="2451" spans="7:13">
      <c r="G2451">
        <v>0.48518321313205326</v>
      </c>
      <c r="H2451">
        <v>0.61234366829150522</v>
      </c>
      <c r="I2451">
        <v>0.73950412345095728</v>
      </c>
      <c r="J2451">
        <f>_xlfn.BINOM.INV(BinomTrials,_xlfn.GAMMA.INV(Table3[[#This Row],[RV gamma]],GammaShape1,GammaRate1)/BinomTrials,Table3[[#This Row],[RV binom]])</f>
        <v>1</v>
      </c>
      <c r="K2451" s="1">
        <f>Table3[[#This Row],[Risk 1 Simulated occurences]]*_xlfn.LOGNORM.INV(Table3[[#This Row],[RV lognorm]],(LN(ImpLow1)+LN(ImpUp1))/2,(LN(ImpUp1)-LN(ImpLow1))/3.29)</f>
        <v>49554.291980400572</v>
      </c>
      <c r="L2451">
        <f>_xlfn.BINOM.INV(BinomTrials,_xlfn.GAMMA.INV(Table3[[#This Row],[RV gamma]],GammaShape2,GammaRate2)/BinomTrials,Table3[[#This Row],[RV binom]])</f>
        <v>0</v>
      </c>
      <c r="M2451" s="1">
        <f>Table3[[#This Row],[Risk 2 simulated occurences]]*_xlfn.LOGNORM.INV(Table3[[#This Row],[RV lognorm]],(LN(ImpLow2)+LN(ImpUp2))/2,(LN(ImpUp2)-LN(ImpLow2))/3.29)</f>
        <v>0</v>
      </c>
    </row>
    <row r="2452" spans="7:13">
      <c r="G2452">
        <v>0.47426311041892649</v>
      </c>
      <c r="H2452">
        <v>0.66003297532910155</v>
      </c>
      <c r="I2452">
        <v>0.84580284023927654</v>
      </c>
      <c r="J2452">
        <f>_xlfn.BINOM.INV(BinomTrials,_xlfn.GAMMA.INV(Table3[[#This Row],[RV gamma]],GammaShape1,GammaRate1)/BinomTrials,Table3[[#This Row],[RV binom]])</f>
        <v>1</v>
      </c>
      <c r="K2452" s="1">
        <f>Table3[[#This Row],[Risk 1 Simulated occurences]]*_xlfn.LOGNORM.INV(Table3[[#This Row],[RV lognorm]],(LN(ImpLow1)+LN(ImpUp1))/2,(LN(ImpUp1)-LN(ImpLow1))/3.29)</f>
        <v>64506.571142217654</v>
      </c>
      <c r="L2452">
        <f>_xlfn.BINOM.INV(BinomTrials,_xlfn.GAMMA.INV(Table3[[#This Row],[RV gamma]],GammaShape2,GammaRate2)/BinomTrials,Table3[[#This Row],[RV binom]])</f>
        <v>0</v>
      </c>
      <c r="M2452" s="1">
        <f>Table3[[#This Row],[Risk 2 simulated occurences]]*_xlfn.LOGNORM.INV(Table3[[#This Row],[RV lognorm]],(LN(ImpLow2)+LN(ImpUp2))/2,(LN(ImpUp2)-LN(ImpLow2))/3.29)</f>
        <v>0</v>
      </c>
    </row>
    <row r="2453" spans="7:13">
      <c r="G2453">
        <v>0.94009681089785735</v>
      </c>
      <c r="H2453">
        <v>0.17421635620958001</v>
      </c>
      <c r="I2453">
        <v>0.40833590152130272</v>
      </c>
      <c r="J2453">
        <f>_xlfn.BINOM.INV(BinomTrials,_xlfn.GAMMA.INV(Table3[[#This Row],[RV gamma]],GammaShape1,GammaRate1)/BinomTrials,Table3[[#This Row],[RV binom]])</f>
        <v>0</v>
      </c>
      <c r="K2453" s="1">
        <f>Table3[[#This Row],[Risk 1 Simulated occurences]]*_xlfn.LOGNORM.INV(Table3[[#This Row],[RV lognorm]],(LN(ImpLow1)+LN(ImpUp1))/2,(LN(ImpUp1)-LN(ImpLow1))/3.29)</f>
        <v>0</v>
      </c>
      <c r="L2453">
        <f>_xlfn.BINOM.INV(BinomTrials,_xlfn.GAMMA.INV(Table3[[#This Row],[RV gamma]],GammaShape2,GammaRate2)/BinomTrials,Table3[[#This Row],[RV binom]])</f>
        <v>0</v>
      </c>
      <c r="M2453" s="1">
        <f>Table3[[#This Row],[Risk 2 simulated occurences]]*_xlfn.LOGNORM.INV(Table3[[#This Row],[RV lognorm]],(LN(ImpLow2)+LN(ImpUp2))/2,(LN(ImpUp2)-LN(ImpLow2))/3.29)</f>
        <v>0</v>
      </c>
    </row>
    <row r="2454" spans="7:13">
      <c r="G2454">
        <v>0.2071007602881178</v>
      </c>
      <c r="H2454">
        <v>5.4298814411414237E-2</v>
      </c>
      <c r="I2454">
        <v>0.90149686853471067</v>
      </c>
      <c r="J2454">
        <f>_xlfn.BINOM.INV(BinomTrials,_xlfn.GAMMA.INV(Table3[[#This Row],[RV gamma]],GammaShape1,GammaRate1)/BinomTrials,Table3[[#This Row],[RV binom]])</f>
        <v>0</v>
      </c>
      <c r="K2454" s="1">
        <f>Table3[[#This Row],[Risk 1 Simulated occurences]]*_xlfn.LOGNORM.INV(Table3[[#This Row],[RV lognorm]],(LN(ImpLow1)+LN(ImpUp1))/2,(LN(ImpUp1)-LN(ImpLow1))/3.29)</f>
        <v>0</v>
      </c>
      <c r="L2454">
        <f>_xlfn.BINOM.INV(BinomTrials,_xlfn.GAMMA.INV(Table3[[#This Row],[RV gamma]],GammaShape2,GammaRate2)/BinomTrials,Table3[[#This Row],[RV binom]])</f>
        <v>0</v>
      </c>
      <c r="M2454" s="1">
        <f>Table3[[#This Row],[Risk 2 simulated occurences]]*_xlfn.LOGNORM.INV(Table3[[#This Row],[RV lognorm]],(LN(ImpLow2)+LN(ImpUp2))/2,(LN(ImpUp2)-LN(ImpLow2))/3.29)</f>
        <v>0</v>
      </c>
    </row>
    <row r="2455" spans="7:13">
      <c r="G2455">
        <v>0.74247816239599052</v>
      </c>
      <c r="H2455">
        <v>0.60017381263904912</v>
      </c>
      <c r="I2455">
        <v>0.45786946288210778</v>
      </c>
      <c r="J2455">
        <f>_xlfn.BINOM.INV(BinomTrials,_xlfn.GAMMA.INV(Table3[[#This Row],[RV gamma]],GammaShape1,GammaRate1)/BinomTrials,Table3[[#This Row],[RV binom]])</f>
        <v>1</v>
      </c>
      <c r="K2455" s="1">
        <f>Table3[[#This Row],[Risk 1 Simulated occurences]]*_xlfn.LOGNORM.INV(Table3[[#This Row],[RV lognorm]],(LN(ImpLow1)+LN(ImpUp1))/2,(LN(ImpUp1)-LN(ImpLow1))/3.29)</f>
        <v>29365.752664365456</v>
      </c>
      <c r="L2455">
        <f>_xlfn.BINOM.INV(BinomTrials,_xlfn.GAMMA.INV(Table3[[#This Row],[RV gamma]],GammaShape2,GammaRate2)/BinomTrials,Table3[[#This Row],[RV binom]])</f>
        <v>0</v>
      </c>
      <c r="M2455" s="1">
        <f>Table3[[#This Row],[Risk 2 simulated occurences]]*_xlfn.LOGNORM.INV(Table3[[#This Row],[RV lognorm]],(LN(ImpLow2)+LN(ImpUp2))/2,(LN(ImpUp2)-LN(ImpLow2))/3.29)</f>
        <v>0</v>
      </c>
    </row>
    <row r="2456" spans="7:13">
      <c r="G2456">
        <v>0.83047538941282562</v>
      </c>
      <c r="H2456">
        <v>0.12126902449935163</v>
      </c>
      <c r="I2456">
        <v>0.41206265958587762</v>
      </c>
      <c r="J2456">
        <f>_xlfn.BINOM.INV(BinomTrials,_xlfn.GAMMA.INV(Table3[[#This Row],[RV gamma]],GammaShape1,GammaRate1)/BinomTrials,Table3[[#This Row],[RV binom]])</f>
        <v>0</v>
      </c>
      <c r="K2456" s="1">
        <f>Table3[[#This Row],[Risk 1 Simulated occurences]]*_xlfn.LOGNORM.INV(Table3[[#This Row],[RV lognorm]],(LN(ImpLow1)+LN(ImpUp1))/2,(LN(ImpUp1)-LN(ImpLow1))/3.29)</f>
        <v>0</v>
      </c>
      <c r="L2456">
        <f>_xlfn.BINOM.INV(BinomTrials,_xlfn.GAMMA.INV(Table3[[#This Row],[RV gamma]],GammaShape2,GammaRate2)/BinomTrials,Table3[[#This Row],[RV binom]])</f>
        <v>0</v>
      </c>
      <c r="M2456" s="1">
        <f>Table3[[#This Row],[Risk 2 simulated occurences]]*_xlfn.LOGNORM.INV(Table3[[#This Row],[RV lognorm]],(LN(ImpLow2)+LN(ImpUp2))/2,(LN(ImpUp2)-LN(ImpLow2))/3.29)</f>
        <v>0</v>
      </c>
    </row>
    <row r="2457" spans="7:13">
      <c r="G2457">
        <v>0.79986986136057869</v>
      </c>
      <c r="H2457">
        <v>0.16849476060294302</v>
      </c>
      <c r="I2457">
        <v>0.5371196598453073</v>
      </c>
      <c r="J2457">
        <f>_xlfn.BINOM.INV(BinomTrials,_xlfn.GAMMA.INV(Table3[[#This Row],[RV gamma]],GammaShape1,GammaRate1)/BinomTrials,Table3[[#This Row],[RV binom]])</f>
        <v>0</v>
      </c>
      <c r="K2457" s="1">
        <f>Table3[[#This Row],[Risk 1 Simulated occurences]]*_xlfn.LOGNORM.INV(Table3[[#This Row],[RV lognorm]],(LN(ImpLow1)+LN(ImpUp1))/2,(LN(ImpUp1)-LN(ImpLow1))/3.29)</f>
        <v>0</v>
      </c>
      <c r="L2457">
        <f>_xlfn.BINOM.INV(BinomTrials,_xlfn.GAMMA.INV(Table3[[#This Row],[RV gamma]],GammaShape2,GammaRate2)/BinomTrials,Table3[[#This Row],[RV binom]])</f>
        <v>0</v>
      </c>
      <c r="M2457" s="1">
        <f>Table3[[#This Row],[Risk 2 simulated occurences]]*_xlfn.LOGNORM.INV(Table3[[#This Row],[RV lognorm]],(LN(ImpLow2)+LN(ImpUp2))/2,(LN(ImpUp2)-LN(ImpLow2))/3.29)</f>
        <v>0</v>
      </c>
    </row>
    <row r="2458" spans="7:13">
      <c r="G2458">
        <v>0.41275988724676888</v>
      </c>
      <c r="H2458">
        <v>0.89144145366337213</v>
      </c>
      <c r="I2458">
        <v>0.3701230200799755</v>
      </c>
      <c r="J2458">
        <f>_xlfn.BINOM.INV(BinomTrials,_xlfn.GAMMA.INV(Table3[[#This Row],[RV gamma]],GammaShape1,GammaRate1)/BinomTrials,Table3[[#This Row],[RV binom]])</f>
        <v>1</v>
      </c>
      <c r="K2458" s="1">
        <f>Table3[[#This Row],[Risk 1 Simulated occurences]]*_xlfn.LOGNORM.INV(Table3[[#This Row],[RV lognorm]],(LN(ImpLow1)+LN(ImpUp1))/2,(LN(ImpUp1)-LN(ImpLow1))/3.29)</f>
        <v>25074.469299783013</v>
      </c>
      <c r="L2458">
        <f>_xlfn.BINOM.INV(BinomTrials,_xlfn.GAMMA.INV(Table3[[#This Row],[RV gamma]],GammaShape2,GammaRate2)/BinomTrials,Table3[[#This Row],[RV binom]])</f>
        <v>1</v>
      </c>
      <c r="M2458" s="1">
        <f>Table3[[#This Row],[Risk 2 simulated occurences]]*_xlfn.LOGNORM.INV(Table3[[#This Row],[RV lognorm]],(LN(ImpLow2)+LN(ImpUp2))/2,(LN(ImpUp2)-LN(ImpLow2))/3.29)</f>
        <v>2507446.929978298</v>
      </c>
    </row>
    <row r="2459" spans="7:13">
      <c r="G2459">
        <v>0.25542495644438312</v>
      </c>
      <c r="H2459">
        <v>0.45651172029623377</v>
      </c>
      <c r="I2459">
        <v>0.65759848414808442</v>
      </c>
      <c r="J2459">
        <f>_xlfn.BINOM.INV(BinomTrials,_xlfn.GAMMA.INV(Table3[[#This Row],[RV gamma]],GammaShape1,GammaRate1)/BinomTrials,Table3[[#This Row],[RV binom]])</f>
        <v>0</v>
      </c>
      <c r="K2459" s="1">
        <f>Table3[[#This Row],[Risk 1 Simulated occurences]]*_xlfn.LOGNORM.INV(Table3[[#This Row],[RV lognorm]],(LN(ImpLow1)+LN(ImpUp1))/2,(LN(ImpUp1)-LN(ImpLow1))/3.29)</f>
        <v>0</v>
      </c>
      <c r="L2459">
        <f>_xlfn.BINOM.INV(BinomTrials,_xlfn.GAMMA.INV(Table3[[#This Row],[RV gamma]],GammaShape2,GammaRate2)/BinomTrials,Table3[[#This Row],[RV binom]])</f>
        <v>0</v>
      </c>
      <c r="M2459" s="1">
        <f>Table3[[#This Row],[Risk 2 simulated occurences]]*_xlfn.LOGNORM.INV(Table3[[#This Row],[RV lognorm]],(LN(ImpLow2)+LN(ImpUp2))/2,(LN(ImpUp2)-LN(ImpLow2))/3.29)</f>
        <v>0</v>
      </c>
    </row>
    <row r="2460" spans="7:13">
      <c r="G2460">
        <v>0.92724296074697887</v>
      </c>
      <c r="H2460">
        <v>0.5924830188008412</v>
      </c>
      <c r="I2460">
        <v>0.25772307685470353</v>
      </c>
      <c r="J2460">
        <f>_xlfn.BINOM.INV(BinomTrials,_xlfn.GAMMA.INV(Table3[[#This Row],[RV gamma]],GammaShape1,GammaRate1)/BinomTrials,Table3[[#This Row],[RV binom]])</f>
        <v>1</v>
      </c>
      <c r="K2460" s="1">
        <f>Table3[[#This Row],[Risk 1 Simulated occurences]]*_xlfn.LOGNORM.INV(Table3[[#This Row],[RV lognorm]],(LN(ImpLow1)+LN(ImpUp1))/2,(LN(ImpUp1)-LN(ImpLow1))/3.29)</f>
        <v>20059.301615679255</v>
      </c>
      <c r="L2460">
        <f>_xlfn.BINOM.INV(BinomTrials,_xlfn.GAMMA.INV(Table3[[#This Row],[RV gamma]],GammaShape2,GammaRate2)/BinomTrials,Table3[[#This Row],[RV binom]])</f>
        <v>0</v>
      </c>
      <c r="M2460" s="1">
        <f>Table3[[#This Row],[Risk 2 simulated occurences]]*_xlfn.LOGNORM.INV(Table3[[#This Row],[RV lognorm]],(LN(ImpLow2)+LN(ImpUp2))/2,(LN(ImpUp2)-LN(ImpLow2))/3.29)</f>
        <v>0</v>
      </c>
    </row>
    <row r="2461" spans="7:13">
      <c r="G2461">
        <v>0.17244127447364913</v>
      </c>
      <c r="H2461">
        <v>0.86209698573783833</v>
      </c>
      <c r="I2461">
        <v>0.55175269700202756</v>
      </c>
      <c r="J2461">
        <f>_xlfn.BINOM.INV(BinomTrials,_xlfn.GAMMA.INV(Table3[[#This Row],[RV gamma]],GammaShape1,GammaRate1)/BinomTrials,Table3[[#This Row],[RV binom]])</f>
        <v>1</v>
      </c>
      <c r="K2461" s="1">
        <f>Table3[[#This Row],[Risk 1 Simulated occurences]]*_xlfn.LOGNORM.INV(Table3[[#This Row],[RV lognorm]],(LN(ImpLow1)+LN(ImpUp1))/2,(LN(ImpUp1)-LN(ImpLow1))/3.29)</f>
        <v>34637.079785238959</v>
      </c>
      <c r="L2461">
        <f>_xlfn.BINOM.INV(BinomTrials,_xlfn.GAMMA.INV(Table3[[#This Row],[RV gamma]],GammaShape2,GammaRate2)/BinomTrials,Table3[[#This Row],[RV binom]])</f>
        <v>0</v>
      </c>
      <c r="M2461" s="1">
        <f>Table3[[#This Row],[Risk 2 simulated occurences]]*_xlfn.LOGNORM.INV(Table3[[#This Row],[RV lognorm]],(LN(ImpLow2)+LN(ImpUp2))/2,(LN(ImpUp2)-LN(ImpLow2))/3.29)</f>
        <v>0</v>
      </c>
    </row>
    <row r="2462" spans="7:13">
      <c r="G2462">
        <v>0.22050007862062196</v>
      </c>
      <c r="H2462">
        <v>0.2640392958484773</v>
      </c>
      <c r="I2462">
        <v>0.30757851307633266</v>
      </c>
      <c r="J2462">
        <f>_xlfn.BINOM.INV(BinomTrials,_xlfn.GAMMA.INV(Table3[[#This Row],[RV gamma]],GammaShape1,GammaRate1)/BinomTrials,Table3[[#This Row],[RV binom]])</f>
        <v>0</v>
      </c>
      <c r="K2462" s="1">
        <f>Table3[[#This Row],[Risk 1 Simulated occurences]]*_xlfn.LOGNORM.INV(Table3[[#This Row],[RV lognorm]],(LN(ImpLow1)+LN(ImpUp1))/2,(LN(ImpUp1)-LN(ImpLow1))/3.29)</f>
        <v>0</v>
      </c>
      <c r="L2462">
        <f>_xlfn.BINOM.INV(BinomTrials,_xlfn.GAMMA.INV(Table3[[#This Row],[RV gamma]],GammaShape2,GammaRate2)/BinomTrials,Table3[[#This Row],[RV binom]])</f>
        <v>0</v>
      </c>
      <c r="M2462" s="1">
        <f>Table3[[#This Row],[Risk 2 simulated occurences]]*_xlfn.LOGNORM.INV(Table3[[#This Row],[RV lognorm]],(LN(ImpLow2)+LN(ImpUp2))/2,(LN(ImpUp2)-LN(ImpLow2))/3.29)</f>
        <v>0</v>
      </c>
    </row>
    <row r="2463" spans="7:13">
      <c r="G2463">
        <v>0.944821376793469</v>
      </c>
      <c r="H2463">
        <v>0.70844532535804683</v>
      </c>
      <c r="I2463">
        <v>0.47206927392262465</v>
      </c>
      <c r="J2463">
        <f>_xlfn.BINOM.INV(BinomTrials,_xlfn.GAMMA.INV(Table3[[#This Row],[RV gamma]],GammaShape1,GammaRate1)/BinomTrials,Table3[[#This Row],[RV binom]])</f>
        <v>1</v>
      </c>
      <c r="K2463" s="1">
        <f>Table3[[#This Row],[Risk 1 Simulated occurences]]*_xlfn.LOGNORM.INV(Table3[[#This Row],[RV lognorm]],(LN(ImpLow1)+LN(ImpUp1))/2,(LN(ImpUp1)-LN(ImpLow1))/3.29)</f>
        <v>30109.417802982312</v>
      </c>
      <c r="L2463">
        <f>_xlfn.BINOM.INV(BinomTrials,_xlfn.GAMMA.INV(Table3[[#This Row],[RV gamma]],GammaShape2,GammaRate2)/BinomTrials,Table3[[#This Row],[RV binom]])</f>
        <v>0</v>
      </c>
      <c r="M2463" s="1">
        <f>Table3[[#This Row],[Risk 2 simulated occurences]]*_xlfn.LOGNORM.INV(Table3[[#This Row],[RV lognorm]],(LN(ImpLow2)+LN(ImpUp2))/2,(LN(ImpUp2)-LN(ImpLow2))/3.29)</f>
        <v>0</v>
      </c>
    </row>
    <row r="2464" spans="7:13">
      <c r="G2464">
        <v>0.61287976783368725</v>
      </c>
      <c r="H2464">
        <v>0.84058329269317134</v>
      </c>
      <c r="I2464">
        <v>6.8286817552655379E-2</v>
      </c>
      <c r="J2464">
        <f>_xlfn.BINOM.INV(BinomTrials,_xlfn.GAMMA.INV(Table3[[#This Row],[RV gamma]],GammaShape1,GammaRate1)/BinomTrials,Table3[[#This Row],[RV binom]])</f>
        <v>1</v>
      </c>
      <c r="K2464" s="1">
        <f>Table3[[#This Row],[Risk 1 Simulated occurences]]*_xlfn.LOGNORM.INV(Table3[[#This Row],[RV lognorm]],(LN(ImpLow1)+LN(ImpUp1))/2,(LN(ImpUp1)-LN(ImpLow1))/3.29)</f>
        <v>11156.191575094286</v>
      </c>
      <c r="L2464">
        <f>_xlfn.BINOM.INV(BinomTrials,_xlfn.GAMMA.INV(Table3[[#This Row],[RV gamma]],GammaShape2,GammaRate2)/BinomTrials,Table3[[#This Row],[RV binom]])</f>
        <v>1</v>
      </c>
      <c r="M2464" s="1">
        <f>Table3[[#This Row],[Risk 2 simulated occurences]]*_xlfn.LOGNORM.INV(Table3[[#This Row],[RV lognorm]],(LN(ImpLow2)+LN(ImpUp2))/2,(LN(ImpUp2)-LN(ImpLow2))/3.29)</f>
        <v>1115619.1575094289</v>
      </c>
    </row>
    <row r="2465" spans="7:13">
      <c r="G2465">
        <v>0.67025798078172749</v>
      </c>
      <c r="H2465">
        <v>0.68340029413038883</v>
      </c>
      <c r="I2465">
        <v>0.69654260747905006</v>
      </c>
      <c r="J2465">
        <f>_xlfn.BINOM.INV(BinomTrials,_xlfn.GAMMA.INV(Table3[[#This Row],[RV gamma]],GammaShape1,GammaRate1)/BinomTrials,Table3[[#This Row],[RV binom]])</f>
        <v>1</v>
      </c>
      <c r="K2465" s="1">
        <f>Table3[[#This Row],[Risk 1 Simulated occurences]]*_xlfn.LOGNORM.INV(Table3[[#This Row],[RV lognorm]],(LN(ImpLow1)+LN(ImpUp1))/2,(LN(ImpUp1)-LN(ImpLow1))/3.29)</f>
        <v>45329.15458597961</v>
      </c>
      <c r="L2465">
        <f>_xlfn.BINOM.INV(BinomTrials,_xlfn.GAMMA.INV(Table3[[#This Row],[RV gamma]],GammaShape2,GammaRate2)/BinomTrials,Table3[[#This Row],[RV binom]])</f>
        <v>0</v>
      </c>
      <c r="M2465" s="1">
        <f>Table3[[#This Row],[Risk 2 simulated occurences]]*_xlfn.LOGNORM.INV(Table3[[#This Row],[RV lognorm]],(LN(ImpLow2)+LN(ImpUp2))/2,(LN(ImpUp2)-LN(ImpLow2))/3.29)</f>
        <v>0</v>
      </c>
    </row>
    <row r="2466" spans="7:13">
      <c r="G2466">
        <v>2.588299849344557E-2</v>
      </c>
      <c r="H2466">
        <v>0.90874344944429741</v>
      </c>
      <c r="I2466">
        <v>0.79160390039514927</v>
      </c>
      <c r="J2466">
        <f>_xlfn.BINOM.INV(BinomTrials,_xlfn.GAMMA.INV(Table3[[#This Row],[RV gamma]],GammaShape1,GammaRate1)/BinomTrials,Table3[[#This Row],[RV binom]])</f>
        <v>1</v>
      </c>
      <c r="K2466" s="1">
        <f>Table3[[#This Row],[Risk 1 Simulated occurences]]*_xlfn.LOGNORM.INV(Table3[[#This Row],[RV lognorm]],(LN(ImpLow1)+LN(ImpUp1))/2,(LN(ImpUp1)-LN(ImpLow1))/3.29)</f>
        <v>55822.362149023196</v>
      </c>
      <c r="L2466">
        <f>_xlfn.BINOM.INV(BinomTrials,_xlfn.GAMMA.INV(Table3[[#This Row],[RV gamma]],GammaShape2,GammaRate2)/BinomTrials,Table3[[#This Row],[RV binom]])</f>
        <v>1</v>
      </c>
      <c r="M2466" s="1">
        <f>Table3[[#This Row],[Risk 2 simulated occurences]]*_xlfn.LOGNORM.INV(Table3[[#This Row],[RV lognorm]],(LN(ImpLow2)+LN(ImpUp2))/2,(LN(ImpUp2)-LN(ImpLow2))/3.29)</f>
        <v>5582236.2149023227</v>
      </c>
    </row>
    <row r="2467" spans="7:13">
      <c r="G2467">
        <v>1.5555679339708611E-2</v>
      </c>
      <c r="H2467">
        <v>0.25115481030715386</v>
      </c>
      <c r="I2467">
        <v>0.48675394127459914</v>
      </c>
      <c r="J2467">
        <f>_xlfn.BINOM.INV(BinomTrials,_xlfn.GAMMA.INV(Table3[[#This Row],[RV gamma]],GammaShape1,GammaRate1)/BinomTrials,Table3[[#This Row],[RV binom]])</f>
        <v>0</v>
      </c>
      <c r="K2467" s="1">
        <f>Table3[[#This Row],[Risk 1 Simulated occurences]]*_xlfn.LOGNORM.INV(Table3[[#This Row],[RV lognorm]],(LN(ImpLow1)+LN(ImpUp1))/2,(LN(ImpUp1)-LN(ImpLow1))/3.29)</f>
        <v>0</v>
      </c>
      <c r="L2467">
        <f>_xlfn.BINOM.INV(BinomTrials,_xlfn.GAMMA.INV(Table3[[#This Row],[RV gamma]],GammaShape2,GammaRate2)/BinomTrials,Table3[[#This Row],[RV binom]])</f>
        <v>0</v>
      </c>
      <c r="M2467" s="1">
        <f>Table3[[#This Row],[Risk 2 simulated occurences]]*_xlfn.LOGNORM.INV(Table3[[#This Row],[RV lognorm]],(LN(ImpLow2)+LN(ImpUp2))/2,(LN(ImpUp2)-LN(ImpLow2))/3.29)</f>
        <v>0</v>
      </c>
    </row>
    <row r="2468" spans="7:13">
      <c r="G2468">
        <v>0.44430266248262612</v>
      </c>
      <c r="H2468">
        <v>0.15889683233522661</v>
      </c>
      <c r="I2468">
        <v>0.87349100218782716</v>
      </c>
      <c r="J2468">
        <f>_xlfn.BINOM.INV(BinomTrials,_xlfn.GAMMA.INV(Table3[[#This Row],[RV gamma]],GammaShape1,GammaRate1)/BinomTrials,Table3[[#This Row],[RV binom]])</f>
        <v>0</v>
      </c>
      <c r="K2468" s="1">
        <f>Table3[[#This Row],[Risk 1 Simulated occurences]]*_xlfn.LOGNORM.INV(Table3[[#This Row],[RV lognorm]],(LN(ImpLow1)+LN(ImpUp1))/2,(LN(ImpUp1)-LN(ImpLow1))/3.29)</f>
        <v>0</v>
      </c>
      <c r="L2468">
        <f>_xlfn.BINOM.INV(BinomTrials,_xlfn.GAMMA.INV(Table3[[#This Row],[RV gamma]],GammaShape2,GammaRate2)/BinomTrials,Table3[[#This Row],[RV binom]])</f>
        <v>0</v>
      </c>
      <c r="M2468" s="1">
        <f>Table3[[#This Row],[Risk 2 simulated occurences]]*_xlfn.LOGNORM.INV(Table3[[#This Row],[RV lognorm]],(LN(ImpLow2)+LN(ImpUp2))/2,(LN(ImpUp2)-LN(ImpLow2))/3.29)</f>
        <v>0</v>
      </c>
    </row>
    <row r="2469" spans="7:13">
      <c r="G2469">
        <v>0.39484834549708681</v>
      </c>
      <c r="H2469">
        <v>0.57906105815389242</v>
      </c>
      <c r="I2469">
        <v>0.76327377081069803</v>
      </c>
      <c r="J2469">
        <f>_xlfn.BINOM.INV(BinomTrials,_xlfn.GAMMA.INV(Table3[[#This Row],[RV gamma]],GammaShape1,GammaRate1)/BinomTrials,Table3[[#This Row],[RV binom]])</f>
        <v>0</v>
      </c>
      <c r="K2469" s="1">
        <f>Table3[[#This Row],[Risk 1 Simulated occurences]]*_xlfn.LOGNORM.INV(Table3[[#This Row],[RV lognorm]],(LN(ImpLow1)+LN(ImpUp1))/2,(LN(ImpUp1)-LN(ImpLow1))/3.29)</f>
        <v>0</v>
      </c>
      <c r="L2469">
        <f>_xlfn.BINOM.INV(BinomTrials,_xlfn.GAMMA.INV(Table3[[#This Row],[RV gamma]],GammaShape2,GammaRate2)/BinomTrials,Table3[[#This Row],[RV binom]])</f>
        <v>0</v>
      </c>
      <c r="M2469" s="1">
        <f>Table3[[#This Row],[Risk 2 simulated occurences]]*_xlfn.LOGNORM.INV(Table3[[#This Row],[RV lognorm]],(LN(ImpLow2)+LN(ImpUp2))/2,(LN(ImpUp2)-LN(ImpLow2))/3.29)</f>
        <v>0</v>
      </c>
    </row>
    <row r="2470" spans="7:13">
      <c r="G2470">
        <v>0.2161427695379326</v>
      </c>
      <c r="H2470">
        <v>0.27920439247004891</v>
      </c>
      <c r="I2470">
        <v>0.34226601540216522</v>
      </c>
      <c r="J2470">
        <f>_xlfn.BINOM.INV(BinomTrials,_xlfn.GAMMA.INV(Table3[[#This Row],[RV gamma]],GammaShape1,GammaRate1)/BinomTrials,Table3[[#This Row],[RV binom]])</f>
        <v>0</v>
      </c>
      <c r="K2470" s="1">
        <f>Table3[[#This Row],[Risk 1 Simulated occurences]]*_xlfn.LOGNORM.INV(Table3[[#This Row],[RV lognorm]],(LN(ImpLow1)+LN(ImpUp1))/2,(LN(ImpUp1)-LN(ImpLow1))/3.29)</f>
        <v>0</v>
      </c>
      <c r="L2470">
        <f>_xlfn.BINOM.INV(BinomTrials,_xlfn.GAMMA.INV(Table3[[#This Row],[RV gamma]],GammaShape2,GammaRate2)/BinomTrials,Table3[[#This Row],[RV binom]])</f>
        <v>0</v>
      </c>
      <c r="M2470" s="1">
        <f>Table3[[#This Row],[Risk 2 simulated occurences]]*_xlfn.LOGNORM.INV(Table3[[#This Row],[RV lognorm]],(LN(ImpLow2)+LN(ImpUp2))/2,(LN(ImpUp2)-LN(ImpLow2))/3.29)</f>
        <v>0</v>
      </c>
    </row>
    <row r="2471" spans="7:13">
      <c r="G2471">
        <v>0.71152762403317149</v>
      </c>
      <c r="H2471">
        <v>0.58822424411225327</v>
      </c>
      <c r="I2471">
        <v>0.4649208641913351</v>
      </c>
      <c r="J2471">
        <f>_xlfn.BINOM.INV(BinomTrials,_xlfn.GAMMA.INV(Table3[[#This Row],[RV gamma]],GammaShape1,GammaRate1)/BinomTrials,Table3[[#This Row],[RV binom]])</f>
        <v>1</v>
      </c>
      <c r="K2471" s="1">
        <f>Table3[[#This Row],[Risk 1 Simulated occurences]]*_xlfn.LOGNORM.INV(Table3[[#This Row],[RV lognorm]],(LN(ImpLow1)+LN(ImpUp1))/2,(LN(ImpUp1)-LN(ImpLow1))/3.29)</f>
        <v>29733.012588584112</v>
      </c>
      <c r="L2471">
        <f>_xlfn.BINOM.INV(BinomTrials,_xlfn.GAMMA.INV(Table3[[#This Row],[RV gamma]],GammaShape2,GammaRate2)/BinomTrials,Table3[[#This Row],[RV binom]])</f>
        <v>0</v>
      </c>
      <c r="M2471" s="1">
        <f>Table3[[#This Row],[Risk 2 simulated occurences]]*_xlfn.LOGNORM.INV(Table3[[#This Row],[RV lognorm]],(LN(ImpLow2)+LN(ImpUp2))/2,(LN(ImpUp2)-LN(ImpLow2))/3.29)</f>
        <v>0</v>
      </c>
    </row>
    <row r="2472" spans="7:13">
      <c r="G2472">
        <v>0.64477712551354294</v>
      </c>
      <c r="H2472">
        <v>0.28487079464125947</v>
      </c>
      <c r="I2472">
        <v>0.92496446376897601</v>
      </c>
      <c r="J2472">
        <f>_xlfn.BINOM.INV(BinomTrials,_xlfn.GAMMA.INV(Table3[[#This Row],[RV gamma]],GammaShape1,GammaRate1)/BinomTrials,Table3[[#This Row],[RV binom]])</f>
        <v>0</v>
      </c>
      <c r="K2472" s="1">
        <f>Table3[[#This Row],[Risk 1 Simulated occurences]]*_xlfn.LOGNORM.INV(Table3[[#This Row],[RV lognorm]],(LN(ImpLow1)+LN(ImpUp1))/2,(LN(ImpUp1)-LN(ImpLow1))/3.29)</f>
        <v>0</v>
      </c>
      <c r="L2472">
        <f>_xlfn.BINOM.INV(BinomTrials,_xlfn.GAMMA.INV(Table3[[#This Row],[RV gamma]],GammaShape2,GammaRate2)/BinomTrials,Table3[[#This Row],[RV binom]])</f>
        <v>0</v>
      </c>
      <c r="M2472" s="1">
        <f>Table3[[#This Row],[Risk 2 simulated occurences]]*_xlfn.LOGNORM.INV(Table3[[#This Row],[RV lognorm]],(LN(ImpLow2)+LN(ImpUp2))/2,(LN(ImpUp2)-LN(ImpLow2))/3.29)</f>
        <v>0</v>
      </c>
    </row>
    <row r="2473" spans="7:13">
      <c r="G2473">
        <v>0.76914850611665686</v>
      </c>
      <c r="H2473">
        <v>0.82344553564835599</v>
      </c>
      <c r="I2473">
        <v>0.87774256518005511</v>
      </c>
      <c r="J2473">
        <f>_xlfn.BINOM.INV(BinomTrials,_xlfn.GAMMA.INV(Table3[[#This Row],[RV gamma]],GammaShape1,GammaRate1)/BinomTrials,Table3[[#This Row],[RV binom]])</f>
        <v>1</v>
      </c>
      <c r="K2473" s="1">
        <f>Table3[[#This Row],[Risk 1 Simulated occurences]]*_xlfn.LOGNORM.INV(Table3[[#This Row],[RV lognorm]],(LN(ImpLow1)+LN(ImpUp1))/2,(LN(ImpUp1)-LN(ImpLow1))/3.29)</f>
        <v>71405.432709706802</v>
      </c>
      <c r="L2473">
        <f>_xlfn.BINOM.INV(BinomTrials,_xlfn.GAMMA.INV(Table3[[#This Row],[RV gamma]],GammaShape2,GammaRate2)/BinomTrials,Table3[[#This Row],[RV binom]])</f>
        <v>1</v>
      </c>
      <c r="M2473" s="1">
        <f>Table3[[#This Row],[Risk 2 simulated occurences]]*_xlfn.LOGNORM.INV(Table3[[#This Row],[RV lognorm]],(LN(ImpLow2)+LN(ImpUp2))/2,(LN(ImpUp2)-LN(ImpLow2))/3.29)</f>
        <v>7140543.2709706826</v>
      </c>
    </row>
    <row r="2474" spans="7:13">
      <c r="G2474">
        <v>7.8942302651210827E-2</v>
      </c>
      <c r="H2474">
        <v>0.64911764191888166</v>
      </c>
      <c r="I2474">
        <v>0.21929298118655244</v>
      </c>
      <c r="J2474">
        <f>_xlfn.BINOM.INV(BinomTrials,_xlfn.GAMMA.INV(Table3[[#This Row],[RV gamma]],GammaShape1,GammaRate1)/BinomTrials,Table3[[#This Row],[RV binom]])</f>
        <v>0</v>
      </c>
      <c r="K2474" s="1">
        <f>Table3[[#This Row],[Risk 1 Simulated occurences]]*_xlfn.LOGNORM.INV(Table3[[#This Row],[RV lognorm]],(LN(ImpLow1)+LN(ImpUp1))/2,(LN(ImpUp1)-LN(ImpLow1))/3.29)</f>
        <v>0</v>
      </c>
      <c r="L2474">
        <f>_xlfn.BINOM.INV(BinomTrials,_xlfn.GAMMA.INV(Table3[[#This Row],[RV gamma]],GammaShape2,GammaRate2)/BinomTrials,Table3[[#This Row],[RV binom]])</f>
        <v>0</v>
      </c>
      <c r="M2474" s="1">
        <f>Table3[[#This Row],[Risk 2 simulated occurences]]*_xlfn.LOGNORM.INV(Table3[[#This Row],[RV lognorm]],(LN(ImpLow2)+LN(ImpUp2))/2,(LN(ImpUp2)-LN(ImpLow2))/3.29)</f>
        <v>0</v>
      </c>
    </row>
    <row r="2475" spans="7:13">
      <c r="G2475">
        <v>0.78328065890040277</v>
      </c>
      <c r="H2475">
        <v>0.72020773064354793</v>
      </c>
      <c r="I2475">
        <v>0.65713480238669308</v>
      </c>
      <c r="J2475">
        <f>_xlfn.BINOM.INV(BinomTrials,_xlfn.GAMMA.INV(Table3[[#This Row],[RV gamma]],GammaShape1,GammaRate1)/BinomTrials,Table3[[#This Row],[RV binom]])</f>
        <v>1</v>
      </c>
      <c r="K2475" s="1">
        <f>Table3[[#This Row],[Risk 1 Simulated occurences]]*_xlfn.LOGNORM.INV(Table3[[#This Row],[RV lognorm]],(LN(ImpLow1)+LN(ImpUp1))/2,(LN(ImpUp1)-LN(ImpLow1))/3.29)</f>
        <v>41975.486863317346</v>
      </c>
      <c r="L2475">
        <f>_xlfn.BINOM.INV(BinomTrials,_xlfn.GAMMA.INV(Table3[[#This Row],[RV gamma]],GammaShape2,GammaRate2)/BinomTrials,Table3[[#This Row],[RV binom]])</f>
        <v>0</v>
      </c>
      <c r="M2475" s="1">
        <f>Table3[[#This Row],[Risk 2 simulated occurences]]*_xlfn.LOGNORM.INV(Table3[[#This Row],[RV lognorm]],(LN(ImpLow2)+LN(ImpUp2))/2,(LN(ImpUp2)-LN(ImpLow2))/3.29)</f>
        <v>0</v>
      </c>
    </row>
    <row r="2476" spans="7:13">
      <c r="G2476">
        <v>0.59803413906974445</v>
      </c>
      <c r="H2476">
        <v>0.53132892611032767</v>
      </c>
      <c r="I2476">
        <v>0.46462371315091089</v>
      </c>
      <c r="J2476">
        <f>_xlfn.BINOM.INV(BinomTrials,_xlfn.GAMMA.INV(Table3[[#This Row],[RV gamma]],GammaShape1,GammaRate1)/BinomTrials,Table3[[#This Row],[RV binom]])</f>
        <v>0</v>
      </c>
      <c r="K2476" s="1">
        <f>Table3[[#This Row],[Risk 1 Simulated occurences]]*_xlfn.LOGNORM.INV(Table3[[#This Row],[RV lognorm]],(LN(ImpLow1)+LN(ImpUp1))/2,(LN(ImpUp1)-LN(ImpLow1))/3.29)</f>
        <v>0</v>
      </c>
      <c r="L2476">
        <f>_xlfn.BINOM.INV(BinomTrials,_xlfn.GAMMA.INV(Table3[[#This Row],[RV gamma]],GammaShape2,GammaRate2)/BinomTrials,Table3[[#This Row],[RV binom]])</f>
        <v>0</v>
      </c>
      <c r="M2476" s="1">
        <f>Table3[[#This Row],[Risk 2 simulated occurences]]*_xlfn.LOGNORM.INV(Table3[[#This Row],[RV lognorm]],(LN(ImpLow2)+LN(ImpUp2))/2,(LN(ImpUp2)-LN(ImpLow2))/3.29)</f>
        <v>0</v>
      </c>
    </row>
    <row r="2477" spans="7:13">
      <c r="G2477">
        <v>0.15977534519498018</v>
      </c>
      <c r="H2477">
        <v>4.5261136277234708E-2</v>
      </c>
      <c r="I2477">
        <v>0.93074692735948927</v>
      </c>
      <c r="J2477">
        <f>_xlfn.BINOM.INV(BinomTrials,_xlfn.GAMMA.INV(Table3[[#This Row],[RV gamma]],GammaShape1,GammaRate1)/BinomTrials,Table3[[#This Row],[RV binom]])</f>
        <v>0</v>
      </c>
      <c r="K2477" s="1">
        <f>Table3[[#This Row],[Risk 1 Simulated occurences]]*_xlfn.LOGNORM.INV(Table3[[#This Row],[RV lognorm]],(LN(ImpLow1)+LN(ImpUp1))/2,(LN(ImpUp1)-LN(ImpLow1))/3.29)</f>
        <v>0</v>
      </c>
      <c r="L2477">
        <f>_xlfn.BINOM.INV(BinomTrials,_xlfn.GAMMA.INV(Table3[[#This Row],[RV gamma]],GammaShape2,GammaRate2)/BinomTrials,Table3[[#This Row],[RV binom]])</f>
        <v>0</v>
      </c>
      <c r="M2477" s="1">
        <f>Table3[[#This Row],[Risk 2 simulated occurences]]*_xlfn.LOGNORM.INV(Table3[[#This Row],[RV lognorm]],(LN(ImpLow2)+LN(ImpUp2))/2,(LN(ImpUp2)-LN(ImpLow2))/3.29)</f>
        <v>0</v>
      </c>
    </row>
    <row r="2478" spans="7:13">
      <c r="G2478">
        <v>0.34422669203217454</v>
      </c>
      <c r="H2478">
        <v>0.70391741148378584</v>
      </c>
      <c r="I2478">
        <v>6.3608130935397064E-2</v>
      </c>
      <c r="J2478">
        <f>_xlfn.BINOM.INV(BinomTrials,_xlfn.GAMMA.INV(Table3[[#This Row],[RV gamma]],GammaShape1,GammaRate1)/BinomTrials,Table3[[#This Row],[RV binom]])</f>
        <v>1</v>
      </c>
      <c r="K2478" s="1">
        <f>Table3[[#This Row],[Risk 1 Simulated occurences]]*_xlfn.LOGNORM.INV(Table3[[#This Row],[RV lognorm]],(LN(ImpLow1)+LN(ImpUp1))/2,(LN(ImpUp1)-LN(ImpLow1))/3.29)</f>
        <v>10874.8169864138</v>
      </c>
      <c r="L2478">
        <f>_xlfn.BINOM.INV(BinomTrials,_xlfn.GAMMA.INV(Table3[[#This Row],[RV gamma]],GammaShape2,GammaRate2)/BinomTrials,Table3[[#This Row],[RV binom]])</f>
        <v>0</v>
      </c>
      <c r="M2478" s="1">
        <f>Table3[[#This Row],[Risk 2 simulated occurences]]*_xlfn.LOGNORM.INV(Table3[[#This Row],[RV lognorm]],(LN(ImpLow2)+LN(ImpUp2))/2,(LN(ImpUp2)-LN(ImpLow2))/3.29)</f>
        <v>0</v>
      </c>
    </row>
    <row r="2479" spans="7:13">
      <c r="G2479">
        <v>0.41801298475731768</v>
      </c>
      <c r="H2479">
        <v>0.73993480798785338</v>
      </c>
      <c r="I2479">
        <v>6.1856631218388969E-2</v>
      </c>
      <c r="J2479">
        <f>_xlfn.BINOM.INV(BinomTrials,_xlfn.GAMMA.INV(Table3[[#This Row],[RV gamma]],GammaShape1,GammaRate1)/BinomTrials,Table3[[#This Row],[RV binom]])</f>
        <v>1</v>
      </c>
      <c r="K2479" s="1">
        <f>Table3[[#This Row],[Risk 1 Simulated occurences]]*_xlfn.LOGNORM.INV(Table3[[#This Row],[RV lognorm]],(LN(ImpLow1)+LN(ImpUp1))/2,(LN(ImpUp1)-LN(ImpLow1))/3.29)</f>
        <v>10767.266740827068</v>
      </c>
      <c r="L2479">
        <f>_xlfn.BINOM.INV(BinomTrials,_xlfn.GAMMA.INV(Table3[[#This Row],[RV gamma]],GammaShape2,GammaRate2)/BinomTrials,Table3[[#This Row],[RV binom]])</f>
        <v>0</v>
      </c>
      <c r="M2479" s="1">
        <f>Table3[[#This Row],[Risk 2 simulated occurences]]*_xlfn.LOGNORM.INV(Table3[[#This Row],[RV lognorm]],(LN(ImpLow2)+LN(ImpUp2))/2,(LN(ImpUp2)-LN(ImpLow2))/3.29)</f>
        <v>0</v>
      </c>
    </row>
    <row r="2480" spans="7:13">
      <c r="G2480">
        <v>0.54423481623839343</v>
      </c>
      <c r="H2480">
        <v>8.431785185091098E-2</v>
      </c>
      <c r="I2480">
        <v>0.62440088746342848</v>
      </c>
      <c r="J2480">
        <f>_xlfn.BINOM.INV(BinomTrials,_xlfn.GAMMA.INV(Table3[[#This Row],[RV gamma]],GammaShape1,GammaRate1)/BinomTrials,Table3[[#This Row],[RV binom]])</f>
        <v>0</v>
      </c>
      <c r="K2480" s="1">
        <f>Table3[[#This Row],[Risk 1 Simulated occurences]]*_xlfn.LOGNORM.INV(Table3[[#This Row],[RV lognorm]],(LN(ImpLow1)+LN(ImpUp1))/2,(LN(ImpUp1)-LN(ImpLow1))/3.29)</f>
        <v>0</v>
      </c>
      <c r="L2480">
        <f>_xlfn.BINOM.INV(BinomTrials,_xlfn.GAMMA.INV(Table3[[#This Row],[RV gamma]],GammaShape2,GammaRate2)/BinomTrials,Table3[[#This Row],[RV binom]])</f>
        <v>0</v>
      </c>
      <c r="M2480" s="1">
        <f>Table3[[#This Row],[Risk 2 simulated occurences]]*_xlfn.LOGNORM.INV(Table3[[#This Row],[RV lognorm]],(LN(ImpLow2)+LN(ImpUp2))/2,(LN(ImpUp2)-LN(ImpLow2))/3.29)</f>
        <v>0</v>
      </c>
    </row>
    <row r="2481" spans="7:13">
      <c r="G2481">
        <v>0.95455651867881253</v>
      </c>
      <c r="H2481">
        <v>0.13013605826075006</v>
      </c>
      <c r="I2481">
        <v>0.30571559784268754</v>
      </c>
      <c r="J2481">
        <f>_xlfn.BINOM.INV(BinomTrials,_xlfn.GAMMA.INV(Table3[[#This Row],[RV gamma]],GammaShape1,GammaRate1)/BinomTrials,Table3[[#This Row],[RV binom]])</f>
        <v>0</v>
      </c>
      <c r="K2481" s="1">
        <f>Table3[[#This Row],[Risk 1 Simulated occurences]]*_xlfn.LOGNORM.INV(Table3[[#This Row],[RV lognorm]],(LN(ImpLow1)+LN(ImpUp1))/2,(LN(ImpUp1)-LN(ImpLow1))/3.29)</f>
        <v>0</v>
      </c>
      <c r="L2481">
        <f>_xlfn.BINOM.INV(BinomTrials,_xlfn.GAMMA.INV(Table3[[#This Row],[RV gamma]],GammaShape2,GammaRate2)/BinomTrials,Table3[[#This Row],[RV binom]])</f>
        <v>0</v>
      </c>
      <c r="M2481" s="1">
        <f>Table3[[#This Row],[Risk 2 simulated occurences]]*_xlfn.LOGNORM.INV(Table3[[#This Row],[RV lognorm]],(LN(ImpLow2)+LN(ImpUp2))/2,(LN(ImpUp2)-LN(ImpLow2))/3.29)</f>
        <v>0</v>
      </c>
    </row>
    <row r="2482" spans="7:13">
      <c r="G2482">
        <v>0.23140943480255521</v>
      </c>
      <c r="H2482">
        <v>0.19673118842613474</v>
      </c>
      <c r="I2482">
        <v>0.16205294204971424</v>
      </c>
      <c r="J2482">
        <f>_xlfn.BINOM.INV(BinomTrials,_xlfn.GAMMA.INV(Table3[[#This Row],[RV gamma]],GammaShape1,GammaRate1)/BinomTrials,Table3[[#This Row],[RV binom]])</f>
        <v>0</v>
      </c>
      <c r="K2482" s="1">
        <f>Table3[[#This Row],[Risk 1 Simulated occurences]]*_xlfn.LOGNORM.INV(Table3[[#This Row],[RV lognorm]],(LN(ImpLow1)+LN(ImpUp1))/2,(LN(ImpUp1)-LN(ImpLow1))/3.29)</f>
        <v>0</v>
      </c>
      <c r="L2482">
        <f>_xlfn.BINOM.INV(BinomTrials,_xlfn.GAMMA.INV(Table3[[#This Row],[RV gamma]],GammaShape2,GammaRate2)/BinomTrials,Table3[[#This Row],[RV binom]])</f>
        <v>0</v>
      </c>
      <c r="M2482" s="1">
        <f>Table3[[#This Row],[Risk 2 simulated occurences]]*_xlfn.LOGNORM.INV(Table3[[#This Row],[RV lognorm]],(LN(ImpLow2)+LN(ImpUp2))/2,(LN(ImpUp2)-LN(ImpLow2))/3.29)</f>
        <v>0</v>
      </c>
    </row>
    <row r="2483" spans="7:13">
      <c r="G2483">
        <v>0.29837072654551394</v>
      </c>
      <c r="H2483">
        <v>0.46108387804640638</v>
      </c>
      <c r="I2483">
        <v>0.62379702954729876</v>
      </c>
      <c r="J2483">
        <f>_xlfn.BINOM.INV(BinomTrials,_xlfn.GAMMA.INV(Table3[[#This Row],[RV gamma]],GammaShape1,GammaRate1)/BinomTrials,Table3[[#This Row],[RV binom]])</f>
        <v>0</v>
      </c>
      <c r="K2483" s="1">
        <f>Table3[[#This Row],[Risk 1 Simulated occurences]]*_xlfn.LOGNORM.INV(Table3[[#This Row],[RV lognorm]],(LN(ImpLow1)+LN(ImpUp1))/2,(LN(ImpUp1)-LN(ImpLow1))/3.29)</f>
        <v>0</v>
      </c>
      <c r="L2483">
        <f>_xlfn.BINOM.INV(BinomTrials,_xlfn.GAMMA.INV(Table3[[#This Row],[RV gamma]],GammaShape2,GammaRate2)/BinomTrials,Table3[[#This Row],[RV binom]])</f>
        <v>0</v>
      </c>
      <c r="M2483" s="1">
        <f>Table3[[#This Row],[Risk 2 simulated occurences]]*_xlfn.LOGNORM.INV(Table3[[#This Row],[RV lognorm]],(LN(ImpLow2)+LN(ImpUp2))/2,(LN(ImpUp2)-LN(ImpLow2))/3.29)</f>
        <v>0</v>
      </c>
    </row>
    <row r="2484" spans="7:13">
      <c r="G2484">
        <v>0.71680105045288856</v>
      </c>
      <c r="H2484">
        <v>0.43673832595196477</v>
      </c>
      <c r="I2484">
        <v>0.15667560145104098</v>
      </c>
      <c r="J2484">
        <f>_xlfn.BINOM.INV(BinomTrials,_xlfn.GAMMA.INV(Table3[[#This Row],[RV gamma]],GammaShape1,GammaRate1)/BinomTrials,Table3[[#This Row],[RV binom]])</f>
        <v>0</v>
      </c>
      <c r="K2484" s="1">
        <f>Table3[[#This Row],[Risk 1 Simulated occurences]]*_xlfn.LOGNORM.INV(Table3[[#This Row],[RV lognorm]],(LN(ImpLow1)+LN(ImpUp1))/2,(LN(ImpUp1)-LN(ImpLow1))/3.29)</f>
        <v>0</v>
      </c>
      <c r="L2484">
        <f>_xlfn.BINOM.INV(BinomTrials,_xlfn.GAMMA.INV(Table3[[#This Row],[RV gamma]],GammaShape2,GammaRate2)/BinomTrials,Table3[[#This Row],[RV binom]])</f>
        <v>0</v>
      </c>
      <c r="M2484" s="1">
        <f>Table3[[#This Row],[Risk 2 simulated occurences]]*_xlfn.LOGNORM.INV(Table3[[#This Row],[RV lognorm]],(LN(ImpLow2)+LN(ImpUp2))/2,(LN(ImpUp2)-LN(ImpLow2))/3.29)</f>
        <v>0</v>
      </c>
    </row>
    <row r="2485" spans="7:13">
      <c r="G2485">
        <v>0.27525496169703778</v>
      </c>
      <c r="H2485">
        <v>0.2610442746714895</v>
      </c>
      <c r="I2485">
        <v>0.24683358764594121</v>
      </c>
      <c r="J2485">
        <f>_xlfn.BINOM.INV(BinomTrials,_xlfn.GAMMA.INV(Table3[[#This Row],[RV gamma]],GammaShape1,GammaRate1)/BinomTrials,Table3[[#This Row],[RV binom]])</f>
        <v>0</v>
      </c>
      <c r="K2485" s="1">
        <f>Table3[[#This Row],[Risk 1 Simulated occurences]]*_xlfn.LOGNORM.INV(Table3[[#This Row],[RV lognorm]],(LN(ImpLow1)+LN(ImpUp1))/2,(LN(ImpUp1)-LN(ImpLow1))/3.29)</f>
        <v>0</v>
      </c>
      <c r="L2485">
        <f>_xlfn.BINOM.INV(BinomTrials,_xlfn.GAMMA.INV(Table3[[#This Row],[RV gamma]],GammaShape2,GammaRate2)/BinomTrials,Table3[[#This Row],[RV binom]])</f>
        <v>0</v>
      </c>
      <c r="M2485" s="1">
        <f>Table3[[#This Row],[Risk 2 simulated occurences]]*_xlfn.LOGNORM.INV(Table3[[#This Row],[RV lognorm]],(LN(ImpLow2)+LN(ImpUp2))/2,(LN(ImpUp2)-LN(ImpLow2))/3.29)</f>
        <v>0</v>
      </c>
    </row>
    <row r="2486" spans="7:13">
      <c r="G2486">
        <v>0.21014124211396149</v>
      </c>
      <c r="H2486">
        <v>0.37112440372403915</v>
      </c>
      <c r="I2486">
        <v>0.53210756533411685</v>
      </c>
      <c r="J2486">
        <f>_xlfn.BINOM.INV(BinomTrials,_xlfn.GAMMA.INV(Table3[[#This Row],[RV gamma]],GammaShape1,GammaRate1)/BinomTrials,Table3[[#This Row],[RV binom]])</f>
        <v>0</v>
      </c>
      <c r="K2486" s="1">
        <f>Table3[[#This Row],[Risk 1 Simulated occurences]]*_xlfn.LOGNORM.INV(Table3[[#This Row],[RV lognorm]],(LN(ImpLow1)+LN(ImpUp1))/2,(LN(ImpUp1)-LN(ImpLow1))/3.29)</f>
        <v>0</v>
      </c>
      <c r="L2486">
        <f>_xlfn.BINOM.INV(BinomTrials,_xlfn.GAMMA.INV(Table3[[#This Row],[RV gamma]],GammaShape2,GammaRate2)/BinomTrials,Table3[[#This Row],[RV binom]])</f>
        <v>0</v>
      </c>
      <c r="M2486" s="1">
        <f>Table3[[#This Row],[Risk 2 simulated occurences]]*_xlfn.LOGNORM.INV(Table3[[#This Row],[RV lognorm]],(LN(ImpLow2)+LN(ImpUp2))/2,(LN(ImpUp2)-LN(ImpLow2))/3.29)</f>
        <v>0</v>
      </c>
    </row>
    <row r="2487" spans="7:13">
      <c r="G2487">
        <v>0.84385620935068284</v>
      </c>
      <c r="H2487">
        <v>0.48785338992618649</v>
      </c>
      <c r="I2487">
        <v>0.13185057050169008</v>
      </c>
      <c r="J2487">
        <f>_xlfn.BINOM.INV(BinomTrials,_xlfn.GAMMA.INV(Table3[[#This Row],[RV gamma]],GammaShape1,GammaRate1)/BinomTrials,Table3[[#This Row],[RV binom]])</f>
        <v>0</v>
      </c>
      <c r="K2487" s="1">
        <f>Table3[[#This Row],[Risk 1 Simulated occurences]]*_xlfn.LOGNORM.INV(Table3[[#This Row],[RV lognorm]],(LN(ImpLow1)+LN(ImpUp1))/2,(LN(ImpUp1)-LN(ImpLow1))/3.29)</f>
        <v>0</v>
      </c>
      <c r="L2487">
        <f>_xlfn.BINOM.INV(BinomTrials,_xlfn.GAMMA.INV(Table3[[#This Row],[RV gamma]],GammaShape2,GammaRate2)/BinomTrials,Table3[[#This Row],[RV binom]])</f>
        <v>0</v>
      </c>
      <c r="M2487" s="1">
        <f>Table3[[#This Row],[Risk 2 simulated occurences]]*_xlfn.LOGNORM.INV(Table3[[#This Row],[RV lognorm]],(LN(ImpLow2)+LN(ImpUp2))/2,(LN(ImpUp2)-LN(ImpLow2))/3.29)</f>
        <v>0</v>
      </c>
    </row>
    <row r="2488" spans="7:13">
      <c r="G2488">
        <v>0.69131055692737486</v>
      </c>
      <c r="H2488">
        <v>0.3519244894161469</v>
      </c>
      <c r="I2488">
        <v>1.2538421904918934E-2</v>
      </c>
      <c r="J2488">
        <f>_xlfn.BINOM.INV(BinomTrials,_xlfn.GAMMA.INV(Table3[[#This Row],[RV gamma]],GammaShape1,GammaRate1)/BinomTrials,Table3[[#This Row],[RV binom]])</f>
        <v>0</v>
      </c>
      <c r="K2488" s="1">
        <f>Table3[[#This Row],[Risk 1 Simulated occurences]]*_xlfn.LOGNORM.INV(Table3[[#This Row],[RV lognorm]],(LN(ImpLow1)+LN(ImpUp1))/2,(LN(ImpUp1)-LN(ImpLow1))/3.29)</f>
        <v>0</v>
      </c>
      <c r="L2488">
        <f>_xlfn.BINOM.INV(BinomTrials,_xlfn.GAMMA.INV(Table3[[#This Row],[RV gamma]],GammaShape2,GammaRate2)/BinomTrials,Table3[[#This Row],[RV binom]])</f>
        <v>0</v>
      </c>
      <c r="M2488" s="1">
        <f>Table3[[#This Row],[Risk 2 simulated occurences]]*_xlfn.LOGNORM.INV(Table3[[#This Row],[RV lognorm]],(LN(ImpLow2)+LN(ImpUp2))/2,(LN(ImpUp2)-LN(ImpLow2))/3.29)</f>
        <v>0</v>
      </c>
    </row>
    <row r="2489" spans="7:13">
      <c r="G2489">
        <v>0.8565302783886577</v>
      </c>
      <c r="H2489">
        <v>0.79489361718059215</v>
      </c>
      <c r="I2489">
        <v>0.73325695597252671</v>
      </c>
      <c r="J2489">
        <f>_xlfn.BINOM.INV(BinomTrials,_xlfn.GAMMA.INV(Table3[[#This Row],[RV gamma]],GammaShape1,GammaRate1)/BinomTrials,Table3[[#This Row],[RV binom]])</f>
        <v>1</v>
      </c>
      <c r="K2489" s="1">
        <f>Table3[[#This Row],[Risk 1 Simulated occurences]]*_xlfn.LOGNORM.INV(Table3[[#This Row],[RV lognorm]],(LN(ImpLow1)+LN(ImpUp1))/2,(LN(ImpUp1)-LN(ImpLow1))/3.29)</f>
        <v>48895.453608317148</v>
      </c>
      <c r="L2489">
        <f>_xlfn.BINOM.INV(BinomTrials,_xlfn.GAMMA.INV(Table3[[#This Row],[RV gamma]],GammaShape2,GammaRate2)/BinomTrials,Table3[[#This Row],[RV binom]])</f>
        <v>0</v>
      </c>
      <c r="M2489" s="1">
        <f>Table3[[#This Row],[Risk 2 simulated occurences]]*_xlfn.LOGNORM.INV(Table3[[#This Row],[RV lognorm]],(LN(ImpLow2)+LN(ImpUp2))/2,(LN(ImpUp2)-LN(ImpLow2))/3.29)</f>
        <v>0</v>
      </c>
    </row>
    <row r="2490" spans="7:13">
      <c r="G2490">
        <v>0.70438887817058193</v>
      </c>
      <c r="H2490">
        <v>0.77702395421314241</v>
      </c>
      <c r="I2490">
        <v>0.84965903025570277</v>
      </c>
      <c r="J2490">
        <f>_xlfn.BINOM.INV(BinomTrials,_xlfn.GAMMA.INV(Table3[[#This Row],[RV gamma]],GammaShape1,GammaRate1)/BinomTrials,Table3[[#This Row],[RV binom]])</f>
        <v>1</v>
      </c>
      <c r="K2490" s="1">
        <f>Table3[[#This Row],[Risk 1 Simulated occurences]]*_xlfn.LOGNORM.INV(Table3[[#This Row],[RV lognorm]],(LN(ImpLow1)+LN(ImpUp1))/2,(LN(ImpUp1)-LN(ImpLow1))/3.29)</f>
        <v>65250.100718457303</v>
      </c>
      <c r="L2490">
        <f>_xlfn.BINOM.INV(BinomTrials,_xlfn.GAMMA.INV(Table3[[#This Row],[RV gamma]],GammaShape2,GammaRate2)/BinomTrials,Table3[[#This Row],[RV binom]])</f>
        <v>0</v>
      </c>
      <c r="M2490" s="1">
        <f>Table3[[#This Row],[Risk 2 simulated occurences]]*_xlfn.LOGNORM.INV(Table3[[#This Row],[RV lognorm]],(LN(ImpLow2)+LN(ImpUp2))/2,(LN(ImpUp2)-LN(ImpLow2))/3.29)</f>
        <v>0</v>
      </c>
    </row>
    <row r="2491" spans="7:13">
      <c r="G2491">
        <v>0.66387541297072328</v>
      </c>
      <c r="H2491">
        <v>0.44159846028387473</v>
      </c>
      <c r="I2491">
        <v>0.21932150759702618</v>
      </c>
      <c r="J2491">
        <f>_xlfn.BINOM.INV(BinomTrials,_xlfn.GAMMA.INV(Table3[[#This Row],[RV gamma]],GammaShape1,GammaRate1)/BinomTrials,Table3[[#This Row],[RV binom]])</f>
        <v>0</v>
      </c>
      <c r="K2491" s="1">
        <f>Table3[[#This Row],[Risk 1 Simulated occurences]]*_xlfn.LOGNORM.INV(Table3[[#This Row],[RV lognorm]],(LN(ImpLow1)+LN(ImpUp1))/2,(LN(ImpUp1)-LN(ImpLow1))/3.29)</f>
        <v>0</v>
      </c>
      <c r="L2491">
        <f>_xlfn.BINOM.INV(BinomTrials,_xlfn.GAMMA.INV(Table3[[#This Row],[RV gamma]],GammaShape2,GammaRate2)/BinomTrials,Table3[[#This Row],[RV binom]])</f>
        <v>0</v>
      </c>
      <c r="M2491" s="1">
        <f>Table3[[#This Row],[Risk 2 simulated occurences]]*_xlfn.LOGNORM.INV(Table3[[#This Row],[RV lognorm]],(LN(ImpLow2)+LN(ImpUp2))/2,(LN(ImpUp2)-LN(ImpLow2))/3.29)</f>
        <v>0</v>
      </c>
    </row>
    <row r="2492" spans="7:13">
      <c r="G2492">
        <v>0.7540657989466869</v>
      </c>
      <c r="H2492">
        <v>0.9453219910828965</v>
      </c>
      <c r="I2492">
        <v>0.13657818321910603</v>
      </c>
      <c r="J2492">
        <f>_xlfn.BINOM.INV(BinomTrials,_xlfn.GAMMA.INV(Table3[[#This Row],[RV gamma]],GammaShape1,GammaRate1)/BinomTrials,Table3[[#This Row],[RV binom]])</f>
        <v>2</v>
      </c>
      <c r="K2492" s="1">
        <f>Table3[[#This Row],[Risk 1 Simulated occurences]]*_xlfn.LOGNORM.INV(Table3[[#This Row],[RV lognorm]],(LN(ImpLow1)+LN(ImpUp1))/2,(LN(ImpUp1)-LN(ImpLow1))/3.29)</f>
        <v>29373.329900005727</v>
      </c>
      <c r="L2492">
        <f>_xlfn.BINOM.INV(BinomTrials,_xlfn.GAMMA.INV(Table3[[#This Row],[RV gamma]],GammaShape2,GammaRate2)/BinomTrials,Table3[[#This Row],[RV binom]])</f>
        <v>1</v>
      </c>
      <c r="M2492" s="1">
        <f>Table3[[#This Row],[Risk 2 simulated occurences]]*_xlfn.LOGNORM.INV(Table3[[#This Row],[RV lognorm]],(LN(ImpLow2)+LN(ImpUp2))/2,(LN(ImpUp2)-LN(ImpLow2))/3.29)</f>
        <v>1468666.495000287</v>
      </c>
    </row>
    <row r="2493" spans="7:13">
      <c r="G2493">
        <v>0.58388289696717766</v>
      </c>
      <c r="H2493">
        <v>2.6704130241043927E-2</v>
      </c>
      <c r="I2493">
        <v>0.46952536351491014</v>
      </c>
      <c r="J2493">
        <f>_xlfn.BINOM.INV(BinomTrials,_xlfn.GAMMA.INV(Table3[[#This Row],[RV gamma]],GammaShape1,GammaRate1)/BinomTrials,Table3[[#This Row],[RV binom]])</f>
        <v>0</v>
      </c>
      <c r="K2493" s="1">
        <f>Table3[[#This Row],[Risk 1 Simulated occurences]]*_xlfn.LOGNORM.INV(Table3[[#This Row],[RV lognorm]],(LN(ImpLow1)+LN(ImpUp1))/2,(LN(ImpUp1)-LN(ImpLow1))/3.29)</f>
        <v>0</v>
      </c>
      <c r="L2493">
        <f>_xlfn.BINOM.INV(BinomTrials,_xlfn.GAMMA.INV(Table3[[#This Row],[RV gamma]],GammaShape2,GammaRate2)/BinomTrials,Table3[[#This Row],[RV binom]])</f>
        <v>0</v>
      </c>
      <c r="M2493" s="1">
        <f>Table3[[#This Row],[Risk 2 simulated occurences]]*_xlfn.LOGNORM.INV(Table3[[#This Row],[RV lognorm]],(LN(ImpLow2)+LN(ImpUp2))/2,(LN(ImpUp2)-LN(ImpLow2))/3.29)</f>
        <v>0</v>
      </c>
    </row>
    <row r="2494" spans="7:13">
      <c r="G2494">
        <v>0.3198493273555531</v>
      </c>
      <c r="H2494">
        <v>0.81631696122526975</v>
      </c>
      <c r="I2494">
        <v>0.31278459509498652</v>
      </c>
      <c r="J2494">
        <f>_xlfn.BINOM.INV(BinomTrials,_xlfn.GAMMA.INV(Table3[[#This Row],[RV gamma]],GammaShape1,GammaRate1)/BinomTrials,Table3[[#This Row],[RV binom]])</f>
        <v>1</v>
      </c>
      <c r="K2494" s="1">
        <f>Table3[[#This Row],[Risk 1 Simulated occurences]]*_xlfn.LOGNORM.INV(Table3[[#This Row],[RV lognorm]],(LN(ImpLow1)+LN(ImpUp1))/2,(LN(ImpUp1)-LN(ImpLow1))/3.29)</f>
        <v>22473.982353184045</v>
      </c>
      <c r="L2494">
        <f>_xlfn.BINOM.INV(BinomTrials,_xlfn.GAMMA.INV(Table3[[#This Row],[RV gamma]],GammaShape2,GammaRate2)/BinomTrials,Table3[[#This Row],[RV binom]])</f>
        <v>0</v>
      </c>
      <c r="M2494" s="1">
        <f>Table3[[#This Row],[Risk 2 simulated occurences]]*_xlfn.LOGNORM.INV(Table3[[#This Row],[RV lognorm]],(LN(ImpLow2)+LN(ImpUp2))/2,(LN(ImpUp2)-LN(ImpLow2))/3.29)</f>
        <v>0</v>
      </c>
    </row>
    <row r="2495" spans="7:13">
      <c r="G2495">
        <v>0.70764486478066302</v>
      </c>
      <c r="H2495">
        <v>0.83916731310969561</v>
      </c>
      <c r="I2495">
        <v>0.9706897614387282</v>
      </c>
      <c r="J2495">
        <f>_xlfn.BINOM.INV(BinomTrials,_xlfn.GAMMA.INV(Table3[[#This Row],[RV gamma]],GammaShape1,GammaRate1)/BinomTrials,Table3[[#This Row],[RV binom]])</f>
        <v>1</v>
      </c>
      <c r="K2495" s="1">
        <f>Table3[[#This Row],[Risk 1 Simulated occurences]]*_xlfn.LOGNORM.INV(Table3[[#This Row],[RV lognorm]],(LN(ImpLow1)+LN(ImpUp1))/2,(LN(ImpUp1)-LN(ImpLow1))/3.29)</f>
        <v>118790.26248936802</v>
      </c>
      <c r="L2495">
        <f>_xlfn.BINOM.INV(BinomTrials,_xlfn.GAMMA.INV(Table3[[#This Row],[RV gamma]],GammaShape2,GammaRate2)/BinomTrials,Table3[[#This Row],[RV binom]])</f>
        <v>1</v>
      </c>
      <c r="M2495" s="1">
        <f>Table3[[#This Row],[Risk 2 simulated occurences]]*_xlfn.LOGNORM.INV(Table3[[#This Row],[RV lognorm]],(LN(ImpLow2)+LN(ImpUp2))/2,(LN(ImpUp2)-LN(ImpLow2))/3.29)</f>
        <v>11879026.248936808</v>
      </c>
    </row>
    <row r="2496" spans="7:13">
      <c r="G2496">
        <v>0.38724236860277239</v>
      </c>
      <c r="H2496">
        <v>0.88503143465380718</v>
      </c>
      <c r="I2496">
        <v>0.38282050070484192</v>
      </c>
      <c r="J2496">
        <f>_xlfn.BINOM.INV(BinomTrials,_xlfn.GAMMA.INV(Table3[[#This Row],[RV gamma]],GammaShape1,GammaRate1)/BinomTrials,Table3[[#This Row],[RV binom]])</f>
        <v>1</v>
      </c>
      <c r="K2496" s="1">
        <f>Table3[[#This Row],[Risk 1 Simulated occurences]]*_xlfn.LOGNORM.INV(Table3[[#This Row],[RV lognorm]],(LN(ImpLow1)+LN(ImpUp1))/2,(LN(ImpUp1)-LN(ImpLow1))/3.29)</f>
        <v>25668.33723351431</v>
      </c>
      <c r="L2496">
        <f>_xlfn.BINOM.INV(BinomTrials,_xlfn.GAMMA.INV(Table3[[#This Row],[RV gamma]],GammaShape2,GammaRate2)/BinomTrials,Table3[[#This Row],[RV binom]])</f>
        <v>1</v>
      </c>
      <c r="M2496" s="1">
        <f>Table3[[#This Row],[Risk 2 simulated occurences]]*_xlfn.LOGNORM.INV(Table3[[#This Row],[RV lognorm]],(LN(ImpLow2)+LN(ImpUp2))/2,(LN(ImpUp2)-LN(ImpLow2))/3.29)</f>
        <v>2566833.723351432</v>
      </c>
    </row>
    <row r="2497" spans="7:13">
      <c r="G2497">
        <v>0.38248910679597831</v>
      </c>
      <c r="H2497">
        <v>0.7233222265370759</v>
      </c>
      <c r="I2497">
        <v>6.4155346278173542E-2</v>
      </c>
      <c r="J2497">
        <f>_xlfn.BINOM.INV(BinomTrials,_xlfn.GAMMA.INV(Table3[[#This Row],[RV gamma]],GammaShape1,GammaRate1)/BinomTrials,Table3[[#This Row],[RV binom]])</f>
        <v>1</v>
      </c>
      <c r="K2497" s="1">
        <f>Table3[[#This Row],[Risk 1 Simulated occurences]]*_xlfn.LOGNORM.INV(Table3[[#This Row],[RV lognorm]],(LN(ImpLow1)+LN(ImpUp1))/2,(LN(ImpUp1)-LN(ImpLow1))/3.29)</f>
        <v>10908.161437841034</v>
      </c>
      <c r="L2497">
        <f>_xlfn.BINOM.INV(BinomTrials,_xlfn.GAMMA.INV(Table3[[#This Row],[RV gamma]],GammaShape2,GammaRate2)/BinomTrials,Table3[[#This Row],[RV binom]])</f>
        <v>0</v>
      </c>
      <c r="M2497" s="1">
        <f>Table3[[#This Row],[Risk 2 simulated occurences]]*_xlfn.LOGNORM.INV(Table3[[#This Row],[RV lognorm]],(LN(ImpLow2)+LN(ImpUp2))/2,(LN(ImpUp2)-LN(ImpLow2))/3.29)</f>
        <v>0</v>
      </c>
    </row>
    <row r="2498" spans="7:13">
      <c r="G2498">
        <v>0.49441792000756501</v>
      </c>
      <c r="H2498">
        <v>0.87666140863516429</v>
      </c>
      <c r="I2498">
        <v>0.25890489726276367</v>
      </c>
      <c r="J2498">
        <f>_xlfn.BINOM.INV(BinomTrials,_xlfn.GAMMA.INV(Table3[[#This Row],[RV gamma]],GammaShape1,GammaRate1)/BinomTrials,Table3[[#This Row],[RV binom]])</f>
        <v>1</v>
      </c>
      <c r="K2498" s="1">
        <f>Table3[[#This Row],[Risk 1 Simulated occurences]]*_xlfn.LOGNORM.INV(Table3[[#This Row],[RV lognorm]],(LN(ImpLow1)+LN(ImpUp1))/2,(LN(ImpUp1)-LN(ImpLow1))/3.29)</f>
        <v>20110.690546643928</v>
      </c>
      <c r="L2498">
        <f>_xlfn.BINOM.INV(BinomTrials,_xlfn.GAMMA.INV(Table3[[#This Row],[RV gamma]],GammaShape2,GammaRate2)/BinomTrials,Table3[[#This Row],[RV binom]])</f>
        <v>1</v>
      </c>
      <c r="M2498" s="1">
        <f>Table3[[#This Row],[Risk 2 simulated occurences]]*_xlfn.LOGNORM.INV(Table3[[#This Row],[RV lognorm]],(LN(ImpLow2)+LN(ImpUp2))/2,(LN(ImpUp2)-LN(ImpLow2))/3.29)</f>
        <v>2011069.0546643937</v>
      </c>
    </row>
    <row r="2499" spans="7:13">
      <c r="G2499">
        <v>0.68198156714531666</v>
      </c>
      <c r="H2499">
        <v>4.8294931206989536E-2</v>
      </c>
      <c r="I2499">
        <v>0.41460829526866239</v>
      </c>
      <c r="J2499">
        <f>_xlfn.BINOM.INV(BinomTrials,_xlfn.GAMMA.INV(Table3[[#This Row],[RV gamma]],GammaShape1,GammaRate1)/BinomTrials,Table3[[#This Row],[RV binom]])</f>
        <v>0</v>
      </c>
      <c r="K2499" s="1">
        <f>Table3[[#This Row],[Risk 1 Simulated occurences]]*_xlfn.LOGNORM.INV(Table3[[#This Row],[RV lognorm]],(LN(ImpLow1)+LN(ImpUp1))/2,(LN(ImpUp1)-LN(ImpLow1))/3.29)</f>
        <v>0</v>
      </c>
      <c r="L2499">
        <f>_xlfn.BINOM.INV(BinomTrials,_xlfn.GAMMA.INV(Table3[[#This Row],[RV gamma]],GammaShape2,GammaRate2)/BinomTrials,Table3[[#This Row],[RV binom]])</f>
        <v>0</v>
      </c>
      <c r="M2499" s="1">
        <f>Table3[[#This Row],[Risk 2 simulated occurences]]*_xlfn.LOGNORM.INV(Table3[[#This Row],[RV lognorm]],(LN(ImpLow2)+LN(ImpUp2))/2,(LN(ImpUp2)-LN(ImpLow2))/3.29)</f>
        <v>0</v>
      </c>
    </row>
    <row r="2500" spans="7:13">
      <c r="G2500">
        <v>6.4199011337104719E-2</v>
      </c>
      <c r="H2500">
        <v>0.69290879587312637</v>
      </c>
      <c r="I2500">
        <v>0.32161858040914804</v>
      </c>
      <c r="J2500">
        <f>_xlfn.BINOM.INV(BinomTrials,_xlfn.GAMMA.INV(Table3[[#This Row],[RV gamma]],GammaShape1,GammaRate1)/BinomTrials,Table3[[#This Row],[RV binom]])</f>
        <v>0</v>
      </c>
      <c r="K2500" s="1">
        <f>Table3[[#This Row],[Risk 1 Simulated occurences]]*_xlfn.LOGNORM.INV(Table3[[#This Row],[RV lognorm]],(LN(ImpLow1)+LN(ImpUp1))/2,(LN(ImpUp1)-LN(ImpLow1))/3.29)</f>
        <v>0</v>
      </c>
      <c r="L2500">
        <f>_xlfn.BINOM.INV(BinomTrials,_xlfn.GAMMA.INV(Table3[[#This Row],[RV gamma]],GammaShape2,GammaRate2)/BinomTrials,Table3[[#This Row],[RV binom]])</f>
        <v>0</v>
      </c>
      <c r="M2500" s="1">
        <f>Table3[[#This Row],[Risk 2 simulated occurences]]*_xlfn.LOGNORM.INV(Table3[[#This Row],[RV lognorm]],(LN(ImpLow2)+LN(ImpUp2))/2,(LN(ImpUp2)-LN(ImpLow2))/3.29)</f>
        <v>0</v>
      </c>
    </row>
    <row r="2501" spans="7:13">
      <c r="G2501">
        <v>0.99278354271910318</v>
      </c>
      <c r="H2501">
        <v>0.71813223963516404</v>
      </c>
      <c r="I2501">
        <v>0.44348093655122489</v>
      </c>
      <c r="J2501">
        <f>_xlfn.BINOM.INV(BinomTrials,_xlfn.GAMMA.INV(Table3[[#This Row],[RV gamma]],GammaShape1,GammaRate1)/BinomTrials,Table3[[#This Row],[RV binom]])</f>
        <v>1</v>
      </c>
      <c r="K2501" s="1">
        <f>Table3[[#This Row],[Risk 1 Simulated occurences]]*_xlfn.LOGNORM.INV(Table3[[#This Row],[RV lognorm]],(LN(ImpLow1)+LN(ImpUp1))/2,(LN(ImpUp1)-LN(ImpLow1))/3.29)</f>
        <v>28628.160745343605</v>
      </c>
      <c r="L2501">
        <f>_xlfn.BINOM.INV(BinomTrials,_xlfn.GAMMA.INV(Table3[[#This Row],[RV gamma]],GammaShape2,GammaRate2)/BinomTrials,Table3[[#This Row],[RV binom]])</f>
        <v>0</v>
      </c>
      <c r="M2501" s="1">
        <f>Table3[[#This Row],[Risk 2 simulated occurences]]*_xlfn.LOGNORM.INV(Table3[[#This Row],[RV lognorm]],(LN(ImpLow2)+LN(ImpUp2))/2,(LN(ImpUp2)-LN(ImpLow2))/3.29)</f>
        <v>0</v>
      </c>
    </row>
    <row r="2502" spans="7:13">
      <c r="G2502">
        <v>0.71300247996719668</v>
      </c>
      <c r="H2502">
        <v>0.64855154820184757</v>
      </c>
      <c r="I2502">
        <v>0.58410061643649858</v>
      </c>
      <c r="J2502">
        <f>_xlfn.BINOM.INV(BinomTrials,_xlfn.GAMMA.INV(Table3[[#This Row],[RV gamma]],GammaShape1,GammaRate1)/BinomTrials,Table3[[#This Row],[RV binom]])</f>
        <v>1</v>
      </c>
      <c r="K2502" s="1">
        <f>Table3[[#This Row],[Risk 1 Simulated occurences]]*_xlfn.LOGNORM.INV(Table3[[#This Row],[RV lognorm]],(LN(ImpLow1)+LN(ImpUp1))/2,(LN(ImpUp1)-LN(ImpLow1))/3.29)</f>
        <v>36690.852043729632</v>
      </c>
      <c r="L2502">
        <f>_xlfn.BINOM.INV(BinomTrials,_xlfn.GAMMA.INV(Table3[[#This Row],[RV gamma]],GammaShape2,GammaRate2)/BinomTrials,Table3[[#This Row],[RV binom]])</f>
        <v>0</v>
      </c>
      <c r="M2502" s="1">
        <f>Table3[[#This Row],[Risk 2 simulated occurences]]*_xlfn.LOGNORM.INV(Table3[[#This Row],[RV lognorm]],(LN(ImpLow2)+LN(ImpUp2))/2,(LN(ImpUp2)-LN(ImpLow2))/3.29)</f>
        <v>0</v>
      </c>
    </row>
    <row r="2503" spans="7:13">
      <c r="G2503">
        <v>0.43268080867486114</v>
      </c>
      <c r="H2503">
        <v>0.20587062845279958</v>
      </c>
      <c r="I2503">
        <v>0.97906044823073801</v>
      </c>
      <c r="J2503">
        <f>_xlfn.BINOM.INV(BinomTrials,_xlfn.GAMMA.INV(Table3[[#This Row],[RV gamma]],GammaShape1,GammaRate1)/BinomTrials,Table3[[#This Row],[RV binom]])</f>
        <v>0</v>
      </c>
      <c r="K2503" s="1">
        <f>Table3[[#This Row],[Risk 1 Simulated occurences]]*_xlfn.LOGNORM.INV(Table3[[#This Row],[RV lognorm]],(LN(ImpLow1)+LN(ImpUp1))/2,(LN(ImpUp1)-LN(ImpLow1))/3.29)</f>
        <v>0</v>
      </c>
      <c r="L2503">
        <f>_xlfn.BINOM.INV(BinomTrials,_xlfn.GAMMA.INV(Table3[[#This Row],[RV gamma]],GammaShape2,GammaRate2)/BinomTrials,Table3[[#This Row],[RV binom]])</f>
        <v>0</v>
      </c>
      <c r="M2503" s="1">
        <f>Table3[[#This Row],[Risk 2 simulated occurences]]*_xlfn.LOGNORM.INV(Table3[[#This Row],[RV lognorm]],(LN(ImpLow2)+LN(ImpUp2))/2,(LN(ImpUp2)-LN(ImpLow2))/3.29)</f>
        <v>0</v>
      </c>
    </row>
    <row r="2504" spans="7:13">
      <c r="G2504">
        <v>6.635139839088143E-2</v>
      </c>
      <c r="H2504">
        <v>6.7652406202467347E-2</v>
      </c>
      <c r="I2504">
        <v>6.8953414014053263E-2</v>
      </c>
      <c r="J2504">
        <f>_xlfn.BINOM.INV(BinomTrials,_xlfn.GAMMA.INV(Table3[[#This Row],[RV gamma]],GammaShape1,GammaRate1)/BinomTrials,Table3[[#This Row],[RV binom]])</f>
        <v>0</v>
      </c>
      <c r="K2504" s="1">
        <f>Table3[[#This Row],[Risk 1 Simulated occurences]]*_xlfn.LOGNORM.INV(Table3[[#This Row],[RV lognorm]],(LN(ImpLow1)+LN(ImpUp1))/2,(LN(ImpUp1)-LN(ImpLow1))/3.29)</f>
        <v>0</v>
      </c>
      <c r="L2504">
        <f>_xlfn.BINOM.INV(BinomTrials,_xlfn.GAMMA.INV(Table3[[#This Row],[RV gamma]],GammaShape2,GammaRate2)/BinomTrials,Table3[[#This Row],[RV binom]])</f>
        <v>0</v>
      </c>
      <c r="M2504" s="1">
        <f>Table3[[#This Row],[Risk 2 simulated occurences]]*_xlfn.LOGNORM.INV(Table3[[#This Row],[RV lognorm]],(LN(ImpLow2)+LN(ImpUp2))/2,(LN(ImpUp2)-LN(ImpLow2))/3.29)</f>
        <v>0</v>
      </c>
    </row>
    <row r="2505" spans="7:13">
      <c r="G2505">
        <v>0.16795275554431266</v>
      </c>
      <c r="H2505">
        <v>3.3991044868710935E-2</v>
      </c>
      <c r="I2505">
        <v>0.90002933419310926</v>
      </c>
      <c r="J2505">
        <f>_xlfn.BINOM.INV(BinomTrials,_xlfn.GAMMA.INV(Table3[[#This Row],[RV gamma]],GammaShape1,GammaRate1)/BinomTrials,Table3[[#This Row],[RV binom]])</f>
        <v>0</v>
      </c>
      <c r="K2505" s="1">
        <f>Table3[[#This Row],[Risk 1 Simulated occurences]]*_xlfn.LOGNORM.INV(Table3[[#This Row],[RV lognorm]],(LN(ImpLow1)+LN(ImpUp1))/2,(LN(ImpUp1)-LN(ImpLow1))/3.29)</f>
        <v>0</v>
      </c>
      <c r="L2505">
        <f>_xlfn.BINOM.INV(BinomTrials,_xlfn.GAMMA.INV(Table3[[#This Row],[RV gamma]],GammaShape2,GammaRate2)/BinomTrials,Table3[[#This Row],[RV binom]])</f>
        <v>0</v>
      </c>
      <c r="M2505" s="1">
        <f>Table3[[#This Row],[Risk 2 simulated occurences]]*_xlfn.LOGNORM.INV(Table3[[#This Row],[RV lognorm]],(LN(ImpLow2)+LN(ImpUp2))/2,(LN(ImpUp2)-LN(ImpLow2))/3.29)</f>
        <v>0</v>
      </c>
    </row>
    <row r="2506" spans="7:13">
      <c r="G2506">
        <v>0.78196243326271064</v>
      </c>
      <c r="H2506">
        <v>0.28749110842472458</v>
      </c>
      <c r="I2506">
        <v>0.79301978358673852</v>
      </c>
      <c r="J2506">
        <f>_xlfn.BINOM.INV(BinomTrials,_xlfn.GAMMA.INV(Table3[[#This Row],[RV gamma]],GammaShape1,GammaRate1)/BinomTrials,Table3[[#This Row],[RV binom]])</f>
        <v>0</v>
      </c>
      <c r="K2506" s="1">
        <f>Table3[[#This Row],[Risk 1 Simulated occurences]]*_xlfn.LOGNORM.INV(Table3[[#This Row],[RV lognorm]],(LN(ImpLow1)+LN(ImpUp1))/2,(LN(ImpUp1)-LN(ImpLow1))/3.29)</f>
        <v>0</v>
      </c>
      <c r="L2506">
        <f>_xlfn.BINOM.INV(BinomTrials,_xlfn.GAMMA.INV(Table3[[#This Row],[RV gamma]],GammaShape2,GammaRate2)/BinomTrials,Table3[[#This Row],[RV binom]])</f>
        <v>0</v>
      </c>
      <c r="M2506" s="1">
        <f>Table3[[#This Row],[Risk 2 simulated occurences]]*_xlfn.LOGNORM.INV(Table3[[#This Row],[RV lognorm]],(LN(ImpLow2)+LN(ImpUp2))/2,(LN(ImpUp2)-LN(ImpLow2))/3.29)</f>
        <v>0</v>
      </c>
    </row>
    <row r="2507" spans="7:13">
      <c r="G2507">
        <v>0.44261584637808421</v>
      </c>
      <c r="H2507">
        <v>0.86305929434628192</v>
      </c>
      <c r="I2507">
        <v>0.28350274231447964</v>
      </c>
      <c r="J2507">
        <f>_xlfn.BINOM.INV(BinomTrials,_xlfn.GAMMA.INV(Table3[[#This Row],[RV gamma]],GammaShape1,GammaRate1)/BinomTrials,Table3[[#This Row],[RV binom]])</f>
        <v>1</v>
      </c>
      <c r="K2507" s="1">
        <f>Table3[[#This Row],[Risk 1 Simulated occurences]]*_xlfn.LOGNORM.INV(Table3[[#This Row],[RV lognorm]],(LN(ImpLow1)+LN(ImpUp1))/2,(LN(ImpUp1)-LN(ImpLow1))/3.29)</f>
        <v>21183.504251227347</v>
      </c>
      <c r="L2507">
        <f>_xlfn.BINOM.INV(BinomTrials,_xlfn.GAMMA.INV(Table3[[#This Row],[RV gamma]],GammaShape2,GammaRate2)/BinomTrials,Table3[[#This Row],[RV binom]])</f>
        <v>1</v>
      </c>
      <c r="M2507" s="1">
        <f>Table3[[#This Row],[Risk 2 simulated occurences]]*_xlfn.LOGNORM.INV(Table3[[#This Row],[RV lognorm]],(LN(ImpLow2)+LN(ImpUp2))/2,(LN(ImpUp2)-LN(ImpLow2))/3.29)</f>
        <v>2118350.4251227356</v>
      </c>
    </row>
    <row r="2508" spans="7:13">
      <c r="G2508">
        <v>4.4530076461159661E-2</v>
      </c>
      <c r="H2508">
        <v>0.43756007796039809</v>
      </c>
      <c r="I2508">
        <v>0.83059007945963648</v>
      </c>
      <c r="J2508">
        <f>_xlfn.BINOM.INV(BinomTrials,_xlfn.GAMMA.INV(Table3[[#This Row],[RV gamma]],GammaShape1,GammaRate1)/BinomTrials,Table3[[#This Row],[RV binom]])</f>
        <v>0</v>
      </c>
      <c r="K2508" s="1">
        <f>Table3[[#This Row],[Risk 1 Simulated occurences]]*_xlfn.LOGNORM.INV(Table3[[#This Row],[RV lognorm]],(LN(ImpLow1)+LN(ImpUp1))/2,(LN(ImpUp1)-LN(ImpLow1))/3.29)</f>
        <v>0</v>
      </c>
      <c r="L2508">
        <f>_xlfn.BINOM.INV(BinomTrials,_xlfn.GAMMA.INV(Table3[[#This Row],[RV gamma]],GammaShape2,GammaRate2)/BinomTrials,Table3[[#This Row],[RV binom]])</f>
        <v>0</v>
      </c>
      <c r="M2508" s="1">
        <f>Table3[[#This Row],[Risk 2 simulated occurences]]*_xlfn.LOGNORM.INV(Table3[[#This Row],[RV lognorm]],(LN(ImpLow2)+LN(ImpUp2))/2,(LN(ImpUp2)-LN(ImpLow2))/3.29)</f>
        <v>0</v>
      </c>
    </row>
    <row r="2509" spans="7:13">
      <c r="G2509">
        <v>0.41699508271040164</v>
      </c>
      <c r="H2509">
        <v>7.2230280410605613E-2</v>
      </c>
      <c r="I2509">
        <v>0.72746547811080953</v>
      </c>
      <c r="J2509">
        <f>_xlfn.BINOM.INV(BinomTrials,_xlfn.GAMMA.INV(Table3[[#This Row],[RV gamma]],GammaShape1,GammaRate1)/BinomTrials,Table3[[#This Row],[RV binom]])</f>
        <v>0</v>
      </c>
      <c r="K2509" s="1">
        <f>Table3[[#This Row],[Risk 1 Simulated occurences]]*_xlfn.LOGNORM.INV(Table3[[#This Row],[RV lognorm]],(LN(ImpLow1)+LN(ImpUp1))/2,(LN(ImpUp1)-LN(ImpLow1))/3.29)</f>
        <v>0</v>
      </c>
      <c r="L2509">
        <f>_xlfn.BINOM.INV(BinomTrials,_xlfn.GAMMA.INV(Table3[[#This Row],[RV gamma]],GammaShape2,GammaRate2)/BinomTrials,Table3[[#This Row],[RV binom]])</f>
        <v>0</v>
      </c>
      <c r="M2509" s="1">
        <f>Table3[[#This Row],[Risk 2 simulated occurences]]*_xlfn.LOGNORM.INV(Table3[[#This Row],[RV lognorm]],(LN(ImpLow2)+LN(ImpUp2))/2,(LN(ImpUp2)-LN(ImpLow2))/3.29)</f>
        <v>0</v>
      </c>
    </row>
    <row r="2510" spans="7:13">
      <c r="G2510">
        <v>0.43635511372068669</v>
      </c>
      <c r="H2510">
        <v>0.97432286104854327</v>
      </c>
      <c r="I2510">
        <v>0.51229060837639995</v>
      </c>
      <c r="J2510">
        <f>_xlfn.BINOM.INV(BinomTrials,_xlfn.GAMMA.INV(Table3[[#This Row],[RV gamma]],GammaShape1,GammaRate1)/BinomTrials,Table3[[#This Row],[RV binom]])</f>
        <v>2</v>
      </c>
      <c r="K2510" s="1">
        <f>Table3[[#This Row],[Risk 1 Simulated occurences]]*_xlfn.LOGNORM.INV(Table3[[#This Row],[RV lognorm]],(LN(ImpLow1)+LN(ImpUp1))/2,(LN(ImpUp1)-LN(ImpLow1))/3.29)</f>
        <v>64624.263567331051</v>
      </c>
      <c r="L2510">
        <f>_xlfn.BINOM.INV(BinomTrials,_xlfn.GAMMA.INV(Table3[[#This Row],[RV gamma]],GammaShape2,GammaRate2)/BinomTrials,Table3[[#This Row],[RV binom]])</f>
        <v>1</v>
      </c>
      <c r="M2510" s="1">
        <f>Table3[[#This Row],[Risk 2 simulated occurences]]*_xlfn.LOGNORM.INV(Table3[[#This Row],[RV lognorm]],(LN(ImpLow2)+LN(ImpUp2))/2,(LN(ImpUp2)-LN(ImpLow2))/3.29)</f>
        <v>3231213.178366554</v>
      </c>
    </row>
    <row r="2511" spans="7:13">
      <c r="G2511">
        <v>0.82039630358125837</v>
      </c>
      <c r="H2511">
        <v>0.44432564286716547</v>
      </c>
      <c r="I2511">
        <v>6.8254982153072477E-2</v>
      </c>
      <c r="J2511">
        <f>_xlfn.BINOM.INV(BinomTrials,_xlfn.GAMMA.INV(Table3[[#This Row],[RV gamma]],GammaShape1,GammaRate1)/BinomTrials,Table3[[#This Row],[RV binom]])</f>
        <v>0</v>
      </c>
      <c r="K2511" s="1">
        <f>Table3[[#This Row],[Risk 1 Simulated occurences]]*_xlfn.LOGNORM.INV(Table3[[#This Row],[RV lognorm]],(LN(ImpLow1)+LN(ImpUp1))/2,(LN(ImpUp1)-LN(ImpLow1))/3.29)</f>
        <v>0</v>
      </c>
      <c r="L2511">
        <f>_xlfn.BINOM.INV(BinomTrials,_xlfn.GAMMA.INV(Table3[[#This Row],[RV gamma]],GammaShape2,GammaRate2)/BinomTrials,Table3[[#This Row],[RV binom]])</f>
        <v>0</v>
      </c>
      <c r="M2511" s="1">
        <f>Table3[[#This Row],[Risk 2 simulated occurences]]*_xlfn.LOGNORM.INV(Table3[[#This Row],[RV lognorm]],(LN(ImpLow2)+LN(ImpUp2))/2,(LN(ImpUp2)-LN(ImpLow2))/3.29)</f>
        <v>0</v>
      </c>
    </row>
    <row r="2512" spans="7:13">
      <c r="G2512">
        <v>0.40067429021032264</v>
      </c>
      <c r="H2512">
        <v>0.78107966844974075</v>
      </c>
      <c r="I2512">
        <v>0.16148504668915881</v>
      </c>
      <c r="J2512">
        <f>_xlfn.BINOM.INV(BinomTrials,_xlfn.GAMMA.INV(Table3[[#This Row],[RV gamma]],GammaShape1,GammaRate1)/BinomTrials,Table3[[#This Row],[RV binom]])</f>
        <v>1</v>
      </c>
      <c r="K2512" s="1">
        <f>Table3[[#This Row],[Risk 1 Simulated occurences]]*_xlfn.LOGNORM.INV(Table3[[#This Row],[RV lognorm]],(LN(ImpLow1)+LN(ImpUp1))/2,(LN(ImpUp1)-LN(ImpLow1))/3.29)</f>
        <v>15833.711560451782</v>
      </c>
      <c r="L2512">
        <f>_xlfn.BINOM.INV(BinomTrials,_xlfn.GAMMA.INV(Table3[[#This Row],[RV gamma]],GammaShape2,GammaRate2)/BinomTrials,Table3[[#This Row],[RV binom]])</f>
        <v>0</v>
      </c>
      <c r="M2512" s="1">
        <f>Table3[[#This Row],[Risk 2 simulated occurences]]*_xlfn.LOGNORM.INV(Table3[[#This Row],[RV lognorm]],(LN(ImpLow2)+LN(ImpUp2))/2,(LN(ImpUp2)-LN(ImpLow2))/3.29)</f>
        <v>0</v>
      </c>
    </row>
    <row r="2513" spans="7:13">
      <c r="G2513">
        <v>0.13279556489214095</v>
      </c>
      <c r="H2513">
        <v>0.60598763479198681</v>
      </c>
      <c r="I2513">
        <v>7.9179704691832747E-2</v>
      </c>
      <c r="J2513">
        <f>_xlfn.BINOM.INV(BinomTrials,_xlfn.GAMMA.INV(Table3[[#This Row],[RV gamma]],GammaShape1,GammaRate1)/BinomTrials,Table3[[#This Row],[RV binom]])</f>
        <v>0</v>
      </c>
      <c r="K2513" s="1">
        <f>Table3[[#This Row],[Risk 1 Simulated occurences]]*_xlfn.LOGNORM.INV(Table3[[#This Row],[RV lognorm]],(LN(ImpLow1)+LN(ImpUp1))/2,(LN(ImpUp1)-LN(ImpLow1))/3.29)</f>
        <v>0</v>
      </c>
      <c r="L2513">
        <f>_xlfn.BINOM.INV(BinomTrials,_xlfn.GAMMA.INV(Table3[[#This Row],[RV gamma]],GammaShape2,GammaRate2)/BinomTrials,Table3[[#This Row],[RV binom]])</f>
        <v>0</v>
      </c>
      <c r="M2513" s="1">
        <f>Table3[[#This Row],[Risk 2 simulated occurences]]*_xlfn.LOGNORM.INV(Table3[[#This Row],[RV lognorm]],(LN(ImpLow2)+LN(ImpUp2))/2,(LN(ImpUp2)-LN(ImpLow2))/3.29)</f>
        <v>0</v>
      </c>
    </row>
    <row r="2514" spans="7:13">
      <c r="G2514">
        <v>0.89505914221287664</v>
      </c>
      <c r="H2514">
        <v>0.83417794892293307</v>
      </c>
      <c r="I2514">
        <v>0.7732967556329895</v>
      </c>
      <c r="J2514">
        <f>_xlfn.BINOM.INV(BinomTrials,_xlfn.GAMMA.INV(Table3[[#This Row],[RV gamma]],GammaShape1,GammaRate1)/BinomTrials,Table3[[#This Row],[RV binom]])</f>
        <v>1</v>
      </c>
      <c r="K2514" s="1">
        <f>Table3[[#This Row],[Risk 1 Simulated occurences]]*_xlfn.LOGNORM.INV(Table3[[#This Row],[RV lognorm]],(LN(ImpLow1)+LN(ImpUp1))/2,(LN(ImpUp1)-LN(ImpLow1))/3.29)</f>
        <v>53442.520428416952</v>
      </c>
      <c r="L2514">
        <f>_xlfn.BINOM.INV(BinomTrials,_xlfn.GAMMA.INV(Table3[[#This Row],[RV gamma]],GammaShape2,GammaRate2)/BinomTrials,Table3[[#This Row],[RV binom]])</f>
        <v>1</v>
      </c>
      <c r="M2514" s="1">
        <f>Table3[[#This Row],[Risk 2 simulated occurences]]*_xlfn.LOGNORM.INV(Table3[[#This Row],[RV lognorm]],(LN(ImpLow2)+LN(ImpUp2))/2,(LN(ImpUp2)-LN(ImpLow2))/3.29)</f>
        <v>5344252.0428416971</v>
      </c>
    </row>
    <row r="2515" spans="7:13">
      <c r="G2515">
        <v>0.2590031718178667</v>
      </c>
      <c r="H2515">
        <v>2.8787547735864085E-2</v>
      </c>
      <c r="I2515">
        <v>0.79857192365386143</v>
      </c>
      <c r="J2515">
        <f>_xlfn.BINOM.INV(BinomTrials,_xlfn.GAMMA.INV(Table3[[#This Row],[RV gamma]],GammaShape1,GammaRate1)/BinomTrials,Table3[[#This Row],[RV binom]])</f>
        <v>0</v>
      </c>
      <c r="K2515" s="1">
        <f>Table3[[#This Row],[Risk 1 Simulated occurences]]*_xlfn.LOGNORM.INV(Table3[[#This Row],[RV lognorm]],(LN(ImpLow1)+LN(ImpUp1))/2,(LN(ImpUp1)-LN(ImpLow1))/3.29)</f>
        <v>0</v>
      </c>
      <c r="L2515">
        <f>_xlfn.BINOM.INV(BinomTrials,_xlfn.GAMMA.INV(Table3[[#This Row],[RV gamma]],GammaShape2,GammaRate2)/BinomTrials,Table3[[#This Row],[RV binom]])</f>
        <v>0</v>
      </c>
      <c r="M2515" s="1">
        <f>Table3[[#This Row],[Risk 2 simulated occurences]]*_xlfn.LOGNORM.INV(Table3[[#This Row],[RV lognorm]],(LN(ImpLow2)+LN(ImpUp2))/2,(LN(ImpUp2)-LN(ImpLow2))/3.29)</f>
        <v>0</v>
      </c>
    </row>
    <row r="2516" spans="7:13">
      <c r="G2516">
        <v>6.6308742885621608E-2</v>
      </c>
      <c r="H2516">
        <v>0.83231479666769259</v>
      </c>
      <c r="I2516">
        <v>0.59832085044976369</v>
      </c>
      <c r="J2516">
        <f>_xlfn.BINOM.INV(BinomTrials,_xlfn.GAMMA.INV(Table3[[#This Row],[RV gamma]],GammaShape1,GammaRate1)/BinomTrials,Table3[[#This Row],[RV binom]])</f>
        <v>1</v>
      </c>
      <c r="K2516" s="1">
        <f>Table3[[#This Row],[Risk 1 Simulated occurences]]*_xlfn.LOGNORM.INV(Table3[[#This Row],[RV lognorm]],(LN(ImpLow1)+LN(ImpUp1))/2,(LN(ImpUp1)-LN(ImpLow1))/3.29)</f>
        <v>37643.055323137582</v>
      </c>
      <c r="L2516">
        <f>_xlfn.BINOM.INV(BinomTrials,_xlfn.GAMMA.INV(Table3[[#This Row],[RV gamma]],GammaShape2,GammaRate2)/BinomTrials,Table3[[#This Row],[RV binom]])</f>
        <v>0</v>
      </c>
      <c r="M2516" s="1">
        <f>Table3[[#This Row],[Risk 2 simulated occurences]]*_xlfn.LOGNORM.INV(Table3[[#This Row],[RV lognorm]],(LN(ImpLow2)+LN(ImpUp2))/2,(LN(ImpUp2)-LN(ImpLow2))/3.29)</f>
        <v>0</v>
      </c>
    </row>
    <row r="2517" spans="7:13">
      <c r="G2517">
        <v>0.45104167864240785</v>
      </c>
      <c r="H2517">
        <v>0.71478759390990598</v>
      </c>
      <c r="I2517">
        <v>0.97853350917740423</v>
      </c>
      <c r="J2517">
        <f>_xlfn.BINOM.INV(BinomTrials,_xlfn.GAMMA.INV(Table3[[#This Row],[RV gamma]],GammaShape1,GammaRate1)/BinomTrials,Table3[[#This Row],[RV binom]])</f>
        <v>1</v>
      </c>
      <c r="K2517" s="1">
        <f>Table3[[#This Row],[Risk 1 Simulated occurences]]*_xlfn.LOGNORM.INV(Table3[[#This Row],[RV lognorm]],(LN(ImpLow1)+LN(ImpUp1))/2,(LN(ImpUp1)-LN(ImpLow1))/3.29)</f>
        <v>130408.95430693682</v>
      </c>
      <c r="L2517">
        <f>_xlfn.BINOM.INV(BinomTrials,_xlfn.GAMMA.INV(Table3[[#This Row],[RV gamma]],GammaShape2,GammaRate2)/BinomTrials,Table3[[#This Row],[RV binom]])</f>
        <v>0</v>
      </c>
      <c r="M2517" s="1">
        <f>Table3[[#This Row],[Risk 2 simulated occurences]]*_xlfn.LOGNORM.INV(Table3[[#This Row],[RV lognorm]],(LN(ImpLow2)+LN(ImpUp2))/2,(LN(ImpUp2)-LN(ImpLow2))/3.29)</f>
        <v>0</v>
      </c>
    </row>
    <row r="2518" spans="7:13">
      <c r="G2518">
        <v>0.65749294294858951</v>
      </c>
      <c r="H2518">
        <v>0.43509084379071877</v>
      </c>
      <c r="I2518">
        <v>0.21268874463284795</v>
      </c>
      <c r="J2518">
        <f>_xlfn.BINOM.INV(BinomTrials,_xlfn.GAMMA.INV(Table3[[#This Row],[RV gamma]],GammaShape1,GammaRate1)/BinomTrials,Table3[[#This Row],[RV binom]])</f>
        <v>0</v>
      </c>
      <c r="K2518" s="1">
        <f>Table3[[#This Row],[Risk 1 Simulated occurences]]*_xlfn.LOGNORM.INV(Table3[[#This Row],[RV lognorm]],(LN(ImpLow1)+LN(ImpUp1))/2,(LN(ImpUp1)-LN(ImpLow1))/3.29)</f>
        <v>0</v>
      </c>
      <c r="L2518">
        <f>_xlfn.BINOM.INV(BinomTrials,_xlfn.GAMMA.INV(Table3[[#This Row],[RV gamma]],GammaShape2,GammaRate2)/BinomTrials,Table3[[#This Row],[RV binom]])</f>
        <v>0</v>
      </c>
      <c r="M2518" s="1">
        <f>Table3[[#This Row],[Risk 2 simulated occurences]]*_xlfn.LOGNORM.INV(Table3[[#This Row],[RV lognorm]],(LN(ImpLow2)+LN(ImpUp2))/2,(LN(ImpUp2)-LN(ImpLow2))/3.29)</f>
        <v>0</v>
      </c>
    </row>
    <row r="2519" spans="7:13">
      <c r="G2519">
        <v>0.48389213694440764</v>
      </c>
      <c r="H2519">
        <v>0.57181159060998432</v>
      </c>
      <c r="I2519">
        <v>0.65973104427556095</v>
      </c>
      <c r="J2519">
        <f>_xlfn.BINOM.INV(BinomTrials,_xlfn.GAMMA.INV(Table3[[#This Row],[RV gamma]],GammaShape1,GammaRate1)/BinomTrials,Table3[[#This Row],[RV binom]])</f>
        <v>0</v>
      </c>
      <c r="K2519" s="1">
        <f>Table3[[#This Row],[Risk 1 Simulated occurences]]*_xlfn.LOGNORM.INV(Table3[[#This Row],[RV lognorm]],(LN(ImpLow1)+LN(ImpUp1))/2,(LN(ImpUp1)-LN(ImpLow1))/3.29)</f>
        <v>0</v>
      </c>
      <c r="L2519">
        <f>_xlfn.BINOM.INV(BinomTrials,_xlfn.GAMMA.INV(Table3[[#This Row],[RV gamma]],GammaShape2,GammaRate2)/BinomTrials,Table3[[#This Row],[RV binom]])</f>
        <v>0</v>
      </c>
      <c r="M2519" s="1">
        <f>Table3[[#This Row],[Risk 2 simulated occurences]]*_xlfn.LOGNORM.INV(Table3[[#This Row],[RV lognorm]],(LN(ImpLow2)+LN(ImpUp2))/2,(LN(ImpUp2)-LN(ImpLow2))/3.29)</f>
        <v>0</v>
      </c>
    </row>
    <row r="2520" spans="7:13">
      <c r="G2520">
        <v>0.77514562465955761</v>
      </c>
      <c r="H2520">
        <v>0.43740338200582352</v>
      </c>
      <c r="I2520">
        <v>9.9661139352089326E-2</v>
      </c>
      <c r="J2520">
        <f>_xlfn.BINOM.INV(BinomTrials,_xlfn.GAMMA.INV(Table3[[#This Row],[RV gamma]],GammaShape1,GammaRate1)/BinomTrials,Table3[[#This Row],[RV binom]])</f>
        <v>0</v>
      </c>
      <c r="K2520" s="1">
        <f>Table3[[#This Row],[Risk 1 Simulated occurences]]*_xlfn.LOGNORM.INV(Table3[[#This Row],[RV lognorm]],(LN(ImpLow1)+LN(ImpUp1))/2,(LN(ImpUp1)-LN(ImpLow1))/3.29)</f>
        <v>0</v>
      </c>
      <c r="L2520">
        <f>_xlfn.BINOM.INV(BinomTrials,_xlfn.GAMMA.INV(Table3[[#This Row],[RV gamma]],GammaShape2,GammaRate2)/BinomTrials,Table3[[#This Row],[RV binom]])</f>
        <v>0</v>
      </c>
      <c r="M2520" s="1">
        <f>Table3[[#This Row],[Risk 2 simulated occurences]]*_xlfn.LOGNORM.INV(Table3[[#This Row],[RV lognorm]],(LN(ImpLow2)+LN(ImpUp2))/2,(LN(ImpUp2)-LN(ImpLow2))/3.29)</f>
        <v>0</v>
      </c>
    </row>
    <row r="2521" spans="7:13">
      <c r="G2521">
        <v>0.87251365318545782</v>
      </c>
      <c r="H2521">
        <v>0.43864137187536872</v>
      </c>
      <c r="I2521">
        <v>4.769090565279634E-3</v>
      </c>
      <c r="J2521">
        <f>_xlfn.BINOM.INV(BinomTrials,_xlfn.GAMMA.INV(Table3[[#This Row],[RV gamma]],GammaShape1,GammaRate1)/BinomTrials,Table3[[#This Row],[RV binom]])</f>
        <v>0</v>
      </c>
      <c r="K2521" s="1">
        <f>Table3[[#This Row],[Risk 1 Simulated occurences]]*_xlfn.LOGNORM.INV(Table3[[#This Row],[RV lognorm]],(LN(ImpLow1)+LN(ImpUp1))/2,(LN(ImpUp1)-LN(ImpLow1))/3.29)</f>
        <v>0</v>
      </c>
      <c r="L2521">
        <f>_xlfn.BINOM.INV(BinomTrials,_xlfn.GAMMA.INV(Table3[[#This Row],[RV gamma]],GammaShape2,GammaRate2)/BinomTrials,Table3[[#This Row],[RV binom]])</f>
        <v>0</v>
      </c>
      <c r="M2521" s="1">
        <f>Table3[[#This Row],[Risk 2 simulated occurences]]*_xlfn.LOGNORM.INV(Table3[[#This Row],[RV lognorm]],(LN(ImpLow2)+LN(ImpUp2))/2,(LN(ImpUp2)-LN(ImpLow2))/3.29)</f>
        <v>0</v>
      </c>
    </row>
    <row r="2522" spans="7:13">
      <c r="G2522">
        <v>0.33696908798858949</v>
      </c>
      <c r="H2522">
        <v>0.24553710932169906</v>
      </c>
      <c r="I2522">
        <v>0.15410513065480866</v>
      </c>
      <c r="J2522">
        <f>_xlfn.BINOM.INV(BinomTrials,_xlfn.GAMMA.INV(Table3[[#This Row],[RV gamma]],GammaShape1,GammaRate1)/BinomTrials,Table3[[#This Row],[RV binom]])</f>
        <v>0</v>
      </c>
      <c r="K2522" s="1">
        <f>Table3[[#This Row],[Risk 1 Simulated occurences]]*_xlfn.LOGNORM.INV(Table3[[#This Row],[RV lognorm]],(LN(ImpLow1)+LN(ImpUp1))/2,(LN(ImpUp1)-LN(ImpLow1))/3.29)</f>
        <v>0</v>
      </c>
      <c r="L2522">
        <f>_xlfn.BINOM.INV(BinomTrials,_xlfn.GAMMA.INV(Table3[[#This Row],[RV gamma]],GammaShape2,GammaRate2)/BinomTrials,Table3[[#This Row],[RV binom]])</f>
        <v>0</v>
      </c>
      <c r="M2522" s="1">
        <f>Table3[[#This Row],[Risk 2 simulated occurences]]*_xlfn.LOGNORM.INV(Table3[[#This Row],[RV lognorm]],(LN(ImpLow2)+LN(ImpUp2))/2,(LN(ImpUp2)-LN(ImpLow2))/3.29)</f>
        <v>0</v>
      </c>
    </row>
    <row r="2523" spans="7:13">
      <c r="G2523">
        <v>0.43946182422314856</v>
      </c>
      <c r="H2523">
        <v>0.74219636979615145</v>
      </c>
      <c r="I2523">
        <v>4.4930915369154382E-2</v>
      </c>
      <c r="J2523">
        <f>_xlfn.BINOM.INV(BinomTrials,_xlfn.GAMMA.INV(Table3[[#This Row],[RV gamma]],GammaShape1,GammaRate1)/BinomTrials,Table3[[#This Row],[RV binom]])</f>
        <v>1</v>
      </c>
      <c r="K2523" s="1">
        <f>Table3[[#This Row],[Risk 1 Simulated occurences]]*_xlfn.LOGNORM.INV(Table3[[#This Row],[RV lognorm]],(LN(ImpLow1)+LN(ImpUp1))/2,(LN(ImpUp1)-LN(ImpLow1))/3.29)</f>
        <v>9648.5016928951336</v>
      </c>
      <c r="L2523">
        <f>_xlfn.BINOM.INV(BinomTrials,_xlfn.GAMMA.INV(Table3[[#This Row],[RV gamma]],GammaShape2,GammaRate2)/BinomTrials,Table3[[#This Row],[RV binom]])</f>
        <v>0</v>
      </c>
      <c r="M2523" s="1">
        <f>Table3[[#This Row],[Risk 2 simulated occurences]]*_xlfn.LOGNORM.INV(Table3[[#This Row],[RV lognorm]],(LN(ImpLow2)+LN(ImpUp2))/2,(LN(ImpUp2)-LN(ImpLow2))/3.29)</f>
        <v>0</v>
      </c>
    </row>
    <row r="2524" spans="7:13">
      <c r="G2524">
        <v>3.4879718457758294E-2</v>
      </c>
      <c r="H2524">
        <v>9.4387163917714345E-2</v>
      </c>
      <c r="I2524">
        <v>0.15389460937767038</v>
      </c>
      <c r="J2524">
        <f>_xlfn.BINOM.INV(BinomTrials,_xlfn.GAMMA.INV(Table3[[#This Row],[RV gamma]],GammaShape1,GammaRate1)/BinomTrials,Table3[[#This Row],[RV binom]])</f>
        <v>0</v>
      </c>
      <c r="K2524" s="1">
        <f>Table3[[#This Row],[Risk 1 Simulated occurences]]*_xlfn.LOGNORM.INV(Table3[[#This Row],[RV lognorm]],(LN(ImpLow1)+LN(ImpUp1))/2,(LN(ImpUp1)-LN(ImpLow1))/3.29)</f>
        <v>0</v>
      </c>
      <c r="L2524">
        <f>_xlfn.BINOM.INV(BinomTrials,_xlfn.GAMMA.INV(Table3[[#This Row],[RV gamma]],GammaShape2,GammaRate2)/BinomTrials,Table3[[#This Row],[RV binom]])</f>
        <v>0</v>
      </c>
      <c r="M2524" s="1">
        <f>Table3[[#This Row],[Risk 2 simulated occurences]]*_xlfn.LOGNORM.INV(Table3[[#This Row],[RV lognorm]],(LN(ImpLow2)+LN(ImpUp2))/2,(LN(ImpUp2)-LN(ImpLow2))/3.29)</f>
        <v>0</v>
      </c>
    </row>
    <row r="2525" spans="7:13">
      <c r="G2525">
        <v>0.22342811954367353</v>
      </c>
      <c r="H2525">
        <v>0.365063965024922</v>
      </c>
      <c r="I2525">
        <v>0.50669981050617052</v>
      </c>
      <c r="J2525">
        <f>_xlfn.BINOM.INV(BinomTrials,_xlfn.GAMMA.INV(Table3[[#This Row],[RV gamma]],GammaShape1,GammaRate1)/BinomTrials,Table3[[#This Row],[RV binom]])</f>
        <v>0</v>
      </c>
      <c r="K2525" s="1">
        <f>Table3[[#This Row],[Risk 1 Simulated occurences]]*_xlfn.LOGNORM.INV(Table3[[#This Row],[RV lognorm]],(LN(ImpLow1)+LN(ImpUp1))/2,(LN(ImpUp1)-LN(ImpLow1))/3.29)</f>
        <v>0</v>
      </c>
      <c r="L2525">
        <f>_xlfn.BINOM.INV(BinomTrials,_xlfn.GAMMA.INV(Table3[[#This Row],[RV gamma]],GammaShape2,GammaRate2)/BinomTrials,Table3[[#This Row],[RV binom]])</f>
        <v>0</v>
      </c>
      <c r="M2525" s="1">
        <f>Table3[[#This Row],[Risk 2 simulated occurences]]*_xlfn.LOGNORM.INV(Table3[[#This Row],[RV lognorm]],(LN(ImpLow2)+LN(ImpUp2))/2,(LN(ImpUp2)-LN(ImpLow2))/3.29)</f>
        <v>0</v>
      </c>
    </row>
    <row r="2526" spans="7:13">
      <c r="G2526">
        <v>0.15640517052095623</v>
      </c>
      <c r="H2526">
        <v>0.63006017386450441</v>
      </c>
      <c r="I2526">
        <v>0.10371517720805257</v>
      </c>
      <c r="J2526">
        <f>_xlfn.BINOM.INV(BinomTrials,_xlfn.GAMMA.INV(Table3[[#This Row],[RV gamma]],GammaShape1,GammaRate1)/BinomTrials,Table3[[#This Row],[RV binom]])</f>
        <v>0</v>
      </c>
      <c r="K2526" s="1">
        <f>Table3[[#This Row],[Risk 1 Simulated occurences]]*_xlfn.LOGNORM.INV(Table3[[#This Row],[RV lognorm]],(LN(ImpLow1)+LN(ImpUp1))/2,(LN(ImpUp1)-LN(ImpLow1))/3.29)</f>
        <v>0</v>
      </c>
      <c r="L2526">
        <f>_xlfn.BINOM.INV(BinomTrials,_xlfn.GAMMA.INV(Table3[[#This Row],[RV gamma]],GammaShape2,GammaRate2)/BinomTrials,Table3[[#This Row],[RV binom]])</f>
        <v>0</v>
      </c>
      <c r="M2526" s="1">
        <f>Table3[[#This Row],[Risk 2 simulated occurences]]*_xlfn.LOGNORM.INV(Table3[[#This Row],[RV lognorm]],(LN(ImpLow2)+LN(ImpUp2))/2,(LN(ImpUp2)-LN(ImpLow2))/3.29)</f>
        <v>0</v>
      </c>
    </row>
    <row r="2527" spans="7:13">
      <c r="G2527">
        <v>0.70170094571155539</v>
      </c>
      <c r="H2527">
        <v>0.42134214072550746</v>
      </c>
      <c r="I2527">
        <v>0.14098333573945954</v>
      </c>
      <c r="J2527">
        <f>_xlfn.BINOM.INV(BinomTrials,_xlfn.GAMMA.INV(Table3[[#This Row],[RV gamma]],GammaShape1,GammaRate1)/BinomTrials,Table3[[#This Row],[RV binom]])</f>
        <v>0</v>
      </c>
      <c r="K2527" s="1">
        <f>Table3[[#This Row],[Risk 1 Simulated occurences]]*_xlfn.LOGNORM.INV(Table3[[#This Row],[RV lognorm]],(LN(ImpLow1)+LN(ImpUp1))/2,(LN(ImpUp1)-LN(ImpLow1))/3.29)</f>
        <v>0</v>
      </c>
      <c r="L2527">
        <f>_xlfn.BINOM.INV(BinomTrials,_xlfn.GAMMA.INV(Table3[[#This Row],[RV gamma]],GammaShape2,GammaRate2)/BinomTrials,Table3[[#This Row],[RV binom]])</f>
        <v>0</v>
      </c>
      <c r="M2527" s="1">
        <f>Table3[[#This Row],[Risk 2 simulated occurences]]*_xlfn.LOGNORM.INV(Table3[[#This Row],[RV lognorm]],(LN(ImpLow2)+LN(ImpUp2))/2,(LN(ImpUp2)-LN(ImpLow2))/3.29)</f>
        <v>0</v>
      </c>
    </row>
    <row r="2528" spans="7:13">
      <c r="G2528">
        <v>0.48779457411160437</v>
      </c>
      <c r="H2528">
        <v>0.49735917360398879</v>
      </c>
      <c r="I2528">
        <v>0.50692377309637315</v>
      </c>
      <c r="J2528">
        <f>_xlfn.BINOM.INV(BinomTrials,_xlfn.GAMMA.INV(Table3[[#This Row],[RV gamma]],GammaShape1,GammaRate1)/BinomTrials,Table3[[#This Row],[RV binom]])</f>
        <v>0</v>
      </c>
      <c r="K2528" s="1">
        <f>Table3[[#This Row],[Risk 1 Simulated occurences]]*_xlfn.LOGNORM.INV(Table3[[#This Row],[RV lognorm]],(LN(ImpLow1)+LN(ImpUp1))/2,(LN(ImpUp1)-LN(ImpLow1))/3.29)</f>
        <v>0</v>
      </c>
      <c r="L2528">
        <f>_xlfn.BINOM.INV(BinomTrials,_xlfn.GAMMA.INV(Table3[[#This Row],[RV gamma]],GammaShape2,GammaRate2)/BinomTrials,Table3[[#This Row],[RV binom]])</f>
        <v>0</v>
      </c>
      <c r="M2528" s="1">
        <f>Table3[[#This Row],[Risk 2 simulated occurences]]*_xlfn.LOGNORM.INV(Table3[[#This Row],[RV lognorm]],(LN(ImpLow2)+LN(ImpUp2))/2,(LN(ImpUp2)-LN(ImpLow2))/3.29)</f>
        <v>0</v>
      </c>
    </row>
    <row r="2529" spans="7:13">
      <c r="G2529">
        <v>0.36340709373513569</v>
      </c>
      <c r="H2529">
        <v>0.11563076223974618</v>
      </c>
      <c r="I2529">
        <v>0.86785443074435664</v>
      </c>
      <c r="J2529">
        <f>_xlfn.BINOM.INV(BinomTrials,_xlfn.GAMMA.INV(Table3[[#This Row],[RV gamma]],GammaShape1,GammaRate1)/BinomTrials,Table3[[#This Row],[RV binom]])</f>
        <v>0</v>
      </c>
      <c r="K2529" s="1">
        <f>Table3[[#This Row],[Risk 1 Simulated occurences]]*_xlfn.LOGNORM.INV(Table3[[#This Row],[RV lognorm]],(LN(ImpLow1)+LN(ImpUp1))/2,(LN(ImpUp1)-LN(ImpLow1))/3.29)</f>
        <v>0</v>
      </c>
      <c r="L2529">
        <f>_xlfn.BINOM.INV(BinomTrials,_xlfn.GAMMA.INV(Table3[[#This Row],[RV gamma]],GammaShape2,GammaRate2)/BinomTrials,Table3[[#This Row],[RV binom]])</f>
        <v>0</v>
      </c>
      <c r="M2529" s="1">
        <f>Table3[[#This Row],[Risk 2 simulated occurences]]*_xlfn.LOGNORM.INV(Table3[[#This Row],[RV lognorm]],(LN(ImpLow2)+LN(ImpUp2))/2,(LN(ImpUp2)-LN(ImpLow2))/3.29)</f>
        <v>0</v>
      </c>
    </row>
    <row r="2530" spans="7:13">
      <c r="G2530">
        <v>0.78302440642520055</v>
      </c>
      <c r="H2530">
        <v>0.40622096341392999</v>
      </c>
      <c r="I2530">
        <v>2.941752040265944E-2</v>
      </c>
      <c r="J2530">
        <f>_xlfn.BINOM.INV(BinomTrials,_xlfn.GAMMA.INV(Table3[[#This Row],[RV gamma]],GammaShape1,GammaRate1)/BinomTrials,Table3[[#This Row],[RV binom]])</f>
        <v>0</v>
      </c>
      <c r="K2530" s="1">
        <f>Table3[[#This Row],[Risk 1 Simulated occurences]]*_xlfn.LOGNORM.INV(Table3[[#This Row],[RV lognorm]],(LN(ImpLow1)+LN(ImpUp1))/2,(LN(ImpUp1)-LN(ImpLow1))/3.29)</f>
        <v>0</v>
      </c>
      <c r="L2530">
        <f>_xlfn.BINOM.INV(BinomTrials,_xlfn.GAMMA.INV(Table3[[#This Row],[RV gamma]],GammaShape2,GammaRate2)/BinomTrials,Table3[[#This Row],[RV binom]])</f>
        <v>0</v>
      </c>
      <c r="M2530" s="1">
        <f>Table3[[#This Row],[Risk 2 simulated occurences]]*_xlfn.LOGNORM.INV(Table3[[#This Row],[RV lognorm]],(LN(ImpLow2)+LN(ImpUp2))/2,(LN(ImpUp2)-LN(ImpLow2))/3.29)</f>
        <v>0</v>
      </c>
    </row>
    <row r="2531" spans="7:13">
      <c r="G2531">
        <v>0.2911987883463496</v>
      </c>
      <c r="H2531">
        <v>0.35573209792176824</v>
      </c>
      <c r="I2531">
        <v>0.42026540749718688</v>
      </c>
      <c r="J2531">
        <f>_xlfn.BINOM.INV(BinomTrials,_xlfn.GAMMA.INV(Table3[[#This Row],[RV gamma]],GammaShape1,GammaRate1)/BinomTrials,Table3[[#This Row],[RV binom]])</f>
        <v>0</v>
      </c>
      <c r="K2531" s="1">
        <f>Table3[[#This Row],[Risk 1 Simulated occurences]]*_xlfn.LOGNORM.INV(Table3[[#This Row],[RV lognorm]],(LN(ImpLow1)+LN(ImpUp1))/2,(LN(ImpUp1)-LN(ImpLow1))/3.29)</f>
        <v>0</v>
      </c>
      <c r="L2531">
        <f>_xlfn.BINOM.INV(BinomTrials,_xlfn.GAMMA.INV(Table3[[#This Row],[RV gamma]],GammaShape2,GammaRate2)/BinomTrials,Table3[[#This Row],[RV binom]])</f>
        <v>0</v>
      </c>
      <c r="M2531" s="1">
        <f>Table3[[#This Row],[Risk 2 simulated occurences]]*_xlfn.LOGNORM.INV(Table3[[#This Row],[RV lognorm]],(LN(ImpLow2)+LN(ImpUp2))/2,(LN(ImpUp2)-LN(ImpLow2))/3.29)</f>
        <v>0</v>
      </c>
    </row>
    <row r="2532" spans="7:13">
      <c r="G2532">
        <v>0.1780357370982113</v>
      </c>
      <c r="H2532">
        <v>0.78936977115896056</v>
      </c>
      <c r="I2532">
        <v>0.40070380521970977</v>
      </c>
      <c r="J2532">
        <f>_xlfn.BINOM.INV(BinomTrials,_xlfn.GAMMA.INV(Table3[[#This Row],[RV gamma]],GammaShape1,GammaRate1)/BinomTrials,Table3[[#This Row],[RV binom]])</f>
        <v>1</v>
      </c>
      <c r="K2532" s="1">
        <f>Table3[[#This Row],[Risk 1 Simulated occurences]]*_xlfn.LOGNORM.INV(Table3[[#This Row],[RV lognorm]],(LN(ImpLow1)+LN(ImpUp1))/2,(LN(ImpUp1)-LN(ImpLow1))/3.29)</f>
        <v>26518.4652769118</v>
      </c>
      <c r="L2532">
        <f>_xlfn.BINOM.INV(BinomTrials,_xlfn.GAMMA.INV(Table3[[#This Row],[RV gamma]],GammaShape2,GammaRate2)/BinomTrials,Table3[[#This Row],[RV binom]])</f>
        <v>0</v>
      </c>
      <c r="M2532" s="1">
        <f>Table3[[#This Row],[Risk 2 simulated occurences]]*_xlfn.LOGNORM.INV(Table3[[#This Row],[RV lognorm]],(LN(ImpLow2)+LN(ImpUp2))/2,(LN(ImpUp2)-LN(ImpLow2))/3.29)</f>
        <v>0</v>
      </c>
    </row>
    <row r="2533" spans="7:13">
      <c r="G2533">
        <v>0.24663340963732144</v>
      </c>
      <c r="H2533">
        <v>0.93774386864981796</v>
      </c>
      <c r="I2533">
        <v>0.62885432766231442</v>
      </c>
      <c r="J2533">
        <f>_xlfn.BINOM.INV(BinomTrials,_xlfn.GAMMA.INV(Table3[[#This Row],[RV gamma]],GammaShape1,GammaRate1)/BinomTrials,Table3[[#This Row],[RV binom]])</f>
        <v>2</v>
      </c>
      <c r="K2533" s="1">
        <f>Table3[[#This Row],[Risk 1 Simulated occurences]]*_xlfn.LOGNORM.INV(Table3[[#This Row],[RV lognorm]],(LN(ImpLow1)+LN(ImpUp1))/2,(LN(ImpUp1)-LN(ImpLow1))/3.29)</f>
        <v>79611.433766995746</v>
      </c>
      <c r="L2533">
        <f>_xlfn.BINOM.INV(BinomTrials,_xlfn.GAMMA.INV(Table3[[#This Row],[RV gamma]],GammaShape2,GammaRate2)/BinomTrials,Table3[[#This Row],[RV binom]])</f>
        <v>1</v>
      </c>
      <c r="M2533" s="1">
        <f>Table3[[#This Row],[Risk 2 simulated occurences]]*_xlfn.LOGNORM.INV(Table3[[#This Row],[RV lognorm]],(LN(ImpLow2)+LN(ImpUp2))/2,(LN(ImpUp2)-LN(ImpLow2))/3.29)</f>
        <v>3980571.688349789</v>
      </c>
    </row>
    <row r="2534" spans="7:13">
      <c r="G2534">
        <v>0.16771577446149466</v>
      </c>
      <c r="H2534">
        <v>0.66120039749015136</v>
      </c>
      <c r="I2534">
        <v>0.15468502051880817</v>
      </c>
      <c r="J2534">
        <f>_xlfn.BINOM.INV(BinomTrials,_xlfn.GAMMA.INV(Table3[[#This Row],[RV gamma]],GammaShape1,GammaRate1)/BinomTrials,Table3[[#This Row],[RV binom]])</f>
        <v>0</v>
      </c>
      <c r="K2534" s="1">
        <f>Table3[[#This Row],[Risk 1 Simulated occurences]]*_xlfn.LOGNORM.INV(Table3[[#This Row],[RV lognorm]],(LN(ImpLow1)+LN(ImpUp1))/2,(LN(ImpUp1)-LN(ImpLow1))/3.29)</f>
        <v>0</v>
      </c>
      <c r="L2534">
        <f>_xlfn.BINOM.INV(BinomTrials,_xlfn.GAMMA.INV(Table3[[#This Row],[RV gamma]],GammaShape2,GammaRate2)/BinomTrials,Table3[[#This Row],[RV binom]])</f>
        <v>0</v>
      </c>
      <c r="M2534" s="1">
        <f>Table3[[#This Row],[Risk 2 simulated occurences]]*_xlfn.LOGNORM.INV(Table3[[#This Row],[RV lognorm]],(LN(ImpLow2)+LN(ImpUp2))/2,(LN(ImpUp2)-LN(ImpLow2))/3.29)</f>
        <v>0</v>
      </c>
    </row>
    <row r="2535" spans="7:13">
      <c r="G2535">
        <v>0.7990213743406448</v>
      </c>
      <c r="H2535">
        <v>0.79508061697477506</v>
      </c>
      <c r="I2535">
        <v>0.79113985960890532</v>
      </c>
      <c r="J2535">
        <f>_xlfn.BINOM.INV(BinomTrials,_xlfn.GAMMA.INV(Table3[[#This Row],[RV gamma]],GammaShape1,GammaRate1)/BinomTrials,Table3[[#This Row],[RV binom]])</f>
        <v>1</v>
      </c>
      <c r="K2535" s="1">
        <f>Table3[[#This Row],[Risk 1 Simulated occurences]]*_xlfn.LOGNORM.INV(Table3[[#This Row],[RV lognorm]],(LN(ImpLow1)+LN(ImpUp1))/2,(LN(ImpUp1)-LN(ImpLow1))/3.29)</f>
        <v>55759.249268077227</v>
      </c>
      <c r="L2535">
        <f>_xlfn.BINOM.INV(BinomTrials,_xlfn.GAMMA.INV(Table3[[#This Row],[RV gamma]],GammaShape2,GammaRate2)/BinomTrials,Table3[[#This Row],[RV binom]])</f>
        <v>0</v>
      </c>
      <c r="M2535" s="1">
        <f>Table3[[#This Row],[Risk 2 simulated occurences]]*_xlfn.LOGNORM.INV(Table3[[#This Row],[RV lognorm]],(LN(ImpLow2)+LN(ImpUp2))/2,(LN(ImpUp2)-LN(ImpLow2))/3.29)</f>
        <v>0</v>
      </c>
    </row>
    <row r="2536" spans="7:13">
      <c r="G2536">
        <v>0.15223854321625016</v>
      </c>
      <c r="H2536">
        <v>0.91992949504401977</v>
      </c>
      <c r="I2536">
        <v>0.68762044687178936</v>
      </c>
      <c r="J2536">
        <f>_xlfn.BINOM.INV(BinomTrials,_xlfn.GAMMA.INV(Table3[[#This Row],[RV gamma]],GammaShape1,GammaRate1)/BinomTrials,Table3[[#This Row],[RV binom]])</f>
        <v>1</v>
      </c>
      <c r="K2536" s="1">
        <f>Table3[[#This Row],[Risk 1 Simulated occurences]]*_xlfn.LOGNORM.INV(Table3[[#This Row],[RV lognorm]],(LN(ImpLow1)+LN(ImpUp1))/2,(LN(ImpUp1)-LN(ImpLow1))/3.29)</f>
        <v>44531.536307813323</v>
      </c>
      <c r="L2536">
        <f>_xlfn.BINOM.INV(BinomTrials,_xlfn.GAMMA.INV(Table3[[#This Row],[RV gamma]],GammaShape2,GammaRate2)/BinomTrials,Table3[[#This Row],[RV binom]])</f>
        <v>1</v>
      </c>
      <c r="M2536" s="1">
        <f>Table3[[#This Row],[Risk 2 simulated occurences]]*_xlfn.LOGNORM.INV(Table3[[#This Row],[RV lognorm]],(LN(ImpLow2)+LN(ImpUp2))/2,(LN(ImpUp2)-LN(ImpLow2))/3.29)</f>
        <v>4453153.6307813339</v>
      </c>
    </row>
    <row r="2537" spans="7:13">
      <c r="G2537">
        <v>0.6731958355164136</v>
      </c>
      <c r="H2537">
        <v>0.25502320484026486</v>
      </c>
      <c r="I2537">
        <v>0.83685057416411612</v>
      </c>
      <c r="J2537">
        <f>_xlfn.BINOM.INV(BinomTrials,_xlfn.GAMMA.INV(Table3[[#This Row],[RV gamma]],GammaShape1,GammaRate1)/BinomTrials,Table3[[#This Row],[RV binom]])</f>
        <v>0</v>
      </c>
      <c r="K2537" s="1">
        <f>Table3[[#This Row],[Risk 1 Simulated occurences]]*_xlfn.LOGNORM.INV(Table3[[#This Row],[RV lognorm]],(LN(ImpLow1)+LN(ImpUp1))/2,(LN(ImpUp1)-LN(ImpLow1))/3.29)</f>
        <v>0</v>
      </c>
      <c r="L2537">
        <f>_xlfn.BINOM.INV(BinomTrials,_xlfn.GAMMA.INV(Table3[[#This Row],[RV gamma]],GammaShape2,GammaRate2)/BinomTrials,Table3[[#This Row],[RV binom]])</f>
        <v>0</v>
      </c>
      <c r="M2537" s="1">
        <f>Table3[[#This Row],[Risk 2 simulated occurences]]*_xlfn.LOGNORM.INV(Table3[[#This Row],[RV lognorm]],(LN(ImpLow2)+LN(ImpUp2))/2,(LN(ImpUp2)-LN(ImpLow2))/3.29)</f>
        <v>0</v>
      </c>
    </row>
    <row r="2538" spans="7:13">
      <c r="G2538">
        <v>0.40240752436332755</v>
      </c>
      <c r="H2538">
        <v>0.17500375033123594</v>
      </c>
      <c r="I2538">
        <v>0.94759997629914428</v>
      </c>
      <c r="J2538">
        <f>_xlfn.BINOM.INV(BinomTrials,_xlfn.GAMMA.INV(Table3[[#This Row],[RV gamma]],GammaShape1,GammaRate1)/BinomTrials,Table3[[#This Row],[RV binom]])</f>
        <v>0</v>
      </c>
      <c r="K2538" s="1">
        <f>Table3[[#This Row],[Risk 1 Simulated occurences]]*_xlfn.LOGNORM.INV(Table3[[#This Row],[RV lognorm]],(LN(ImpLow1)+LN(ImpUp1))/2,(LN(ImpUp1)-LN(ImpLow1))/3.29)</f>
        <v>0</v>
      </c>
      <c r="L2538">
        <f>_xlfn.BINOM.INV(BinomTrials,_xlfn.GAMMA.INV(Table3[[#This Row],[RV gamma]],GammaShape2,GammaRate2)/BinomTrials,Table3[[#This Row],[RV binom]])</f>
        <v>0</v>
      </c>
      <c r="M2538" s="1">
        <f>Table3[[#This Row],[Risk 2 simulated occurences]]*_xlfn.LOGNORM.INV(Table3[[#This Row],[RV lognorm]],(LN(ImpLow2)+LN(ImpUp2))/2,(LN(ImpUp2)-LN(ImpLow2))/3.29)</f>
        <v>0</v>
      </c>
    </row>
    <row r="2539" spans="7:13">
      <c r="G2539">
        <v>0.26326197444613186</v>
      </c>
      <c r="H2539">
        <v>0.2880318170823305</v>
      </c>
      <c r="I2539">
        <v>0.31280165971852919</v>
      </c>
      <c r="J2539">
        <f>_xlfn.BINOM.INV(BinomTrials,_xlfn.GAMMA.INV(Table3[[#This Row],[RV gamma]],GammaShape1,GammaRate1)/BinomTrials,Table3[[#This Row],[RV binom]])</f>
        <v>0</v>
      </c>
      <c r="K2539" s="1">
        <f>Table3[[#This Row],[Risk 1 Simulated occurences]]*_xlfn.LOGNORM.INV(Table3[[#This Row],[RV lognorm]],(LN(ImpLow1)+LN(ImpUp1))/2,(LN(ImpUp1)-LN(ImpLow1))/3.29)</f>
        <v>0</v>
      </c>
      <c r="L2539">
        <f>_xlfn.BINOM.INV(BinomTrials,_xlfn.GAMMA.INV(Table3[[#This Row],[RV gamma]],GammaShape2,GammaRate2)/BinomTrials,Table3[[#This Row],[RV binom]])</f>
        <v>0</v>
      </c>
      <c r="M2539" s="1">
        <f>Table3[[#This Row],[Risk 2 simulated occurences]]*_xlfn.LOGNORM.INV(Table3[[#This Row],[RV lognorm]],(LN(ImpLow2)+LN(ImpUp2))/2,(LN(ImpUp2)-LN(ImpLow2))/3.29)</f>
        <v>0</v>
      </c>
    </row>
    <row r="2540" spans="7:13">
      <c r="G2540">
        <v>0.64400451613776599</v>
      </c>
      <c r="H2540">
        <v>0.95074970272870252</v>
      </c>
      <c r="I2540">
        <v>0.25749488931963915</v>
      </c>
      <c r="J2540">
        <f>_xlfn.BINOM.INV(BinomTrials,_xlfn.GAMMA.INV(Table3[[#This Row],[RV gamma]],GammaShape1,GammaRate1)/BinomTrials,Table3[[#This Row],[RV binom]])</f>
        <v>2</v>
      </c>
      <c r="K2540" s="1">
        <f>Table3[[#This Row],[Risk 1 Simulated occurences]]*_xlfn.LOGNORM.INV(Table3[[#This Row],[RV lognorm]],(LN(ImpLow1)+LN(ImpUp1))/2,(LN(ImpUp1)-LN(ImpLow1))/3.29)</f>
        <v>40098.760923793256</v>
      </c>
      <c r="L2540">
        <f>_xlfn.BINOM.INV(BinomTrials,_xlfn.GAMMA.INV(Table3[[#This Row],[RV gamma]],GammaShape2,GammaRate2)/BinomTrials,Table3[[#This Row],[RV binom]])</f>
        <v>1</v>
      </c>
      <c r="M2540" s="1">
        <f>Table3[[#This Row],[Risk 2 simulated occurences]]*_xlfn.LOGNORM.INV(Table3[[#This Row],[RV lognorm]],(LN(ImpLow2)+LN(ImpUp2))/2,(LN(ImpUp2)-LN(ImpLow2))/3.29)</f>
        <v>2004938.0461896635</v>
      </c>
    </row>
    <row r="2541" spans="7:13">
      <c r="G2541">
        <v>0.78390272743250367</v>
      </c>
      <c r="H2541">
        <v>0.25025376130372928</v>
      </c>
      <c r="I2541">
        <v>0.71660479517495479</v>
      </c>
      <c r="J2541">
        <f>_xlfn.BINOM.INV(BinomTrials,_xlfn.GAMMA.INV(Table3[[#This Row],[RV gamma]],GammaShape1,GammaRate1)/BinomTrials,Table3[[#This Row],[RV binom]])</f>
        <v>0</v>
      </c>
      <c r="K2541" s="1">
        <f>Table3[[#This Row],[Risk 1 Simulated occurences]]*_xlfn.LOGNORM.INV(Table3[[#This Row],[RV lognorm]],(LN(ImpLow1)+LN(ImpUp1))/2,(LN(ImpUp1)-LN(ImpLow1))/3.29)</f>
        <v>0</v>
      </c>
      <c r="L2541">
        <f>_xlfn.BINOM.INV(BinomTrials,_xlfn.GAMMA.INV(Table3[[#This Row],[RV gamma]],GammaShape2,GammaRate2)/BinomTrials,Table3[[#This Row],[RV binom]])</f>
        <v>0</v>
      </c>
      <c r="M2541" s="1">
        <f>Table3[[#This Row],[Risk 2 simulated occurences]]*_xlfn.LOGNORM.INV(Table3[[#This Row],[RV lognorm]],(LN(ImpLow2)+LN(ImpUp2))/2,(LN(ImpUp2)-LN(ImpLow2))/3.29)</f>
        <v>0</v>
      </c>
    </row>
    <row r="2542" spans="7:13">
      <c r="G2542">
        <v>5.3139958089748376E-2</v>
      </c>
      <c r="H2542">
        <v>1.4966231777782659E-2</v>
      </c>
      <c r="I2542">
        <v>0.97679250546581697</v>
      </c>
      <c r="J2542">
        <f>_xlfn.BINOM.INV(BinomTrials,_xlfn.GAMMA.INV(Table3[[#This Row],[RV gamma]],GammaShape1,GammaRate1)/BinomTrials,Table3[[#This Row],[RV binom]])</f>
        <v>0</v>
      </c>
      <c r="K2542" s="1">
        <f>Table3[[#This Row],[Risk 1 Simulated occurences]]*_xlfn.LOGNORM.INV(Table3[[#This Row],[RV lognorm]],(LN(ImpLow1)+LN(ImpUp1))/2,(LN(ImpUp1)-LN(ImpLow1))/3.29)</f>
        <v>0</v>
      </c>
      <c r="L2542">
        <f>_xlfn.BINOM.INV(BinomTrials,_xlfn.GAMMA.INV(Table3[[#This Row],[RV gamma]],GammaShape2,GammaRate2)/BinomTrials,Table3[[#This Row],[RV binom]])</f>
        <v>0</v>
      </c>
      <c r="M2542" s="1">
        <f>Table3[[#This Row],[Risk 2 simulated occurences]]*_xlfn.LOGNORM.INV(Table3[[#This Row],[RV lognorm]],(LN(ImpLow2)+LN(ImpUp2))/2,(LN(ImpUp2)-LN(ImpLow2))/3.29)</f>
        <v>0</v>
      </c>
    </row>
    <row r="2543" spans="7:13">
      <c r="G2543">
        <v>0.12327561440098826</v>
      </c>
      <c r="H2543">
        <v>0.53745748919316449</v>
      </c>
      <c r="I2543">
        <v>0.95163936398534077</v>
      </c>
      <c r="J2543">
        <f>_xlfn.BINOM.INV(BinomTrials,_xlfn.GAMMA.INV(Table3[[#This Row],[RV gamma]],GammaShape1,GammaRate1)/BinomTrials,Table3[[#This Row],[RV binom]])</f>
        <v>0</v>
      </c>
      <c r="K2543" s="1">
        <f>Table3[[#This Row],[Risk 1 Simulated occurences]]*_xlfn.LOGNORM.INV(Table3[[#This Row],[RV lognorm]],(LN(ImpLow1)+LN(ImpUp1))/2,(LN(ImpUp1)-LN(ImpLow1))/3.29)</f>
        <v>0</v>
      </c>
      <c r="L2543">
        <f>_xlfn.BINOM.INV(BinomTrials,_xlfn.GAMMA.INV(Table3[[#This Row],[RV gamma]],GammaShape2,GammaRate2)/BinomTrials,Table3[[#This Row],[RV binom]])</f>
        <v>0</v>
      </c>
      <c r="M2543" s="1">
        <f>Table3[[#This Row],[Risk 2 simulated occurences]]*_xlfn.LOGNORM.INV(Table3[[#This Row],[RV lognorm]],(LN(ImpLow2)+LN(ImpUp2))/2,(LN(ImpUp2)-LN(ImpLow2))/3.29)</f>
        <v>0</v>
      </c>
    </row>
    <row r="2544" spans="7:13">
      <c r="G2544">
        <v>0.89325123740977197</v>
      </c>
      <c r="H2544">
        <v>4.8020869515845957E-2</v>
      </c>
      <c r="I2544">
        <v>0.20279050162191992</v>
      </c>
      <c r="J2544">
        <f>_xlfn.BINOM.INV(BinomTrials,_xlfn.GAMMA.INV(Table3[[#This Row],[RV gamma]],GammaShape1,GammaRate1)/BinomTrials,Table3[[#This Row],[RV binom]])</f>
        <v>0</v>
      </c>
      <c r="K2544" s="1">
        <f>Table3[[#This Row],[Risk 1 Simulated occurences]]*_xlfn.LOGNORM.INV(Table3[[#This Row],[RV lognorm]],(LN(ImpLow1)+LN(ImpUp1))/2,(LN(ImpUp1)-LN(ImpLow1))/3.29)</f>
        <v>0</v>
      </c>
      <c r="L2544">
        <f>_xlfn.BINOM.INV(BinomTrials,_xlfn.GAMMA.INV(Table3[[#This Row],[RV gamma]],GammaShape2,GammaRate2)/BinomTrials,Table3[[#This Row],[RV binom]])</f>
        <v>0</v>
      </c>
      <c r="M2544" s="1">
        <f>Table3[[#This Row],[Risk 2 simulated occurences]]*_xlfn.LOGNORM.INV(Table3[[#This Row],[RV lognorm]],(LN(ImpLow2)+LN(ImpUp2))/2,(LN(ImpUp2)-LN(ImpLow2))/3.29)</f>
        <v>0</v>
      </c>
    </row>
    <row r="2545" spans="7:13">
      <c r="G2545">
        <v>0.87354714603794137</v>
      </c>
      <c r="H2545">
        <v>8.6753952822999081E-2</v>
      </c>
      <c r="I2545">
        <v>0.29996075960805674</v>
      </c>
      <c r="J2545">
        <f>_xlfn.BINOM.INV(BinomTrials,_xlfn.GAMMA.INV(Table3[[#This Row],[RV gamma]],GammaShape1,GammaRate1)/BinomTrials,Table3[[#This Row],[RV binom]])</f>
        <v>0</v>
      </c>
      <c r="K2545" s="1">
        <f>Table3[[#This Row],[Risk 1 Simulated occurences]]*_xlfn.LOGNORM.INV(Table3[[#This Row],[RV lognorm]],(LN(ImpLow1)+LN(ImpUp1))/2,(LN(ImpUp1)-LN(ImpLow1))/3.29)</f>
        <v>0</v>
      </c>
      <c r="L2545">
        <f>_xlfn.BINOM.INV(BinomTrials,_xlfn.GAMMA.INV(Table3[[#This Row],[RV gamma]],GammaShape2,GammaRate2)/BinomTrials,Table3[[#This Row],[RV binom]])</f>
        <v>0</v>
      </c>
      <c r="M2545" s="1">
        <f>Table3[[#This Row],[Risk 2 simulated occurences]]*_xlfn.LOGNORM.INV(Table3[[#This Row],[RV lognorm]],(LN(ImpLow2)+LN(ImpUp2))/2,(LN(ImpUp2)-LN(ImpLow2))/3.29)</f>
        <v>0</v>
      </c>
    </row>
    <row r="2546" spans="7:13">
      <c r="G2546">
        <v>0.70688345968112509</v>
      </c>
      <c r="H2546">
        <v>7.3685096145460899E-2</v>
      </c>
      <c r="I2546">
        <v>0.44048673260979671</v>
      </c>
      <c r="J2546">
        <f>_xlfn.BINOM.INV(BinomTrials,_xlfn.GAMMA.INV(Table3[[#This Row],[RV gamma]],GammaShape1,GammaRate1)/BinomTrials,Table3[[#This Row],[RV binom]])</f>
        <v>0</v>
      </c>
      <c r="K2546" s="1">
        <f>Table3[[#This Row],[Risk 1 Simulated occurences]]*_xlfn.LOGNORM.INV(Table3[[#This Row],[RV lognorm]],(LN(ImpLow1)+LN(ImpUp1))/2,(LN(ImpUp1)-LN(ImpLow1))/3.29)</f>
        <v>0</v>
      </c>
      <c r="L2546">
        <f>_xlfn.BINOM.INV(BinomTrials,_xlfn.GAMMA.INV(Table3[[#This Row],[RV gamma]],GammaShape2,GammaRate2)/BinomTrials,Table3[[#This Row],[RV binom]])</f>
        <v>0</v>
      </c>
      <c r="M2546" s="1">
        <f>Table3[[#This Row],[Risk 2 simulated occurences]]*_xlfn.LOGNORM.INV(Table3[[#This Row],[RV lognorm]],(LN(ImpLow2)+LN(ImpUp2))/2,(LN(ImpUp2)-LN(ImpLow2))/3.29)</f>
        <v>0</v>
      </c>
    </row>
    <row r="2547" spans="7:13">
      <c r="G2547">
        <v>0.59030686066965887</v>
      </c>
      <c r="H2547">
        <v>0.42541091676122084</v>
      </c>
      <c r="I2547">
        <v>0.2605149728527828</v>
      </c>
      <c r="J2547">
        <f>_xlfn.BINOM.INV(BinomTrials,_xlfn.GAMMA.INV(Table3[[#This Row],[RV gamma]],GammaShape1,GammaRate1)/BinomTrials,Table3[[#This Row],[RV binom]])</f>
        <v>0</v>
      </c>
      <c r="K2547" s="1">
        <f>Table3[[#This Row],[Risk 1 Simulated occurences]]*_xlfn.LOGNORM.INV(Table3[[#This Row],[RV lognorm]],(LN(ImpLow1)+LN(ImpUp1))/2,(LN(ImpUp1)-LN(ImpLow1))/3.29)</f>
        <v>0</v>
      </c>
      <c r="L2547">
        <f>_xlfn.BINOM.INV(BinomTrials,_xlfn.GAMMA.INV(Table3[[#This Row],[RV gamma]],GammaShape2,GammaRate2)/BinomTrials,Table3[[#This Row],[RV binom]])</f>
        <v>0</v>
      </c>
      <c r="M2547" s="1">
        <f>Table3[[#This Row],[Risk 2 simulated occurences]]*_xlfn.LOGNORM.INV(Table3[[#This Row],[RV lognorm]],(LN(ImpLow2)+LN(ImpUp2))/2,(LN(ImpUp2)-LN(ImpLow2))/3.29)</f>
        <v>0</v>
      </c>
    </row>
    <row r="2548" spans="7:13">
      <c r="G2548">
        <v>0.28740727495747026</v>
      </c>
      <c r="H2548">
        <v>0.8812780058389893</v>
      </c>
      <c r="I2548">
        <v>0.47514873672050828</v>
      </c>
      <c r="J2548">
        <f>_xlfn.BINOM.INV(BinomTrials,_xlfn.GAMMA.INV(Table3[[#This Row],[RV gamma]],GammaShape1,GammaRate1)/BinomTrials,Table3[[#This Row],[RV binom]])</f>
        <v>1</v>
      </c>
      <c r="K2548" s="1">
        <f>Table3[[#This Row],[Risk 1 Simulated occurences]]*_xlfn.LOGNORM.INV(Table3[[#This Row],[RV lognorm]],(LN(ImpLow1)+LN(ImpUp1))/2,(LN(ImpUp1)-LN(ImpLow1))/3.29)</f>
        <v>30272.879502794513</v>
      </c>
      <c r="L2548">
        <f>_xlfn.BINOM.INV(BinomTrials,_xlfn.GAMMA.INV(Table3[[#This Row],[RV gamma]],GammaShape2,GammaRate2)/BinomTrials,Table3[[#This Row],[RV binom]])</f>
        <v>1</v>
      </c>
      <c r="M2548" s="1">
        <f>Table3[[#This Row],[Risk 2 simulated occurences]]*_xlfn.LOGNORM.INV(Table3[[#This Row],[RV lognorm]],(LN(ImpLow2)+LN(ImpUp2))/2,(LN(ImpUp2)-LN(ImpLow2))/3.29)</f>
        <v>3027287.9502794524</v>
      </c>
    </row>
    <row r="2549" spans="7:13">
      <c r="G2549">
        <v>0.45407021020262978</v>
      </c>
      <c r="H2549">
        <v>0.63944413589287741</v>
      </c>
      <c r="I2549">
        <v>0.8248180615831251</v>
      </c>
      <c r="J2549">
        <f>_xlfn.BINOM.INV(BinomTrials,_xlfn.GAMMA.INV(Table3[[#This Row],[RV gamma]],GammaShape1,GammaRate1)/BinomTrials,Table3[[#This Row],[RV binom]])</f>
        <v>1</v>
      </c>
      <c r="K2549" s="1">
        <f>Table3[[#This Row],[Risk 1 Simulated occurences]]*_xlfn.LOGNORM.INV(Table3[[#This Row],[RV lognorm]],(LN(ImpLow1)+LN(ImpUp1))/2,(LN(ImpUp1)-LN(ImpLow1))/3.29)</f>
        <v>60793.232234751056</v>
      </c>
      <c r="L2549">
        <f>_xlfn.BINOM.INV(BinomTrials,_xlfn.GAMMA.INV(Table3[[#This Row],[RV gamma]],GammaShape2,GammaRate2)/BinomTrials,Table3[[#This Row],[RV binom]])</f>
        <v>0</v>
      </c>
      <c r="M2549" s="1">
        <f>Table3[[#This Row],[Risk 2 simulated occurences]]*_xlfn.LOGNORM.INV(Table3[[#This Row],[RV lognorm]],(LN(ImpLow2)+LN(ImpUp2))/2,(LN(ImpUp2)-LN(ImpLow2))/3.29)</f>
        <v>0</v>
      </c>
    </row>
    <row r="2550" spans="7:13">
      <c r="G2550">
        <v>0.5580228755986425</v>
      </c>
      <c r="H2550">
        <v>0.1375919515907727</v>
      </c>
      <c r="I2550">
        <v>0.7171610275829029</v>
      </c>
      <c r="J2550">
        <f>_xlfn.BINOM.INV(BinomTrials,_xlfn.GAMMA.INV(Table3[[#This Row],[RV gamma]],GammaShape1,GammaRate1)/BinomTrials,Table3[[#This Row],[RV binom]])</f>
        <v>0</v>
      </c>
      <c r="K2550" s="1">
        <f>Table3[[#This Row],[Risk 1 Simulated occurences]]*_xlfn.LOGNORM.INV(Table3[[#This Row],[RV lognorm]],(LN(ImpLow1)+LN(ImpUp1))/2,(LN(ImpUp1)-LN(ImpLow1))/3.29)</f>
        <v>0</v>
      </c>
      <c r="L2550">
        <f>_xlfn.BINOM.INV(BinomTrials,_xlfn.GAMMA.INV(Table3[[#This Row],[RV gamma]],GammaShape2,GammaRate2)/BinomTrials,Table3[[#This Row],[RV binom]])</f>
        <v>0</v>
      </c>
      <c r="M2550" s="1">
        <f>Table3[[#This Row],[Risk 2 simulated occurences]]*_xlfn.LOGNORM.INV(Table3[[#This Row],[RV lognorm]],(LN(ImpLow2)+LN(ImpUp2))/2,(LN(ImpUp2)-LN(ImpLow2))/3.29)</f>
        <v>0</v>
      </c>
    </row>
    <row r="2551" spans="7:13">
      <c r="G2551">
        <v>0.6904701863836824</v>
      </c>
      <c r="H2551">
        <v>0.50793038611669572</v>
      </c>
      <c r="I2551">
        <v>0.32539058584970915</v>
      </c>
      <c r="J2551">
        <f>_xlfn.BINOM.INV(BinomTrials,_xlfn.GAMMA.INV(Table3[[#This Row],[RV gamma]],GammaShape1,GammaRate1)/BinomTrials,Table3[[#This Row],[RV binom]])</f>
        <v>0</v>
      </c>
      <c r="K2551" s="1">
        <f>Table3[[#This Row],[Risk 1 Simulated occurences]]*_xlfn.LOGNORM.INV(Table3[[#This Row],[RV lognorm]],(LN(ImpLow1)+LN(ImpUp1))/2,(LN(ImpUp1)-LN(ImpLow1))/3.29)</f>
        <v>0</v>
      </c>
      <c r="L2551">
        <f>_xlfn.BINOM.INV(BinomTrials,_xlfn.GAMMA.INV(Table3[[#This Row],[RV gamma]],GammaShape2,GammaRate2)/BinomTrials,Table3[[#This Row],[RV binom]])</f>
        <v>0</v>
      </c>
      <c r="M2551" s="1">
        <f>Table3[[#This Row],[Risk 2 simulated occurences]]*_xlfn.LOGNORM.INV(Table3[[#This Row],[RV lognorm]],(LN(ImpLow2)+LN(ImpUp2))/2,(LN(ImpUp2)-LN(ImpLow2))/3.29)</f>
        <v>0</v>
      </c>
    </row>
    <row r="2552" spans="7:13">
      <c r="G2552">
        <v>0.73242255054992744</v>
      </c>
      <c r="H2552">
        <v>0.78599946330580839</v>
      </c>
      <c r="I2552">
        <v>0.83957637606168933</v>
      </c>
      <c r="J2552">
        <f>_xlfn.BINOM.INV(BinomTrials,_xlfn.GAMMA.INV(Table3[[#This Row],[RV gamma]],GammaShape1,GammaRate1)/BinomTrials,Table3[[#This Row],[RV binom]])</f>
        <v>1</v>
      </c>
      <c r="K2552" s="1">
        <f>Table3[[#This Row],[Risk 1 Simulated occurences]]*_xlfn.LOGNORM.INV(Table3[[#This Row],[RV lognorm]],(LN(ImpLow1)+LN(ImpUp1))/2,(LN(ImpUp1)-LN(ImpLow1))/3.29)</f>
        <v>63348.755731367724</v>
      </c>
      <c r="L2552">
        <f>_xlfn.BINOM.INV(BinomTrials,_xlfn.GAMMA.INV(Table3[[#This Row],[RV gamma]],GammaShape2,GammaRate2)/BinomTrials,Table3[[#This Row],[RV binom]])</f>
        <v>0</v>
      </c>
      <c r="M2552" s="1">
        <f>Table3[[#This Row],[Risk 2 simulated occurences]]*_xlfn.LOGNORM.INV(Table3[[#This Row],[RV lognorm]],(LN(ImpLow2)+LN(ImpUp2))/2,(LN(ImpUp2)-LN(ImpLow2))/3.29)</f>
        <v>0</v>
      </c>
    </row>
    <row r="2553" spans="7:13">
      <c r="G2553">
        <v>0.82580709263021457</v>
      </c>
      <c r="H2553">
        <v>0.29297978072100311</v>
      </c>
      <c r="I2553">
        <v>0.76015246881179166</v>
      </c>
      <c r="J2553">
        <f>_xlfn.BINOM.INV(BinomTrials,_xlfn.GAMMA.INV(Table3[[#This Row],[RV gamma]],GammaShape1,GammaRate1)/BinomTrials,Table3[[#This Row],[RV binom]])</f>
        <v>0</v>
      </c>
      <c r="K2553" s="1">
        <f>Table3[[#This Row],[Risk 1 Simulated occurences]]*_xlfn.LOGNORM.INV(Table3[[#This Row],[RV lognorm]],(LN(ImpLow1)+LN(ImpUp1))/2,(LN(ImpUp1)-LN(ImpLow1))/3.29)</f>
        <v>0</v>
      </c>
      <c r="L2553">
        <f>_xlfn.BINOM.INV(BinomTrials,_xlfn.GAMMA.INV(Table3[[#This Row],[RV gamma]],GammaShape2,GammaRate2)/BinomTrials,Table3[[#This Row],[RV binom]])</f>
        <v>0</v>
      </c>
      <c r="M2553" s="1">
        <f>Table3[[#This Row],[Risk 2 simulated occurences]]*_xlfn.LOGNORM.INV(Table3[[#This Row],[RV lognorm]],(LN(ImpLow2)+LN(ImpUp2))/2,(LN(ImpUp2)-LN(ImpLow2))/3.29)</f>
        <v>0</v>
      </c>
    </row>
    <row r="2554" spans="7:13">
      <c r="G2554">
        <v>0.33980583601622183</v>
      </c>
      <c r="H2554">
        <v>0.11117457789889285</v>
      </c>
      <c r="I2554">
        <v>0.88254331978156386</v>
      </c>
      <c r="J2554">
        <f>_xlfn.BINOM.INV(BinomTrials,_xlfn.GAMMA.INV(Table3[[#This Row],[RV gamma]],GammaShape1,GammaRate1)/BinomTrials,Table3[[#This Row],[RV binom]])</f>
        <v>0</v>
      </c>
      <c r="K2554" s="1">
        <f>Table3[[#This Row],[Risk 1 Simulated occurences]]*_xlfn.LOGNORM.INV(Table3[[#This Row],[RV lognorm]],(LN(ImpLow1)+LN(ImpUp1))/2,(LN(ImpUp1)-LN(ImpLow1))/3.29)</f>
        <v>0</v>
      </c>
      <c r="L2554">
        <f>_xlfn.BINOM.INV(BinomTrials,_xlfn.GAMMA.INV(Table3[[#This Row],[RV gamma]],GammaShape2,GammaRate2)/BinomTrials,Table3[[#This Row],[RV binom]])</f>
        <v>0</v>
      </c>
      <c r="M2554" s="1">
        <f>Table3[[#This Row],[Risk 2 simulated occurences]]*_xlfn.LOGNORM.INV(Table3[[#This Row],[RV lognorm]],(LN(ImpLow2)+LN(ImpUp2))/2,(LN(ImpUp2)-LN(ImpLow2))/3.29)</f>
        <v>0</v>
      </c>
    </row>
    <row r="2555" spans="7:13">
      <c r="G2555">
        <v>0.11668592464024477</v>
      </c>
      <c r="H2555">
        <v>0.5111307466920143</v>
      </c>
      <c r="I2555">
        <v>0.90557556874378375</v>
      </c>
      <c r="J2555">
        <f>_xlfn.BINOM.INV(BinomTrials,_xlfn.GAMMA.INV(Table3[[#This Row],[RV gamma]],GammaShape1,GammaRate1)/BinomTrials,Table3[[#This Row],[RV binom]])</f>
        <v>0</v>
      </c>
      <c r="K2555" s="1">
        <f>Table3[[#This Row],[Risk 1 Simulated occurences]]*_xlfn.LOGNORM.INV(Table3[[#This Row],[RV lognorm]],(LN(ImpLow1)+LN(ImpUp1))/2,(LN(ImpUp1)-LN(ImpLow1))/3.29)</f>
        <v>0</v>
      </c>
      <c r="L2555">
        <f>_xlfn.BINOM.INV(BinomTrials,_xlfn.GAMMA.INV(Table3[[#This Row],[RV gamma]],GammaShape2,GammaRate2)/BinomTrials,Table3[[#This Row],[RV binom]])</f>
        <v>0</v>
      </c>
      <c r="M2555" s="1">
        <f>Table3[[#This Row],[Risk 2 simulated occurences]]*_xlfn.LOGNORM.INV(Table3[[#This Row],[RV lognorm]],(LN(ImpLow2)+LN(ImpUp2))/2,(LN(ImpUp2)-LN(ImpLow2))/3.29)</f>
        <v>0</v>
      </c>
    </row>
    <row r="2556" spans="7:13">
      <c r="G2556">
        <v>0.14033542859383646</v>
      </c>
      <c r="H2556">
        <v>0.57445965268391164</v>
      </c>
      <c r="I2556">
        <v>8.5838767739869083E-3</v>
      </c>
      <c r="J2556">
        <f>_xlfn.BINOM.INV(BinomTrials,_xlfn.GAMMA.INV(Table3[[#This Row],[RV gamma]],GammaShape1,GammaRate1)/BinomTrials,Table3[[#This Row],[RV binom]])</f>
        <v>0</v>
      </c>
      <c r="K2556" s="1">
        <f>Table3[[#This Row],[Risk 1 Simulated occurences]]*_xlfn.LOGNORM.INV(Table3[[#This Row],[RV lognorm]],(LN(ImpLow1)+LN(ImpUp1))/2,(LN(ImpUp1)-LN(ImpLow1))/3.29)</f>
        <v>0</v>
      </c>
      <c r="L2556">
        <f>_xlfn.BINOM.INV(BinomTrials,_xlfn.GAMMA.INV(Table3[[#This Row],[RV gamma]],GammaShape2,GammaRate2)/BinomTrials,Table3[[#This Row],[RV binom]])</f>
        <v>0</v>
      </c>
      <c r="M2556" s="1">
        <f>Table3[[#This Row],[Risk 2 simulated occurences]]*_xlfn.LOGNORM.INV(Table3[[#This Row],[RV lognorm]],(LN(ImpLow2)+LN(ImpUp2))/2,(LN(ImpUp2)-LN(ImpLow2))/3.29)</f>
        <v>0</v>
      </c>
    </row>
    <row r="2557" spans="7:13">
      <c r="G2557">
        <v>0.61754837660936102</v>
      </c>
      <c r="H2557">
        <v>0.94338265850366221</v>
      </c>
      <c r="I2557">
        <v>0.26921694039796334</v>
      </c>
      <c r="J2557">
        <f>_xlfn.BINOM.INV(BinomTrials,_xlfn.GAMMA.INV(Table3[[#This Row],[RV gamma]],GammaShape1,GammaRate1)/BinomTrials,Table3[[#This Row],[RV binom]])</f>
        <v>2</v>
      </c>
      <c r="K2557" s="1">
        <f>Table3[[#This Row],[Risk 1 Simulated occurences]]*_xlfn.LOGNORM.INV(Table3[[#This Row],[RV lognorm]],(LN(ImpLow1)+LN(ImpUp1))/2,(LN(ImpUp1)-LN(ImpLow1))/3.29)</f>
        <v>41119.164799328377</v>
      </c>
      <c r="L2557">
        <f>_xlfn.BINOM.INV(BinomTrials,_xlfn.GAMMA.INV(Table3[[#This Row],[RV gamma]],GammaShape2,GammaRate2)/BinomTrials,Table3[[#This Row],[RV binom]])</f>
        <v>1</v>
      </c>
      <c r="M2557" s="1">
        <f>Table3[[#This Row],[Risk 2 simulated occurences]]*_xlfn.LOGNORM.INV(Table3[[#This Row],[RV lognorm]],(LN(ImpLow2)+LN(ImpUp2))/2,(LN(ImpUp2)-LN(ImpLow2))/3.29)</f>
        <v>2055958.2399664198</v>
      </c>
    </row>
    <row r="2558" spans="7:13">
      <c r="G2558">
        <v>0.13556567352989954</v>
      </c>
      <c r="H2558">
        <v>0.43234147105009363</v>
      </c>
      <c r="I2558">
        <v>0.72911726857028769</v>
      </c>
      <c r="J2558">
        <f>_xlfn.BINOM.INV(BinomTrials,_xlfn.GAMMA.INV(Table3[[#This Row],[RV gamma]],GammaShape1,GammaRate1)/BinomTrials,Table3[[#This Row],[RV binom]])</f>
        <v>0</v>
      </c>
      <c r="K2558" s="1">
        <f>Table3[[#This Row],[Risk 1 Simulated occurences]]*_xlfn.LOGNORM.INV(Table3[[#This Row],[RV lognorm]],(LN(ImpLow1)+LN(ImpUp1))/2,(LN(ImpUp1)-LN(ImpLow1))/3.29)</f>
        <v>0</v>
      </c>
      <c r="L2558">
        <f>_xlfn.BINOM.INV(BinomTrials,_xlfn.GAMMA.INV(Table3[[#This Row],[RV gamma]],GammaShape2,GammaRate2)/BinomTrials,Table3[[#This Row],[RV binom]])</f>
        <v>0</v>
      </c>
      <c r="M2558" s="1">
        <f>Table3[[#This Row],[Risk 2 simulated occurences]]*_xlfn.LOGNORM.INV(Table3[[#This Row],[RV lognorm]],(LN(ImpLow2)+LN(ImpUp2))/2,(LN(ImpUp2)-LN(ImpLow2))/3.29)</f>
        <v>0</v>
      </c>
    </row>
    <row r="2559" spans="7:13">
      <c r="G2559">
        <v>0.45227501702135198</v>
      </c>
      <c r="H2559">
        <v>0.36310393892373144</v>
      </c>
      <c r="I2559">
        <v>0.27393286082611085</v>
      </c>
      <c r="J2559">
        <f>_xlfn.BINOM.INV(BinomTrials,_xlfn.GAMMA.INV(Table3[[#This Row],[RV gamma]],GammaShape1,GammaRate1)/BinomTrials,Table3[[#This Row],[RV binom]])</f>
        <v>0</v>
      </c>
      <c r="K2559" s="1">
        <f>Table3[[#This Row],[Risk 1 Simulated occurences]]*_xlfn.LOGNORM.INV(Table3[[#This Row],[RV lognorm]],(LN(ImpLow1)+LN(ImpUp1))/2,(LN(ImpUp1)-LN(ImpLow1))/3.29)</f>
        <v>0</v>
      </c>
      <c r="L2559">
        <f>_xlfn.BINOM.INV(BinomTrials,_xlfn.GAMMA.INV(Table3[[#This Row],[RV gamma]],GammaShape2,GammaRate2)/BinomTrials,Table3[[#This Row],[RV binom]])</f>
        <v>0</v>
      </c>
      <c r="M2559" s="1">
        <f>Table3[[#This Row],[Risk 2 simulated occurences]]*_xlfn.LOGNORM.INV(Table3[[#This Row],[RV lognorm]],(LN(ImpLow2)+LN(ImpUp2))/2,(LN(ImpUp2)-LN(ImpLow2))/3.29)</f>
        <v>0</v>
      </c>
    </row>
    <row r="2560" spans="7:13">
      <c r="G2560">
        <v>0.38621107786251746</v>
      </c>
      <c r="H2560">
        <v>0.68790149115393939</v>
      </c>
      <c r="I2560">
        <v>0.98959190444536127</v>
      </c>
      <c r="J2560">
        <f>_xlfn.BINOM.INV(BinomTrials,_xlfn.GAMMA.INV(Table3[[#This Row],[RV gamma]],GammaShape1,GammaRate1)/BinomTrials,Table3[[#This Row],[RV binom]])</f>
        <v>1</v>
      </c>
      <c r="K2560" s="1">
        <f>Table3[[#This Row],[Risk 1 Simulated occurences]]*_xlfn.LOGNORM.INV(Table3[[#This Row],[RV lognorm]],(LN(ImpLow1)+LN(ImpUp1))/2,(LN(ImpUp1)-LN(ImpLow1))/3.29)</f>
        <v>159412.8554502464</v>
      </c>
      <c r="L2560">
        <f>_xlfn.BINOM.INV(BinomTrials,_xlfn.GAMMA.INV(Table3[[#This Row],[RV gamma]],GammaShape2,GammaRate2)/BinomTrials,Table3[[#This Row],[RV binom]])</f>
        <v>0</v>
      </c>
      <c r="M2560" s="1">
        <f>Table3[[#This Row],[Risk 2 simulated occurences]]*_xlfn.LOGNORM.INV(Table3[[#This Row],[RV lognorm]],(LN(ImpLow2)+LN(ImpUp2))/2,(LN(ImpUp2)-LN(ImpLow2))/3.29)</f>
        <v>0</v>
      </c>
    </row>
    <row r="2561" spans="7:13">
      <c r="G2561">
        <v>4.9585635331266392E-2</v>
      </c>
      <c r="H2561">
        <v>0.56036182425933045</v>
      </c>
      <c r="I2561">
        <v>7.1138013187394489E-2</v>
      </c>
      <c r="J2561">
        <f>_xlfn.BINOM.INV(BinomTrials,_xlfn.GAMMA.INV(Table3[[#This Row],[RV gamma]],GammaShape1,GammaRate1)/BinomTrials,Table3[[#This Row],[RV binom]])</f>
        <v>0</v>
      </c>
      <c r="K2561" s="1">
        <f>Table3[[#This Row],[Risk 1 Simulated occurences]]*_xlfn.LOGNORM.INV(Table3[[#This Row],[RV lognorm]],(LN(ImpLow1)+LN(ImpUp1))/2,(LN(ImpUp1)-LN(ImpLow1))/3.29)</f>
        <v>0</v>
      </c>
      <c r="L2561">
        <f>_xlfn.BINOM.INV(BinomTrials,_xlfn.GAMMA.INV(Table3[[#This Row],[RV gamma]],GammaShape2,GammaRate2)/BinomTrials,Table3[[#This Row],[RV binom]])</f>
        <v>0</v>
      </c>
      <c r="M2561" s="1">
        <f>Table3[[#This Row],[Risk 2 simulated occurences]]*_xlfn.LOGNORM.INV(Table3[[#This Row],[RV lognorm]],(LN(ImpLow2)+LN(ImpUp2))/2,(LN(ImpUp2)-LN(ImpLow2))/3.29)</f>
        <v>0</v>
      </c>
    </row>
    <row r="2562" spans="7:13">
      <c r="G2562">
        <v>0.3857730125942142</v>
      </c>
      <c r="H2562">
        <v>1.1803265666497529E-3</v>
      </c>
      <c r="I2562">
        <v>0.61658764053908532</v>
      </c>
      <c r="J2562">
        <f>_xlfn.BINOM.INV(BinomTrials,_xlfn.GAMMA.INV(Table3[[#This Row],[RV gamma]],GammaShape1,GammaRate1)/BinomTrials,Table3[[#This Row],[RV binom]])</f>
        <v>0</v>
      </c>
      <c r="K2562" s="1">
        <f>Table3[[#This Row],[Risk 1 Simulated occurences]]*_xlfn.LOGNORM.INV(Table3[[#This Row],[RV lognorm]],(LN(ImpLow1)+LN(ImpUp1))/2,(LN(ImpUp1)-LN(ImpLow1))/3.29)</f>
        <v>0</v>
      </c>
      <c r="L2562">
        <f>_xlfn.BINOM.INV(BinomTrials,_xlfn.GAMMA.INV(Table3[[#This Row],[RV gamma]],GammaShape2,GammaRate2)/BinomTrials,Table3[[#This Row],[RV binom]])</f>
        <v>0</v>
      </c>
      <c r="M2562" s="1">
        <f>Table3[[#This Row],[Risk 2 simulated occurences]]*_xlfn.LOGNORM.INV(Table3[[#This Row],[RV lognorm]],(LN(ImpLow2)+LN(ImpUp2))/2,(LN(ImpUp2)-LN(ImpLow2))/3.29)</f>
        <v>0</v>
      </c>
    </row>
    <row r="2563" spans="7:13">
      <c r="G2563">
        <v>0.68702267095773606</v>
      </c>
      <c r="H2563">
        <v>0.83774860568239751</v>
      </c>
      <c r="I2563">
        <v>0.98847454040705907</v>
      </c>
      <c r="J2563">
        <f>_xlfn.BINOM.INV(BinomTrials,_xlfn.GAMMA.INV(Table3[[#This Row],[RV gamma]],GammaShape1,GammaRate1)/BinomTrials,Table3[[#This Row],[RV binom]])</f>
        <v>1</v>
      </c>
      <c r="K2563" s="1">
        <f>Table3[[#This Row],[Risk 1 Simulated occurences]]*_xlfn.LOGNORM.INV(Table3[[#This Row],[RV lognorm]],(LN(ImpLow1)+LN(ImpUp1))/2,(LN(ImpUp1)-LN(ImpLow1))/3.29)</f>
        <v>155151.77064728257</v>
      </c>
      <c r="L2563">
        <f>_xlfn.BINOM.INV(BinomTrials,_xlfn.GAMMA.INV(Table3[[#This Row],[RV gamma]],GammaShape2,GammaRate2)/BinomTrials,Table3[[#This Row],[RV binom]])</f>
        <v>1</v>
      </c>
      <c r="M2563" s="1">
        <f>Table3[[#This Row],[Risk 2 simulated occurences]]*_xlfn.LOGNORM.INV(Table3[[#This Row],[RV lognorm]],(LN(ImpLow2)+LN(ImpUp2))/2,(LN(ImpUp2)-LN(ImpLow2))/3.29)</f>
        <v>15515177.06472829</v>
      </c>
    </row>
    <row r="2564" spans="7:13">
      <c r="G2564">
        <v>0.7900307866698274</v>
      </c>
      <c r="H2564">
        <v>4.0815704055510327E-2</v>
      </c>
      <c r="I2564">
        <v>0.2916006214411932</v>
      </c>
      <c r="J2564">
        <f>_xlfn.BINOM.INV(BinomTrials,_xlfn.GAMMA.INV(Table3[[#This Row],[RV gamma]],GammaShape1,GammaRate1)/BinomTrials,Table3[[#This Row],[RV binom]])</f>
        <v>0</v>
      </c>
      <c r="K2564" s="1">
        <f>Table3[[#This Row],[Risk 1 Simulated occurences]]*_xlfn.LOGNORM.INV(Table3[[#This Row],[RV lognorm]],(LN(ImpLow1)+LN(ImpUp1))/2,(LN(ImpUp1)-LN(ImpLow1))/3.29)</f>
        <v>0</v>
      </c>
      <c r="L2564">
        <f>_xlfn.BINOM.INV(BinomTrials,_xlfn.GAMMA.INV(Table3[[#This Row],[RV gamma]],GammaShape2,GammaRate2)/BinomTrials,Table3[[#This Row],[RV binom]])</f>
        <v>0</v>
      </c>
      <c r="M2564" s="1">
        <f>Table3[[#This Row],[Risk 2 simulated occurences]]*_xlfn.LOGNORM.INV(Table3[[#This Row],[RV lognorm]],(LN(ImpLow2)+LN(ImpUp2))/2,(LN(ImpUp2)-LN(ImpLow2))/3.29)</f>
        <v>0</v>
      </c>
    </row>
    <row r="2565" spans="7:13">
      <c r="G2565">
        <v>4.7431559789661112E-2</v>
      </c>
      <c r="H2565">
        <v>0.98953806096200736</v>
      </c>
      <c r="I2565">
        <v>0.93164456213435376</v>
      </c>
      <c r="J2565">
        <f>_xlfn.BINOM.INV(BinomTrials,_xlfn.GAMMA.INV(Table3[[#This Row],[RV gamma]],GammaShape1,GammaRate1)/BinomTrials,Table3[[#This Row],[RV binom]])</f>
        <v>2</v>
      </c>
      <c r="K2565" s="1">
        <f>Table3[[#This Row],[Risk 1 Simulated occurences]]*_xlfn.LOGNORM.INV(Table3[[#This Row],[RV lognorm]],(LN(ImpLow1)+LN(ImpUp1))/2,(LN(ImpUp1)-LN(ImpLow1))/3.29)</f>
        <v>179207.32560945643</v>
      </c>
      <c r="L2565">
        <f>_xlfn.BINOM.INV(BinomTrials,_xlfn.GAMMA.INV(Table3[[#This Row],[RV gamma]],GammaShape2,GammaRate2)/BinomTrials,Table3[[#This Row],[RV binom]])</f>
        <v>1</v>
      </c>
      <c r="M2565" s="1">
        <f>Table3[[#This Row],[Risk 2 simulated occurences]]*_xlfn.LOGNORM.INV(Table3[[#This Row],[RV lognorm]],(LN(ImpLow2)+LN(ImpUp2))/2,(LN(ImpUp2)-LN(ImpLow2))/3.29)</f>
        <v>8960366.2804728243</v>
      </c>
    </row>
    <row r="2566" spans="7:13">
      <c r="G2566">
        <v>0.18222538483432746</v>
      </c>
      <c r="H2566">
        <v>0.16619058845852994</v>
      </c>
      <c r="I2566">
        <v>0.15015579208273244</v>
      </c>
      <c r="J2566">
        <f>_xlfn.BINOM.INV(BinomTrials,_xlfn.GAMMA.INV(Table3[[#This Row],[RV gamma]],GammaShape1,GammaRate1)/BinomTrials,Table3[[#This Row],[RV binom]])</f>
        <v>0</v>
      </c>
      <c r="K2566" s="1">
        <f>Table3[[#This Row],[Risk 1 Simulated occurences]]*_xlfn.LOGNORM.INV(Table3[[#This Row],[RV lognorm]],(LN(ImpLow1)+LN(ImpUp1))/2,(LN(ImpUp1)-LN(ImpLow1))/3.29)</f>
        <v>0</v>
      </c>
      <c r="L2566">
        <f>_xlfn.BINOM.INV(BinomTrials,_xlfn.GAMMA.INV(Table3[[#This Row],[RV gamma]],GammaShape2,GammaRate2)/BinomTrials,Table3[[#This Row],[RV binom]])</f>
        <v>0</v>
      </c>
      <c r="M2566" s="1">
        <f>Table3[[#This Row],[Risk 2 simulated occurences]]*_xlfn.LOGNORM.INV(Table3[[#This Row],[RV lognorm]],(LN(ImpLow2)+LN(ImpUp2))/2,(LN(ImpUp2)-LN(ImpLow2))/3.29)</f>
        <v>0</v>
      </c>
    </row>
    <row r="2567" spans="7:13">
      <c r="G2567">
        <v>0.66204291054142772</v>
      </c>
      <c r="H2567">
        <v>0.16522022251282828</v>
      </c>
      <c r="I2567">
        <v>0.66839753448422878</v>
      </c>
      <c r="J2567">
        <f>_xlfn.BINOM.INV(BinomTrials,_xlfn.GAMMA.INV(Table3[[#This Row],[RV gamma]],GammaShape1,GammaRate1)/BinomTrials,Table3[[#This Row],[RV binom]])</f>
        <v>0</v>
      </c>
      <c r="K2567" s="1">
        <f>Table3[[#This Row],[Risk 1 Simulated occurences]]*_xlfn.LOGNORM.INV(Table3[[#This Row],[RV lognorm]],(LN(ImpLow1)+LN(ImpUp1))/2,(LN(ImpUp1)-LN(ImpLow1))/3.29)</f>
        <v>0</v>
      </c>
      <c r="L2567">
        <f>_xlfn.BINOM.INV(BinomTrials,_xlfn.GAMMA.INV(Table3[[#This Row],[RV gamma]],GammaShape2,GammaRate2)/BinomTrials,Table3[[#This Row],[RV binom]])</f>
        <v>0</v>
      </c>
      <c r="M2567" s="1">
        <f>Table3[[#This Row],[Risk 2 simulated occurences]]*_xlfn.LOGNORM.INV(Table3[[#This Row],[RV lognorm]],(LN(ImpLow2)+LN(ImpUp2))/2,(LN(ImpUp2)-LN(ImpLow2))/3.29)</f>
        <v>0</v>
      </c>
    </row>
    <row r="2568" spans="7:13">
      <c r="G2568">
        <v>0.95519746977612263</v>
      </c>
      <c r="H2568">
        <v>0.8562797731050662</v>
      </c>
      <c r="I2568">
        <v>0.75736207643400977</v>
      </c>
      <c r="J2568">
        <f>_xlfn.BINOM.INV(BinomTrials,_xlfn.GAMMA.INV(Table3[[#This Row],[RV gamma]],GammaShape1,GammaRate1)/BinomTrials,Table3[[#This Row],[RV binom]])</f>
        <v>2</v>
      </c>
      <c r="K2568" s="1">
        <f>Table3[[#This Row],[Risk 1 Simulated occurences]]*_xlfn.LOGNORM.INV(Table3[[#This Row],[RV lognorm]],(LN(ImpLow1)+LN(ImpUp1))/2,(LN(ImpUp1)-LN(ImpLow1))/3.29)</f>
        <v>103071.85806842789</v>
      </c>
      <c r="L2568">
        <f>_xlfn.BINOM.INV(BinomTrials,_xlfn.GAMMA.INV(Table3[[#This Row],[RV gamma]],GammaShape2,GammaRate2)/BinomTrials,Table3[[#This Row],[RV binom]])</f>
        <v>1</v>
      </c>
      <c r="M2568" s="1">
        <f>Table3[[#This Row],[Risk 2 simulated occurences]]*_xlfn.LOGNORM.INV(Table3[[#This Row],[RV lognorm]],(LN(ImpLow2)+LN(ImpUp2))/2,(LN(ImpUp2)-LN(ImpLow2))/3.29)</f>
        <v>5153592.9034213964</v>
      </c>
    </row>
    <row r="2569" spans="7:13">
      <c r="G2569">
        <v>3.8745272922676649E-3</v>
      </c>
      <c r="H2569">
        <v>0.49414657684701802</v>
      </c>
      <c r="I2569">
        <v>0.98441862640176836</v>
      </c>
      <c r="J2569">
        <f>_xlfn.BINOM.INV(BinomTrials,_xlfn.GAMMA.INV(Table3[[#This Row],[RV gamma]],GammaShape1,GammaRate1)/BinomTrials,Table3[[#This Row],[RV binom]])</f>
        <v>0</v>
      </c>
      <c r="K2569" s="1">
        <f>Table3[[#This Row],[Risk 1 Simulated occurences]]*_xlfn.LOGNORM.INV(Table3[[#This Row],[RV lognorm]],(LN(ImpLow1)+LN(ImpUp1))/2,(LN(ImpUp1)-LN(ImpLow1))/3.29)</f>
        <v>0</v>
      </c>
      <c r="L2569">
        <f>_xlfn.BINOM.INV(BinomTrials,_xlfn.GAMMA.INV(Table3[[#This Row],[RV gamma]],GammaShape2,GammaRate2)/BinomTrials,Table3[[#This Row],[RV binom]])</f>
        <v>0</v>
      </c>
      <c r="M2569" s="1">
        <f>Table3[[#This Row],[Risk 2 simulated occurences]]*_xlfn.LOGNORM.INV(Table3[[#This Row],[RV lognorm]],(LN(ImpLow2)+LN(ImpUp2))/2,(LN(ImpUp2)-LN(ImpLow2))/3.29)</f>
        <v>0</v>
      </c>
    </row>
    <row r="2570" spans="7:13">
      <c r="G2570">
        <v>0.1191802011426446</v>
      </c>
      <c r="H2570">
        <v>0.12151706783171606</v>
      </c>
      <c r="I2570">
        <v>0.12385393452078752</v>
      </c>
      <c r="J2570">
        <f>_xlfn.BINOM.INV(BinomTrials,_xlfn.GAMMA.INV(Table3[[#This Row],[RV gamma]],GammaShape1,GammaRate1)/BinomTrials,Table3[[#This Row],[RV binom]])</f>
        <v>0</v>
      </c>
      <c r="K2570" s="1">
        <f>Table3[[#This Row],[Risk 1 Simulated occurences]]*_xlfn.LOGNORM.INV(Table3[[#This Row],[RV lognorm]],(LN(ImpLow1)+LN(ImpUp1))/2,(LN(ImpUp1)-LN(ImpLow1))/3.29)</f>
        <v>0</v>
      </c>
      <c r="L2570">
        <f>_xlfn.BINOM.INV(BinomTrials,_xlfn.GAMMA.INV(Table3[[#This Row],[RV gamma]],GammaShape2,GammaRate2)/BinomTrials,Table3[[#This Row],[RV binom]])</f>
        <v>0</v>
      </c>
      <c r="M2570" s="1">
        <f>Table3[[#This Row],[Risk 2 simulated occurences]]*_xlfn.LOGNORM.INV(Table3[[#This Row],[RV lognorm]],(LN(ImpLow2)+LN(ImpUp2))/2,(LN(ImpUp2)-LN(ImpLow2))/3.29)</f>
        <v>0</v>
      </c>
    </row>
    <row r="2571" spans="7:13">
      <c r="G2571">
        <v>6.1640604427848293E-2</v>
      </c>
      <c r="H2571">
        <v>0.33735904765192376</v>
      </c>
      <c r="I2571">
        <v>0.61307749087599916</v>
      </c>
      <c r="J2571">
        <f>_xlfn.BINOM.INV(BinomTrials,_xlfn.GAMMA.INV(Table3[[#This Row],[RV gamma]],GammaShape1,GammaRate1)/BinomTrials,Table3[[#This Row],[RV binom]])</f>
        <v>0</v>
      </c>
      <c r="K2571" s="1">
        <f>Table3[[#This Row],[Risk 1 Simulated occurences]]*_xlfn.LOGNORM.INV(Table3[[#This Row],[RV lognorm]],(LN(ImpLow1)+LN(ImpUp1))/2,(LN(ImpUp1)-LN(ImpLow1))/3.29)</f>
        <v>0</v>
      </c>
      <c r="L2571">
        <f>_xlfn.BINOM.INV(BinomTrials,_xlfn.GAMMA.INV(Table3[[#This Row],[RV gamma]],GammaShape2,GammaRate2)/BinomTrials,Table3[[#This Row],[RV binom]])</f>
        <v>0</v>
      </c>
      <c r="M2571" s="1">
        <f>Table3[[#This Row],[Risk 2 simulated occurences]]*_xlfn.LOGNORM.INV(Table3[[#This Row],[RV lognorm]],(LN(ImpLow2)+LN(ImpUp2))/2,(LN(ImpUp2)-LN(ImpLow2))/3.29)</f>
        <v>0</v>
      </c>
    </row>
    <row r="2572" spans="7:13">
      <c r="G2572">
        <v>0.99363861884625559</v>
      </c>
      <c r="H2572">
        <v>0.9935138858824567</v>
      </c>
      <c r="I2572">
        <v>0.99338915291865781</v>
      </c>
      <c r="J2572">
        <f>_xlfn.BINOM.INV(BinomTrials,_xlfn.GAMMA.INV(Table3[[#This Row],[RV gamma]],GammaShape1,GammaRate1)/BinomTrials,Table3[[#This Row],[RV binom]])</f>
        <v>4</v>
      </c>
      <c r="K2572" s="1">
        <f>Table3[[#This Row],[Risk 1 Simulated occurences]]*_xlfn.LOGNORM.INV(Table3[[#This Row],[RV lognorm]],(LN(ImpLow1)+LN(ImpUp1))/2,(LN(ImpUp1)-LN(ImpLow1))/3.29)</f>
        <v>716428.53185918194</v>
      </c>
      <c r="L2572">
        <f>_xlfn.BINOM.INV(BinomTrials,_xlfn.GAMMA.INV(Table3[[#This Row],[RV gamma]],GammaShape2,GammaRate2)/BinomTrials,Table3[[#This Row],[RV binom]])</f>
        <v>2</v>
      </c>
      <c r="M2572" s="1">
        <f>Table3[[#This Row],[Risk 2 simulated occurences]]*_xlfn.LOGNORM.INV(Table3[[#This Row],[RV lognorm]],(LN(ImpLow2)+LN(ImpUp2))/2,(LN(ImpUp2)-LN(ImpLow2))/3.29)</f>
        <v>35821426.592959113</v>
      </c>
    </row>
    <row r="2573" spans="7:13">
      <c r="G2573">
        <v>8.4266949018587806E-2</v>
      </c>
      <c r="H2573">
        <v>0.9878800264503248</v>
      </c>
      <c r="I2573">
        <v>0.89149310388206182</v>
      </c>
      <c r="J2573">
        <f>_xlfn.BINOM.INV(BinomTrials,_xlfn.GAMMA.INV(Table3[[#This Row],[RV gamma]],GammaShape1,GammaRate1)/BinomTrials,Table3[[#This Row],[RV binom]])</f>
        <v>2</v>
      </c>
      <c r="K2573" s="1">
        <f>Table3[[#This Row],[Risk 1 Simulated occurences]]*_xlfn.LOGNORM.INV(Table3[[#This Row],[RV lognorm]],(LN(ImpLow1)+LN(ImpUp1))/2,(LN(ImpUp1)-LN(ImpLow1))/3.29)</f>
        <v>150058.3922450018</v>
      </c>
      <c r="L2573">
        <f>_xlfn.BINOM.INV(BinomTrials,_xlfn.GAMMA.INV(Table3[[#This Row],[RV gamma]],GammaShape2,GammaRate2)/BinomTrials,Table3[[#This Row],[RV binom]])</f>
        <v>1</v>
      </c>
      <c r="M2573" s="1">
        <f>Table3[[#This Row],[Risk 2 simulated occurences]]*_xlfn.LOGNORM.INV(Table3[[#This Row],[RV lognorm]],(LN(ImpLow2)+LN(ImpUp2))/2,(LN(ImpUp2)-LN(ImpLow2))/3.29)</f>
        <v>7502919.6122501073</v>
      </c>
    </row>
    <row r="2574" spans="7:13">
      <c r="G2574">
        <v>0.27461215540515826</v>
      </c>
      <c r="H2574">
        <v>0.29960455060918095</v>
      </c>
      <c r="I2574">
        <v>0.3245969458132037</v>
      </c>
      <c r="J2574">
        <f>_xlfn.BINOM.INV(BinomTrials,_xlfn.GAMMA.INV(Table3[[#This Row],[RV gamma]],GammaShape1,GammaRate1)/BinomTrials,Table3[[#This Row],[RV binom]])</f>
        <v>0</v>
      </c>
      <c r="K2574" s="1">
        <f>Table3[[#This Row],[Risk 1 Simulated occurences]]*_xlfn.LOGNORM.INV(Table3[[#This Row],[RV lognorm]],(LN(ImpLow1)+LN(ImpUp1))/2,(LN(ImpUp1)-LN(ImpLow1))/3.29)</f>
        <v>0</v>
      </c>
      <c r="L2574">
        <f>_xlfn.BINOM.INV(BinomTrials,_xlfn.GAMMA.INV(Table3[[#This Row],[RV gamma]],GammaShape2,GammaRate2)/BinomTrials,Table3[[#This Row],[RV binom]])</f>
        <v>0</v>
      </c>
      <c r="M2574" s="1">
        <f>Table3[[#This Row],[Risk 2 simulated occurences]]*_xlfn.LOGNORM.INV(Table3[[#This Row],[RV lognorm]],(LN(ImpLow2)+LN(ImpUp2))/2,(LN(ImpUp2)-LN(ImpLow2))/3.29)</f>
        <v>0</v>
      </c>
    </row>
    <row r="2575" spans="7:13">
      <c r="G2575">
        <v>0.40649589449469742</v>
      </c>
      <c r="H2575">
        <v>0.45368208850439734</v>
      </c>
      <c r="I2575">
        <v>0.50086828251409732</v>
      </c>
      <c r="J2575">
        <f>_xlfn.BINOM.INV(BinomTrials,_xlfn.GAMMA.INV(Table3[[#This Row],[RV gamma]],GammaShape1,GammaRate1)/BinomTrials,Table3[[#This Row],[RV binom]])</f>
        <v>0</v>
      </c>
      <c r="K2575" s="1">
        <f>Table3[[#This Row],[Risk 1 Simulated occurences]]*_xlfn.LOGNORM.INV(Table3[[#This Row],[RV lognorm]],(LN(ImpLow1)+LN(ImpUp1))/2,(LN(ImpUp1)-LN(ImpLow1))/3.29)</f>
        <v>0</v>
      </c>
      <c r="L2575">
        <f>_xlfn.BINOM.INV(BinomTrials,_xlfn.GAMMA.INV(Table3[[#This Row],[RV gamma]],GammaShape2,GammaRate2)/BinomTrials,Table3[[#This Row],[RV binom]])</f>
        <v>0</v>
      </c>
      <c r="M2575" s="1">
        <f>Table3[[#This Row],[Risk 2 simulated occurences]]*_xlfn.LOGNORM.INV(Table3[[#This Row],[RV lognorm]],(LN(ImpLow2)+LN(ImpUp2))/2,(LN(ImpUp2)-LN(ImpLow2))/3.29)</f>
        <v>0</v>
      </c>
    </row>
    <row r="2576" spans="7:13">
      <c r="G2576">
        <v>0.97649877237924321</v>
      </c>
      <c r="H2576">
        <v>3.4861493406287157E-2</v>
      </c>
      <c r="I2576">
        <v>9.3224214433331148E-2</v>
      </c>
      <c r="J2576">
        <f>_xlfn.BINOM.INV(BinomTrials,_xlfn.GAMMA.INV(Table3[[#This Row],[RV gamma]],GammaShape1,GammaRate1)/BinomTrials,Table3[[#This Row],[RV binom]])</f>
        <v>0</v>
      </c>
      <c r="K2576" s="1">
        <f>Table3[[#This Row],[Risk 1 Simulated occurences]]*_xlfn.LOGNORM.INV(Table3[[#This Row],[RV lognorm]],(LN(ImpLow1)+LN(ImpUp1))/2,(LN(ImpUp1)-LN(ImpLow1))/3.29)</f>
        <v>0</v>
      </c>
      <c r="L2576">
        <f>_xlfn.BINOM.INV(BinomTrials,_xlfn.GAMMA.INV(Table3[[#This Row],[RV gamma]],GammaShape2,GammaRate2)/BinomTrials,Table3[[#This Row],[RV binom]])</f>
        <v>0</v>
      </c>
      <c r="M2576" s="1">
        <f>Table3[[#This Row],[Risk 2 simulated occurences]]*_xlfn.LOGNORM.INV(Table3[[#This Row],[RV lognorm]],(LN(ImpLow2)+LN(ImpUp2))/2,(LN(ImpUp2)-LN(ImpLow2))/3.29)</f>
        <v>0</v>
      </c>
    </row>
    <row r="2577" spans="7:13">
      <c r="G2577">
        <v>1.4867377940037929E-2</v>
      </c>
      <c r="H2577">
        <v>0.917119679468274</v>
      </c>
      <c r="I2577">
        <v>0.81937198099650999</v>
      </c>
      <c r="J2577">
        <f>_xlfn.BINOM.INV(BinomTrials,_xlfn.GAMMA.INV(Table3[[#This Row],[RV gamma]],GammaShape1,GammaRate1)/BinomTrials,Table3[[#This Row],[RV binom]])</f>
        <v>1</v>
      </c>
      <c r="K2577" s="1">
        <f>Table3[[#This Row],[Risk 1 Simulated occurences]]*_xlfn.LOGNORM.INV(Table3[[#This Row],[RV lognorm]],(LN(ImpLow1)+LN(ImpUp1))/2,(LN(ImpUp1)-LN(ImpLow1))/3.29)</f>
        <v>59910.066124512894</v>
      </c>
      <c r="L2577">
        <f>_xlfn.BINOM.INV(BinomTrials,_xlfn.GAMMA.INV(Table3[[#This Row],[RV gamma]],GammaShape2,GammaRate2)/BinomTrials,Table3[[#This Row],[RV binom]])</f>
        <v>1</v>
      </c>
      <c r="M2577" s="1">
        <f>Table3[[#This Row],[Risk 2 simulated occurences]]*_xlfn.LOGNORM.INV(Table3[[#This Row],[RV lognorm]],(LN(ImpLow2)+LN(ImpUp2))/2,(LN(ImpUp2)-LN(ImpLow2))/3.29)</f>
        <v>5991006.6124513028</v>
      </c>
    </row>
    <row r="2578" spans="7:13">
      <c r="G2578">
        <v>0.8760210382174799</v>
      </c>
      <c r="H2578">
        <v>3.0452823280567688E-2</v>
      </c>
      <c r="I2578">
        <v>0.18488460834365553</v>
      </c>
      <c r="J2578">
        <f>_xlfn.BINOM.INV(BinomTrials,_xlfn.GAMMA.INV(Table3[[#This Row],[RV gamma]],GammaShape1,GammaRate1)/BinomTrials,Table3[[#This Row],[RV binom]])</f>
        <v>0</v>
      </c>
      <c r="K2578" s="1">
        <f>Table3[[#This Row],[Risk 1 Simulated occurences]]*_xlfn.LOGNORM.INV(Table3[[#This Row],[RV lognorm]],(LN(ImpLow1)+LN(ImpUp1))/2,(LN(ImpUp1)-LN(ImpLow1))/3.29)</f>
        <v>0</v>
      </c>
      <c r="L2578">
        <f>_xlfn.BINOM.INV(BinomTrials,_xlfn.GAMMA.INV(Table3[[#This Row],[RV gamma]],GammaShape2,GammaRate2)/BinomTrials,Table3[[#This Row],[RV binom]])</f>
        <v>0</v>
      </c>
      <c r="M2578" s="1">
        <f>Table3[[#This Row],[Risk 2 simulated occurences]]*_xlfn.LOGNORM.INV(Table3[[#This Row],[RV lognorm]],(LN(ImpLow2)+LN(ImpUp2))/2,(LN(ImpUp2)-LN(ImpLow2))/3.29)</f>
        <v>0</v>
      </c>
    </row>
    <row r="2579" spans="7:13">
      <c r="G2579">
        <v>0.28558932118378083</v>
      </c>
      <c r="H2579">
        <v>0.82060087650110991</v>
      </c>
      <c r="I2579">
        <v>0.35561243181843888</v>
      </c>
      <c r="J2579">
        <f>_xlfn.BINOM.INV(BinomTrials,_xlfn.GAMMA.INV(Table3[[#This Row],[RV gamma]],GammaShape1,GammaRate1)/BinomTrials,Table3[[#This Row],[RV binom]])</f>
        <v>1</v>
      </c>
      <c r="K2579" s="1">
        <f>Table3[[#This Row],[Risk 1 Simulated occurences]]*_xlfn.LOGNORM.INV(Table3[[#This Row],[RV lognorm]],(LN(ImpLow1)+LN(ImpUp1))/2,(LN(ImpUp1)-LN(ImpLow1))/3.29)</f>
        <v>24404.712165127428</v>
      </c>
      <c r="L2579">
        <f>_xlfn.BINOM.INV(BinomTrials,_xlfn.GAMMA.INV(Table3[[#This Row],[RV gamma]],GammaShape2,GammaRate2)/BinomTrials,Table3[[#This Row],[RV binom]])</f>
        <v>0</v>
      </c>
      <c r="M2579" s="1">
        <f>Table3[[#This Row],[Risk 2 simulated occurences]]*_xlfn.LOGNORM.INV(Table3[[#This Row],[RV lognorm]],(LN(ImpLow2)+LN(ImpUp2))/2,(LN(ImpUp2)-LN(ImpLow2))/3.29)</f>
        <v>0</v>
      </c>
    </row>
    <row r="2580" spans="7:13">
      <c r="G2580">
        <v>0.8997211358042998</v>
      </c>
      <c r="H2580">
        <v>0.8389313541534037</v>
      </c>
      <c r="I2580">
        <v>0.77814157250250759</v>
      </c>
      <c r="J2580">
        <f>_xlfn.BINOM.INV(BinomTrials,_xlfn.GAMMA.INV(Table3[[#This Row],[RV gamma]],GammaShape1,GammaRate1)/BinomTrials,Table3[[#This Row],[RV binom]])</f>
        <v>1</v>
      </c>
      <c r="K2580" s="1">
        <f>Table3[[#This Row],[Risk 1 Simulated occurences]]*_xlfn.LOGNORM.INV(Table3[[#This Row],[RV lognorm]],(LN(ImpLow1)+LN(ImpUp1))/2,(LN(ImpUp1)-LN(ImpLow1))/3.29)</f>
        <v>54051.286177146634</v>
      </c>
      <c r="L2580">
        <f>_xlfn.BINOM.INV(BinomTrials,_xlfn.GAMMA.INV(Table3[[#This Row],[RV gamma]],GammaShape2,GammaRate2)/BinomTrials,Table3[[#This Row],[RV binom]])</f>
        <v>1</v>
      </c>
      <c r="M2580" s="1">
        <f>Table3[[#This Row],[Risk 2 simulated occurences]]*_xlfn.LOGNORM.INV(Table3[[#This Row],[RV lognorm]],(LN(ImpLow2)+LN(ImpUp2))/2,(LN(ImpUp2)-LN(ImpLow2))/3.29)</f>
        <v>5405128.6177146658</v>
      </c>
    </row>
    <row r="2581" spans="7:13">
      <c r="G2581">
        <v>0.6131294628666385</v>
      </c>
      <c r="H2581">
        <v>0.9192692562561805</v>
      </c>
      <c r="I2581">
        <v>0.22540904964572239</v>
      </c>
      <c r="J2581">
        <f>_xlfn.BINOM.INV(BinomTrials,_xlfn.GAMMA.INV(Table3[[#This Row],[RV gamma]],GammaShape1,GammaRate1)/BinomTrials,Table3[[#This Row],[RV binom]])</f>
        <v>2</v>
      </c>
      <c r="K2581" s="1">
        <f>Table3[[#This Row],[Risk 1 Simulated occurences]]*_xlfn.LOGNORM.INV(Table3[[#This Row],[RV lognorm]],(LN(ImpLow1)+LN(ImpUp1))/2,(LN(ImpUp1)-LN(ImpLow1))/3.29)</f>
        <v>37310.829985186778</v>
      </c>
      <c r="L2581">
        <f>_xlfn.BINOM.INV(BinomTrials,_xlfn.GAMMA.INV(Table3[[#This Row],[RV gamma]],GammaShape2,GammaRate2)/BinomTrials,Table3[[#This Row],[RV binom]])</f>
        <v>1</v>
      </c>
      <c r="M2581" s="1">
        <f>Table3[[#This Row],[Risk 2 simulated occurences]]*_xlfn.LOGNORM.INV(Table3[[#This Row],[RV lognorm]],(LN(ImpLow2)+LN(ImpUp2))/2,(LN(ImpUp2)-LN(ImpLow2))/3.29)</f>
        <v>1865541.4992593396</v>
      </c>
    </row>
    <row r="2582" spans="7:13">
      <c r="G2582">
        <v>0.8668823995938908</v>
      </c>
      <c r="H2582">
        <v>0.15838989762514361</v>
      </c>
      <c r="I2582">
        <v>0.44989739565639636</v>
      </c>
      <c r="J2582">
        <f>_xlfn.BINOM.INV(BinomTrials,_xlfn.GAMMA.INV(Table3[[#This Row],[RV gamma]],GammaShape1,GammaRate1)/BinomTrials,Table3[[#This Row],[RV binom]])</f>
        <v>0</v>
      </c>
      <c r="K2582" s="1">
        <f>Table3[[#This Row],[Risk 1 Simulated occurences]]*_xlfn.LOGNORM.INV(Table3[[#This Row],[RV lognorm]],(LN(ImpLow1)+LN(ImpUp1))/2,(LN(ImpUp1)-LN(ImpLow1))/3.29)</f>
        <v>0</v>
      </c>
      <c r="L2582">
        <f>_xlfn.BINOM.INV(BinomTrials,_xlfn.GAMMA.INV(Table3[[#This Row],[RV gamma]],GammaShape2,GammaRate2)/BinomTrials,Table3[[#This Row],[RV binom]])</f>
        <v>0</v>
      </c>
      <c r="M2582" s="1">
        <f>Table3[[#This Row],[Risk 2 simulated occurences]]*_xlfn.LOGNORM.INV(Table3[[#This Row],[RV lognorm]],(LN(ImpLow2)+LN(ImpUp2))/2,(LN(ImpUp2)-LN(ImpLow2))/3.29)</f>
        <v>0</v>
      </c>
    </row>
    <row r="2583" spans="7:13">
      <c r="G2583">
        <v>0.69248997452319128</v>
      </c>
      <c r="H2583">
        <v>5.9009385788351944E-2</v>
      </c>
      <c r="I2583">
        <v>0.42552879705351254</v>
      </c>
      <c r="J2583">
        <f>_xlfn.BINOM.INV(BinomTrials,_xlfn.GAMMA.INV(Table3[[#This Row],[RV gamma]],GammaShape1,GammaRate1)/BinomTrials,Table3[[#This Row],[RV binom]])</f>
        <v>0</v>
      </c>
      <c r="K2583" s="1">
        <f>Table3[[#This Row],[Risk 1 Simulated occurences]]*_xlfn.LOGNORM.INV(Table3[[#This Row],[RV lognorm]],(LN(ImpLow1)+LN(ImpUp1))/2,(LN(ImpUp1)-LN(ImpLow1))/3.29)</f>
        <v>0</v>
      </c>
      <c r="L2583">
        <f>_xlfn.BINOM.INV(BinomTrials,_xlfn.GAMMA.INV(Table3[[#This Row],[RV gamma]],GammaShape2,GammaRate2)/BinomTrials,Table3[[#This Row],[RV binom]])</f>
        <v>0</v>
      </c>
      <c r="M2583" s="1">
        <f>Table3[[#This Row],[Risk 2 simulated occurences]]*_xlfn.LOGNORM.INV(Table3[[#This Row],[RV lognorm]],(LN(ImpLow2)+LN(ImpUp2))/2,(LN(ImpUp2)-LN(ImpLow2))/3.29)</f>
        <v>0</v>
      </c>
    </row>
    <row r="2584" spans="7:13">
      <c r="G2584">
        <v>0.67900181127665649</v>
      </c>
      <c r="H2584">
        <v>0.77074694483110073</v>
      </c>
      <c r="I2584">
        <v>0.86249207838554498</v>
      </c>
      <c r="J2584">
        <f>_xlfn.BINOM.INV(BinomTrials,_xlfn.GAMMA.INV(Table3[[#This Row],[RV gamma]],GammaShape1,GammaRate1)/BinomTrials,Table3[[#This Row],[RV binom]])</f>
        <v>1</v>
      </c>
      <c r="K2584" s="1">
        <f>Table3[[#This Row],[Risk 1 Simulated occurences]]*_xlfn.LOGNORM.INV(Table3[[#This Row],[RV lognorm]],(LN(ImpLow1)+LN(ImpUp1))/2,(LN(ImpUp1)-LN(ImpLow1))/3.29)</f>
        <v>67887.302546532694</v>
      </c>
      <c r="L2584">
        <f>_xlfn.BINOM.INV(BinomTrials,_xlfn.GAMMA.INV(Table3[[#This Row],[RV gamma]],GammaShape2,GammaRate2)/BinomTrials,Table3[[#This Row],[RV binom]])</f>
        <v>0</v>
      </c>
      <c r="M2584" s="1">
        <f>Table3[[#This Row],[Risk 2 simulated occurences]]*_xlfn.LOGNORM.INV(Table3[[#This Row],[RV lognorm]],(LN(ImpLow2)+LN(ImpUp2))/2,(LN(ImpUp2)-LN(ImpLow2))/3.29)</f>
        <v>0</v>
      </c>
    </row>
    <row r="2585" spans="7:13">
      <c r="G2585">
        <v>0.9834421267655874</v>
      </c>
      <c r="H2585">
        <v>0.94390177631001071</v>
      </c>
      <c r="I2585">
        <v>0.90436142585443402</v>
      </c>
      <c r="J2585">
        <f>_xlfn.BINOM.INV(BinomTrials,_xlfn.GAMMA.INV(Table3[[#This Row],[RV gamma]],GammaShape1,GammaRate1)/BinomTrials,Table3[[#This Row],[RV binom]])</f>
        <v>2</v>
      </c>
      <c r="K2585" s="1">
        <f>Table3[[#This Row],[Risk 1 Simulated occurences]]*_xlfn.LOGNORM.INV(Table3[[#This Row],[RV lognorm]],(LN(ImpLow1)+LN(ImpUp1))/2,(LN(ImpUp1)-LN(ImpLow1))/3.29)</f>
        <v>157847.15979726327</v>
      </c>
      <c r="L2585">
        <f>_xlfn.BINOM.INV(BinomTrials,_xlfn.GAMMA.INV(Table3[[#This Row],[RV gamma]],GammaShape2,GammaRate2)/BinomTrials,Table3[[#This Row],[RV binom]])</f>
        <v>1</v>
      </c>
      <c r="M2585" s="1">
        <f>Table3[[#This Row],[Risk 2 simulated occurences]]*_xlfn.LOGNORM.INV(Table3[[#This Row],[RV lognorm]],(LN(ImpLow2)+LN(ImpUp2))/2,(LN(ImpUp2)-LN(ImpLow2))/3.29)</f>
        <v>7892357.9898631666</v>
      </c>
    </row>
    <row r="2586" spans="7:13">
      <c r="G2586">
        <v>0.71182454922787131</v>
      </c>
      <c r="H2586">
        <v>0.15715444234998638</v>
      </c>
      <c r="I2586">
        <v>0.60248433547210145</v>
      </c>
      <c r="J2586">
        <f>_xlfn.BINOM.INV(BinomTrials,_xlfn.GAMMA.INV(Table3[[#This Row],[RV gamma]],GammaShape1,GammaRate1)/BinomTrials,Table3[[#This Row],[RV binom]])</f>
        <v>0</v>
      </c>
      <c r="K2586" s="1">
        <f>Table3[[#This Row],[Risk 1 Simulated occurences]]*_xlfn.LOGNORM.INV(Table3[[#This Row],[RV lognorm]],(LN(ImpLow1)+LN(ImpUp1))/2,(LN(ImpUp1)-LN(ImpLow1))/3.29)</f>
        <v>0</v>
      </c>
      <c r="L2586">
        <f>_xlfn.BINOM.INV(BinomTrials,_xlfn.GAMMA.INV(Table3[[#This Row],[RV gamma]],GammaShape2,GammaRate2)/BinomTrials,Table3[[#This Row],[RV binom]])</f>
        <v>0</v>
      </c>
      <c r="M2586" s="1">
        <f>Table3[[#This Row],[Risk 2 simulated occurences]]*_xlfn.LOGNORM.INV(Table3[[#This Row],[RV lognorm]],(LN(ImpLow2)+LN(ImpUp2))/2,(LN(ImpUp2)-LN(ImpLow2))/3.29)</f>
        <v>0</v>
      </c>
    </row>
    <row r="2587" spans="7:13">
      <c r="G2587">
        <v>0.63519887283220833</v>
      </c>
      <c r="H2587">
        <v>0.29471257622107516</v>
      </c>
      <c r="I2587">
        <v>0.954226279609942</v>
      </c>
      <c r="J2587">
        <f>_xlfn.BINOM.INV(BinomTrials,_xlfn.GAMMA.INV(Table3[[#This Row],[RV gamma]],GammaShape1,GammaRate1)/BinomTrials,Table3[[#This Row],[RV binom]])</f>
        <v>0</v>
      </c>
      <c r="K2587" s="1">
        <f>Table3[[#This Row],[Risk 1 Simulated occurences]]*_xlfn.LOGNORM.INV(Table3[[#This Row],[RV lognorm]],(LN(ImpLow1)+LN(ImpUp1))/2,(LN(ImpUp1)-LN(ImpLow1))/3.29)</f>
        <v>0</v>
      </c>
      <c r="L2587">
        <f>_xlfn.BINOM.INV(BinomTrials,_xlfn.GAMMA.INV(Table3[[#This Row],[RV gamma]],GammaShape2,GammaRate2)/BinomTrials,Table3[[#This Row],[RV binom]])</f>
        <v>0</v>
      </c>
      <c r="M2587" s="1">
        <f>Table3[[#This Row],[Risk 2 simulated occurences]]*_xlfn.LOGNORM.INV(Table3[[#This Row],[RV lognorm]],(LN(ImpLow2)+LN(ImpUp2))/2,(LN(ImpUp2)-LN(ImpLow2))/3.29)</f>
        <v>0</v>
      </c>
    </row>
    <row r="2588" spans="7:13">
      <c r="G2588">
        <v>0.78745569092568746</v>
      </c>
      <c r="H2588">
        <v>0.23426854761050481</v>
      </c>
      <c r="I2588">
        <v>0.68108140429532216</v>
      </c>
      <c r="J2588">
        <f>_xlfn.BINOM.INV(BinomTrials,_xlfn.GAMMA.INV(Table3[[#This Row],[RV gamma]],GammaShape1,GammaRate1)/BinomTrials,Table3[[#This Row],[RV binom]])</f>
        <v>0</v>
      </c>
      <c r="K2588" s="1">
        <f>Table3[[#This Row],[Risk 1 Simulated occurences]]*_xlfn.LOGNORM.INV(Table3[[#This Row],[RV lognorm]],(LN(ImpLow1)+LN(ImpUp1))/2,(LN(ImpUp1)-LN(ImpLow1))/3.29)</f>
        <v>0</v>
      </c>
      <c r="L2588">
        <f>_xlfn.BINOM.INV(BinomTrials,_xlfn.GAMMA.INV(Table3[[#This Row],[RV gamma]],GammaShape2,GammaRate2)/BinomTrials,Table3[[#This Row],[RV binom]])</f>
        <v>0</v>
      </c>
      <c r="M2588" s="1">
        <f>Table3[[#This Row],[Risk 2 simulated occurences]]*_xlfn.LOGNORM.INV(Table3[[#This Row],[RV lognorm]],(LN(ImpLow2)+LN(ImpUp2))/2,(LN(ImpUp2)-LN(ImpLow2))/3.29)</f>
        <v>0</v>
      </c>
    </row>
    <row r="2589" spans="7:13">
      <c r="G2589">
        <v>0.76779738802825914</v>
      </c>
      <c r="H2589">
        <v>0.35147968975430338</v>
      </c>
      <c r="I2589">
        <v>0.93516199148034773</v>
      </c>
      <c r="J2589">
        <f>_xlfn.BINOM.INV(BinomTrials,_xlfn.GAMMA.INV(Table3[[#This Row],[RV gamma]],GammaShape1,GammaRate1)/BinomTrials,Table3[[#This Row],[RV binom]])</f>
        <v>0</v>
      </c>
      <c r="K2589" s="1">
        <f>Table3[[#This Row],[Risk 1 Simulated occurences]]*_xlfn.LOGNORM.INV(Table3[[#This Row],[RV lognorm]],(LN(ImpLow1)+LN(ImpUp1))/2,(LN(ImpUp1)-LN(ImpLow1))/3.29)</f>
        <v>0</v>
      </c>
      <c r="L2589">
        <f>_xlfn.BINOM.INV(BinomTrials,_xlfn.GAMMA.INV(Table3[[#This Row],[RV gamma]],GammaShape2,GammaRate2)/BinomTrials,Table3[[#This Row],[RV binom]])</f>
        <v>0</v>
      </c>
      <c r="M2589" s="1">
        <f>Table3[[#This Row],[Risk 2 simulated occurences]]*_xlfn.LOGNORM.INV(Table3[[#This Row],[RV lognorm]],(LN(ImpLow2)+LN(ImpUp2))/2,(LN(ImpUp2)-LN(ImpLow2))/3.29)</f>
        <v>0</v>
      </c>
    </row>
    <row r="2590" spans="7:13">
      <c r="G2590">
        <v>0.37070059095076313</v>
      </c>
      <c r="H2590">
        <v>0.31914570057724867</v>
      </c>
      <c r="I2590">
        <v>0.26759081020373421</v>
      </c>
      <c r="J2590">
        <f>_xlfn.BINOM.INV(BinomTrials,_xlfn.GAMMA.INV(Table3[[#This Row],[RV gamma]],GammaShape1,GammaRate1)/BinomTrials,Table3[[#This Row],[RV binom]])</f>
        <v>0</v>
      </c>
      <c r="K2590" s="1">
        <f>Table3[[#This Row],[Risk 1 Simulated occurences]]*_xlfn.LOGNORM.INV(Table3[[#This Row],[RV lognorm]],(LN(ImpLow1)+LN(ImpUp1))/2,(LN(ImpUp1)-LN(ImpLow1))/3.29)</f>
        <v>0</v>
      </c>
      <c r="L2590">
        <f>_xlfn.BINOM.INV(BinomTrials,_xlfn.GAMMA.INV(Table3[[#This Row],[RV gamma]],GammaShape2,GammaRate2)/BinomTrials,Table3[[#This Row],[RV binom]])</f>
        <v>0</v>
      </c>
      <c r="M2590" s="1">
        <f>Table3[[#This Row],[Risk 2 simulated occurences]]*_xlfn.LOGNORM.INV(Table3[[#This Row],[RV lognorm]],(LN(ImpLow2)+LN(ImpUp2))/2,(LN(ImpUp2)-LN(ImpLow2))/3.29)</f>
        <v>0</v>
      </c>
    </row>
    <row r="2591" spans="7:13">
      <c r="G2591">
        <v>0.36483210947589584</v>
      </c>
      <c r="H2591">
        <v>0.88178960181856048</v>
      </c>
      <c r="I2591">
        <v>0.39874709416122506</v>
      </c>
      <c r="J2591">
        <f>_xlfn.BINOM.INV(BinomTrials,_xlfn.GAMMA.INV(Table3[[#This Row],[RV gamma]],GammaShape1,GammaRate1)/BinomTrials,Table3[[#This Row],[RV binom]])</f>
        <v>1</v>
      </c>
      <c r="K2591" s="1">
        <f>Table3[[#This Row],[Risk 1 Simulated occurences]]*_xlfn.LOGNORM.INV(Table3[[#This Row],[RV lognorm]],(LN(ImpLow1)+LN(ImpUp1))/2,(LN(ImpUp1)-LN(ImpLow1))/3.29)</f>
        <v>26424.615864168998</v>
      </c>
      <c r="L2591">
        <f>_xlfn.BINOM.INV(BinomTrials,_xlfn.GAMMA.INV(Table3[[#This Row],[RV gamma]],GammaShape2,GammaRate2)/BinomTrials,Table3[[#This Row],[RV binom]])</f>
        <v>1</v>
      </c>
      <c r="M2591" s="1">
        <f>Table3[[#This Row],[Risk 2 simulated occurences]]*_xlfn.LOGNORM.INV(Table3[[#This Row],[RV lognorm]],(LN(ImpLow2)+LN(ImpUp2))/2,(LN(ImpUp2)-LN(ImpLow2))/3.29)</f>
        <v>2642461.5864169006</v>
      </c>
    </row>
    <row r="2592" spans="7:13">
      <c r="G2592">
        <v>0.73326396138093619</v>
      </c>
      <c r="H2592">
        <v>0.23783776454526828</v>
      </c>
      <c r="I2592">
        <v>0.74241156770960037</v>
      </c>
      <c r="J2592">
        <f>_xlfn.BINOM.INV(BinomTrials,_xlfn.GAMMA.INV(Table3[[#This Row],[RV gamma]],GammaShape1,GammaRate1)/BinomTrials,Table3[[#This Row],[RV binom]])</f>
        <v>0</v>
      </c>
      <c r="K2592" s="1">
        <f>Table3[[#This Row],[Risk 1 Simulated occurences]]*_xlfn.LOGNORM.INV(Table3[[#This Row],[RV lognorm]],(LN(ImpLow1)+LN(ImpUp1))/2,(LN(ImpUp1)-LN(ImpLow1))/3.29)</f>
        <v>0</v>
      </c>
      <c r="L2592">
        <f>_xlfn.BINOM.INV(BinomTrials,_xlfn.GAMMA.INV(Table3[[#This Row],[RV gamma]],GammaShape2,GammaRate2)/BinomTrials,Table3[[#This Row],[RV binom]])</f>
        <v>0</v>
      </c>
      <c r="M2592" s="1">
        <f>Table3[[#This Row],[Risk 2 simulated occurences]]*_xlfn.LOGNORM.INV(Table3[[#This Row],[RV lognorm]],(LN(ImpLow2)+LN(ImpUp2))/2,(LN(ImpUp2)-LN(ImpLow2))/3.29)</f>
        <v>0</v>
      </c>
    </row>
    <row r="2593" spans="7:13">
      <c r="G2593">
        <v>0.96739892939450167</v>
      </c>
      <c r="H2593">
        <v>0.33930871232380566</v>
      </c>
      <c r="I2593">
        <v>0.71121849525310965</v>
      </c>
      <c r="J2593">
        <f>_xlfn.BINOM.INV(BinomTrials,_xlfn.GAMMA.INV(Table3[[#This Row],[RV gamma]],GammaShape1,GammaRate1)/BinomTrials,Table3[[#This Row],[RV binom]])</f>
        <v>0</v>
      </c>
      <c r="K2593" s="1">
        <f>Table3[[#This Row],[Risk 1 Simulated occurences]]*_xlfn.LOGNORM.INV(Table3[[#This Row],[RV lognorm]],(LN(ImpLow1)+LN(ImpUp1))/2,(LN(ImpUp1)-LN(ImpLow1))/3.29)</f>
        <v>0</v>
      </c>
      <c r="L2593">
        <f>_xlfn.BINOM.INV(BinomTrials,_xlfn.GAMMA.INV(Table3[[#This Row],[RV gamma]],GammaShape2,GammaRate2)/BinomTrials,Table3[[#This Row],[RV binom]])</f>
        <v>0</v>
      </c>
      <c r="M2593" s="1">
        <f>Table3[[#This Row],[Risk 2 simulated occurences]]*_xlfn.LOGNORM.INV(Table3[[#This Row],[RV lognorm]],(LN(ImpLow2)+LN(ImpUp2))/2,(LN(ImpUp2)-LN(ImpLow2))/3.29)</f>
        <v>0</v>
      </c>
    </row>
    <row r="2594" spans="7:13">
      <c r="G2594">
        <v>7.380633338997436E-2</v>
      </c>
      <c r="H2594">
        <v>0.76152802620154247</v>
      </c>
      <c r="I2594">
        <v>0.44924971901311062</v>
      </c>
      <c r="J2594">
        <f>_xlfn.BINOM.INV(BinomTrials,_xlfn.GAMMA.INV(Table3[[#This Row],[RV gamma]],GammaShape1,GammaRate1)/BinomTrials,Table3[[#This Row],[RV binom]])</f>
        <v>1</v>
      </c>
      <c r="K2594" s="1">
        <f>Table3[[#This Row],[Risk 1 Simulated occurences]]*_xlfn.LOGNORM.INV(Table3[[#This Row],[RV lognorm]],(LN(ImpLow1)+LN(ImpUp1))/2,(LN(ImpUp1)-LN(ImpLow1))/3.29)</f>
        <v>28922.033694047346</v>
      </c>
      <c r="L2594">
        <f>_xlfn.BINOM.INV(BinomTrials,_xlfn.GAMMA.INV(Table3[[#This Row],[RV gamma]],GammaShape2,GammaRate2)/BinomTrials,Table3[[#This Row],[RV binom]])</f>
        <v>0</v>
      </c>
      <c r="M2594" s="1">
        <f>Table3[[#This Row],[Risk 2 simulated occurences]]*_xlfn.LOGNORM.INV(Table3[[#This Row],[RV lognorm]],(LN(ImpLow2)+LN(ImpUp2))/2,(LN(ImpUp2)-LN(ImpLow2))/3.29)</f>
        <v>0</v>
      </c>
    </row>
    <row r="2595" spans="7:13">
      <c r="G2595">
        <v>0.46304528529897576</v>
      </c>
      <c r="H2595">
        <v>1.5363693244458965E-3</v>
      </c>
      <c r="I2595">
        <v>0.54002745334991598</v>
      </c>
      <c r="J2595">
        <f>_xlfn.BINOM.INV(BinomTrials,_xlfn.GAMMA.INV(Table3[[#This Row],[RV gamma]],GammaShape1,GammaRate1)/BinomTrials,Table3[[#This Row],[RV binom]])</f>
        <v>0</v>
      </c>
      <c r="K2595" s="1">
        <f>Table3[[#This Row],[Risk 1 Simulated occurences]]*_xlfn.LOGNORM.INV(Table3[[#This Row],[RV lognorm]],(LN(ImpLow1)+LN(ImpUp1))/2,(LN(ImpUp1)-LN(ImpLow1))/3.29)</f>
        <v>0</v>
      </c>
      <c r="L2595">
        <f>_xlfn.BINOM.INV(BinomTrials,_xlfn.GAMMA.INV(Table3[[#This Row],[RV gamma]],GammaShape2,GammaRate2)/BinomTrials,Table3[[#This Row],[RV binom]])</f>
        <v>0</v>
      </c>
      <c r="M2595" s="1">
        <f>Table3[[#This Row],[Risk 2 simulated occurences]]*_xlfn.LOGNORM.INV(Table3[[#This Row],[RV lognorm]],(LN(ImpLow2)+LN(ImpUp2))/2,(LN(ImpUp2)-LN(ImpLow2))/3.29)</f>
        <v>0</v>
      </c>
    </row>
    <row r="2596" spans="7:13">
      <c r="G2596">
        <v>0.4021100198859861</v>
      </c>
      <c r="H2596">
        <v>0.82175923596218192</v>
      </c>
      <c r="I2596">
        <v>0.24140845203837774</v>
      </c>
      <c r="J2596">
        <f>_xlfn.BINOM.INV(BinomTrials,_xlfn.GAMMA.INV(Table3[[#This Row],[RV gamma]],GammaShape1,GammaRate1)/BinomTrials,Table3[[#This Row],[RV binom]])</f>
        <v>1</v>
      </c>
      <c r="K2596" s="1">
        <f>Table3[[#This Row],[Risk 1 Simulated occurences]]*_xlfn.LOGNORM.INV(Table3[[#This Row],[RV lognorm]],(LN(ImpLow1)+LN(ImpUp1))/2,(LN(ImpUp1)-LN(ImpLow1))/3.29)</f>
        <v>19350.547964382262</v>
      </c>
      <c r="L2596">
        <f>_xlfn.BINOM.INV(BinomTrials,_xlfn.GAMMA.INV(Table3[[#This Row],[RV gamma]],GammaShape2,GammaRate2)/BinomTrials,Table3[[#This Row],[RV binom]])</f>
        <v>0</v>
      </c>
      <c r="M2596" s="1">
        <f>Table3[[#This Row],[Risk 2 simulated occurences]]*_xlfn.LOGNORM.INV(Table3[[#This Row],[RV lognorm]],(LN(ImpLow2)+LN(ImpUp2))/2,(LN(ImpUp2)-LN(ImpLow2))/3.29)</f>
        <v>0</v>
      </c>
    </row>
    <row r="2597" spans="7:13">
      <c r="G2597">
        <v>0.26310422376874099</v>
      </c>
      <c r="H2597">
        <v>0.30747881639165747</v>
      </c>
      <c r="I2597">
        <v>0.35185340901457396</v>
      </c>
      <c r="J2597">
        <f>_xlfn.BINOM.INV(BinomTrials,_xlfn.GAMMA.INV(Table3[[#This Row],[RV gamma]],GammaShape1,GammaRate1)/BinomTrials,Table3[[#This Row],[RV binom]])</f>
        <v>0</v>
      </c>
      <c r="K2597" s="1">
        <f>Table3[[#This Row],[Risk 1 Simulated occurences]]*_xlfn.LOGNORM.INV(Table3[[#This Row],[RV lognorm]],(LN(ImpLow1)+LN(ImpUp1))/2,(LN(ImpUp1)-LN(ImpLow1))/3.29)</f>
        <v>0</v>
      </c>
      <c r="L2597">
        <f>_xlfn.BINOM.INV(BinomTrials,_xlfn.GAMMA.INV(Table3[[#This Row],[RV gamma]],GammaShape2,GammaRate2)/BinomTrials,Table3[[#This Row],[RV binom]])</f>
        <v>0</v>
      </c>
      <c r="M2597" s="1">
        <f>Table3[[#This Row],[Risk 2 simulated occurences]]*_xlfn.LOGNORM.INV(Table3[[#This Row],[RV lognorm]],(LN(ImpLow2)+LN(ImpUp2))/2,(LN(ImpUp2)-LN(ImpLow2))/3.29)</f>
        <v>0</v>
      </c>
    </row>
    <row r="2598" spans="7:13">
      <c r="G2598">
        <v>0.99268888122993004</v>
      </c>
      <c r="H2598">
        <v>0.79646709458737963</v>
      </c>
      <c r="I2598">
        <v>0.60024530794482922</v>
      </c>
      <c r="J2598">
        <f>_xlfn.BINOM.INV(BinomTrials,_xlfn.GAMMA.INV(Table3[[#This Row],[RV gamma]],GammaShape1,GammaRate1)/BinomTrials,Table3[[#This Row],[RV binom]])</f>
        <v>1</v>
      </c>
      <c r="K2598" s="1">
        <f>Table3[[#This Row],[Risk 1 Simulated occurences]]*_xlfn.LOGNORM.INV(Table3[[#This Row],[RV lognorm]],(LN(ImpLow1)+LN(ImpUp1))/2,(LN(ImpUp1)-LN(ImpLow1))/3.29)</f>
        <v>37774.455053675723</v>
      </c>
      <c r="L2598">
        <f>_xlfn.BINOM.INV(BinomTrials,_xlfn.GAMMA.INV(Table3[[#This Row],[RV gamma]],GammaShape2,GammaRate2)/BinomTrials,Table3[[#This Row],[RV binom]])</f>
        <v>1</v>
      </c>
      <c r="M2598" s="1">
        <f>Table3[[#This Row],[Risk 2 simulated occurences]]*_xlfn.LOGNORM.INV(Table3[[#This Row],[RV lognorm]],(LN(ImpLow2)+LN(ImpUp2))/2,(LN(ImpUp2)-LN(ImpLow2))/3.29)</f>
        <v>3777445.5053675738</v>
      </c>
    </row>
    <row r="2599" spans="7:13">
      <c r="G2599">
        <v>0.12202683143412081</v>
      </c>
      <c r="H2599">
        <v>0.2224587300896918</v>
      </c>
      <c r="I2599">
        <v>0.32289062874526281</v>
      </c>
      <c r="J2599">
        <f>_xlfn.BINOM.INV(BinomTrials,_xlfn.GAMMA.INV(Table3[[#This Row],[RV gamma]],GammaShape1,GammaRate1)/BinomTrials,Table3[[#This Row],[RV binom]])</f>
        <v>0</v>
      </c>
      <c r="K2599" s="1">
        <f>Table3[[#This Row],[Risk 1 Simulated occurences]]*_xlfn.LOGNORM.INV(Table3[[#This Row],[RV lognorm]],(LN(ImpLow1)+LN(ImpUp1))/2,(LN(ImpUp1)-LN(ImpLow1))/3.29)</f>
        <v>0</v>
      </c>
      <c r="L2599">
        <f>_xlfn.BINOM.INV(BinomTrials,_xlfn.GAMMA.INV(Table3[[#This Row],[RV gamma]],GammaShape2,GammaRate2)/BinomTrials,Table3[[#This Row],[RV binom]])</f>
        <v>0</v>
      </c>
      <c r="M2599" s="1">
        <f>Table3[[#This Row],[Risk 2 simulated occurences]]*_xlfn.LOGNORM.INV(Table3[[#This Row],[RV lognorm]],(LN(ImpLow2)+LN(ImpUp2))/2,(LN(ImpUp2)-LN(ImpLow2))/3.29)</f>
        <v>0</v>
      </c>
    </row>
    <row r="2600" spans="7:13">
      <c r="G2600">
        <v>0.9049559132684748</v>
      </c>
      <c r="H2600">
        <v>0.86387661745020961</v>
      </c>
      <c r="I2600">
        <v>0.82279732163194441</v>
      </c>
      <c r="J2600">
        <f>_xlfn.BINOM.INV(BinomTrials,_xlfn.GAMMA.INV(Table3[[#This Row],[RV gamma]],GammaShape1,GammaRate1)/BinomTrials,Table3[[#This Row],[RV binom]])</f>
        <v>1</v>
      </c>
      <c r="K2600" s="1">
        <f>Table3[[#This Row],[Risk 1 Simulated occurences]]*_xlfn.LOGNORM.INV(Table3[[#This Row],[RV lognorm]],(LN(ImpLow1)+LN(ImpUp1))/2,(LN(ImpUp1)-LN(ImpLow1))/3.29)</f>
        <v>60462.030368134656</v>
      </c>
      <c r="L2600">
        <f>_xlfn.BINOM.INV(BinomTrials,_xlfn.GAMMA.INV(Table3[[#This Row],[RV gamma]],GammaShape2,GammaRate2)/BinomTrials,Table3[[#This Row],[RV binom]])</f>
        <v>1</v>
      </c>
      <c r="M2600" s="1">
        <f>Table3[[#This Row],[Risk 2 simulated occurences]]*_xlfn.LOGNORM.INV(Table3[[#This Row],[RV lognorm]],(LN(ImpLow2)+LN(ImpUp2))/2,(LN(ImpUp2)-LN(ImpLow2))/3.29)</f>
        <v>6046203.0368134789</v>
      </c>
    </row>
    <row r="2601" spans="7:13">
      <c r="G2601">
        <v>0.59403430325632645</v>
      </c>
      <c r="H2601">
        <v>0.17430948567311721</v>
      </c>
      <c r="I2601">
        <v>0.75458466808990787</v>
      </c>
      <c r="J2601">
        <f>_xlfn.BINOM.INV(BinomTrials,_xlfn.GAMMA.INV(Table3[[#This Row],[RV gamma]],GammaShape1,GammaRate1)/BinomTrials,Table3[[#This Row],[RV binom]])</f>
        <v>0</v>
      </c>
      <c r="K2601" s="1">
        <f>Table3[[#This Row],[Risk 1 Simulated occurences]]*_xlfn.LOGNORM.INV(Table3[[#This Row],[RV lognorm]],(LN(ImpLow1)+LN(ImpUp1))/2,(LN(ImpUp1)-LN(ImpLow1))/3.29)</f>
        <v>0</v>
      </c>
      <c r="L2601">
        <f>_xlfn.BINOM.INV(BinomTrials,_xlfn.GAMMA.INV(Table3[[#This Row],[RV gamma]],GammaShape2,GammaRate2)/BinomTrials,Table3[[#This Row],[RV binom]])</f>
        <v>0</v>
      </c>
      <c r="M2601" s="1">
        <f>Table3[[#This Row],[Risk 2 simulated occurences]]*_xlfn.LOGNORM.INV(Table3[[#This Row],[RV lognorm]],(LN(ImpLow2)+LN(ImpUp2))/2,(LN(ImpUp2)-LN(ImpLow2))/3.29)</f>
        <v>0</v>
      </c>
    </row>
    <row r="2602" spans="7:13">
      <c r="G2602">
        <v>0.93453482907942254</v>
      </c>
      <c r="H2602">
        <v>0.61952570808097984</v>
      </c>
      <c r="I2602">
        <v>0.30451658708253715</v>
      </c>
      <c r="J2602">
        <f>_xlfn.BINOM.INV(BinomTrials,_xlfn.GAMMA.INV(Table3[[#This Row],[RV gamma]],GammaShape1,GammaRate1)/BinomTrials,Table3[[#This Row],[RV binom]])</f>
        <v>1</v>
      </c>
      <c r="K2602" s="1">
        <f>Table3[[#This Row],[Risk 1 Simulated occurences]]*_xlfn.LOGNORM.INV(Table3[[#This Row],[RV lognorm]],(LN(ImpLow1)+LN(ImpUp1))/2,(LN(ImpUp1)-LN(ImpLow1))/3.29)</f>
        <v>22107.663717448646</v>
      </c>
      <c r="L2602">
        <f>_xlfn.BINOM.INV(BinomTrials,_xlfn.GAMMA.INV(Table3[[#This Row],[RV gamma]],GammaShape2,GammaRate2)/BinomTrials,Table3[[#This Row],[RV binom]])</f>
        <v>0</v>
      </c>
      <c r="M2602" s="1">
        <f>Table3[[#This Row],[Risk 2 simulated occurences]]*_xlfn.LOGNORM.INV(Table3[[#This Row],[RV lognorm]],(LN(ImpLow2)+LN(ImpUp2))/2,(LN(ImpUp2)-LN(ImpLow2))/3.29)</f>
        <v>0</v>
      </c>
    </row>
    <row r="2603" spans="7:13">
      <c r="G2603">
        <v>0.7268723378548736</v>
      </c>
      <c r="H2603">
        <v>0.36857571702849851</v>
      </c>
      <c r="I2603">
        <v>1.027909620212349E-2</v>
      </c>
      <c r="J2603">
        <f>_xlfn.BINOM.INV(BinomTrials,_xlfn.GAMMA.INV(Table3[[#This Row],[RV gamma]],GammaShape1,GammaRate1)/BinomTrials,Table3[[#This Row],[RV binom]])</f>
        <v>0</v>
      </c>
      <c r="K2603" s="1">
        <f>Table3[[#This Row],[Risk 1 Simulated occurences]]*_xlfn.LOGNORM.INV(Table3[[#This Row],[RV lognorm]],(LN(ImpLow1)+LN(ImpUp1))/2,(LN(ImpUp1)-LN(ImpLow1))/3.29)</f>
        <v>0</v>
      </c>
      <c r="L2603">
        <f>_xlfn.BINOM.INV(BinomTrials,_xlfn.GAMMA.INV(Table3[[#This Row],[RV gamma]],GammaShape2,GammaRate2)/BinomTrials,Table3[[#This Row],[RV binom]])</f>
        <v>0</v>
      </c>
      <c r="M2603" s="1">
        <f>Table3[[#This Row],[Risk 2 simulated occurences]]*_xlfn.LOGNORM.INV(Table3[[#This Row],[RV lognorm]],(LN(ImpLow2)+LN(ImpUp2))/2,(LN(ImpUp2)-LN(ImpLow2))/3.29)</f>
        <v>0</v>
      </c>
    </row>
    <row r="2604" spans="7:13">
      <c r="G2604">
        <v>0.54338232685969323</v>
      </c>
      <c r="H2604">
        <v>0.6520760979745891</v>
      </c>
      <c r="I2604">
        <v>0.76076986908948507</v>
      </c>
      <c r="J2604">
        <f>_xlfn.BINOM.INV(BinomTrials,_xlfn.GAMMA.INV(Table3[[#This Row],[RV gamma]],GammaShape1,GammaRate1)/BinomTrials,Table3[[#This Row],[RV binom]])</f>
        <v>1</v>
      </c>
      <c r="K2604" s="1">
        <f>Table3[[#This Row],[Risk 1 Simulated occurences]]*_xlfn.LOGNORM.INV(Table3[[#This Row],[RV lognorm]],(LN(ImpLow1)+LN(ImpUp1))/2,(LN(ImpUp1)-LN(ImpLow1))/3.29)</f>
        <v>51931.996274855592</v>
      </c>
      <c r="L2604">
        <f>_xlfn.BINOM.INV(BinomTrials,_xlfn.GAMMA.INV(Table3[[#This Row],[RV gamma]],GammaShape2,GammaRate2)/BinomTrials,Table3[[#This Row],[RV binom]])</f>
        <v>0</v>
      </c>
      <c r="M2604" s="1">
        <f>Table3[[#This Row],[Risk 2 simulated occurences]]*_xlfn.LOGNORM.INV(Table3[[#This Row],[RV lognorm]],(LN(ImpLow2)+LN(ImpUp2))/2,(LN(ImpUp2)-LN(ImpLow2))/3.29)</f>
        <v>0</v>
      </c>
    </row>
    <row r="2605" spans="7:13">
      <c r="G2605">
        <v>0.62676753086353076</v>
      </c>
      <c r="H2605">
        <v>0.44297865891967836</v>
      </c>
      <c r="I2605">
        <v>0.25918978697582606</v>
      </c>
      <c r="J2605">
        <f>_xlfn.BINOM.INV(BinomTrials,_xlfn.GAMMA.INV(Table3[[#This Row],[RV gamma]],GammaShape1,GammaRate1)/BinomTrials,Table3[[#This Row],[RV binom]])</f>
        <v>0</v>
      </c>
      <c r="K2605" s="1">
        <f>Table3[[#This Row],[Risk 1 Simulated occurences]]*_xlfn.LOGNORM.INV(Table3[[#This Row],[RV lognorm]],(LN(ImpLow1)+LN(ImpUp1))/2,(LN(ImpUp1)-LN(ImpLow1))/3.29)</f>
        <v>0</v>
      </c>
      <c r="L2605">
        <f>_xlfn.BINOM.INV(BinomTrials,_xlfn.GAMMA.INV(Table3[[#This Row],[RV gamma]],GammaShape2,GammaRate2)/BinomTrials,Table3[[#This Row],[RV binom]])</f>
        <v>0</v>
      </c>
      <c r="M2605" s="1">
        <f>Table3[[#This Row],[Risk 2 simulated occurences]]*_xlfn.LOGNORM.INV(Table3[[#This Row],[RV lognorm]],(LN(ImpLow2)+LN(ImpUp2))/2,(LN(ImpUp2)-LN(ImpLow2))/3.29)</f>
        <v>0</v>
      </c>
    </row>
    <row r="2606" spans="7:13">
      <c r="G2606">
        <v>8.1891223360733692E-2</v>
      </c>
      <c r="H2606">
        <v>0.14232046303447357</v>
      </c>
      <c r="I2606">
        <v>0.20274970270821346</v>
      </c>
      <c r="J2606">
        <f>_xlfn.BINOM.INV(BinomTrials,_xlfn.GAMMA.INV(Table3[[#This Row],[RV gamma]],GammaShape1,GammaRate1)/BinomTrials,Table3[[#This Row],[RV binom]])</f>
        <v>0</v>
      </c>
      <c r="K2606" s="1">
        <f>Table3[[#This Row],[Risk 1 Simulated occurences]]*_xlfn.LOGNORM.INV(Table3[[#This Row],[RV lognorm]],(LN(ImpLow1)+LN(ImpUp1))/2,(LN(ImpUp1)-LN(ImpLow1))/3.29)</f>
        <v>0</v>
      </c>
      <c r="L2606">
        <f>_xlfn.BINOM.INV(BinomTrials,_xlfn.GAMMA.INV(Table3[[#This Row],[RV gamma]],GammaShape2,GammaRate2)/BinomTrials,Table3[[#This Row],[RV binom]])</f>
        <v>0</v>
      </c>
      <c r="M2606" s="1">
        <f>Table3[[#This Row],[Risk 2 simulated occurences]]*_xlfn.LOGNORM.INV(Table3[[#This Row],[RV lognorm]],(LN(ImpLow2)+LN(ImpUp2))/2,(LN(ImpUp2)-LN(ImpLow2))/3.29)</f>
        <v>0</v>
      </c>
    </row>
    <row r="2607" spans="7:13">
      <c r="G2607">
        <v>0.34579102385127497</v>
      </c>
      <c r="H2607">
        <v>0.98002222039737841</v>
      </c>
      <c r="I2607">
        <v>0.6142534169434819</v>
      </c>
      <c r="J2607">
        <f>_xlfn.BINOM.INV(BinomTrials,_xlfn.GAMMA.INV(Table3[[#This Row],[RV gamma]],GammaShape1,GammaRate1)/BinomTrials,Table3[[#This Row],[RV binom]])</f>
        <v>2</v>
      </c>
      <c r="K2607" s="1">
        <f>Table3[[#This Row],[Risk 1 Simulated occurences]]*_xlfn.LOGNORM.INV(Table3[[#This Row],[RV lognorm]],(LN(ImpLow1)+LN(ImpUp1))/2,(LN(ImpUp1)-LN(ImpLow1))/3.29)</f>
        <v>77500.456158807763</v>
      </c>
      <c r="L2607">
        <f>_xlfn.BINOM.INV(BinomTrials,_xlfn.GAMMA.INV(Table3[[#This Row],[RV gamma]],GammaShape2,GammaRate2)/BinomTrials,Table3[[#This Row],[RV binom]])</f>
        <v>1</v>
      </c>
      <c r="M2607" s="1">
        <f>Table3[[#This Row],[Risk 2 simulated occurences]]*_xlfn.LOGNORM.INV(Table3[[#This Row],[RV lognorm]],(LN(ImpLow2)+LN(ImpUp2))/2,(LN(ImpUp2)-LN(ImpLow2))/3.29)</f>
        <v>3875022.80794039</v>
      </c>
    </row>
    <row r="2608" spans="7:13">
      <c r="G2608">
        <v>0.70973786837874808</v>
      </c>
      <c r="H2608">
        <v>0.23345821873911574</v>
      </c>
      <c r="I2608">
        <v>0.75717856909948333</v>
      </c>
      <c r="J2608">
        <f>_xlfn.BINOM.INV(BinomTrials,_xlfn.GAMMA.INV(Table3[[#This Row],[RV gamma]],GammaShape1,GammaRate1)/BinomTrials,Table3[[#This Row],[RV binom]])</f>
        <v>0</v>
      </c>
      <c r="K2608" s="1">
        <f>Table3[[#This Row],[Risk 1 Simulated occurences]]*_xlfn.LOGNORM.INV(Table3[[#This Row],[RV lognorm]],(LN(ImpLow1)+LN(ImpUp1))/2,(LN(ImpUp1)-LN(ImpLow1))/3.29)</f>
        <v>0</v>
      </c>
      <c r="L2608">
        <f>_xlfn.BINOM.INV(BinomTrials,_xlfn.GAMMA.INV(Table3[[#This Row],[RV gamma]],GammaShape2,GammaRate2)/BinomTrials,Table3[[#This Row],[RV binom]])</f>
        <v>0</v>
      </c>
      <c r="M2608" s="1">
        <f>Table3[[#This Row],[Risk 2 simulated occurences]]*_xlfn.LOGNORM.INV(Table3[[#This Row],[RV lognorm]],(LN(ImpLow2)+LN(ImpUp2))/2,(LN(ImpUp2)-LN(ImpLow2))/3.29)</f>
        <v>0</v>
      </c>
    </row>
    <row r="2609" spans="7:13">
      <c r="G2609">
        <v>0.5643538416197309</v>
      </c>
      <c r="H2609">
        <v>0.73228234831815697</v>
      </c>
      <c r="I2609">
        <v>0.90021085501658304</v>
      </c>
      <c r="J2609">
        <f>_xlfn.BINOM.INV(BinomTrials,_xlfn.GAMMA.INV(Table3[[#This Row],[RV gamma]],GammaShape1,GammaRate1)/BinomTrials,Table3[[#This Row],[RV binom]])</f>
        <v>1</v>
      </c>
      <c r="K2609" s="1">
        <f>Table3[[#This Row],[Risk 1 Simulated occurences]]*_xlfn.LOGNORM.INV(Table3[[#This Row],[RV lognorm]],(LN(ImpLow1)+LN(ImpUp1))/2,(LN(ImpUp1)-LN(ImpLow1))/3.29)</f>
        <v>77605.914244942614</v>
      </c>
      <c r="L2609">
        <f>_xlfn.BINOM.INV(BinomTrials,_xlfn.GAMMA.INV(Table3[[#This Row],[RV gamma]],GammaShape2,GammaRate2)/BinomTrials,Table3[[#This Row],[RV binom]])</f>
        <v>0</v>
      </c>
      <c r="M2609" s="1">
        <f>Table3[[#This Row],[Risk 2 simulated occurences]]*_xlfn.LOGNORM.INV(Table3[[#This Row],[RV lognorm]],(LN(ImpLow2)+LN(ImpUp2))/2,(LN(ImpUp2)-LN(ImpLow2))/3.29)</f>
        <v>0</v>
      </c>
    </row>
    <row r="2610" spans="7:13">
      <c r="G2610">
        <v>9.5016102816451384E-2</v>
      </c>
      <c r="H2610">
        <v>0.46942818326383279</v>
      </c>
      <c r="I2610">
        <v>0.84384026371121423</v>
      </c>
      <c r="J2610">
        <f>_xlfn.BINOM.INV(BinomTrials,_xlfn.GAMMA.INV(Table3[[#This Row],[RV gamma]],GammaShape1,GammaRate1)/BinomTrials,Table3[[#This Row],[RV binom]])</f>
        <v>0</v>
      </c>
      <c r="K2610" s="1">
        <f>Table3[[#This Row],[Risk 1 Simulated occurences]]*_xlfn.LOGNORM.INV(Table3[[#This Row],[RV lognorm]],(LN(ImpLow1)+LN(ImpUp1))/2,(LN(ImpUp1)-LN(ImpLow1))/3.29)</f>
        <v>0</v>
      </c>
      <c r="L2610">
        <f>_xlfn.BINOM.INV(BinomTrials,_xlfn.GAMMA.INV(Table3[[#This Row],[RV gamma]],GammaShape2,GammaRate2)/BinomTrials,Table3[[#This Row],[RV binom]])</f>
        <v>0</v>
      </c>
      <c r="M2610" s="1">
        <f>Table3[[#This Row],[Risk 2 simulated occurences]]*_xlfn.LOGNORM.INV(Table3[[#This Row],[RV lognorm]],(LN(ImpLow2)+LN(ImpUp2))/2,(LN(ImpUp2)-LN(ImpLow2))/3.29)</f>
        <v>0</v>
      </c>
    </row>
    <row r="2611" spans="7:13">
      <c r="G2611">
        <v>0.93564003609849145</v>
      </c>
      <c r="H2611">
        <v>0.67947611523767748</v>
      </c>
      <c r="I2611">
        <v>0.42331219437686363</v>
      </c>
      <c r="J2611">
        <f>_xlfn.BINOM.INV(BinomTrials,_xlfn.GAMMA.INV(Table3[[#This Row],[RV gamma]],GammaShape1,GammaRate1)/BinomTrials,Table3[[#This Row],[RV binom]])</f>
        <v>1</v>
      </c>
      <c r="K2611" s="1">
        <f>Table3[[#This Row],[Risk 1 Simulated occurences]]*_xlfn.LOGNORM.INV(Table3[[#This Row],[RV lognorm]],(LN(ImpLow1)+LN(ImpUp1))/2,(LN(ImpUp1)-LN(ImpLow1))/3.29)</f>
        <v>27618.973144450567</v>
      </c>
      <c r="L2611">
        <f>_xlfn.BINOM.INV(BinomTrials,_xlfn.GAMMA.INV(Table3[[#This Row],[RV gamma]],GammaShape2,GammaRate2)/BinomTrials,Table3[[#This Row],[RV binom]])</f>
        <v>0</v>
      </c>
      <c r="M2611" s="1">
        <f>Table3[[#This Row],[Risk 2 simulated occurences]]*_xlfn.LOGNORM.INV(Table3[[#This Row],[RV lognorm]],(LN(ImpLow2)+LN(ImpUp2))/2,(LN(ImpUp2)-LN(ImpLow2))/3.29)</f>
        <v>0</v>
      </c>
    </row>
    <row r="2612" spans="7:13">
      <c r="G2612">
        <v>0.30208670734525039</v>
      </c>
      <c r="H2612">
        <v>0.95506879964613767</v>
      </c>
      <c r="I2612">
        <v>0.60805089194702489</v>
      </c>
      <c r="J2612">
        <f>_xlfn.BINOM.INV(BinomTrials,_xlfn.GAMMA.INV(Table3[[#This Row],[RV gamma]],GammaShape1,GammaRate1)/BinomTrials,Table3[[#This Row],[RV binom]])</f>
        <v>2</v>
      </c>
      <c r="K2612" s="1">
        <f>Table3[[#This Row],[Risk 1 Simulated occurences]]*_xlfn.LOGNORM.INV(Table3[[#This Row],[RV lognorm]],(LN(ImpLow1)+LN(ImpUp1))/2,(LN(ImpUp1)-LN(ImpLow1))/3.29)</f>
        <v>76627.807524074553</v>
      </c>
      <c r="L2612">
        <f>_xlfn.BINOM.INV(BinomTrials,_xlfn.GAMMA.INV(Table3[[#This Row],[RV gamma]],GammaShape2,GammaRate2)/BinomTrials,Table3[[#This Row],[RV binom]])</f>
        <v>1</v>
      </c>
      <c r="M2612" s="1">
        <f>Table3[[#This Row],[Risk 2 simulated occurences]]*_xlfn.LOGNORM.INV(Table3[[#This Row],[RV lognorm]],(LN(ImpLow2)+LN(ImpUp2))/2,(LN(ImpUp2)-LN(ImpLow2))/3.29)</f>
        <v>3831390.3762037293</v>
      </c>
    </row>
    <row r="2613" spans="7:13">
      <c r="G2613">
        <v>0.1712903516233388</v>
      </c>
      <c r="H2613">
        <v>0.84131565263556118</v>
      </c>
      <c r="I2613">
        <v>0.51134095364778342</v>
      </c>
      <c r="J2613">
        <f>_xlfn.BINOM.INV(BinomTrials,_xlfn.GAMMA.INV(Table3[[#This Row],[RV gamma]],GammaShape1,GammaRate1)/BinomTrials,Table3[[#This Row],[RV binom]])</f>
        <v>1</v>
      </c>
      <c r="K2613" s="1">
        <f>Table3[[#This Row],[Risk 1 Simulated occurences]]*_xlfn.LOGNORM.INV(Table3[[#This Row],[RV lognorm]],(LN(ImpLow1)+LN(ImpUp1))/2,(LN(ImpUp1)-LN(ImpLow1))/3.29)</f>
        <v>32258.32093544077</v>
      </c>
      <c r="L2613">
        <f>_xlfn.BINOM.INV(BinomTrials,_xlfn.GAMMA.INV(Table3[[#This Row],[RV gamma]],GammaShape2,GammaRate2)/BinomTrials,Table3[[#This Row],[RV binom]])</f>
        <v>0</v>
      </c>
      <c r="M2613" s="1">
        <f>Table3[[#This Row],[Risk 2 simulated occurences]]*_xlfn.LOGNORM.INV(Table3[[#This Row],[RV lognorm]],(LN(ImpLow2)+LN(ImpUp2))/2,(LN(ImpUp2)-LN(ImpLow2))/3.29)</f>
        <v>0</v>
      </c>
    </row>
    <row r="2614" spans="7:13">
      <c r="G2614">
        <v>0.87693973345539522</v>
      </c>
      <c r="H2614">
        <v>0.99217384587608926</v>
      </c>
      <c r="I2614">
        <v>0.10740795829678325</v>
      </c>
      <c r="J2614">
        <f>_xlfn.BINOM.INV(BinomTrials,_xlfn.GAMMA.INV(Table3[[#This Row],[RV gamma]],GammaShape1,GammaRate1)/BinomTrials,Table3[[#This Row],[RV binom]])</f>
        <v>3</v>
      </c>
      <c r="K2614" s="1">
        <f>Table3[[#This Row],[Risk 1 Simulated occurences]]*_xlfn.LOGNORM.INV(Table3[[#This Row],[RV lognorm]],(LN(ImpLow1)+LN(ImpUp1))/2,(LN(ImpUp1)-LN(ImpLow1))/3.29)</f>
        <v>39819.011078583666</v>
      </c>
      <c r="L2614">
        <f>_xlfn.BINOM.INV(BinomTrials,_xlfn.GAMMA.INV(Table3[[#This Row],[RV gamma]],GammaShape2,GammaRate2)/BinomTrials,Table3[[#This Row],[RV binom]])</f>
        <v>2</v>
      </c>
      <c r="M2614" s="1">
        <f>Table3[[#This Row],[Risk 2 simulated occurences]]*_xlfn.LOGNORM.INV(Table3[[#This Row],[RV lognorm]],(LN(ImpLow2)+LN(ImpUp2))/2,(LN(ImpUp2)-LN(ImpLow2))/3.29)</f>
        <v>2654600.7385722459</v>
      </c>
    </row>
    <row r="2615" spans="7:13">
      <c r="G2615">
        <v>0.72610018482715832</v>
      </c>
      <c r="H2615">
        <v>0.46582763943161237</v>
      </c>
      <c r="I2615">
        <v>0.20555509403606648</v>
      </c>
      <c r="J2615">
        <f>_xlfn.BINOM.INV(BinomTrials,_xlfn.GAMMA.INV(Table3[[#This Row],[RV gamma]],GammaShape1,GammaRate1)/BinomTrials,Table3[[#This Row],[RV binom]])</f>
        <v>0</v>
      </c>
      <c r="K2615" s="1">
        <f>Table3[[#This Row],[Risk 1 Simulated occurences]]*_xlfn.LOGNORM.INV(Table3[[#This Row],[RV lognorm]],(LN(ImpLow1)+LN(ImpUp1))/2,(LN(ImpUp1)-LN(ImpLow1))/3.29)</f>
        <v>0</v>
      </c>
      <c r="L2615">
        <f>_xlfn.BINOM.INV(BinomTrials,_xlfn.GAMMA.INV(Table3[[#This Row],[RV gamma]],GammaShape2,GammaRate2)/BinomTrials,Table3[[#This Row],[RV binom]])</f>
        <v>0</v>
      </c>
      <c r="M2615" s="1">
        <f>Table3[[#This Row],[Risk 2 simulated occurences]]*_xlfn.LOGNORM.INV(Table3[[#This Row],[RV lognorm]],(LN(ImpLow2)+LN(ImpUp2))/2,(LN(ImpUp2)-LN(ImpLow2))/3.29)</f>
        <v>0</v>
      </c>
    </row>
    <row r="2616" spans="7:13">
      <c r="G2616">
        <v>0.56580639004977717</v>
      </c>
      <c r="H2616">
        <v>0.16513592710957672</v>
      </c>
      <c r="I2616">
        <v>0.76446546416937633</v>
      </c>
      <c r="J2616">
        <f>_xlfn.BINOM.INV(BinomTrials,_xlfn.GAMMA.INV(Table3[[#This Row],[RV gamma]],GammaShape1,GammaRate1)/BinomTrials,Table3[[#This Row],[RV binom]])</f>
        <v>0</v>
      </c>
      <c r="K2616" s="1">
        <f>Table3[[#This Row],[Risk 1 Simulated occurences]]*_xlfn.LOGNORM.INV(Table3[[#This Row],[RV lognorm]],(LN(ImpLow1)+LN(ImpUp1))/2,(LN(ImpUp1)-LN(ImpLow1))/3.29)</f>
        <v>0</v>
      </c>
      <c r="L2616">
        <f>_xlfn.BINOM.INV(BinomTrials,_xlfn.GAMMA.INV(Table3[[#This Row],[RV gamma]],GammaShape2,GammaRate2)/BinomTrials,Table3[[#This Row],[RV binom]])</f>
        <v>0</v>
      </c>
      <c r="M2616" s="1">
        <f>Table3[[#This Row],[Risk 2 simulated occurences]]*_xlfn.LOGNORM.INV(Table3[[#This Row],[RV lognorm]],(LN(ImpLow2)+LN(ImpUp2))/2,(LN(ImpUp2)-LN(ImpLow2))/3.29)</f>
        <v>0</v>
      </c>
    </row>
    <row r="2617" spans="7:13">
      <c r="G2617">
        <v>0.50799756660498563</v>
      </c>
      <c r="H2617">
        <v>0.4395269306560638</v>
      </c>
      <c r="I2617">
        <v>0.37105629470714196</v>
      </c>
      <c r="J2617">
        <f>_xlfn.BINOM.INV(BinomTrials,_xlfn.GAMMA.INV(Table3[[#This Row],[RV gamma]],GammaShape1,GammaRate1)/BinomTrials,Table3[[#This Row],[RV binom]])</f>
        <v>0</v>
      </c>
      <c r="K2617" s="1">
        <f>Table3[[#This Row],[Risk 1 Simulated occurences]]*_xlfn.LOGNORM.INV(Table3[[#This Row],[RV lognorm]],(LN(ImpLow1)+LN(ImpUp1))/2,(LN(ImpUp1)-LN(ImpLow1))/3.29)</f>
        <v>0</v>
      </c>
      <c r="L2617">
        <f>_xlfn.BINOM.INV(BinomTrials,_xlfn.GAMMA.INV(Table3[[#This Row],[RV gamma]],GammaShape2,GammaRate2)/BinomTrials,Table3[[#This Row],[RV binom]])</f>
        <v>0</v>
      </c>
      <c r="M2617" s="1">
        <f>Table3[[#This Row],[Risk 2 simulated occurences]]*_xlfn.LOGNORM.INV(Table3[[#This Row],[RV lognorm]],(LN(ImpLow2)+LN(ImpUp2))/2,(LN(ImpUp2)-LN(ImpLow2))/3.29)</f>
        <v>0</v>
      </c>
    </row>
    <row r="2618" spans="7:13">
      <c r="G2618">
        <v>0.91510192999388185</v>
      </c>
      <c r="H2618">
        <v>0.12912353646435007</v>
      </c>
      <c r="I2618">
        <v>0.34314514293481835</v>
      </c>
      <c r="J2618">
        <f>_xlfn.BINOM.INV(BinomTrials,_xlfn.GAMMA.INV(Table3[[#This Row],[RV gamma]],GammaShape1,GammaRate1)/BinomTrials,Table3[[#This Row],[RV binom]])</f>
        <v>0</v>
      </c>
      <c r="K2618" s="1">
        <f>Table3[[#This Row],[Risk 1 Simulated occurences]]*_xlfn.LOGNORM.INV(Table3[[#This Row],[RV lognorm]],(LN(ImpLow1)+LN(ImpUp1))/2,(LN(ImpUp1)-LN(ImpLow1))/3.29)</f>
        <v>0</v>
      </c>
      <c r="L2618">
        <f>_xlfn.BINOM.INV(BinomTrials,_xlfn.GAMMA.INV(Table3[[#This Row],[RV gamma]],GammaShape2,GammaRate2)/BinomTrials,Table3[[#This Row],[RV binom]])</f>
        <v>0</v>
      </c>
      <c r="M2618" s="1">
        <f>Table3[[#This Row],[Risk 2 simulated occurences]]*_xlfn.LOGNORM.INV(Table3[[#This Row],[RV lognorm]],(LN(ImpLow2)+LN(ImpUp2))/2,(LN(ImpUp2)-LN(ImpLow2))/3.29)</f>
        <v>0</v>
      </c>
    </row>
    <row r="2619" spans="7:13">
      <c r="G2619">
        <v>0.11813740717160395</v>
      </c>
      <c r="H2619">
        <v>0.17927735633183148</v>
      </c>
      <c r="I2619">
        <v>0.240417305492059</v>
      </c>
      <c r="J2619">
        <f>_xlfn.BINOM.INV(BinomTrials,_xlfn.GAMMA.INV(Table3[[#This Row],[RV gamma]],GammaShape1,GammaRate1)/BinomTrials,Table3[[#This Row],[RV binom]])</f>
        <v>0</v>
      </c>
      <c r="K2619" s="1">
        <f>Table3[[#This Row],[Risk 1 Simulated occurences]]*_xlfn.LOGNORM.INV(Table3[[#This Row],[RV lognorm]],(LN(ImpLow1)+LN(ImpUp1))/2,(LN(ImpUp1)-LN(ImpLow1))/3.29)</f>
        <v>0</v>
      </c>
      <c r="L2619">
        <f>_xlfn.BINOM.INV(BinomTrials,_xlfn.GAMMA.INV(Table3[[#This Row],[RV gamma]],GammaShape2,GammaRate2)/BinomTrials,Table3[[#This Row],[RV binom]])</f>
        <v>0</v>
      </c>
      <c r="M2619" s="1">
        <f>Table3[[#This Row],[Risk 2 simulated occurences]]*_xlfn.LOGNORM.INV(Table3[[#This Row],[RV lognorm]],(LN(ImpLow2)+LN(ImpUp2))/2,(LN(ImpUp2)-LN(ImpLow2))/3.29)</f>
        <v>0</v>
      </c>
    </row>
    <row r="2620" spans="7:13">
      <c r="G2620">
        <v>0.53540233314754548</v>
      </c>
      <c r="H2620">
        <v>0.11452786909161503</v>
      </c>
      <c r="I2620">
        <v>0.69365340503568451</v>
      </c>
      <c r="J2620">
        <f>_xlfn.BINOM.INV(BinomTrials,_xlfn.GAMMA.INV(Table3[[#This Row],[RV gamma]],GammaShape1,GammaRate1)/BinomTrials,Table3[[#This Row],[RV binom]])</f>
        <v>0</v>
      </c>
      <c r="K2620" s="1">
        <f>Table3[[#This Row],[Risk 1 Simulated occurences]]*_xlfn.LOGNORM.INV(Table3[[#This Row],[RV lognorm]],(LN(ImpLow1)+LN(ImpUp1))/2,(LN(ImpUp1)-LN(ImpLow1))/3.29)</f>
        <v>0</v>
      </c>
      <c r="L2620">
        <f>_xlfn.BINOM.INV(BinomTrials,_xlfn.GAMMA.INV(Table3[[#This Row],[RV gamma]],GammaShape2,GammaRate2)/BinomTrials,Table3[[#This Row],[RV binom]])</f>
        <v>0</v>
      </c>
      <c r="M2620" s="1">
        <f>Table3[[#This Row],[Risk 2 simulated occurences]]*_xlfn.LOGNORM.INV(Table3[[#This Row],[RV lognorm]],(LN(ImpLow2)+LN(ImpUp2))/2,(LN(ImpUp2)-LN(ImpLow2))/3.29)</f>
        <v>0</v>
      </c>
    </row>
    <row r="2621" spans="7:13">
      <c r="G2621">
        <v>0.50701321079722295</v>
      </c>
      <c r="H2621">
        <v>0.86989582277363908</v>
      </c>
      <c r="I2621">
        <v>0.23277843475005516</v>
      </c>
      <c r="J2621">
        <f>_xlfn.BINOM.INV(BinomTrials,_xlfn.GAMMA.INV(Table3[[#This Row],[RV gamma]],GammaShape1,GammaRate1)/BinomTrials,Table3[[#This Row],[RV binom]])</f>
        <v>1</v>
      </c>
      <c r="K2621" s="1">
        <f>Table3[[#This Row],[Risk 1 Simulated occurences]]*_xlfn.LOGNORM.INV(Table3[[#This Row],[RV lognorm]],(LN(ImpLow1)+LN(ImpUp1))/2,(LN(ImpUp1)-LN(ImpLow1))/3.29)</f>
        <v>18975.7250362185</v>
      </c>
      <c r="L2621">
        <f>_xlfn.BINOM.INV(BinomTrials,_xlfn.GAMMA.INV(Table3[[#This Row],[RV gamma]],GammaShape2,GammaRate2)/BinomTrials,Table3[[#This Row],[RV binom]])</f>
        <v>1</v>
      </c>
      <c r="M2621" s="1">
        <f>Table3[[#This Row],[Risk 2 simulated occurences]]*_xlfn.LOGNORM.INV(Table3[[#This Row],[RV lognorm]],(LN(ImpLow2)+LN(ImpUp2))/2,(LN(ImpUp2)-LN(ImpLow2))/3.29)</f>
        <v>1897572.5036218509</v>
      </c>
    </row>
    <row r="2622" spans="7:13">
      <c r="G2622">
        <v>0.37103386892519608</v>
      </c>
      <c r="H2622">
        <v>0.33909335655118028</v>
      </c>
      <c r="I2622">
        <v>0.30715284417716454</v>
      </c>
      <c r="J2622">
        <f>_xlfn.BINOM.INV(BinomTrials,_xlfn.GAMMA.INV(Table3[[#This Row],[RV gamma]],GammaShape1,GammaRate1)/BinomTrials,Table3[[#This Row],[RV binom]])</f>
        <v>0</v>
      </c>
      <c r="K2622" s="1">
        <f>Table3[[#This Row],[Risk 1 Simulated occurences]]*_xlfn.LOGNORM.INV(Table3[[#This Row],[RV lognorm]],(LN(ImpLow1)+LN(ImpUp1))/2,(LN(ImpUp1)-LN(ImpLow1))/3.29)</f>
        <v>0</v>
      </c>
      <c r="L2622">
        <f>_xlfn.BINOM.INV(BinomTrials,_xlfn.GAMMA.INV(Table3[[#This Row],[RV gamma]],GammaShape2,GammaRate2)/BinomTrials,Table3[[#This Row],[RV binom]])</f>
        <v>0</v>
      </c>
      <c r="M2622" s="1">
        <f>Table3[[#This Row],[Risk 2 simulated occurences]]*_xlfn.LOGNORM.INV(Table3[[#This Row],[RV lognorm]],(LN(ImpLow2)+LN(ImpUp2))/2,(LN(ImpUp2)-LN(ImpLow2))/3.29)</f>
        <v>0</v>
      </c>
    </row>
    <row r="2623" spans="7:13">
      <c r="G2623">
        <v>0.96623502577014031</v>
      </c>
      <c r="H2623">
        <v>0.14204355568720192</v>
      </c>
      <c r="I2623">
        <v>0.31785208560426353</v>
      </c>
      <c r="J2623">
        <f>_xlfn.BINOM.INV(BinomTrials,_xlfn.GAMMA.INV(Table3[[#This Row],[RV gamma]],GammaShape1,GammaRate1)/BinomTrials,Table3[[#This Row],[RV binom]])</f>
        <v>0</v>
      </c>
      <c r="K2623" s="1">
        <f>Table3[[#This Row],[Risk 1 Simulated occurences]]*_xlfn.LOGNORM.INV(Table3[[#This Row],[RV lognorm]],(LN(ImpLow1)+LN(ImpUp1))/2,(LN(ImpUp1)-LN(ImpLow1))/3.29)</f>
        <v>0</v>
      </c>
      <c r="L2623">
        <f>_xlfn.BINOM.INV(BinomTrials,_xlfn.GAMMA.INV(Table3[[#This Row],[RV gamma]],GammaShape2,GammaRate2)/BinomTrials,Table3[[#This Row],[RV binom]])</f>
        <v>0</v>
      </c>
      <c r="M2623" s="1">
        <f>Table3[[#This Row],[Risk 2 simulated occurences]]*_xlfn.LOGNORM.INV(Table3[[#This Row],[RV lognorm]],(LN(ImpLow2)+LN(ImpUp2))/2,(LN(ImpUp2)-LN(ImpLow2))/3.29)</f>
        <v>0</v>
      </c>
    </row>
    <row r="2624" spans="7:13">
      <c r="G2624">
        <v>0.51207811874899922</v>
      </c>
      <c r="H2624">
        <v>0.32604043480290118</v>
      </c>
      <c r="I2624">
        <v>0.14000275085680314</v>
      </c>
      <c r="J2624">
        <f>_xlfn.BINOM.INV(BinomTrials,_xlfn.GAMMA.INV(Table3[[#This Row],[RV gamma]],GammaShape1,GammaRate1)/BinomTrials,Table3[[#This Row],[RV binom]])</f>
        <v>0</v>
      </c>
      <c r="K2624" s="1">
        <f>Table3[[#This Row],[Risk 1 Simulated occurences]]*_xlfn.LOGNORM.INV(Table3[[#This Row],[RV lognorm]],(LN(ImpLow1)+LN(ImpUp1))/2,(LN(ImpUp1)-LN(ImpLow1))/3.29)</f>
        <v>0</v>
      </c>
      <c r="L2624">
        <f>_xlfn.BINOM.INV(BinomTrials,_xlfn.GAMMA.INV(Table3[[#This Row],[RV gamma]],GammaShape2,GammaRate2)/BinomTrials,Table3[[#This Row],[RV binom]])</f>
        <v>0</v>
      </c>
      <c r="M2624" s="1">
        <f>Table3[[#This Row],[Risk 2 simulated occurences]]*_xlfn.LOGNORM.INV(Table3[[#This Row],[RV lognorm]],(LN(ImpLow2)+LN(ImpUp2))/2,(LN(ImpUp2)-LN(ImpLow2))/3.29)</f>
        <v>0</v>
      </c>
    </row>
    <row r="2625" spans="7:13">
      <c r="G2625">
        <v>0.49694181443049656</v>
      </c>
      <c r="H2625">
        <v>0.76158773236050625</v>
      </c>
      <c r="I2625">
        <v>2.6233650290516042E-2</v>
      </c>
      <c r="J2625">
        <f>_xlfn.BINOM.INV(BinomTrials,_xlfn.GAMMA.INV(Table3[[#This Row],[RV gamma]],GammaShape1,GammaRate1)/BinomTrials,Table3[[#This Row],[RV binom]])</f>
        <v>1</v>
      </c>
      <c r="K2625" s="1">
        <f>Table3[[#This Row],[Risk 1 Simulated occurences]]*_xlfn.LOGNORM.INV(Table3[[#This Row],[RV lognorm]],(LN(ImpLow1)+LN(ImpUp1))/2,(LN(ImpUp1)-LN(ImpLow1))/3.29)</f>
        <v>8138.667587334071</v>
      </c>
      <c r="L2625">
        <f>_xlfn.BINOM.INV(BinomTrials,_xlfn.GAMMA.INV(Table3[[#This Row],[RV gamma]],GammaShape2,GammaRate2)/BinomTrials,Table3[[#This Row],[RV binom]])</f>
        <v>0</v>
      </c>
      <c r="M2625" s="1">
        <f>Table3[[#This Row],[Risk 2 simulated occurences]]*_xlfn.LOGNORM.INV(Table3[[#This Row],[RV lognorm]],(LN(ImpLow2)+LN(ImpUp2))/2,(LN(ImpUp2)-LN(ImpLow2))/3.29)</f>
        <v>0</v>
      </c>
    </row>
    <row r="2626" spans="7:13">
      <c r="G2626">
        <v>0.10107513335583505</v>
      </c>
      <c r="H2626">
        <v>5.0177830294788738E-3</v>
      </c>
      <c r="I2626">
        <v>0.90896043270312266</v>
      </c>
      <c r="J2626">
        <f>_xlfn.BINOM.INV(BinomTrials,_xlfn.GAMMA.INV(Table3[[#This Row],[RV gamma]],GammaShape1,GammaRate1)/BinomTrials,Table3[[#This Row],[RV binom]])</f>
        <v>0</v>
      </c>
      <c r="K2626" s="1">
        <f>Table3[[#This Row],[Risk 1 Simulated occurences]]*_xlfn.LOGNORM.INV(Table3[[#This Row],[RV lognorm]],(LN(ImpLow1)+LN(ImpUp1))/2,(LN(ImpUp1)-LN(ImpLow1))/3.29)</f>
        <v>0</v>
      </c>
      <c r="L2626">
        <f>_xlfn.BINOM.INV(BinomTrials,_xlfn.GAMMA.INV(Table3[[#This Row],[RV gamma]],GammaShape2,GammaRate2)/BinomTrials,Table3[[#This Row],[RV binom]])</f>
        <v>0</v>
      </c>
      <c r="M2626" s="1">
        <f>Table3[[#This Row],[Risk 2 simulated occurences]]*_xlfn.LOGNORM.INV(Table3[[#This Row],[RV lognorm]],(LN(ImpLow2)+LN(ImpUp2))/2,(LN(ImpUp2)-LN(ImpLow2))/3.29)</f>
        <v>0</v>
      </c>
    </row>
    <row r="2627" spans="7:13">
      <c r="G2627">
        <v>0.76976631151967045</v>
      </c>
      <c r="H2627">
        <v>0.33387937645142868</v>
      </c>
      <c r="I2627">
        <v>0.8979924413831869</v>
      </c>
      <c r="J2627">
        <f>_xlfn.BINOM.INV(BinomTrials,_xlfn.GAMMA.INV(Table3[[#This Row],[RV gamma]],GammaShape1,GammaRate1)/BinomTrials,Table3[[#This Row],[RV binom]])</f>
        <v>0</v>
      </c>
      <c r="K2627" s="1">
        <f>Table3[[#This Row],[Risk 1 Simulated occurences]]*_xlfn.LOGNORM.INV(Table3[[#This Row],[RV lognorm]],(LN(ImpLow1)+LN(ImpUp1))/2,(LN(ImpUp1)-LN(ImpLow1))/3.29)</f>
        <v>0</v>
      </c>
      <c r="L2627">
        <f>_xlfn.BINOM.INV(BinomTrials,_xlfn.GAMMA.INV(Table3[[#This Row],[RV gamma]],GammaShape2,GammaRate2)/BinomTrials,Table3[[#This Row],[RV binom]])</f>
        <v>0</v>
      </c>
      <c r="M2627" s="1">
        <f>Table3[[#This Row],[Risk 2 simulated occurences]]*_xlfn.LOGNORM.INV(Table3[[#This Row],[RV lognorm]],(LN(ImpLow2)+LN(ImpUp2))/2,(LN(ImpUp2)-LN(ImpLow2))/3.29)</f>
        <v>0</v>
      </c>
    </row>
    <row r="2628" spans="7:13">
      <c r="G2628">
        <v>0.46239771110117328</v>
      </c>
      <c r="H2628">
        <v>0.51068001916198058</v>
      </c>
      <c r="I2628">
        <v>0.55896232722278794</v>
      </c>
      <c r="J2628">
        <f>_xlfn.BINOM.INV(BinomTrials,_xlfn.GAMMA.INV(Table3[[#This Row],[RV gamma]],GammaShape1,GammaRate1)/BinomTrials,Table3[[#This Row],[RV binom]])</f>
        <v>0</v>
      </c>
      <c r="K2628" s="1">
        <f>Table3[[#This Row],[Risk 1 Simulated occurences]]*_xlfn.LOGNORM.INV(Table3[[#This Row],[RV lognorm]],(LN(ImpLow1)+LN(ImpUp1))/2,(LN(ImpUp1)-LN(ImpLow1))/3.29)</f>
        <v>0</v>
      </c>
      <c r="L2628">
        <f>_xlfn.BINOM.INV(BinomTrials,_xlfn.GAMMA.INV(Table3[[#This Row],[RV gamma]],GammaShape2,GammaRate2)/BinomTrials,Table3[[#This Row],[RV binom]])</f>
        <v>0</v>
      </c>
      <c r="M2628" s="1">
        <f>Table3[[#This Row],[Risk 2 simulated occurences]]*_xlfn.LOGNORM.INV(Table3[[#This Row],[RV lognorm]],(LN(ImpLow2)+LN(ImpUp2))/2,(LN(ImpUp2)-LN(ImpLow2))/3.29)</f>
        <v>0</v>
      </c>
    </row>
    <row r="2629" spans="7:13">
      <c r="G2629">
        <v>0.51833047741946325</v>
      </c>
      <c r="H2629">
        <v>0.99908205540808015</v>
      </c>
      <c r="I2629">
        <v>0.47983363339669705</v>
      </c>
      <c r="J2629">
        <f>_xlfn.BINOM.INV(BinomTrials,_xlfn.GAMMA.INV(Table3[[#This Row],[RV gamma]],GammaShape1,GammaRate1)/BinomTrials,Table3[[#This Row],[RV binom]])</f>
        <v>4</v>
      </c>
      <c r="K2629" s="1">
        <f>Table3[[#This Row],[Risk 1 Simulated occurences]]*_xlfn.LOGNORM.INV(Table3[[#This Row],[RV lognorm]],(LN(ImpLow1)+LN(ImpUp1))/2,(LN(ImpUp1)-LN(ImpLow1))/3.29)</f>
        <v>122092.45503601138</v>
      </c>
      <c r="L2629">
        <f>_xlfn.BINOM.INV(BinomTrials,_xlfn.GAMMA.INV(Table3[[#This Row],[RV gamma]],GammaShape2,GammaRate2)/BinomTrials,Table3[[#This Row],[RV binom]])</f>
        <v>2</v>
      </c>
      <c r="M2629" s="1">
        <f>Table3[[#This Row],[Risk 2 simulated occurences]]*_xlfn.LOGNORM.INV(Table3[[#This Row],[RV lognorm]],(LN(ImpLow2)+LN(ImpUp2))/2,(LN(ImpUp2)-LN(ImpLow2))/3.29)</f>
        <v>6104622.7518005716</v>
      </c>
    </row>
    <row r="2630" spans="7:13">
      <c r="G2630">
        <v>0.58033398891814703</v>
      </c>
      <c r="H2630">
        <v>0.57210524360281656</v>
      </c>
      <c r="I2630">
        <v>0.56387649828748609</v>
      </c>
      <c r="J2630">
        <f>_xlfn.BINOM.INV(BinomTrials,_xlfn.GAMMA.INV(Table3[[#This Row],[RV gamma]],GammaShape1,GammaRate1)/BinomTrials,Table3[[#This Row],[RV binom]])</f>
        <v>0</v>
      </c>
      <c r="K2630" s="1">
        <f>Table3[[#This Row],[Risk 1 Simulated occurences]]*_xlfn.LOGNORM.INV(Table3[[#This Row],[RV lognorm]],(LN(ImpLow1)+LN(ImpUp1))/2,(LN(ImpUp1)-LN(ImpLow1))/3.29)</f>
        <v>0</v>
      </c>
      <c r="L2630">
        <f>_xlfn.BINOM.INV(BinomTrials,_xlfn.GAMMA.INV(Table3[[#This Row],[RV gamma]],GammaShape2,GammaRate2)/BinomTrials,Table3[[#This Row],[RV binom]])</f>
        <v>0</v>
      </c>
      <c r="M2630" s="1">
        <f>Table3[[#This Row],[Risk 2 simulated occurences]]*_xlfn.LOGNORM.INV(Table3[[#This Row],[RV lognorm]],(LN(ImpLow2)+LN(ImpUp2))/2,(LN(ImpUp2)-LN(ImpLow2))/3.29)</f>
        <v>0</v>
      </c>
    </row>
    <row r="2631" spans="7:13">
      <c r="G2631">
        <v>0.67335174729738001</v>
      </c>
      <c r="H2631">
        <v>0.37282923253850508</v>
      </c>
      <c r="I2631">
        <v>7.23067177796302E-2</v>
      </c>
      <c r="J2631">
        <f>_xlfn.BINOM.INV(BinomTrials,_xlfn.GAMMA.INV(Table3[[#This Row],[RV gamma]],GammaShape1,GammaRate1)/BinomTrials,Table3[[#This Row],[RV binom]])</f>
        <v>0</v>
      </c>
      <c r="K2631" s="1">
        <f>Table3[[#This Row],[Risk 1 Simulated occurences]]*_xlfn.LOGNORM.INV(Table3[[#This Row],[RV lognorm]],(LN(ImpLow1)+LN(ImpUp1))/2,(LN(ImpUp1)-LN(ImpLow1))/3.29)</f>
        <v>0</v>
      </c>
      <c r="L2631">
        <f>_xlfn.BINOM.INV(BinomTrials,_xlfn.GAMMA.INV(Table3[[#This Row],[RV gamma]],GammaShape2,GammaRate2)/BinomTrials,Table3[[#This Row],[RV binom]])</f>
        <v>0</v>
      </c>
      <c r="M2631" s="1">
        <f>Table3[[#This Row],[Risk 2 simulated occurences]]*_xlfn.LOGNORM.INV(Table3[[#This Row],[RV lognorm]],(LN(ImpLow2)+LN(ImpUp2))/2,(LN(ImpUp2)-LN(ImpLow2))/3.29)</f>
        <v>0</v>
      </c>
    </row>
    <row r="2632" spans="7:13">
      <c r="G2632">
        <v>2.2816827065691738E-2</v>
      </c>
      <c r="H2632">
        <v>0.14091127465521511</v>
      </c>
      <c r="I2632">
        <v>0.25900572224473845</v>
      </c>
      <c r="J2632">
        <f>_xlfn.BINOM.INV(BinomTrials,_xlfn.GAMMA.INV(Table3[[#This Row],[RV gamma]],GammaShape1,GammaRate1)/BinomTrials,Table3[[#This Row],[RV binom]])</f>
        <v>0</v>
      </c>
      <c r="K2632" s="1">
        <f>Table3[[#This Row],[Risk 1 Simulated occurences]]*_xlfn.LOGNORM.INV(Table3[[#This Row],[RV lognorm]],(LN(ImpLow1)+LN(ImpUp1))/2,(LN(ImpUp1)-LN(ImpLow1))/3.29)</f>
        <v>0</v>
      </c>
      <c r="L2632">
        <f>_xlfn.BINOM.INV(BinomTrials,_xlfn.GAMMA.INV(Table3[[#This Row],[RV gamma]],GammaShape2,GammaRate2)/BinomTrials,Table3[[#This Row],[RV binom]])</f>
        <v>0</v>
      </c>
      <c r="M2632" s="1">
        <f>Table3[[#This Row],[Risk 2 simulated occurences]]*_xlfn.LOGNORM.INV(Table3[[#This Row],[RV lognorm]],(LN(ImpLow2)+LN(ImpUp2))/2,(LN(ImpUp2)-LN(ImpLow2))/3.29)</f>
        <v>0</v>
      </c>
    </row>
    <row r="2633" spans="7:13">
      <c r="G2633">
        <v>0.48241249308102413</v>
      </c>
      <c r="H2633">
        <v>0.29579313020025993</v>
      </c>
      <c r="I2633">
        <v>0.10917376731949568</v>
      </c>
      <c r="J2633">
        <f>_xlfn.BINOM.INV(BinomTrials,_xlfn.GAMMA.INV(Table3[[#This Row],[RV gamma]],GammaShape1,GammaRate1)/BinomTrials,Table3[[#This Row],[RV binom]])</f>
        <v>0</v>
      </c>
      <c r="K2633" s="1">
        <f>Table3[[#This Row],[Risk 1 Simulated occurences]]*_xlfn.LOGNORM.INV(Table3[[#This Row],[RV lognorm]],(LN(ImpLow1)+LN(ImpUp1))/2,(LN(ImpUp1)-LN(ImpLow1))/3.29)</f>
        <v>0</v>
      </c>
      <c r="L2633">
        <f>_xlfn.BINOM.INV(BinomTrials,_xlfn.GAMMA.INV(Table3[[#This Row],[RV gamma]],GammaShape2,GammaRate2)/BinomTrials,Table3[[#This Row],[RV binom]])</f>
        <v>0</v>
      </c>
      <c r="M2633" s="1">
        <f>Table3[[#This Row],[Risk 2 simulated occurences]]*_xlfn.LOGNORM.INV(Table3[[#This Row],[RV lognorm]],(LN(ImpLow2)+LN(ImpUp2))/2,(LN(ImpUp2)-LN(ImpLow2))/3.29)</f>
        <v>0</v>
      </c>
    </row>
    <row r="2634" spans="7:13">
      <c r="G2634">
        <v>0.90677121277282535</v>
      </c>
      <c r="H2634">
        <v>0.39513927576837093</v>
      </c>
      <c r="I2634">
        <v>0.88350733876391652</v>
      </c>
      <c r="J2634">
        <f>_xlfn.BINOM.INV(BinomTrials,_xlfn.GAMMA.INV(Table3[[#This Row],[RV gamma]],GammaShape1,GammaRate1)/BinomTrials,Table3[[#This Row],[RV binom]])</f>
        <v>0</v>
      </c>
      <c r="K2634" s="1">
        <f>Table3[[#This Row],[Risk 1 Simulated occurences]]*_xlfn.LOGNORM.INV(Table3[[#This Row],[RV lognorm]],(LN(ImpLow1)+LN(ImpUp1))/2,(LN(ImpUp1)-LN(ImpLow1))/3.29)</f>
        <v>0</v>
      </c>
      <c r="L2634">
        <f>_xlfn.BINOM.INV(BinomTrials,_xlfn.GAMMA.INV(Table3[[#This Row],[RV gamma]],GammaShape2,GammaRate2)/BinomTrials,Table3[[#This Row],[RV binom]])</f>
        <v>0</v>
      </c>
      <c r="M2634" s="1">
        <f>Table3[[#This Row],[Risk 2 simulated occurences]]*_xlfn.LOGNORM.INV(Table3[[#This Row],[RV lognorm]],(LN(ImpLow2)+LN(ImpUp2))/2,(LN(ImpUp2)-LN(ImpLow2))/3.29)</f>
        <v>0</v>
      </c>
    </row>
    <row r="2635" spans="7:13">
      <c r="G2635">
        <v>0.1037730728759305</v>
      </c>
      <c r="H2635">
        <v>0.10580783901075266</v>
      </c>
      <c r="I2635">
        <v>0.10784260514557482</v>
      </c>
      <c r="J2635">
        <f>_xlfn.BINOM.INV(BinomTrials,_xlfn.GAMMA.INV(Table3[[#This Row],[RV gamma]],GammaShape1,GammaRate1)/BinomTrials,Table3[[#This Row],[RV binom]])</f>
        <v>0</v>
      </c>
      <c r="K2635" s="1">
        <f>Table3[[#This Row],[Risk 1 Simulated occurences]]*_xlfn.LOGNORM.INV(Table3[[#This Row],[RV lognorm]],(LN(ImpLow1)+LN(ImpUp1))/2,(LN(ImpUp1)-LN(ImpLow1))/3.29)</f>
        <v>0</v>
      </c>
      <c r="L2635">
        <f>_xlfn.BINOM.INV(BinomTrials,_xlfn.GAMMA.INV(Table3[[#This Row],[RV gamma]],GammaShape2,GammaRate2)/BinomTrials,Table3[[#This Row],[RV binom]])</f>
        <v>0</v>
      </c>
      <c r="M2635" s="1">
        <f>Table3[[#This Row],[Risk 2 simulated occurences]]*_xlfn.LOGNORM.INV(Table3[[#This Row],[RV lognorm]],(LN(ImpLow2)+LN(ImpUp2))/2,(LN(ImpUp2)-LN(ImpLow2))/3.29)</f>
        <v>0</v>
      </c>
    </row>
    <row r="2636" spans="7:13">
      <c r="G2636">
        <v>0.11403582576384573</v>
      </c>
      <c r="H2636">
        <v>0.31235025371999958</v>
      </c>
      <c r="I2636">
        <v>0.51066468167615342</v>
      </c>
      <c r="J2636">
        <f>_xlfn.BINOM.INV(BinomTrials,_xlfn.GAMMA.INV(Table3[[#This Row],[RV gamma]],GammaShape1,GammaRate1)/BinomTrials,Table3[[#This Row],[RV binom]])</f>
        <v>0</v>
      </c>
      <c r="K2636" s="1">
        <f>Table3[[#This Row],[Risk 1 Simulated occurences]]*_xlfn.LOGNORM.INV(Table3[[#This Row],[RV lognorm]],(LN(ImpLow1)+LN(ImpUp1))/2,(LN(ImpUp1)-LN(ImpLow1))/3.29)</f>
        <v>0</v>
      </c>
      <c r="L2636">
        <f>_xlfn.BINOM.INV(BinomTrials,_xlfn.GAMMA.INV(Table3[[#This Row],[RV gamma]],GammaShape2,GammaRate2)/BinomTrials,Table3[[#This Row],[RV binom]])</f>
        <v>0</v>
      </c>
      <c r="M2636" s="1">
        <f>Table3[[#This Row],[Risk 2 simulated occurences]]*_xlfn.LOGNORM.INV(Table3[[#This Row],[RV lognorm]],(LN(ImpLow2)+LN(ImpUp2))/2,(LN(ImpUp2)-LN(ImpLow2))/3.29)</f>
        <v>0</v>
      </c>
    </row>
    <row r="2637" spans="7:13">
      <c r="G2637">
        <v>0.60012361295527017</v>
      </c>
      <c r="H2637">
        <v>0.67071427203282452</v>
      </c>
      <c r="I2637">
        <v>0.74130493111037876</v>
      </c>
      <c r="J2637">
        <f>_xlfn.BINOM.INV(BinomTrials,_xlfn.GAMMA.INV(Table3[[#This Row],[RV gamma]],GammaShape1,GammaRate1)/BinomTrials,Table3[[#This Row],[RV binom]])</f>
        <v>1</v>
      </c>
      <c r="K2637" s="1">
        <f>Table3[[#This Row],[Risk 1 Simulated occurences]]*_xlfn.LOGNORM.INV(Table3[[#This Row],[RV lognorm]],(LN(ImpLow1)+LN(ImpUp1))/2,(LN(ImpUp1)-LN(ImpLow1))/3.29)</f>
        <v>49747.368189430992</v>
      </c>
      <c r="L2637">
        <f>_xlfn.BINOM.INV(BinomTrials,_xlfn.GAMMA.INV(Table3[[#This Row],[RV gamma]],GammaShape2,GammaRate2)/BinomTrials,Table3[[#This Row],[RV binom]])</f>
        <v>0</v>
      </c>
      <c r="M2637" s="1">
        <f>Table3[[#This Row],[Risk 2 simulated occurences]]*_xlfn.LOGNORM.INV(Table3[[#This Row],[RV lognorm]],(LN(ImpLow2)+LN(ImpUp2))/2,(LN(ImpUp2)-LN(ImpLow2))/3.29)</f>
        <v>0</v>
      </c>
    </row>
    <row r="2638" spans="7:13">
      <c r="G2638">
        <v>0.27756293922549252</v>
      </c>
      <c r="H2638">
        <v>0.69477005568089434</v>
      </c>
      <c r="I2638">
        <v>0.11197717213629613</v>
      </c>
      <c r="J2638">
        <f>_xlfn.BINOM.INV(BinomTrials,_xlfn.GAMMA.INV(Table3[[#This Row],[RV gamma]],GammaShape1,GammaRate1)/BinomTrials,Table3[[#This Row],[RV binom]])</f>
        <v>1</v>
      </c>
      <c r="K2638" s="1">
        <f>Table3[[#This Row],[Risk 1 Simulated occurences]]*_xlfn.LOGNORM.INV(Table3[[#This Row],[RV lognorm]],(LN(ImpLow1)+LN(ImpUp1))/2,(LN(ImpUp1)-LN(ImpLow1))/3.29)</f>
        <v>13501.149227247164</v>
      </c>
      <c r="L2638">
        <f>_xlfn.BINOM.INV(BinomTrials,_xlfn.GAMMA.INV(Table3[[#This Row],[RV gamma]],GammaShape2,GammaRate2)/BinomTrials,Table3[[#This Row],[RV binom]])</f>
        <v>0</v>
      </c>
      <c r="M2638" s="1">
        <f>Table3[[#This Row],[Risk 2 simulated occurences]]*_xlfn.LOGNORM.INV(Table3[[#This Row],[RV lognorm]],(LN(ImpLow2)+LN(ImpUp2))/2,(LN(ImpUp2)-LN(ImpLow2))/3.29)</f>
        <v>0</v>
      </c>
    </row>
    <row r="2639" spans="7:13">
      <c r="G2639">
        <v>3.1956285253146796E-4</v>
      </c>
      <c r="H2639">
        <v>3.2582879081639871E-4</v>
      </c>
      <c r="I2639">
        <v>3.3209472910132945E-4</v>
      </c>
      <c r="J2639">
        <f>_xlfn.BINOM.INV(BinomTrials,_xlfn.GAMMA.INV(Table3[[#This Row],[RV gamma]],GammaShape1,GammaRate1)/BinomTrials,Table3[[#This Row],[RV binom]])</f>
        <v>0</v>
      </c>
      <c r="K2639" s="1">
        <f>Table3[[#This Row],[Risk 1 Simulated occurences]]*_xlfn.LOGNORM.INV(Table3[[#This Row],[RV lognorm]],(LN(ImpLow1)+LN(ImpUp1))/2,(LN(ImpUp1)-LN(ImpLow1))/3.29)</f>
        <v>0</v>
      </c>
      <c r="L2639">
        <f>_xlfn.BINOM.INV(BinomTrials,_xlfn.GAMMA.INV(Table3[[#This Row],[RV gamma]],GammaShape2,GammaRate2)/BinomTrials,Table3[[#This Row],[RV binom]])</f>
        <v>0</v>
      </c>
      <c r="M2639" s="1">
        <f>Table3[[#This Row],[Risk 2 simulated occurences]]*_xlfn.LOGNORM.INV(Table3[[#This Row],[RV lognorm]],(LN(ImpLow2)+LN(ImpUp2))/2,(LN(ImpUp2)-LN(ImpLow2))/3.29)</f>
        <v>0</v>
      </c>
    </row>
    <row r="2640" spans="7:13">
      <c r="G2640">
        <v>0.37089286249638204</v>
      </c>
      <c r="H2640">
        <v>0.47620448725121306</v>
      </c>
      <c r="I2640">
        <v>0.58151611200604403</v>
      </c>
      <c r="J2640">
        <f>_xlfn.BINOM.INV(BinomTrials,_xlfn.GAMMA.INV(Table3[[#This Row],[RV gamma]],GammaShape1,GammaRate1)/BinomTrials,Table3[[#This Row],[RV binom]])</f>
        <v>0</v>
      </c>
      <c r="K2640" s="1">
        <f>Table3[[#This Row],[Risk 1 Simulated occurences]]*_xlfn.LOGNORM.INV(Table3[[#This Row],[RV lognorm]],(LN(ImpLow1)+LN(ImpUp1))/2,(LN(ImpUp1)-LN(ImpLow1))/3.29)</f>
        <v>0</v>
      </c>
      <c r="L2640">
        <f>_xlfn.BINOM.INV(BinomTrials,_xlfn.GAMMA.INV(Table3[[#This Row],[RV gamma]],GammaShape2,GammaRate2)/BinomTrials,Table3[[#This Row],[RV binom]])</f>
        <v>0</v>
      </c>
      <c r="M2640" s="1">
        <f>Table3[[#This Row],[Risk 2 simulated occurences]]*_xlfn.LOGNORM.INV(Table3[[#This Row],[RV lognorm]],(LN(ImpLow2)+LN(ImpUp2))/2,(LN(ImpUp2)-LN(ImpLow2))/3.29)</f>
        <v>0</v>
      </c>
    </row>
    <row r="2641" spans="7:13">
      <c r="G2641">
        <v>0.59633997669273053</v>
      </c>
      <c r="H2641">
        <v>0.56881723113768601</v>
      </c>
      <c r="I2641">
        <v>0.54129448558264159</v>
      </c>
      <c r="J2641">
        <f>_xlfn.BINOM.INV(BinomTrials,_xlfn.GAMMA.INV(Table3[[#This Row],[RV gamma]],GammaShape1,GammaRate1)/BinomTrials,Table3[[#This Row],[RV binom]])</f>
        <v>0</v>
      </c>
      <c r="K2641" s="1">
        <f>Table3[[#This Row],[Risk 1 Simulated occurences]]*_xlfn.LOGNORM.INV(Table3[[#This Row],[RV lognorm]],(LN(ImpLow1)+LN(ImpUp1))/2,(LN(ImpUp1)-LN(ImpLow1))/3.29)</f>
        <v>0</v>
      </c>
      <c r="L2641">
        <f>_xlfn.BINOM.INV(BinomTrials,_xlfn.GAMMA.INV(Table3[[#This Row],[RV gamma]],GammaShape2,GammaRate2)/BinomTrials,Table3[[#This Row],[RV binom]])</f>
        <v>0</v>
      </c>
      <c r="M2641" s="1">
        <f>Table3[[#This Row],[Risk 2 simulated occurences]]*_xlfn.LOGNORM.INV(Table3[[#This Row],[RV lognorm]],(LN(ImpLow2)+LN(ImpUp2))/2,(LN(ImpUp2)-LN(ImpLow2))/3.29)</f>
        <v>0</v>
      </c>
    </row>
    <row r="2642" spans="7:13">
      <c r="G2642">
        <v>0.68598827472235457</v>
      </c>
      <c r="H2642">
        <v>0.11120373108945961</v>
      </c>
      <c r="I2642">
        <v>0.53641918745656458</v>
      </c>
      <c r="J2642">
        <f>_xlfn.BINOM.INV(BinomTrials,_xlfn.GAMMA.INV(Table3[[#This Row],[RV gamma]],GammaShape1,GammaRate1)/BinomTrials,Table3[[#This Row],[RV binom]])</f>
        <v>0</v>
      </c>
      <c r="K2642" s="1">
        <f>Table3[[#This Row],[Risk 1 Simulated occurences]]*_xlfn.LOGNORM.INV(Table3[[#This Row],[RV lognorm]],(LN(ImpLow1)+LN(ImpUp1))/2,(LN(ImpUp1)-LN(ImpLow1))/3.29)</f>
        <v>0</v>
      </c>
      <c r="L2642">
        <f>_xlfn.BINOM.INV(BinomTrials,_xlfn.GAMMA.INV(Table3[[#This Row],[RV gamma]],GammaShape2,GammaRate2)/BinomTrials,Table3[[#This Row],[RV binom]])</f>
        <v>0</v>
      </c>
      <c r="M2642" s="1">
        <f>Table3[[#This Row],[Risk 2 simulated occurences]]*_xlfn.LOGNORM.INV(Table3[[#This Row],[RV lognorm]],(LN(ImpLow2)+LN(ImpUp2))/2,(LN(ImpUp2)-LN(ImpLow2))/3.29)</f>
        <v>0</v>
      </c>
    </row>
    <row r="2643" spans="7:13">
      <c r="G2643">
        <v>0.40493325861400609</v>
      </c>
      <c r="H2643">
        <v>1.1084205476140699E-3</v>
      </c>
      <c r="I2643">
        <v>0.59728358248122204</v>
      </c>
      <c r="J2643">
        <f>_xlfn.BINOM.INV(BinomTrials,_xlfn.GAMMA.INV(Table3[[#This Row],[RV gamma]],GammaShape1,GammaRate1)/BinomTrials,Table3[[#This Row],[RV binom]])</f>
        <v>0</v>
      </c>
      <c r="K2643" s="1">
        <f>Table3[[#This Row],[Risk 1 Simulated occurences]]*_xlfn.LOGNORM.INV(Table3[[#This Row],[RV lognorm]],(LN(ImpLow1)+LN(ImpUp1))/2,(LN(ImpUp1)-LN(ImpLow1))/3.29)</f>
        <v>0</v>
      </c>
      <c r="L2643">
        <f>_xlfn.BINOM.INV(BinomTrials,_xlfn.GAMMA.INV(Table3[[#This Row],[RV gamma]],GammaShape2,GammaRate2)/BinomTrials,Table3[[#This Row],[RV binom]])</f>
        <v>0</v>
      </c>
      <c r="M2643" s="1">
        <f>Table3[[#This Row],[Risk 2 simulated occurences]]*_xlfn.LOGNORM.INV(Table3[[#This Row],[RV lognorm]],(LN(ImpLow2)+LN(ImpUp2))/2,(LN(ImpUp2)-LN(ImpLow2))/3.29)</f>
        <v>0</v>
      </c>
    </row>
    <row r="2644" spans="7:13">
      <c r="G2644">
        <v>0.71327752560064084</v>
      </c>
      <c r="H2644">
        <v>0.62922414374967295</v>
      </c>
      <c r="I2644">
        <v>0.54517076189870517</v>
      </c>
      <c r="J2644">
        <f>_xlfn.BINOM.INV(BinomTrials,_xlfn.GAMMA.INV(Table3[[#This Row],[RV gamma]],GammaShape1,GammaRate1)/BinomTrials,Table3[[#This Row],[RV binom]])</f>
        <v>1</v>
      </c>
      <c r="K2644" s="1">
        <f>Table3[[#This Row],[Risk 1 Simulated occurences]]*_xlfn.LOGNORM.INV(Table3[[#This Row],[RV lognorm]],(LN(ImpLow1)+LN(ImpUp1))/2,(LN(ImpUp1)-LN(ImpLow1))/3.29)</f>
        <v>34236.484083216419</v>
      </c>
      <c r="L2644">
        <f>_xlfn.BINOM.INV(BinomTrials,_xlfn.GAMMA.INV(Table3[[#This Row],[RV gamma]],GammaShape2,GammaRate2)/BinomTrials,Table3[[#This Row],[RV binom]])</f>
        <v>0</v>
      </c>
      <c r="M2644" s="1">
        <f>Table3[[#This Row],[Risk 2 simulated occurences]]*_xlfn.LOGNORM.INV(Table3[[#This Row],[RV lognorm]],(LN(ImpLow2)+LN(ImpUp2))/2,(LN(ImpUp2)-LN(ImpLow2))/3.29)</f>
        <v>0</v>
      </c>
    </row>
    <row r="2645" spans="7:13">
      <c r="G2645">
        <v>5.537276997015475E-2</v>
      </c>
      <c r="H2645">
        <v>0.37018400075388325</v>
      </c>
      <c r="I2645">
        <v>0.68499523153761177</v>
      </c>
      <c r="J2645">
        <f>_xlfn.BINOM.INV(BinomTrials,_xlfn.GAMMA.INV(Table3[[#This Row],[RV gamma]],GammaShape1,GammaRate1)/BinomTrials,Table3[[#This Row],[RV binom]])</f>
        <v>0</v>
      </c>
      <c r="K2645" s="1">
        <f>Table3[[#This Row],[Risk 1 Simulated occurences]]*_xlfn.LOGNORM.INV(Table3[[#This Row],[RV lognorm]],(LN(ImpLow1)+LN(ImpUp1))/2,(LN(ImpUp1)-LN(ImpLow1))/3.29)</f>
        <v>0</v>
      </c>
      <c r="L2645">
        <f>_xlfn.BINOM.INV(BinomTrials,_xlfn.GAMMA.INV(Table3[[#This Row],[RV gamma]],GammaShape2,GammaRate2)/BinomTrials,Table3[[#This Row],[RV binom]])</f>
        <v>0</v>
      </c>
      <c r="M2645" s="1">
        <f>Table3[[#This Row],[Risk 2 simulated occurences]]*_xlfn.LOGNORM.INV(Table3[[#This Row],[RV lognorm]],(LN(ImpLow2)+LN(ImpUp2))/2,(LN(ImpUp2)-LN(ImpLow2))/3.29)</f>
        <v>0</v>
      </c>
    </row>
    <row r="2646" spans="7:13">
      <c r="G2646">
        <v>0.65014488839085438</v>
      </c>
      <c r="H2646">
        <v>0.68250067051616525</v>
      </c>
      <c r="I2646">
        <v>0.71485645264147613</v>
      </c>
      <c r="J2646">
        <f>_xlfn.BINOM.INV(BinomTrials,_xlfn.GAMMA.INV(Table3[[#This Row],[RV gamma]],GammaShape1,GammaRate1)/BinomTrials,Table3[[#This Row],[RV binom]])</f>
        <v>1</v>
      </c>
      <c r="K2646" s="1">
        <f>Table3[[#This Row],[Risk 1 Simulated occurences]]*_xlfn.LOGNORM.INV(Table3[[#This Row],[RV lognorm]],(LN(ImpLow1)+LN(ImpUp1))/2,(LN(ImpUp1)-LN(ImpLow1))/3.29)</f>
        <v>47046.955954485478</v>
      </c>
      <c r="L2646">
        <f>_xlfn.BINOM.INV(BinomTrials,_xlfn.GAMMA.INV(Table3[[#This Row],[RV gamma]],GammaShape2,GammaRate2)/BinomTrials,Table3[[#This Row],[RV binom]])</f>
        <v>0</v>
      </c>
      <c r="M2646" s="1">
        <f>Table3[[#This Row],[Risk 2 simulated occurences]]*_xlfn.LOGNORM.INV(Table3[[#This Row],[RV lognorm]],(LN(ImpLow2)+LN(ImpUp2))/2,(LN(ImpUp2)-LN(ImpLow2))/3.29)</f>
        <v>0</v>
      </c>
    </row>
    <row r="2647" spans="7:13">
      <c r="G2647">
        <v>0.98513918509014842</v>
      </c>
      <c r="H2647">
        <v>0.78876936518995533</v>
      </c>
      <c r="I2647">
        <v>0.59239954528976213</v>
      </c>
      <c r="J2647">
        <f>_xlfn.BINOM.INV(BinomTrials,_xlfn.GAMMA.INV(Table3[[#This Row],[RV gamma]],GammaShape1,GammaRate1)/BinomTrials,Table3[[#This Row],[RV binom]])</f>
        <v>1</v>
      </c>
      <c r="K2647" s="1">
        <f>Table3[[#This Row],[Risk 1 Simulated occurences]]*_xlfn.LOGNORM.INV(Table3[[#This Row],[RV lognorm]],(LN(ImpLow1)+LN(ImpUp1))/2,(LN(ImpUp1)-LN(ImpLow1))/3.29)</f>
        <v>37242.607631996296</v>
      </c>
      <c r="L2647">
        <f>_xlfn.BINOM.INV(BinomTrials,_xlfn.GAMMA.INV(Table3[[#This Row],[RV gamma]],GammaShape2,GammaRate2)/BinomTrials,Table3[[#This Row],[RV binom]])</f>
        <v>1</v>
      </c>
      <c r="M2647" s="1">
        <f>Table3[[#This Row],[Risk 2 simulated occurences]]*_xlfn.LOGNORM.INV(Table3[[#This Row],[RV lognorm]],(LN(ImpLow2)+LN(ImpUp2))/2,(LN(ImpUp2)-LN(ImpLow2))/3.29)</f>
        <v>3724260.7631996311</v>
      </c>
    </row>
    <row r="2648" spans="7:13">
      <c r="G2648">
        <v>0.23428381012486471</v>
      </c>
      <c r="H2648">
        <v>0.84672074757829341</v>
      </c>
      <c r="I2648">
        <v>0.45915768503172216</v>
      </c>
      <c r="J2648">
        <f>_xlfn.BINOM.INV(BinomTrials,_xlfn.GAMMA.INV(Table3[[#This Row],[RV gamma]],GammaShape1,GammaRate1)/BinomTrials,Table3[[#This Row],[RV binom]])</f>
        <v>1</v>
      </c>
      <c r="K2648" s="1">
        <f>Table3[[#This Row],[Risk 1 Simulated occurences]]*_xlfn.LOGNORM.INV(Table3[[#This Row],[RV lognorm]],(LN(ImpLow1)+LN(ImpUp1))/2,(LN(ImpUp1)-LN(ImpLow1))/3.29)</f>
        <v>29432.555068309168</v>
      </c>
      <c r="L2648">
        <f>_xlfn.BINOM.INV(BinomTrials,_xlfn.GAMMA.INV(Table3[[#This Row],[RV gamma]],GammaShape2,GammaRate2)/BinomTrials,Table3[[#This Row],[RV binom]])</f>
        <v>0</v>
      </c>
      <c r="M2648" s="1">
        <f>Table3[[#This Row],[Risk 2 simulated occurences]]*_xlfn.LOGNORM.INV(Table3[[#This Row],[RV lognorm]],(LN(ImpLow2)+LN(ImpUp2))/2,(LN(ImpUp2)-LN(ImpLow2))/3.29)</f>
        <v>0</v>
      </c>
    </row>
    <row r="2649" spans="7:13">
      <c r="G2649">
        <v>0.60799676860123719</v>
      </c>
      <c r="H2649">
        <v>0.83560454837773201</v>
      </c>
      <c r="I2649">
        <v>6.3212328154226921E-2</v>
      </c>
      <c r="J2649">
        <f>_xlfn.BINOM.INV(BinomTrials,_xlfn.GAMMA.INV(Table3[[#This Row],[RV gamma]],GammaShape1,GammaRate1)/BinomTrials,Table3[[#This Row],[RV binom]])</f>
        <v>1</v>
      </c>
      <c r="K2649" s="1">
        <f>Table3[[#This Row],[Risk 1 Simulated occurences]]*_xlfn.LOGNORM.INV(Table3[[#This Row],[RV lognorm]],(LN(ImpLow1)+LN(ImpUp1))/2,(LN(ImpUp1)-LN(ImpLow1))/3.29)</f>
        <v>10850.623523387163</v>
      </c>
      <c r="L2649">
        <f>_xlfn.BINOM.INV(BinomTrials,_xlfn.GAMMA.INV(Table3[[#This Row],[RV gamma]],GammaShape2,GammaRate2)/BinomTrials,Table3[[#This Row],[RV binom]])</f>
        <v>1</v>
      </c>
      <c r="M2649" s="1">
        <f>Table3[[#This Row],[Risk 2 simulated occurences]]*_xlfn.LOGNORM.INV(Table3[[#This Row],[RV lognorm]],(LN(ImpLow2)+LN(ImpUp2))/2,(LN(ImpUp2)-LN(ImpLow2))/3.29)</f>
        <v>1085062.3523387169</v>
      </c>
    </row>
    <row r="2650" spans="7:13">
      <c r="G2650">
        <v>0.60168988099400411</v>
      </c>
      <c r="H2650">
        <v>5.6445845429061838E-3</v>
      </c>
      <c r="I2650">
        <v>0.40959928809180823</v>
      </c>
      <c r="J2650">
        <f>_xlfn.BINOM.INV(BinomTrials,_xlfn.GAMMA.INV(Table3[[#This Row],[RV gamma]],GammaShape1,GammaRate1)/BinomTrials,Table3[[#This Row],[RV binom]])</f>
        <v>0</v>
      </c>
      <c r="K2650" s="1">
        <f>Table3[[#This Row],[Risk 1 Simulated occurences]]*_xlfn.LOGNORM.INV(Table3[[#This Row],[RV lognorm]],(LN(ImpLow1)+LN(ImpUp1))/2,(LN(ImpUp1)-LN(ImpLow1))/3.29)</f>
        <v>0</v>
      </c>
      <c r="L2650">
        <f>_xlfn.BINOM.INV(BinomTrials,_xlfn.GAMMA.INV(Table3[[#This Row],[RV gamma]],GammaShape2,GammaRate2)/BinomTrials,Table3[[#This Row],[RV binom]])</f>
        <v>0</v>
      </c>
      <c r="M2650" s="1">
        <f>Table3[[#This Row],[Risk 2 simulated occurences]]*_xlfn.LOGNORM.INV(Table3[[#This Row],[RV lognorm]],(LN(ImpLow2)+LN(ImpUp2))/2,(LN(ImpUp2)-LN(ImpLow2))/3.29)</f>
        <v>0</v>
      </c>
    </row>
    <row r="2651" spans="7:13">
      <c r="G2651">
        <v>0.60182986622761458</v>
      </c>
      <c r="H2651">
        <v>0.86853241262423453</v>
      </c>
      <c r="I2651">
        <v>0.13523495902085442</v>
      </c>
      <c r="J2651">
        <f>_xlfn.BINOM.INV(BinomTrials,_xlfn.GAMMA.INV(Table3[[#This Row],[RV gamma]],GammaShape1,GammaRate1)/BinomTrials,Table3[[#This Row],[RV binom]])</f>
        <v>1</v>
      </c>
      <c r="K2651" s="1">
        <f>Table3[[#This Row],[Risk 1 Simulated occurences]]*_xlfn.LOGNORM.INV(Table3[[#This Row],[RV lognorm]],(LN(ImpLow1)+LN(ImpUp1))/2,(LN(ImpUp1)-LN(ImpLow1))/3.29)</f>
        <v>14623.500965237276</v>
      </c>
      <c r="L2651">
        <f>_xlfn.BINOM.INV(BinomTrials,_xlfn.GAMMA.INV(Table3[[#This Row],[RV gamma]],GammaShape2,GammaRate2)/BinomTrials,Table3[[#This Row],[RV binom]])</f>
        <v>1</v>
      </c>
      <c r="M2651" s="1">
        <f>Table3[[#This Row],[Risk 2 simulated occurences]]*_xlfn.LOGNORM.INV(Table3[[#This Row],[RV lognorm]],(LN(ImpLow2)+LN(ImpUp2))/2,(LN(ImpUp2)-LN(ImpLow2))/3.29)</f>
        <v>1462350.0965237282</v>
      </c>
    </row>
    <row r="2652" spans="7:13">
      <c r="G2652">
        <v>0.95456168751910409</v>
      </c>
      <c r="H2652">
        <v>0.42425897550967473</v>
      </c>
      <c r="I2652">
        <v>0.89395626350024537</v>
      </c>
      <c r="J2652">
        <f>_xlfn.BINOM.INV(BinomTrials,_xlfn.GAMMA.INV(Table3[[#This Row],[RV gamma]],GammaShape1,GammaRate1)/BinomTrials,Table3[[#This Row],[RV binom]])</f>
        <v>0</v>
      </c>
      <c r="K2652" s="1">
        <f>Table3[[#This Row],[Risk 1 Simulated occurences]]*_xlfn.LOGNORM.INV(Table3[[#This Row],[RV lognorm]],(LN(ImpLow1)+LN(ImpUp1))/2,(LN(ImpUp1)-LN(ImpLow1))/3.29)</f>
        <v>0</v>
      </c>
      <c r="L2652">
        <f>_xlfn.BINOM.INV(BinomTrials,_xlfn.GAMMA.INV(Table3[[#This Row],[RV gamma]],GammaShape2,GammaRate2)/BinomTrials,Table3[[#This Row],[RV binom]])</f>
        <v>0</v>
      </c>
      <c r="M2652" s="1">
        <f>Table3[[#This Row],[Risk 2 simulated occurences]]*_xlfn.LOGNORM.INV(Table3[[#This Row],[RV lognorm]],(LN(ImpLow2)+LN(ImpUp2))/2,(LN(ImpUp2)-LN(ImpLow2))/3.29)</f>
        <v>0</v>
      </c>
    </row>
    <row r="2653" spans="7:13">
      <c r="G2653">
        <v>0.31828213358217949</v>
      </c>
      <c r="H2653">
        <v>0.52060139110339865</v>
      </c>
      <c r="I2653">
        <v>0.72292064862461791</v>
      </c>
      <c r="J2653">
        <f>_xlfn.BINOM.INV(BinomTrials,_xlfn.GAMMA.INV(Table3[[#This Row],[RV gamma]],GammaShape1,GammaRate1)/BinomTrials,Table3[[#This Row],[RV binom]])</f>
        <v>0</v>
      </c>
      <c r="K2653" s="1">
        <f>Table3[[#This Row],[Risk 1 Simulated occurences]]*_xlfn.LOGNORM.INV(Table3[[#This Row],[RV lognorm]],(LN(ImpLow1)+LN(ImpUp1))/2,(LN(ImpUp1)-LN(ImpLow1))/3.29)</f>
        <v>0</v>
      </c>
      <c r="L2653">
        <f>_xlfn.BINOM.INV(BinomTrials,_xlfn.GAMMA.INV(Table3[[#This Row],[RV gamma]],GammaShape2,GammaRate2)/BinomTrials,Table3[[#This Row],[RV binom]])</f>
        <v>0</v>
      </c>
      <c r="M2653" s="1">
        <f>Table3[[#This Row],[Risk 2 simulated occurences]]*_xlfn.LOGNORM.INV(Table3[[#This Row],[RV lognorm]],(LN(ImpLow2)+LN(ImpUp2))/2,(LN(ImpUp2)-LN(ImpLow2))/3.29)</f>
        <v>0</v>
      </c>
    </row>
    <row r="2654" spans="7:13">
      <c r="G2654">
        <v>0.36781911569080272</v>
      </c>
      <c r="H2654">
        <v>0.74758027482199496</v>
      </c>
      <c r="I2654">
        <v>0.12734143395318717</v>
      </c>
      <c r="J2654">
        <f>_xlfn.BINOM.INV(BinomTrials,_xlfn.GAMMA.INV(Table3[[#This Row],[RV gamma]],GammaShape1,GammaRate1)/BinomTrials,Table3[[#This Row],[RV binom]])</f>
        <v>1</v>
      </c>
      <c r="K2654" s="1">
        <f>Table3[[#This Row],[Risk 1 Simulated occurences]]*_xlfn.LOGNORM.INV(Table3[[#This Row],[RV lognorm]],(LN(ImpLow1)+LN(ImpUp1))/2,(LN(ImpUp1)-LN(ImpLow1))/3.29)</f>
        <v>14249.007275483007</v>
      </c>
      <c r="L2654">
        <f>_xlfn.BINOM.INV(BinomTrials,_xlfn.GAMMA.INV(Table3[[#This Row],[RV gamma]],GammaShape2,GammaRate2)/BinomTrials,Table3[[#This Row],[RV binom]])</f>
        <v>0</v>
      </c>
      <c r="M2654" s="1">
        <f>Table3[[#This Row],[Risk 2 simulated occurences]]*_xlfn.LOGNORM.INV(Table3[[#This Row],[RV lognorm]],(LN(ImpLow2)+LN(ImpUp2))/2,(LN(ImpUp2)-LN(ImpLow2))/3.29)</f>
        <v>0</v>
      </c>
    </row>
    <row r="2655" spans="7:13">
      <c r="G2655">
        <v>0.9358774153217102</v>
      </c>
      <c r="H2655">
        <v>0.58167893326919473</v>
      </c>
      <c r="I2655">
        <v>0.22748045121667929</v>
      </c>
      <c r="J2655">
        <f>_xlfn.BINOM.INV(BinomTrials,_xlfn.GAMMA.INV(Table3[[#This Row],[RV gamma]],GammaShape1,GammaRate1)/BinomTrials,Table3[[#This Row],[RV binom]])</f>
        <v>1</v>
      </c>
      <c r="K2655" s="1">
        <f>Table3[[#This Row],[Risk 1 Simulated occurences]]*_xlfn.LOGNORM.INV(Table3[[#This Row],[RV lognorm]],(LN(ImpLow1)+LN(ImpUp1))/2,(LN(ImpUp1)-LN(ImpLow1))/3.29)</f>
        <v>18745.482884630725</v>
      </c>
      <c r="L2655">
        <f>_xlfn.BINOM.INV(BinomTrials,_xlfn.GAMMA.INV(Table3[[#This Row],[RV gamma]],GammaShape2,GammaRate2)/BinomTrials,Table3[[#This Row],[RV binom]])</f>
        <v>0</v>
      </c>
      <c r="M2655" s="1">
        <f>Table3[[#This Row],[Risk 2 simulated occurences]]*_xlfn.LOGNORM.INV(Table3[[#This Row],[RV lognorm]],(LN(ImpLow2)+LN(ImpUp2))/2,(LN(ImpUp2)-LN(ImpLow2))/3.29)</f>
        <v>0</v>
      </c>
    </row>
    <row r="2656" spans="7:13">
      <c r="G2656">
        <v>0.29171931198412521</v>
      </c>
      <c r="H2656">
        <v>0.27783145535636294</v>
      </c>
      <c r="I2656">
        <v>0.26394359872860068</v>
      </c>
      <c r="J2656">
        <f>_xlfn.BINOM.INV(BinomTrials,_xlfn.GAMMA.INV(Table3[[#This Row],[RV gamma]],GammaShape1,GammaRate1)/BinomTrials,Table3[[#This Row],[RV binom]])</f>
        <v>0</v>
      </c>
      <c r="K2656" s="1">
        <f>Table3[[#This Row],[Risk 1 Simulated occurences]]*_xlfn.LOGNORM.INV(Table3[[#This Row],[RV lognorm]],(LN(ImpLow1)+LN(ImpUp1))/2,(LN(ImpUp1)-LN(ImpLow1))/3.29)</f>
        <v>0</v>
      </c>
      <c r="L2656">
        <f>_xlfn.BINOM.INV(BinomTrials,_xlfn.GAMMA.INV(Table3[[#This Row],[RV gamma]],GammaShape2,GammaRate2)/BinomTrials,Table3[[#This Row],[RV binom]])</f>
        <v>0</v>
      </c>
      <c r="M2656" s="1">
        <f>Table3[[#This Row],[Risk 2 simulated occurences]]*_xlfn.LOGNORM.INV(Table3[[#This Row],[RV lognorm]],(LN(ImpLow2)+LN(ImpUp2))/2,(LN(ImpUp2)-LN(ImpLow2))/3.29)</f>
        <v>0</v>
      </c>
    </row>
    <row r="2657" spans="7:13">
      <c r="G2657">
        <v>0.92647651719230995</v>
      </c>
      <c r="H2657">
        <v>0.51327017439215916</v>
      </c>
      <c r="I2657">
        <v>0.10006383159200839</v>
      </c>
      <c r="J2657">
        <f>_xlfn.BINOM.INV(BinomTrials,_xlfn.GAMMA.INV(Table3[[#This Row],[RV gamma]],GammaShape1,GammaRate1)/BinomTrials,Table3[[#This Row],[RV binom]])</f>
        <v>0</v>
      </c>
      <c r="K2657" s="1">
        <f>Table3[[#This Row],[Risk 1 Simulated occurences]]*_xlfn.LOGNORM.INV(Table3[[#This Row],[RV lognorm]],(LN(ImpLow1)+LN(ImpUp1))/2,(LN(ImpUp1)-LN(ImpLow1))/3.29)</f>
        <v>0</v>
      </c>
      <c r="L2657">
        <f>_xlfn.BINOM.INV(BinomTrials,_xlfn.GAMMA.INV(Table3[[#This Row],[RV gamma]],GammaShape2,GammaRate2)/BinomTrials,Table3[[#This Row],[RV binom]])</f>
        <v>0</v>
      </c>
      <c r="M2657" s="1">
        <f>Table3[[#This Row],[Risk 2 simulated occurences]]*_xlfn.LOGNORM.INV(Table3[[#This Row],[RV lognorm]],(LN(ImpLow2)+LN(ImpUp2))/2,(LN(ImpUp2)-LN(ImpLow2))/3.29)</f>
        <v>0</v>
      </c>
    </row>
    <row r="2658" spans="7:13">
      <c r="G2658">
        <v>0.29082445115355049</v>
      </c>
      <c r="H2658">
        <v>0.5318210090193064</v>
      </c>
      <c r="I2658">
        <v>0.77281756688506231</v>
      </c>
      <c r="J2658">
        <f>_xlfn.BINOM.INV(BinomTrials,_xlfn.GAMMA.INV(Table3[[#This Row],[RV gamma]],GammaShape1,GammaRate1)/BinomTrials,Table3[[#This Row],[RV binom]])</f>
        <v>0</v>
      </c>
      <c r="K2658" s="1">
        <f>Table3[[#This Row],[Risk 1 Simulated occurences]]*_xlfn.LOGNORM.INV(Table3[[#This Row],[RV lognorm]],(LN(ImpLow1)+LN(ImpUp1))/2,(LN(ImpUp1)-LN(ImpLow1))/3.29)</f>
        <v>0</v>
      </c>
      <c r="L2658">
        <f>_xlfn.BINOM.INV(BinomTrials,_xlfn.GAMMA.INV(Table3[[#This Row],[RV gamma]],GammaShape2,GammaRate2)/BinomTrials,Table3[[#This Row],[RV binom]])</f>
        <v>0</v>
      </c>
      <c r="M2658" s="1">
        <f>Table3[[#This Row],[Risk 2 simulated occurences]]*_xlfn.LOGNORM.INV(Table3[[#This Row],[RV lognorm]],(LN(ImpLow2)+LN(ImpUp2))/2,(LN(ImpUp2)-LN(ImpLow2))/3.29)</f>
        <v>0</v>
      </c>
    </row>
    <row r="2659" spans="7:13">
      <c r="G2659">
        <v>0.88655053772337289</v>
      </c>
      <c r="H2659">
        <v>0.31569858748265478</v>
      </c>
      <c r="I2659">
        <v>0.74484663724193656</v>
      </c>
      <c r="J2659">
        <f>_xlfn.BINOM.INV(BinomTrials,_xlfn.GAMMA.INV(Table3[[#This Row],[RV gamma]],GammaShape1,GammaRate1)/BinomTrials,Table3[[#This Row],[RV binom]])</f>
        <v>0</v>
      </c>
      <c r="K2659" s="1">
        <f>Table3[[#This Row],[Risk 1 Simulated occurences]]*_xlfn.LOGNORM.INV(Table3[[#This Row],[RV lognorm]],(LN(ImpLow1)+LN(ImpUp1))/2,(LN(ImpUp1)-LN(ImpLow1))/3.29)</f>
        <v>0</v>
      </c>
      <c r="L2659">
        <f>_xlfn.BINOM.INV(BinomTrials,_xlfn.GAMMA.INV(Table3[[#This Row],[RV gamma]],GammaShape2,GammaRate2)/BinomTrials,Table3[[#This Row],[RV binom]])</f>
        <v>0</v>
      </c>
      <c r="M2659" s="1">
        <f>Table3[[#This Row],[Risk 2 simulated occurences]]*_xlfn.LOGNORM.INV(Table3[[#This Row],[RV lognorm]],(LN(ImpLow2)+LN(ImpUp2))/2,(LN(ImpUp2)-LN(ImpLow2))/3.29)</f>
        <v>0</v>
      </c>
    </row>
    <row r="2660" spans="7:13">
      <c r="G2660">
        <v>0.25488751672901561</v>
      </c>
      <c r="H2660">
        <v>0.94615982097860418</v>
      </c>
      <c r="I2660">
        <v>0.6374321252281927</v>
      </c>
      <c r="J2660">
        <f>_xlfn.BINOM.INV(BinomTrials,_xlfn.GAMMA.INV(Table3[[#This Row],[RV gamma]],GammaShape1,GammaRate1)/BinomTrials,Table3[[#This Row],[RV binom]])</f>
        <v>2</v>
      </c>
      <c r="K2660" s="1">
        <f>Table3[[#This Row],[Risk 1 Simulated occurences]]*_xlfn.LOGNORM.INV(Table3[[#This Row],[RV lognorm]],(LN(ImpLow1)+LN(ImpUp1))/2,(LN(ImpUp1)-LN(ImpLow1))/3.29)</f>
        <v>80891.020801068735</v>
      </c>
      <c r="L2660">
        <f>_xlfn.BINOM.INV(BinomTrials,_xlfn.GAMMA.INV(Table3[[#This Row],[RV gamma]],GammaShape2,GammaRate2)/BinomTrials,Table3[[#This Row],[RV binom]])</f>
        <v>1</v>
      </c>
      <c r="M2660" s="1">
        <f>Table3[[#This Row],[Risk 2 simulated occurences]]*_xlfn.LOGNORM.INV(Table3[[#This Row],[RV lognorm]],(LN(ImpLow2)+LN(ImpUp2))/2,(LN(ImpUp2)-LN(ImpLow2))/3.29)</f>
        <v>4044551.0400534379</v>
      </c>
    </row>
    <row r="2661" spans="7:13">
      <c r="G2661">
        <v>0.89449366456572599</v>
      </c>
      <c r="H2661">
        <v>0.1081111874003481</v>
      </c>
      <c r="I2661">
        <v>0.32172871023497018</v>
      </c>
      <c r="J2661">
        <f>_xlfn.BINOM.INV(BinomTrials,_xlfn.GAMMA.INV(Table3[[#This Row],[RV gamma]],GammaShape1,GammaRate1)/BinomTrials,Table3[[#This Row],[RV binom]])</f>
        <v>0</v>
      </c>
      <c r="K2661" s="1">
        <f>Table3[[#This Row],[Risk 1 Simulated occurences]]*_xlfn.LOGNORM.INV(Table3[[#This Row],[RV lognorm]],(LN(ImpLow1)+LN(ImpUp1))/2,(LN(ImpUp1)-LN(ImpLow1))/3.29)</f>
        <v>0</v>
      </c>
      <c r="L2661">
        <f>_xlfn.BINOM.INV(BinomTrials,_xlfn.GAMMA.INV(Table3[[#This Row],[RV gamma]],GammaShape2,GammaRate2)/BinomTrials,Table3[[#This Row],[RV binom]])</f>
        <v>0</v>
      </c>
      <c r="M2661" s="1">
        <f>Table3[[#This Row],[Risk 2 simulated occurences]]*_xlfn.LOGNORM.INV(Table3[[#This Row],[RV lognorm]],(LN(ImpLow2)+LN(ImpUp2))/2,(LN(ImpUp2)-LN(ImpLow2))/3.29)</f>
        <v>0</v>
      </c>
    </row>
    <row r="2662" spans="7:13">
      <c r="G2662">
        <v>0.75502035615733842</v>
      </c>
      <c r="H2662">
        <v>2.4726637650619557E-2</v>
      </c>
      <c r="I2662">
        <v>0.29443291914390068</v>
      </c>
      <c r="J2662">
        <f>_xlfn.BINOM.INV(BinomTrials,_xlfn.GAMMA.INV(Table3[[#This Row],[RV gamma]],GammaShape1,GammaRate1)/BinomTrials,Table3[[#This Row],[RV binom]])</f>
        <v>0</v>
      </c>
      <c r="K2662" s="1">
        <f>Table3[[#This Row],[Risk 1 Simulated occurences]]*_xlfn.LOGNORM.INV(Table3[[#This Row],[RV lognorm]],(LN(ImpLow1)+LN(ImpUp1))/2,(LN(ImpUp1)-LN(ImpLow1))/3.29)</f>
        <v>0</v>
      </c>
      <c r="L2662">
        <f>_xlfn.BINOM.INV(BinomTrials,_xlfn.GAMMA.INV(Table3[[#This Row],[RV gamma]],GammaShape2,GammaRate2)/BinomTrials,Table3[[#This Row],[RV binom]])</f>
        <v>0</v>
      </c>
      <c r="M2662" s="1">
        <f>Table3[[#This Row],[Risk 2 simulated occurences]]*_xlfn.LOGNORM.INV(Table3[[#This Row],[RV lognorm]],(LN(ImpLow2)+LN(ImpUp2))/2,(LN(ImpUp2)-LN(ImpLow2))/3.29)</f>
        <v>0</v>
      </c>
    </row>
    <row r="2663" spans="7:13">
      <c r="G2663">
        <v>0.62712593638669978</v>
      </c>
      <c r="H2663">
        <v>0.58059899396290959</v>
      </c>
      <c r="I2663">
        <v>0.53407205153911941</v>
      </c>
      <c r="J2663">
        <f>_xlfn.BINOM.INV(BinomTrials,_xlfn.GAMMA.INV(Table3[[#This Row],[RV gamma]],GammaShape1,GammaRate1)/BinomTrials,Table3[[#This Row],[RV binom]])</f>
        <v>0</v>
      </c>
      <c r="K2663" s="1">
        <f>Table3[[#This Row],[Risk 1 Simulated occurences]]*_xlfn.LOGNORM.INV(Table3[[#This Row],[RV lognorm]],(LN(ImpLow1)+LN(ImpUp1))/2,(LN(ImpUp1)-LN(ImpLow1))/3.29)</f>
        <v>0</v>
      </c>
      <c r="L2663">
        <f>_xlfn.BINOM.INV(BinomTrials,_xlfn.GAMMA.INV(Table3[[#This Row],[RV gamma]],GammaShape2,GammaRate2)/BinomTrials,Table3[[#This Row],[RV binom]])</f>
        <v>0</v>
      </c>
      <c r="M2663" s="1">
        <f>Table3[[#This Row],[Risk 2 simulated occurences]]*_xlfn.LOGNORM.INV(Table3[[#This Row],[RV lognorm]],(LN(ImpLow2)+LN(ImpUp2))/2,(LN(ImpUp2)-LN(ImpLow2))/3.29)</f>
        <v>0</v>
      </c>
    </row>
    <row r="2664" spans="7:13">
      <c r="G2664">
        <v>0.10561285126284363</v>
      </c>
      <c r="H2664">
        <v>0.12729153462093862</v>
      </c>
      <c r="I2664">
        <v>0.14897021797903359</v>
      </c>
      <c r="J2664">
        <f>_xlfn.BINOM.INV(BinomTrials,_xlfn.GAMMA.INV(Table3[[#This Row],[RV gamma]],GammaShape1,GammaRate1)/BinomTrials,Table3[[#This Row],[RV binom]])</f>
        <v>0</v>
      </c>
      <c r="K2664" s="1">
        <f>Table3[[#This Row],[Risk 1 Simulated occurences]]*_xlfn.LOGNORM.INV(Table3[[#This Row],[RV lognorm]],(LN(ImpLow1)+LN(ImpUp1))/2,(LN(ImpUp1)-LN(ImpLow1))/3.29)</f>
        <v>0</v>
      </c>
      <c r="L2664">
        <f>_xlfn.BINOM.INV(BinomTrials,_xlfn.GAMMA.INV(Table3[[#This Row],[RV gamma]],GammaShape2,GammaRate2)/BinomTrials,Table3[[#This Row],[RV binom]])</f>
        <v>0</v>
      </c>
      <c r="M2664" s="1">
        <f>Table3[[#This Row],[Risk 2 simulated occurences]]*_xlfn.LOGNORM.INV(Table3[[#This Row],[RV lognorm]],(LN(ImpLow2)+LN(ImpUp2))/2,(LN(ImpUp2)-LN(ImpLow2))/3.29)</f>
        <v>0</v>
      </c>
    </row>
    <row r="2665" spans="7:13">
      <c r="G2665">
        <v>3.519117461293525E-2</v>
      </c>
      <c r="H2665">
        <v>0.38882237411514964</v>
      </c>
      <c r="I2665">
        <v>0.74245357361736408</v>
      </c>
      <c r="J2665">
        <f>_xlfn.BINOM.INV(BinomTrials,_xlfn.GAMMA.INV(Table3[[#This Row],[RV gamma]],GammaShape1,GammaRate1)/BinomTrials,Table3[[#This Row],[RV binom]])</f>
        <v>0</v>
      </c>
      <c r="K2665" s="1">
        <f>Table3[[#This Row],[Risk 1 Simulated occurences]]*_xlfn.LOGNORM.INV(Table3[[#This Row],[RV lognorm]],(LN(ImpLow1)+LN(ImpUp1))/2,(LN(ImpUp1)-LN(ImpLow1))/3.29)</f>
        <v>0</v>
      </c>
      <c r="L2665">
        <f>_xlfn.BINOM.INV(BinomTrials,_xlfn.GAMMA.INV(Table3[[#This Row],[RV gamma]],GammaShape2,GammaRate2)/BinomTrials,Table3[[#This Row],[RV binom]])</f>
        <v>0</v>
      </c>
      <c r="M2665" s="1">
        <f>Table3[[#This Row],[Risk 2 simulated occurences]]*_xlfn.LOGNORM.INV(Table3[[#This Row],[RV lognorm]],(LN(ImpLow2)+LN(ImpUp2))/2,(LN(ImpUp2)-LN(ImpLow2))/3.29)</f>
        <v>0</v>
      </c>
    </row>
    <row r="2666" spans="7:13">
      <c r="G2666">
        <v>0.45807171960271509</v>
      </c>
      <c r="H2666">
        <v>0.93764175332041544</v>
      </c>
      <c r="I2666">
        <v>0.41721178703811568</v>
      </c>
      <c r="J2666">
        <f>_xlfn.BINOM.INV(BinomTrials,_xlfn.GAMMA.INV(Table3[[#This Row],[RV gamma]],GammaShape1,GammaRate1)/BinomTrials,Table3[[#This Row],[RV binom]])</f>
        <v>2</v>
      </c>
      <c r="K2666" s="1">
        <f>Table3[[#This Row],[Risk 1 Simulated occurences]]*_xlfn.LOGNORM.INV(Table3[[#This Row],[RV lognorm]],(LN(ImpLow1)+LN(ImpUp1))/2,(LN(ImpUp1)-LN(ImpLow1))/3.29)</f>
        <v>54637.970135680895</v>
      </c>
      <c r="L2666">
        <f>_xlfn.BINOM.INV(BinomTrials,_xlfn.GAMMA.INV(Table3[[#This Row],[RV gamma]],GammaShape2,GammaRate2)/BinomTrials,Table3[[#This Row],[RV binom]])</f>
        <v>1</v>
      </c>
      <c r="M2666" s="1">
        <f>Table3[[#This Row],[Risk 2 simulated occurences]]*_xlfn.LOGNORM.INV(Table3[[#This Row],[RV lognorm]],(LN(ImpLow2)+LN(ImpUp2))/2,(LN(ImpUp2)-LN(ImpLow2))/3.29)</f>
        <v>2731898.5067840456</v>
      </c>
    </row>
    <row r="2667" spans="7:13">
      <c r="G2667">
        <v>0.81139136283257574</v>
      </c>
      <c r="H2667">
        <v>0.94494805622144973</v>
      </c>
      <c r="I2667">
        <v>7.8504749610323804E-2</v>
      </c>
      <c r="J2667">
        <f>_xlfn.BINOM.INV(BinomTrials,_xlfn.GAMMA.INV(Table3[[#This Row],[RV gamma]],GammaShape1,GammaRate1)/BinomTrials,Table3[[#This Row],[RV binom]])</f>
        <v>2</v>
      </c>
      <c r="K2667" s="1">
        <f>Table3[[#This Row],[Risk 1 Simulated occurences]]*_xlfn.LOGNORM.INV(Table3[[#This Row],[RV lognorm]],(LN(ImpLow1)+LN(ImpUp1))/2,(LN(ImpUp1)-LN(ImpLow1))/3.29)</f>
        <v>23489.709246713766</v>
      </c>
      <c r="L2667">
        <f>_xlfn.BINOM.INV(BinomTrials,_xlfn.GAMMA.INV(Table3[[#This Row],[RV gamma]],GammaShape2,GammaRate2)/BinomTrials,Table3[[#This Row],[RV binom]])</f>
        <v>1</v>
      </c>
      <c r="M2667" s="1">
        <f>Table3[[#This Row],[Risk 2 simulated occurences]]*_xlfn.LOGNORM.INV(Table3[[#This Row],[RV lognorm]],(LN(ImpLow2)+LN(ImpUp2))/2,(LN(ImpUp2)-LN(ImpLow2))/3.29)</f>
        <v>1174485.4623356869</v>
      </c>
    </row>
    <row r="2668" spans="7:13">
      <c r="G2668">
        <v>5.463512710045796E-2</v>
      </c>
      <c r="H2668">
        <v>0.74198091390634935</v>
      </c>
      <c r="I2668">
        <v>0.42932670071224061</v>
      </c>
      <c r="J2668">
        <f>_xlfn.BINOM.INV(BinomTrials,_xlfn.GAMMA.INV(Table3[[#This Row],[RV gamma]],GammaShape1,GammaRate1)/BinomTrials,Table3[[#This Row],[RV binom]])</f>
        <v>1</v>
      </c>
      <c r="K2668" s="1">
        <f>Table3[[#This Row],[Risk 1 Simulated occurences]]*_xlfn.LOGNORM.INV(Table3[[#This Row],[RV lognorm]],(LN(ImpLow1)+LN(ImpUp1))/2,(LN(ImpUp1)-LN(ImpLow1))/3.29)</f>
        <v>27917.063152684514</v>
      </c>
      <c r="L2668">
        <f>_xlfn.BINOM.INV(BinomTrials,_xlfn.GAMMA.INV(Table3[[#This Row],[RV gamma]],GammaShape2,GammaRate2)/BinomTrials,Table3[[#This Row],[RV binom]])</f>
        <v>0</v>
      </c>
      <c r="M2668" s="1">
        <f>Table3[[#This Row],[Risk 2 simulated occurences]]*_xlfn.LOGNORM.INV(Table3[[#This Row],[RV lognorm]],(LN(ImpLow2)+LN(ImpUp2))/2,(LN(ImpUp2)-LN(ImpLow2))/3.29)</f>
        <v>0</v>
      </c>
    </row>
    <row r="2669" spans="7:13">
      <c r="G2669">
        <v>0.25258117739697039</v>
      </c>
      <c r="H2669">
        <v>0.47322002401259727</v>
      </c>
      <c r="I2669">
        <v>0.69385887062822416</v>
      </c>
      <c r="J2669">
        <f>_xlfn.BINOM.INV(BinomTrials,_xlfn.GAMMA.INV(Table3[[#This Row],[RV gamma]],GammaShape1,GammaRate1)/BinomTrials,Table3[[#This Row],[RV binom]])</f>
        <v>0</v>
      </c>
      <c r="K2669" s="1">
        <f>Table3[[#This Row],[Risk 1 Simulated occurences]]*_xlfn.LOGNORM.INV(Table3[[#This Row],[RV lognorm]],(LN(ImpLow1)+LN(ImpUp1))/2,(LN(ImpUp1)-LN(ImpLow1))/3.29)</f>
        <v>0</v>
      </c>
      <c r="L2669">
        <f>_xlfn.BINOM.INV(BinomTrials,_xlfn.GAMMA.INV(Table3[[#This Row],[RV gamma]],GammaShape2,GammaRate2)/BinomTrials,Table3[[#This Row],[RV binom]])</f>
        <v>0</v>
      </c>
      <c r="M2669" s="1">
        <f>Table3[[#This Row],[Risk 2 simulated occurences]]*_xlfn.LOGNORM.INV(Table3[[#This Row],[RV lognorm]],(LN(ImpLow2)+LN(ImpUp2))/2,(LN(ImpUp2)-LN(ImpLow2))/3.29)</f>
        <v>0</v>
      </c>
    </row>
    <row r="2670" spans="7:13">
      <c r="G2670">
        <v>0.13184851088181535</v>
      </c>
      <c r="H2670">
        <v>0.40894357972263523</v>
      </c>
      <c r="I2670">
        <v>0.6860386485634552</v>
      </c>
      <c r="J2670">
        <f>_xlfn.BINOM.INV(BinomTrials,_xlfn.GAMMA.INV(Table3[[#This Row],[RV gamma]],GammaShape1,GammaRate1)/BinomTrials,Table3[[#This Row],[RV binom]])</f>
        <v>0</v>
      </c>
      <c r="K2670" s="1">
        <f>Table3[[#This Row],[Risk 1 Simulated occurences]]*_xlfn.LOGNORM.INV(Table3[[#This Row],[RV lognorm]],(LN(ImpLow1)+LN(ImpUp1))/2,(LN(ImpUp1)-LN(ImpLow1))/3.29)</f>
        <v>0</v>
      </c>
      <c r="L2670">
        <f>_xlfn.BINOM.INV(BinomTrials,_xlfn.GAMMA.INV(Table3[[#This Row],[RV gamma]],GammaShape2,GammaRate2)/BinomTrials,Table3[[#This Row],[RV binom]])</f>
        <v>0</v>
      </c>
      <c r="M2670" s="1">
        <f>Table3[[#This Row],[Risk 2 simulated occurences]]*_xlfn.LOGNORM.INV(Table3[[#This Row],[RV lognorm]],(LN(ImpLow2)+LN(ImpUp2))/2,(LN(ImpUp2)-LN(ImpLow2))/3.29)</f>
        <v>0</v>
      </c>
    </row>
    <row r="2671" spans="7:13">
      <c r="G2671">
        <v>0.97792239067047948</v>
      </c>
      <c r="H2671">
        <v>0.11474439833068494</v>
      </c>
      <c r="I2671">
        <v>0.25156640599089042</v>
      </c>
      <c r="J2671">
        <f>_xlfn.BINOM.INV(BinomTrials,_xlfn.GAMMA.INV(Table3[[#This Row],[RV gamma]],GammaShape1,GammaRate1)/BinomTrials,Table3[[#This Row],[RV binom]])</f>
        <v>0</v>
      </c>
      <c r="K2671" s="1">
        <f>Table3[[#This Row],[Risk 1 Simulated occurences]]*_xlfn.LOGNORM.INV(Table3[[#This Row],[RV lognorm]],(LN(ImpLow1)+LN(ImpUp1))/2,(LN(ImpUp1)-LN(ImpLow1))/3.29)</f>
        <v>0</v>
      </c>
      <c r="L2671">
        <f>_xlfn.BINOM.INV(BinomTrials,_xlfn.GAMMA.INV(Table3[[#This Row],[RV gamma]],GammaShape2,GammaRate2)/BinomTrials,Table3[[#This Row],[RV binom]])</f>
        <v>0</v>
      </c>
      <c r="M2671" s="1">
        <f>Table3[[#This Row],[Risk 2 simulated occurences]]*_xlfn.LOGNORM.INV(Table3[[#This Row],[RV lognorm]],(LN(ImpLow2)+LN(ImpUp2))/2,(LN(ImpUp2)-LN(ImpLow2))/3.29)</f>
        <v>0</v>
      </c>
    </row>
    <row r="2672" spans="7:13">
      <c r="G2672">
        <v>0.94161999874823732</v>
      </c>
      <c r="H2672">
        <v>0.50910274382173215</v>
      </c>
      <c r="I2672">
        <v>7.6585488895226969E-2</v>
      </c>
      <c r="J2672">
        <f>_xlfn.BINOM.INV(BinomTrials,_xlfn.GAMMA.INV(Table3[[#This Row],[RV gamma]],GammaShape1,GammaRate1)/BinomTrials,Table3[[#This Row],[RV binom]])</f>
        <v>0</v>
      </c>
      <c r="K2672" s="1">
        <f>Table3[[#This Row],[Risk 1 Simulated occurences]]*_xlfn.LOGNORM.INV(Table3[[#This Row],[RV lognorm]],(LN(ImpLow1)+LN(ImpUp1))/2,(LN(ImpUp1)-LN(ImpLow1))/3.29)</f>
        <v>0</v>
      </c>
      <c r="L2672">
        <f>_xlfn.BINOM.INV(BinomTrials,_xlfn.GAMMA.INV(Table3[[#This Row],[RV gamma]],GammaShape2,GammaRate2)/BinomTrials,Table3[[#This Row],[RV binom]])</f>
        <v>0</v>
      </c>
      <c r="M2672" s="1">
        <f>Table3[[#This Row],[Risk 2 simulated occurences]]*_xlfn.LOGNORM.INV(Table3[[#This Row],[RV lognorm]],(LN(ImpLow2)+LN(ImpUp2))/2,(LN(ImpUp2)-LN(ImpLow2))/3.29)</f>
        <v>0</v>
      </c>
    </row>
    <row r="2673" spans="7:13">
      <c r="G2673">
        <v>0.80731896162373895</v>
      </c>
      <c r="H2673">
        <v>0.48981541185165539</v>
      </c>
      <c r="I2673">
        <v>0.17231186207957186</v>
      </c>
      <c r="J2673">
        <f>_xlfn.BINOM.INV(BinomTrials,_xlfn.GAMMA.INV(Table3[[#This Row],[RV gamma]],GammaShape1,GammaRate1)/BinomTrials,Table3[[#This Row],[RV binom]])</f>
        <v>0</v>
      </c>
      <c r="K2673" s="1">
        <f>Table3[[#This Row],[Risk 1 Simulated occurences]]*_xlfn.LOGNORM.INV(Table3[[#This Row],[RV lognorm]],(LN(ImpLow1)+LN(ImpUp1))/2,(LN(ImpUp1)-LN(ImpLow1))/3.29)</f>
        <v>0</v>
      </c>
      <c r="L2673">
        <f>_xlfn.BINOM.INV(BinomTrials,_xlfn.GAMMA.INV(Table3[[#This Row],[RV gamma]],GammaShape2,GammaRate2)/BinomTrials,Table3[[#This Row],[RV binom]])</f>
        <v>0</v>
      </c>
      <c r="M2673" s="1">
        <f>Table3[[#This Row],[Risk 2 simulated occurences]]*_xlfn.LOGNORM.INV(Table3[[#This Row],[RV lognorm]],(LN(ImpLow2)+LN(ImpUp2))/2,(LN(ImpUp2)-LN(ImpLow2))/3.29)</f>
        <v>0</v>
      </c>
    </row>
    <row r="2674" spans="7:13">
      <c r="G2674">
        <v>0.60978801018082907</v>
      </c>
      <c r="H2674">
        <v>0.32762699077261004</v>
      </c>
      <c r="I2674">
        <v>4.5465971364391025E-2</v>
      </c>
      <c r="J2674">
        <f>_xlfn.BINOM.INV(BinomTrials,_xlfn.GAMMA.INV(Table3[[#This Row],[RV gamma]],GammaShape1,GammaRate1)/BinomTrials,Table3[[#This Row],[RV binom]])</f>
        <v>0</v>
      </c>
      <c r="K2674" s="1">
        <f>Table3[[#This Row],[Risk 1 Simulated occurences]]*_xlfn.LOGNORM.INV(Table3[[#This Row],[RV lognorm]],(LN(ImpLow1)+LN(ImpUp1))/2,(LN(ImpUp1)-LN(ImpLow1))/3.29)</f>
        <v>0</v>
      </c>
      <c r="L2674">
        <f>_xlfn.BINOM.INV(BinomTrials,_xlfn.GAMMA.INV(Table3[[#This Row],[RV gamma]],GammaShape2,GammaRate2)/BinomTrials,Table3[[#This Row],[RV binom]])</f>
        <v>0</v>
      </c>
      <c r="M2674" s="1">
        <f>Table3[[#This Row],[Risk 2 simulated occurences]]*_xlfn.LOGNORM.INV(Table3[[#This Row],[RV lognorm]],(LN(ImpLow2)+LN(ImpUp2))/2,(LN(ImpUp2)-LN(ImpLow2))/3.29)</f>
        <v>0</v>
      </c>
    </row>
    <row r="2675" spans="7:13">
      <c r="G2675">
        <v>0.70708710919464335</v>
      </c>
      <c r="H2675">
        <v>0.42683391525728342</v>
      </c>
      <c r="I2675">
        <v>0.1465807213199235</v>
      </c>
      <c r="J2675">
        <f>_xlfn.BINOM.INV(BinomTrials,_xlfn.GAMMA.INV(Table3[[#This Row],[RV gamma]],GammaShape1,GammaRate1)/BinomTrials,Table3[[#This Row],[RV binom]])</f>
        <v>0</v>
      </c>
      <c r="K2675" s="1">
        <f>Table3[[#This Row],[Risk 1 Simulated occurences]]*_xlfn.LOGNORM.INV(Table3[[#This Row],[RV lognorm]],(LN(ImpLow1)+LN(ImpUp1))/2,(LN(ImpUp1)-LN(ImpLow1))/3.29)</f>
        <v>0</v>
      </c>
      <c r="L2675">
        <f>_xlfn.BINOM.INV(BinomTrials,_xlfn.GAMMA.INV(Table3[[#This Row],[RV gamma]],GammaShape2,GammaRate2)/BinomTrials,Table3[[#This Row],[RV binom]])</f>
        <v>0</v>
      </c>
      <c r="M2675" s="1">
        <f>Table3[[#This Row],[Risk 2 simulated occurences]]*_xlfn.LOGNORM.INV(Table3[[#This Row],[RV lognorm]],(LN(ImpLow2)+LN(ImpUp2))/2,(LN(ImpUp2)-LN(ImpLow2))/3.29)</f>
        <v>0</v>
      </c>
    </row>
    <row r="2676" spans="7:13">
      <c r="G2676">
        <v>1.3044234371299033E-2</v>
      </c>
      <c r="H2676">
        <v>0.79761372916289308</v>
      </c>
      <c r="I2676">
        <v>0.58218322395448718</v>
      </c>
      <c r="J2676">
        <f>_xlfn.BINOM.INV(BinomTrials,_xlfn.GAMMA.INV(Table3[[#This Row],[RV gamma]],GammaShape1,GammaRate1)/BinomTrials,Table3[[#This Row],[RV binom]])</f>
        <v>1</v>
      </c>
      <c r="K2676" s="1">
        <f>Table3[[#This Row],[Risk 1 Simulated occurences]]*_xlfn.LOGNORM.INV(Table3[[#This Row],[RV lognorm]],(LN(ImpLow1)+LN(ImpUp1))/2,(LN(ImpUp1)-LN(ImpLow1))/3.29)</f>
        <v>36564.900626058683</v>
      </c>
      <c r="L2676">
        <f>_xlfn.BINOM.INV(BinomTrials,_xlfn.GAMMA.INV(Table3[[#This Row],[RV gamma]],GammaShape2,GammaRate2)/BinomTrials,Table3[[#This Row],[RV binom]])</f>
        <v>0</v>
      </c>
      <c r="M2676" s="1">
        <f>Table3[[#This Row],[Risk 2 simulated occurences]]*_xlfn.LOGNORM.INV(Table3[[#This Row],[RV lognorm]],(LN(ImpLow2)+LN(ImpUp2))/2,(LN(ImpUp2)-LN(ImpLow2))/3.29)</f>
        <v>0</v>
      </c>
    </row>
    <row r="2677" spans="7:13">
      <c r="G2677">
        <v>0.23444707842285142</v>
      </c>
      <c r="H2677">
        <v>0.49394604074486814</v>
      </c>
      <c r="I2677">
        <v>0.75344500306688478</v>
      </c>
      <c r="J2677">
        <f>_xlfn.BINOM.INV(BinomTrials,_xlfn.GAMMA.INV(Table3[[#This Row],[RV gamma]],GammaShape1,GammaRate1)/BinomTrials,Table3[[#This Row],[RV binom]])</f>
        <v>0</v>
      </c>
      <c r="K2677" s="1">
        <f>Table3[[#This Row],[Risk 1 Simulated occurences]]*_xlfn.LOGNORM.INV(Table3[[#This Row],[RV lognorm]],(LN(ImpLow1)+LN(ImpUp1))/2,(LN(ImpUp1)-LN(ImpLow1))/3.29)</f>
        <v>0</v>
      </c>
      <c r="L2677">
        <f>_xlfn.BINOM.INV(BinomTrials,_xlfn.GAMMA.INV(Table3[[#This Row],[RV gamma]],GammaShape2,GammaRate2)/BinomTrials,Table3[[#This Row],[RV binom]])</f>
        <v>0</v>
      </c>
      <c r="M2677" s="1">
        <f>Table3[[#This Row],[Risk 2 simulated occurences]]*_xlfn.LOGNORM.INV(Table3[[#This Row],[RV lognorm]],(LN(ImpLow2)+LN(ImpUp2))/2,(LN(ImpUp2)-LN(ImpLow2))/3.29)</f>
        <v>0</v>
      </c>
    </row>
    <row r="2678" spans="7:13">
      <c r="G2678">
        <v>0.35204705286400723</v>
      </c>
      <c r="H2678">
        <v>0.75110679899859556</v>
      </c>
      <c r="I2678">
        <v>0.15016654513318398</v>
      </c>
      <c r="J2678">
        <f>_xlfn.BINOM.INV(BinomTrials,_xlfn.GAMMA.INV(Table3[[#This Row],[RV gamma]],GammaShape1,GammaRate1)/BinomTrials,Table3[[#This Row],[RV binom]])</f>
        <v>1</v>
      </c>
      <c r="K2678" s="1">
        <f>Table3[[#This Row],[Risk 1 Simulated occurences]]*_xlfn.LOGNORM.INV(Table3[[#This Row],[RV lognorm]],(LN(ImpLow1)+LN(ImpUp1))/2,(LN(ImpUp1)-LN(ImpLow1))/3.29)</f>
        <v>15317.633904821712</v>
      </c>
      <c r="L2678">
        <f>_xlfn.BINOM.INV(BinomTrials,_xlfn.GAMMA.INV(Table3[[#This Row],[RV gamma]],GammaShape2,GammaRate2)/BinomTrials,Table3[[#This Row],[RV binom]])</f>
        <v>0</v>
      </c>
      <c r="M2678" s="1">
        <f>Table3[[#This Row],[Risk 2 simulated occurences]]*_xlfn.LOGNORM.INV(Table3[[#This Row],[RV lognorm]],(LN(ImpLow2)+LN(ImpUp2))/2,(LN(ImpUp2)-LN(ImpLow2))/3.29)</f>
        <v>0</v>
      </c>
    </row>
    <row r="2679" spans="7:13">
      <c r="G2679">
        <v>0.85481748536919122</v>
      </c>
      <c r="H2679">
        <v>0.85197076939603811</v>
      </c>
      <c r="I2679">
        <v>0.84912405342288499</v>
      </c>
      <c r="J2679">
        <f>_xlfn.BINOM.INV(BinomTrials,_xlfn.GAMMA.INV(Table3[[#This Row],[RV gamma]],GammaShape1,GammaRate1)/BinomTrials,Table3[[#This Row],[RV binom]])</f>
        <v>1</v>
      </c>
      <c r="K2679" s="1">
        <f>Table3[[#This Row],[Risk 1 Simulated occurences]]*_xlfn.LOGNORM.INV(Table3[[#This Row],[RV lognorm]],(LN(ImpLow1)+LN(ImpUp1))/2,(LN(ImpUp1)-LN(ImpLow1))/3.29)</f>
        <v>65145.685167326468</v>
      </c>
      <c r="L2679">
        <f>_xlfn.BINOM.INV(BinomTrials,_xlfn.GAMMA.INV(Table3[[#This Row],[RV gamma]],GammaShape2,GammaRate2)/BinomTrials,Table3[[#This Row],[RV binom]])</f>
        <v>1</v>
      </c>
      <c r="M2679" s="1">
        <f>Table3[[#This Row],[Risk 2 simulated occurences]]*_xlfn.LOGNORM.INV(Table3[[#This Row],[RV lognorm]],(LN(ImpLow2)+LN(ImpUp2))/2,(LN(ImpUp2)-LN(ImpLow2))/3.29)</f>
        <v>6514568.5167326499</v>
      </c>
    </row>
    <row r="2680" spans="7:13">
      <c r="G2680">
        <v>0.91747659999759712</v>
      </c>
      <c r="H2680">
        <v>7.2721239213236255E-2</v>
      </c>
      <c r="I2680">
        <v>0.22796587842887542</v>
      </c>
      <c r="J2680">
        <f>_xlfn.BINOM.INV(BinomTrials,_xlfn.GAMMA.INV(Table3[[#This Row],[RV gamma]],GammaShape1,GammaRate1)/BinomTrials,Table3[[#This Row],[RV binom]])</f>
        <v>0</v>
      </c>
      <c r="K2680" s="1">
        <f>Table3[[#This Row],[Risk 1 Simulated occurences]]*_xlfn.LOGNORM.INV(Table3[[#This Row],[RV lognorm]],(LN(ImpLow1)+LN(ImpUp1))/2,(LN(ImpUp1)-LN(ImpLow1))/3.29)</f>
        <v>0</v>
      </c>
      <c r="L2680">
        <f>_xlfn.BINOM.INV(BinomTrials,_xlfn.GAMMA.INV(Table3[[#This Row],[RV gamma]],GammaShape2,GammaRate2)/BinomTrials,Table3[[#This Row],[RV binom]])</f>
        <v>0</v>
      </c>
      <c r="M2680" s="1">
        <f>Table3[[#This Row],[Risk 2 simulated occurences]]*_xlfn.LOGNORM.INV(Table3[[#This Row],[RV lognorm]],(LN(ImpLow2)+LN(ImpUp2))/2,(LN(ImpUp2)-LN(ImpLow2))/3.29)</f>
        <v>0</v>
      </c>
    </row>
    <row r="2681" spans="7:13">
      <c r="G2681">
        <v>2.9216159614369349E-2</v>
      </c>
      <c r="H2681">
        <v>0.22586745686170992</v>
      </c>
      <c r="I2681">
        <v>0.42251875410905049</v>
      </c>
      <c r="J2681">
        <f>_xlfn.BINOM.INV(BinomTrials,_xlfn.GAMMA.INV(Table3[[#This Row],[RV gamma]],GammaShape1,GammaRate1)/BinomTrials,Table3[[#This Row],[RV binom]])</f>
        <v>0</v>
      </c>
      <c r="K2681" s="1">
        <f>Table3[[#This Row],[Risk 1 Simulated occurences]]*_xlfn.LOGNORM.INV(Table3[[#This Row],[RV lognorm]],(LN(ImpLow1)+LN(ImpUp1))/2,(LN(ImpUp1)-LN(ImpLow1))/3.29)</f>
        <v>0</v>
      </c>
      <c r="L2681">
        <f>_xlfn.BINOM.INV(BinomTrials,_xlfn.GAMMA.INV(Table3[[#This Row],[RV gamma]],GammaShape2,GammaRate2)/BinomTrials,Table3[[#This Row],[RV binom]])</f>
        <v>0</v>
      </c>
      <c r="M2681" s="1">
        <f>Table3[[#This Row],[Risk 2 simulated occurences]]*_xlfn.LOGNORM.INV(Table3[[#This Row],[RV lognorm]],(LN(ImpLow2)+LN(ImpUp2))/2,(LN(ImpUp2)-LN(ImpLow2))/3.29)</f>
        <v>0</v>
      </c>
    </row>
    <row r="2682" spans="7:13">
      <c r="G2682">
        <v>3.5994638705623631E-2</v>
      </c>
      <c r="H2682">
        <v>0.15434747475867508</v>
      </c>
      <c r="I2682">
        <v>0.27270031081172652</v>
      </c>
      <c r="J2682">
        <f>_xlfn.BINOM.INV(BinomTrials,_xlfn.GAMMA.INV(Table3[[#This Row],[RV gamma]],GammaShape1,GammaRate1)/BinomTrials,Table3[[#This Row],[RV binom]])</f>
        <v>0</v>
      </c>
      <c r="K2682" s="1">
        <f>Table3[[#This Row],[Risk 1 Simulated occurences]]*_xlfn.LOGNORM.INV(Table3[[#This Row],[RV lognorm]],(LN(ImpLow1)+LN(ImpUp1))/2,(LN(ImpUp1)-LN(ImpLow1))/3.29)</f>
        <v>0</v>
      </c>
      <c r="L2682">
        <f>_xlfn.BINOM.INV(BinomTrials,_xlfn.GAMMA.INV(Table3[[#This Row],[RV gamma]],GammaShape2,GammaRate2)/BinomTrials,Table3[[#This Row],[RV binom]])</f>
        <v>0</v>
      </c>
      <c r="M2682" s="1">
        <f>Table3[[#This Row],[Risk 2 simulated occurences]]*_xlfn.LOGNORM.INV(Table3[[#This Row],[RV lognorm]],(LN(ImpLow2)+LN(ImpUp2))/2,(LN(ImpUp2)-LN(ImpLow2))/3.29)</f>
        <v>0</v>
      </c>
    </row>
    <row r="2683" spans="7:13">
      <c r="G2683">
        <v>0.96189272541640924</v>
      </c>
      <c r="H2683">
        <v>0.11800826905202505</v>
      </c>
      <c r="I2683">
        <v>0.27412381268764091</v>
      </c>
      <c r="J2683">
        <f>_xlfn.BINOM.INV(BinomTrials,_xlfn.GAMMA.INV(Table3[[#This Row],[RV gamma]],GammaShape1,GammaRate1)/BinomTrials,Table3[[#This Row],[RV binom]])</f>
        <v>0</v>
      </c>
      <c r="K2683" s="1">
        <f>Table3[[#This Row],[Risk 1 Simulated occurences]]*_xlfn.LOGNORM.INV(Table3[[#This Row],[RV lognorm]],(LN(ImpLow1)+LN(ImpUp1))/2,(LN(ImpUp1)-LN(ImpLow1))/3.29)</f>
        <v>0</v>
      </c>
      <c r="L2683">
        <f>_xlfn.BINOM.INV(BinomTrials,_xlfn.GAMMA.INV(Table3[[#This Row],[RV gamma]],GammaShape2,GammaRate2)/BinomTrials,Table3[[#This Row],[RV binom]])</f>
        <v>0</v>
      </c>
      <c r="M2683" s="1">
        <f>Table3[[#This Row],[Risk 2 simulated occurences]]*_xlfn.LOGNORM.INV(Table3[[#This Row],[RV lognorm]],(LN(ImpLow2)+LN(ImpUp2))/2,(LN(ImpUp2)-LN(ImpLow2))/3.29)</f>
        <v>0</v>
      </c>
    </row>
    <row r="2684" spans="7:13">
      <c r="G2684">
        <v>0.53103607358924865</v>
      </c>
      <c r="H2684">
        <v>0.36497795738511624</v>
      </c>
      <c r="I2684">
        <v>0.19891984118098385</v>
      </c>
      <c r="J2684">
        <f>_xlfn.BINOM.INV(BinomTrials,_xlfn.GAMMA.INV(Table3[[#This Row],[RV gamma]],GammaShape1,GammaRate1)/BinomTrials,Table3[[#This Row],[RV binom]])</f>
        <v>0</v>
      </c>
      <c r="K2684" s="1">
        <f>Table3[[#This Row],[Risk 1 Simulated occurences]]*_xlfn.LOGNORM.INV(Table3[[#This Row],[RV lognorm]],(LN(ImpLow1)+LN(ImpUp1))/2,(LN(ImpUp1)-LN(ImpLow1))/3.29)</f>
        <v>0</v>
      </c>
      <c r="L2684">
        <f>_xlfn.BINOM.INV(BinomTrials,_xlfn.GAMMA.INV(Table3[[#This Row],[RV gamma]],GammaShape2,GammaRate2)/BinomTrials,Table3[[#This Row],[RV binom]])</f>
        <v>0</v>
      </c>
      <c r="M2684" s="1">
        <f>Table3[[#This Row],[Risk 2 simulated occurences]]*_xlfn.LOGNORM.INV(Table3[[#This Row],[RV lognorm]],(LN(ImpLow2)+LN(ImpUp2))/2,(LN(ImpUp2)-LN(ImpLow2))/3.29)</f>
        <v>0</v>
      </c>
    </row>
    <row r="2685" spans="7:13">
      <c r="G2685">
        <v>0.12328881450150572</v>
      </c>
      <c r="H2685">
        <v>0.18452977164859408</v>
      </c>
      <c r="I2685">
        <v>0.24577072879568243</v>
      </c>
      <c r="J2685">
        <f>_xlfn.BINOM.INV(BinomTrials,_xlfn.GAMMA.INV(Table3[[#This Row],[RV gamma]],GammaShape1,GammaRate1)/BinomTrials,Table3[[#This Row],[RV binom]])</f>
        <v>0</v>
      </c>
      <c r="K2685" s="1">
        <f>Table3[[#This Row],[Risk 1 Simulated occurences]]*_xlfn.LOGNORM.INV(Table3[[#This Row],[RV lognorm]],(LN(ImpLow1)+LN(ImpUp1))/2,(LN(ImpUp1)-LN(ImpLow1))/3.29)</f>
        <v>0</v>
      </c>
      <c r="L2685">
        <f>_xlfn.BINOM.INV(BinomTrials,_xlfn.GAMMA.INV(Table3[[#This Row],[RV gamma]],GammaShape2,GammaRate2)/BinomTrials,Table3[[#This Row],[RV binom]])</f>
        <v>0</v>
      </c>
      <c r="M2685" s="1">
        <f>Table3[[#This Row],[Risk 2 simulated occurences]]*_xlfn.LOGNORM.INV(Table3[[#This Row],[RV lognorm]],(LN(ImpLow2)+LN(ImpUp2))/2,(LN(ImpUp2)-LN(ImpLow2))/3.29)</f>
        <v>0</v>
      </c>
    </row>
    <row r="2686" spans="7:13">
      <c r="G2686">
        <v>0.11510532680670979</v>
      </c>
      <c r="H2686">
        <v>0.39187209792056682</v>
      </c>
      <c r="I2686">
        <v>0.66863886903442393</v>
      </c>
      <c r="J2686">
        <f>_xlfn.BINOM.INV(BinomTrials,_xlfn.GAMMA.INV(Table3[[#This Row],[RV gamma]],GammaShape1,GammaRate1)/BinomTrials,Table3[[#This Row],[RV binom]])</f>
        <v>0</v>
      </c>
      <c r="K2686" s="1">
        <f>Table3[[#This Row],[Risk 1 Simulated occurences]]*_xlfn.LOGNORM.INV(Table3[[#This Row],[RV lognorm]],(LN(ImpLow1)+LN(ImpUp1))/2,(LN(ImpUp1)-LN(ImpLow1))/3.29)</f>
        <v>0</v>
      </c>
      <c r="L2686">
        <f>_xlfn.BINOM.INV(BinomTrials,_xlfn.GAMMA.INV(Table3[[#This Row],[RV gamma]],GammaShape2,GammaRate2)/BinomTrials,Table3[[#This Row],[RV binom]])</f>
        <v>0</v>
      </c>
      <c r="M2686" s="1">
        <f>Table3[[#This Row],[Risk 2 simulated occurences]]*_xlfn.LOGNORM.INV(Table3[[#This Row],[RV lognorm]],(LN(ImpLow2)+LN(ImpUp2))/2,(LN(ImpUp2)-LN(ImpLow2))/3.29)</f>
        <v>0</v>
      </c>
    </row>
    <row r="2687" spans="7:13">
      <c r="G2687">
        <v>0.57522764037141005</v>
      </c>
      <c r="H2687">
        <v>0.19434975096692786</v>
      </c>
      <c r="I2687">
        <v>0.81347186156244566</v>
      </c>
      <c r="J2687">
        <f>_xlfn.BINOM.INV(BinomTrials,_xlfn.GAMMA.INV(Table3[[#This Row],[RV gamma]],GammaShape1,GammaRate1)/BinomTrials,Table3[[#This Row],[RV binom]])</f>
        <v>0</v>
      </c>
      <c r="K2687" s="1">
        <f>Table3[[#This Row],[Risk 1 Simulated occurences]]*_xlfn.LOGNORM.INV(Table3[[#This Row],[RV lognorm]],(LN(ImpLow1)+LN(ImpUp1))/2,(LN(ImpUp1)-LN(ImpLow1))/3.29)</f>
        <v>0</v>
      </c>
      <c r="L2687">
        <f>_xlfn.BINOM.INV(BinomTrials,_xlfn.GAMMA.INV(Table3[[#This Row],[RV gamma]],GammaShape2,GammaRate2)/BinomTrials,Table3[[#This Row],[RV binom]])</f>
        <v>0</v>
      </c>
      <c r="M2687" s="1">
        <f>Table3[[#This Row],[Risk 2 simulated occurences]]*_xlfn.LOGNORM.INV(Table3[[#This Row],[RV lognorm]],(LN(ImpLow2)+LN(ImpUp2))/2,(LN(ImpUp2)-LN(ImpLow2))/3.29)</f>
        <v>0</v>
      </c>
    </row>
    <row r="2688" spans="7:13">
      <c r="G2688">
        <v>0.85095172228801608</v>
      </c>
      <c r="H2688">
        <v>0.43626450115640858</v>
      </c>
      <c r="I2688">
        <v>2.1577280024801047E-2</v>
      </c>
      <c r="J2688">
        <f>_xlfn.BINOM.INV(BinomTrials,_xlfn.GAMMA.INV(Table3[[#This Row],[RV gamma]],GammaShape1,GammaRate1)/BinomTrials,Table3[[#This Row],[RV binom]])</f>
        <v>0</v>
      </c>
      <c r="K2688" s="1">
        <f>Table3[[#This Row],[Risk 1 Simulated occurences]]*_xlfn.LOGNORM.INV(Table3[[#This Row],[RV lognorm]],(LN(ImpLow1)+LN(ImpUp1))/2,(LN(ImpUp1)-LN(ImpLow1))/3.29)</f>
        <v>0</v>
      </c>
      <c r="L2688">
        <f>_xlfn.BINOM.INV(BinomTrials,_xlfn.GAMMA.INV(Table3[[#This Row],[RV gamma]],GammaShape2,GammaRate2)/BinomTrials,Table3[[#This Row],[RV binom]])</f>
        <v>0</v>
      </c>
      <c r="M2688" s="1">
        <f>Table3[[#This Row],[Risk 2 simulated occurences]]*_xlfn.LOGNORM.INV(Table3[[#This Row],[RV lognorm]],(LN(ImpLow2)+LN(ImpUp2))/2,(LN(ImpUp2)-LN(ImpLow2))/3.29)</f>
        <v>0</v>
      </c>
    </row>
    <row r="2689" spans="7:13">
      <c r="G2689">
        <v>0.9455964946866019</v>
      </c>
      <c r="H2689">
        <v>0.29747093575888822</v>
      </c>
      <c r="I2689">
        <v>0.64934537683117455</v>
      </c>
      <c r="J2689">
        <f>_xlfn.BINOM.INV(BinomTrials,_xlfn.GAMMA.INV(Table3[[#This Row],[RV gamma]],GammaShape1,GammaRate1)/BinomTrials,Table3[[#This Row],[RV binom]])</f>
        <v>0</v>
      </c>
      <c r="K2689" s="1">
        <f>Table3[[#This Row],[Risk 1 Simulated occurences]]*_xlfn.LOGNORM.INV(Table3[[#This Row],[RV lognorm]],(LN(ImpLow1)+LN(ImpUp1))/2,(LN(ImpUp1)-LN(ImpLow1))/3.29)</f>
        <v>0</v>
      </c>
      <c r="L2689">
        <f>_xlfn.BINOM.INV(BinomTrials,_xlfn.GAMMA.INV(Table3[[#This Row],[RV gamma]],GammaShape2,GammaRate2)/BinomTrials,Table3[[#This Row],[RV binom]])</f>
        <v>0</v>
      </c>
      <c r="M2689" s="1">
        <f>Table3[[#This Row],[Risk 2 simulated occurences]]*_xlfn.LOGNORM.INV(Table3[[#This Row],[RV lognorm]],(LN(ImpLow2)+LN(ImpUp2))/2,(LN(ImpUp2)-LN(ImpLow2))/3.29)</f>
        <v>0</v>
      </c>
    </row>
    <row r="2690" spans="7:13">
      <c r="G2690">
        <v>0.64028619771836615</v>
      </c>
      <c r="H2690">
        <v>0.59401729963441252</v>
      </c>
      <c r="I2690">
        <v>0.5477484015504589</v>
      </c>
      <c r="J2690">
        <f>_xlfn.BINOM.INV(BinomTrials,_xlfn.GAMMA.INV(Table3[[#This Row],[RV gamma]],GammaShape1,GammaRate1)/BinomTrials,Table3[[#This Row],[RV binom]])</f>
        <v>1</v>
      </c>
      <c r="K2690" s="1">
        <f>Table3[[#This Row],[Risk 1 Simulated occurences]]*_xlfn.LOGNORM.INV(Table3[[#This Row],[RV lognorm]],(LN(ImpLow1)+LN(ImpUp1))/2,(LN(ImpUp1)-LN(ImpLow1))/3.29)</f>
        <v>34392.715832052621</v>
      </c>
      <c r="L2690">
        <f>_xlfn.BINOM.INV(BinomTrials,_xlfn.GAMMA.INV(Table3[[#This Row],[RV gamma]],GammaShape2,GammaRate2)/BinomTrials,Table3[[#This Row],[RV binom]])</f>
        <v>0</v>
      </c>
      <c r="M2690" s="1">
        <f>Table3[[#This Row],[Risk 2 simulated occurences]]*_xlfn.LOGNORM.INV(Table3[[#This Row],[RV lognorm]],(LN(ImpLow2)+LN(ImpUp2))/2,(LN(ImpUp2)-LN(ImpLow2))/3.29)</f>
        <v>0</v>
      </c>
    </row>
    <row r="2691" spans="7:13">
      <c r="G2691">
        <v>0.29012505257973681</v>
      </c>
      <c r="H2691">
        <v>0.64875495557149643</v>
      </c>
      <c r="I2691">
        <v>7.3848585632559187E-3</v>
      </c>
      <c r="J2691">
        <f>_xlfn.BINOM.INV(BinomTrials,_xlfn.GAMMA.INV(Table3[[#This Row],[RV gamma]],GammaShape1,GammaRate1)/BinomTrials,Table3[[#This Row],[RV binom]])</f>
        <v>1</v>
      </c>
      <c r="K2691" s="1">
        <f>Table3[[#This Row],[Risk 1 Simulated occurences]]*_xlfn.LOGNORM.INV(Table3[[#This Row],[RV lognorm]],(LN(ImpLow1)+LN(ImpUp1))/2,(LN(ImpUp1)-LN(ImpLow1))/3.29)</f>
        <v>5740.8153947098517</v>
      </c>
      <c r="L2691">
        <f>_xlfn.BINOM.INV(BinomTrials,_xlfn.GAMMA.INV(Table3[[#This Row],[RV gamma]],GammaShape2,GammaRate2)/BinomTrials,Table3[[#This Row],[RV binom]])</f>
        <v>0</v>
      </c>
      <c r="M2691" s="1">
        <f>Table3[[#This Row],[Risk 2 simulated occurences]]*_xlfn.LOGNORM.INV(Table3[[#This Row],[RV lognorm]],(LN(ImpLow2)+LN(ImpUp2))/2,(LN(ImpUp2)-LN(ImpLow2))/3.29)</f>
        <v>0</v>
      </c>
    </row>
    <row r="2692" spans="7:13">
      <c r="G2692">
        <v>0.13175870763685493</v>
      </c>
      <c r="H2692">
        <v>0.62453829013953832</v>
      </c>
      <c r="I2692">
        <v>0.11731787264222181</v>
      </c>
      <c r="J2692">
        <f>_xlfn.BINOM.INV(BinomTrials,_xlfn.GAMMA.INV(Table3[[#This Row],[RV gamma]],GammaShape1,GammaRate1)/BinomTrials,Table3[[#This Row],[RV binom]])</f>
        <v>0</v>
      </c>
      <c r="K2692" s="1">
        <f>Table3[[#This Row],[Risk 1 Simulated occurences]]*_xlfn.LOGNORM.INV(Table3[[#This Row],[RV lognorm]],(LN(ImpLow1)+LN(ImpUp1))/2,(LN(ImpUp1)-LN(ImpLow1))/3.29)</f>
        <v>0</v>
      </c>
      <c r="L2692">
        <f>_xlfn.BINOM.INV(BinomTrials,_xlfn.GAMMA.INV(Table3[[#This Row],[RV gamma]],GammaShape2,GammaRate2)/BinomTrials,Table3[[#This Row],[RV binom]])</f>
        <v>0</v>
      </c>
      <c r="M2692" s="1">
        <f>Table3[[#This Row],[Risk 2 simulated occurences]]*_xlfn.LOGNORM.INV(Table3[[#This Row],[RV lognorm]],(LN(ImpLow2)+LN(ImpUp2))/2,(LN(ImpUp2)-LN(ImpLow2))/3.29)</f>
        <v>0</v>
      </c>
    </row>
    <row r="2693" spans="7:13">
      <c r="G2693">
        <v>0.46859925262099095</v>
      </c>
      <c r="H2693">
        <v>0.61504237522140259</v>
      </c>
      <c r="I2693">
        <v>0.76148549782181418</v>
      </c>
      <c r="J2693">
        <f>_xlfn.BINOM.INV(BinomTrials,_xlfn.GAMMA.INV(Table3[[#This Row],[RV gamma]],GammaShape1,GammaRate1)/BinomTrials,Table3[[#This Row],[RV binom]])</f>
        <v>1</v>
      </c>
      <c r="K2693" s="1">
        <f>Table3[[#This Row],[Risk 1 Simulated occurences]]*_xlfn.LOGNORM.INV(Table3[[#This Row],[RV lognorm]],(LN(ImpLow1)+LN(ImpUp1))/2,(LN(ImpUp1)-LN(ImpLow1))/3.29)</f>
        <v>52015.94754850895</v>
      </c>
      <c r="L2693">
        <f>_xlfn.BINOM.INV(BinomTrials,_xlfn.GAMMA.INV(Table3[[#This Row],[RV gamma]],GammaShape2,GammaRate2)/BinomTrials,Table3[[#This Row],[RV binom]])</f>
        <v>0</v>
      </c>
      <c r="M2693" s="1">
        <f>Table3[[#This Row],[Risk 2 simulated occurences]]*_xlfn.LOGNORM.INV(Table3[[#This Row],[RV lognorm]],(LN(ImpLow2)+LN(ImpUp2))/2,(LN(ImpUp2)-LN(ImpLow2))/3.29)</f>
        <v>0</v>
      </c>
    </row>
    <row r="2694" spans="7:13">
      <c r="G2694">
        <v>0.74763880099525615</v>
      </c>
      <c r="H2694">
        <v>1.7200346112810235E-2</v>
      </c>
      <c r="I2694">
        <v>0.28676189123036427</v>
      </c>
      <c r="J2694">
        <f>_xlfn.BINOM.INV(BinomTrials,_xlfn.GAMMA.INV(Table3[[#This Row],[RV gamma]],GammaShape1,GammaRate1)/BinomTrials,Table3[[#This Row],[RV binom]])</f>
        <v>0</v>
      </c>
      <c r="K2694" s="1">
        <f>Table3[[#This Row],[Risk 1 Simulated occurences]]*_xlfn.LOGNORM.INV(Table3[[#This Row],[RV lognorm]],(LN(ImpLow1)+LN(ImpUp1))/2,(LN(ImpUp1)-LN(ImpLow1))/3.29)</f>
        <v>0</v>
      </c>
      <c r="L2694">
        <f>_xlfn.BINOM.INV(BinomTrials,_xlfn.GAMMA.INV(Table3[[#This Row],[RV gamma]],GammaShape2,GammaRate2)/BinomTrials,Table3[[#This Row],[RV binom]])</f>
        <v>0</v>
      </c>
      <c r="M2694" s="1">
        <f>Table3[[#This Row],[Risk 2 simulated occurences]]*_xlfn.LOGNORM.INV(Table3[[#This Row],[RV lognorm]],(LN(ImpLow2)+LN(ImpUp2))/2,(LN(ImpUp2)-LN(ImpLow2))/3.29)</f>
        <v>0</v>
      </c>
    </row>
    <row r="2695" spans="7:13">
      <c r="G2695">
        <v>0.56532832727084326</v>
      </c>
      <c r="H2695">
        <v>8.6217118001644083E-2</v>
      </c>
      <c r="I2695">
        <v>0.60710590873244497</v>
      </c>
      <c r="J2695">
        <f>_xlfn.BINOM.INV(BinomTrials,_xlfn.GAMMA.INV(Table3[[#This Row],[RV gamma]],GammaShape1,GammaRate1)/BinomTrials,Table3[[#This Row],[RV binom]])</f>
        <v>0</v>
      </c>
      <c r="K2695" s="1">
        <f>Table3[[#This Row],[Risk 1 Simulated occurences]]*_xlfn.LOGNORM.INV(Table3[[#This Row],[RV lognorm]],(LN(ImpLow1)+LN(ImpUp1))/2,(LN(ImpUp1)-LN(ImpLow1))/3.29)</f>
        <v>0</v>
      </c>
      <c r="L2695">
        <f>_xlfn.BINOM.INV(BinomTrials,_xlfn.GAMMA.INV(Table3[[#This Row],[RV gamma]],GammaShape2,GammaRate2)/BinomTrials,Table3[[#This Row],[RV binom]])</f>
        <v>0</v>
      </c>
      <c r="M2695" s="1">
        <f>Table3[[#This Row],[Risk 2 simulated occurences]]*_xlfn.LOGNORM.INV(Table3[[#This Row],[RV lognorm]],(LN(ImpLow2)+LN(ImpUp2))/2,(LN(ImpUp2)-LN(ImpLow2))/3.29)</f>
        <v>0</v>
      </c>
    </row>
    <row r="2696" spans="7:13">
      <c r="G2696">
        <v>0.47319644106235187</v>
      </c>
      <c r="H2696">
        <v>5.110225363220193E-2</v>
      </c>
      <c r="I2696">
        <v>0.62900806620205196</v>
      </c>
      <c r="J2696">
        <f>_xlfn.BINOM.INV(BinomTrials,_xlfn.GAMMA.INV(Table3[[#This Row],[RV gamma]],GammaShape1,GammaRate1)/BinomTrials,Table3[[#This Row],[RV binom]])</f>
        <v>0</v>
      </c>
      <c r="K2696" s="1">
        <f>Table3[[#This Row],[Risk 1 Simulated occurences]]*_xlfn.LOGNORM.INV(Table3[[#This Row],[RV lognorm]],(LN(ImpLow1)+LN(ImpUp1))/2,(LN(ImpUp1)-LN(ImpLow1))/3.29)</f>
        <v>0</v>
      </c>
      <c r="L2696">
        <f>_xlfn.BINOM.INV(BinomTrials,_xlfn.GAMMA.INV(Table3[[#This Row],[RV gamma]],GammaShape2,GammaRate2)/BinomTrials,Table3[[#This Row],[RV binom]])</f>
        <v>0</v>
      </c>
      <c r="M2696" s="1">
        <f>Table3[[#This Row],[Risk 2 simulated occurences]]*_xlfn.LOGNORM.INV(Table3[[#This Row],[RV lognorm]],(LN(ImpLow2)+LN(ImpUp2))/2,(LN(ImpUp2)-LN(ImpLow2))/3.29)</f>
        <v>0</v>
      </c>
    </row>
    <row r="2697" spans="7:13">
      <c r="G2697">
        <v>1.2584934948284615E-2</v>
      </c>
      <c r="H2697">
        <v>0.87557679641785879</v>
      </c>
      <c r="I2697">
        <v>0.73856865788743298</v>
      </c>
      <c r="J2697">
        <f>_xlfn.BINOM.INV(BinomTrials,_xlfn.GAMMA.INV(Table3[[#This Row],[RV gamma]],GammaShape1,GammaRate1)/BinomTrials,Table3[[#This Row],[RV binom]])</f>
        <v>1</v>
      </c>
      <c r="K2697" s="1">
        <f>Table3[[#This Row],[Risk 1 Simulated occurences]]*_xlfn.LOGNORM.INV(Table3[[#This Row],[RV lognorm]],(LN(ImpLow1)+LN(ImpUp1))/2,(LN(ImpUp1)-LN(ImpLow1))/3.29)</f>
        <v>49454.560985689182</v>
      </c>
      <c r="L2697">
        <f>_xlfn.BINOM.INV(BinomTrials,_xlfn.GAMMA.INV(Table3[[#This Row],[RV gamma]],GammaShape2,GammaRate2)/BinomTrials,Table3[[#This Row],[RV binom]])</f>
        <v>0</v>
      </c>
      <c r="M2697" s="1">
        <f>Table3[[#This Row],[Risk 2 simulated occurences]]*_xlfn.LOGNORM.INV(Table3[[#This Row],[RV lognorm]],(LN(ImpLow2)+LN(ImpUp2))/2,(LN(ImpUp2)-LN(ImpLow2))/3.29)</f>
        <v>0</v>
      </c>
    </row>
    <row r="2698" spans="7:13">
      <c r="G2698">
        <v>0.51500167581951328</v>
      </c>
      <c r="H2698">
        <v>0.81921739495322921</v>
      </c>
      <c r="I2698">
        <v>0.12343311408694513</v>
      </c>
      <c r="J2698">
        <f>_xlfn.BINOM.INV(BinomTrials,_xlfn.GAMMA.INV(Table3[[#This Row],[RV gamma]],GammaShape1,GammaRate1)/BinomTrials,Table3[[#This Row],[RV binom]])</f>
        <v>1</v>
      </c>
      <c r="K2698" s="1">
        <f>Table3[[#This Row],[Risk 1 Simulated occurences]]*_xlfn.LOGNORM.INV(Table3[[#This Row],[RV lognorm]],(LN(ImpLow1)+LN(ImpUp1))/2,(LN(ImpUp1)-LN(ImpLow1))/3.29)</f>
        <v>14061.315362732479</v>
      </c>
      <c r="L2698">
        <f>_xlfn.BINOM.INV(BinomTrials,_xlfn.GAMMA.INV(Table3[[#This Row],[RV gamma]],GammaShape2,GammaRate2)/BinomTrials,Table3[[#This Row],[RV binom]])</f>
        <v>0</v>
      </c>
      <c r="M2698" s="1">
        <f>Table3[[#This Row],[Risk 2 simulated occurences]]*_xlfn.LOGNORM.INV(Table3[[#This Row],[RV lognorm]],(LN(ImpLow2)+LN(ImpUp2))/2,(LN(ImpUp2)-LN(ImpLow2))/3.29)</f>
        <v>0</v>
      </c>
    </row>
    <row r="2699" spans="7:13">
      <c r="G2699">
        <v>0.63316549855897464</v>
      </c>
      <c r="H2699">
        <v>0.58675697892287604</v>
      </c>
      <c r="I2699">
        <v>0.54034845928677755</v>
      </c>
      <c r="J2699">
        <f>_xlfn.BINOM.INV(BinomTrials,_xlfn.GAMMA.INV(Table3[[#This Row],[RV gamma]],GammaShape1,GammaRate1)/BinomTrials,Table3[[#This Row],[RV binom]])</f>
        <v>0</v>
      </c>
      <c r="K2699" s="1">
        <f>Table3[[#This Row],[Risk 1 Simulated occurences]]*_xlfn.LOGNORM.INV(Table3[[#This Row],[RV lognorm]],(LN(ImpLow1)+LN(ImpUp1))/2,(LN(ImpUp1)-LN(ImpLow1))/3.29)</f>
        <v>0</v>
      </c>
      <c r="L2699">
        <f>_xlfn.BINOM.INV(BinomTrials,_xlfn.GAMMA.INV(Table3[[#This Row],[RV gamma]],GammaShape2,GammaRate2)/BinomTrials,Table3[[#This Row],[RV binom]])</f>
        <v>0</v>
      </c>
      <c r="M2699" s="1">
        <f>Table3[[#This Row],[Risk 2 simulated occurences]]*_xlfn.LOGNORM.INV(Table3[[#This Row],[RV lognorm]],(LN(ImpLow2)+LN(ImpUp2))/2,(LN(ImpUp2)-LN(ImpLow2))/3.29)</f>
        <v>0</v>
      </c>
    </row>
    <row r="2700" spans="7:13">
      <c r="G2700">
        <v>0.61253428068595672</v>
      </c>
      <c r="H2700">
        <v>0.62454475677783827</v>
      </c>
      <c r="I2700">
        <v>0.63655523286971971</v>
      </c>
      <c r="J2700">
        <f>_xlfn.BINOM.INV(BinomTrials,_xlfn.GAMMA.INV(Table3[[#This Row],[RV gamma]],GammaShape1,GammaRate1)/BinomTrials,Table3[[#This Row],[RV binom]])</f>
        <v>1</v>
      </c>
      <c r="K2700" s="1">
        <f>Table3[[#This Row],[Risk 1 Simulated occurences]]*_xlfn.LOGNORM.INV(Table3[[#This Row],[RV lognorm]],(LN(ImpLow1)+LN(ImpUp1))/2,(LN(ImpUp1)-LN(ImpLow1))/3.29)</f>
        <v>40379.404850729035</v>
      </c>
      <c r="L2700">
        <f>_xlfn.BINOM.INV(BinomTrials,_xlfn.GAMMA.INV(Table3[[#This Row],[RV gamma]],GammaShape2,GammaRate2)/BinomTrials,Table3[[#This Row],[RV binom]])</f>
        <v>0</v>
      </c>
      <c r="M2700" s="1">
        <f>Table3[[#This Row],[Risk 2 simulated occurences]]*_xlfn.LOGNORM.INV(Table3[[#This Row],[RV lognorm]],(LN(ImpLow2)+LN(ImpUp2))/2,(LN(ImpUp2)-LN(ImpLow2))/3.29)</f>
        <v>0</v>
      </c>
    </row>
    <row r="2701" spans="7:13">
      <c r="G2701">
        <v>0.86365548887460286</v>
      </c>
      <c r="H2701">
        <v>0.72372716512704605</v>
      </c>
      <c r="I2701">
        <v>0.58379884137948923</v>
      </c>
      <c r="J2701">
        <f>_xlfn.BINOM.INV(BinomTrials,_xlfn.GAMMA.INV(Table3[[#This Row],[RV gamma]],GammaShape1,GammaRate1)/BinomTrials,Table3[[#This Row],[RV binom]])</f>
        <v>1</v>
      </c>
      <c r="K2701" s="1">
        <f>Table3[[#This Row],[Risk 1 Simulated occurences]]*_xlfn.LOGNORM.INV(Table3[[#This Row],[RV lognorm]],(LN(ImpLow1)+LN(ImpUp1))/2,(LN(ImpUp1)-LN(ImpLow1))/3.29)</f>
        <v>36670.991390042633</v>
      </c>
      <c r="L2701">
        <f>_xlfn.BINOM.INV(BinomTrials,_xlfn.GAMMA.INV(Table3[[#This Row],[RV gamma]],GammaShape2,GammaRate2)/BinomTrials,Table3[[#This Row],[RV binom]])</f>
        <v>0</v>
      </c>
      <c r="M2701" s="1">
        <f>Table3[[#This Row],[Risk 2 simulated occurences]]*_xlfn.LOGNORM.INV(Table3[[#This Row],[RV lognorm]],(LN(ImpLow2)+LN(ImpUp2))/2,(LN(ImpUp2)-LN(ImpLow2))/3.29)</f>
        <v>0</v>
      </c>
    </row>
    <row r="2702" spans="7:13">
      <c r="G2702">
        <v>0.45780151544967734</v>
      </c>
      <c r="H2702">
        <v>0.68246429026241617</v>
      </c>
      <c r="I2702">
        <v>0.90712706507515495</v>
      </c>
      <c r="J2702">
        <f>_xlfn.BINOM.INV(BinomTrials,_xlfn.GAMMA.INV(Table3[[#This Row],[RV gamma]],GammaShape1,GammaRate1)/BinomTrials,Table3[[#This Row],[RV binom]])</f>
        <v>1</v>
      </c>
      <c r="K2702" s="1">
        <f>Table3[[#This Row],[Risk 1 Simulated occurences]]*_xlfn.LOGNORM.INV(Table3[[#This Row],[RV lognorm]],(LN(ImpLow1)+LN(ImpUp1))/2,(LN(ImpUp1)-LN(ImpLow1))/3.29)</f>
        <v>79837.969638773939</v>
      </c>
      <c r="L2702">
        <f>_xlfn.BINOM.INV(BinomTrials,_xlfn.GAMMA.INV(Table3[[#This Row],[RV gamma]],GammaShape2,GammaRate2)/BinomTrials,Table3[[#This Row],[RV binom]])</f>
        <v>0</v>
      </c>
      <c r="M2702" s="1">
        <f>Table3[[#This Row],[Risk 2 simulated occurences]]*_xlfn.LOGNORM.INV(Table3[[#This Row],[RV lognorm]],(LN(ImpLow2)+LN(ImpUp2))/2,(LN(ImpUp2)-LN(ImpLow2))/3.29)</f>
        <v>0</v>
      </c>
    </row>
    <row r="2703" spans="7:13">
      <c r="G2703">
        <v>0.27007016272753021</v>
      </c>
      <c r="H2703">
        <v>0.17732644042807</v>
      </c>
      <c r="I2703">
        <v>8.4582718128609805E-2</v>
      </c>
      <c r="J2703">
        <f>_xlfn.BINOM.INV(BinomTrials,_xlfn.GAMMA.INV(Table3[[#This Row],[RV gamma]],GammaShape1,GammaRate1)/BinomTrials,Table3[[#This Row],[RV binom]])</f>
        <v>0</v>
      </c>
      <c r="K2703" s="1">
        <f>Table3[[#This Row],[Risk 1 Simulated occurences]]*_xlfn.LOGNORM.INV(Table3[[#This Row],[RV lognorm]],(LN(ImpLow1)+LN(ImpUp1))/2,(LN(ImpUp1)-LN(ImpLow1))/3.29)</f>
        <v>0</v>
      </c>
      <c r="L2703">
        <f>_xlfn.BINOM.INV(BinomTrials,_xlfn.GAMMA.INV(Table3[[#This Row],[RV gamma]],GammaShape2,GammaRate2)/BinomTrials,Table3[[#This Row],[RV binom]])</f>
        <v>0</v>
      </c>
      <c r="M2703" s="1">
        <f>Table3[[#This Row],[Risk 2 simulated occurences]]*_xlfn.LOGNORM.INV(Table3[[#This Row],[RV lognorm]],(LN(ImpLow2)+LN(ImpUp2))/2,(LN(ImpUp2)-LN(ImpLow2))/3.29)</f>
        <v>0</v>
      </c>
    </row>
    <row r="2704" spans="7:13">
      <c r="G2704">
        <v>6.9224961599905488E-2</v>
      </c>
      <c r="H2704">
        <v>0.32548427457245266</v>
      </c>
      <c r="I2704">
        <v>0.58174358754499977</v>
      </c>
      <c r="J2704">
        <f>_xlfn.BINOM.INV(BinomTrials,_xlfn.GAMMA.INV(Table3[[#This Row],[RV gamma]],GammaShape1,GammaRate1)/BinomTrials,Table3[[#This Row],[RV binom]])</f>
        <v>0</v>
      </c>
      <c r="K2704" s="1">
        <f>Table3[[#This Row],[Risk 1 Simulated occurences]]*_xlfn.LOGNORM.INV(Table3[[#This Row],[RV lognorm]],(LN(ImpLow1)+LN(ImpUp1))/2,(LN(ImpUp1)-LN(ImpLow1))/3.29)</f>
        <v>0</v>
      </c>
      <c r="L2704">
        <f>_xlfn.BINOM.INV(BinomTrials,_xlfn.GAMMA.INV(Table3[[#This Row],[RV gamma]],GammaShape2,GammaRate2)/BinomTrials,Table3[[#This Row],[RV binom]])</f>
        <v>0</v>
      </c>
      <c r="M2704" s="1">
        <f>Table3[[#This Row],[Risk 2 simulated occurences]]*_xlfn.LOGNORM.INV(Table3[[#This Row],[RV lognorm]],(LN(ImpLow2)+LN(ImpUp2))/2,(LN(ImpUp2)-LN(ImpLow2))/3.29)</f>
        <v>0</v>
      </c>
    </row>
    <row r="2705" spans="7:13">
      <c r="G2705">
        <v>0.46392960961159768</v>
      </c>
      <c r="H2705">
        <v>0.41420273921182504</v>
      </c>
      <c r="I2705">
        <v>0.36447586881205246</v>
      </c>
      <c r="J2705">
        <f>_xlfn.BINOM.INV(BinomTrials,_xlfn.GAMMA.INV(Table3[[#This Row],[RV gamma]],GammaShape1,GammaRate1)/BinomTrials,Table3[[#This Row],[RV binom]])</f>
        <v>0</v>
      </c>
      <c r="K2705" s="1">
        <f>Table3[[#This Row],[Risk 1 Simulated occurences]]*_xlfn.LOGNORM.INV(Table3[[#This Row],[RV lognorm]],(LN(ImpLow1)+LN(ImpUp1))/2,(LN(ImpUp1)-LN(ImpLow1))/3.29)</f>
        <v>0</v>
      </c>
      <c r="L2705">
        <f>_xlfn.BINOM.INV(BinomTrials,_xlfn.GAMMA.INV(Table3[[#This Row],[RV gamma]],GammaShape2,GammaRate2)/BinomTrials,Table3[[#This Row],[RV binom]])</f>
        <v>0</v>
      </c>
      <c r="M2705" s="1">
        <f>Table3[[#This Row],[Risk 2 simulated occurences]]*_xlfn.LOGNORM.INV(Table3[[#This Row],[RV lognorm]],(LN(ImpLow2)+LN(ImpUp2))/2,(LN(ImpUp2)-LN(ImpLow2))/3.29)</f>
        <v>0</v>
      </c>
    </row>
    <row r="2706" spans="7:13">
      <c r="G2706">
        <v>0.26494874212189984</v>
      </c>
      <c r="H2706">
        <v>0.50543793314389784</v>
      </c>
      <c r="I2706">
        <v>0.74592712416589591</v>
      </c>
      <c r="J2706">
        <f>_xlfn.BINOM.INV(BinomTrials,_xlfn.GAMMA.INV(Table3[[#This Row],[RV gamma]],GammaShape1,GammaRate1)/BinomTrials,Table3[[#This Row],[RV binom]])</f>
        <v>0</v>
      </c>
      <c r="K2706" s="1">
        <f>Table3[[#This Row],[Risk 1 Simulated occurences]]*_xlfn.LOGNORM.INV(Table3[[#This Row],[RV lognorm]],(LN(ImpLow1)+LN(ImpUp1))/2,(LN(ImpUp1)-LN(ImpLow1))/3.29)</f>
        <v>0</v>
      </c>
      <c r="L2706">
        <f>_xlfn.BINOM.INV(BinomTrials,_xlfn.GAMMA.INV(Table3[[#This Row],[RV gamma]],GammaShape2,GammaRate2)/BinomTrials,Table3[[#This Row],[RV binom]])</f>
        <v>0</v>
      </c>
      <c r="M2706" s="1">
        <f>Table3[[#This Row],[Risk 2 simulated occurences]]*_xlfn.LOGNORM.INV(Table3[[#This Row],[RV lognorm]],(LN(ImpLow2)+LN(ImpUp2))/2,(LN(ImpUp2)-LN(ImpLow2))/3.29)</f>
        <v>0</v>
      </c>
    </row>
    <row r="2707" spans="7:13">
      <c r="G2707">
        <v>0.99350884277071283</v>
      </c>
      <c r="H2707">
        <v>0.89534234949170721</v>
      </c>
      <c r="I2707">
        <v>0.79717585621270159</v>
      </c>
      <c r="J2707">
        <f>_xlfn.BINOM.INV(BinomTrials,_xlfn.GAMMA.INV(Table3[[#This Row],[RV gamma]],GammaShape1,GammaRate1)/BinomTrials,Table3[[#This Row],[RV binom]])</f>
        <v>2</v>
      </c>
      <c r="K2707" s="1">
        <f>Table3[[#This Row],[Risk 1 Simulated occurences]]*_xlfn.LOGNORM.INV(Table3[[#This Row],[RV lognorm]],(LN(ImpLow1)+LN(ImpUp1))/2,(LN(ImpUp1)-LN(ImpLow1))/3.29)</f>
        <v>113184.94711420593</v>
      </c>
      <c r="L2707">
        <f>_xlfn.BINOM.INV(BinomTrials,_xlfn.GAMMA.INV(Table3[[#This Row],[RV gamma]],GammaShape2,GammaRate2)/BinomTrials,Table3[[#This Row],[RV binom]])</f>
        <v>1</v>
      </c>
      <c r="M2707" s="1">
        <f>Table3[[#This Row],[Risk 2 simulated occurences]]*_xlfn.LOGNORM.INV(Table3[[#This Row],[RV lognorm]],(LN(ImpLow2)+LN(ImpUp2))/2,(LN(ImpUp2)-LN(ImpLow2))/3.29)</f>
        <v>5659247.3557102997</v>
      </c>
    </row>
    <row r="2708" spans="7:13">
      <c r="G2708">
        <v>0.90312044737074548</v>
      </c>
      <c r="H2708">
        <v>1.8867907123113009E-2</v>
      </c>
      <c r="I2708">
        <v>0.13461536687548056</v>
      </c>
      <c r="J2708">
        <f>_xlfn.BINOM.INV(BinomTrials,_xlfn.GAMMA.INV(Table3[[#This Row],[RV gamma]],GammaShape1,GammaRate1)/BinomTrials,Table3[[#This Row],[RV binom]])</f>
        <v>0</v>
      </c>
      <c r="K2708" s="1">
        <f>Table3[[#This Row],[Risk 1 Simulated occurences]]*_xlfn.LOGNORM.INV(Table3[[#This Row],[RV lognorm]],(LN(ImpLow1)+LN(ImpUp1))/2,(LN(ImpUp1)-LN(ImpLow1))/3.29)</f>
        <v>0</v>
      </c>
      <c r="L2708">
        <f>_xlfn.BINOM.INV(BinomTrials,_xlfn.GAMMA.INV(Table3[[#This Row],[RV gamma]],GammaShape2,GammaRate2)/BinomTrials,Table3[[#This Row],[RV binom]])</f>
        <v>0</v>
      </c>
      <c r="M2708" s="1">
        <f>Table3[[#This Row],[Risk 2 simulated occurences]]*_xlfn.LOGNORM.INV(Table3[[#This Row],[RV lognorm]],(LN(ImpLow2)+LN(ImpUp2))/2,(LN(ImpUp2)-LN(ImpLow2))/3.29)</f>
        <v>0</v>
      </c>
    </row>
    <row r="2709" spans="7:13">
      <c r="G2709">
        <v>0.74535896011877756</v>
      </c>
      <c r="H2709">
        <v>0.11291501816032222</v>
      </c>
      <c r="I2709">
        <v>0.48047107620186691</v>
      </c>
      <c r="J2709">
        <f>_xlfn.BINOM.INV(BinomTrials,_xlfn.GAMMA.INV(Table3[[#This Row],[RV gamma]],GammaShape1,GammaRate1)/BinomTrials,Table3[[#This Row],[RV binom]])</f>
        <v>0</v>
      </c>
      <c r="K2709" s="1">
        <f>Table3[[#This Row],[Risk 1 Simulated occurences]]*_xlfn.LOGNORM.INV(Table3[[#This Row],[RV lognorm]],(LN(ImpLow1)+LN(ImpUp1))/2,(LN(ImpUp1)-LN(ImpLow1))/3.29)</f>
        <v>0</v>
      </c>
      <c r="L2709">
        <f>_xlfn.BINOM.INV(BinomTrials,_xlfn.GAMMA.INV(Table3[[#This Row],[RV gamma]],GammaShape2,GammaRate2)/BinomTrials,Table3[[#This Row],[RV binom]])</f>
        <v>0</v>
      </c>
      <c r="M2709" s="1">
        <f>Table3[[#This Row],[Risk 2 simulated occurences]]*_xlfn.LOGNORM.INV(Table3[[#This Row],[RV lognorm]],(LN(ImpLow2)+LN(ImpUp2))/2,(LN(ImpUp2)-LN(ImpLow2))/3.29)</f>
        <v>0</v>
      </c>
    </row>
    <row r="2710" spans="7:13">
      <c r="G2710">
        <v>0.24804271629454694</v>
      </c>
      <c r="H2710">
        <v>0.76271022053561655</v>
      </c>
      <c r="I2710">
        <v>0.27737772477668604</v>
      </c>
      <c r="J2710">
        <f>_xlfn.BINOM.INV(BinomTrials,_xlfn.GAMMA.INV(Table3[[#This Row],[RV gamma]],GammaShape1,GammaRate1)/BinomTrials,Table3[[#This Row],[RV binom]])</f>
        <v>1</v>
      </c>
      <c r="K2710" s="1">
        <f>Table3[[#This Row],[Risk 1 Simulated occurences]]*_xlfn.LOGNORM.INV(Table3[[#This Row],[RV lognorm]],(LN(ImpLow1)+LN(ImpUp1))/2,(LN(ImpUp1)-LN(ImpLow1))/3.29)</f>
        <v>20915.649167543845</v>
      </c>
      <c r="L2710">
        <f>_xlfn.BINOM.INV(BinomTrials,_xlfn.GAMMA.INV(Table3[[#This Row],[RV gamma]],GammaShape2,GammaRate2)/BinomTrials,Table3[[#This Row],[RV binom]])</f>
        <v>0</v>
      </c>
      <c r="M2710" s="1">
        <f>Table3[[#This Row],[Risk 2 simulated occurences]]*_xlfn.LOGNORM.INV(Table3[[#This Row],[RV lognorm]],(LN(ImpLow2)+LN(ImpUp2))/2,(LN(ImpUp2)-LN(ImpLow2))/3.29)</f>
        <v>0</v>
      </c>
    </row>
    <row r="2711" spans="7:13">
      <c r="G2711">
        <v>0.85393276245050731</v>
      </c>
      <c r="H2711">
        <v>0.87067654210639955</v>
      </c>
      <c r="I2711">
        <v>0.88742032176229191</v>
      </c>
      <c r="J2711">
        <f>_xlfn.BINOM.INV(BinomTrials,_xlfn.GAMMA.INV(Table3[[#This Row],[RV gamma]],GammaShape1,GammaRate1)/BinomTrials,Table3[[#This Row],[RV binom]])</f>
        <v>1</v>
      </c>
      <c r="K2711" s="1">
        <f>Table3[[#This Row],[Risk 1 Simulated occurences]]*_xlfn.LOGNORM.INV(Table3[[#This Row],[RV lognorm]],(LN(ImpLow1)+LN(ImpUp1))/2,(LN(ImpUp1)-LN(ImpLow1))/3.29)</f>
        <v>73904.269582824345</v>
      </c>
      <c r="L2711">
        <f>_xlfn.BINOM.INV(BinomTrials,_xlfn.GAMMA.INV(Table3[[#This Row],[RV gamma]],GammaShape2,GammaRate2)/BinomTrials,Table3[[#This Row],[RV binom]])</f>
        <v>1</v>
      </c>
      <c r="M2711" s="1">
        <f>Table3[[#This Row],[Risk 2 simulated occurences]]*_xlfn.LOGNORM.INV(Table3[[#This Row],[RV lognorm]],(LN(ImpLow2)+LN(ImpUp2))/2,(LN(ImpUp2)-LN(ImpLow2))/3.29)</f>
        <v>7390426.9582824381</v>
      </c>
    </row>
    <row r="2712" spans="7:13">
      <c r="G2712">
        <v>4.7938505675615049E-2</v>
      </c>
      <c r="H2712">
        <v>0.46064318225748985</v>
      </c>
      <c r="I2712">
        <v>0.87334785883936461</v>
      </c>
      <c r="J2712">
        <f>_xlfn.BINOM.INV(BinomTrials,_xlfn.GAMMA.INV(Table3[[#This Row],[RV gamma]],GammaShape1,GammaRate1)/BinomTrials,Table3[[#This Row],[RV binom]])</f>
        <v>0</v>
      </c>
      <c r="K2712" s="1">
        <f>Table3[[#This Row],[Risk 1 Simulated occurences]]*_xlfn.LOGNORM.INV(Table3[[#This Row],[RV lognorm]],(LN(ImpLow1)+LN(ImpUp1))/2,(LN(ImpUp1)-LN(ImpLow1))/3.29)</f>
        <v>0</v>
      </c>
      <c r="L2712">
        <f>_xlfn.BINOM.INV(BinomTrials,_xlfn.GAMMA.INV(Table3[[#This Row],[RV gamma]],GammaShape2,GammaRate2)/BinomTrials,Table3[[#This Row],[RV binom]])</f>
        <v>0</v>
      </c>
      <c r="M2712" s="1">
        <f>Table3[[#This Row],[Risk 2 simulated occurences]]*_xlfn.LOGNORM.INV(Table3[[#This Row],[RV lognorm]],(LN(ImpLow2)+LN(ImpUp2))/2,(LN(ImpUp2)-LN(ImpLow2))/3.29)</f>
        <v>0</v>
      </c>
    </row>
    <row r="2713" spans="7:13">
      <c r="G2713">
        <v>0.70246489006209412</v>
      </c>
      <c r="H2713">
        <v>2.9964201631939132E-2</v>
      </c>
      <c r="I2713">
        <v>0.3574635132017841</v>
      </c>
      <c r="J2713">
        <f>_xlfn.BINOM.INV(BinomTrials,_xlfn.GAMMA.INV(Table3[[#This Row],[RV gamma]],GammaShape1,GammaRate1)/BinomTrials,Table3[[#This Row],[RV binom]])</f>
        <v>0</v>
      </c>
      <c r="K2713" s="1">
        <f>Table3[[#This Row],[Risk 1 Simulated occurences]]*_xlfn.LOGNORM.INV(Table3[[#This Row],[RV lognorm]],(LN(ImpLow1)+LN(ImpUp1))/2,(LN(ImpUp1)-LN(ImpLow1))/3.29)</f>
        <v>0</v>
      </c>
      <c r="L2713">
        <f>_xlfn.BINOM.INV(BinomTrials,_xlfn.GAMMA.INV(Table3[[#This Row],[RV gamma]],GammaShape2,GammaRate2)/BinomTrials,Table3[[#This Row],[RV binom]])</f>
        <v>0</v>
      </c>
      <c r="M2713" s="1">
        <f>Table3[[#This Row],[Risk 2 simulated occurences]]*_xlfn.LOGNORM.INV(Table3[[#This Row],[RV lognorm]],(LN(ImpLow2)+LN(ImpUp2))/2,(LN(ImpUp2)-LN(ImpLow2))/3.29)</f>
        <v>0</v>
      </c>
    </row>
    <row r="2714" spans="7:13">
      <c r="G2714">
        <v>0.32740727361636573</v>
      </c>
      <c r="H2714">
        <v>0.60833682800100042</v>
      </c>
      <c r="I2714">
        <v>0.88926638238563505</v>
      </c>
      <c r="J2714">
        <f>_xlfn.BINOM.INV(BinomTrials,_xlfn.GAMMA.INV(Table3[[#This Row],[RV gamma]],GammaShape1,GammaRate1)/BinomTrials,Table3[[#This Row],[RV binom]])</f>
        <v>0</v>
      </c>
      <c r="K2714" s="1">
        <f>Table3[[#This Row],[Risk 1 Simulated occurences]]*_xlfn.LOGNORM.INV(Table3[[#This Row],[RV lognorm]],(LN(ImpLow1)+LN(ImpUp1))/2,(LN(ImpUp1)-LN(ImpLow1))/3.29)</f>
        <v>0</v>
      </c>
      <c r="L2714">
        <f>_xlfn.BINOM.INV(BinomTrials,_xlfn.GAMMA.INV(Table3[[#This Row],[RV gamma]],GammaShape2,GammaRate2)/BinomTrials,Table3[[#This Row],[RV binom]])</f>
        <v>0</v>
      </c>
      <c r="M2714" s="1">
        <f>Table3[[#This Row],[Risk 2 simulated occurences]]*_xlfn.LOGNORM.INV(Table3[[#This Row],[RV lognorm]],(LN(ImpLow2)+LN(ImpUp2))/2,(LN(ImpUp2)-LN(ImpLow2))/3.29)</f>
        <v>0</v>
      </c>
    </row>
    <row r="2715" spans="7:13">
      <c r="G2715">
        <v>0.73404767025916262</v>
      </c>
      <c r="H2715">
        <v>0.31706821281326386</v>
      </c>
      <c r="I2715">
        <v>0.9000887553673651</v>
      </c>
      <c r="J2715">
        <f>_xlfn.BINOM.INV(BinomTrials,_xlfn.GAMMA.INV(Table3[[#This Row],[RV gamma]],GammaShape1,GammaRate1)/BinomTrials,Table3[[#This Row],[RV binom]])</f>
        <v>0</v>
      </c>
      <c r="K2715" s="1">
        <f>Table3[[#This Row],[Risk 1 Simulated occurences]]*_xlfn.LOGNORM.INV(Table3[[#This Row],[RV lognorm]],(LN(ImpLow1)+LN(ImpUp1))/2,(LN(ImpUp1)-LN(ImpLow1))/3.29)</f>
        <v>0</v>
      </c>
      <c r="L2715">
        <f>_xlfn.BINOM.INV(BinomTrials,_xlfn.GAMMA.INV(Table3[[#This Row],[RV gamma]],GammaShape2,GammaRate2)/BinomTrials,Table3[[#This Row],[RV binom]])</f>
        <v>0</v>
      </c>
      <c r="M2715" s="1">
        <f>Table3[[#This Row],[Risk 2 simulated occurences]]*_xlfn.LOGNORM.INV(Table3[[#This Row],[RV lognorm]],(LN(ImpLow2)+LN(ImpUp2))/2,(LN(ImpUp2)-LN(ImpLow2))/3.29)</f>
        <v>0</v>
      </c>
    </row>
    <row r="2716" spans="7:13">
      <c r="G2716">
        <v>0.13919404574632369</v>
      </c>
      <c r="H2716">
        <v>0.96545275252566332</v>
      </c>
      <c r="I2716">
        <v>0.79171145930500308</v>
      </c>
      <c r="J2716">
        <f>_xlfn.BINOM.INV(BinomTrials,_xlfn.GAMMA.INV(Table3[[#This Row],[RV gamma]],GammaShape1,GammaRate1)/BinomTrials,Table3[[#This Row],[RV binom]])</f>
        <v>2</v>
      </c>
      <c r="K2716" s="1">
        <f>Table3[[#This Row],[Risk 1 Simulated occurences]]*_xlfn.LOGNORM.INV(Table3[[#This Row],[RV lognorm]],(LN(ImpLow1)+LN(ImpUp1))/2,(LN(ImpUp1)-LN(ImpLow1))/3.29)</f>
        <v>111674.02593008701</v>
      </c>
      <c r="L2716">
        <f>_xlfn.BINOM.INV(BinomTrials,_xlfn.GAMMA.INV(Table3[[#This Row],[RV gamma]],GammaShape2,GammaRate2)/BinomTrials,Table3[[#This Row],[RV binom]])</f>
        <v>1</v>
      </c>
      <c r="M2716" s="1">
        <f>Table3[[#This Row],[Risk 2 simulated occurences]]*_xlfn.LOGNORM.INV(Table3[[#This Row],[RV lognorm]],(LN(ImpLow2)+LN(ImpUp2))/2,(LN(ImpUp2)-LN(ImpLow2))/3.29)</f>
        <v>5583701.2965043625</v>
      </c>
    </row>
    <row r="2717" spans="7:13">
      <c r="G2717">
        <v>0.43432685846198671</v>
      </c>
      <c r="H2717">
        <v>0.36441169882398644</v>
      </c>
      <c r="I2717">
        <v>0.29449653918598617</v>
      </c>
      <c r="J2717">
        <f>_xlfn.BINOM.INV(BinomTrials,_xlfn.GAMMA.INV(Table3[[#This Row],[RV gamma]],GammaShape1,GammaRate1)/BinomTrials,Table3[[#This Row],[RV binom]])</f>
        <v>0</v>
      </c>
      <c r="K2717" s="1">
        <f>Table3[[#This Row],[Risk 1 Simulated occurences]]*_xlfn.LOGNORM.INV(Table3[[#This Row],[RV lognorm]],(LN(ImpLow1)+LN(ImpUp1))/2,(LN(ImpUp1)-LN(ImpLow1))/3.29)</f>
        <v>0</v>
      </c>
      <c r="L2717">
        <f>_xlfn.BINOM.INV(BinomTrials,_xlfn.GAMMA.INV(Table3[[#This Row],[RV gamma]],GammaShape2,GammaRate2)/BinomTrials,Table3[[#This Row],[RV binom]])</f>
        <v>0</v>
      </c>
      <c r="M2717" s="1">
        <f>Table3[[#This Row],[Risk 2 simulated occurences]]*_xlfn.LOGNORM.INV(Table3[[#This Row],[RV lognorm]],(LN(ImpLow2)+LN(ImpUp2))/2,(LN(ImpUp2)-LN(ImpLow2))/3.29)</f>
        <v>0</v>
      </c>
    </row>
    <row r="2718" spans="7:13">
      <c r="G2718">
        <v>0.73151017061039347</v>
      </c>
      <c r="H2718">
        <v>0.667422134740009</v>
      </c>
      <c r="I2718">
        <v>0.60333409886962464</v>
      </c>
      <c r="J2718">
        <f>_xlfn.BINOM.INV(BinomTrials,_xlfn.GAMMA.INV(Table3[[#This Row],[RV gamma]],GammaShape1,GammaRate1)/BinomTrials,Table3[[#This Row],[RV binom]])</f>
        <v>1</v>
      </c>
      <c r="K2718" s="1">
        <f>Table3[[#This Row],[Risk 1 Simulated occurences]]*_xlfn.LOGNORM.INV(Table3[[#This Row],[RV lognorm]],(LN(ImpLow1)+LN(ImpUp1))/2,(LN(ImpUp1)-LN(ImpLow1))/3.29)</f>
        <v>37986.66562377115</v>
      </c>
      <c r="L2718">
        <f>_xlfn.BINOM.INV(BinomTrials,_xlfn.GAMMA.INV(Table3[[#This Row],[RV gamma]],GammaShape2,GammaRate2)/BinomTrials,Table3[[#This Row],[RV binom]])</f>
        <v>0</v>
      </c>
      <c r="M2718" s="1">
        <f>Table3[[#This Row],[Risk 2 simulated occurences]]*_xlfn.LOGNORM.INV(Table3[[#This Row],[RV lognorm]],(LN(ImpLow2)+LN(ImpUp2))/2,(LN(ImpUp2)-LN(ImpLow2))/3.29)</f>
        <v>0</v>
      </c>
    </row>
    <row r="2719" spans="7:13">
      <c r="G2719">
        <v>0.4914374488831672</v>
      </c>
      <c r="H2719">
        <v>0.36381857533185674</v>
      </c>
      <c r="I2719">
        <v>0.23619970178054631</v>
      </c>
      <c r="J2719">
        <f>_xlfn.BINOM.INV(BinomTrials,_xlfn.GAMMA.INV(Table3[[#This Row],[RV gamma]],GammaShape1,GammaRate1)/BinomTrials,Table3[[#This Row],[RV binom]])</f>
        <v>0</v>
      </c>
      <c r="K2719" s="1">
        <f>Table3[[#This Row],[Risk 1 Simulated occurences]]*_xlfn.LOGNORM.INV(Table3[[#This Row],[RV lognorm]],(LN(ImpLow1)+LN(ImpUp1))/2,(LN(ImpUp1)-LN(ImpLow1))/3.29)</f>
        <v>0</v>
      </c>
      <c r="L2719">
        <f>_xlfn.BINOM.INV(BinomTrials,_xlfn.GAMMA.INV(Table3[[#This Row],[RV gamma]],GammaShape2,GammaRate2)/BinomTrials,Table3[[#This Row],[RV binom]])</f>
        <v>0</v>
      </c>
      <c r="M2719" s="1">
        <f>Table3[[#This Row],[Risk 2 simulated occurences]]*_xlfn.LOGNORM.INV(Table3[[#This Row],[RV lognorm]],(LN(ImpLow2)+LN(ImpUp2))/2,(LN(ImpUp2)-LN(ImpLow2))/3.29)</f>
        <v>0</v>
      </c>
    </row>
    <row r="2720" spans="7:13">
      <c r="G2720">
        <v>0.58920337939132161</v>
      </c>
      <c r="H2720">
        <v>0.69879560251664163</v>
      </c>
      <c r="I2720">
        <v>0.80838782564196165</v>
      </c>
      <c r="J2720">
        <f>_xlfn.BINOM.INV(BinomTrials,_xlfn.GAMMA.INV(Table3[[#This Row],[RV gamma]],GammaShape1,GammaRate1)/BinomTrials,Table3[[#This Row],[RV binom]])</f>
        <v>1</v>
      </c>
      <c r="K2720" s="1">
        <f>Table3[[#This Row],[Risk 1 Simulated occurences]]*_xlfn.LOGNORM.INV(Table3[[#This Row],[RV lognorm]],(LN(ImpLow1)+LN(ImpUp1))/2,(LN(ImpUp1)-LN(ImpLow1))/3.29)</f>
        <v>58215.240281639992</v>
      </c>
      <c r="L2720">
        <f>_xlfn.BINOM.INV(BinomTrials,_xlfn.GAMMA.INV(Table3[[#This Row],[RV gamma]],GammaShape2,GammaRate2)/BinomTrials,Table3[[#This Row],[RV binom]])</f>
        <v>0</v>
      </c>
      <c r="M2720" s="1">
        <f>Table3[[#This Row],[Risk 2 simulated occurences]]*_xlfn.LOGNORM.INV(Table3[[#This Row],[RV lognorm]],(LN(ImpLow2)+LN(ImpUp2))/2,(LN(ImpUp2)-LN(ImpLow2))/3.29)</f>
        <v>0</v>
      </c>
    </row>
    <row r="2721" spans="7:13">
      <c r="G2721">
        <v>0.74119742994252469</v>
      </c>
      <c r="H2721">
        <v>0.65769149719629971</v>
      </c>
      <c r="I2721">
        <v>0.57418556445007474</v>
      </c>
      <c r="J2721">
        <f>_xlfn.BINOM.INV(BinomTrials,_xlfn.GAMMA.INV(Table3[[#This Row],[RV gamma]],GammaShape1,GammaRate1)/BinomTrials,Table3[[#This Row],[RV binom]])</f>
        <v>1</v>
      </c>
      <c r="K2721" s="1">
        <f>Table3[[#This Row],[Risk 1 Simulated occurences]]*_xlfn.LOGNORM.INV(Table3[[#This Row],[RV lognorm]],(LN(ImpLow1)+LN(ImpUp1))/2,(LN(ImpUp1)-LN(ImpLow1))/3.29)</f>
        <v>36045.513665345999</v>
      </c>
      <c r="L2721">
        <f>_xlfn.BINOM.INV(BinomTrials,_xlfn.GAMMA.INV(Table3[[#This Row],[RV gamma]],GammaShape2,GammaRate2)/BinomTrials,Table3[[#This Row],[RV binom]])</f>
        <v>0</v>
      </c>
      <c r="M2721" s="1">
        <f>Table3[[#This Row],[Risk 2 simulated occurences]]*_xlfn.LOGNORM.INV(Table3[[#This Row],[RV lognorm]],(LN(ImpLow2)+LN(ImpUp2))/2,(LN(ImpUp2)-LN(ImpLow2))/3.29)</f>
        <v>0</v>
      </c>
    </row>
    <row r="2722" spans="7:13">
      <c r="G2722">
        <v>0.30520504401307785</v>
      </c>
      <c r="H2722">
        <v>0.82099337820941276</v>
      </c>
      <c r="I2722">
        <v>0.33678171240574761</v>
      </c>
      <c r="J2722">
        <f>_xlfn.BINOM.INV(BinomTrials,_xlfn.GAMMA.INV(Table3[[#This Row],[RV gamma]],GammaShape1,GammaRate1)/BinomTrials,Table3[[#This Row],[RV binom]])</f>
        <v>1</v>
      </c>
      <c r="K2722" s="1">
        <f>Table3[[#This Row],[Risk 1 Simulated occurences]]*_xlfn.LOGNORM.INV(Table3[[#This Row],[RV lognorm]],(LN(ImpLow1)+LN(ImpUp1))/2,(LN(ImpUp1)-LN(ImpLow1))/3.29)</f>
        <v>23548.144548096629</v>
      </c>
      <c r="L2722">
        <f>_xlfn.BINOM.INV(BinomTrials,_xlfn.GAMMA.INV(Table3[[#This Row],[RV gamma]],GammaShape2,GammaRate2)/BinomTrials,Table3[[#This Row],[RV binom]])</f>
        <v>0</v>
      </c>
      <c r="M2722" s="1">
        <f>Table3[[#This Row],[Risk 2 simulated occurences]]*_xlfn.LOGNORM.INV(Table3[[#This Row],[RV lognorm]],(LN(ImpLow2)+LN(ImpUp2))/2,(LN(ImpUp2)-LN(ImpLow2))/3.29)</f>
        <v>0</v>
      </c>
    </row>
    <row r="2723" spans="7:13">
      <c r="G2723">
        <v>0.58117472779991786</v>
      </c>
      <c r="H2723">
        <v>0.4357075655999163</v>
      </c>
      <c r="I2723">
        <v>0.29024040339991469</v>
      </c>
      <c r="J2723">
        <f>_xlfn.BINOM.INV(BinomTrials,_xlfn.GAMMA.INV(Table3[[#This Row],[RV gamma]],GammaShape1,GammaRate1)/BinomTrials,Table3[[#This Row],[RV binom]])</f>
        <v>0</v>
      </c>
      <c r="K2723" s="1">
        <f>Table3[[#This Row],[Risk 1 Simulated occurences]]*_xlfn.LOGNORM.INV(Table3[[#This Row],[RV lognorm]],(LN(ImpLow1)+LN(ImpUp1))/2,(LN(ImpUp1)-LN(ImpLow1))/3.29)</f>
        <v>0</v>
      </c>
      <c r="L2723">
        <f>_xlfn.BINOM.INV(BinomTrials,_xlfn.GAMMA.INV(Table3[[#This Row],[RV gamma]],GammaShape2,GammaRate2)/BinomTrials,Table3[[#This Row],[RV binom]])</f>
        <v>0</v>
      </c>
      <c r="M2723" s="1">
        <f>Table3[[#This Row],[Risk 2 simulated occurences]]*_xlfn.LOGNORM.INV(Table3[[#This Row],[RV lognorm]],(LN(ImpLow2)+LN(ImpUp2))/2,(LN(ImpUp2)-LN(ImpLow2))/3.29)</f>
        <v>0</v>
      </c>
    </row>
    <row r="2724" spans="7:13">
      <c r="G2724">
        <v>0.80365013322031598</v>
      </c>
      <c r="H2724">
        <v>0.93705503779326338</v>
      </c>
      <c r="I2724">
        <v>7.0459942366210712E-2</v>
      </c>
      <c r="J2724">
        <f>_xlfn.BINOM.INV(BinomTrials,_xlfn.GAMMA.INV(Table3[[#This Row],[RV gamma]],GammaShape1,GammaRate1)/BinomTrials,Table3[[#This Row],[RV binom]])</f>
        <v>2</v>
      </c>
      <c r="K2724" s="1">
        <f>Table3[[#This Row],[Risk 1 Simulated occurences]]*_xlfn.LOGNORM.INV(Table3[[#This Row],[RV lognorm]],(LN(ImpLow1)+LN(ImpUp1))/2,(LN(ImpUp1)-LN(ImpLow1))/3.29)</f>
        <v>22568.353499024219</v>
      </c>
      <c r="L2724">
        <f>_xlfn.BINOM.INV(BinomTrials,_xlfn.GAMMA.INV(Table3[[#This Row],[RV gamma]],GammaShape2,GammaRate2)/BinomTrials,Table3[[#This Row],[RV binom]])</f>
        <v>1</v>
      </c>
      <c r="M2724" s="1">
        <f>Table3[[#This Row],[Risk 2 simulated occurences]]*_xlfn.LOGNORM.INV(Table3[[#This Row],[RV lognorm]],(LN(ImpLow2)+LN(ImpUp2))/2,(LN(ImpUp2)-LN(ImpLow2))/3.29)</f>
        <v>1128417.6749512095</v>
      </c>
    </row>
    <row r="2725" spans="7:13">
      <c r="G2725">
        <v>0.94778903385055668</v>
      </c>
      <c r="H2725">
        <v>8.4020191377038228E-2</v>
      </c>
      <c r="I2725">
        <v>0.22025134890351972</v>
      </c>
      <c r="J2725">
        <f>_xlfn.BINOM.INV(BinomTrials,_xlfn.GAMMA.INV(Table3[[#This Row],[RV gamma]],GammaShape1,GammaRate1)/BinomTrials,Table3[[#This Row],[RV binom]])</f>
        <v>0</v>
      </c>
      <c r="K2725" s="1">
        <f>Table3[[#This Row],[Risk 1 Simulated occurences]]*_xlfn.LOGNORM.INV(Table3[[#This Row],[RV lognorm]],(LN(ImpLow1)+LN(ImpUp1))/2,(LN(ImpUp1)-LN(ImpLow1))/3.29)</f>
        <v>0</v>
      </c>
      <c r="L2725">
        <f>_xlfn.BINOM.INV(BinomTrials,_xlfn.GAMMA.INV(Table3[[#This Row],[RV gamma]],GammaShape2,GammaRate2)/BinomTrials,Table3[[#This Row],[RV binom]])</f>
        <v>0</v>
      </c>
      <c r="M2725" s="1">
        <f>Table3[[#This Row],[Risk 2 simulated occurences]]*_xlfn.LOGNORM.INV(Table3[[#This Row],[RV lognorm]],(LN(ImpLow2)+LN(ImpUp2))/2,(LN(ImpUp2)-LN(ImpLow2))/3.29)</f>
        <v>0</v>
      </c>
    </row>
    <row r="2726" spans="7:13">
      <c r="G2726">
        <v>0.49029192630680835</v>
      </c>
      <c r="H2726">
        <v>0.12735647388145163</v>
      </c>
      <c r="I2726">
        <v>0.76442102145609492</v>
      </c>
      <c r="J2726">
        <f>_xlfn.BINOM.INV(BinomTrials,_xlfn.GAMMA.INV(Table3[[#This Row],[RV gamma]],GammaShape1,GammaRate1)/BinomTrials,Table3[[#This Row],[RV binom]])</f>
        <v>0</v>
      </c>
      <c r="K2726" s="1">
        <f>Table3[[#This Row],[Risk 1 Simulated occurences]]*_xlfn.LOGNORM.INV(Table3[[#This Row],[RV lognorm]],(LN(ImpLow1)+LN(ImpUp1))/2,(LN(ImpUp1)-LN(ImpLow1))/3.29)</f>
        <v>0</v>
      </c>
      <c r="L2726">
        <f>_xlfn.BINOM.INV(BinomTrials,_xlfn.GAMMA.INV(Table3[[#This Row],[RV gamma]],GammaShape2,GammaRate2)/BinomTrials,Table3[[#This Row],[RV binom]])</f>
        <v>0</v>
      </c>
      <c r="M2726" s="1">
        <f>Table3[[#This Row],[Risk 2 simulated occurences]]*_xlfn.LOGNORM.INV(Table3[[#This Row],[RV lognorm]],(LN(ImpLow2)+LN(ImpUp2))/2,(LN(ImpUp2)-LN(ImpLow2))/3.29)</f>
        <v>0</v>
      </c>
    </row>
    <row r="2727" spans="7:13">
      <c r="G2727">
        <v>0.33640543852765364</v>
      </c>
      <c r="H2727">
        <v>0.48025652555760767</v>
      </c>
      <c r="I2727">
        <v>0.62410761258756164</v>
      </c>
      <c r="J2727">
        <f>_xlfn.BINOM.INV(BinomTrials,_xlfn.GAMMA.INV(Table3[[#This Row],[RV gamma]],GammaShape1,GammaRate1)/BinomTrials,Table3[[#This Row],[RV binom]])</f>
        <v>0</v>
      </c>
      <c r="K2727" s="1">
        <f>Table3[[#This Row],[Risk 1 Simulated occurences]]*_xlfn.LOGNORM.INV(Table3[[#This Row],[RV lognorm]],(LN(ImpLow1)+LN(ImpUp1))/2,(LN(ImpUp1)-LN(ImpLow1))/3.29)</f>
        <v>0</v>
      </c>
      <c r="L2727">
        <f>_xlfn.BINOM.INV(BinomTrials,_xlfn.GAMMA.INV(Table3[[#This Row],[RV gamma]],GammaShape2,GammaRate2)/BinomTrials,Table3[[#This Row],[RV binom]])</f>
        <v>0</v>
      </c>
      <c r="M2727" s="1">
        <f>Table3[[#This Row],[Risk 2 simulated occurences]]*_xlfn.LOGNORM.INV(Table3[[#This Row],[RV lognorm]],(LN(ImpLow2)+LN(ImpUp2))/2,(LN(ImpUp2)-LN(ImpLow2))/3.29)</f>
        <v>0</v>
      </c>
    </row>
    <row r="2728" spans="7:13">
      <c r="G2728">
        <v>0.96620533427512523</v>
      </c>
      <c r="H2728">
        <v>0.6714250467118924</v>
      </c>
      <c r="I2728">
        <v>0.37664475914865952</v>
      </c>
      <c r="J2728">
        <f>_xlfn.BINOM.INV(BinomTrials,_xlfn.GAMMA.INV(Table3[[#This Row],[RV gamma]],GammaShape1,GammaRate1)/BinomTrials,Table3[[#This Row],[RV binom]])</f>
        <v>1</v>
      </c>
      <c r="K2728" s="1">
        <f>Table3[[#This Row],[Risk 1 Simulated occurences]]*_xlfn.LOGNORM.INV(Table3[[#This Row],[RV lognorm]],(LN(ImpLow1)+LN(ImpUp1))/2,(LN(ImpUp1)-LN(ImpLow1))/3.29)</f>
        <v>25378.538731124474</v>
      </c>
      <c r="L2728">
        <f>_xlfn.BINOM.INV(BinomTrials,_xlfn.GAMMA.INV(Table3[[#This Row],[RV gamma]],GammaShape2,GammaRate2)/BinomTrials,Table3[[#This Row],[RV binom]])</f>
        <v>0</v>
      </c>
      <c r="M2728" s="1">
        <f>Table3[[#This Row],[Risk 2 simulated occurences]]*_xlfn.LOGNORM.INV(Table3[[#This Row],[RV lognorm]],(LN(ImpLow2)+LN(ImpUp2))/2,(LN(ImpUp2)-LN(ImpLow2))/3.29)</f>
        <v>0</v>
      </c>
    </row>
    <row r="2729" spans="7:13">
      <c r="G2729">
        <v>1.3053162029503455E-2</v>
      </c>
      <c r="H2729">
        <v>0.64076008677518004</v>
      </c>
      <c r="I2729">
        <v>0.26846701152085656</v>
      </c>
      <c r="J2729">
        <f>_xlfn.BINOM.INV(BinomTrials,_xlfn.GAMMA.INV(Table3[[#This Row],[RV gamma]],GammaShape1,GammaRate1)/BinomTrials,Table3[[#This Row],[RV binom]])</f>
        <v>0</v>
      </c>
      <c r="K2729" s="1">
        <f>Table3[[#This Row],[Risk 1 Simulated occurences]]*_xlfn.LOGNORM.INV(Table3[[#This Row],[RV lognorm]],(LN(ImpLow1)+LN(ImpUp1))/2,(LN(ImpUp1)-LN(ImpLow1))/3.29)</f>
        <v>0</v>
      </c>
      <c r="L2729">
        <f>_xlfn.BINOM.INV(BinomTrials,_xlfn.GAMMA.INV(Table3[[#This Row],[RV gamma]],GammaShape2,GammaRate2)/BinomTrials,Table3[[#This Row],[RV binom]])</f>
        <v>0</v>
      </c>
      <c r="M2729" s="1">
        <f>Table3[[#This Row],[Risk 2 simulated occurences]]*_xlfn.LOGNORM.INV(Table3[[#This Row],[RV lognorm]],(LN(ImpLow2)+LN(ImpUp2))/2,(LN(ImpUp2)-LN(ImpLow2))/3.29)</f>
        <v>0</v>
      </c>
    </row>
    <row r="2730" spans="7:13">
      <c r="G2730">
        <v>0.38449422986455922</v>
      </c>
      <c r="H2730">
        <v>0.25477843045013882</v>
      </c>
      <c r="I2730">
        <v>0.12506263103571844</v>
      </c>
      <c r="J2730">
        <f>_xlfn.BINOM.INV(BinomTrials,_xlfn.GAMMA.INV(Table3[[#This Row],[RV gamma]],GammaShape1,GammaRate1)/BinomTrials,Table3[[#This Row],[RV binom]])</f>
        <v>0</v>
      </c>
      <c r="K2730" s="1">
        <f>Table3[[#This Row],[Risk 1 Simulated occurences]]*_xlfn.LOGNORM.INV(Table3[[#This Row],[RV lognorm]],(LN(ImpLow1)+LN(ImpUp1))/2,(LN(ImpUp1)-LN(ImpLow1))/3.29)</f>
        <v>0</v>
      </c>
      <c r="L2730">
        <f>_xlfn.BINOM.INV(BinomTrials,_xlfn.GAMMA.INV(Table3[[#This Row],[RV gamma]],GammaShape2,GammaRate2)/BinomTrials,Table3[[#This Row],[RV binom]])</f>
        <v>0</v>
      </c>
      <c r="M2730" s="1">
        <f>Table3[[#This Row],[Risk 2 simulated occurences]]*_xlfn.LOGNORM.INV(Table3[[#This Row],[RV lognorm]],(LN(ImpLow2)+LN(ImpUp2))/2,(LN(ImpUp2)-LN(ImpLow2))/3.29)</f>
        <v>0</v>
      </c>
    </row>
    <row r="2731" spans="7:13">
      <c r="G2731">
        <v>0.19452133364720331</v>
      </c>
      <c r="H2731">
        <v>6.1080575483422994E-2</v>
      </c>
      <c r="I2731">
        <v>0.92763981731964262</v>
      </c>
      <c r="J2731">
        <f>_xlfn.BINOM.INV(BinomTrials,_xlfn.GAMMA.INV(Table3[[#This Row],[RV gamma]],GammaShape1,GammaRate1)/BinomTrials,Table3[[#This Row],[RV binom]])</f>
        <v>0</v>
      </c>
      <c r="K2731" s="1">
        <f>Table3[[#This Row],[Risk 1 Simulated occurences]]*_xlfn.LOGNORM.INV(Table3[[#This Row],[RV lognorm]],(LN(ImpLow1)+LN(ImpUp1))/2,(LN(ImpUp1)-LN(ImpLow1))/3.29)</f>
        <v>0</v>
      </c>
      <c r="L2731">
        <f>_xlfn.BINOM.INV(BinomTrials,_xlfn.GAMMA.INV(Table3[[#This Row],[RV gamma]],GammaShape2,GammaRate2)/BinomTrials,Table3[[#This Row],[RV binom]])</f>
        <v>0</v>
      </c>
      <c r="M2731" s="1">
        <f>Table3[[#This Row],[Risk 2 simulated occurences]]*_xlfn.LOGNORM.INV(Table3[[#This Row],[RV lognorm]],(LN(ImpLow2)+LN(ImpUp2))/2,(LN(ImpUp2)-LN(ImpLow2))/3.29)</f>
        <v>0</v>
      </c>
    </row>
    <row r="2732" spans="7:13">
      <c r="G2732">
        <v>0.32005460854622286</v>
      </c>
      <c r="H2732">
        <v>0.58123214989026639</v>
      </c>
      <c r="I2732">
        <v>0.84240969123430998</v>
      </c>
      <c r="J2732">
        <f>_xlfn.BINOM.INV(BinomTrials,_xlfn.GAMMA.INV(Table3[[#This Row],[RV gamma]],GammaShape1,GammaRate1)/BinomTrials,Table3[[#This Row],[RV binom]])</f>
        <v>0</v>
      </c>
      <c r="K2732" s="1">
        <f>Table3[[#This Row],[Risk 1 Simulated occurences]]*_xlfn.LOGNORM.INV(Table3[[#This Row],[RV lognorm]],(LN(ImpLow1)+LN(ImpUp1))/2,(LN(ImpUp1)-LN(ImpLow1))/3.29)</f>
        <v>0</v>
      </c>
      <c r="L2732">
        <f>_xlfn.BINOM.INV(BinomTrials,_xlfn.GAMMA.INV(Table3[[#This Row],[RV gamma]],GammaShape2,GammaRate2)/BinomTrials,Table3[[#This Row],[RV binom]])</f>
        <v>0</v>
      </c>
      <c r="M2732" s="1">
        <f>Table3[[#This Row],[Risk 2 simulated occurences]]*_xlfn.LOGNORM.INV(Table3[[#This Row],[RV lognorm]],(LN(ImpLow2)+LN(ImpUp2))/2,(LN(ImpUp2)-LN(ImpLow2))/3.29)</f>
        <v>0</v>
      </c>
    </row>
    <row r="2733" spans="7:13">
      <c r="G2733">
        <v>0.15780583636733045</v>
      </c>
      <c r="H2733">
        <v>0.76874320570786636</v>
      </c>
      <c r="I2733">
        <v>0.37968057504840225</v>
      </c>
      <c r="J2733">
        <f>_xlfn.BINOM.INV(BinomTrials,_xlfn.GAMMA.INV(Table3[[#This Row],[RV gamma]],GammaShape1,GammaRate1)/BinomTrials,Table3[[#This Row],[RV binom]])</f>
        <v>1</v>
      </c>
      <c r="K2733" s="1">
        <f>Table3[[#This Row],[Risk 1 Simulated occurences]]*_xlfn.LOGNORM.INV(Table3[[#This Row],[RV lognorm]],(LN(ImpLow1)+LN(ImpUp1))/2,(LN(ImpUp1)-LN(ImpLow1))/3.29)</f>
        <v>25520.764020740306</v>
      </c>
      <c r="L2733">
        <f>_xlfn.BINOM.INV(BinomTrials,_xlfn.GAMMA.INV(Table3[[#This Row],[RV gamma]],GammaShape2,GammaRate2)/BinomTrials,Table3[[#This Row],[RV binom]])</f>
        <v>0</v>
      </c>
      <c r="M2733" s="1">
        <f>Table3[[#This Row],[Risk 2 simulated occurences]]*_xlfn.LOGNORM.INV(Table3[[#This Row],[RV lognorm]],(LN(ImpLow2)+LN(ImpUp2))/2,(LN(ImpUp2)-LN(ImpLow2))/3.29)</f>
        <v>0</v>
      </c>
    </row>
    <row r="2734" spans="7:13">
      <c r="G2734">
        <v>0.24269182572266637</v>
      </c>
      <c r="H2734">
        <v>0.26705833210938534</v>
      </c>
      <c r="I2734">
        <v>0.29142483849610429</v>
      </c>
      <c r="J2734">
        <f>_xlfn.BINOM.INV(BinomTrials,_xlfn.GAMMA.INV(Table3[[#This Row],[RV gamma]],GammaShape1,GammaRate1)/BinomTrials,Table3[[#This Row],[RV binom]])</f>
        <v>0</v>
      </c>
      <c r="K2734" s="1">
        <f>Table3[[#This Row],[Risk 1 Simulated occurences]]*_xlfn.LOGNORM.INV(Table3[[#This Row],[RV lognorm]],(LN(ImpLow1)+LN(ImpUp1))/2,(LN(ImpUp1)-LN(ImpLow1))/3.29)</f>
        <v>0</v>
      </c>
      <c r="L2734">
        <f>_xlfn.BINOM.INV(BinomTrials,_xlfn.GAMMA.INV(Table3[[#This Row],[RV gamma]],GammaShape2,GammaRate2)/BinomTrials,Table3[[#This Row],[RV binom]])</f>
        <v>0</v>
      </c>
      <c r="M2734" s="1">
        <f>Table3[[#This Row],[Risk 2 simulated occurences]]*_xlfn.LOGNORM.INV(Table3[[#This Row],[RV lognorm]],(LN(ImpLow2)+LN(ImpUp2))/2,(LN(ImpUp2)-LN(ImpLow2))/3.29)</f>
        <v>0</v>
      </c>
    </row>
    <row r="2735" spans="7:13">
      <c r="G2735">
        <v>0.92151492085378384</v>
      </c>
      <c r="H2735">
        <v>0.44938776243915213</v>
      </c>
      <c r="I2735">
        <v>0.97726060402452042</v>
      </c>
      <c r="J2735">
        <f>_xlfn.BINOM.INV(BinomTrials,_xlfn.GAMMA.INV(Table3[[#This Row],[RV gamma]],GammaShape1,GammaRate1)/BinomTrials,Table3[[#This Row],[RV binom]])</f>
        <v>0</v>
      </c>
      <c r="K2735" s="1">
        <f>Table3[[#This Row],[Risk 1 Simulated occurences]]*_xlfn.LOGNORM.INV(Table3[[#This Row],[RV lognorm]],(LN(ImpLow1)+LN(ImpUp1))/2,(LN(ImpUp1)-LN(ImpLow1))/3.29)</f>
        <v>0</v>
      </c>
      <c r="L2735">
        <f>_xlfn.BINOM.INV(BinomTrials,_xlfn.GAMMA.INV(Table3[[#This Row],[RV gamma]],GammaShape2,GammaRate2)/BinomTrials,Table3[[#This Row],[RV binom]])</f>
        <v>0</v>
      </c>
      <c r="M2735" s="1">
        <f>Table3[[#This Row],[Risk 2 simulated occurences]]*_xlfn.LOGNORM.INV(Table3[[#This Row],[RV lognorm]],(LN(ImpLow2)+LN(ImpUp2))/2,(LN(ImpUp2)-LN(ImpLow2))/3.29)</f>
        <v>0</v>
      </c>
    </row>
    <row r="2736" spans="7:13">
      <c r="G2736">
        <v>0.90127478954441598</v>
      </c>
      <c r="H2736">
        <v>0.86012331482960069</v>
      </c>
      <c r="I2736">
        <v>0.8189718401147853</v>
      </c>
      <c r="J2736">
        <f>_xlfn.BINOM.INV(BinomTrials,_xlfn.GAMMA.INV(Table3[[#This Row],[RV gamma]],GammaShape1,GammaRate1)/BinomTrials,Table3[[#This Row],[RV binom]])</f>
        <v>1</v>
      </c>
      <c r="K2736" s="1">
        <f>Table3[[#This Row],[Risk 1 Simulated occurences]]*_xlfn.LOGNORM.INV(Table3[[#This Row],[RV lognorm]],(LN(ImpLow1)+LN(ImpUp1))/2,(LN(ImpUp1)-LN(ImpLow1))/3.29)</f>
        <v>59846.344461370631</v>
      </c>
      <c r="L2736">
        <f>_xlfn.BINOM.INV(BinomTrials,_xlfn.GAMMA.INV(Table3[[#This Row],[RV gamma]],GammaShape2,GammaRate2)/BinomTrials,Table3[[#This Row],[RV binom]])</f>
        <v>1</v>
      </c>
      <c r="M2736" s="1">
        <f>Table3[[#This Row],[Risk 2 simulated occurences]]*_xlfn.LOGNORM.INV(Table3[[#This Row],[RV lognorm]],(LN(ImpLow2)+LN(ImpUp2))/2,(LN(ImpUp2)-LN(ImpLow2))/3.29)</f>
        <v>5984634.4461370762</v>
      </c>
    </row>
    <row r="2737" spans="7:13">
      <c r="G2737">
        <v>0.72538787300018026</v>
      </c>
      <c r="H2737">
        <v>9.2552341098223037E-2</v>
      </c>
      <c r="I2737">
        <v>0.45971680919626579</v>
      </c>
      <c r="J2737">
        <f>_xlfn.BINOM.INV(BinomTrials,_xlfn.GAMMA.INV(Table3[[#This Row],[RV gamma]],GammaShape1,GammaRate1)/BinomTrials,Table3[[#This Row],[RV binom]])</f>
        <v>0</v>
      </c>
      <c r="K2737" s="1">
        <f>Table3[[#This Row],[Risk 1 Simulated occurences]]*_xlfn.LOGNORM.INV(Table3[[#This Row],[RV lognorm]],(LN(ImpLow1)+LN(ImpUp1))/2,(LN(ImpUp1)-LN(ImpLow1))/3.29)</f>
        <v>0</v>
      </c>
      <c r="L2737">
        <f>_xlfn.BINOM.INV(BinomTrials,_xlfn.GAMMA.INV(Table3[[#This Row],[RV gamma]],GammaShape2,GammaRate2)/BinomTrials,Table3[[#This Row],[RV binom]])</f>
        <v>0</v>
      </c>
      <c r="M2737" s="1">
        <f>Table3[[#This Row],[Risk 2 simulated occurences]]*_xlfn.LOGNORM.INV(Table3[[#This Row],[RV lognorm]],(LN(ImpLow2)+LN(ImpUp2))/2,(LN(ImpUp2)-LN(ImpLow2))/3.29)</f>
        <v>0</v>
      </c>
    </row>
    <row r="2738" spans="7:13">
      <c r="G2738">
        <v>0.59398151403012756</v>
      </c>
      <c r="H2738">
        <v>0.52719683783463989</v>
      </c>
      <c r="I2738">
        <v>0.46041216163915216</v>
      </c>
      <c r="J2738">
        <f>_xlfn.BINOM.INV(BinomTrials,_xlfn.GAMMA.INV(Table3[[#This Row],[RV gamma]],GammaShape1,GammaRate1)/BinomTrials,Table3[[#This Row],[RV binom]])</f>
        <v>0</v>
      </c>
      <c r="K2738" s="1">
        <f>Table3[[#This Row],[Risk 1 Simulated occurences]]*_xlfn.LOGNORM.INV(Table3[[#This Row],[RV lognorm]],(LN(ImpLow1)+LN(ImpUp1))/2,(LN(ImpUp1)-LN(ImpLow1))/3.29)</f>
        <v>0</v>
      </c>
      <c r="L2738">
        <f>_xlfn.BINOM.INV(BinomTrials,_xlfn.GAMMA.INV(Table3[[#This Row],[RV gamma]],GammaShape2,GammaRate2)/BinomTrials,Table3[[#This Row],[RV binom]])</f>
        <v>0</v>
      </c>
      <c r="M2738" s="1">
        <f>Table3[[#This Row],[Risk 2 simulated occurences]]*_xlfn.LOGNORM.INV(Table3[[#This Row],[RV lognorm]],(LN(ImpLow2)+LN(ImpUp2))/2,(LN(ImpUp2)-LN(ImpLow2))/3.29)</f>
        <v>0</v>
      </c>
    </row>
    <row r="2739" spans="7:13">
      <c r="G2739">
        <v>4.7306304353897599E-2</v>
      </c>
      <c r="H2739">
        <v>0.59725348679220935</v>
      </c>
      <c r="I2739">
        <v>0.14720066923052103</v>
      </c>
      <c r="J2739">
        <f>_xlfn.BINOM.INV(BinomTrials,_xlfn.GAMMA.INV(Table3[[#This Row],[RV gamma]],GammaShape1,GammaRate1)/BinomTrials,Table3[[#This Row],[RV binom]])</f>
        <v>0</v>
      </c>
      <c r="K2739" s="1">
        <f>Table3[[#This Row],[Risk 1 Simulated occurences]]*_xlfn.LOGNORM.INV(Table3[[#This Row],[RV lognorm]],(LN(ImpLow1)+LN(ImpUp1))/2,(LN(ImpUp1)-LN(ImpLow1))/3.29)</f>
        <v>0</v>
      </c>
      <c r="L2739">
        <f>_xlfn.BINOM.INV(BinomTrials,_xlfn.GAMMA.INV(Table3[[#This Row],[RV gamma]],GammaShape2,GammaRate2)/BinomTrials,Table3[[#This Row],[RV binom]])</f>
        <v>0</v>
      </c>
      <c r="M2739" s="1">
        <f>Table3[[#This Row],[Risk 2 simulated occurences]]*_xlfn.LOGNORM.INV(Table3[[#This Row],[RV lognorm]],(LN(ImpLow2)+LN(ImpUp2))/2,(LN(ImpUp2)-LN(ImpLow2))/3.29)</f>
        <v>0</v>
      </c>
    </row>
    <row r="2740" spans="7:13">
      <c r="G2740">
        <v>7.7057275956988927E-2</v>
      </c>
      <c r="H2740">
        <v>3.935251666202793E-2</v>
      </c>
      <c r="I2740">
        <v>1.647757367066926E-3</v>
      </c>
      <c r="J2740">
        <f>_xlfn.BINOM.INV(BinomTrials,_xlfn.GAMMA.INV(Table3[[#This Row],[RV gamma]],GammaShape1,GammaRate1)/BinomTrials,Table3[[#This Row],[RV binom]])</f>
        <v>0</v>
      </c>
      <c r="K2740" s="1">
        <f>Table3[[#This Row],[Risk 1 Simulated occurences]]*_xlfn.LOGNORM.INV(Table3[[#This Row],[RV lognorm]],(LN(ImpLow1)+LN(ImpUp1))/2,(LN(ImpUp1)-LN(ImpLow1))/3.29)</f>
        <v>0</v>
      </c>
      <c r="L2740">
        <f>_xlfn.BINOM.INV(BinomTrials,_xlfn.GAMMA.INV(Table3[[#This Row],[RV gamma]],GammaShape2,GammaRate2)/BinomTrials,Table3[[#This Row],[RV binom]])</f>
        <v>0</v>
      </c>
      <c r="M2740" s="1">
        <f>Table3[[#This Row],[Risk 2 simulated occurences]]*_xlfn.LOGNORM.INV(Table3[[#This Row],[RV lognorm]],(LN(ImpLow2)+LN(ImpUp2))/2,(LN(ImpUp2)-LN(ImpLow2))/3.29)</f>
        <v>0</v>
      </c>
    </row>
    <row r="2741" spans="7:13">
      <c r="G2741">
        <v>0.10163700911292667</v>
      </c>
      <c r="H2741">
        <v>0.3977475387033762</v>
      </c>
      <c r="I2741">
        <v>0.69385806829382579</v>
      </c>
      <c r="J2741">
        <f>_xlfn.BINOM.INV(BinomTrials,_xlfn.GAMMA.INV(Table3[[#This Row],[RV gamma]],GammaShape1,GammaRate1)/BinomTrials,Table3[[#This Row],[RV binom]])</f>
        <v>0</v>
      </c>
      <c r="K2741" s="1">
        <f>Table3[[#This Row],[Risk 1 Simulated occurences]]*_xlfn.LOGNORM.INV(Table3[[#This Row],[RV lognorm]],(LN(ImpLow1)+LN(ImpUp1))/2,(LN(ImpUp1)-LN(ImpLow1))/3.29)</f>
        <v>0</v>
      </c>
      <c r="L2741">
        <f>_xlfn.BINOM.INV(BinomTrials,_xlfn.GAMMA.INV(Table3[[#This Row],[RV gamma]],GammaShape2,GammaRate2)/BinomTrials,Table3[[#This Row],[RV binom]])</f>
        <v>0</v>
      </c>
      <c r="M2741" s="1">
        <f>Table3[[#This Row],[Risk 2 simulated occurences]]*_xlfn.LOGNORM.INV(Table3[[#This Row],[RV lognorm]],(LN(ImpLow2)+LN(ImpUp2))/2,(LN(ImpUp2)-LN(ImpLow2))/3.29)</f>
        <v>0</v>
      </c>
    </row>
    <row r="2742" spans="7:13">
      <c r="G2742">
        <v>0.21321216095854162</v>
      </c>
      <c r="H2742">
        <v>0.94288298764400325</v>
      </c>
      <c r="I2742">
        <v>0.67255381432946482</v>
      </c>
      <c r="J2742">
        <f>_xlfn.BINOM.INV(BinomTrials,_xlfn.GAMMA.INV(Table3[[#This Row],[RV gamma]],GammaShape1,GammaRate1)/BinomTrials,Table3[[#This Row],[RV binom]])</f>
        <v>2</v>
      </c>
      <c r="K2742" s="1">
        <f>Table3[[#This Row],[Risk 1 Simulated occurences]]*_xlfn.LOGNORM.INV(Table3[[#This Row],[RV lognorm]],(LN(ImpLow1)+LN(ImpUp1))/2,(LN(ImpUp1)-LN(ImpLow1))/3.29)</f>
        <v>86474.681176060083</v>
      </c>
      <c r="L2742">
        <f>_xlfn.BINOM.INV(BinomTrials,_xlfn.GAMMA.INV(Table3[[#This Row],[RV gamma]],GammaShape2,GammaRate2)/BinomTrials,Table3[[#This Row],[RV binom]])</f>
        <v>1</v>
      </c>
      <c r="M2742" s="1">
        <f>Table3[[#This Row],[Risk 2 simulated occurences]]*_xlfn.LOGNORM.INV(Table3[[#This Row],[RV lognorm]],(LN(ImpLow2)+LN(ImpUp2))/2,(LN(ImpUp2)-LN(ImpLow2))/3.29)</f>
        <v>4323734.0588030061</v>
      </c>
    </row>
    <row r="2743" spans="7:13">
      <c r="G2743">
        <v>0.45678923020921147</v>
      </c>
      <c r="H2743">
        <v>3.4373332762333252E-2</v>
      </c>
      <c r="I2743">
        <v>0.6119574353154551</v>
      </c>
      <c r="J2743">
        <f>_xlfn.BINOM.INV(BinomTrials,_xlfn.GAMMA.INV(Table3[[#This Row],[RV gamma]],GammaShape1,GammaRate1)/BinomTrials,Table3[[#This Row],[RV binom]])</f>
        <v>0</v>
      </c>
      <c r="K2743" s="1">
        <f>Table3[[#This Row],[Risk 1 Simulated occurences]]*_xlfn.LOGNORM.INV(Table3[[#This Row],[RV lognorm]],(LN(ImpLow1)+LN(ImpUp1))/2,(LN(ImpUp1)-LN(ImpLow1))/3.29)</f>
        <v>0</v>
      </c>
      <c r="L2743">
        <f>_xlfn.BINOM.INV(BinomTrials,_xlfn.GAMMA.INV(Table3[[#This Row],[RV gamma]],GammaShape2,GammaRate2)/BinomTrials,Table3[[#This Row],[RV binom]])</f>
        <v>0</v>
      </c>
      <c r="M2743" s="1">
        <f>Table3[[#This Row],[Risk 2 simulated occurences]]*_xlfn.LOGNORM.INV(Table3[[#This Row],[RV lognorm]],(LN(ImpLow2)+LN(ImpUp2))/2,(LN(ImpUp2)-LN(ImpLow2))/3.29)</f>
        <v>0</v>
      </c>
    </row>
    <row r="2744" spans="7:13">
      <c r="G2744">
        <v>0.25659212621701516</v>
      </c>
      <c r="H2744">
        <v>0.71260373653499587</v>
      </c>
      <c r="I2744">
        <v>0.16861534685297652</v>
      </c>
      <c r="J2744">
        <f>_xlfn.BINOM.INV(BinomTrials,_xlfn.GAMMA.INV(Table3[[#This Row],[RV gamma]],GammaShape1,GammaRate1)/BinomTrials,Table3[[#This Row],[RV binom]])</f>
        <v>1</v>
      </c>
      <c r="K2744" s="1">
        <f>Table3[[#This Row],[Risk 1 Simulated occurences]]*_xlfn.LOGNORM.INV(Table3[[#This Row],[RV lognorm]],(LN(ImpLow1)+LN(ImpUp1))/2,(LN(ImpUp1)-LN(ImpLow1))/3.29)</f>
        <v>16155.211429716315</v>
      </c>
      <c r="L2744">
        <f>_xlfn.BINOM.INV(BinomTrials,_xlfn.GAMMA.INV(Table3[[#This Row],[RV gamma]],GammaShape2,GammaRate2)/BinomTrials,Table3[[#This Row],[RV binom]])</f>
        <v>0</v>
      </c>
      <c r="M2744" s="1">
        <f>Table3[[#This Row],[Risk 2 simulated occurences]]*_xlfn.LOGNORM.INV(Table3[[#This Row],[RV lognorm]],(LN(ImpLow2)+LN(ImpUp2))/2,(LN(ImpUp2)-LN(ImpLow2))/3.29)</f>
        <v>0</v>
      </c>
    </row>
    <row r="2745" spans="7:13">
      <c r="G2745">
        <v>0.54386532937356524</v>
      </c>
      <c r="H2745">
        <v>0.73099994367500765</v>
      </c>
      <c r="I2745">
        <v>0.91813455797645005</v>
      </c>
      <c r="J2745">
        <f>_xlfn.BINOM.INV(BinomTrials,_xlfn.GAMMA.INV(Table3[[#This Row],[RV gamma]],GammaShape1,GammaRate1)/BinomTrials,Table3[[#This Row],[RV binom]])</f>
        <v>1</v>
      </c>
      <c r="K2745" s="1">
        <f>Table3[[#This Row],[Risk 1 Simulated occurences]]*_xlfn.LOGNORM.INV(Table3[[#This Row],[RV lognorm]],(LN(ImpLow1)+LN(ImpUp1))/2,(LN(ImpUp1)-LN(ImpLow1))/3.29)</f>
        <v>83809.378352208543</v>
      </c>
      <c r="L2745">
        <f>_xlfn.BINOM.INV(BinomTrials,_xlfn.GAMMA.INV(Table3[[#This Row],[RV gamma]],GammaShape2,GammaRate2)/BinomTrials,Table3[[#This Row],[RV binom]])</f>
        <v>0</v>
      </c>
      <c r="M2745" s="1">
        <f>Table3[[#This Row],[Risk 2 simulated occurences]]*_xlfn.LOGNORM.INV(Table3[[#This Row],[RV lognorm]],(LN(ImpLow2)+LN(ImpUp2))/2,(LN(ImpUp2)-LN(ImpLow2))/3.29)</f>
        <v>0</v>
      </c>
    </row>
    <row r="2746" spans="7:13">
      <c r="G2746">
        <v>0.74459078151015134</v>
      </c>
      <c r="H2746">
        <v>0.91605334585348763</v>
      </c>
      <c r="I2746">
        <v>8.7515910196823962E-2</v>
      </c>
      <c r="J2746">
        <f>_xlfn.BINOM.INV(BinomTrials,_xlfn.GAMMA.INV(Table3[[#This Row],[RV gamma]],GammaShape1,GammaRate1)/BinomTrials,Table3[[#This Row],[RV binom]])</f>
        <v>2</v>
      </c>
      <c r="K2746" s="1">
        <f>Table3[[#This Row],[Risk 1 Simulated occurences]]*_xlfn.LOGNORM.INV(Table3[[#This Row],[RV lognorm]],(LN(ImpLow1)+LN(ImpUp1))/2,(LN(ImpUp1)-LN(ImpLow1))/3.29)</f>
        <v>24479.784729848223</v>
      </c>
      <c r="L2746">
        <f>_xlfn.BINOM.INV(BinomTrials,_xlfn.GAMMA.INV(Table3[[#This Row],[RV gamma]],GammaShape2,GammaRate2)/BinomTrials,Table3[[#This Row],[RV binom]])</f>
        <v>1</v>
      </c>
      <c r="M2746" s="1">
        <f>Table3[[#This Row],[Risk 2 simulated occurences]]*_xlfn.LOGNORM.INV(Table3[[#This Row],[RV lognorm]],(LN(ImpLow2)+LN(ImpUp2))/2,(LN(ImpUp2)-LN(ImpLow2))/3.29)</f>
        <v>1223989.2364924117</v>
      </c>
    </row>
    <row r="2747" spans="7:13">
      <c r="G2747">
        <v>0.33726484111382854</v>
      </c>
      <c r="H2747">
        <v>0.10858375956704083</v>
      </c>
      <c r="I2747">
        <v>0.87990267802025313</v>
      </c>
      <c r="J2747">
        <f>_xlfn.BINOM.INV(BinomTrials,_xlfn.GAMMA.INV(Table3[[#This Row],[RV gamma]],GammaShape1,GammaRate1)/BinomTrials,Table3[[#This Row],[RV binom]])</f>
        <v>0</v>
      </c>
      <c r="K2747" s="1">
        <f>Table3[[#This Row],[Risk 1 Simulated occurences]]*_xlfn.LOGNORM.INV(Table3[[#This Row],[RV lognorm]],(LN(ImpLow1)+LN(ImpUp1))/2,(LN(ImpUp1)-LN(ImpLow1))/3.29)</f>
        <v>0</v>
      </c>
      <c r="L2747">
        <f>_xlfn.BINOM.INV(BinomTrials,_xlfn.GAMMA.INV(Table3[[#This Row],[RV gamma]],GammaShape2,GammaRate2)/BinomTrials,Table3[[#This Row],[RV binom]])</f>
        <v>0</v>
      </c>
      <c r="M2747" s="1">
        <f>Table3[[#This Row],[Risk 2 simulated occurences]]*_xlfn.LOGNORM.INV(Table3[[#This Row],[RV lognorm]],(LN(ImpLow2)+LN(ImpUp2))/2,(LN(ImpUp2)-LN(ImpLow2))/3.29)</f>
        <v>0</v>
      </c>
    </row>
    <row r="2748" spans="7:13">
      <c r="G2748">
        <v>0.41018460011583968</v>
      </c>
      <c r="H2748">
        <v>0.96724704325536592</v>
      </c>
      <c r="I2748">
        <v>0.52430948639489217</v>
      </c>
      <c r="J2748">
        <f>_xlfn.BINOM.INV(BinomTrials,_xlfn.GAMMA.INV(Table3[[#This Row],[RV gamma]],GammaShape1,GammaRate1)/BinomTrials,Table3[[#This Row],[RV binom]])</f>
        <v>2</v>
      </c>
      <c r="K2748" s="1">
        <f>Table3[[#This Row],[Risk 1 Simulated occurences]]*_xlfn.LOGNORM.INV(Table3[[#This Row],[RV lognorm]],(LN(ImpLow1)+LN(ImpUp1))/2,(LN(ImpUp1)-LN(ImpLow1))/3.29)</f>
        <v>66002.852023601765</v>
      </c>
      <c r="L2748">
        <f>_xlfn.BINOM.INV(BinomTrials,_xlfn.GAMMA.INV(Table3[[#This Row],[RV gamma]],GammaShape2,GammaRate2)/BinomTrials,Table3[[#This Row],[RV binom]])</f>
        <v>1</v>
      </c>
      <c r="M2748" s="1">
        <f>Table3[[#This Row],[Risk 2 simulated occurences]]*_xlfn.LOGNORM.INV(Table3[[#This Row],[RV lognorm]],(LN(ImpLow2)+LN(ImpUp2))/2,(LN(ImpUp2)-LN(ImpLow2))/3.29)</f>
        <v>3300142.6011800892</v>
      </c>
    </row>
    <row r="2749" spans="7:13">
      <c r="G2749">
        <v>0.97257414691735722</v>
      </c>
      <c r="H2749">
        <v>0.52105599293534455</v>
      </c>
      <c r="I2749">
        <v>6.9537838953331974E-2</v>
      </c>
      <c r="J2749">
        <f>_xlfn.BINOM.INV(BinomTrials,_xlfn.GAMMA.INV(Table3[[#This Row],[RV gamma]],GammaShape1,GammaRate1)/BinomTrials,Table3[[#This Row],[RV binom]])</f>
        <v>1</v>
      </c>
      <c r="K2749" s="1">
        <f>Table3[[#This Row],[Risk 1 Simulated occurences]]*_xlfn.LOGNORM.INV(Table3[[#This Row],[RV lognorm]],(LN(ImpLow1)+LN(ImpUp1))/2,(LN(ImpUp1)-LN(ImpLow1))/3.29)</f>
        <v>11230.068485062026</v>
      </c>
      <c r="L2749">
        <f>_xlfn.BINOM.INV(BinomTrials,_xlfn.GAMMA.INV(Table3[[#This Row],[RV gamma]],GammaShape2,GammaRate2)/BinomTrials,Table3[[#This Row],[RV binom]])</f>
        <v>0</v>
      </c>
      <c r="M2749" s="1">
        <f>Table3[[#This Row],[Risk 2 simulated occurences]]*_xlfn.LOGNORM.INV(Table3[[#This Row],[RV lognorm]],(LN(ImpLow2)+LN(ImpUp2))/2,(LN(ImpUp2)-LN(ImpLow2))/3.29)</f>
        <v>0</v>
      </c>
    </row>
    <row r="2750" spans="7:13">
      <c r="G2750">
        <v>5.3687240022088981E-2</v>
      </c>
      <c r="H2750">
        <v>0.38807326433624756</v>
      </c>
      <c r="I2750">
        <v>0.72245928865040621</v>
      </c>
      <c r="J2750">
        <f>_xlfn.BINOM.INV(BinomTrials,_xlfn.GAMMA.INV(Table3[[#This Row],[RV gamma]],GammaShape1,GammaRate1)/BinomTrials,Table3[[#This Row],[RV binom]])</f>
        <v>0</v>
      </c>
      <c r="K2750" s="1">
        <f>Table3[[#This Row],[Risk 1 Simulated occurences]]*_xlfn.LOGNORM.INV(Table3[[#This Row],[RV lognorm]],(LN(ImpLow1)+LN(ImpUp1))/2,(LN(ImpUp1)-LN(ImpLow1))/3.29)</f>
        <v>0</v>
      </c>
      <c r="L2750">
        <f>_xlfn.BINOM.INV(BinomTrials,_xlfn.GAMMA.INV(Table3[[#This Row],[RV gamma]],GammaShape2,GammaRate2)/BinomTrials,Table3[[#This Row],[RV binom]])</f>
        <v>0</v>
      </c>
      <c r="M2750" s="1">
        <f>Table3[[#This Row],[Risk 2 simulated occurences]]*_xlfn.LOGNORM.INV(Table3[[#This Row],[RV lognorm]],(LN(ImpLow2)+LN(ImpUp2))/2,(LN(ImpUp2)-LN(ImpLow2))/3.29)</f>
        <v>0</v>
      </c>
    </row>
    <row r="2751" spans="7:13">
      <c r="G2751">
        <v>0.32144305124946082</v>
      </c>
      <c r="H2751">
        <v>0.34735369931317572</v>
      </c>
      <c r="I2751">
        <v>0.37326434737689063</v>
      </c>
      <c r="J2751">
        <f>_xlfn.BINOM.INV(BinomTrials,_xlfn.GAMMA.INV(Table3[[#This Row],[RV gamma]],GammaShape1,GammaRate1)/BinomTrials,Table3[[#This Row],[RV binom]])</f>
        <v>0</v>
      </c>
      <c r="K2751" s="1">
        <f>Table3[[#This Row],[Risk 1 Simulated occurences]]*_xlfn.LOGNORM.INV(Table3[[#This Row],[RV lognorm]],(LN(ImpLow1)+LN(ImpUp1))/2,(LN(ImpUp1)-LN(ImpLow1))/3.29)</f>
        <v>0</v>
      </c>
      <c r="L2751">
        <f>_xlfn.BINOM.INV(BinomTrials,_xlfn.GAMMA.INV(Table3[[#This Row],[RV gamma]],GammaShape2,GammaRate2)/BinomTrials,Table3[[#This Row],[RV binom]])</f>
        <v>0</v>
      </c>
      <c r="M2751" s="1">
        <f>Table3[[#This Row],[Risk 2 simulated occurences]]*_xlfn.LOGNORM.INV(Table3[[#This Row],[RV lognorm]],(LN(ImpLow2)+LN(ImpUp2))/2,(LN(ImpUp2)-LN(ImpLow2))/3.29)</f>
        <v>0</v>
      </c>
    </row>
    <row r="2752" spans="7:13">
      <c r="G2752">
        <v>0.49336234968777853</v>
      </c>
      <c r="H2752">
        <v>0.97362435654440171</v>
      </c>
      <c r="I2752">
        <v>0.45388636340102478</v>
      </c>
      <c r="J2752">
        <f>_xlfn.BINOM.INV(BinomTrials,_xlfn.GAMMA.INV(Table3[[#This Row],[RV gamma]],GammaShape1,GammaRate1)/BinomTrials,Table3[[#This Row],[RV binom]])</f>
        <v>2</v>
      </c>
      <c r="K2752" s="1">
        <f>Table3[[#This Row],[Risk 1 Simulated occurences]]*_xlfn.LOGNORM.INV(Table3[[#This Row],[RV lognorm]],(LN(ImpLow1)+LN(ImpUp1))/2,(LN(ImpUp1)-LN(ImpLow1))/3.29)</f>
        <v>58320.028794159858</v>
      </c>
      <c r="L2752">
        <f>_xlfn.BINOM.INV(BinomTrials,_xlfn.GAMMA.INV(Table3[[#This Row],[RV gamma]],GammaShape2,GammaRate2)/BinomTrials,Table3[[#This Row],[RV binom]])</f>
        <v>1</v>
      </c>
      <c r="M2752" s="1">
        <f>Table3[[#This Row],[Risk 2 simulated occurences]]*_xlfn.LOGNORM.INV(Table3[[#This Row],[RV lognorm]],(LN(ImpLow2)+LN(ImpUp2))/2,(LN(ImpUp2)-LN(ImpLow2))/3.29)</f>
        <v>2916001.439707994</v>
      </c>
    </row>
    <row r="2753" spans="7:13">
      <c r="G2753">
        <v>0.94101120249415338</v>
      </c>
      <c r="H2753">
        <v>0.70456044175874466</v>
      </c>
      <c r="I2753">
        <v>0.46810968102333589</v>
      </c>
      <c r="J2753">
        <f>_xlfn.BINOM.INV(BinomTrials,_xlfn.GAMMA.INV(Table3[[#This Row],[RV gamma]],GammaShape1,GammaRate1)/BinomTrials,Table3[[#This Row],[RV binom]])</f>
        <v>1</v>
      </c>
      <c r="K2753" s="1">
        <f>Table3[[#This Row],[Risk 1 Simulated occurences]]*_xlfn.LOGNORM.INV(Table3[[#This Row],[RV lognorm]],(LN(ImpLow1)+LN(ImpUp1))/2,(LN(ImpUp1)-LN(ImpLow1))/3.29)</f>
        <v>29900.403707404115</v>
      </c>
      <c r="L2753">
        <f>_xlfn.BINOM.INV(BinomTrials,_xlfn.GAMMA.INV(Table3[[#This Row],[RV gamma]],GammaShape2,GammaRate2)/BinomTrials,Table3[[#This Row],[RV binom]])</f>
        <v>0</v>
      </c>
      <c r="M2753" s="1">
        <f>Table3[[#This Row],[Risk 2 simulated occurences]]*_xlfn.LOGNORM.INV(Table3[[#This Row],[RV lognorm]],(LN(ImpLow2)+LN(ImpUp2))/2,(LN(ImpUp2)-LN(ImpLow2))/3.29)</f>
        <v>0</v>
      </c>
    </row>
    <row r="2754" spans="7:13">
      <c r="G2754">
        <v>0.57528031923588385</v>
      </c>
      <c r="H2754">
        <v>0.54734463922090115</v>
      </c>
      <c r="I2754">
        <v>0.51940895920591845</v>
      </c>
      <c r="J2754">
        <f>_xlfn.BINOM.INV(BinomTrials,_xlfn.GAMMA.INV(Table3[[#This Row],[RV gamma]],GammaShape1,GammaRate1)/BinomTrials,Table3[[#This Row],[RV binom]])</f>
        <v>0</v>
      </c>
      <c r="K2754" s="1">
        <f>Table3[[#This Row],[Risk 1 Simulated occurences]]*_xlfn.LOGNORM.INV(Table3[[#This Row],[RV lognorm]],(LN(ImpLow1)+LN(ImpUp1))/2,(LN(ImpUp1)-LN(ImpLow1))/3.29)</f>
        <v>0</v>
      </c>
      <c r="L2754">
        <f>_xlfn.BINOM.INV(BinomTrials,_xlfn.GAMMA.INV(Table3[[#This Row],[RV gamma]],GammaShape2,GammaRate2)/BinomTrials,Table3[[#This Row],[RV binom]])</f>
        <v>0</v>
      </c>
      <c r="M2754" s="1">
        <f>Table3[[#This Row],[Risk 2 simulated occurences]]*_xlfn.LOGNORM.INV(Table3[[#This Row],[RV lognorm]],(LN(ImpLow2)+LN(ImpUp2))/2,(LN(ImpUp2)-LN(ImpLow2))/3.29)</f>
        <v>0</v>
      </c>
    </row>
    <row r="2755" spans="7:13">
      <c r="G2755">
        <v>0.73632539749905723</v>
      </c>
      <c r="H2755">
        <v>0.22135138568531321</v>
      </c>
      <c r="I2755">
        <v>0.70637737387156918</v>
      </c>
      <c r="J2755">
        <f>_xlfn.BINOM.INV(BinomTrials,_xlfn.GAMMA.INV(Table3[[#This Row],[RV gamma]],GammaShape1,GammaRate1)/BinomTrials,Table3[[#This Row],[RV binom]])</f>
        <v>0</v>
      </c>
      <c r="K2755" s="1">
        <f>Table3[[#This Row],[Risk 1 Simulated occurences]]*_xlfn.LOGNORM.INV(Table3[[#This Row],[RV lognorm]],(LN(ImpLow1)+LN(ImpUp1))/2,(LN(ImpUp1)-LN(ImpLow1))/3.29)</f>
        <v>0</v>
      </c>
      <c r="L2755">
        <f>_xlfn.BINOM.INV(BinomTrials,_xlfn.GAMMA.INV(Table3[[#This Row],[RV gamma]],GammaShape2,GammaRate2)/BinomTrials,Table3[[#This Row],[RV binom]])</f>
        <v>0</v>
      </c>
      <c r="M2755" s="1">
        <f>Table3[[#This Row],[Risk 2 simulated occurences]]*_xlfn.LOGNORM.INV(Table3[[#This Row],[RV lognorm]],(LN(ImpLow2)+LN(ImpUp2))/2,(LN(ImpUp2)-LN(ImpLow2))/3.29)</f>
        <v>0</v>
      </c>
    </row>
    <row r="2756" spans="7:13">
      <c r="G2756">
        <v>0.42095576665408713</v>
      </c>
      <c r="H2756">
        <v>0.25273921305906921</v>
      </c>
      <c r="I2756">
        <v>8.4522659464051325E-2</v>
      </c>
      <c r="J2756">
        <f>_xlfn.BINOM.INV(BinomTrials,_xlfn.GAMMA.INV(Table3[[#This Row],[RV gamma]],GammaShape1,GammaRate1)/BinomTrials,Table3[[#This Row],[RV binom]])</f>
        <v>0</v>
      </c>
      <c r="K2756" s="1">
        <f>Table3[[#This Row],[Risk 1 Simulated occurences]]*_xlfn.LOGNORM.INV(Table3[[#This Row],[RV lognorm]],(LN(ImpLow1)+LN(ImpUp1))/2,(LN(ImpUp1)-LN(ImpLow1))/3.29)</f>
        <v>0</v>
      </c>
      <c r="L2756">
        <f>_xlfn.BINOM.INV(BinomTrials,_xlfn.GAMMA.INV(Table3[[#This Row],[RV gamma]],GammaShape2,GammaRate2)/BinomTrials,Table3[[#This Row],[RV binom]])</f>
        <v>0</v>
      </c>
      <c r="M2756" s="1">
        <f>Table3[[#This Row],[Risk 2 simulated occurences]]*_xlfn.LOGNORM.INV(Table3[[#This Row],[RV lognorm]],(LN(ImpLow2)+LN(ImpUp2))/2,(LN(ImpUp2)-LN(ImpLow2))/3.29)</f>
        <v>0</v>
      </c>
    </row>
    <row r="2757" spans="7:13">
      <c r="G2757">
        <v>3.5701552422578238E-3</v>
      </c>
      <c r="H2757">
        <v>0.78795388377641973</v>
      </c>
      <c r="I2757">
        <v>0.57233761231058167</v>
      </c>
      <c r="J2757">
        <f>_xlfn.BINOM.INV(BinomTrials,_xlfn.GAMMA.INV(Table3[[#This Row],[RV gamma]],GammaShape1,GammaRate1)/BinomTrials,Table3[[#This Row],[RV binom]])</f>
        <v>1</v>
      </c>
      <c r="K2757" s="1">
        <f>Table3[[#This Row],[Risk 1 Simulated occurences]]*_xlfn.LOGNORM.INV(Table3[[#This Row],[RV lognorm]],(LN(ImpLow1)+LN(ImpUp1))/2,(LN(ImpUp1)-LN(ImpLow1))/3.29)</f>
        <v>35926.843181469725</v>
      </c>
      <c r="L2757">
        <f>_xlfn.BINOM.INV(BinomTrials,_xlfn.GAMMA.INV(Table3[[#This Row],[RV gamma]],GammaShape2,GammaRate2)/BinomTrials,Table3[[#This Row],[RV binom]])</f>
        <v>0</v>
      </c>
      <c r="M2757" s="1">
        <f>Table3[[#This Row],[Risk 2 simulated occurences]]*_xlfn.LOGNORM.INV(Table3[[#This Row],[RV lognorm]],(LN(ImpLow2)+LN(ImpUp2))/2,(LN(ImpUp2)-LN(ImpLow2))/3.29)</f>
        <v>0</v>
      </c>
    </row>
    <row r="2758" spans="7:13">
      <c r="G2758">
        <v>3.5991566272448546E-3</v>
      </c>
      <c r="H2758">
        <v>0.1409246302866026</v>
      </c>
      <c r="I2758">
        <v>0.27825010394596034</v>
      </c>
      <c r="J2758">
        <f>_xlfn.BINOM.INV(BinomTrials,_xlfn.GAMMA.INV(Table3[[#This Row],[RV gamma]],GammaShape1,GammaRate1)/BinomTrials,Table3[[#This Row],[RV binom]])</f>
        <v>0</v>
      </c>
      <c r="K2758" s="1">
        <f>Table3[[#This Row],[Risk 1 Simulated occurences]]*_xlfn.LOGNORM.INV(Table3[[#This Row],[RV lognorm]],(LN(ImpLow1)+LN(ImpUp1))/2,(LN(ImpUp1)-LN(ImpLow1))/3.29)</f>
        <v>0</v>
      </c>
      <c r="L2758">
        <f>_xlfn.BINOM.INV(BinomTrials,_xlfn.GAMMA.INV(Table3[[#This Row],[RV gamma]],GammaShape2,GammaRate2)/BinomTrials,Table3[[#This Row],[RV binom]])</f>
        <v>0</v>
      </c>
      <c r="M2758" s="1">
        <f>Table3[[#This Row],[Risk 2 simulated occurences]]*_xlfn.LOGNORM.INV(Table3[[#This Row],[RV lognorm]],(LN(ImpLow2)+LN(ImpUp2))/2,(LN(ImpUp2)-LN(ImpLow2))/3.29)</f>
        <v>0</v>
      </c>
    </row>
    <row r="2759" spans="7:13">
      <c r="G2759">
        <v>0.49102543410427191</v>
      </c>
      <c r="H2759">
        <v>0.52026122692984589</v>
      </c>
      <c r="I2759">
        <v>0.54949701975541987</v>
      </c>
      <c r="J2759">
        <f>_xlfn.BINOM.INV(BinomTrials,_xlfn.GAMMA.INV(Table3[[#This Row],[RV gamma]],GammaShape1,GammaRate1)/BinomTrials,Table3[[#This Row],[RV binom]])</f>
        <v>0</v>
      </c>
      <c r="K2759" s="1">
        <f>Table3[[#This Row],[Risk 1 Simulated occurences]]*_xlfn.LOGNORM.INV(Table3[[#This Row],[RV lognorm]],(LN(ImpLow1)+LN(ImpUp1))/2,(LN(ImpUp1)-LN(ImpLow1))/3.29)</f>
        <v>0</v>
      </c>
      <c r="L2759">
        <f>_xlfn.BINOM.INV(BinomTrials,_xlfn.GAMMA.INV(Table3[[#This Row],[RV gamma]],GammaShape2,GammaRate2)/BinomTrials,Table3[[#This Row],[RV binom]])</f>
        <v>0</v>
      </c>
      <c r="M2759" s="1">
        <f>Table3[[#This Row],[Risk 2 simulated occurences]]*_xlfn.LOGNORM.INV(Table3[[#This Row],[RV lognorm]],(LN(ImpLow2)+LN(ImpUp2))/2,(LN(ImpUp2)-LN(ImpLow2))/3.29)</f>
        <v>0</v>
      </c>
    </row>
    <row r="2760" spans="7:13">
      <c r="G2760">
        <v>0.6644709904978382</v>
      </c>
      <c r="H2760">
        <v>3.0441009919364475E-2</v>
      </c>
      <c r="I2760">
        <v>0.39641102934089073</v>
      </c>
      <c r="J2760">
        <f>_xlfn.BINOM.INV(BinomTrials,_xlfn.GAMMA.INV(Table3[[#This Row],[RV gamma]],GammaShape1,GammaRate1)/BinomTrials,Table3[[#This Row],[RV binom]])</f>
        <v>0</v>
      </c>
      <c r="K2760" s="1">
        <f>Table3[[#This Row],[Risk 1 Simulated occurences]]*_xlfn.LOGNORM.INV(Table3[[#This Row],[RV lognorm]],(LN(ImpLow1)+LN(ImpUp1))/2,(LN(ImpUp1)-LN(ImpLow1))/3.29)</f>
        <v>0</v>
      </c>
      <c r="L2760">
        <f>_xlfn.BINOM.INV(BinomTrials,_xlfn.GAMMA.INV(Table3[[#This Row],[RV gamma]],GammaShape2,GammaRate2)/BinomTrials,Table3[[#This Row],[RV binom]])</f>
        <v>0</v>
      </c>
      <c r="M2760" s="1">
        <f>Table3[[#This Row],[Risk 2 simulated occurences]]*_xlfn.LOGNORM.INV(Table3[[#This Row],[RV lognorm]],(LN(ImpLow2)+LN(ImpUp2))/2,(LN(ImpUp2)-LN(ImpLow2))/3.29)</f>
        <v>0</v>
      </c>
    </row>
    <row r="2761" spans="7:13">
      <c r="G2761">
        <v>0.76393729716722725</v>
      </c>
      <c r="H2761">
        <v>0.62205371475874149</v>
      </c>
      <c r="I2761">
        <v>0.4801701323502558</v>
      </c>
      <c r="J2761">
        <f>_xlfn.BINOM.INV(BinomTrials,_xlfn.GAMMA.INV(Table3[[#This Row],[RV gamma]],GammaShape1,GammaRate1)/BinomTrials,Table3[[#This Row],[RV binom]])</f>
        <v>1</v>
      </c>
      <c r="K2761" s="1">
        <f>Table3[[#This Row],[Risk 1 Simulated occurences]]*_xlfn.LOGNORM.INV(Table3[[#This Row],[RV lognorm]],(LN(ImpLow1)+LN(ImpUp1))/2,(LN(ImpUp1)-LN(ImpLow1))/3.29)</f>
        <v>30541.160415510691</v>
      </c>
      <c r="L2761">
        <f>_xlfn.BINOM.INV(BinomTrials,_xlfn.GAMMA.INV(Table3[[#This Row],[RV gamma]],GammaShape2,GammaRate2)/BinomTrials,Table3[[#This Row],[RV binom]])</f>
        <v>0</v>
      </c>
      <c r="M2761" s="1">
        <f>Table3[[#This Row],[Risk 2 simulated occurences]]*_xlfn.LOGNORM.INV(Table3[[#This Row],[RV lognorm]],(LN(ImpLow2)+LN(ImpUp2))/2,(LN(ImpUp2)-LN(ImpLow2))/3.29)</f>
        <v>0</v>
      </c>
    </row>
    <row r="2762" spans="7:13">
      <c r="G2762">
        <v>0.49415348958883132</v>
      </c>
      <c r="H2762">
        <v>0.85678395016900444</v>
      </c>
      <c r="I2762">
        <v>0.21941441074917764</v>
      </c>
      <c r="J2762">
        <f>_xlfn.BINOM.INV(BinomTrials,_xlfn.GAMMA.INV(Table3[[#This Row],[RV gamma]],GammaShape1,GammaRate1)/BinomTrials,Table3[[#This Row],[RV binom]])</f>
        <v>1</v>
      </c>
      <c r="K2762" s="1">
        <f>Table3[[#This Row],[Risk 1 Simulated occurences]]*_xlfn.LOGNORM.INV(Table3[[#This Row],[RV lognorm]],(LN(ImpLow1)+LN(ImpUp1))/2,(LN(ImpUp1)-LN(ImpLow1))/3.29)</f>
        <v>18394.552496356242</v>
      </c>
      <c r="L2762">
        <f>_xlfn.BINOM.INV(BinomTrials,_xlfn.GAMMA.INV(Table3[[#This Row],[RV gamma]],GammaShape2,GammaRate2)/BinomTrials,Table3[[#This Row],[RV binom]])</f>
        <v>1</v>
      </c>
      <c r="M2762" s="1">
        <f>Table3[[#This Row],[Risk 2 simulated occurences]]*_xlfn.LOGNORM.INV(Table3[[#This Row],[RV lognorm]],(LN(ImpLow2)+LN(ImpUp2))/2,(LN(ImpUp2)-LN(ImpLow2))/3.29)</f>
        <v>1839455.2496356249</v>
      </c>
    </row>
    <row r="2763" spans="7:13">
      <c r="G2763">
        <v>0.23769951948788925</v>
      </c>
      <c r="H2763">
        <v>0.96785049045824001</v>
      </c>
      <c r="I2763">
        <v>0.69800146142859076</v>
      </c>
      <c r="J2763">
        <f>_xlfn.BINOM.INV(BinomTrials,_xlfn.GAMMA.INV(Table3[[#This Row],[RV gamma]],GammaShape1,GammaRate1)/BinomTrials,Table3[[#This Row],[RV binom]])</f>
        <v>2</v>
      </c>
      <c r="K2763" s="1">
        <f>Table3[[#This Row],[Risk 1 Simulated occurences]]*_xlfn.LOGNORM.INV(Table3[[#This Row],[RV lognorm]],(LN(ImpLow1)+LN(ImpUp1))/2,(LN(ImpUp1)-LN(ImpLow1))/3.29)</f>
        <v>90923.836706827831</v>
      </c>
      <c r="L2763">
        <f>_xlfn.BINOM.INV(BinomTrials,_xlfn.GAMMA.INV(Table3[[#This Row],[RV gamma]],GammaShape2,GammaRate2)/BinomTrials,Table3[[#This Row],[RV binom]])</f>
        <v>1</v>
      </c>
      <c r="M2763" s="1">
        <f>Table3[[#This Row],[Risk 2 simulated occurences]]*_xlfn.LOGNORM.INV(Table3[[#This Row],[RV lognorm]],(LN(ImpLow2)+LN(ImpUp2))/2,(LN(ImpUp2)-LN(ImpLow2))/3.29)</f>
        <v>4546191.835341393</v>
      </c>
    </row>
    <row r="2764" spans="7:13">
      <c r="G2764">
        <v>1.5824032954789714E-2</v>
      </c>
      <c r="H2764">
        <v>0.66319313164017779</v>
      </c>
      <c r="I2764">
        <v>0.31056223032556579</v>
      </c>
      <c r="J2764">
        <f>_xlfn.BINOM.INV(BinomTrials,_xlfn.GAMMA.INV(Table3[[#This Row],[RV gamma]],GammaShape1,GammaRate1)/BinomTrials,Table3[[#This Row],[RV binom]])</f>
        <v>0</v>
      </c>
      <c r="K2764" s="1">
        <f>Table3[[#This Row],[Risk 1 Simulated occurences]]*_xlfn.LOGNORM.INV(Table3[[#This Row],[RV lognorm]],(LN(ImpLow1)+LN(ImpUp1))/2,(LN(ImpUp1)-LN(ImpLow1))/3.29)</f>
        <v>0</v>
      </c>
      <c r="L2764">
        <f>_xlfn.BINOM.INV(BinomTrials,_xlfn.GAMMA.INV(Table3[[#This Row],[RV gamma]],GammaShape2,GammaRate2)/BinomTrials,Table3[[#This Row],[RV binom]])</f>
        <v>0</v>
      </c>
      <c r="M2764" s="1">
        <f>Table3[[#This Row],[Risk 2 simulated occurences]]*_xlfn.LOGNORM.INV(Table3[[#This Row],[RV lognorm]],(LN(ImpLow2)+LN(ImpUp2))/2,(LN(ImpUp2)-LN(ImpLow2))/3.29)</f>
        <v>0</v>
      </c>
    </row>
    <row r="2765" spans="7:13">
      <c r="G2765">
        <v>0.9545218711507143</v>
      </c>
      <c r="H2765">
        <v>0.28696347646739495</v>
      </c>
      <c r="I2765">
        <v>0.61940508178407561</v>
      </c>
      <c r="J2765">
        <f>_xlfn.BINOM.INV(BinomTrials,_xlfn.GAMMA.INV(Table3[[#This Row],[RV gamma]],GammaShape1,GammaRate1)/BinomTrials,Table3[[#This Row],[RV binom]])</f>
        <v>0</v>
      </c>
      <c r="K2765" s="1">
        <f>Table3[[#This Row],[Risk 1 Simulated occurences]]*_xlfn.LOGNORM.INV(Table3[[#This Row],[RV lognorm]],(LN(ImpLow1)+LN(ImpUp1))/2,(LN(ImpUp1)-LN(ImpLow1))/3.29)</f>
        <v>0</v>
      </c>
      <c r="L2765">
        <f>_xlfn.BINOM.INV(BinomTrials,_xlfn.GAMMA.INV(Table3[[#This Row],[RV gamma]],GammaShape2,GammaRate2)/BinomTrials,Table3[[#This Row],[RV binom]])</f>
        <v>0</v>
      </c>
      <c r="M2765" s="1">
        <f>Table3[[#This Row],[Risk 2 simulated occurences]]*_xlfn.LOGNORM.INV(Table3[[#This Row],[RV lognorm]],(LN(ImpLow2)+LN(ImpUp2))/2,(LN(ImpUp2)-LN(ImpLow2))/3.29)</f>
        <v>0</v>
      </c>
    </row>
    <row r="2766" spans="7:13">
      <c r="G2766">
        <v>0.64908843005499262</v>
      </c>
      <c r="H2766">
        <v>0.99514898750705127</v>
      </c>
      <c r="I2766">
        <v>0.34120954495910999</v>
      </c>
      <c r="J2766">
        <f>_xlfn.BINOM.INV(BinomTrials,_xlfn.GAMMA.INV(Table3[[#This Row],[RV gamma]],GammaShape1,GammaRate1)/BinomTrials,Table3[[#This Row],[RV binom]])</f>
        <v>3</v>
      </c>
      <c r="K2766" s="1">
        <f>Table3[[#This Row],[Risk 1 Simulated occurences]]*_xlfn.LOGNORM.INV(Table3[[#This Row],[RV lognorm]],(LN(ImpLow1)+LN(ImpUp1))/2,(LN(ImpUp1)-LN(ImpLow1))/3.29)</f>
        <v>71245.133645871421</v>
      </c>
      <c r="L2766">
        <f>_xlfn.BINOM.INV(BinomTrials,_xlfn.GAMMA.INV(Table3[[#This Row],[RV gamma]],GammaShape2,GammaRate2)/BinomTrials,Table3[[#This Row],[RV binom]])</f>
        <v>2</v>
      </c>
      <c r="M2766" s="1">
        <f>Table3[[#This Row],[Risk 2 simulated occurences]]*_xlfn.LOGNORM.INV(Table3[[#This Row],[RV lognorm]],(LN(ImpLow2)+LN(ImpUp2))/2,(LN(ImpUp2)-LN(ImpLow2))/3.29)</f>
        <v>4749675.5763914306</v>
      </c>
    </row>
    <row r="2767" spans="7:13">
      <c r="G2767">
        <v>0.22924393426126052</v>
      </c>
      <c r="H2767">
        <v>0.46903303101148131</v>
      </c>
      <c r="I2767">
        <v>0.70882212776170206</v>
      </c>
      <c r="J2767">
        <f>_xlfn.BINOM.INV(BinomTrials,_xlfn.GAMMA.INV(Table3[[#This Row],[RV gamma]],GammaShape1,GammaRate1)/BinomTrials,Table3[[#This Row],[RV binom]])</f>
        <v>0</v>
      </c>
      <c r="K2767" s="1">
        <f>Table3[[#This Row],[Risk 1 Simulated occurences]]*_xlfn.LOGNORM.INV(Table3[[#This Row],[RV lognorm]],(LN(ImpLow1)+LN(ImpUp1))/2,(LN(ImpUp1)-LN(ImpLow1))/3.29)</f>
        <v>0</v>
      </c>
      <c r="L2767">
        <f>_xlfn.BINOM.INV(BinomTrials,_xlfn.GAMMA.INV(Table3[[#This Row],[RV gamma]],GammaShape2,GammaRate2)/BinomTrials,Table3[[#This Row],[RV binom]])</f>
        <v>0</v>
      </c>
      <c r="M2767" s="1">
        <f>Table3[[#This Row],[Risk 2 simulated occurences]]*_xlfn.LOGNORM.INV(Table3[[#This Row],[RV lognorm]],(LN(ImpLow2)+LN(ImpUp2))/2,(LN(ImpUp2)-LN(ImpLow2))/3.29)</f>
        <v>0</v>
      </c>
    </row>
    <row r="2768" spans="7:13">
      <c r="G2768">
        <v>0.90280312900561988</v>
      </c>
      <c r="H2768">
        <v>3.8152209966514354E-2</v>
      </c>
      <c r="I2768">
        <v>0.17350129092740887</v>
      </c>
      <c r="J2768">
        <f>_xlfn.BINOM.INV(BinomTrials,_xlfn.GAMMA.INV(Table3[[#This Row],[RV gamma]],GammaShape1,GammaRate1)/BinomTrials,Table3[[#This Row],[RV binom]])</f>
        <v>0</v>
      </c>
      <c r="K2768" s="1">
        <f>Table3[[#This Row],[Risk 1 Simulated occurences]]*_xlfn.LOGNORM.INV(Table3[[#This Row],[RV lognorm]],(LN(ImpLow1)+LN(ImpUp1))/2,(LN(ImpUp1)-LN(ImpLow1))/3.29)</f>
        <v>0</v>
      </c>
      <c r="L2768">
        <f>_xlfn.BINOM.INV(BinomTrials,_xlfn.GAMMA.INV(Table3[[#This Row],[RV gamma]],GammaShape2,GammaRate2)/BinomTrials,Table3[[#This Row],[RV binom]])</f>
        <v>0</v>
      </c>
      <c r="M2768" s="1">
        <f>Table3[[#This Row],[Risk 2 simulated occurences]]*_xlfn.LOGNORM.INV(Table3[[#This Row],[RV lognorm]],(LN(ImpLow2)+LN(ImpUp2))/2,(LN(ImpUp2)-LN(ImpLow2))/3.29)</f>
        <v>0</v>
      </c>
    </row>
    <row r="2769" spans="7:13">
      <c r="G2769">
        <v>0.41218919745282701</v>
      </c>
      <c r="H2769">
        <v>0.22419290720680399</v>
      </c>
      <c r="I2769">
        <v>3.6196616960780983E-2</v>
      </c>
      <c r="J2769">
        <f>_xlfn.BINOM.INV(BinomTrials,_xlfn.GAMMA.INV(Table3[[#This Row],[RV gamma]],GammaShape1,GammaRate1)/BinomTrials,Table3[[#This Row],[RV binom]])</f>
        <v>0</v>
      </c>
      <c r="K2769" s="1">
        <f>Table3[[#This Row],[Risk 1 Simulated occurences]]*_xlfn.LOGNORM.INV(Table3[[#This Row],[RV lognorm]],(LN(ImpLow1)+LN(ImpUp1))/2,(LN(ImpUp1)-LN(ImpLow1))/3.29)</f>
        <v>0</v>
      </c>
      <c r="L2769">
        <f>_xlfn.BINOM.INV(BinomTrials,_xlfn.GAMMA.INV(Table3[[#This Row],[RV gamma]],GammaShape2,GammaRate2)/BinomTrials,Table3[[#This Row],[RV binom]])</f>
        <v>0</v>
      </c>
      <c r="M2769" s="1">
        <f>Table3[[#This Row],[Risk 2 simulated occurences]]*_xlfn.LOGNORM.INV(Table3[[#This Row],[RV lognorm]],(LN(ImpLow2)+LN(ImpUp2))/2,(LN(ImpUp2)-LN(ImpLow2))/3.29)</f>
        <v>0</v>
      </c>
    </row>
    <row r="2770" spans="7:13">
      <c r="G2770">
        <v>0.66384158966310391</v>
      </c>
      <c r="H2770">
        <v>1.0191424754537375E-2</v>
      </c>
      <c r="I2770">
        <v>0.35654125984597079</v>
      </c>
      <c r="J2770">
        <f>_xlfn.BINOM.INV(BinomTrials,_xlfn.GAMMA.INV(Table3[[#This Row],[RV gamma]],GammaShape1,GammaRate1)/BinomTrials,Table3[[#This Row],[RV binom]])</f>
        <v>0</v>
      </c>
      <c r="K2770" s="1">
        <f>Table3[[#This Row],[Risk 1 Simulated occurences]]*_xlfn.LOGNORM.INV(Table3[[#This Row],[RV lognorm]],(LN(ImpLow1)+LN(ImpUp1))/2,(LN(ImpUp1)-LN(ImpLow1))/3.29)</f>
        <v>0</v>
      </c>
      <c r="L2770">
        <f>_xlfn.BINOM.INV(BinomTrials,_xlfn.GAMMA.INV(Table3[[#This Row],[RV gamma]],GammaShape2,GammaRate2)/BinomTrials,Table3[[#This Row],[RV binom]])</f>
        <v>0</v>
      </c>
      <c r="M2770" s="1">
        <f>Table3[[#This Row],[Risk 2 simulated occurences]]*_xlfn.LOGNORM.INV(Table3[[#This Row],[RV lognorm]],(LN(ImpLow2)+LN(ImpUp2))/2,(LN(ImpUp2)-LN(ImpLow2))/3.29)</f>
        <v>0</v>
      </c>
    </row>
    <row r="2771" spans="7:13">
      <c r="G2771">
        <v>0.18559746778830769</v>
      </c>
      <c r="H2771">
        <v>0.28727584950964702</v>
      </c>
      <c r="I2771">
        <v>0.38895423123098644</v>
      </c>
      <c r="J2771">
        <f>_xlfn.BINOM.INV(BinomTrials,_xlfn.GAMMA.INV(Table3[[#This Row],[RV gamma]],GammaShape1,GammaRate1)/BinomTrials,Table3[[#This Row],[RV binom]])</f>
        <v>0</v>
      </c>
      <c r="K2771" s="1">
        <f>Table3[[#This Row],[Risk 1 Simulated occurences]]*_xlfn.LOGNORM.INV(Table3[[#This Row],[RV lognorm]],(LN(ImpLow1)+LN(ImpUp1))/2,(LN(ImpUp1)-LN(ImpLow1))/3.29)</f>
        <v>0</v>
      </c>
      <c r="L2771">
        <f>_xlfn.BINOM.INV(BinomTrials,_xlfn.GAMMA.INV(Table3[[#This Row],[RV gamma]],GammaShape2,GammaRate2)/BinomTrials,Table3[[#This Row],[RV binom]])</f>
        <v>0</v>
      </c>
      <c r="M2771" s="1">
        <f>Table3[[#This Row],[Risk 2 simulated occurences]]*_xlfn.LOGNORM.INV(Table3[[#This Row],[RV lognorm]],(LN(ImpLow2)+LN(ImpUp2))/2,(LN(ImpUp2)-LN(ImpLow2))/3.29)</f>
        <v>0</v>
      </c>
    </row>
    <row r="2772" spans="7:13">
      <c r="G2772">
        <v>0.33664111808717301</v>
      </c>
      <c r="H2772">
        <v>0.24520270863790192</v>
      </c>
      <c r="I2772">
        <v>0.1537642991886308</v>
      </c>
      <c r="J2772">
        <f>_xlfn.BINOM.INV(BinomTrials,_xlfn.GAMMA.INV(Table3[[#This Row],[RV gamma]],GammaShape1,GammaRate1)/BinomTrials,Table3[[#This Row],[RV binom]])</f>
        <v>0</v>
      </c>
      <c r="K2772" s="1">
        <f>Table3[[#This Row],[Risk 1 Simulated occurences]]*_xlfn.LOGNORM.INV(Table3[[#This Row],[RV lognorm]],(LN(ImpLow1)+LN(ImpUp1))/2,(LN(ImpUp1)-LN(ImpLow1))/3.29)</f>
        <v>0</v>
      </c>
      <c r="L2772">
        <f>_xlfn.BINOM.INV(BinomTrials,_xlfn.GAMMA.INV(Table3[[#This Row],[RV gamma]],GammaShape2,GammaRate2)/BinomTrials,Table3[[#This Row],[RV binom]])</f>
        <v>0</v>
      </c>
      <c r="M2772" s="1">
        <f>Table3[[#This Row],[Risk 2 simulated occurences]]*_xlfn.LOGNORM.INV(Table3[[#This Row],[RV lognorm]],(LN(ImpLow2)+LN(ImpUp2))/2,(LN(ImpUp2)-LN(ImpLow2))/3.29)</f>
        <v>0</v>
      </c>
    </row>
    <row r="2773" spans="7:13">
      <c r="G2773">
        <v>0.92727169111709651</v>
      </c>
      <c r="H2773">
        <v>0.12192407721743177</v>
      </c>
      <c r="I2773">
        <v>0.31657646331776701</v>
      </c>
      <c r="J2773">
        <f>_xlfn.BINOM.INV(BinomTrials,_xlfn.GAMMA.INV(Table3[[#This Row],[RV gamma]],GammaShape1,GammaRate1)/BinomTrials,Table3[[#This Row],[RV binom]])</f>
        <v>0</v>
      </c>
      <c r="K2773" s="1">
        <f>Table3[[#This Row],[Risk 1 Simulated occurences]]*_xlfn.LOGNORM.INV(Table3[[#This Row],[RV lognorm]],(LN(ImpLow1)+LN(ImpUp1))/2,(LN(ImpUp1)-LN(ImpLow1))/3.29)</f>
        <v>0</v>
      </c>
      <c r="L2773">
        <f>_xlfn.BINOM.INV(BinomTrials,_xlfn.GAMMA.INV(Table3[[#This Row],[RV gamma]],GammaShape2,GammaRate2)/BinomTrials,Table3[[#This Row],[RV binom]])</f>
        <v>0</v>
      </c>
      <c r="M2773" s="1">
        <f>Table3[[#This Row],[Risk 2 simulated occurences]]*_xlfn.LOGNORM.INV(Table3[[#This Row],[RV lognorm]],(LN(ImpLow2)+LN(ImpUp2))/2,(LN(ImpUp2)-LN(ImpLow2))/3.29)</f>
        <v>0</v>
      </c>
    </row>
    <row r="2774" spans="7:13">
      <c r="G2774">
        <v>0.65531260504169042</v>
      </c>
      <c r="H2774">
        <v>0.17796579337584126</v>
      </c>
      <c r="I2774">
        <v>0.70061898170999204</v>
      </c>
      <c r="J2774">
        <f>_xlfn.BINOM.INV(BinomTrials,_xlfn.GAMMA.INV(Table3[[#This Row],[RV gamma]],GammaShape1,GammaRate1)/BinomTrials,Table3[[#This Row],[RV binom]])</f>
        <v>0</v>
      </c>
      <c r="K2774" s="1">
        <f>Table3[[#This Row],[Risk 1 Simulated occurences]]*_xlfn.LOGNORM.INV(Table3[[#This Row],[RV lognorm]],(LN(ImpLow1)+LN(ImpUp1))/2,(LN(ImpUp1)-LN(ImpLow1))/3.29)</f>
        <v>0</v>
      </c>
      <c r="L2774">
        <f>_xlfn.BINOM.INV(BinomTrials,_xlfn.GAMMA.INV(Table3[[#This Row],[RV gamma]],GammaShape2,GammaRate2)/BinomTrials,Table3[[#This Row],[RV binom]])</f>
        <v>0</v>
      </c>
      <c r="M2774" s="1">
        <f>Table3[[#This Row],[Risk 2 simulated occurences]]*_xlfn.LOGNORM.INV(Table3[[#This Row],[RV lognorm]],(LN(ImpLow2)+LN(ImpUp2))/2,(LN(ImpUp2)-LN(ImpLow2))/3.29)</f>
        <v>0</v>
      </c>
    </row>
    <row r="2775" spans="7:13">
      <c r="G2775">
        <v>0.83895293569143536</v>
      </c>
      <c r="H2775">
        <v>7.1089267763816411E-2</v>
      </c>
      <c r="I2775">
        <v>0.30322559983619751</v>
      </c>
      <c r="J2775">
        <f>_xlfn.BINOM.INV(BinomTrials,_xlfn.GAMMA.INV(Table3[[#This Row],[RV gamma]],GammaShape1,GammaRate1)/BinomTrials,Table3[[#This Row],[RV binom]])</f>
        <v>0</v>
      </c>
      <c r="K2775" s="1">
        <f>Table3[[#This Row],[Risk 1 Simulated occurences]]*_xlfn.LOGNORM.INV(Table3[[#This Row],[RV lognorm]],(LN(ImpLow1)+LN(ImpUp1))/2,(LN(ImpUp1)-LN(ImpLow1))/3.29)</f>
        <v>0</v>
      </c>
      <c r="L2775">
        <f>_xlfn.BINOM.INV(BinomTrials,_xlfn.GAMMA.INV(Table3[[#This Row],[RV gamma]],GammaShape2,GammaRate2)/BinomTrials,Table3[[#This Row],[RV binom]])</f>
        <v>0</v>
      </c>
      <c r="M2775" s="1">
        <f>Table3[[#This Row],[Risk 2 simulated occurences]]*_xlfn.LOGNORM.INV(Table3[[#This Row],[RV lognorm]],(LN(ImpLow2)+LN(ImpUp2))/2,(LN(ImpUp2)-LN(ImpLow2))/3.29)</f>
        <v>0</v>
      </c>
    </row>
    <row r="2776" spans="7:13">
      <c r="G2776">
        <v>0.28199016595351983</v>
      </c>
      <c r="H2776">
        <v>0.79732330646241234</v>
      </c>
      <c r="I2776">
        <v>0.3126564469713049</v>
      </c>
      <c r="J2776">
        <f>_xlfn.BINOM.INV(BinomTrials,_xlfn.GAMMA.INV(Table3[[#This Row],[RV gamma]],GammaShape1,GammaRate1)/BinomTrials,Table3[[#This Row],[RV binom]])</f>
        <v>1</v>
      </c>
      <c r="K2776" s="1">
        <f>Table3[[#This Row],[Risk 1 Simulated occurences]]*_xlfn.LOGNORM.INV(Table3[[#This Row],[RV lognorm]],(LN(ImpLow1)+LN(ImpUp1))/2,(LN(ImpUp1)-LN(ImpLow1))/3.29)</f>
        <v>22468.291309820976</v>
      </c>
      <c r="L2776">
        <f>_xlfn.BINOM.INV(BinomTrials,_xlfn.GAMMA.INV(Table3[[#This Row],[RV gamma]],GammaShape2,GammaRate2)/BinomTrials,Table3[[#This Row],[RV binom]])</f>
        <v>0</v>
      </c>
      <c r="M2776" s="1">
        <f>Table3[[#This Row],[Risk 2 simulated occurences]]*_xlfn.LOGNORM.INV(Table3[[#This Row],[RV lognorm]],(LN(ImpLow2)+LN(ImpUp2))/2,(LN(ImpUp2)-LN(ImpLow2))/3.29)</f>
        <v>0</v>
      </c>
    </row>
    <row r="2777" spans="7:13">
      <c r="G2777">
        <v>0.40871918080780617</v>
      </c>
      <c r="H2777">
        <v>0.61281171376482202</v>
      </c>
      <c r="I2777">
        <v>0.81690424672183781</v>
      </c>
      <c r="J2777">
        <f>_xlfn.BINOM.INV(BinomTrials,_xlfn.GAMMA.INV(Table3[[#This Row],[RV gamma]],GammaShape1,GammaRate1)/BinomTrials,Table3[[#This Row],[RV binom]])</f>
        <v>0</v>
      </c>
      <c r="K2777" s="1">
        <f>Table3[[#This Row],[Risk 1 Simulated occurences]]*_xlfn.LOGNORM.INV(Table3[[#This Row],[RV lognorm]],(LN(ImpLow1)+LN(ImpUp1))/2,(LN(ImpUp1)-LN(ImpLow1))/3.29)</f>
        <v>0</v>
      </c>
      <c r="L2777">
        <f>_xlfn.BINOM.INV(BinomTrials,_xlfn.GAMMA.INV(Table3[[#This Row],[RV gamma]],GammaShape2,GammaRate2)/BinomTrials,Table3[[#This Row],[RV binom]])</f>
        <v>0</v>
      </c>
      <c r="M2777" s="1">
        <f>Table3[[#This Row],[Risk 2 simulated occurences]]*_xlfn.LOGNORM.INV(Table3[[#This Row],[RV lognorm]],(LN(ImpLow2)+LN(ImpUp2))/2,(LN(ImpUp2)-LN(ImpLow2))/3.29)</f>
        <v>0</v>
      </c>
    </row>
    <row r="2778" spans="7:13">
      <c r="G2778">
        <v>0.34327183679829903</v>
      </c>
      <c r="H2778">
        <v>0.52647324536297158</v>
      </c>
      <c r="I2778">
        <v>0.70967465392764406</v>
      </c>
      <c r="J2778">
        <f>_xlfn.BINOM.INV(BinomTrials,_xlfn.GAMMA.INV(Table3[[#This Row],[RV gamma]],GammaShape1,GammaRate1)/BinomTrials,Table3[[#This Row],[RV binom]])</f>
        <v>0</v>
      </c>
      <c r="K2778" s="1">
        <f>Table3[[#This Row],[Risk 1 Simulated occurences]]*_xlfn.LOGNORM.INV(Table3[[#This Row],[RV lognorm]],(LN(ImpLow1)+LN(ImpUp1))/2,(LN(ImpUp1)-LN(ImpLow1))/3.29)</f>
        <v>0</v>
      </c>
      <c r="L2778">
        <f>_xlfn.BINOM.INV(BinomTrials,_xlfn.GAMMA.INV(Table3[[#This Row],[RV gamma]],GammaShape2,GammaRate2)/BinomTrials,Table3[[#This Row],[RV binom]])</f>
        <v>0</v>
      </c>
      <c r="M2778" s="1">
        <f>Table3[[#This Row],[Risk 2 simulated occurences]]*_xlfn.LOGNORM.INV(Table3[[#This Row],[RV lognorm]],(LN(ImpLow2)+LN(ImpUp2))/2,(LN(ImpUp2)-LN(ImpLow2))/3.29)</f>
        <v>0</v>
      </c>
    </row>
    <row r="2779" spans="7:13">
      <c r="G2779">
        <v>0.36976106901176325</v>
      </c>
      <c r="H2779">
        <v>0.43583481546297426</v>
      </c>
      <c r="I2779">
        <v>0.50190856191418531</v>
      </c>
      <c r="J2779">
        <f>_xlfn.BINOM.INV(BinomTrials,_xlfn.GAMMA.INV(Table3[[#This Row],[RV gamma]],GammaShape1,GammaRate1)/BinomTrials,Table3[[#This Row],[RV binom]])</f>
        <v>0</v>
      </c>
      <c r="K2779" s="1">
        <f>Table3[[#This Row],[Risk 1 Simulated occurences]]*_xlfn.LOGNORM.INV(Table3[[#This Row],[RV lognorm]],(LN(ImpLow1)+LN(ImpUp1))/2,(LN(ImpUp1)-LN(ImpLow1))/3.29)</f>
        <v>0</v>
      </c>
      <c r="L2779">
        <f>_xlfn.BINOM.INV(BinomTrials,_xlfn.GAMMA.INV(Table3[[#This Row],[RV gamma]],GammaShape2,GammaRate2)/BinomTrials,Table3[[#This Row],[RV binom]])</f>
        <v>0</v>
      </c>
      <c r="M2779" s="1">
        <f>Table3[[#This Row],[Risk 2 simulated occurences]]*_xlfn.LOGNORM.INV(Table3[[#This Row],[RV lognorm]],(LN(ImpLow2)+LN(ImpUp2))/2,(LN(ImpUp2)-LN(ImpLow2))/3.29)</f>
        <v>0</v>
      </c>
    </row>
    <row r="2780" spans="7:13">
      <c r="G2780">
        <v>0.5742868807047079</v>
      </c>
      <c r="H2780">
        <v>7.5743486208721761E-2</v>
      </c>
      <c r="I2780">
        <v>0.57720009171273567</v>
      </c>
      <c r="J2780">
        <f>_xlfn.BINOM.INV(BinomTrials,_xlfn.GAMMA.INV(Table3[[#This Row],[RV gamma]],GammaShape1,GammaRate1)/BinomTrials,Table3[[#This Row],[RV binom]])</f>
        <v>0</v>
      </c>
      <c r="K2780" s="1">
        <f>Table3[[#This Row],[Risk 1 Simulated occurences]]*_xlfn.LOGNORM.INV(Table3[[#This Row],[RV lognorm]],(LN(ImpLow1)+LN(ImpUp1))/2,(LN(ImpUp1)-LN(ImpLow1))/3.29)</f>
        <v>0</v>
      </c>
      <c r="L2780">
        <f>_xlfn.BINOM.INV(BinomTrials,_xlfn.GAMMA.INV(Table3[[#This Row],[RV gamma]],GammaShape2,GammaRate2)/BinomTrials,Table3[[#This Row],[RV binom]])</f>
        <v>0</v>
      </c>
      <c r="M2780" s="1">
        <f>Table3[[#This Row],[Risk 2 simulated occurences]]*_xlfn.LOGNORM.INV(Table3[[#This Row],[RV lognorm]],(LN(ImpLow2)+LN(ImpUp2))/2,(LN(ImpUp2)-LN(ImpLow2))/3.29)</f>
        <v>0</v>
      </c>
    </row>
    <row r="2781" spans="7:13">
      <c r="G2781">
        <v>3.9604004025274891E-2</v>
      </c>
      <c r="H2781">
        <v>2.077270998655479E-2</v>
      </c>
      <c r="I2781">
        <v>1.9414159478346891E-3</v>
      </c>
      <c r="J2781">
        <f>_xlfn.BINOM.INV(BinomTrials,_xlfn.GAMMA.INV(Table3[[#This Row],[RV gamma]],GammaShape1,GammaRate1)/BinomTrials,Table3[[#This Row],[RV binom]])</f>
        <v>0</v>
      </c>
      <c r="K2781" s="1">
        <f>Table3[[#This Row],[Risk 1 Simulated occurences]]*_xlfn.LOGNORM.INV(Table3[[#This Row],[RV lognorm]],(LN(ImpLow1)+LN(ImpUp1))/2,(LN(ImpUp1)-LN(ImpLow1))/3.29)</f>
        <v>0</v>
      </c>
      <c r="L2781">
        <f>_xlfn.BINOM.INV(BinomTrials,_xlfn.GAMMA.INV(Table3[[#This Row],[RV gamma]],GammaShape2,GammaRate2)/BinomTrials,Table3[[#This Row],[RV binom]])</f>
        <v>0</v>
      </c>
      <c r="M2781" s="1">
        <f>Table3[[#This Row],[Risk 2 simulated occurences]]*_xlfn.LOGNORM.INV(Table3[[#This Row],[RV lognorm]],(LN(ImpLow2)+LN(ImpUp2))/2,(LN(ImpUp2)-LN(ImpLow2))/3.29)</f>
        <v>0</v>
      </c>
    </row>
    <row r="2782" spans="7:13">
      <c r="G2782">
        <v>0.6244956527950688</v>
      </c>
      <c r="H2782">
        <v>0.12693674402634461</v>
      </c>
      <c r="I2782">
        <v>0.62937783525762048</v>
      </c>
      <c r="J2782">
        <f>_xlfn.BINOM.INV(BinomTrials,_xlfn.GAMMA.INV(Table3[[#This Row],[RV gamma]],GammaShape1,GammaRate1)/BinomTrials,Table3[[#This Row],[RV binom]])</f>
        <v>0</v>
      </c>
      <c r="K2782" s="1">
        <f>Table3[[#This Row],[Risk 1 Simulated occurences]]*_xlfn.LOGNORM.INV(Table3[[#This Row],[RV lognorm]],(LN(ImpLow1)+LN(ImpUp1))/2,(LN(ImpUp1)-LN(ImpLow1))/3.29)</f>
        <v>0</v>
      </c>
      <c r="L2782">
        <f>_xlfn.BINOM.INV(BinomTrials,_xlfn.GAMMA.INV(Table3[[#This Row],[RV gamma]],GammaShape2,GammaRate2)/BinomTrials,Table3[[#This Row],[RV binom]])</f>
        <v>0</v>
      </c>
      <c r="M2782" s="1">
        <f>Table3[[#This Row],[Risk 2 simulated occurences]]*_xlfn.LOGNORM.INV(Table3[[#This Row],[RV lognorm]],(LN(ImpLow2)+LN(ImpUp2))/2,(LN(ImpUp2)-LN(ImpLow2))/3.29)</f>
        <v>0</v>
      </c>
    </row>
    <row r="2783" spans="7:13">
      <c r="G2783">
        <v>0.89843652672061536</v>
      </c>
      <c r="H2783">
        <v>0.42585685077396074</v>
      </c>
      <c r="I2783">
        <v>0.95327717482730612</v>
      </c>
      <c r="J2783">
        <f>_xlfn.BINOM.INV(BinomTrials,_xlfn.GAMMA.INV(Table3[[#This Row],[RV gamma]],GammaShape1,GammaRate1)/BinomTrials,Table3[[#This Row],[RV binom]])</f>
        <v>0</v>
      </c>
      <c r="K2783" s="1">
        <f>Table3[[#This Row],[Risk 1 Simulated occurences]]*_xlfn.LOGNORM.INV(Table3[[#This Row],[RV lognorm]],(LN(ImpLow1)+LN(ImpUp1))/2,(LN(ImpUp1)-LN(ImpLow1))/3.29)</f>
        <v>0</v>
      </c>
      <c r="L2783">
        <f>_xlfn.BINOM.INV(BinomTrials,_xlfn.GAMMA.INV(Table3[[#This Row],[RV gamma]],GammaShape2,GammaRate2)/BinomTrials,Table3[[#This Row],[RV binom]])</f>
        <v>0</v>
      </c>
      <c r="M2783" s="1">
        <f>Table3[[#This Row],[Risk 2 simulated occurences]]*_xlfn.LOGNORM.INV(Table3[[#This Row],[RV lognorm]],(LN(ImpLow2)+LN(ImpUp2))/2,(LN(ImpUp2)-LN(ImpLow2))/3.29)</f>
        <v>0</v>
      </c>
    </row>
    <row r="2784" spans="7:13">
      <c r="G2784">
        <v>2.2704593382172563E-2</v>
      </c>
      <c r="H2784">
        <v>0.37609095795829361</v>
      </c>
      <c r="I2784">
        <v>0.72947732253441466</v>
      </c>
      <c r="J2784">
        <f>_xlfn.BINOM.INV(BinomTrials,_xlfn.GAMMA.INV(Table3[[#This Row],[RV gamma]],GammaShape1,GammaRate1)/BinomTrials,Table3[[#This Row],[RV binom]])</f>
        <v>0</v>
      </c>
      <c r="K2784" s="1">
        <f>Table3[[#This Row],[Risk 1 Simulated occurences]]*_xlfn.LOGNORM.INV(Table3[[#This Row],[RV lognorm]],(LN(ImpLow1)+LN(ImpUp1))/2,(LN(ImpUp1)-LN(ImpLow1))/3.29)</f>
        <v>0</v>
      </c>
      <c r="L2784">
        <f>_xlfn.BINOM.INV(BinomTrials,_xlfn.GAMMA.INV(Table3[[#This Row],[RV gamma]],GammaShape2,GammaRate2)/BinomTrials,Table3[[#This Row],[RV binom]])</f>
        <v>0</v>
      </c>
      <c r="M2784" s="1">
        <f>Table3[[#This Row],[Risk 2 simulated occurences]]*_xlfn.LOGNORM.INV(Table3[[#This Row],[RV lognorm]],(LN(ImpLow2)+LN(ImpUp2))/2,(LN(ImpUp2)-LN(ImpLow2))/3.29)</f>
        <v>0</v>
      </c>
    </row>
    <row r="2785" spans="7:13">
      <c r="G2785">
        <v>0.59610097417426344</v>
      </c>
      <c r="H2785">
        <v>0.96073040504042539</v>
      </c>
      <c r="I2785">
        <v>0.32535983590658746</v>
      </c>
      <c r="J2785">
        <f>_xlfn.BINOM.INV(BinomTrials,_xlfn.GAMMA.INV(Table3[[#This Row],[RV gamma]],GammaShape1,GammaRate1)/BinomTrials,Table3[[#This Row],[RV binom]])</f>
        <v>2</v>
      </c>
      <c r="K2785" s="1">
        <f>Table3[[#This Row],[Risk 1 Simulated occurences]]*_xlfn.LOGNORM.INV(Table3[[#This Row],[RV lognorm]],(LN(ImpLow1)+LN(ImpUp1))/2,(LN(ImpUp1)-LN(ImpLow1))/3.29)</f>
        <v>46069.359401899259</v>
      </c>
      <c r="L2785">
        <f>_xlfn.BINOM.INV(BinomTrials,_xlfn.GAMMA.INV(Table3[[#This Row],[RV gamma]],GammaShape2,GammaRate2)/BinomTrials,Table3[[#This Row],[RV binom]])</f>
        <v>1</v>
      </c>
      <c r="M2785" s="1">
        <f>Table3[[#This Row],[Risk 2 simulated occurences]]*_xlfn.LOGNORM.INV(Table3[[#This Row],[RV lognorm]],(LN(ImpLow2)+LN(ImpUp2))/2,(LN(ImpUp2)-LN(ImpLow2))/3.29)</f>
        <v>2303467.9700949639</v>
      </c>
    </row>
    <row r="2786" spans="7:13">
      <c r="G2786">
        <v>0.66907294684512209</v>
      </c>
      <c r="H2786">
        <v>0.99591751443032062</v>
      </c>
      <c r="I2786">
        <v>0.32276208201551909</v>
      </c>
      <c r="J2786">
        <f>_xlfn.BINOM.INV(BinomTrials,_xlfn.GAMMA.INV(Table3[[#This Row],[RV gamma]],GammaShape1,GammaRate1)/BinomTrials,Table3[[#This Row],[RV binom]])</f>
        <v>3</v>
      </c>
      <c r="K2786" s="1">
        <f>Table3[[#This Row],[Risk 1 Simulated occurences]]*_xlfn.LOGNORM.INV(Table3[[#This Row],[RV lognorm]],(LN(ImpLow1)+LN(ImpUp1))/2,(LN(ImpUp1)-LN(ImpLow1))/3.29)</f>
        <v>68755.427907637728</v>
      </c>
      <c r="L2786">
        <f>_xlfn.BINOM.INV(BinomTrials,_xlfn.GAMMA.INV(Table3[[#This Row],[RV gamma]],GammaShape2,GammaRate2)/BinomTrials,Table3[[#This Row],[RV binom]])</f>
        <v>2</v>
      </c>
      <c r="M2786" s="1">
        <f>Table3[[#This Row],[Risk 2 simulated occurences]]*_xlfn.LOGNORM.INV(Table3[[#This Row],[RV lognorm]],(LN(ImpLow2)+LN(ImpUp2))/2,(LN(ImpUp2)-LN(ImpLow2))/3.29)</f>
        <v>4583695.1938425172</v>
      </c>
    </row>
    <row r="2787" spans="7:13">
      <c r="G2787">
        <v>0.10901762596751453</v>
      </c>
      <c r="H2787">
        <v>0.38566503039825012</v>
      </c>
      <c r="I2787">
        <v>0.66231243482898572</v>
      </c>
      <c r="J2787">
        <f>_xlfn.BINOM.INV(BinomTrials,_xlfn.GAMMA.INV(Table3[[#This Row],[RV gamma]],GammaShape1,GammaRate1)/BinomTrials,Table3[[#This Row],[RV binom]])</f>
        <v>0</v>
      </c>
      <c r="K2787" s="1">
        <f>Table3[[#This Row],[Risk 1 Simulated occurences]]*_xlfn.LOGNORM.INV(Table3[[#This Row],[RV lognorm]],(LN(ImpLow1)+LN(ImpUp1))/2,(LN(ImpUp1)-LN(ImpLow1))/3.29)</f>
        <v>0</v>
      </c>
      <c r="L2787">
        <f>_xlfn.BINOM.INV(BinomTrials,_xlfn.GAMMA.INV(Table3[[#This Row],[RV gamma]],GammaShape2,GammaRate2)/BinomTrials,Table3[[#This Row],[RV binom]])</f>
        <v>0</v>
      </c>
      <c r="M2787" s="1">
        <f>Table3[[#This Row],[Risk 2 simulated occurences]]*_xlfn.LOGNORM.INV(Table3[[#This Row],[RV lognorm]],(LN(ImpLow2)+LN(ImpUp2))/2,(LN(ImpUp2)-LN(ImpLow2))/3.29)</f>
        <v>0</v>
      </c>
    </row>
    <row r="2788" spans="7:13">
      <c r="G2788">
        <v>0.25923963601665556</v>
      </c>
      <c r="H2788">
        <v>0.87216590338953115</v>
      </c>
      <c r="I2788">
        <v>0.48509217076240674</v>
      </c>
      <c r="J2788">
        <f>_xlfn.BINOM.INV(BinomTrials,_xlfn.GAMMA.INV(Table3[[#This Row],[RV gamma]],GammaShape1,GammaRate1)/BinomTrials,Table3[[#This Row],[RV binom]])</f>
        <v>1</v>
      </c>
      <c r="K2788" s="1">
        <f>Table3[[#This Row],[Risk 1 Simulated occurences]]*_xlfn.LOGNORM.INV(Table3[[#This Row],[RV lognorm]],(LN(ImpLow1)+LN(ImpUp1))/2,(LN(ImpUp1)-LN(ImpLow1))/3.29)</f>
        <v>30806.274661535681</v>
      </c>
      <c r="L2788">
        <f>_xlfn.BINOM.INV(BinomTrials,_xlfn.GAMMA.INV(Table3[[#This Row],[RV gamma]],GammaShape2,GammaRate2)/BinomTrials,Table3[[#This Row],[RV binom]])</f>
        <v>1</v>
      </c>
      <c r="M2788" s="1">
        <f>Table3[[#This Row],[Risk 2 simulated occurences]]*_xlfn.LOGNORM.INV(Table3[[#This Row],[RV lognorm]],(LN(ImpLow2)+LN(ImpUp2))/2,(LN(ImpUp2)-LN(ImpLow2))/3.29)</f>
        <v>3080627.4661535695</v>
      </c>
    </row>
    <row r="2789" spans="7:13">
      <c r="G2789">
        <v>4.0562531929725094E-2</v>
      </c>
      <c r="H2789">
        <v>0.4923382678499158</v>
      </c>
      <c r="I2789">
        <v>0.94411400377010646</v>
      </c>
      <c r="J2789">
        <f>_xlfn.BINOM.INV(BinomTrials,_xlfn.GAMMA.INV(Table3[[#This Row],[RV gamma]],GammaShape1,GammaRate1)/BinomTrials,Table3[[#This Row],[RV binom]])</f>
        <v>0</v>
      </c>
      <c r="K2789" s="1">
        <f>Table3[[#This Row],[Risk 1 Simulated occurences]]*_xlfn.LOGNORM.INV(Table3[[#This Row],[RV lognorm]],(LN(ImpLow1)+LN(ImpUp1))/2,(LN(ImpUp1)-LN(ImpLow1))/3.29)</f>
        <v>0</v>
      </c>
      <c r="L2789">
        <f>_xlfn.BINOM.INV(BinomTrials,_xlfn.GAMMA.INV(Table3[[#This Row],[RV gamma]],GammaShape2,GammaRate2)/BinomTrials,Table3[[#This Row],[RV binom]])</f>
        <v>0</v>
      </c>
      <c r="M2789" s="1">
        <f>Table3[[#This Row],[Risk 2 simulated occurences]]*_xlfn.LOGNORM.INV(Table3[[#This Row],[RV lognorm]],(LN(ImpLow2)+LN(ImpUp2))/2,(LN(ImpUp2)-LN(ImpLow2))/3.29)</f>
        <v>0</v>
      </c>
    </row>
    <row r="2790" spans="7:13">
      <c r="G2790">
        <v>0.73447414288971302</v>
      </c>
      <c r="H2790">
        <v>0.72926775353460938</v>
      </c>
      <c r="I2790">
        <v>0.72406136417950562</v>
      </c>
      <c r="J2790">
        <f>_xlfn.BINOM.INV(BinomTrials,_xlfn.GAMMA.INV(Table3[[#This Row],[RV gamma]],GammaShape1,GammaRate1)/BinomTrials,Table3[[#This Row],[RV binom]])</f>
        <v>1</v>
      </c>
      <c r="K2790" s="1">
        <f>Table3[[#This Row],[Risk 1 Simulated occurences]]*_xlfn.LOGNORM.INV(Table3[[#This Row],[RV lognorm]],(LN(ImpLow1)+LN(ImpUp1))/2,(LN(ImpUp1)-LN(ImpLow1))/3.29)</f>
        <v>47955.198653142848</v>
      </c>
      <c r="L2790">
        <f>_xlfn.BINOM.INV(BinomTrials,_xlfn.GAMMA.INV(Table3[[#This Row],[RV gamma]],GammaShape2,GammaRate2)/BinomTrials,Table3[[#This Row],[RV binom]])</f>
        <v>0</v>
      </c>
      <c r="M2790" s="1">
        <f>Table3[[#This Row],[Risk 2 simulated occurences]]*_xlfn.LOGNORM.INV(Table3[[#This Row],[RV lognorm]],(LN(ImpLow2)+LN(ImpUp2))/2,(LN(ImpUp2)-LN(ImpLow2))/3.29)</f>
        <v>0</v>
      </c>
    </row>
    <row r="2791" spans="7:13">
      <c r="G2791">
        <v>0.30691954740645344</v>
      </c>
      <c r="H2791">
        <v>0.80313365617912902</v>
      </c>
      <c r="I2791">
        <v>0.29934776495180454</v>
      </c>
      <c r="J2791">
        <f>_xlfn.BINOM.INV(BinomTrials,_xlfn.GAMMA.INV(Table3[[#This Row],[RV gamma]],GammaShape1,GammaRate1)/BinomTrials,Table3[[#This Row],[RV binom]])</f>
        <v>1</v>
      </c>
      <c r="K2791" s="1">
        <f>Table3[[#This Row],[Risk 1 Simulated occurences]]*_xlfn.LOGNORM.INV(Table3[[#This Row],[RV lognorm]],(LN(ImpLow1)+LN(ImpUp1))/2,(LN(ImpUp1)-LN(ImpLow1))/3.29)</f>
        <v>21879.494549313393</v>
      </c>
      <c r="L2791">
        <f>_xlfn.BINOM.INV(BinomTrials,_xlfn.GAMMA.INV(Table3[[#This Row],[RV gamma]],GammaShape2,GammaRate2)/BinomTrials,Table3[[#This Row],[RV binom]])</f>
        <v>0</v>
      </c>
      <c r="M2791" s="1">
        <f>Table3[[#This Row],[Risk 2 simulated occurences]]*_xlfn.LOGNORM.INV(Table3[[#This Row],[RV lognorm]],(LN(ImpLow2)+LN(ImpUp2))/2,(LN(ImpUp2)-LN(ImpLow2))/3.29)</f>
        <v>0</v>
      </c>
    </row>
    <row r="2792" spans="7:13">
      <c r="G2792">
        <v>0.39683326026277305</v>
      </c>
      <c r="H2792">
        <v>0.2673594026208666</v>
      </c>
      <c r="I2792">
        <v>0.13788554497896022</v>
      </c>
      <c r="J2792">
        <f>_xlfn.BINOM.INV(BinomTrials,_xlfn.GAMMA.INV(Table3[[#This Row],[RV gamma]],GammaShape1,GammaRate1)/BinomTrials,Table3[[#This Row],[RV binom]])</f>
        <v>0</v>
      </c>
      <c r="K2792" s="1">
        <f>Table3[[#This Row],[Risk 1 Simulated occurences]]*_xlfn.LOGNORM.INV(Table3[[#This Row],[RV lognorm]],(LN(ImpLow1)+LN(ImpUp1))/2,(LN(ImpUp1)-LN(ImpLow1))/3.29)</f>
        <v>0</v>
      </c>
      <c r="L2792">
        <f>_xlfn.BINOM.INV(BinomTrials,_xlfn.GAMMA.INV(Table3[[#This Row],[RV gamma]],GammaShape2,GammaRate2)/BinomTrials,Table3[[#This Row],[RV binom]])</f>
        <v>0</v>
      </c>
      <c r="M2792" s="1">
        <f>Table3[[#This Row],[Risk 2 simulated occurences]]*_xlfn.LOGNORM.INV(Table3[[#This Row],[RV lognorm]],(LN(ImpLow2)+LN(ImpUp2))/2,(LN(ImpUp2)-LN(ImpLow2))/3.29)</f>
        <v>0</v>
      </c>
    </row>
    <row r="2793" spans="7:13">
      <c r="G2793">
        <v>0.5766052364262777</v>
      </c>
      <c r="H2793">
        <v>0.50947984890522424</v>
      </c>
      <c r="I2793">
        <v>0.44235446138417089</v>
      </c>
      <c r="J2793">
        <f>_xlfn.BINOM.INV(BinomTrials,_xlfn.GAMMA.INV(Table3[[#This Row],[RV gamma]],GammaShape1,GammaRate1)/BinomTrials,Table3[[#This Row],[RV binom]])</f>
        <v>0</v>
      </c>
      <c r="K2793" s="1">
        <f>Table3[[#This Row],[Risk 1 Simulated occurences]]*_xlfn.LOGNORM.INV(Table3[[#This Row],[RV lognorm]],(LN(ImpLow1)+LN(ImpUp1))/2,(LN(ImpUp1)-LN(ImpLow1))/3.29)</f>
        <v>0</v>
      </c>
      <c r="L2793">
        <f>_xlfn.BINOM.INV(BinomTrials,_xlfn.GAMMA.INV(Table3[[#This Row],[RV gamma]],GammaShape2,GammaRate2)/BinomTrials,Table3[[#This Row],[RV binom]])</f>
        <v>0</v>
      </c>
      <c r="M2793" s="1">
        <f>Table3[[#This Row],[Risk 2 simulated occurences]]*_xlfn.LOGNORM.INV(Table3[[#This Row],[RV lognorm]],(LN(ImpLow2)+LN(ImpUp2))/2,(LN(ImpUp2)-LN(ImpLow2))/3.29)</f>
        <v>0</v>
      </c>
    </row>
    <row r="2794" spans="7:13">
      <c r="G2794">
        <v>4.2086164486634624E-3</v>
      </c>
      <c r="H2794">
        <v>0.8278205501045196</v>
      </c>
      <c r="I2794">
        <v>0.65143248376037577</v>
      </c>
      <c r="J2794">
        <f>_xlfn.BINOM.INV(BinomTrials,_xlfn.GAMMA.INV(Table3[[#This Row],[RV gamma]],GammaShape1,GammaRate1)/BinomTrials,Table3[[#This Row],[RV binom]])</f>
        <v>1</v>
      </c>
      <c r="K2794" s="1">
        <f>Table3[[#This Row],[Risk 1 Simulated occurences]]*_xlfn.LOGNORM.INV(Table3[[#This Row],[RV lognorm]],(LN(ImpLow1)+LN(ImpUp1))/2,(LN(ImpUp1)-LN(ImpLow1))/3.29)</f>
        <v>41523.606441008225</v>
      </c>
      <c r="L2794">
        <f>_xlfn.BINOM.INV(BinomTrials,_xlfn.GAMMA.INV(Table3[[#This Row],[RV gamma]],GammaShape2,GammaRate2)/BinomTrials,Table3[[#This Row],[RV binom]])</f>
        <v>0</v>
      </c>
      <c r="M2794" s="1">
        <f>Table3[[#This Row],[Risk 2 simulated occurences]]*_xlfn.LOGNORM.INV(Table3[[#This Row],[RV lognorm]],(LN(ImpLow2)+LN(ImpUp2))/2,(LN(ImpUp2)-LN(ImpLow2))/3.29)</f>
        <v>0</v>
      </c>
    </row>
    <row r="2795" spans="7:13">
      <c r="G2795">
        <v>0.73421665268680858</v>
      </c>
      <c r="H2795">
        <v>0.1799856066610597</v>
      </c>
      <c r="I2795">
        <v>0.62575456063531087</v>
      </c>
      <c r="J2795">
        <f>_xlfn.BINOM.INV(BinomTrials,_xlfn.GAMMA.INV(Table3[[#This Row],[RV gamma]],GammaShape1,GammaRate1)/BinomTrials,Table3[[#This Row],[RV binom]])</f>
        <v>0</v>
      </c>
      <c r="K2795" s="1">
        <f>Table3[[#This Row],[Risk 1 Simulated occurences]]*_xlfn.LOGNORM.INV(Table3[[#This Row],[RV lognorm]],(LN(ImpLow1)+LN(ImpUp1))/2,(LN(ImpUp1)-LN(ImpLow1))/3.29)</f>
        <v>0</v>
      </c>
      <c r="L2795">
        <f>_xlfn.BINOM.INV(BinomTrials,_xlfn.GAMMA.INV(Table3[[#This Row],[RV gamma]],GammaShape2,GammaRate2)/BinomTrials,Table3[[#This Row],[RV binom]])</f>
        <v>0</v>
      </c>
      <c r="M2795" s="1">
        <f>Table3[[#This Row],[Risk 2 simulated occurences]]*_xlfn.LOGNORM.INV(Table3[[#This Row],[RV lognorm]],(LN(ImpLow2)+LN(ImpUp2))/2,(LN(ImpUp2)-LN(ImpLow2))/3.29)</f>
        <v>0</v>
      </c>
    </row>
    <row r="2796" spans="7:13">
      <c r="G2796">
        <v>0.97928170719150531</v>
      </c>
      <c r="H2796">
        <v>1.8091152430554456E-2</v>
      </c>
      <c r="I2796">
        <v>5.6900597669603578E-2</v>
      </c>
      <c r="J2796">
        <f>_xlfn.BINOM.INV(BinomTrials,_xlfn.GAMMA.INV(Table3[[#This Row],[RV gamma]],GammaShape1,GammaRate1)/BinomTrials,Table3[[#This Row],[RV binom]])</f>
        <v>0</v>
      </c>
      <c r="K2796" s="1">
        <f>Table3[[#This Row],[Risk 1 Simulated occurences]]*_xlfn.LOGNORM.INV(Table3[[#This Row],[RV lognorm]],(LN(ImpLow1)+LN(ImpUp1))/2,(LN(ImpUp1)-LN(ImpLow1))/3.29)</f>
        <v>0</v>
      </c>
      <c r="L2796">
        <f>_xlfn.BINOM.INV(BinomTrials,_xlfn.GAMMA.INV(Table3[[#This Row],[RV gamma]],GammaShape2,GammaRate2)/BinomTrials,Table3[[#This Row],[RV binom]])</f>
        <v>0</v>
      </c>
      <c r="M2796" s="1">
        <f>Table3[[#This Row],[Risk 2 simulated occurences]]*_xlfn.LOGNORM.INV(Table3[[#This Row],[RV lognorm]],(LN(ImpLow2)+LN(ImpUp2))/2,(LN(ImpUp2)-LN(ImpLow2))/3.29)</f>
        <v>0</v>
      </c>
    </row>
    <row r="2797" spans="7:13">
      <c r="G2797">
        <v>0.78765276763013226</v>
      </c>
      <c r="H2797">
        <v>5.7998900328762315E-2</v>
      </c>
      <c r="I2797">
        <v>0.32834503302739237</v>
      </c>
      <c r="J2797">
        <f>_xlfn.BINOM.INV(BinomTrials,_xlfn.GAMMA.INV(Table3[[#This Row],[RV gamma]],GammaShape1,GammaRate1)/BinomTrials,Table3[[#This Row],[RV binom]])</f>
        <v>0</v>
      </c>
      <c r="K2797" s="1">
        <f>Table3[[#This Row],[Risk 1 Simulated occurences]]*_xlfn.LOGNORM.INV(Table3[[#This Row],[RV lognorm]],(LN(ImpLow1)+LN(ImpUp1))/2,(LN(ImpUp1)-LN(ImpLow1))/3.29)</f>
        <v>0</v>
      </c>
      <c r="L2797">
        <f>_xlfn.BINOM.INV(BinomTrials,_xlfn.GAMMA.INV(Table3[[#This Row],[RV gamma]],GammaShape2,GammaRate2)/BinomTrials,Table3[[#This Row],[RV binom]])</f>
        <v>0</v>
      </c>
      <c r="M2797" s="1">
        <f>Table3[[#This Row],[Risk 2 simulated occurences]]*_xlfn.LOGNORM.INV(Table3[[#This Row],[RV lognorm]],(LN(ImpLow2)+LN(ImpUp2))/2,(LN(ImpUp2)-LN(ImpLow2))/3.29)</f>
        <v>0</v>
      </c>
    </row>
    <row r="2798" spans="7:13">
      <c r="G2798">
        <v>8.0065559633106714E-2</v>
      </c>
      <c r="H2798">
        <v>0.78751782550826566</v>
      </c>
      <c r="I2798">
        <v>0.49497009138342463</v>
      </c>
      <c r="J2798">
        <f>_xlfn.BINOM.INV(BinomTrials,_xlfn.GAMMA.INV(Table3[[#This Row],[RV gamma]],GammaShape1,GammaRate1)/BinomTrials,Table3[[#This Row],[RV binom]])</f>
        <v>1</v>
      </c>
      <c r="K2798" s="1">
        <f>Table3[[#This Row],[Risk 1 Simulated occurences]]*_xlfn.LOGNORM.INV(Table3[[#This Row],[RV lognorm]],(LN(ImpLow1)+LN(ImpUp1))/2,(LN(ImpUp1)-LN(ImpLow1))/3.29)</f>
        <v>31344.954649602289</v>
      </c>
      <c r="L2798">
        <f>_xlfn.BINOM.INV(BinomTrials,_xlfn.GAMMA.INV(Table3[[#This Row],[RV gamma]],GammaShape2,GammaRate2)/BinomTrials,Table3[[#This Row],[RV binom]])</f>
        <v>0</v>
      </c>
      <c r="M2798" s="1">
        <f>Table3[[#This Row],[Risk 2 simulated occurences]]*_xlfn.LOGNORM.INV(Table3[[#This Row],[RV lognorm]],(LN(ImpLow2)+LN(ImpUp2))/2,(LN(ImpUp2)-LN(ImpLow2))/3.29)</f>
        <v>0</v>
      </c>
    </row>
    <row r="2799" spans="7:13">
      <c r="G2799">
        <v>0.66186075362463515</v>
      </c>
      <c r="H2799">
        <v>0.81209331742119661</v>
      </c>
      <c r="I2799">
        <v>0.96232588121775808</v>
      </c>
      <c r="J2799">
        <f>_xlfn.BINOM.INV(BinomTrials,_xlfn.GAMMA.INV(Table3[[#This Row],[RV gamma]],GammaShape1,GammaRate1)/BinomTrials,Table3[[#This Row],[RV binom]])</f>
        <v>1</v>
      </c>
      <c r="K2799" s="1">
        <f>Table3[[#This Row],[Risk 1 Simulated occurences]]*_xlfn.LOGNORM.INV(Table3[[#This Row],[RV lognorm]],(LN(ImpLow1)+LN(ImpUp1))/2,(LN(ImpUp1)-LN(ImpLow1))/3.29)</f>
        <v>109781.33103022617</v>
      </c>
      <c r="L2799">
        <f>_xlfn.BINOM.INV(BinomTrials,_xlfn.GAMMA.INV(Table3[[#This Row],[RV gamma]],GammaShape2,GammaRate2)/BinomTrials,Table3[[#This Row],[RV binom]])</f>
        <v>0</v>
      </c>
      <c r="M2799" s="1">
        <f>Table3[[#This Row],[Risk 2 simulated occurences]]*_xlfn.LOGNORM.INV(Table3[[#This Row],[RV lognorm]],(LN(ImpLow2)+LN(ImpUp2))/2,(LN(ImpUp2)-LN(ImpLow2))/3.29)</f>
        <v>0</v>
      </c>
    </row>
    <row r="2800" spans="7:13">
      <c r="G2800">
        <v>0.89368616924327149</v>
      </c>
      <c r="H2800">
        <v>0.85238589805196319</v>
      </c>
      <c r="I2800">
        <v>0.81108562686065477</v>
      </c>
      <c r="J2800">
        <f>_xlfn.BINOM.INV(BinomTrials,_xlfn.GAMMA.INV(Table3[[#This Row],[RV gamma]],GammaShape1,GammaRate1)/BinomTrials,Table3[[#This Row],[RV binom]])</f>
        <v>1</v>
      </c>
      <c r="K2800" s="1">
        <f>Table3[[#This Row],[Risk 1 Simulated occurences]]*_xlfn.LOGNORM.INV(Table3[[#This Row],[RV lognorm]],(LN(ImpLow1)+LN(ImpUp1))/2,(LN(ImpUp1)-LN(ImpLow1))/3.29)</f>
        <v>58621.363331339693</v>
      </c>
      <c r="L2800">
        <f>_xlfn.BINOM.INV(BinomTrials,_xlfn.GAMMA.INV(Table3[[#This Row],[RV gamma]],GammaShape2,GammaRate2)/BinomTrials,Table3[[#This Row],[RV binom]])</f>
        <v>1</v>
      </c>
      <c r="M2800" s="1">
        <f>Table3[[#This Row],[Risk 2 simulated occurences]]*_xlfn.LOGNORM.INV(Table3[[#This Row],[RV lognorm]],(LN(ImpLow2)+LN(ImpUp2))/2,(LN(ImpUp2)-LN(ImpLow2))/3.29)</f>
        <v>5862136.3331339722</v>
      </c>
    </row>
    <row r="2801" spans="7:13">
      <c r="G2801">
        <v>0.1834464716647968</v>
      </c>
      <c r="H2801">
        <v>4.9788559344498703E-2</v>
      </c>
      <c r="I2801">
        <v>0.91613064702420055</v>
      </c>
      <c r="J2801">
        <f>_xlfn.BINOM.INV(BinomTrials,_xlfn.GAMMA.INV(Table3[[#This Row],[RV gamma]],GammaShape1,GammaRate1)/BinomTrials,Table3[[#This Row],[RV binom]])</f>
        <v>0</v>
      </c>
      <c r="K2801" s="1">
        <f>Table3[[#This Row],[Risk 1 Simulated occurences]]*_xlfn.LOGNORM.INV(Table3[[#This Row],[RV lognorm]],(LN(ImpLow1)+LN(ImpUp1))/2,(LN(ImpUp1)-LN(ImpLow1))/3.29)</f>
        <v>0</v>
      </c>
      <c r="L2801">
        <f>_xlfn.BINOM.INV(BinomTrials,_xlfn.GAMMA.INV(Table3[[#This Row],[RV gamma]],GammaShape2,GammaRate2)/BinomTrials,Table3[[#This Row],[RV binom]])</f>
        <v>0</v>
      </c>
      <c r="M2801" s="1">
        <f>Table3[[#This Row],[Risk 2 simulated occurences]]*_xlfn.LOGNORM.INV(Table3[[#This Row],[RV lognorm]],(LN(ImpLow2)+LN(ImpUp2))/2,(LN(ImpUp2)-LN(ImpLow2))/3.29)</f>
        <v>0</v>
      </c>
    </row>
    <row r="2802" spans="7:13">
      <c r="G2802">
        <v>0.18484927023986786</v>
      </c>
      <c r="H2802">
        <v>0.79631690298966917</v>
      </c>
      <c r="I2802">
        <v>0.40778453573947054</v>
      </c>
      <c r="J2802">
        <f>_xlfn.BINOM.INV(BinomTrials,_xlfn.GAMMA.INV(Table3[[#This Row],[RV gamma]],GammaShape1,GammaRate1)/BinomTrials,Table3[[#This Row],[RV binom]])</f>
        <v>1</v>
      </c>
      <c r="K2802" s="1">
        <f>Table3[[#This Row],[Risk 1 Simulated occurences]]*_xlfn.LOGNORM.INV(Table3[[#This Row],[RV lognorm]],(LN(ImpLow1)+LN(ImpUp1))/2,(LN(ImpUp1)-LN(ImpLow1))/3.29)</f>
        <v>26859.878508783029</v>
      </c>
      <c r="L2802">
        <f>_xlfn.BINOM.INV(BinomTrials,_xlfn.GAMMA.INV(Table3[[#This Row],[RV gamma]],GammaShape2,GammaRate2)/BinomTrials,Table3[[#This Row],[RV binom]])</f>
        <v>0</v>
      </c>
      <c r="M2802" s="1">
        <f>Table3[[#This Row],[Risk 2 simulated occurences]]*_xlfn.LOGNORM.INV(Table3[[#This Row],[RV lognorm]],(LN(ImpLow2)+LN(ImpUp2))/2,(LN(ImpUp2)-LN(ImpLow2))/3.29)</f>
        <v>0</v>
      </c>
    </row>
    <row r="2803" spans="7:13">
      <c r="G2803">
        <v>0.76168492145914812</v>
      </c>
      <c r="H2803">
        <v>0.69818854737011182</v>
      </c>
      <c r="I2803">
        <v>0.63469217328107552</v>
      </c>
      <c r="J2803">
        <f>_xlfn.BINOM.INV(BinomTrials,_xlfn.GAMMA.INV(Table3[[#This Row],[RV gamma]],GammaShape1,GammaRate1)/BinomTrials,Table3[[#This Row],[RV binom]])</f>
        <v>1</v>
      </c>
      <c r="K2803" s="1">
        <f>Table3[[#This Row],[Risk 1 Simulated occurences]]*_xlfn.LOGNORM.INV(Table3[[#This Row],[RV lognorm]],(LN(ImpLow1)+LN(ImpUp1))/2,(LN(ImpUp1)-LN(ImpLow1))/3.29)</f>
        <v>40239.492006689536</v>
      </c>
      <c r="L2803">
        <f>_xlfn.BINOM.INV(BinomTrials,_xlfn.GAMMA.INV(Table3[[#This Row],[RV gamma]],GammaShape2,GammaRate2)/BinomTrials,Table3[[#This Row],[RV binom]])</f>
        <v>0</v>
      </c>
      <c r="M2803" s="1">
        <f>Table3[[#This Row],[Risk 2 simulated occurences]]*_xlfn.LOGNORM.INV(Table3[[#This Row],[RV lognorm]],(LN(ImpLow2)+LN(ImpUp2))/2,(LN(ImpUp2)-LN(ImpLow2))/3.29)</f>
        <v>0</v>
      </c>
    </row>
    <row r="2804" spans="7:13">
      <c r="G2804">
        <v>0.63847496390271696</v>
      </c>
      <c r="H2804">
        <v>0.45491564946943691</v>
      </c>
      <c r="I2804">
        <v>0.27135633503615686</v>
      </c>
      <c r="J2804">
        <f>_xlfn.BINOM.INV(BinomTrials,_xlfn.GAMMA.INV(Table3[[#This Row],[RV gamma]],GammaShape1,GammaRate1)/BinomTrials,Table3[[#This Row],[RV binom]])</f>
        <v>0</v>
      </c>
      <c r="K2804" s="1">
        <f>Table3[[#This Row],[Risk 1 Simulated occurences]]*_xlfn.LOGNORM.INV(Table3[[#This Row],[RV lognorm]],(LN(ImpLow1)+LN(ImpUp1))/2,(LN(ImpUp1)-LN(ImpLow1))/3.29)</f>
        <v>0</v>
      </c>
      <c r="L2804">
        <f>_xlfn.BINOM.INV(BinomTrials,_xlfn.GAMMA.INV(Table3[[#This Row],[RV gamma]],GammaShape2,GammaRate2)/BinomTrials,Table3[[#This Row],[RV binom]])</f>
        <v>0</v>
      </c>
      <c r="M2804" s="1">
        <f>Table3[[#This Row],[Risk 2 simulated occurences]]*_xlfn.LOGNORM.INV(Table3[[#This Row],[RV lognorm]],(LN(ImpLow2)+LN(ImpUp2))/2,(LN(ImpUp2)-LN(ImpLow2))/3.29)</f>
        <v>0</v>
      </c>
    </row>
    <row r="2805" spans="7:13">
      <c r="G2805">
        <v>0.84871831296417788</v>
      </c>
      <c r="H2805">
        <v>0.76732063282622054</v>
      </c>
      <c r="I2805">
        <v>0.6859229526882632</v>
      </c>
      <c r="J2805">
        <f>_xlfn.BINOM.INV(BinomTrials,_xlfn.GAMMA.INV(Table3[[#This Row],[RV gamma]],GammaShape1,GammaRate1)/BinomTrials,Table3[[#This Row],[RV binom]])</f>
        <v>1</v>
      </c>
      <c r="K2805" s="1">
        <f>Table3[[#This Row],[Risk 1 Simulated occurences]]*_xlfn.LOGNORM.INV(Table3[[#This Row],[RV lognorm]],(LN(ImpLow1)+LN(ImpUp1))/2,(LN(ImpUp1)-LN(ImpLow1))/3.29)</f>
        <v>44382.497288923994</v>
      </c>
      <c r="L2805">
        <f>_xlfn.BINOM.INV(BinomTrials,_xlfn.GAMMA.INV(Table3[[#This Row],[RV gamma]],GammaShape2,GammaRate2)/BinomTrials,Table3[[#This Row],[RV binom]])</f>
        <v>0</v>
      </c>
      <c r="M2805" s="1">
        <f>Table3[[#This Row],[Risk 2 simulated occurences]]*_xlfn.LOGNORM.INV(Table3[[#This Row],[RV lognorm]],(LN(ImpLow2)+LN(ImpUp2))/2,(LN(ImpUp2)-LN(ImpLow2))/3.29)</f>
        <v>0</v>
      </c>
    </row>
    <row r="2806" spans="7:13">
      <c r="G2806">
        <v>0.40868598893689273</v>
      </c>
      <c r="H2806">
        <v>0.3578759102885965</v>
      </c>
      <c r="I2806">
        <v>0.30706583164030027</v>
      </c>
      <c r="J2806">
        <f>_xlfn.BINOM.INV(BinomTrials,_xlfn.GAMMA.INV(Table3[[#This Row],[RV gamma]],GammaShape1,GammaRate1)/BinomTrials,Table3[[#This Row],[RV binom]])</f>
        <v>0</v>
      </c>
      <c r="K2806" s="1">
        <f>Table3[[#This Row],[Risk 1 Simulated occurences]]*_xlfn.LOGNORM.INV(Table3[[#This Row],[RV lognorm]],(LN(ImpLow1)+LN(ImpUp1))/2,(LN(ImpUp1)-LN(ImpLow1))/3.29)</f>
        <v>0</v>
      </c>
      <c r="L2806">
        <f>_xlfn.BINOM.INV(BinomTrials,_xlfn.GAMMA.INV(Table3[[#This Row],[RV gamma]],GammaShape2,GammaRate2)/BinomTrials,Table3[[#This Row],[RV binom]])</f>
        <v>0</v>
      </c>
      <c r="M2806" s="1">
        <f>Table3[[#This Row],[Risk 2 simulated occurences]]*_xlfn.LOGNORM.INV(Table3[[#This Row],[RV lognorm]],(LN(ImpLow2)+LN(ImpUp2))/2,(LN(ImpUp2)-LN(ImpLow2))/3.29)</f>
        <v>0</v>
      </c>
    </row>
    <row r="2807" spans="7:13">
      <c r="G2807">
        <v>0.78541606235570094</v>
      </c>
      <c r="H2807">
        <v>0.82042422044110686</v>
      </c>
      <c r="I2807">
        <v>0.85543237852651266</v>
      </c>
      <c r="J2807">
        <f>_xlfn.BINOM.INV(BinomTrials,_xlfn.GAMMA.INV(Table3[[#This Row],[RV gamma]],GammaShape1,GammaRate1)/BinomTrials,Table3[[#This Row],[RV binom]])</f>
        <v>1</v>
      </c>
      <c r="K2807" s="1">
        <f>Table3[[#This Row],[Risk 1 Simulated occurences]]*_xlfn.LOGNORM.INV(Table3[[#This Row],[RV lognorm]],(LN(ImpLow1)+LN(ImpUp1))/2,(LN(ImpUp1)-LN(ImpLow1))/3.29)</f>
        <v>66404.070357144679</v>
      </c>
      <c r="L2807">
        <f>_xlfn.BINOM.INV(BinomTrials,_xlfn.GAMMA.INV(Table3[[#This Row],[RV gamma]],GammaShape2,GammaRate2)/BinomTrials,Table3[[#This Row],[RV binom]])</f>
        <v>0</v>
      </c>
      <c r="M2807" s="1">
        <f>Table3[[#This Row],[Risk 2 simulated occurences]]*_xlfn.LOGNORM.INV(Table3[[#This Row],[RV lognorm]],(LN(ImpLow2)+LN(ImpUp2))/2,(LN(ImpUp2)-LN(ImpLow2))/3.29)</f>
        <v>0</v>
      </c>
    </row>
    <row r="2808" spans="7:13">
      <c r="G2808">
        <v>0.48776001226518306</v>
      </c>
      <c r="H2808">
        <v>0.86987295368214745</v>
      </c>
      <c r="I2808">
        <v>0.25198589509911179</v>
      </c>
      <c r="J2808">
        <f>_xlfn.BINOM.INV(BinomTrials,_xlfn.GAMMA.INV(Table3[[#This Row],[RV gamma]],GammaShape1,GammaRate1)/BinomTrials,Table3[[#This Row],[RV binom]])</f>
        <v>1</v>
      </c>
      <c r="K2808" s="1">
        <f>Table3[[#This Row],[Risk 1 Simulated occurences]]*_xlfn.LOGNORM.INV(Table3[[#This Row],[RV lognorm]],(LN(ImpLow1)+LN(ImpUp1))/2,(LN(ImpUp1)-LN(ImpLow1))/3.29)</f>
        <v>19809.952522938547</v>
      </c>
      <c r="L2808">
        <f>_xlfn.BINOM.INV(BinomTrials,_xlfn.GAMMA.INV(Table3[[#This Row],[RV gamma]],GammaShape2,GammaRate2)/BinomTrials,Table3[[#This Row],[RV binom]])</f>
        <v>1</v>
      </c>
      <c r="M2808" s="1">
        <f>Table3[[#This Row],[Risk 2 simulated occurences]]*_xlfn.LOGNORM.INV(Table3[[#This Row],[RV lognorm]],(LN(ImpLow2)+LN(ImpUp2))/2,(LN(ImpUp2)-LN(ImpLow2))/3.29)</f>
        <v>1980995.2522938554</v>
      </c>
    </row>
    <row r="2809" spans="7:13">
      <c r="G2809">
        <v>0.78252614093130746</v>
      </c>
      <c r="H2809">
        <v>0.95473253585152906</v>
      </c>
      <c r="I2809">
        <v>0.12693893077175084</v>
      </c>
      <c r="J2809">
        <f>_xlfn.BINOM.INV(BinomTrials,_xlfn.GAMMA.INV(Table3[[#This Row],[RV gamma]],GammaShape1,GammaRate1)/BinomTrials,Table3[[#This Row],[RV binom]])</f>
        <v>2</v>
      </c>
      <c r="K2809" s="1">
        <f>Table3[[#This Row],[Risk 1 Simulated occurences]]*_xlfn.LOGNORM.INV(Table3[[#This Row],[RV lognorm]],(LN(ImpLow1)+LN(ImpUp1))/2,(LN(ImpUp1)-LN(ImpLow1))/3.29)</f>
        <v>28459.501149981108</v>
      </c>
      <c r="L2809">
        <f>_xlfn.BINOM.INV(BinomTrials,_xlfn.GAMMA.INV(Table3[[#This Row],[RV gamma]],GammaShape2,GammaRate2)/BinomTrials,Table3[[#This Row],[RV binom]])</f>
        <v>1</v>
      </c>
      <c r="M2809" s="1">
        <f>Table3[[#This Row],[Risk 2 simulated occurences]]*_xlfn.LOGNORM.INV(Table3[[#This Row],[RV lognorm]],(LN(ImpLow2)+LN(ImpUp2))/2,(LN(ImpUp2)-LN(ImpLow2))/3.29)</f>
        <v>1422975.057499056</v>
      </c>
    </row>
    <row r="2810" spans="7:13">
      <c r="G2810">
        <v>0.91685063248353571</v>
      </c>
      <c r="H2810">
        <v>0.18973005664987957</v>
      </c>
      <c r="I2810">
        <v>0.46260948081622344</v>
      </c>
      <c r="J2810">
        <f>_xlfn.BINOM.INV(BinomTrials,_xlfn.GAMMA.INV(Table3[[#This Row],[RV gamma]],GammaShape1,GammaRate1)/BinomTrials,Table3[[#This Row],[RV binom]])</f>
        <v>0</v>
      </c>
      <c r="K2810" s="1">
        <f>Table3[[#This Row],[Risk 1 Simulated occurences]]*_xlfn.LOGNORM.INV(Table3[[#This Row],[RV lognorm]],(LN(ImpLow1)+LN(ImpUp1))/2,(LN(ImpUp1)-LN(ImpLow1))/3.29)</f>
        <v>0</v>
      </c>
      <c r="L2810">
        <f>_xlfn.BINOM.INV(BinomTrials,_xlfn.GAMMA.INV(Table3[[#This Row],[RV gamma]],GammaShape2,GammaRate2)/BinomTrials,Table3[[#This Row],[RV binom]])</f>
        <v>0</v>
      </c>
      <c r="M2810" s="1">
        <f>Table3[[#This Row],[Risk 2 simulated occurences]]*_xlfn.LOGNORM.INV(Table3[[#This Row],[RV lognorm]],(LN(ImpLow2)+LN(ImpUp2))/2,(LN(ImpUp2)-LN(ImpLow2))/3.29)</f>
        <v>0</v>
      </c>
    </row>
    <row r="2811" spans="7:13">
      <c r="G2811">
        <v>0.50858015078519481</v>
      </c>
      <c r="H2811">
        <v>0.793062114526081</v>
      </c>
      <c r="I2811">
        <v>7.7544078266967131E-2</v>
      </c>
      <c r="J2811">
        <f>_xlfn.BINOM.INV(BinomTrials,_xlfn.GAMMA.INV(Table3[[#This Row],[RV gamma]],GammaShape1,GammaRate1)/BinomTrials,Table3[[#This Row],[RV binom]])</f>
        <v>1</v>
      </c>
      <c r="K2811" s="1">
        <f>Table3[[#This Row],[Risk 1 Simulated occurences]]*_xlfn.LOGNORM.INV(Table3[[#This Row],[RV lognorm]],(LN(ImpLow1)+LN(ImpUp1))/2,(LN(ImpUp1)-LN(ImpLow1))/3.29)</f>
        <v>11690.846584627719</v>
      </c>
      <c r="L2811">
        <f>_xlfn.BINOM.INV(BinomTrials,_xlfn.GAMMA.INV(Table3[[#This Row],[RV gamma]],GammaShape2,GammaRate2)/BinomTrials,Table3[[#This Row],[RV binom]])</f>
        <v>0</v>
      </c>
      <c r="M2811" s="1">
        <f>Table3[[#This Row],[Risk 2 simulated occurences]]*_xlfn.LOGNORM.INV(Table3[[#This Row],[RV lognorm]],(LN(ImpLow2)+LN(ImpUp2))/2,(LN(ImpUp2)-LN(ImpLow2))/3.29)</f>
        <v>0</v>
      </c>
    </row>
    <row r="2812" spans="7:13">
      <c r="G2812">
        <v>0.70659424676866933</v>
      </c>
      <c r="H2812">
        <v>0.99495883984256484</v>
      </c>
      <c r="I2812">
        <v>0.28332343291646028</v>
      </c>
      <c r="J2812">
        <f>_xlfn.BINOM.INV(BinomTrials,_xlfn.GAMMA.INV(Table3[[#This Row],[RV gamma]],GammaShape1,GammaRate1)/BinomTrials,Table3[[#This Row],[RV binom]])</f>
        <v>3</v>
      </c>
      <c r="K2812" s="1">
        <f>Table3[[#This Row],[Risk 1 Simulated occurences]]*_xlfn.LOGNORM.INV(Table3[[#This Row],[RV lognorm]],(LN(ImpLow1)+LN(ImpUp1))/2,(LN(ImpUp1)-LN(ImpLow1))/3.29)</f>
        <v>63526.963322425174</v>
      </c>
      <c r="L2812">
        <f>_xlfn.BINOM.INV(BinomTrials,_xlfn.GAMMA.INV(Table3[[#This Row],[RV gamma]],GammaShape2,GammaRate2)/BinomTrials,Table3[[#This Row],[RV binom]])</f>
        <v>2</v>
      </c>
      <c r="M2812" s="1">
        <f>Table3[[#This Row],[Risk 2 simulated occurences]]*_xlfn.LOGNORM.INV(Table3[[#This Row],[RV lognorm]],(LN(ImpLow2)+LN(ImpUp2))/2,(LN(ImpUp2)-LN(ImpLow2))/3.29)</f>
        <v>4235130.8881616797</v>
      </c>
    </row>
    <row r="2813" spans="7:13">
      <c r="G2813">
        <v>0.72950544102560055</v>
      </c>
      <c r="H2813">
        <v>0.2732212339868868</v>
      </c>
      <c r="I2813">
        <v>0.81693702694817305</v>
      </c>
      <c r="J2813">
        <f>_xlfn.BINOM.INV(BinomTrials,_xlfn.GAMMA.INV(Table3[[#This Row],[RV gamma]],GammaShape1,GammaRate1)/BinomTrials,Table3[[#This Row],[RV binom]])</f>
        <v>0</v>
      </c>
      <c r="K2813" s="1">
        <f>Table3[[#This Row],[Risk 1 Simulated occurences]]*_xlfn.LOGNORM.INV(Table3[[#This Row],[RV lognorm]],(LN(ImpLow1)+LN(ImpUp1))/2,(LN(ImpUp1)-LN(ImpLow1))/3.29)</f>
        <v>0</v>
      </c>
      <c r="L2813">
        <f>_xlfn.BINOM.INV(BinomTrials,_xlfn.GAMMA.INV(Table3[[#This Row],[RV gamma]],GammaShape2,GammaRate2)/BinomTrials,Table3[[#This Row],[RV binom]])</f>
        <v>0</v>
      </c>
      <c r="M2813" s="1">
        <f>Table3[[#This Row],[Risk 2 simulated occurences]]*_xlfn.LOGNORM.INV(Table3[[#This Row],[RV lognorm]],(LN(ImpLow2)+LN(ImpUp2))/2,(LN(ImpUp2)-LN(ImpLow2))/3.29)</f>
        <v>0</v>
      </c>
    </row>
    <row r="2814" spans="7:13">
      <c r="G2814">
        <v>0.79794731726774359</v>
      </c>
      <c r="H2814">
        <v>2.927961760632676E-2</v>
      </c>
      <c r="I2814">
        <v>0.26061191794490995</v>
      </c>
      <c r="J2814">
        <f>_xlfn.BINOM.INV(BinomTrials,_xlfn.GAMMA.INV(Table3[[#This Row],[RV gamma]],GammaShape1,GammaRate1)/BinomTrials,Table3[[#This Row],[RV binom]])</f>
        <v>0</v>
      </c>
      <c r="K2814" s="1">
        <f>Table3[[#This Row],[Risk 1 Simulated occurences]]*_xlfn.LOGNORM.INV(Table3[[#This Row],[RV lognorm]],(LN(ImpLow1)+LN(ImpUp1))/2,(LN(ImpUp1)-LN(ImpLow1))/3.29)</f>
        <v>0</v>
      </c>
      <c r="L2814">
        <f>_xlfn.BINOM.INV(BinomTrials,_xlfn.GAMMA.INV(Table3[[#This Row],[RV gamma]],GammaShape2,GammaRate2)/BinomTrials,Table3[[#This Row],[RV binom]])</f>
        <v>0</v>
      </c>
      <c r="M2814" s="1">
        <f>Table3[[#This Row],[Risk 2 simulated occurences]]*_xlfn.LOGNORM.INV(Table3[[#This Row],[RV lognorm]],(LN(ImpLow2)+LN(ImpUp2))/2,(LN(ImpUp2)-LN(ImpLow2))/3.29)</f>
        <v>0</v>
      </c>
    </row>
    <row r="2815" spans="7:13">
      <c r="G2815">
        <v>0.10056131896589013</v>
      </c>
      <c r="H2815">
        <v>0.10253310953384875</v>
      </c>
      <c r="I2815">
        <v>0.10450490010180739</v>
      </c>
      <c r="J2815">
        <f>_xlfn.BINOM.INV(BinomTrials,_xlfn.GAMMA.INV(Table3[[#This Row],[RV gamma]],GammaShape1,GammaRate1)/BinomTrials,Table3[[#This Row],[RV binom]])</f>
        <v>0</v>
      </c>
      <c r="K2815" s="1">
        <f>Table3[[#This Row],[Risk 1 Simulated occurences]]*_xlfn.LOGNORM.INV(Table3[[#This Row],[RV lognorm]],(LN(ImpLow1)+LN(ImpUp1))/2,(LN(ImpUp1)-LN(ImpLow1))/3.29)</f>
        <v>0</v>
      </c>
      <c r="L2815">
        <f>_xlfn.BINOM.INV(BinomTrials,_xlfn.GAMMA.INV(Table3[[#This Row],[RV gamma]],GammaShape2,GammaRate2)/BinomTrials,Table3[[#This Row],[RV binom]])</f>
        <v>0</v>
      </c>
      <c r="M2815" s="1">
        <f>Table3[[#This Row],[Risk 2 simulated occurences]]*_xlfn.LOGNORM.INV(Table3[[#This Row],[RV lognorm]],(LN(ImpLow2)+LN(ImpUp2))/2,(LN(ImpUp2)-LN(ImpLow2))/3.29)</f>
        <v>0</v>
      </c>
    </row>
    <row r="2816" spans="7:13">
      <c r="G2816">
        <v>0.13408785971537598</v>
      </c>
      <c r="H2816">
        <v>0.27397193539606962</v>
      </c>
      <c r="I2816">
        <v>0.41385601107676329</v>
      </c>
      <c r="J2816">
        <f>_xlfn.BINOM.INV(BinomTrials,_xlfn.GAMMA.INV(Table3[[#This Row],[RV gamma]],GammaShape1,GammaRate1)/BinomTrials,Table3[[#This Row],[RV binom]])</f>
        <v>0</v>
      </c>
      <c r="K2816" s="1">
        <f>Table3[[#This Row],[Risk 1 Simulated occurences]]*_xlfn.LOGNORM.INV(Table3[[#This Row],[RV lognorm]],(LN(ImpLow1)+LN(ImpUp1))/2,(LN(ImpUp1)-LN(ImpLow1))/3.29)</f>
        <v>0</v>
      </c>
      <c r="L2816">
        <f>_xlfn.BINOM.INV(BinomTrials,_xlfn.GAMMA.INV(Table3[[#This Row],[RV gamma]],GammaShape2,GammaRate2)/BinomTrials,Table3[[#This Row],[RV binom]])</f>
        <v>0</v>
      </c>
      <c r="M2816" s="1">
        <f>Table3[[#This Row],[Risk 2 simulated occurences]]*_xlfn.LOGNORM.INV(Table3[[#This Row],[RV lognorm]],(LN(ImpLow2)+LN(ImpUp2))/2,(LN(ImpUp2)-LN(ImpLow2))/3.29)</f>
        <v>0</v>
      </c>
    </row>
    <row r="2817" spans="7:13">
      <c r="G2817">
        <v>0.61465823632416228</v>
      </c>
      <c r="H2817">
        <v>0.64631820174228316</v>
      </c>
      <c r="I2817">
        <v>0.67797816716040404</v>
      </c>
      <c r="J2817">
        <f>_xlfn.BINOM.INV(BinomTrials,_xlfn.GAMMA.INV(Table3[[#This Row],[RV gamma]],GammaShape1,GammaRate1)/BinomTrials,Table3[[#This Row],[RV binom]])</f>
        <v>1</v>
      </c>
      <c r="K2817" s="1">
        <f>Table3[[#This Row],[Risk 1 Simulated occurences]]*_xlfn.LOGNORM.INV(Table3[[#This Row],[RV lognorm]],(LN(ImpLow1)+LN(ImpUp1))/2,(LN(ImpUp1)-LN(ImpLow1))/3.29)</f>
        <v>43695.980813962393</v>
      </c>
      <c r="L2817">
        <f>_xlfn.BINOM.INV(BinomTrials,_xlfn.GAMMA.INV(Table3[[#This Row],[RV gamma]],GammaShape2,GammaRate2)/BinomTrials,Table3[[#This Row],[RV binom]])</f>
        <v>0</v>
      </c>
      <c r="M2817" s="1">
        <f>Table3[[#This Row],[Risk 2 simulated occurences]]*_xlfn.LOGNORM.INV(Table3[[#This Row],[RV lognorm]],(LN(ImpLow2)+LN(ImpUp2))/2,(LN(ImpUp2)-LN(ImpLow2))/3.29)</f>
        <v>0</v>
      </c>
    </row>
    <row r="2818" spans="7:13">
      <c r="G2818">
        <v>0.56097790019632221</v>
      </c>
      <c r="H2818">
        <v>0.67001668255311286</v>
      </c>
      <c r="I2818">
        <v>0.77905546490990341</v>
      </c>
      <c r="J2818">
        <f>_xlfn.BINOM.INV(BinomTrials,_xlfn.GAMMA.INV(Table3[[#This Row],[RV gamma]],GammaShape1,GammaRate1)/BinomTrials,Table3[[#This Row],[RV binom]])</f>
        <v>1</v>
      </c>
      <c r="K2818" s="1">
        <f>Table3[[#This Row],[Risk 1 Simulated occurences]]*_xlfn.LOGNORM.INV(Table3[[#This Row],[RV lognorm]],(LN(ImpLow1)+LN(ImpUp1))/2,(LN(ImpUp1)-LN(ImpLow1))/3.29)</f>
        <v>54167.747072024977</v>
      </c>
      <c r="L2818">
        <f>_xlfn.BINOM.INV(BinomTrials,_xlfn.GAMMA.INV(Table3[[#This Row],[RV gamma]],GammaShape2,GammaRate2)/BinomTrials,Table3[[#This Row],[RV binom]])</f>
        <v>0</v>
      </c>
      <c r="M2818" s="1">
        <f>Table3[[#This Row],[Risk 2 simulated occurences]]*_xlfn.LOGNORM.INV(Table3[[#This Row],[RV lognorm]],(LN(ImpLow2)+LN(ImpUp2))/2,(LN(ImpUp2)-LN(ImpLow2))/3.29)</f>
        <v>0</v>
      </c>
    </row>
    <row r="2819" spans="7:13">
      <c r="G2819">
        <v>0.35556859958710552</v>
      </c>
      <c r="H2819">
        <v>0.97038367016724481</v>
      </c>
      <c r="I2819">
        <v>0.58519874074738409</v>
      </c>
      <c r="J2819">
        <f>_xlfn.BINOM.INV(BinomTrials,_xlfn.GAMMA.INV(Table3[[#This Row],[RV gamma]],GammaShape1,GammaRate1)/BinomTrials,Table3[[#This Row],[RV binom]])</f>
        <v>2</v>
      </c>
      <c r="K2819" s="1">
        <f>Table3[[#This Row],[Risk 1 Simulated occurences]]*_xlfn.LOGNORM.INV(Table3[[#This Row],[RV lognorm]],(LN(ImpLow1)+LN(ImpUp1))/2,(LN(ImpUp1)-LN(ImpLow1))/3.29)</f>
        <v>73526.482372757222</v>
      </c>
      <c r="L2819">
        <f>_xlfn.BINOM.INV(BinomTrials,_xlfn.GAMMA.INV(Table3[[#This Row],[RV gamma]],GammaShape2,GammaRate2)/BinomTrials,Table3[[#This Row],[RV binom]])</f>
        <v>1</v>
      </c>
      <c r="M2819" s="1">
        <f>Table3[[#This Row],[Risk 2 simulated occurences]]*_xlfn.LOGNORM.INV(Table3[[#This Row],[RV lognorm]],(LN(ImpLow2)+LN(ImpUp2))/2,(LN(ImpUp2)-LN(ImpLow2))/3.29)</f>
        <v>3676324.1186378626</v>
      </c>
    </row>
    <row r="2820" spans="7:13">
      <c r="G2820">
        <v>4.14532604820343E-2</v>
      </c>
      <c r="H2820">
        <v>0.23834450088364281</v>
      </c>
      <c r="I2820">
        <v>0.43523574128525133</v>
      </c>
      <c r="J2820">
        <f>_xlfn.BINOM.INV(BinomTrials,_xlfn.GAMMA.INV(Table3[[#This Row],[RV gamma]],GammaShape1,GammaRate1)/BinomTrials,Table3[[#This Row],[RV binom]])</f>
        <v>0</v>
      </c>
      <c r="K2820" s="1">
        <f>Table3[[#This Row],[Risk 1 Simulated occurences]]*_xlfn.LOGNORM.INV(Table3[[#This Row],[RV lognorm]],(LN(ImpLow1)+LN(ImpUp1))/2,(LN(ImpUp1)-LN(ImpLow1))/3.29)</f>
        <v>0</v>
      </c>
      <c r="L2820">
        <f>_xlfn.BINOM.INV(BinomTrials,_xlfn.GAMMA.INV(Table3[[#This Row],[RV gamma]],GammaShape2,GammaRate2)/BinomTrials,Table3[[#This Row],[RV binom]])</f>
        <v>0</v>
      </c>
      <c r="M2820" s="1">
        <f>Table3[[#This Row],[Risk 2 simulated occurences]]*_xlfn.LOGNORM.INV(Table3[[#This Row],[RV lognorm]],(LN(ImpLow2)+LN(ImpUp2))/2,(LN(ImpUp2)-LN(ImpLow2))/3.29)</f>
        <v>0</v>
      </c>
    </row>
    <row r="2821" spans="7:13">
      <c r="G2821">
        <v>0.70494892155050715</v>
      </c>
      <c r="H2821">
        <v>0.85602635138483085</v>
      </c>
      <c r="I2821">
        <v>7.1037812191544949E-3</v>
      </c>
      <c r="J2821">
        <f>_xlfn.BINOM.INV(BinomTrials,_xlfn.GAMMA.INV(Table3[[#This Row],[RV gamma]],GammaShape1,GammaRate1)/BinomTrials,Table3[[#This Row],[RV binom]])</f>
        <v>1</v>
      </c>
      <c r="K2821" s="1">
        <f>Table3[[#This Row],[Risk 1 Simulated occurences]]*_xlfn.LOGNORM.INV(Table3[[#This Row],[RV lognorm]],(LN(ImpLow1)+LN(ImpUp1))/2,(LN(ImpUp1)-LN(ImpLow1))/3.29)</f>
        <v>5684.8588446321828</v>
      </c>
      <c r="L2821">
        <f>_xlfn.BINOM.INV(BinomTrials,_xlfn.GAMMA.INV(Table3[[#This Row],[RV gamma]],GammaShape2,GammaRate2)/BinomTrials,Table3[[#This Row],[RV binom]])</f>
        <v>1</v>
      </c>
      <c r="M2821" s="1">
        <f>Table3[[#This Row],[Risk 2 simulated occurences]]*_xlfn.LOGNORM.INV(Table3[[#This Row],[RV lognorm]],(LN(ImpLow2)+LN(ImpUp2))/2,(LN(ImpUp2)-LN(ImpLow2))/3.29)</f>
        <v>568485.88446321758</v>
      </c>
    </row>
    <row r="2822" spans="7:13">
      <c r="G2822">
        <v>7.6524499373754717E-2</v>
      </c>
      <c r="H2822">
        <v>0.23488772485167148</v>
      </c>
      <c r="I2822">
        <v>0.39325095032958823</v>
      </c>
      <c r="J2822">
        <f>_xlfn.BINOM.INV(BinomTrials,_xlfn.GAMMA.INV(Table3[[#This Row],[RV gamma]],GammaShape1,GammaRate1)/BinomTrials,Table3[[#This Row],[RV binom]])</f>
        <v>0</v>
      </c>
      <c r="K2822" s="1">
        <f>Table3[[#This Row],[Risk 1 Simulated occurences]]*_xlfn.LOGNORM.INV(Table3[[#This Row],[RV lognorm]],(LN(ImpLow1)+LN(ImpUp1))/2,(LN(ImpUp1)-LN(ImpLow1))/3.29)</f>
        <v>0</v>
      </c>
      <c r="L2822">
        <f>_xlfn.BINOM.INV(BinomTrials,_xlfn.GAMMA.INV(Table3[[#This Row],[RV gamma]],GammaShape2,GammaRate2)/BinomTrials,Table3[[#This Row],[RV binom]])</f>
        <v>0</v>
      </c>
      <c r="M2822" s="1">
        <f>Table3[[#This Row],[Risk 2 simulated occurences]]*_xlfn.LOGNORM.INV(Table3[[#This Row],[RV lognorm]],(LN(ImpLow2)+LN(ImpUp2))/2,(LN(ImpUp2)-LN(ImpLow2))/3.29)</f>
        <v>0</v>
      </c>
    </row>
    <row r="2823" spans="7:13">
      <c r="G2823">
        <v>0.1472609746955619</v>
      </c>
      <c r="H2823">
        <v>0.7579915820425337</v>
      </c>
      <c r="I2823">
        <v>0.36872218938950552</v>
      </c>
      <c r="J2823">
        <f>_xlfn.BINOM.INV(BinomTrials,_xlfn.GAMMA.INV(Table3[[#This Row],[RV gamma]],GammaShape1,GammaRate1)/BinomTrials,Table3[[#This Row],[RV binom]])</f>
        <v>1</v>
      </c>
      <c r="K2823" s="1">
        <f>Table3[[#This Row],[Risk 1 Simulated occurences]]*_xlfn.LOGNORM.INV(Table3[[#This Row],[RV lognorm]],(LN(ImpLow1)+LN(ImpUp1))/2,(LN(ImpUp1)-LN(ImpLow1))/3.29)</f>
        <v>25009.411694757335</v>
      </c>
      <c r="L2823">
        <f>_xlfn.BINOM.INV(BinomTrials,_xlfn.GAMMA.INV(Table3[[#This Row],[RV gamma]],GammaShape2,GammaRate2)/BinomTrials,Table3[[#This Row],[RV binom]])</f>
        <v>0</v>
      </c>
      <c r="M2823" s="1">
        <f>Table3[[#This Row],[Risk 2 simulated occurences]]*_xlfn.LOGNORM.INV(Table3[[#This Row],[RV lognorm]],(LN(ImpLow2)+LN(ImpUp2))/2,(LN(ImpUp2)-LN(ImpLow2))/3.29)</f>
        <v>0</v>
      </c>
    </row>
    <row r="2824" spans="7:13">
      <c r="G2824">
        <v>1.5201708308980665E-2</v>
      </c>
      <c r="H2824">
        <v>0.56451938886405872</v>
      </c>
      <c r="I2824">
        <v>0.11383706941913677</v>
      </c>
      <c r="J2824">
        <f>_xlfn.BINOM.INV(BinomTrials,_xlfn.GAMMA.INV(Table3[[#This Row],[RV gamma]],GammaShape1,GammaRate1)/BinomTrials,Table3[[#This Row],[RV binom]])</f>
        <v>0</v>
      </c>
      <c r="K2824" s="1">
        <f>Table3[[#This Row],[Risk 1 Simulated occurences]]*_xlfn.LOGNORM.INV(Table3[[#This Row],[RV lognorm]],(LN(ImpLow1)+LN(ImpUp1))/2,(LN(ImpUp1)-LN(ImpLow1))/3.29)</f>
        <v>0</v>
      </c>
      <c r="L2824">
        <f>_xlfn.BINOM.INV(BinomTrials,_xlfn.GAMMA.INV(Table3[[#This Row],[RV gamma]],GammaShape2,GammaRate2)/BinomTrials,Table3[[#This Row],[RV binom]])</f>
        <v>0</v>
      </c>
      <c r="M2824" s="1">
        <f>Table3[[#This Row],[Risk 2 simulated occurences]]*_xlfn.LOGNORM.INV(Table3[[#This Row],[RV lognorm]],(LN(ImpLow2)+LN(ImpUp2))/2,(LN(ImpUp2)-LN(ImpLow2))/3.29)</f>
        <v>0</v>
      </c>
    </row>
    <row r="2825" spans="7:13">
      <c r="G2825">
        <v>0.49511154903802629</v>
      </c>
      <c r="H2825">
        <v>0.87736863823485034</v>
      </c>
      <c r="I2825">
        <v>0.25962572743167434</v>
      </c>
      <c r="J2825">
        <f>_xlfn.BINOM.INV(BinomTrials,_xlfn.GAMMA.INV(Table3[[#This Row],[RV gamma]],GammaShape1,GammaRate1)/BinomTrials,Table3[[#This Row],[RV binom]])</f>
        <v>1</v>
      </c>
      <c r="K2825" s="1">
        <f>Table3[[#This Row],[Risk 1 Simulated occurences]]*_xlfn.LOGNORM.INV(Table3[[#This Row],[RV lognorm]],(LN(ImpLow1)+LN(ImpUp1))/2,(LN(ImpUp1)-LN(ImpLow1))/3.29)</f>
        <v>20142.03915818797</v>
      </c>
      <c r="L2825">
        <f>_xlfn.BINOM.INV(BinomTrials,_xlfn.GAMMA.INV(Table3[[#This Row],[RV gamma]],GammaShape2,GammaRate2)/BinomTrials,Table3[[#This Row],[RV binom]])</f>
        <v>1</v>
      </c>
      <c r="M2825" s="1">
        <f>Table3[[#This Row],[Risk 2 simulated occurences]]*_xlfn.LOGNORM.INV(Table3[[#This Row],[RV lognorm]],(LN(ImpLow2)+LN(ImpUp2))/2,(LN(ImpUp2)-LN(ImpLow2))/3.29)</f>
        <v>2014203.9158187981</v>
      </c>
    </row>
    <row r="2826" spans="7:13">
      <c r="G2826">
        <v>0.33980468210755133</v>
      </c>
      <c r="H2826">
        <v>0.93470281312926806</v>
      </c>
      <c r="I2826">
        <v>0.52960094415098469</v>
      </c>
      <c r="J2826">
        <f>_xlfn.BINOM.INV(BinomTrials,_xlfn.GAMMA.INV(Table3[[#This Row],[RV gamma]],GammaShape1,GammaRate1)/BinomTrials,Table3[[#This Row],[RV binom]])</f>
        <v>2</v>
      </c>
      <c r="K2826" s="1">
        <f>Table3[[#This Row],[Risk 1 Simulated occurences]]*_xlfn.LOGNORM.INV(Table3[[#This Row],[RV lognorm]],(LN(ImpLow1)+LN(ImpUp1))/2,(LN(ImpUp1)-LN(ImpLow1))/3.29)</f>
        <v>66619.824500173985</v>
      </c>
      <c r="L2826">
        <f>_xlfn.BINOM.INV(BinomTrials,_xlfn.GAMMA.INV(Table3[[#This Row],[RV gamma]],GammaShape2,GammaRate2)/BinomTrials,Table3[[#This Row],[RV binom]])</f>
        <v>1</v>
      </c>
      <c r="M2826" s="1">
        <f>Table3[[#This Row],[Risk 2 simulated occurences]]*_xlfn.LOGNORM.INV(Table3[[#This Row],[RV lognorm]],(LN(ImpLow2)+LN(ImpUp2))/2,(LN(ImpUp2)-LN(ImpLow2))/3.29)</f>
        <v>3330991.2250087005</v>
      </c>
    </row>
    <row r="2827" spans="7:13">
      <c r="G2827">
        <v>9.7292181615388107E-2</v>
      </c>
      <c r="H2827">
        <v>0.55018026360784666</v>
      </c>
      <c r="I2827">
        <v>3.068345600305286E-3</v>
      </c>
      <c r="J2827">
        <f>_xlfn.BINOM.INV(BinomTrials,_xlfn.GAMMA.INV(Table3[[#This Row],[RV gamma]],GammaShape1,GammaRate1)/BinomTrials,Table3[[#This Row],[RV binom]])</f>
        <v>0</v>
      </c>
      <c r="K2827" s="1">
        <f>Table3[[#This Row],[Risk 1 Simulated occurences]]*_xlfn.LOGNORM.INV(Table3[[#This Row],[RV lognorm]],(LN(ImpLow1)+LN(ImpUp1))/2,(LN(ImpUp1)-LN(ImpLow1))/3.29)</f>
        <v>0</v>
      </c>
      <c r="L2827">
        <f>_xlfn.BINOM.INV(BinomTrials,_xlfn.GAMMA.INV(Table3[[#This Row],[RV gamma]],GammaShape2,GammaRate2)/BinomTrials,Table3[[#This Row],[RV binom]])</f>
        <v>0</v>
      </c>
      <c r="M2827" s="1">
        <f>Table3[[#This Row],[Risk 2 simulated occurences]]*_xlfn.LOGNORM.INV(Table3[[#This Row],[RV lognorm]],(LN(ImpLow2)+LN(ImpUp2))/2,(LN(ImpUp2)-LN(ImpLow2))/3.29)</f>
        <v>0</v>
      </c>
    </row>
    <row r="2828" spans="7:13">
      <c r="G2828">
        <v>0.18969640982788821</v>
      </c>
      <c r="H2828">
        <v>0.8796904570794154</v>
      </c>
      <c r="I2828">
        <v>0.56968450433094264</v>
      </c>
      <c r="J2828">
        <f>_xlfn.BINOM.INV(BinomTrials,_xlfn.GAMMA.INV(Table3[[#This Row],[RV gamma]],GammaShape1,GammaRate1)/BinomTrials,Table3[[#This Row],[RV binom]])</f>
        <v>1</v>
      </c>
      <c r="K2828" s="1">
        <f>Table3[[#This Row],[Risk 1 Simulated occurences]]*_xlfn.LOGNORM.INV(Table3[[#This Row],[RV lognorm]],(LN(ImpLow1)+LN(ImpUp1))/2,(LN(ImpUp1)-LN(ImpLow1))/3.29)</f>
        <v>35757.326819578731</v>
      </c>
      <c r="L2828">
        <f>_xlfn.BINOM.INV(BinomTrials,_xlfn.GAMMA.INV(Table3[[#This Row],[RV gamma]],GammaShape2,GammaRate2)/BinomTrials,Table3[[#This Row],[RV binom]])</f>
        <v>1</v>
      </c>
      <c r="M2828" s="1">
        <f>Table3[[#This Row],[Risk 2 simulated occurences]]*_xlfn.LOGNORM.INV(Table3[[#This Row],[RV lognorm]],(LN(ImpLow2)+LN(ImpUp2))/2,(LN(ImpUp2)-LN(ImpLow2))/3.29)</f>
        <v>3575732.6819578744</v>
      </c>
    </row>
    <row r="2829" spans="7:13">
      <c r="G2829">
        <v>0.22755997731702401</v>
      </c>
      <c r="H2829">
        <v>0.95751213373500488</v>
      </c>
      <c r="I2829">
        <v>0.68746429015298571</v>
      </c>
      <c r="J2829">
        <f>_xlfn.BINOM.INV(BinomTrials,_xlfn.GAMMA.INV(Table3[[#This Row],[RV gamma]],GammaShape1,GammaRate1)/BinomTrials,Table3[[#This Row],[RV binom]])</f>
        <v>2</v>
      </c>
      <c r="K2829" s="1">
        <f>Table3[[#This Row],[Risk 1 Simulated occurences]]*_xlfn.LOGNORM.INV(Table3[[#This Row],[RV lognorm]],(LN(ImpLow1)+LN(ImpUp1))/2,(LN(ImpUp1)-LN(ImpLow1))/3.29)</f>
        <v>89035.580798746116</v>
      </c>
      <c r="L2829">
        <f>_xlfn.BINOM.INV(BinomTrials,_xlfn.GAMMA.INV(Table3[[#This Row],[RV gamma]],GammaShape2,GammaRate2)/BinomTrials,Table3[[#This Row],[RV binom]])</f>
        <v>1</v>
      </c>
      <c r="M2829" s="1">
        <f>Table3[[#This Row],[Risk 2 simulated occurences]]*_xlfn.LOGNORM.INV(Table3[[#This Row],[RV lognorm]],(LN(ImpLow2)+LN(ImpUp2))/2,(LN(ImpUp2)-LN(ImpLow2))/3.29)</f>
        <v>4451779.0399373081</v>
      </c>
    </row>
    <row r="2830" spans="7:13">
      <c r="G2830">
        <v>0.60053876722256594</v>
      </c>
      <c r="H2830">
        <v>0.90643168422692999</v>
      </c>
      <c r="I2830">
        <v>0.21232460123129404</v>
      </c>
      <c r="J2830">
        <f>_xlfn.BINOM.INV(BinomTrials,_xlfn.GAMMA.INV(Table3[[#This Row],[RV gamma]],GammaShape1,GammaRate1)/BinomTrials,Table3[[#This Row],[RV binom]])</f>
        <v>2</v>
      </c>
      <c r="K2830" s="1">
        <f>Table3[[#This Row],[Risk 1 Simulated occurences]]*_xlfn.LOGNORM.INV(Table3[[#This Row],[RV lognorm]],(LN(ImpLow1)+LN(ImpUp1))/2,(LN(ImpUp1)-LN(ImpLow1))/3.29)</f>
        <v>36171.030490906516</v>
      </c>
      <c r="L2830">
        <f>_xlfn.BINOM.INV(BinomTrials,_xlfn.GAMMA.INV(Table3[[#This Row],[RV gamma]],GammaShape2,GammaRate2)/BinomTrials,Table3[[#This Row],[RV binom]])</f>
        <v>1</v>
      </c>
      <c r="M2830" s="1">
        <f>Table3[[#This Row],[Risk 2 simulated occurences]]*_xlfn.LOGNORM.INV(Table3[[#This Row],[RV lognorm]],(LN(ImpLow2)+LN(ImpUp2))/2,(LN(ImpUp2)-LN(ImpLow2))/3.29)</f>
        <v>1808551.5245453264</v>
      </c>
    </row>
    <row r="2831" spans="7:13">
      <c r="G2831">
        <v>0.25506070966602334</v>
      </c>
      <c r="H2831">
        <v>0.39731680201241598</v>
      </c>
      <c r="I2831">
        <v>0.53957289435880862</v>
      </c>
      <c r="J2831">
        <f>_xlfn.BINOM.INV(BinomTrials,_xlfn.GAMMA.INV(Table3[[#This Row],[RV gamma]],GammaShape1,GammaRate1)/BinomTrials,Table3[[#This Row],[RV binom]])</f>
        <v>0</v>
      </c>
      <c r="K2831" s="1">
        <f>Table3[[#This Row],[Risk 1 Simulated occurences]]*_xlfn.LOGNORM.INV(Table3[[#This Row],[RV lognorm]],(LN(ImpLow1)+LN(ImpUp1))/2,(LN(ImpUp1)-LN(ImpLow1))/3.29)</f>
        <v>0</v>
      </c>
      <c r="L2831">
        <f>_xlfn.BINOM.INV(BinomTrials,_xlfn.GAMMA.INV(Table3[[#This Row],[RV gamma]],GammaShape2,GammaRate2)/BinomTrials,Table3[[#This Row],[RV binom]])</f>
        <v>0</v>
      </c>
      <c r="M2831" s="1">
        <f>Table3[[#This Row],[Risk 2 simulated occurences]]*_xlfn.LOGNORM.INV(Table3[[#This Row],[RV lognorm]],(LN(ImpLow2)+LN(ImpUp2))/2,(LN(ImpUp2)-LN(ImpLow2))/3.29)</f>
        <v>0</v>
      </c>
    </row>
    <row r="2832" spans="7:13">
      <c r="G2832">
        <v>0.8053473568546341</v>
      </c>
      <c r="H2832">
        <v>0.70349142267531317</v>
      </c>
      <c r="I2832">
        <v>0.60163548849599224</v>
      </c>
      <c r="J2832">
        <f>_xlfn.BINOM.INV(BinomTrials,_xlfn.GAMMA.INV(Table3[[#This Row],[RV gamma]],GammaShape1,GammaRate1)/BinomTrials,Table3[[#This Row],[RV binom]])</f>
        <v>1</v>
      </c>
      <c r="K2832" s="1">
        <f>Table3[[#This Row],[Risk 1 Simulated occurences]]*_xlfn.LOGNORM.INV(Table3[[#This Row],[RV lognorm]],(LN(ImpLow1)+LN(ImpUp1))/2,(LN(ImpUp1)-LN(ImpLow1))/3.29)</f>
        <v>37869.763951419372</v>
      </c>
      <c r="L2832">
        <f>_xlfn.BINOM.INV(BinomTrials,_xlfn.GAMMA.INV(Table3[[#This Row],[RV gamma]],GammaShape2,GammaRate2)/BinomTrials,Table3[[#This Row],[RV binom]])</f>
        <v>0</v>
      </c>
      <c r="M2832" s="1">
        <f>Table3[[#This Row],[Risk 2 simulated occurences]]*_xlfn.LOGNORM.INV(Table3[[#This Row],[RV lognorm]],(LN(ImpLow2)+LN(ImpUp2))/2,(LN(ImpUp2)-LN(ImpLow2))/3.29)</f>
        <v>0</v>
      </c>
    </row>
    <row r="2833" spans="7:13">
      <c r="G2833">
        <v>0.47302665583464626</v>
      </c>
      <c r="H2833">
        <v>0.58034090398826677</v>
      </c>
      <c r="I2833">
        <v>0.68765515214188733</v>
      </c>
      <c r="J2833">
        <f>_xlfn.BINOM.INV(BinomTrials,_xlfn.GAMMA.INV(Table3[[#This Row],[RV gamma]],GammaShape1,GammaRate1)/BinomTrials,Table3[[#This Row],[RV binom]])</f>
        <v>0</v>
      </c>
      <c r="K2833" s="1">
        <f>Table3[[#This Row],[Risk 1 Simulated occurences]]*_xlfn.LOGNORM.INV(Table3[[#This Row],[RV lognorm]],(LN(ImpLow1)+LN(ImpUp1))/2,(LN(ImpUp1)-LN(ImpLow1))/3.29)</f>
        <v>0</v>
      </c>
      <c r="L2833">
        <f>_xlfn.BINOM.INV(BinomTrials,_xlfn.GAMMA.INV(Table3[[#This Row],[RV gamma]],GammaShape2,GammaRate2)/BinomTrials,Table3[[#This Row],[RV binom]])</f>
        <v>0</v>
      </c>
      <c r="M2833" s="1">
        <f>Table3[[#This Row],[Risk 2 simulated occurences]]*_xlfn.LOGNORM.INV(Table3[[#This Row],[RV lognorm]],(LN(ImpLow2)+LN(ImpUp2))/2,(LN(ImpUp2)-LN(ImpLow2))/3.29)</f>
        <v>0</v>
      </c>
    </row>
    <row r="2834" spans="7:13">
      <c r="G2834">
        <v>0.15900461289985321</v>
      </c>
      <c r="H2834">
        <v>0.78957333079985037</v>
      </c>
      <c r="I2834">
        <v>0.42014204869984745</v>
      </c>
      <c r="J2834">
        <f>_xlfn.BINOM.INV(BinomTrials,_xlfn.GAMMA.INV(Table3[[#This Row],[RV gamma]],GammaShape1,GammaRate1)/BinomTrials,Table3[[#This Row],[RV binom]])</f>
        <v>1</v>
      </c>
      <c r="K2834" s="1">
        <f>Table3[[#This Row],[Risk 1 Simulated occurences]]*_xlfn.LOGNORM.INV(Table3[[#This Row],[RV lognorm]],(LN(ImpLow1)+LN(ImpUp1))/2,(LN(ImpUp1)-LN(ImpLow1))/3.29)</f>
        <v>27462.789688829216</v>
      </c>
      <c r="L2834">
        <f>_xlfn.BINOM.INV(BinomTrials,_xlfn.GAMMA.INV(Table3[[#This Row],[RV gamma]],GammaShape2,GammaRate2)/BinomTrials,Table3[[#This Row],[RV binom]])</f>
        <v>0</v>
      </c>
      <c r="M2834" s="1">
        <f>Table3[[#This Row],[Risk 2 simulated occurences]]*_xlfn.LOGNORM.INV(Table3[[#This Row],[RV lognorm]],(LN(ImpLow2)+LN(ImpUp2))/2,(LN(ImpUp2)-LN(ImpLow2))/3.29)</f>
        <v>0</v>
      </c>
    </row>
    <row r="2835" spans="7:13">
      <c r="G2835">
        <v>0.39052900783276606</v>
      </c>
      <c r="H2835">
        <v>0.35897075308438892</v>
      </c>
      <c r="I2835">
        <v>0.32741249833601177</v>
      </c>
      <c r="J2835">
        <f>_xlfn.BINOM.INV(BinomTrials,_xlfn.GAMMA.INV(Table3[[#This Row],[RV gamma]],GammaShape1,GammaRate1)/BinomTrials,Table3[[#This Row],[RV binom]])</f>
        <v>0</v>
      </c>
      <c r="K2835" s="1">
        <f>Table3[[#This Row],[Risk 1 Simulated occurences]]*_xlfn.LOGNORM.INV(Table3[[#This Row],[RV lognorm]],(LN(ImpLow1)+LN(ImpUp1))/2,(LN(ImpUp1)-LN(ImpLow1))/3.29)</f>
        <v>0</v>
      </c>
      <c r="L2835">
        <f>_xlfn.BINOM.INV(BinomTrials,_xlfn.GAMMA.INV(Table3[[#This Row],[RV gamma]],GammaShape2,GammaRate2)/BinomTrials,Table3[[#This Row],[RV binom]])</f>
        <v>0</v>
      </c>
      <c r="M2835" s="1">
        <f>Table3[[#This Row],[Risk 2 simulated occurences]]*_xlfn.LOGNORM.INV(Table3[[#This Row],[RV lognorm]],(LN(ImpLow2)+LN(ImpUp2))/2,(LN(ImpUp2)-LN(ImpLow2))/3.29)</f>
        <v>0</v>
      </c>
    </row>
    <row r="2836" spans="7:13">
      <c r="G2836">
        <v>0.62103464529897767</v>
      </c>
      <c r="H2836">
        <v>0.22144708932444784</v>
      </c>
      <c r="I2836">
        <v>0.82185953334991801</v>
      </c>
      <c r="J2836">
        <f>_xlfn.BINOM.INV(BinomTrials,_xlfn.GAMMA.INV(Table3[[#This Row],[RV gamma]],GammaShape1,GammaRate1)/BinomTrials,Table3[[#This Row],[RV binom]])</f>
        <v>0</v>
      </c>
      <c r="K2836" s="1">
        <f>Table3[[#This Row],[Risk 1 Simulated occurences]]*_xlfn.LOGNORM.INV(Table3[[#This Row],[RV lognorm]],(LN(ImpLow1)+LN(ImpUp1))/2,(LN(ImpUp1)-LN(ImpLow1))/3.29)</f>
        <v>0</v>
      </c>
      <c r="L2836">
        <f>_xlfn.BINOM.INV(BinomTrials,_xlfn.GAMMA.INV(Table3[[#This Row],[RV gamma]],GammaShape2,GammaRate2)/BinomTrials,Table3[[#This Row],[RV binom]])</f>
        <v>0</v>
      </c>
      <c r="M2836" s="1">
        <f>Table3[[#This Row],[Risk 2 simulated occurences]]*_xlfn.LOGNORM.INV(Table3[[#This Row],[RV lognorm]],(LN(ImpLow2)+LN(ImpUp2))/2,(LN(ImpUp2)-LN(ImpLow2))/3.29)</f>
        <v>0</v>
      </c>
    </row>
    <row r="2837" spans="7:13">
      <c r="G2837">
        <v>0.72928353991791772</v>
      </c>
      <c r="H2837">
        <v>0.86123027599473967</v>
      </c>
      <c r="I2837">
        <v>0.9931770120715615</v>
      </c>
      <c r="J2837">
        <f>_xlfn.BINOM.INV(BinomTrials,_xlfn.GAMMA.INV(Table3[[#This Row],[RV gamma]],GammaShape1,GammaRate1)/BinomTrials,Table3[[#This Row],[RV binom]])</f>
        <v>1</v>
      </c>
      <c r="K2837" s="1">
        <f>Table3[[#This Row],[Risk 1 Simulated occurences]]*_xlfn.LOGNORM.INV(Table3[[#This Row],[RV lognorm]],(LN(ImpLow1)+LN(ImpUp1))/2,(LN(ImpUp1)-LN(ImpLow1))/3.29)</f>
        <v>177697.31550955313</v>
      </c>
      <c r="L2837">
        <f>_xlfn.BINOM.INV(BinomTrials,_xlfn.GAMMA.INV(Table3[[#This Row],[RV gamma]],GammaShape2,GammaRate2)/BinomTrials,Table3[[#This Row],[RV binom]])</f>
        <v>1</v>
      </c>
      <c r="M2837" s="1">
        <f>Table3[[#This Row],[Risk 2 simulated occurences]]*_xlfn.LOGNORM.INV(Table3[[#This Row],[RV lognorm]],(LN(ImpLow2)+LN(ImpUp2))/2,(LN(ImpUp2)-LN(ImpLow2))/3.29)</f>
        <v>17769731.550955351</v>
      </c>
    </row>
    <row r="2838" spans="7:13">
      <c r="G2838">
        <v>6.845540044291662E-2</v>
      </c>
      <c r="H2838">
        <v>0.69724864358885619</v>
      </c>
      <c r="I2838">
        <v>0.32604188673479573</v>
      </c>
      <c r="J2838">
        <f>_xlfn.BINOM.INV(BinomTrials,_xlfn.GAMMA.INV(Table3[[#This Row],[RV gamma]],GammaShape1,GammaRate1)/BinomTrials,Table3[[#This Row],[RV binom]])</f>
        <v>1</v>
      </c>
      <c r="K2838" s="1">
        <f>Table3[[#This Row],[Risk 1 Simulated occurences]]*_xlfn.LOGNORM.INV(Table3[[#This Row],[RV lognorm]],(LN(ImpLow1)+LN(ImpUp1))/2,(LN(ImpUp1)-LN(ImpLow1))/3.29)</f>
        <v>23065.223594733121</v>
      </c>
      <c r="L2838">
        <f>_xlfn.BINOM.INV(BinomTrials,_xlfn.GAMMA.INV(Table3[[#This Row],[RV gamma]],GammaShape2,GammaRate2)/BinomTrials,Table3[[#This Row],[RV binom]])</f>
        <v>0</v>
      </c>
      <c r="M2838" s="1">
        <f>Table3[[#This Row],[Risk 2 simulated occurences]]*_xlfn.LOGNORM.INV(Table3[[#This Row],[RV lognorm]],(LN(ImpLow2)+LN(ImpUp2))/2,(LN(ImpUp2)-LN(ImpLow2))/3.29)</f>
        <v>0</v>
      </c>
    </row>
    <row r="2839" spans="7:13">
      <c r="G2839">
        <v>0.52991524409964463</v>
      </c>
      <c r="H2839">
        <v>0.65795279790551997</v>
      </c>
      <c r="I2839">
        <v>0.78599035171139531</v>
      </c>
      <c r="J2839">
        <f>_xlfn.BINOM.INV(BinomTrials,_xlfn.GAMMA.INV(Table3[[#This Row],[RV gamma]],GammaShape1,GammaRate1)/BinomTrials,Table3[[#This Row],[RV binom]])</f>
        <v>1</v>
      </c>
      <c r="K2839" s="1">
        <f>Table3[[#This Row],[Risk 1 Simulated occurences]]*_xlfn.LOGNORM.INV(Table3[[#This Row],[RV lognorm]],(LN(ImpLow1)+LN(ImpUp1))/2,(LN(ImpUp1)-LN(ImpLow1))/3.29)</f>
        <v>55069.036700470482</v>
      </c>
      <c r="L2839">
        <f>_xlfn.BINOM.INV(BinomTrials,_xlfn.GAMMA.INV(Table3[[#This Row],[RV gamma]],GammaShape2,GammaRate2)/BinomTrials,Table3[[#This Row],[RV binom]])</f>
        <v>0</v>
      </c>
      <c r="M2839" s="1">
        <f>Table3[[#This Row],[Risk 2 simulated occurences]]*_xlfn.LOGNORM.INV(Table3[[#This Row],[RV lognorm]],(LN(ImpLow2)+LN(ImpUp2))/2,(LN(ImpUp2)-LN(ImpLow2))/3.29)</f>
        <v>0</v>
      </c>
    </row>
    <row r="2840" spans="7:13">
      <c r="G2840">
        <v>0.28550758272665905</v>
      </c>
      <c r="H2840">
        <v>0.2126743980742406</v>
      </c>
      <c r="I2840">
        <v>0.13984121342182215</v>
      </c>
      <c r="J2840">
        <f>_xlfn.BINOM.INV(BinomTrials,_xlfn.GAMMA.INV(Table3[[#This Row],[RV gamma]],GammaShape1,GammaRate1)/BinomTrials,Table3[[#This Row],[RV binom]])</f>
        <v>0</v>
      </c>
      <c r="K2840" s="1">
        <f>Table3[[#This Row],[Risk 1 Simulated occurences]]*_xlfn.LOGNORM.INV(Table3[[#This Row],[RV lognorm]],(LN(ImpLow1)+LN(ImpUp1))/2,(LN(ImpUp1)-LN(ImpLow1))/3.29)</f>
        <v>0</v>
      </c>
      <c r="L2840">
        <f>_xlfn.BINOM.INV(BinomTrials,_xlfn.GAMMA.INV(Table3[[#This Row],[RV gamma]],GammaShape2,GammaRate2)/BinomTrials,Table3[[#This Row],[RV binom]])</f>
        <v>0</v>
      </c>
      <c r="M2840" s="1">
        <f>Table3[[#This Row],[Risk 2 simulated occurences]]*_xlfn.LOGNORM.INV(Table3[[#This Row],[RV lognorm]],(LN(ImpLow2)+LN(ImpUp2))/2,(LN(ImpUp2)-LN(ImpLow2))/3.29)</f>
        <v>0</v>
      </c>
    </row>
    <row r="2841" spans="7:13">
      <c r="G2841">
        <v>0.52594288695880342</v>
      </c>
      <c r="H2841">
        <v>0.41860843376191725</v>
      </c>
      <c r="I2841">
        <v>0.31127398056503103</v>
      </c>
      <c r="J2841">
        <f>_xlfn.BINOM.INV(BinomTrials,_xlfn.GAMMA.INV(Table3[[#This Row],[RV gamma]],GammaShape1,GammaRate1)/BinomTrials,Table3[[#This Row],[RV binom]])</f>
        <v>0</v>
      </c>
      <c r="K2841" s="1">
        <f>Table3[[#This Row],[Risk 1 Simulated occurences]]*_xlfn.LOGNORM.INV(Table3[[#This Row],[RV lognorm]],(LN(ImpLow1)+LN(ImpUp1))/2,(LN(ImpUp1)-LN(ImpLow1))/3.29)</f>
        <v>0</v>
      </c>
      <c r="L2841">
        <f>_xlfn.BINOM.INV(BinomTrials,_xlfn.GAMMA.INV(Table3[[#This Row],[RV gamma]],GammaShape2,GammaRate2)/BinomTrials,Table3[[#This Row],[RV binom]])</f>
        <v>0</v>
      </c>
      <c r="M2841" s="1">
        <f>Table3[[#This Row],[Risk 2 simulated occurences]]*_xlfn.LOGNORM.INV(Table3[[#This Row],[RV lognorm]],(LN(ImpLow2)+LN(ImpUp2))/2,(LN(ImpUp2)-LN(ImpLow2))/3.29)</f>
        <v>0</v>
      </c>
    </row>
    <row r="2842" spans="7:13">
      <c r="G2842">
        <v>0.52210111660980674</v>
      </c>
      <c r="H2842">
        <v>0.5519462365433323</v>
      </c>
      <c r="I2842">
        <v>0.58179135647685798</v>
      </c>
      <c r="J2842">
        <f>_xlfn.BINOM.INV(BinomTrials,_xlfn.GAMMA.INV(Table3[[#This Row],[RV gamma]],GammaShape1,GammaRate1)/BinomTrials,Table3[[#This Row],[RV binom]])</f>
        <v>0</v>
      </c>
      <c r="K2842" s="1">
        <f>Table3[[#This Row],[Risk 1 Simulated occurences]]*_xlfn.LOGNORM.INV(Table3[[#This Row],[RV lognorm]],(LN(ImpLow1)+LN(ImpUp1))/2,(LN(ImpUp1)-LN(ImpLow1))/3.29)</f>
        <v>0</v>
      </c>
      <c r="L2842">
        <f>_xlfn.BINOM.INV(BinomTrials,_xlfn.GAMMA.INV(Table3[[#This Row],[RV gamma]],GammaShape2,GammaRate2)/BinomTrials,Table3[[#This Row],[RV binom]])</f>
        <v>0</v>
      </c>
      <c r="M2842" s="1">
        <f>Table3[[#This Row],[Risk 2 simulated occurences]]*_xlfn.LOGNORM.INV(Table3[[#This Row],[RV lognorm]],(LN(ImpLow2)+LN(ImpUp2))/2,(LN(ImpUp2)-LN(ImpLow2))/3.29)</f>
        <v>0</v>
      </c>
    </row>
    <row r="2843" spans="7:13">
      <c r="G2843">
        <v>0.95346686102145672</v>
      </c>
      <c r="H2843">
        <v>0.56039758378658333</v>
      </c>
      <c r="I2843">
        <v>0.16732830655170991</v>
      </c>
      <c r="J2843">
        <f>_xlfn.BINOM.INV(BinomTrials,_xlfn.GAMMA.INV(Table3[[#This Row],[RV gamma]],GammaShape1,GammaRate1)/BinomTrials,Table3[[#This Row],[RV binom]])</f>
        <v>1</v>
      </c>
      <c r="K2843" s="1">
        <f>Table3[[#This Row],[Risk 1 Simulated occurences]]*_xlfn.LOGNORM.INV(Table3[[#This Row],[RV lognorm]],(LN(ImpLow1)+LN(ImpUp1))/2,(LN(ImpUp1)-LN(ImpLow1))/3.29)</f>
        <v>16097.3641530477</v>
      </c>
      <c r="L2843">
        <f>_xlfn.BINOM.INV(BinomTrials,_xlfn.GAMMA.INV(Table3[[#This Row],[RV gamma]],GammaShape2,GammaRate2)/BinomTrials,Table3[[#This Row],[RV binom]])</f>
        <v>0</v>
      </c>
      <c r="M2843" s="1">
        <f>Table3[[#This Row],[Risk 2 simulated occurences]]*_xlfn.LOGNORM.INV(Table3[[#This Row],[RV lognorm]],(LN(ImpLow2)+LN(ImpUp2))/2,(LN(ImpUp2)-LN(ImpLow2))/3.29)</f>
        <v>0</v>
      </c>
    </row>
    <row r="2844" spans="7:13">
      <c r="G2844">
        <v>0.91753318762291836</v>
      </c>
      <c r="H2844">
        <v>0.6021907011057207</v>
      </c>
      <c r="I2844">
        <v>0.286848214588523</v>
      </c>
      <c r="J2844">
        <f>_xlfn.BINOM.INV(BinomTrials,_xlfn.GAMMA.INV(Table3[[#This Row],[RV gamma]],GammaShape1,GammaRate1)/BinomTrials,Table3[[#This Row],[RV binom]])</f>
        <v>1</v>
      </c>
      <c r="K2844" s="1">
        <f>Table3[[#This Row],[Risk 1 Simulated occurences]]*_xlfn.LOGNORM.INV(Table3[[#This Row],[RV lognorm]],(LN(ImpLow1)+LN(ImpUp1))/2,(LN(ImpUp1)-LN(ImpLow1))/3.29)</f>
        <v>21330.06175019579</v>
      </c>
      <c r="L2844">
        <f>_xlfn.BINOM.INV(BinomTrials,_xlfn.GAMMA.INV(Table3[[#This Row],[RV gamma]],GammaShape2,GammaRate2)/BinomTrials,Table3[[#This Row],[RV binom]])</f>
        <v>0</v>
      </c>
      <c r="M2844" s="1">
        <f>Table3[[#This Row],[Risk 2 simulated occurences]]*_xlfn.LOGNORM.INV(Table3[[#This Row],[RV lognorm]],(LN(ImpLow2)+LN(ImpUp2))/2,(LN(ImpUp2)-LN(ImpLow2))/3.29)</f>
        <v>0</v>
      </c>
    </row>
    <row r="2845" spans="7:13">
      <c r="G2845">
        <v>0.98028437838902904</v>
      </c>
      <c r="H2845">
        <v>1.9113483847637419E-2</v>
      </c>
      <c r="I2845">
        <v>5.794258930624583E-2</v>
      </c>
      <c r="J2845">
        <f>_xlfn.BINOM.INV(BinomTrials,_xlfn.GAMMA.INV(Table3[[#This Row],[RV gamma]],GammaShape1,GammaRate1)/BinomTrials,Table3[[#This Row],[RV binom]])</f>
        <v>0</v>
      </c>
      <c r="K2845" s="1">
        <f>Table3[[#This Row],[Risk 1 Simulated occurences]]*_xlfn.LOGNORM.INV(Table3[[#This Row],[RV lognorm]],(LN(ImpLow1)+LN(ImpUp1))/2,(LN(ImpUp1)-LN(ImpLow1))/3.29)</f>
        <v>0</v>
      </c>
      <c r="L2845">
        <f>_xlfn.BINOM.INV(BinomTrials,_xlfn.GAMMA.INV(Table3[[#This Row],[RV gamma]],GammaShape2,GammaRate2)/BinomTrials,Table3[[#This Row],[RV binom]])</f>
        <v>0</v>
      </c>
      <c r="M2845" s="1">
        <f>Table3[[#This Row],[Risk 2 simulated occurences]]*_xlfn.LOGNORM.INV(Table3[[#This Row],[RV lognorm]],(LN(ImpLow2)+LN(ImpUp2))/2,(LN(ImpUp2)-LN(ImpLow2))/3.29)</f>
        <v>0</v>
      </c>
    </row>
    <row r="2846" spans="7:13">
      <c r="G2846">
        <v>0.63954758441054615</v>
      </c>
      <c r="H2846">
        <v>0.24032302724212548</v>
      </c>
      <c r="I2846">
        <v>0.84109847007370486</v>
      </c>
      <c r="J2846">
        <f>_xlfn.BINOM.INV(BinomTrials,_xlfn.GAMMA.INV(Table3[[#This Row],[RV gamma]],GammaShape1,GammaRate1)/BinomTrials,Table3[[#This Row],[RV binom]])</f>
        <v>0</v>
      </c>
      <c r="K2846" s="1">
        <f>Table3[[#This Row],[Risk 1 Simulated occurences]]*_xlfn.LOGNORM.INV(Table3[[#This Row],[RV lognorm]],(LN(ImpLow1)+LN(ImpUp1))/2,(LN(ImpUp1)-LN(ImpLow1))/3.29)</f>
        <v>0</v>
      </c>
      <c r="L2846">
        <f>_xlfn.BINOM.INV(BinomTrials,_xlfn.GAMMA.INV(Table3[[#This Row],[RV gamma]],GammaShape2,GammaRate2)/BinomTrials,Table3[[#This Row],[RV binom]])</f>
        <v>0</v>
      </c>
      <c r="M2846" s="1">
        <f>Table3[[#This Row],[Risk 2 simulated occurences]]*_xlfn.LOGNORM.INV(Table3[[#This Row],[RV lognorm]],(LN(ImpLow2)+LN(ImpUp2))/2,(LN(ImpUp2)-LN(ImpLow2))/3.29)</f>
        <v>0</v>
      </c>
    </row>
    <row r="2847" spans="7:13">
      <c r="G2847">
        <v>0.87625118804920987</v>
      </c>
      <c r="H2847">
        <v>0.10911885840311593</v>
      </c>
      <c r="I2847">
        <v>0.34198652875702201</v>
      </c>
      <c r="J2847">
        <f>_xlfn.BINOM.INV(BinomTrials,_xlfn.GAMMA.INV(Table3[[#This Row],[RV gamma]],GammaShape1,GammaRate1)/BinomTrials,Table3[[#This Row],[RV binom]])</f>
        <v>0</v>
      </c>
      <c r="K2847" s="1">
        <f>Table3[[#This Row],[Risk 1 Simulated occurences]]*_xlfn.LOGNORM.INV(Table3[[#This Row],[RV lognorm]],(LN(ImpLow1)+LN(ImpUp1))/2,(LN(ImpUp1)-LN(ImpLow1))/3.29)</f>
        <v>0</v>
      </c>
      <c r="L2847">
        <f>_xlfn.BINOM.INV(BinomTrials,_xlfn.GAMMA.INV(Table3[[#This Row],[RV gamma]],GammaShape2,GammaRate2)/BinomTrials,Table3[[#This Row],[RV binom]])</f>
        <v>0</v>
      </c>
      <c r="M2847" s="1">
        <f>Table3[[#This Row],[Risk 2 simulated occurences]]*_xlfn.LOGNORM.INV(Table3[[#This Row],[RV lognorm]],(LN(ImpLow2)+LN(ImpUp2))/2,(LN(ImpUp2)-LN(ImpLow2))/3.29)</f>
        <v>0</v>
      </c>
    </row>
    <row r="2848" spans="7:13">
      <c r="G2848">
        <v>0.15371754307007301</v>
      </c>
      <c r="H2848">
        <v>0.96065318116948617</v>
      </c>
      <c r="I2848">
        <v>0.76758881926889944</v>
      </c>
      <c r="J2848">
        <f>_xlfn.BINOM.INV(BinomTrials,_xlfn.GAMMA.INV(Table3[[#This Row],[RV gamma]],GammaShape1,GammaRate1)/BinomTrials,Table3[[#This Row],[RV binom]])</f>
        <v>2</v>
      </c>
      <c r="K2848" s="1">
        <f>Table3[[#This Row],[Risk 1 Simulated occurences]]*_xlfn.LOGNORM.INV(Table3[[#This Row],[RV lognorm]],(LN(ImpLow1)+LN(ImpUp1))/2,(LN(ImpUp1)-LN(ImpLow1))/3.29)</f>
        <v>105486.51499384214</v>
      </c>
      <c r="L2848">
        <f>_xlfn.BINOM.INV(BinomTrials,_xlfn.GAMMA.INV(Table3[[#This Row],[RV gamma]],GammaShape2,GammaRate2)/BinomTrials,Table3[[#This Row],[RV binom]])</f>
        <v>1</v>
      </c>
      <c r="M2848" s="1">
        <f>Table3[[#This Row],[Risk 2 simulated occurences]]*_xlfn.LOGNORM.INV(Table3[[#This Row],[RV lognorm]],(LN(ImpLow2)+LN(ImpUp2))/2,(LN(ImpUp2)-LN(ImpLow2))/3.29)</f>
        <v>5274325.7496921094</v>
      </c>
    </row>
    <row r="2849" spans="7:13">
      <c r="G2849">
        <v>0.5307463787173603</v>
      </c>
      <c r="H2849">
        <v>0.69801591555495557</v>
      </c>
      <c r="I2849">
        <v>0.86528545239255084</v>
      </c>
      <c r="J2849">
        <f>_xlfn.BINOM.INV(BinomTrials,_xlfn.GAMMA.INV(Table3[[#This Row],[RV gamma]],GammaShape1,GammaRate1)/BinomTrials,Table3[[#This Row],[RV binom]])</f>
        <v>1</v>
      </c>
      <c r="K2849" s="1">
        <f>Table3[[#This Row],[Risk 1 Simulated occurences]]*_xlfn.LOGNORM.INV(Table3[[#This Row],[RV lognorm]],(LN(ImpLow1)+LN(ImpUp1))/2,(LN(ImpUp1)-LN(ImpLow1))/3.29)</f>
        <v>68497.903150850238</v>
      </c>
      <c r="L2849">
        <f>_xlfn.BINOM.INV(BinomTrials,_xlfn.GAMMA.INV(Table3[[#This Row],[RV gamma]],GammaShape2,GammaRate2)/BinomTrials,Table3[[#This Row],[RV binom]])</f>
        <v>0</v>
      </c>
      <c r="M2849" s="1">
        <f>Table3[[#This Row],[Risk 2 simulated occurences]]*_xlfn.LOGNORM.INV(Table3[[#This Row],[RV lognorm]],(LN(ImpLow2)+LN(ImpUp2))/2,(LN(ImpUp2)-LN(ImpLow2))/3.29)</f>
        <v>0</v>
      </c>
    </row>
    <row r="2850" spans="7:13">
      <c r="G2850">
        <v>0.25438710267394182</v>
      </c>
      <c r="H2850">
        <v>0.55349273213813677</v>
      </c>
      <c r="I2850">
        <v>0.85259836160233171</v>
      </c>
      <c r="J2850">
        <f>_xlfn.BINOM.INV(BinomTrials,_xlfn.GAMMA.INV(Table3[[#This Row],[RV gamma]],GammaShape1,GammaRate1)/BinomTrials,Table3[[#This Row],[RV binom]])</f>
        <v>0</v>
      </c>
      <c r="K2850" s="1">
        <f>Table3[[#This Row],[Risk 1 Simulated occurences]]*_xlfn.LOGNORM.INV(Table3[[#This Row],[RV lognorm]],(LN(ImpLow1)+LN(ImpUp1))/2,(LN(ImpUp1)-LN(ImpLow1))/3.29)</f>
        <v>0</v>
      </c>
      <c r="L2850">
        <f>_xlfn.BINOM.INV(BinomTrials,_xlfn.GAMMA.INV(Table3[[#This Row],[RV gamma]],GammaShape2,GammaRate2)/BinomTrials,Table3[[#This Row],[RV binom]])</f>
        <v>0</v>
      </c>
      <c r="M2850" s="1">
        <f>Table3[[#This Row],[Risk 2 simulated occurences]]*_xlfn.LOGNORM.INV(Table3[[#This Row],[RV lognorm]],(LN(ImpLow2)+LN(ImpUp2))/2,(LN(ImpUp2)-LN(ImpLow2))/3.29)</f>
        <v>0</v>
      </c>
    </row>
    <row r="2851" spans="7:13">
      <c r="G2851">
        <v>0.48403464093992238</v>
      </c>
      <c r="H2851">
        <v>0.55234904566423459</v>
      </c>
      <c r="I2851">
        <v>0.62066345038854676</v>
      </c>
      <c r="J2851">
        <f>_xlfn.BINOM.INV(BinomTrials,_xlfn.GAMMA.INV(Table3[[#This Row],[RV gamma]],GammaShape1,GammaRate1)/BinomTrials,Table3[[#This Row],[RV binom]])</f>
        <v>0</v>
      </c>
      <c r="K2851" s="1">
        <f>Table3[[#This Row],[Risk 1 Simulated occurences]]*_xlfn.LOGNORM.INV(Table3[[#This Row],[RV lognorm]],(LN(ImpLow1)+LN(ImpUp1))/2,(LN(ImpUp1)-LN(ImpLow1))/3.29)</f>
        <v>0</v>
      </c>
      <c r="L2851">
        <f>_xlfn.BINOM.INV(BinomTrials,_xlfn.GAMMA.INV(Table3[[#This Row],[RV gamma]],GammaShape2,GammaRate2)/BinomTrials,Table3[[#This Row],[RV binom]])</f>
        <v>0</v>
      </c>
      <c r="M2851" s="1">
        <f>Table3[[#This Row],[Risk 2 simulated occurences]]*_xlfn.LOGNORM.INV(Table3[[#This Row],[RV lognorm]],(LN(ImpLow2)+LN(ImpUp2))/2,(LN(ImpUp2)-LN(ImpLow2))/3.29)</f>
        <v>0</v>
      </c>
    </row>
    <row r="2852" spans="7:13">
      <c r="G2852">
        <v>0.17021027727528024</v>
      </c>
      <c r="H2852">
        <v>0.3304104787904818</v>
      </c>
      <c r="I2852">
        <v>0.49061068030568339</v>
      </c>
      <c r="J2852">
        <f>_xlfn.BINOM.INV(BinomTrials,_xlfn.GAMMA.INV(Table3[[#This Row],[RV gamma]],GammaShape1,GammaRate1)/BinomTrials,Table3[[#This Row],[RV binom]])</f>
        <v>0</v>
      </c>
      <c r="K2852" s="1">
        <f>Table3[[#This Row],[Risk 1 Simulated occurences]]*_xlfn.LOGNORM.INV(Table3[[#This Row],[RV lognorm]],(LN(ImpLow1)+LN(ImpUp1))/2,(LN(ImpUp1)-LN(ImpLow1))/3.29)</f>
        <v>0</v>
      </c>
      <c r="L2852">
        <f>_xlfn.BINOM.INV(BinomTrials,_xlfn.GAMMA.INV(Table3[[#This Row],[RV gamma]],GammaShape2,GammaRate2)/BinomTrials,Table3[[#This Row],[RV binom]])</f>
        <v>0</v>
      </c>
      <c r="M2852" s="1">
        <f>Table3[[#This Row],[Risk 2 simulated occurences]]*_xlfn.LOGNORM.INV(Table3[[#This Row],[RV lognorm]],(LN(ImpLow2)+LN(ImpUp2))/2,(LN(ImpUp2)-LN(ImpLow2))/3.29)</f>
        <v>0</v>
      </c>
    </row>
    <row r="2853" spans="7:13">
      <c r="G2853">
        <v>0.72413016563473742</v>
      </c>
      <c r="H2853">
        <v>0.20891703162757541</v>
      </c>
      <c r="I2853">
        <v>0.6937038976204134</v>
      </c>
      <c r="J2853">
        <f>_xlfn.BINOM.INV(BinomTrials,_xlfn.GAMMA.INV(Table3[[#This Row],[RV gamma]],GammaShape1,GammaRate1)/BinomTrials,Table3[[#This Row],[RV binom]])</f>
        <v>0</v>
      </c>
      <c r="K2853" s="1">
        <f>Table3[[#This Row],[Risk 1 Simulated occurences]]*_xlfn.LOGNORM.INV(Table3[[#This Row],[RV lognorm]],(LN(ImpLow1)+LN(ImpUp1))/2,(LN(ImpUp1)-LN(ImpLow1))/3.29)</f>
        <v>0</v>
      </c>
      <c r="L2853">
        <f>_xlfn.BINOM.INV(BinomTrials,_xlfn.GAMMA.INV(Table3[[#This Row],[RV gamma]],GammaShape2,GammaRate2)/BinomTrials,Table3[[#This Row],[RV binom]])</f>
        <v>0</v>
      </c>
      <c r="M2853" s="1">
        <f>Table3[[#This Row],[Risk 2 simulated occurences]]*_xlfn.LOGNORM.INV(Table3[[#This Row],[RV lognorm]],(LN(ImpLow2)+LN(ImpUp2))/2,(LN(ImpUp2)-LN(ImpLow2))/3.29)</f>
        <v>0</v>
      </c>
    </row>
    <row r="2854" spans="7:13">
      <c r="G2854">
        <v>0.45569382303193856</v>
      </c>
      <c r="H2854">
        <v>0.26855056466001576</v>
      </c>
      <c r="I2854">
        <v>8.1407306288093007E-2</v>
      </c>
      <c r="J2854">
        <f>_xlfn.BINOM.INV(BinomTrials,_xlfn.GAMMA.INV(Table3[[#This Row],[RV gamma]],GammaShape1,GammaRate1)/BinomTrials,Table3[[#This Row],[RV binom]])</f>
        <v>0</v>
      </c>
      <c r="K2854" s="1">
        <f>Table3[[#This Row],[Risk 1 Simulated occurences]]*_xlfn.LOGNORM.INV(Table3[[#This Row],[RV lognorm]],(LN(ImpLow1)+LN(ImpUp1))/2,(LN(ImpUp1)-LN(ImpLow1))/3.29)</f>
        <v>0</v>
      </c>
      <c r="L2854">
        <f>_xlfn.BINOM.INV(BinomTrials,_xlfn.GAMMA.INV(Table3[[#This Row],[RV gamma]],GammaShape2,GammaRate2)/BinomTrials,Table3[[#This Row],[RV binom]])</f>
        <v>0</v>
      </c>
      <c r="M2854" s="1">
        <f>Table3[[#This Row],[Risk 2 simulated occurences]]*_xlfn.LOGNORM.INV(Table3[[#This Row],[RV lognorm]],(LN(ImpLow2)+LN(ImpUp2))/2,(LN(ImpUp2)-LN(ImpLow2))/3.29)</f>
        <v>0</v>
      </c>
    </row>
    <row r="2855" spans="7:13">
      <c r="G2855">
        <v>0.84608369779125026</v>
      </c>
      <c r="H2855">
        <v>0.52934024088519638</v>
      </c>
      <c r="I2855">
        <v>0.21259678397914245</v>
      </c>
      <c r="J2855">
        <f>_xlfn.BINOM.INV(BinomTrials,_xlfn.GAMMA.INV(Table3[[#This Row],[RV gamma]],GammaShape1,GammaRate1)/BinomTrials,Table3[[#This Row],[RV binom]])</f>
        <v>0</v>
      </c>
      <c r="K2855" s="1">
        <f>Table3[[#This Row],[Risk 1 Simulated occurences]]*_xlfn.LOGNORM.INV(Table3[[#This Row],[RV lognorm]],(LN(ImpLow1)+LN(ImpUp1))/2,(LN(ImpUp1)-LN(ImpLow1))/3.29)</f>
        <v>0</v>
      </c>
      <c r="L2855">
        <f>_xlfn.BINOM.INV(BinomTrials,_xlfn.GAMMA.INV(Table3[[#This Row],[RV gamma]],GammaShape2,GammaRate2)/BinomTrials,Table3[[#This Row],[RV binom]])</f>
        <v>0</v>
      </c>
      <c r="M2855" s="1">
        <f>Table3[[#This Row],[Risk 2 simulated occurences]]*_xlfn.LOGNORM.INV(Table3[[#This Row],[RV lognorm]],(LN(ImpLow2)+LN(ImpUp2))/2,(LN(ImpUp2)-LN(ImpLow2))/3.29)</f>
        <v>0</v>
      </c>
    </row>
    <row r="2856" spans="7:13">
      <c r="G2856">
        <v>0.12870877754348739</v>
      </c>
      <c r="H2856">
        <v>0.62142855749532044</v>
      </c>
      <c r="I2856">
        <v>0.11414833744715357</v>
      </c>
      <c r="J2856">
        <f>_xlfn.BINOM.INV(BinomTrials,_xlfn.GAMMA.INV(Table3[[#This Row],[RV gamma]],GammaShape1,GammaRate1)/BinomTrials,Table3[[#This Row],[RV binom]])</f>
        <v>0</v>
      </c>
      <c r="K2856" s="1">
        <f>Table3[[#This Row],[Risk 1 Simulated occurences]]*_xlfn.LOGNORM.INV(Table3[[#This Row],[RV lognorm]],(LN(ImpLow1)+LN(ImpUp1))/2,(LN(ImpUp1)-LN(ImpLow1))/3.29)</f>
        <v>0</v>
      </c>
      <c r="L2856">
        <f>_xlfn.BINOM.INV(BinomTrials,_xlfn.GAMMA.INV(Table3[[#This Row],[RV gamma]],GammaShape2,GammaRate2)/BinomTrials,Table3[[#This Row],[RV binom]])</f>
        <v>0</v>
      </c>
      <c r="M2856" s="1">
        <f>Table3[[#This Row],[Risk 2 simulated occurences]]*_xlfn.LOGNORM.INV(Table3[[#This Row],[RV lognorm]],(LN(ImpLow2)+LN(ImpUp2))/2,(LN(ImpUp2)-LN(ImpLow2))/3.29)</f>
        <v>0</v>
      </c>
    </row>
    <row r="2857" spans="7:13">
      <c r="G2857">
        <v>0.20842417339255295</v>
      </c>
      <c r="H2857">
        <v>0.34976582385123045</v>
      </c>
      <c r="I2857">
        <v>0.49110747430990798</v>
      </c>
      <c r="J2857">
        <f>_xlfn.BINOM.INV(BinomTrials,_xlfn.GAMMA.INV(Table3[[#This Row],[RV gamma]],GammaShape1,GammaRate1)/BinomTrials,Table3[[#This Row],[RV binom]])</f>
        <v>0</v>
      </c>
      <c r="K2857" s="1">
        <f>Table3[[#This Row],[Risk 1 Simulated occurences]]*_xlfn.LOGNORM.INV(Table3[[#This Row],[RV lognorm]],(LN(ImpLow1)+LN(ImpUp1))/2,(LN(ImpUp1)-LN(ImpLow1))/3.29)</f>
        <v>0</v>
      </c>
      <c r="L2857">
        <f>_xlfn.BINOM.INV(BinomTrials,_xlfn.GAMMA.INV(Table3[[#This Row],[RV gamma]],GammaShape2,GammaRate2)/BinomTrials,Table3[[#This Row],[RV binom]])</f>
        <v>0</v>
      </c>
      <c r="M2857" s="1">
        <f>Table3[[#This Row],[Risk 2 simulated occurences]]*_xlfn.LOGNORM.INV(Table3[[#This Row],[RV lognorm]],(LN(ImpLow2)+LN(ImpUp2))/2,(LN(ImpUp2)-LN(ImpLow2))/3.29)</f>
        <v>0</v>
      </c>
    </row>
    <row r="2858" spans="7:13">
      <c r="G2858">
        <v>0.98508220863765206</v>
      </c>
      <c r="H2858">
        <v>0.51420146763054719</v>
      </c>
      <c r="I2858">
        <v>4.3320726623442364E-2</v>
      </c>
      <c r="J2858">
        <f>_xlfn.BINOM.INV(BinomTrials,_xlfn.GAMMA.INV(Table3[[#This Row],[RV gamma]],GammaShape1,GammaRate1)/BinomTrials,Table3[[#This Row],[RV binom]])</f>
        <v>1</v>
      </c>
      <c r="K2858" s="1">
        <f>Table3[[#This Row],[Risk 1 Simulated occurences]]*_xlfn.LOGNORM.INV(Table3[[#This Row],[RV lognorm]],(LN(ImpLow1)+LN(ImpUp1))/2,(LN(ImpUp1)-LN(ImpLow1))/3.29)</f>
        <v>9532.6538133532595</v>
      </c>
      <c r="L2858">
        <f>_xlfn.BINOM.INV(BinomTrials,_xlfn.GAMMA.INV(Table3[[#This Row],[RV gamma]],GammaShape2,GammaRate2)/BinomTrials,Table3[[#This Row],[RV binom]])</f>
        <v>0</v>
      </c>
      <c r="M2858" s="1">
        <f>Table3[[#This Row],[Risk 2 simulated occurences]]*_xlfn.LOGNORM.INV(Table3[[#This Row],[RV lognorm]],(LN(ImpLow2)+LN(ImpUp2))/2,(LN(ImpUp2)-LN(ImpLow2))/3.29)</f>
        <v>0</v>
      </c>
    </row>
    <row r="2859" spans="7:13">
      <c r="G2859">
        <v>0.27668057301858467</v>
      </c>
      <c r="H2859">
        <v>0.18406646660718437</v>
      </c>
      <c r="I2859">
        <v>9.1452360195784066E-2</v>
      </c>
      <c r="J2859">
        <f>_xlfn.BINOM.INV(BinomTrials,_xlfn.GAMMA.INV(Table3[[#This Row],[RV gamma]],GammaShape1,GammaRate1)/BinomTrials,Table3[[#This Row],[RV binom]])</f>
        <v>0</v>
      </c>
      <c r="K2859" s="1">
        <f>Table3[[#This Row],[Risk 1 Simulated occurences]]*_xlfn.LOGNORM.INV(Table3[[#This Row],[RV lognorm]],(LN(ImpLow1)+LN(ImpUp1))/2,(LN(ImpUp1)-LN(ImpLow1))/3.29)</f>
        <v>0</v>
      </c>
      <c r="L2859">
        <f>_xlfn.BINOM.INV(BinomTrials,_xlfn.GAMMA.INV(Table3[[#This Row],[RV gamma]],GammaShape2,GammaRate2)/BinomTrials,Table3[[#This Row],[RV binom]])</f>
        <v>0</v>
      </c>
      <c r="M2859" s="1">
        <f>Table3[[#This Row],[Risk 2 simulated occurences]]*_xlfn.LOGNORM.INV(Table3[[#This Row],[RV lognorm]],(LN(ImpLow2)+LN(ImpUp2))/2,(LN(ImpUp2)-LN(ImpLow2))/3.29)</f>
        <v>0</v>
      </c>
    </row>
    <row r="2860" spans="7:13">
      <c r="G2860">
        <v>0.17039072335250244</v>
      </c>
      <c r="H2860">
        <v>0.60510426694764952</v>
      </c>
      <c r="I2860">
        <v>3.981781054279665E-2</v>
      </c>
      <c r="J2860">
        <f>_xlfn.BINOM.INV(BinomTrials,_xlfn.GAMMA.INV(Table3[[#This Row],[RV gamma]],GammaShape1,GammaRate1)/BinomTrials,Table3[[#This Row],[RV binom]])</f>
        <v>0</v>
      </c>
      <c r="K2860" s="1">
        <f>Table3[[#This Row],[Risk 1 Simulated occurences]]*_xlfn.LOGNORM.INV(Table3[[#This Row],[RV lognorm]],(LN(ImpLow1)+LN(ImpUp1))/2,(LN(ImpUp1)-LN(ImpLow1))/3.29)</f>
        <v>0</v>
      </c>
      <c r="L2860">
        <f>_xlfn.BINOM.INV(BinomTrials,_xlfn.GAMMA.INV(Table3[[#This Row],[RV gamma]],GammaShape2,GammaRate2)/BinomTrials,Table3[[#This Row],[RV binom]])</f>
        <v>0</v>
      </c>
      <c r="M2860" s="1">
        <f>Table3[[#This Row],[Risk 2 simulated occurences]]*_xlfn.LOGNORM.INV(Table3[[#This Row],[RV lognorm]],(LN(ImpLow2)+LN(ImpUp2))/2,(LN(ImpUp2)-LN(ImpLow2))/3.29)</f>
        <v>0</v>
      </c>
    </row>
    <row r="2861" spans="7:13">
      <c r="G2861">
        <v>0.7568873855084588</v>
      </c>
      <c r="H2861">
        <v>0.98741458914587954</v>
      </c>
      <c r="I2861">
        <v>0.21794179278330031</v>
      </c>
      <c r="J2861">
        <f>_xlfn.BINOM.INV(BinomTrials,_xlfn.GAMMA.INV(Table3[[#This Row],[RV gamma]],GammaShape1,GammaRate1)/BinomTrials,Table3[[#This Row],[RV binom]])</f>
        <v>3</v>
      </c>
      <c r="K2861" s="1">
        <f>Table3[[#This Row],[Risk 1 Simulated occurences]]*_xlfn.LOGNORM.INV(Table3[[#This Row],[RV lognorm]],(LN(ImpLow1)+LN(ImpUp1))/2,(LN(ImpUp1)-LN(ImpLow1))/3.29)</f>
        <v>54991.242790315795</v>
      </c>
      <c r="L2861">
        <f>_xlfn.BINOM.INV(BinomTrials,_xlfn.GAMMA.INV(Table3[[#This Row],[RV gamma]],GammaShape2,GammaRate2)/BinomTrials,Table3[[#This Row],[RV binom]])</f>
        <v>2</v>
      </c>
      <c r="M2861" s="1">
        <f>Table3[[#This Row],[Risk 2 simulated occurences]]*_xlfn.LOGNORM.INV(Table3[[#This Row],[RV lognorm]],(LN(ImpLow2)+LN(ImpUp2))/2,(LN(ImpUp2)-LN(ImpLow2))/3.29)</f>
        <v>3666082.8526877211</v>
      </c>
    </row>
    <row r="2862" spans="7:13">
      <c r="G2862">
        <v>6.288240666635447E-3</v>
      </c>
      <c r="H2862">
        <v>0.47699977479735378</v>
      </c>
      <c r="I2862">
        <v>0.94771130892807209</v>
      </c>
      <c r="J2862">
        <f>_xlfn.BINOM.INV(BinomTrials,_xlfn.GAMMA.INV(Table3[[#This Row],[RV gamma]],GammaShape1,GammaRate1)/BinomTrials,Table3[[#This Row],[RV binom]])</f>
        <v>0</v>
      </c>
      <c r="K2862" s="1">
        <f>Table3[[#This Row],[Risk 1 Simulated occurences]]*_xlfn.LOGNORM.INV(Table3[[#This Row],[RV lognorm]],(LN(ImpLow1)+LN(ImpUp1))/2,(LN(ImpUp1)-LN(ImpLow1))/3.29)</f>
        <v>0</v>
      </c>
      <c r="L2862">
        <f>_xlfn.BINOM.INV(BinomTrials,_xlfn.GAMMA.INV(Table3[[#This Row],[RV gamma]],GammaShape2,GammaRate2)/BinomTrials,Table3[[#This Row],[RV binom]])</f>
        <v>0</v>
      </c>
      <c r="M2862" s="1">
        <f>Table3[[#This Row],[Risk 2 simulated occurences]]*_xlfn.LOGNORM.INV(Table3[[#This Row],[RV lognorm]],(LN(ImpLow2)+LN(ImpUp2))/2,(LN(ImpUp2)-LN(ImpLow2))/3.29)</f>
        <v>0</v>
      </c>
    </row>
    <row r="2863" spans="7:13">
      <c r="G2863">
        <v>0.68646088414195039</v>
      </c>
      <c r="H2863">
        <v>0.93521501912512583</v>
      </c>
      <c r="I2863">
        <v>0.18396915410830134</v>
      </c>
      <c r="J2863">
        <f>_xlfn.BINOM.INV(BinomTrials,_xlfn.GAMMA.INV(Table3[[#This Row],[RV gamma]],GammaShape1,GammaRate1)/BinomTrials,Table3[[#This Row],[RV binom]])</f>
        <v>2</v>
      </c>
      <c r="K2863" s="1">
        <f>Table3[[#This Row],[Risk 1 Simulated occurences]]*_xlfn.LOGNORM.INV(Table3[[#This Row],[RV lognorm]],(LN(ImpLow1)+LN(ImpUp1))/2,(LN(ImpUp1)-LN(ImpLow1))/3.29)</f>
        <v>33679.825405634423</v>
      </c>
      <c r="L2863">
        <f>_xlfn.BINOM.INV(BinomTrials,_xlfn.GAMMA.INV(Table3[[#This Row],[RV gamma]],GammaShape2,GammaRate2)/BinomTrials,Table3[[#This Row],[RV binom]])</f>
        <v>1</v>
      </c>
      <c r="M2863" s="1">
        <f>Table3[[#This Row],[Risk 2 simulated occurences]]*_xlfn.LOGNORM.INV(Table3[[#This Row],[RV lognorm]],(LN(ImpLow2)+LN(ImpUp2))/2,(LN(ImpUp2)-LN(ImpLow2))/3.29)</f>
        <v>1683991.2702817188</v>
      </c>
    </row>
    <row r="2864" spans="7:13">
      <c r="G2864">
        <v>0.34807977375950655</v>
      </c>
      <c r="H2864">
        <v>0.15882643599008509</v>
      </c>
      <c r="I2864">
        <v>0.96957309822066362</v>
      </c>
      <c r="J2864">
        <f>_xlfn.BINOM.INV(BinomTrials,_xlfn.GAMMA.INV(Table3[[#This Row],[RV gamma]],GammaShape1,GammaRate1)/BinomTrials,Table3[[#This Row],[RV binom]])</f>
        <v>0</v>
      </c>
      <c r="K2864" s="1">
        <f>Table3[[#This Row],[Risk 1 Simulated occurences]]*_xlfn.LOGNORM.INV(Table3[[#This Row],[RV lognorm]],(LN(ImpLow1)+LN(ImpUp1))/2,(LN(ImpUp1)-LN(ImpLow1))/3.29)</f>
        <v>0</v>
      </c>
      <c r="L2864">
        <f>_xlfn.BINOM.INV(BinomTrials,_xlfn.GAMMA.INV(Table3[[#This Row],[RV gamma]],GammaShape2,GammaRate2)/BinomTrials,Table3[[#This Row],[RV binom]])</f>
        <v>0</v>
      </c>
      <c r="M2864" s="1">
        <f>Table3[[#This Row],[Risk 2 simulated occurences]]*_xlfn.LOGNORM.INV(Table3[[#This Row],[RV lognorm]],(LN(ImpLow2)+LN(ImpUp2))/2,(LN(ImpUp2)-LN(ImpLow2))/3.29)</f>
        <v>0</v>
      </c>
    </row>
    <row r="2865" spans="7:13">
      <c r="G2865">
        <v>0.17675757602637521</v>
      </c>
      <c r="H2865">
        <v>0.39590968536022569</v>
      </c>
      <c r="I2865">
        <v>0.61506179469407618</v>
      </c>
      <c r="J2865">
        <f>_xlfn.BINOM.INV(BinomTrials,_xlfn.GAMMA.INV(Table3[[#This Row],[RV gamma]],GammaShape1,GammaRate1)/BinomTrials,Table3[[#This Row],[RV binom]])</f>
        <v>0</v>
      </c>
      <c r="K2865" s="1">
        <f>Table3[[#This Row],[Risk 1 Simulated occurences]]*_xlfn.LOGNORM.INV(Table3[[#This Row],[RV lognorm]],(LN(ImpLow1)+LN(ImpUp1))/2,(LN(ImpUp1)-LN(ImpLow1))/3.29)</f>
        <v>0</v>
      </c>
      <c r="L2865">
        <f>_xlfn.BINOM.INV(BinomTrials,_xlfn.GAMMA.INV(Table3[[#This Row],[RV gamma]],GammaShape2,GammaRate2)/BinomTrials,Table3[[#This Row],[RV binom]])</f>
        <v>0</v>
      </c>
      <c r="M2865" s="1">
        <f>Table3[[#This Row],[Risk 2 simulated occurences]]*_xlfn.LOGNORM.INV(Table3[[#This Row],[RV lognorm]],(LN(ImpLow2)+LN(ImpUp2))/2,(LN(ImpUp2)-LN(ImpLow2))/3.29)</f>
        <v>0</v>
      </c>
    </row>
    <row r="2866" spans="7:13">
      <c r="G2866">
        <v>0.76458027528812189</v>
      </c>
      <c r="H2866">
        <v>5.4081849313379192E-2</v>
      </c>
      <c r="I2866">
        <v>0.34358342333863651</v>
      </c>
      <c r="J2866">
        <f>_xlfn.BINOM.INV(BinomTrials,_xlfn.GAMMA.INV(Table3[[#This Row],[RV gamma]],GammaShape1,GammaRate1)/BinomTrials,Table3[[#This Row],[RV binom]])</f>
        <v>0</v>
      </c>
      <c r="K2866" s="1">
        <f>Table3[[#This Row],[Risk 1 Simulated occurences]]*_xlfn.LOGNORM.INV(Table3[[#This Row],[RV lognorm]],(LN(ImpLow1)+LN(ImpUp1))/2,(LN(ImpUp1)-LN(ImpLow1))/3.29)</f>
        <v>0</v>
      </c>
      <c r="L2866">
        <f>_xlfn.BINOM.INV(BinomTrials,_xlfn.GAMMA.INV(Table3[[#This Row],[RV gamma]],GammaShape2,GammaRate2)/BinomTrials,Table3[[#This Row],[RV binom]])</f>
        <v>0</v>
      </c>
      <c r="M2866" s="1">
        <f>Table3[[#This Row],[Risk 2 simulated occurences]]*_xlfn.LOGNORM.INV(Table3[[#This Row],[RV lognorm]],(LN(ImpLow2)+LN(ImpUp2))/2,(LN(ImpUp2)-LN(ImpLow2))/3.29)</f>
        <v>0</v>
      </c>
    </row>
    <row r="2867" spans="7:13">
      <c r="G2867">
        <v>0.30068676746482342</v>
      </c>
      <c r="H2867">
        <v>0.95364140996413371</v>
      </c>
      <c r="I2867">
        <v>0.60659605246344395</v>
      </c>
      <c r="J2867">
        <f>_xlfn.BINOM.INV(BinomTrials,_xlfn.GAMMA.INV(Table3[[#This Row],[RV gamma]],GammaShape1,GammaRate1)/BinomTrials,Table3[[#This Row],[RV binom]])</f>
        <v>2</v>
      </c>
      <c r="K2867" s="1">
        <f>Table3[[#This Row],[Risk 1 Simulated occurences]]*_xlfn.LOGNORM.INV(Table3[[#This Row],[RV lognorm]],(LN(ImpLow1)+LN(ImpUp1))/2,(LN(ImpUp1)-LN(ImpLow1))/3.29)</f>
        <v>76425.112427510699</v>
      </c>
      <c r="L2867">
        <f>_xlfn.BINOM.INV(BinomTrials,_xlfn.GAMMA.INV(Table3[[#This Row],[RV gamma]],GammaShape2,GammaRate2)/BinomTrials,Table3[[#This Row],[RV binom]])</f>
        <v>1</v>
      </c>
      <c r="M2867" s="1">
        <f>Table3[[#This Row],[Risk 2 simulated occurences]]*_xlfn.LOGNORM.INV(Table3[[#This Row],[RV lognorm]],(LN(ImpLow2)+LN(ImpUp2))/2,(LN(ImpUp2)-LN(ImpLow2))/3.29)</f>
        <v>3821255.6213755365</v>
      </c>
    </row>
    <row r="2868" spans="7:13">
      <c r="G2868">
        <v>0.64250078128767241</v>
      </c>
      <c r="H2868">
        <v>0.85117726719527376</v>
      </c>
      <c r="I2868">
        <v>5.9853753102875197E-2</v>
      </c>
      <c r="J2868">
        <f>_xlfn.BINOM.INV(BinomTrials,_xlfn.GAMMA.INV(Table3[[#This Row],[RV gamma]],GammaShape1,GammaRate1)/BinomTrials,Table3[[#This Row],[RV binom]])</f>
        <v>1</v>
      </c>
      <c r="K2868" s="1">
        <f>Table3[[#This Row],[Risk 1 Simulated occurences]]*_xlfn.LOGNORM.INV(Table3[[#This Row],[RV lognorm]],(LN(ImpLow1)+LN(ImpUp1))/2,(LN(ImpUp1)-LN(ImpLow1))/3.29)</f>
        <v>10642.677998782819</v>
      </c>
      <c r="L2868">
        <f>_xlfn.BINOM.INV(BinomTrials,_xlfn.GAMMA.INV(Table3[[#This Row],[RV gamma]],GammaShape2,GammaRate2)/BinomTrials,Table3[[#This Row],[RV binom]])</f>
        <v>1</v>
      </c>
      <c r="M2868" s="1">
        <f>Table3[[#This Row],[Risk 2 simulated occurences]]*_xlfn.LOGNORM.INV(Table3[[#This Row],[RV lognorm]],(LN(ImpLow2)+LN(ImpUp2))/2,(LN(ImpUp2)-LN(ImpLow2))/3.29)</f>
        <v>1064267.7998782806</v>
      </c>
    </row>
    <row r="2869" spans="7:13">
      <c r="G2869">
        <v>0.51063110190938743</v>
      </c>
      <c r="H2869">
        <v>0.73632975096643427</v>
      </c>
      <c r="I2869">
        <v>0.96202840002348111</v>
      </c>
      <c r="J2869">
        <f>_xlfn.BINOM.INV(BinomTrials,_xlfn.GAMMA.INV(Table3[[#This Row],[RV gamma]],GammaShape1,GammaRate1)/BinomTrials,Table3[[#This Row],[RV binom]])</f>
        <v>1</v>
      </c>
      <c r="K2869" s="1">
        <f>Table3[[#This Row],[Risk 1 Simulated occurences]]*_xlfn.LOGNORM.INV(Table3[[#This Row],[RV lognorm]],(LN(ImpLow1)+LN(ImpUp1))/2,(LN(ImpUp1)-LN(ImpLow1))/3.29)</f>
        <v>109504.0760256346</v>
      </c>
      <c r="L2869">
        <f>_xlfn.BINOM.INV(BinomTrials,_xlfn.GAMMA.INV(Table3[[#This Row],[RV gamma]],GammaShape2,GammaRate2)/BinomTrials,Table3[[#This Row],[RV binom]])</f>
        <v>0</v>
      </c>
      <c r="M2869" s="1">
        <f>Table3[[#This Row],[Risk 2 simulated occurences]]*_xlfn.LOGNORM.INV(Table3[[#This Row],[RV lognorm]],(LN(ImpLow2)+LN(ImpUp2))/2,(LN(ImpUp2)-LN(ImpLow2))/3.29)</f>
        <v>0</v>
      </c>
    </row>
    <row r="2870" spans="7:13">
      <c r="G2870">
        <v>0.17692979107467913</v>
      </c>
      <c r="H2870">
        <v>0.49412449286045718</v>
      </c>
      <c r="I2870">
        <v>0.81131919464623514</v>
      </c>
      <c r="J2870">
        <f>_xlfn.BINOM.INV(BinomTrials,_xlfn.GAMMA.INV(Table3[[#This Row],[RV gamma]],GammaShape1,GammaRate1)/BinomTrials,Table3[[#This Row],[RV binom]])</f>
        <v>0</v>
      </c>
      <c r="K2870" s="1">
        <f>Table3[[#This Row],[Risk 1 Simulated occurences]]*_xlfn.LOGNORM.INV(Table3[[#This Row],[RV lognorm]],(LN(ImpLow1)+LN(ImpUp1))/2,(LN(ImpUp1)-LN(ImpLow1))/3.29)</f>
        <v>0</v>
      </c>
      <c r="L2870">
        <f>_xlfn.BINOM.INV(BinomTrials,_xlfn.GAMMA.INV(Table3[[#This Row],[RV gamma]],GammaShape2,GammaRate2)/BinomTrials,Table3[[#This Row],[RV binom]])</f>
        <v>0</v>
      </c>
      <c r="M2870" s="1">
        <f>Table3[[#This Row],[Risk 2 simulated occurences]]*_xlfn.LOGNORM.INV(Table3[[#This Row],[RV lognorm]],(LN(ImpLow2)+LN(ImpUp2))/2,(LN(ImpUp2)-LN(ImpLow2))/3.29)</f>
        <v>0</v>
      </c>
    </row>
    <row r="2871" spans="7:13">
      <c r="G2871">
        <v>0.65899859213223611</v>
      </c>
      <c r="H2871">
        <v>0.75035150570345643</v>
      </c>
      <c r="I2871">
        <v>0.84170441927467676</v>
      </c>
      <c r="J2871">
        <f>_xlfn.BINOM.INV(BinomTrials,_xlfn.GAMMA.INV(Table3[[#This Row],[RV gamma]],GammaShape1,GammaRate1)/BinomTrials,Table3[[#This Row],[RV binom]])</f>
        <v>1</v>
      </c>
      <c r="K2871" s="1">
        <f>Table3[[#This Row],[Risk 1 Simulated occurences]]*_xlfn.LOGNORM.INV(Table3[[#This Row],[RV lognorm]],(LN(ImpLow1)+LN(ImpUp1))/2,(LN(ImpUp1)-LN(ImpLow1))/3.29)</f>
        <v>63738.744891416012</v>
      </c>
      <c r="L2871">
        <f>_xlfn.BINOM.INV(BinomTrials,_xlfn.GAMMA.INV(Table3[[#This Row],[RV gamma]],GammaShape2,GammaRate2)/BinomTrials,Table3[[#This Row],[RV binom]])</f>
        <v>0</v>
      </c>
      <c r="M2871" s="1">
        <f>Table3[[#This Row],[Risk 2 simulated occurences]]*_xlfn.LOGNORM.INV(Table3[[#This Row],[RV lognorm]],(LN(ImpLow2)+LN(ImpUp2))/2,(LN(ImpUp2)-LN(ImpLow2))/3.29)</f>
        <v>0</v>
      </c>
    </row>
    <row r="2872" spans="7:13">
      <c r="G2872">
        <v>0.78933796649302257</v>
      </c>
      <c r="H2872">
        <v>0.15775635799288579</v>
      </c>
      <c r="I2872">
        <v>0.52617474949274901</v>
      </c>
      <c r="J2872">
        <f>_xlfn.BINOM.INV(BinomTrials,_xlfn.GAMMA.INV(Table3[[#This Row],[RV gamma]],GammaShape1,GammaRate1)/BinomTrials,Table3[[#This Row],[RV binom]])</f>
        <v>0</v>
      </c>
      <c r="K2872" s="1">
        <f>Table3[[#This Row],[Risk 1 Simulated occurences]]*_xlfn.LOGNORM.INV(Table3[[#This Row],[RV lognorm]],(LN(ImpLow1)+LN(ImpUp1))/2,(LN(ImpUp1)-LN(ImpLow1))/3.29)</f>
        <v>0</v>
      </c>
      <c r="L2872">
        <f>_xlfn.BINOM.INV(BinomTrials,_xlfn.GAMMA.INV(Table3[[#This Row],[RV gamma]],GammaShape2,GammaRate2)/BinomTrials,Table3[[#This Row],[RV binom]])</f>
        <v>0</v>
      </c>
      <c r="M2872" s="1">
        <f>Table3[[#This Row],[Risk 2 simulated occurences]]*_xlfn.LOGNORM.INV(Table3[[#This Row],[RV lognorm]],(LN(ImpLow2)+LN(ImpUp2))/2,(LN(ImpUp2)-LN(ImpLow2))/3.29)</f>
        <v>0</v>
      </c>
    </row>
    <row r="2873" spans="7:13">
      <c r="G2873">
        <v>0.40320284823104874</v>
      </c>
      <c r="H2873">
        <v>0.41110878643165749</v>
      </c>
      <c r="I2873">
        <v>0.4190147246322663</v>
      </c>
      <c r="J2873">
        <f>_xlfn.BINOM.INV(BinomTrials,_xlfn.GAMMA.INV(Table3[[#This Row],[RV gamma]],GammaShape1,GammaRate1)/BinomTrials,Table3[[#This Row],[RV binom]])</f>
        <v>0</v>
      </c>
      <c r="K2873" s="1">
        <f>Table3[[#This Row],[Risk 1 Simulated occurences]]*_xlfn.LOGNORM.INV(Table3[[#This Row],[RV lognorm]],(LN(ImpLow1)+LN(ImpUp1))/2,(LN(ImpUp1)-LN(ImpLow1))/3.29)</f>
        <v>0</v>
      </c>
      <c r="L2873">
        <f>_xlfn.BINOM.INV(BinomTrials,_xlfn.GAMMA.INV(Table3[[#This Row],[RV gamma]],GammaShape2,GammaRate2)/BinomTrials,Table3[[#This Row],[RV binom]])</f>
        <v>0</v>
      </c>
      <c r="M2873" s="1">
        <f>Table3[[#This Row],[Risk 2 simulated occurences]]*_xlfn.LOGNORM.INV(Table3[[#This Row],[RV lognorm]],(LN(ImpLow2)+LN(ImpUp2))/2,(LN(ImpUp2)-LN(ImpLow2))/3.29)</f>
        <v>0</v>
      </c>
    </row>
    <row r="2874" spans="7:13">
      <c r="G2874">
        <v>0.63027021923580684</v>
      </c>
      <c r="H2874">
        <v>0.50537355686788143</v>
      </c>
      <c r="I2874">
        <v>0.38047689449995614</v>
      </c>
      <c r="J2874">
        <f>_xlfn.BINOM.INV(BinomTrials,_xlfn.GAMMA.INV(Table3[[#This Row],[RV gamma]],GammaShape1,GammaRate1)/BinomTrials,Table3[[#This Row],[RV binom]])</f>
        <v>0</v>
      </c>
      <c r="K2874" s="1">
        <f>Table3[[#This Row],[Risk 1 Simulated occurences]]*_xlfn.LOGNORM.INV(Table3[[#This Row],[RV lognorm]],(LN(ImpLow1)+LN(ImpUp1))/2,(LN(ImpUp1)-LN(ImpLow1))/3.29)</f>
        <v>0</v>
      </c>
      <c r="L2874">
        <f>_xlfn.BINOM.INV(BinomTrials,_xlfn.GAMMA.INV(Table3[[#This Row],[RV gamma]],GammaShape2,GammaRate2)/BinomTrials,Table3[[#This Row],[RV binom]])</f>
        <v>0</v>
      </c>
      <c r="M2874" s="1">
        <f>Table3[[#This Row],[Risk 2 simulated occurences]]*_xlfn.LOGNORM.INV(Table3[[#This Row],[RV lognorm]],(LN(ImpLow2)+LN(ImpUp2))/2,(LN(ImpUp2)-LN(ImpLow2))/3.29)</f>
        <v>0</v>
      </c>
    </row>
    <row r="2875" spans="7:13">
      <c r="G2875">
        <v>0.95157469620535839</v>
      </c>
      <c r="H2875">
        <v>0.81337027848389476</v>
      </c>
      <c r="I2875">
        <v>0.67516586076243124</v>
      </c>
      <c r="J2875">
        <f>_xlfn.BINOM.INV(BinomTrials,_xlfn.GAMMA.INV(Table3[[#This Row],[RV gamma]],GammaShape1,GammaRate1)/BinomTrials,Table3[[#This Row],[RV binom]])</f>
        <v>1</v>
      </c>
      <c r="K2875" s="1">
        <f>Table3[[#This Row],[Risk 1 Simulated occurences]]*_xlfn.LOGNORM.INV(Table3[[#This Row],[RV lognorm]],(LN(ImpLow1)+LN(ImpUp1))/2,(LN(ImpUp1)-LN(ImpLow1))/3.29)</f>
        <v>43457.198325912883</v>
      </c>
      <c r="L2875">
        <f>_xlfn.BINOM.INV(BinomTrials,_xlfn.GAMMA.INV(Table3[[#This Row],[RV gamma]],GammaShape2,GammaRate2)/BinomTrials,Table3[[#This Row],[RV binom]])</f>
        <v>1</v>
      </c>
      <c r="M2875" s="1">
        <f>Table3[[#This Row],[Risk 2 simulated occurences]]*_xlfn.LOGNORM.INV(Table3[[#This Row],[RV lognorm]],(LN(ImpLow2)+LN(ImpUp2))/2,(LN(ImpUp2)-LN(ImpLow2))/3.29)</f>
        <v>4345719.8325912897</v>
      </c>
    </row>
    <row r="2876" spans="7:13">
      <c r="G2876">
        <v>0.11591912345770705</v>
      </c>
      <c r="H2876">
        <v>0.31427047881962289</v>
      </c>
      <c r="I2876">
        <v>0.51262183418153873</v>
      </c>
      <c r="J2876">
        <f>_xlfn.BINOM.INV(BinomTrials,_xlfn.GAMMA.INV(Table3[[#This Row],[RV gamma]],GammaShape1,GammaRate1)/BinomTrials,Table3[[#This Row],[RV binom]])</f>
        <v>0</v>
      </c>
      <c r="K2876" s="1">
        <f>Table3[[#This Row],[Risk 1 Simulated occurences]]*_xlfn.LOGNORM.INV(Table3[[#This Row],[RV lognorm]],(LN(ImpLow1)+LN(ImpUp1))/2,(LN(ImpUp1)-LN(ImpLow1))/3.29)</f>
        <v>0</v>
      </c>
      <c r="L2876">
        <f>_xlfn.BINOM.INV(BinomTrials,_xlfn.GAMMA.INV(Table3[[#This Row],[RV gamma]],GammaShape2,GammaRate2)/BinomTrials,Table3[[#This Row],[RV binom]])</f>
        <v>0</v>
      </c>
      <c r="M2876" s="1">
        <f>Table3[[#This Row],[Risk 2 simulated occurences]]*_xlfn.LOGNORM.INV(Table3[[#This Row],[RV lognorm]],(LN(ImpLow2)+LN(ImpUp2))/2,(LN(ImpUp2)-LN(ImpLow2))/3.29)</f>
        <v>0</v>
      </c>
    </row>
    <row r="2877" spans="7:13">
      <c r="G2877">
        <v>0.25270795368249899</v>
      </c>
      <c r="H2877">
        <v>0.94393752140176368</v>
      </c>
      <c r="I2877">
        <v>0.63516708912102837</v>
      </c>
      <c r="J2877">
        <f>_xlfn.BINOM.INV(BinomTrials,_xlfn.GAMMA.INV(Table3[[#This Row],[RV gamma]],GammaShape1,GammaRate1)/BinomTrials,Table3[[#This Row],[RV binom]])</f>
        <v>2</v>
      </c>
      <c r="K2877" s="1">
        <f>Table3[[#This Row],[Risk 1 Simulated occurences]]*_xlfn.LOGNORM.INV(Table3[[#This Row],[RV lognorm]],(LN(ImpLow1)+LN(ImpUp1))/2,(LN(ImpUp1)-LN(ImpLow1))/3.29)</f>
        <v>80550.177068836827</v>
      </c>
      <c r="L2877">
        <f>_xlfn.BINOM.INV(BinomTrials,_xlfn.GAMMA.INV(Table3[[#This Row],[RV gamma]],GammaShape2,GammaRate2)/BinomTrials,Table3[[#This Row],[RV binom]])</f>
        <v>1</v>
      </c>
      <c r="M2877" s="1">
        <f>Table3[[#This Row],[Risk 2 simulated occurences]]*_xlfn.LOGNORM.INV(Table3[[#This Row],[RV lognorm]],(LN(ImpLow2)+LN(ImpUp2))/2,(LN(ImpUp2)-LN(ImpLow2))/3.29)</f>
        <v>4027508.8534418428</v>
      </c>
    </row>
    <row r="2878" spans="7:13">
      <c r="G2878">
        <v>0.2625775417604379</v>
      </c>
      <c r="H2878">
        <v>0.75792219944201511</v>
      </c>
      <c r="I2878">
        <v>0.25326685712359231</v>
      </c>
      <c r="J2878">
        <f>_xlfn.BINOM.INV(BinomTrials,_xlfn.GAMMA.INV(Table3[[#This Row],[RV gamma]],GammaShape1,GammaRate1)/BinomTrials,Table3[[#This Row],[RV binom]])</f>
        <v>1</v>
      </c>
      <c r="K2878" s="1">
        <f>Table3[[#This Row],[Risk 1 Simulated occurences]]*_xlfn.LOGNORM.INV(Table3[[#This Row],[RV lognorm]],(LN(ImpLow1)+LN(ImpUp1))/2,(LN(ImpUp1)-LN(ImpLow1))/3.29)</f>
        <v>19865.610572545345</v>
      </c>
      <c r="L2878">
        <f>_xlfn.BINOM.INV(BinomTrials,_xlfn.GAMMA.INV(Table3[[#This Row],[RV gamma]],GammaShape2,GammaRate2)/BinomTrials,Table3[[#This Row],[RV binom]])</f>
        <v>0</v>
      </c>
      <c r="M2878" s="1">
        <f>Table3[[#This Row],[Risk 2 simulated occurences]]*_xlfn.LOGNORM.INV(Table3[[#This Row],[RV lognorm]],(LN(ImpLow2)+LN(ImpUp2))/2,(LN(ImpUp2)-LN(ImpLow2))/3.29)</f>
        <v>0</v>
      </c>
    </row>
    <row r="2879" spans="7:13">
      <c r="G2879">
        <v>0.14074436767992768</v>
      </c>
      <c r="H2879">
        <v>0.39840602194816155</v>
      </c>
      <c r="I2879">
        <v>0.65606767621639539</v>
      </c>
      <c r="J2879">
        <f>_xlfn.BINOM.INV(BinomTrials,_xlfn.GAMMA.INV(Table3[[#This Row],[RV gamma]],GammaShape1,GammaRate1)/BinomTrials,Table3[[#This Row],[RV binom]])</f>
        <v>0</v>
      </c>
      <c r="K2879" s="1">
        <f>Table3[[#This Row],[Risk 1 Simulated occurences]]*_xlfn.LOGNORM.INV(Table3[[#This Row],[RV lognorm]],(LN(ImpLow1)+LN(ImpUp1))/2,(LN(ImpUp1)-LN(ImpLow1))/3.29)</f>
        <v>0</v>
      </c>
      <c r="L2879">
        <f>_xlfn.BINOM.INV(BinomTrials,_xlfn.GAMMA.INV(Table3[[#This Row],[RV gamma]],GammaShape2,GammaRate2)/BinomTrials,Table3[[#This Row],[RV binom]])</f>
        <v>0</v>
      </c>
      <c r="M2879" s="1">
        <f>Table3[[#This Row],[Risk 2 simulated occurences]]*_xlfn.LOGNORM.INV(Table3[[#This Row],[RV lognorm]],(LN(ImpLow2)+LN(ImpUp2))/2,(LN(ImpUp2)-LN(ImpLow2))/3.29)</f>
        <v>0</v>
      </c>
    </row>
    <row r="2880" spans="7:13">
      <c r="G2880">
        <v>0.4905875965443382</v>
      </c>
      <c r="H2880">
        <v>1.0010882751089932E-2</v>
      </c>
      <c r="I2880">
        <v>0.52943416895784168</v>
      </c>
      <c r="J2880">
        <f>_xlfn.BINOM.INV(BinomTrials,_xlfn.GAMMA.INV(Table3[[#This Row],[RV gamma]],GammaShape1,GammaRate1)/BinomTrials,Table3[[#This Row],[RV binom]])</f>
        <v>0</v>
      </c>
      <c r="K2880" s="1">
        <f>Table3[[#This Row],[Risk 1 Simulated occurences]]*_xlfn.LOGNORM.INV(Table3[[#This Row],[RV lognorm]],(LN(ImpLow1)+LN(ImpUp1))/2,(LN(ImpUp1)-LN(ImpLow1))/3.29)</f>
        <v>0</v>
      </c>
      <c r="L2880">
        <f>_xlfn.BINOM.INV(BinomTrials,_xlfn.GAMMA.INV(Table3[[#This Row],[RV gamma]],GammaShape2,GammaRate2)/BinomTrials,Table3[[#This Row],[RV binom]])</f>
        <v>0</v>
      </c>
      <c r="M2880" s="1">
        <f>Table3[[#This Row],[Risk 2 simulated occurences]]*_xlfn.LOGNORM.INV(Table3[[#This Row],[RV lognorm]],(LN(ImpLow2)+LN(ImpUp2))/2,(LN(ImpUp2)-LN(ImpLow2))/3.29)</f>
        <v>0</v>
      </c>
    </row>
    <row r="2881" spans="7:13">
      <c r="G2881">
        <v>0.30573512069216702</v>
      </c>
      <c r="H2881">
        <v>0.25290639756848404</v>
      </c>
      <c r="I2881">
        <v>0.20007767444480101</v>
      </c>
      <c r="J2881">
        <f>_xlfn.BINOM.INV(BinomTrials,_xlfn.GAMMA.INV(Table3[[#This Row],[RV gamma]],GammaShape1,GammaRate1)/BinomTrials,Table3[[#This Row],[RV binom]])</f>
        <v>0</v>
      </c>
      <c r="K2881" s="1">
        <f>Table3[[#This Row],[Risk 1 Simulated occurences]]*_xlfn.LOGNORM.INV(Table3[[#This Row],[RV lognorm]],(LN(ImpLow1)+LN(ImpUp1))/2,(LN(ImpUp1)-LN(ImpLow1))/3.29)</f>
        <v>0</v>
      </c>
      <c r="L2881">
        <f>_xlfn.BINOM.INV(BinomTrials,_xlfn.GAMMA.INV(Table3[[#This Row],[RV gamma]],GammaShape2,GammaRate2)/BinomTrials,Table3[[#This Row],[RV binom]])</f>
        <v>0</v>
      </c>
      <c r="M2881" s="1">
        <f>Table3[[#This Row],[Risk 2 simulated occurences]]*_xlfn.LOGNORM.INV(Table3[[#This Row],[RV lognorm]],(LN(ImpLow2)+LN(ImpUp2))/2,(LN(ImpUp2)-LN(ImpLow2))/3.29)</f>
        <v>0</v>
      </c>
    </row>
    <row r="2882" spans="7:13">
      <c r="G2882">
        <v>0.49017347325113297</v>
      </c>
      <c r="H2882">
        <v>0.59782393351095908</v>
      </c>
      <c r="I2882">
        <v>0.70547439377078525</v>
      </c>
      <c r="J2882">
        <f>_xlfn.BINOM.INV(BinomTrials,_xlfn.GAMMA.INV(Table3[[#This Row],[RV gamma]],GammaShape1,GammaRate1)/BinomTrials,Table3[[#This Row],[RV binom]])</f>
        <v>0</v>
      </c>
      <c r="K2882" s="1">
        <f>Table3[[#This Row],[Risk 1 Simulated occurences]]*_xlfn.LOGNORM.INV(Table3[[#This Row],[RV lognorm]],(LN(ImpLow1)+LN(ImpUp1))/2,(LN(ImpUp1)-LN(ImpLow1))/3.29)</f>
        <v>0</v>
      </c>
      <c r="L2882">
        <f>_xlfn.BINOM.INV(BinomTrials,_xlfn.GAMMA.INV(Table3[[#This Row],[RV gamma]],GammaShape2,GammaRate2)/BinomTrials,Table3[[#This Row],[RV binom]])</f>
        <v>0</v>
      </c>
      <c r="M2882" s="1">
        <f>Table3[[#This Row],[Risk 2 simulated occurences]]*_xlfn.LOGNORM.INV(Table3[[#This Row],[RV lognorm]],(LN(ImpLow2)+LN(ImpUp2))/2,(LN(ImpUp2)-LN(ImpLow2))/3.29)</f>
        <v>0</v>
      </c>
    </row>
    <row r="2883" spans="7:13">
      <c r="G2883">
        <v>0.34556493179200448</v>
      </c>
      <c r="H2883">
        <v>0.62685051868988695</v>
      </c>
      <c r="I2883">
        <v>0.90813610558776936</v>
      </c>
      <c r="J2883">
        <f>_xlfn.BINOM.INV(BinomTrials,_xlfn.GAMMA.INV(Table3[[#This Row],[RV gamma]],GammaShape1,GammaRate1)/BinomTrials,Table3[[#This Row],[RV binom]])</f>
        <v>0</v>
      </c>
      <c r="K2883" s="1">
        <f>Table3[[#This Row],[Risk 1 Simulated occurences]]*_xlfn.LOGNORM.INV(Table3[[#This Row],[RV lognorm]],(LN(ImpLow1)+LN(ImpUp1))/2,(LN(ImpUp1)-LN(ImpLow1))/3.29)</f>
        <v>0</v>
      </c>
      <c r="L2883">
        <f>_xlfn.BINOM.INV(BinomTrials,_xlfn.GAMMA.INV(Table3[[#This Row],[RV gamma]],GammaShape2,GammaRate2)/BinomTrials,Table3[[#This Row],[RV binom]])</f>
        <v>0</v>
      </c>
      <c r="M2883" s="1">
        <f>Table3[[#This Row],[Risk 2 simulated occurences]]*_xlfn.LOGNORM.INV(Table3[[#This Row],[RV lognorm]],(LN(ImpLow2)+LN(ImpUp2))/2,(LN(ImpUp2)-LN(ImpLow2))/3.29)</f>
        <v>0</v>
      </c>
    </row>
    <row r="2884" spans="7:13">
      <c r="G2884">
        <v>0.9098086282190907</v>
      </c>
      <c r="H2884">
        <v>0.47666762092926895</v>
      </c>
      <c r="I2884">
        <v>4.3526613639447195E-2</v>
      </c>
      <c r="J2884">
        <f>_xlfn.BINOM.INV(BinomTrials,_xlfn.GAMMA.INV(Table3[[#This Row],[RV gamma]],GammaShape1,GammaRate1)/BinomTrials,Table3[[#This Row],[RV binom]])</f>
        <v>0</v>
      </c>
      <c r="K2884" s="1">
        <f>Table3[[#This Row],[Risk 1 Simulated occurences]]*_xlfn.LOGNORM.INV(Table3[[#This Row],[RV lognorm]],(LN(ImpLow1)+LN(ImpUp1))/2,(LN(ImpUp1)-LN(ImpLow1))/3.29)</f>
        <v>0</v>
      </c>
      <c r="L2884">
        <f>_xlfn.BINOM.INV(BinomTrials,_xlfn.GAMMA.INV(Table3[[#This Row],[RV gamma]],GammaShape2,GammaRate2)/BinomTrials,Table3[[#This Row],[RV binom]])</f>
        <v>0</v>
      </c>
      <c r="M2884" s="1">
        <f>Table3[[#This Row],[Risk 2 simulated occurences]]*_xlfn.LOGNORM.INV(Table3[[#This Row],[RV lognorm]],(LN(ImpLow2)+LN(ImpUp2))/2,(LN(ImpUp2)-LN(ImpLow2))/3.29)</f>
        <v>0</v>
      </c>
    </row>
    <row r="2885" spans="7:13">
      <c r="G2885">
        <v>0.1536144782573052</v>
      </c>
      <c r="H2885">
        <v>0.35270495822313475</v>
      </c>
      <c r="I2885">
        <v>0.55179543818896426</v>
      </c>
      <c r="J2885">
        <f>_xlfn.BINOM.INV(BinomTrials,_xlfn.GAMMA.INV(Table3[[#This Row],[RV gamma]],GammaShape1,GammaRate1)/BinomTrials,Table3[[#This Row],[RV binom]])</f>
        <v>0</v>
      </c>
      <c r="K2885" s="1">
        <f>Table3[[#This Row],[Risk 1 Simulated occurences]]*_xlfn.LOGNORM.INV(Table3[[#This Row],[RV lognorm]],(LN(ImpLow1)+LN(ImpUp1))/2,(LN(ImpUp1)-LN(ImpLow1))/3.29)</f>
        <v>0</v>
      </c>
      <c r="L2885">
        <f>_xlfn.BINOM.INV(BinomTrials,_xlfn.GAMMA.INV(Table3[[#This Row],[RV gamma]],GammaShape2,GammaRate2)/BinomTrials,Table3[[#This Row],[RV binom]])</f>
        <v>0</v>
      </c>
      <c r="M2885" s="1">
        <f>Table3[[#This Row],[Risk 2 simulated occurences]]*_xlfn.LOGNORM.INV(Table3[[#This Row],[RV lognorm]],(LN(ImpLow2)+LN(ImpUp2))/2,(LN(ImpUp2)-LN(ImpLow2))/3.29)</f>
        <v>0</v>
      </c>
    </row>
    <row r="2886" spans="7:13">
      <c r="G2886">
        <v>0.7985360705286898</v>
      </c>
      <c r="H2886">
        <v>0.91223285622533079</v>
      </c>
      <c r="I2886">
        <v>2.5929641921971759E-2</v>
      </c>
      <c r="J2886">
        <f>_xlfn.BINOM.INV(BinomTrials,_xlfn.GAMMA.INV(Table3[[#This Row],[RV gamma]],GammaShape1,GammaRate1)/BinomTrials,Table3[[#This Row],[RV binom]])</f>
        <v>2</v>
      </c>
      <c r="K2886" s="1">
        <f>Table3[[#This Row],[Risk 1 Simulated occurences]]*_xlfn.LOGNORM.INV(Table3[[#This Row],[RV lognorm]],(LN(ImpLow1)+LN(ImpUp1))/2,(LN(ImpUp1)-LN(ImpLow1))/3.29)</f>
        <v>16220.242738948928</v>
      </c>
      <c r="L2886">
        <f>_xlfn.BINOM.INV(BinomTrials,_xlfn.GAMMA.INV(Table3[[#This Row],[RV gamma]],GammaShape2,GammaRate2)/BinomTrials,Table3[[#This Row],[RV binom]])</f>
        <v>1</v>
      </c>
      <c r="M2886" s="1">
        <f>Table3[[#This Row],[Risk 2 simulated occurences]]*_xlfn.LOGNORM.INV(Table3[[#This Row],[RV lognorm]],(LN(ImpLow2)+LN(ImpUp2))/2,(LN(ImpUp2)-LN(ImpLow2))/3.29)</f>
        <v>811012.13694744674</v>
      </c>
    </row>
    <row r="2887" spans="7:13">
      <c r="G2887">
        <v>0.99573737568954812</v>
      </c>
      <c r="H2887">
        <v>0.8976145791344412</v>
      </c>
      <c r="I2887">
        <v>0.7994917825793344</v>
      </c>
      <c r="J2887">
        <f>_xlfn.BINOM.INV(BinomTrials,_xlfn.GAMMA.INV(Table3[[#This Row],[RV gamma]],GammaShape1,GammaRate1)/BinomTrials,Table3[[#This Row],[RV binom]])</f>
        <v>2</v>
      </c>
      <c r="K2887" s="1">
        <f>Table3[[#This Row],[Risk 1 Simulated occurences]]*_xlfn.LOGNORM.INV(Table3[[#This Row],[RV lognorm]],(LN(ImpLow1)+LN(ImpUp1))/2,(LN(ImpUp1)-LN(ImpLow1))/3.29)</f>
        <v>113838.86991803322</v>
      </c>
      <c r="L2887">
        <f>_xlfn.BINOM.INV(BinomTrials,_xlfn.GAMMA.INV(Table3[[#This Row],[RV gamma]],GammaShape2,GammaRate2)/BinomTrials,Table3[[#This Row],[RV binom]])</f>
        <v>1</v>
      </c>
      <c r="M2887" s="1">
        <f>Table3[[#This Row],[Risk 2 simulated occurences]]*_xlfn.LOGNORM.INV(Table3[[#This Row],[RV lognorm]],(LN(ImpLow2)+LN(ImpUp2))/2,(LN(ImpUp2)-LN(ImpLow2))/3.29)</f>
        <v>5691943.4959016731</v>
      </c>
    </row>
    <row r="2888" spans="7:13">
      <c r="G2888">
        <v>0.35807321423574967</v>
      </c>
      <c r="H2888">
        <v>0.20823151255409769</v>
      </c>
      <c r="I2888">
        <v>5.8389810872445727E-2</v>
      </c>
      <c r="J2888">
        <f>_xlfn.BINOM.INV(BinomTrials,_xlfn.GAMMA.INV(Table3[[#This Row],[RV gamma]],GammaShape1,GammaRate1)/BinomTrials,Table3[[#This Row],[RV binom]])</f>
        <v>0</v>
      </c>
      <c r="K2888" s="1">
        <f>Table3[[#This Row],[Risk 1 Simulated occurences]]*_xlfn.LOGNORM.INV(Table3[[#This Row],[RV lognorm]],(LN(ImpLow1)+LN(ImpUp1))/2,(LN(ImpUp1)-LN(ImpLow1))/3.29)</f>
        <v>0</v>
      </c>
      <c r="L2888">
        <f>_xlfn.BINOM.INV(BinomTrials,_xlfn.GAMMA.INV(Table3[[#This Row],[RV gamma]],GammaShape2,GammaRate2)/BinomTrials,Table3[[#This Row],[RV binom]])</f>
        <v>0</v>
      </c>
      <c r="M2888" s="1">
        <f>Table3[[#This Row],[Risk 2 simulated occurences]]*_xlfn.LOGNORM.INV(Table3[[#This Row],[RV lognorm]],(LN(ImpLow2)+LN(ImpUp2))/2,(LN(ImpUp2)-LN(ImpLow2))/3.29)</f>
        <v>0</v>
      </c>
    </row>
    <row r="2889" spans="7:13">
      <c r="G2889">
        <v>0.13651166024455413</v>
      </c>
      <c r="H2889">
        <v>0.74703149671993752</v>
      </c>
      <c r="I2889">
        <v>0.35755133319532095</v>
      </c>
      <c r="J2889">
        <f>_xlfn.BINOM.INV(BinomTrials,_xlfn.GAMMA.INV(Table3[[#This Row],[RV gamma]],GammaShape1,GammaRate1)/BinomTrials,Table3[[#This Row],[RV binom]])</f>
        <v>1</v>
      </c>
      <c r="K2889" s="1">
        <f>Table3[[#This Row],[Risk 1 Simulated occurences]]*_xlfn.LOGNORM.INV(Table3[[#This Row],[RV lognorm]],(LN(ImpLow1)+LN(ImpUp1))/2,(LN(ImpUp1)-LN(ImpLow1))/3.29)</f>
        <v>24493.688591669208</v>
      </c>
      <c r="L2889">
        <f>_xlfn.BINOM.INV(BinomTrials,_xlfn.GAMMA.INV(Table3[[#This Row],[RV gamma]],GammaShape2,GammaRate2)/BinomTrials,Table3[[#This Row],[RV binom]])</f>
        <v>0</v>
      </c>
      <c r="M2889" s="1">
        <f>Table3[[#This Row],[Risk 2 simulated occurences]]*_xlfn.LOGNORM.INV(Table3[[#This Row],[RV lognorm]],(LN(ImpLow2)+LN(ImpUp2))/2,(LN(ImpUp2)-LN(ImpLow2))/3.29)</f>
        <v>0</v>
      </c>
    </row>
    <row r="2890" spans="7:13">
      <c r="G2890">
        <v>0.35147373022114564</v>
      </c>
      <c r="H2890">
        <v>0.35836537199018775</v>
      </c>
      <c r="I2890">
        <v>0.36525701375922981</v>
      </c>
      <c r="J2890">
        <f>_xlfn.BINOM.INV(BinomTrials,_xlfn.GAMMA.INV(Table3[[#This Row],[RV gamma]],GammaShape1,GammaRate1)/BinomTrials,Table3[[#This Row],[RV binom]])</f>
        <v>0</v>
      </c>
      <c r="K2890" s="1">
        <f>Table3[[#This Row],[Risk 1 Simulated occurences]]*_xlfn.LOGNORM.INV(Table3[[#This Row],[RV lognorm]],(LN(ImpLow1)+LN(ImpUp1))/2,(LN(ImpUp1)-LN(ImpLow1))/3.29)</f>
        <v>0</v>
      </c>
      <c r="L2890">
        <f>_xlfn.BINOM.INV(BinomTrials,_xlfn.GAMMA.INV(Table3[[#This Row],[RV gamma]],GammaShape2,GammaRate2)/BinomTrials,Table3[[#This Row],[RV binom]])</f>
        <v>0</v>
      </c>
      <c r="M2890" s="1">
        <f>Table3[[#This Row],[Risk 2 simulated occurences]]*_xlfn.LOGNORM.INV(Table3[[#This Row],[RV lognorm]],(LN(ImpLow2)+LN(ImpUp2))/2,(LN(ImpUp2)-LN(ImpLow2))/3.29)</f>
        <v>0</v>
      </c>
    </row>
    <row r="2891" spans="7:13">
      <c r="G2891">
        <v>0.21898382679511971</v>
      </c>
      <c r="H2891">
        <v>4.6807039085220097E-2</v>
      </c>
      <c r="I2891">
        <v>0.87463025137532047</v>
      </c>
      <c r="J2891">
        <f>_xlfn.BINOM.INV(BinomTrials,_xlfn.GAMMA.INV(Table3[[#This Row],[RV gamma]],GammaShape1,GammaRate1)/BinomTrials,Table3[[#This Row],[RV binom]])</f>
        <v>0</v>
      </c>
      <c r="K2891" s="1">
        <f>Table3[[#This Row],[Risk 1 Simulated occurences]]*_xlfn.LOGNORM.INV(Table3[[#This Row],[RV lognorm]],(LN(ImpLow1)+LN(ImpUp1))/2,(LN(ImpUp1)-LN(ImpLow1))/3.29)</f>
        <v>0</v>
      </c>
      <c r="L2891">
        <f>_xlfn.BINOM.INV(BinomTrials,_xlfn.GAMMA.INV(Table3[[#This Row],[RV gamma]],GammaShape2,GammaRate2)/BinomTrials,Table3[[#This Row],[RV binom]])</f>
        <v>0</v>
      </c>
      <c r="M2891" s="1">
        <f>Table3[[#This Row],[Risk 2 simulated occurences]]*_xlfn.LOGNORM.INV(Table3[[#This Row],[RV lognorm]],(LN(ImpLow2)+LN(ImpUp2))/2,(LN(ImpUp2)-LN(ImpLow2))/3.29)</f>
        <v>0</v>
      </c>
    </row>
    <row r="2892" spans="7:13">
      <c r="G2892">
        <v>0.46117694557699235</v>
      </c>
      <c r="H2892">
        <v>0.68590590529418827</v>
      </c>
      <c r="I2892">
        <v>0.91063486501138413</v>
      </c>
      <c r="J2892">
        <f>_xlfn.BINOM.INV(BinomTrials,_xlfn.GAMMA.INV(Table3[[#This Row],[RV gamma]],GammaShape1,GammaRate1)/BinomTrials,Table3[[#This Row],[RV binom]])</f>
        <v>1</v>
      </c>
      <c r="K2892" s="1">
        <f>Table3[[#This Row],[Risk 1 Simulated occurences]]*_xlfn.LOGNORM.INV(Table3[[#This Row],[RV lognorm]],(LN(ImpLow1)+LN(ImpUp1))/2,(LN(ImpUp1)-LN(ImpLow1))/3.29)</f>
        <v>81043.045026023683</v>
      </c>
      <c r="L2892">
        <f>_xlfn.BINOM.INV(BinomTrials,_xlfn.GAMMA.INV(Table3[[#This Row],[RV gamma]],GammaShape2,GammaRate2)/BinomTrials,Table3[[#This Row],[RV binom]])</f>
        <v>0</v>
      </c>
      <c r="M2892" s="1">
        <f>Table3[[#This Row],[Risk 2 simulated occurences]]*_xlfn.LOGNORM.INV(Table3[[#This Row],[RV lognorm]],(LN(ImpLow2)+LN(ImpUp2))/2,(LN(ImpUp2)-LN(ImpLow2))/3.29)</f>
        <v>0</v>
      </c>
    </row>
    <row r="2893" spans="7:13">
      <c r="G2893">
        <v>9.2431251002676436E-4</v>
      </c>
      <c r="H2893">
        <v>2.0550279421988074E-2</v>
      </c>
      <c r="I2893">
        <v>4.0176246333949381E-2</v>
      </c>
      <c r="J2893">
        <f>_xlfn.BINOM.INV(BinomTrials,_xlfn.GAMMA.INV(Table3[[#This Row],[RV gamma]],GammaShape1,GammaRate1)/BinomTrials,Table3[[#This Row],[RV binom]])</f>
        <v>0</v>
      </c>
      <c r="K2893" s="1">
        <f>Table3[[#This Row],[Risk 1 Simulated occurences]]*_xlfn.LOGNORM.INV(Table3[[#This Row],[RV lognorm]],(LN(ImpLow1)+LN(ImpUp1))/2,(LN(ImpUp1)-LN(ImpLow1))/3.29)</f>
        <v>0</v>
      </c>
      <c r="L2893">
        <f>_xlfn.BINOM.INV(BinomTrials,_xlfn.GAMMA.INV(Table3[[#This Row],[RV gamma]],GammaShape2,GammaRate2)/BinomTrials,Table3[[#This Row],[RV binom]])</f>
        <v>0</v>
      </c>
      <c r="M2893" s="1">
        <f>Table3[[#This Row],[Risk 2 simulated occurences]]*_xlfn.LOGNORM.INV(Table3[[#This Row],[RV lognorm]],(LN(ImpLow2)+LN(ImpUp2))/2,(LN(ImpUp2)-LN(ImpLow2))/3.29)</f>
        <v>0</v>
      </c>
    </row>
    <row r="2894" spans="7:13">
      <c r="G2894">
        <v>0.53492035601982868</v>
      </c>
      <c r="H2894">
        <v>0.38854624535355076</v>
      </c>
      <c r="I2894">
        <v>0.24217213468727289</v>
      </c>
      <c r="J2894">
        <f>_xlfn.BINOM.INV(BinomTrials,_xlfn.GAMMA.INV(Table3[[#This Row],[RV gamma]],GammaShape1,GammaRate1)/BinomTrials,Table3[[#This Row],[RV binom]])</f>
        <v>0</v>
      </c>
      <c r="K2894" s="1">
        <f>Table3[[#This Row],[Risk 1 Simulated occurences]]*_xlfn.LOGNORM.INV(Table3[[#This Row],[RV lognorm]],(LN(ImpLow1)+LN(ImpUp1))/2,(LN(ImpUp1)-LN(ImpLow1))/3.29)</f>
        <v>0</v>
      </c>
      <c r="L2894">
        <f>_xlfn.BINOM.INV(BinomTrials,_xlfn.GAMMA.INV(Table3[[#This Row],[RV gamma]],GammaShape2,GammaRate2)/BinomTrials,Table3[[#This Row],[RV binom]])</f>
        <v>0</v>
      </c>
      <c r="M2894" s="1">
        <f>Table3[[#This Row],[Risk 2 simulated occurences]]*_xlfn.LOGNORM.INV(Table3[[#This Row],[RV lognorm]],(LN(ImpLow2)+LN(ImpUp2))/2,(LN(ImpUp2)-LN(ImpLow2))/3.29)</f>
        <v>0</v>
      </c>
    </row>
    <row r="2895" spans="7:13">
      <c r="G2895">
        <v>0.40642362525985742</v>
      </c>
      <c r="H2895">
        <v>0.29674565712769779</v>
      </c>
      <c r="I2895">
        <v>0.18706768899553813</v>
      </c>
      <c r="J2895">
        <f>_xlfn.BINOM.INV(BinomTrials,_xlfn.GAMMA.INV(Table3[[#This Row],[RV gamma]],GammaShape1,GammaRate1)/BinomTrials,Table3[[#This Row],[RV binom]])</f>
        <v>0</v>
      </c>
      <c r="K2895" s="1">
        <f>Table3[[#This Row],[Risk 1 Simulated occurences]]*_xlfn.LOGNORM.INV(Table3[[#This Row],[RV lognorm]],(LN(ImpLow1)+LN(ImpUp1))/2,(LN(ImpUp1)-LN(ImpLow1))/3.29)</f>
        <v>0</v>
      </c>
      <c r="L2895">
        <f>_xlfn.BINOM.INV(BinomTrials,_xlfn.GAMMA.INV(Table3[[#This Row],[RV gamma]],GammaShape2,GammaRate2)/BinomTrials,Table3[[#This Row],[RV binom]])</f>
        <v>0</v>
      </c>
      <c r="M2895" s="1">
        <f>Table3[[#This Row],[Risk 2 simulated occurences]]*_xlfn.LOGNORM.INV(Table3[[#This Row],[RV lognorm]],(LN(ImpLow2)+LN(ImpUp2))/2,(LN(ImpUp2)-LN(ImpLow2))/3.29)</f>
        <v>0</v>
      </c>
    </row>
    <row r="2896" spans="7:13">
      <c r="G2896">
        <v>0.76186974242416661</v>
      </c>
      <c r="H2896">
        <v>0.40425934521679735</v>
      </c>
      <c r="I2896">
        <v>4.6648948009428079E-2</v>
      </c>
      <c r="J2896">
        <f>_xlfn.BINOM.INV(BinomTrials,_xlfn.GAMMA.INV(Table3[[#This Row],[RV gamma]],GammaShape1,GammaRate1)/BinomTrials,Table3[[#This Row],[RV binom]])</f>
        <v>0</v>
      </c>
      <c r="K2896" s="1">
        <f>Table3[[#This Row],[Risk 1 Simulated occurences]]*_xlfn.LOGNORM.INV(Table3[[#This Row],[RV lognorm]],(LN(ImpLow1)+LN(ImpUp1))/2,(LN(ImpUp1)-LN(ImpLow1))/3.29)</f>
        <v>0</v>
      </c>
      <c r="L2896">
        <f>_xlfn.BINOM.INV(BinomTrials,_xlfn.GAMMA.INV(Table3[[#This Row],[RV gamma]],GammaShape2,GammaRate2)/BinomTrials,Table3[[#This Row],[RV binom]])</f>
        <v>0</v>
      </c>
      <c r="M2896" s="1">
        <f>Table3[[#This Row],[Risk 2 simulated occurences]]*_xlfn.LOGNORM.INV(Table3[[#This Row],[RV lognorm]],(LN(ImpLow2)+LN(ImpUp2))/2,(LN(ImpUp2)-LN(ImpLow2))/3.29)</f>
        <v>0</v>
      </c>
    </row>
    <row r="2897" spans="7:13">
      <c r="G2897">
        <v>0.74476092296874197</v>
      </c>
      <c r="H2897">
        <v>0.38681505871322708</v>
      </c>
      <c r="I2897">
        <v>2.8869194457712209E-2</v>
      </c>
      <c r="J2897">
        <f>_xlfn.BINOM.INV(BinomTrials,_xlfn.GAMMA.INV(Table3[[#This Row],[RV gamma]],GammaShape1,GammaRate1)/BinomTrials,Table3[[#This Row],[RV binom]])</f>
        <v>0</v>
      </c>
      <c r="K2897" s="1">
        <f>Table3[[#This Row],[Risk 1 Simulated occurences]]*_xlfn.LOGNORM.INV(Table3[[#This Row],[RV lognorm]],(LN(ImpLow1)+LN(ImpUp1))/2,(LN(ImpUp1)-LN(ImpLow1))/3.29)</f>
        <v>0</v>
      </c>
      <c r="L2897">
        <f>_xlfn.BINOM.INV(BinomTrials,_xlfn.GAMMA.INV(Table3[[#This Row],[RV gamma]],GammaShape2,GammaRate2)/BinomTrials,Table3[[#This Row],[RV binom]])</f>
        <v>0</v>
      </c>
      <c r="M2897" s="1">
        <f>Table3[[#This Row],[Risk 2 simulated occurences]]*_xlfn.LOGNORM.INV(Table3[[#This Row],[RV lognorm]],(LN(ImpLow2)+LN(ImpUp2))/2,(LN(ImpUp2)-LN(ImpLow2))/3.29)</f>
        <v>0</v>
      </c>
    </row>
    <row r="2898" spans="7:13">
      <c r="G2898">
        <v>0.19683233564572053</v>
      </c>
      <c r="H2898">
        <v>0.20069179320740133</v>
      </c>
      <c r="I2898">
        <v>0.20455125076908212</v>
      </c>
      <c r="J2898">
        <f>_xlfn.BINOM.INV(BinomTrials,_xlfn.GAMMA.INV(Table3[[#This Row],[RV gamma]],GammaShape1,GammaRate1)/BinomTrials,Table3[[#This Row],[RV binom]])</f>
        <v>0</v>
      </c>
      <c r="K2898" s="1">
        <f>Table3[[#This Row],[Risk 1 Simulated occurences]]*_xlfn.LOGNORM.INV(Table3[[#This Row],[RV lognorm]],(LN(ImpLow1)+LN(ImpUp1))/2,(LN(ImpUp1)-LN(ImpLow1))/3.29)</f>
        <v>0</v>
      </c>
      <c r="L2898">
        <f>_xlfn.BINOM.INV(BinomTrials,_xlfn.GAMMA.INV(Table3[[#This Row],[RV gamma]],GammaShape2,GammaRate2)/BinomTrials,Table3[[#This Row],[RV binom]])</f>
        <v>0</v>
      </c>
      <c r="M2898" s="1">
        <f>Table3[[#This Row],[Risk 2 simulated occurences]]*_xlfn.LOGNORM.INV(Table3[[#This Row],[RV lognorm]],(LN(ImpLow2)+LN(ImpUp2))/2,(LN(ImpUp2)-LN(ImpLow2))/3.29)</f>
        <v>0</v>
      </c>
    </row>
    <row r="2899" spans="7:13">
      <c r="G2899">
        <v>0.16106519762476218</v>
      </c>
      <c r="H2899">
        <v>2.6968436793875152E-2</v>
      </c>
      <c r="I2899">
        <v>0.89287167596298811</v>
      </c>
      <c r="J2899">
        <f>_xlfn.BINOM.INV(BinomTrials,_xlfn.GAMMA.INV(Table3[[#This Row],[RV gamma]],GammaShape1,GammaRate1)/BinomTrials,Table3[[#This Row],[RV binom]])</f>
        <v>0</v>
      </c>
      <c r="K2899" s="1">
        <f>Table3[[#This Row],[Risk 1 Simulated occurences]]*_xlfn.LOGNORM.INV(Table3[[#This Row],[RV lognorm]],(LN(ImpLow1)+LN(ImpUp1))/2,(LN(ImpUp1)-LN(ImpLow1))/3.29)</f>
        <v>0</v>
      </c>
      <c r="L2899">
        <f>_xlfn.BINOM.INV(BinomTrials,_xlfn.GAMMA.INV(Table3[[#This Row],[RV gamma]],GammaShape2,GammaRate2)/BinomTrials,Table3[[#This Row],[RV binom]])</f>
        <v>0</v>
      </c>
      <c r="M2899" s="1">
        <f>Table3[[#This Row],[Risk 2 simulated occurences]]*_xlfn.LOGNORM.INV(Table3[[#This Row],[RV lognorm]],(LN(ImpLow2)+LN(ImpUp2))/2,(LN(ImpUp2)-LN(ImpLow2))/3.29)</f>
        <v>0</v>
      </c>
    </row>
    <row r="2900" spans="7:13">
      <c r="G2900">
        <v>2.2776479377772881E-2</v>
      </c>
      <c r="H2900">
        <v>0.25851719465968998</v>
      </c>
      <c r="I2900">
        <v>0.49425790994160712</v>
      </c>
      <c r="J2900">
        <f>_xlfn.BINOM.INV(BinomTrials,_xlfn.GAMMA.INV(Table3[[#This Row],[RV gamma]],GammaShape1,GammaRate1)/BinomTrials,Table3[[#This Row],[RV binom]])</f>
        <v>0</v>
      </c>
      <c r="K2900" s="1">
        <f>Table3[[#This Row],[Risk 1 Simulated occurences]]*_xlfn.LOGNORM.INV(Table3[[#This Row],[RV lognorm]],(LN(ImpLow1)+LN(ImpUp1))/2,(LN(ImpUp1)-LN(ImpLow1))/3.29)</f>
        <v>0</v>
      </c>
      <c r="L2900">
        <f>_xlfn.BINOM.INV(BinomTrials,_xlfn.GAMMA.INV(Table3[[#This Row],[RV gamma]],GammaShape2,GammaRate2)/BinomTrials,Table3[[#This Row],[RV binom]])</f>
        <v>0</v>
      </c>
      <c r="M2900" s="1">
        <f>Table3[[#This Row],[Risk 2 simulated occurences]]*_xlfn.LOGNORM.INV(Table3[[#This Row],[RV lognorm]],(LN(ImpLow2)+LN(ImpUp2))/2,(LN(ImpUp2)-LN(ImpLow2))/3.29)</f>
        <v>0</v>
      </c>
    </row>
    <row r="2901" spans="7:13">
      <c r="G2901">
        <v>0.80428890222883265</v>
      </c>
      <c r="H2901">
        <v>0.89849064540979018</v>
      </c>
      <c r="I2901">
        <v>0.99269238859074771</v>
      </c>
      <c r="J2901">
        <f>_xlfn.BINOM.INV(BinomTrials,_xlfn.GAMMA.INV(Table3[[#This Row],[RV gamma]],GammaShape1,GammaRate1)/BinomTrials,Table3[[#This Row],[RV binom]])</f>
        <v>2</v>
      </c>
      <c r="K2901" s="1">
        <f>Table3[[#This Row],[Risk 1 Simulated occurences]]*_xlfn.LOGNORM.INV(Table3[[#This Row],[RV lognorm]],(LN(ImpLow1)+LN(ImpUp1))/2,(LN(ImpUp1)-LN(ImpLow1))/3.29)</f>
        <v>349310.03990418749</v>
      </c>
      <c r="L2901">
        <f>_xlfn.BINOM.INV(BinomTrials,_xlfn.GAMMA.INV(Table3[[#This Row],[RV gamma]],GammaShape2,GammaRate2)/BinomTrials,Table3[[#This Row],[RV binom]])</f>
        <v>1</v>
      </c>
      <c r="M2901" s="1">
        <f>Table3[[#This Row],[Risk 2 simulated occurences]]*_xlfn.LOGNORM.INV(Table3[[#This Row],[RV lognorm]],(LN(ImpLow2)+LN(ImpUp2))/2,(LN(ImpUp2)-LN(ImpLow2))/3.29)</f>
        <v>17465501.995209444</v>
      </c>
    </row>
    <row r="2902" spans="7:13">
      <c r="G2902">
        <v>0.68357975999060072</v>
      </c>
      <c r="H2902">
        <v>0.93227740234335765</v>
      </c>
      <c r="I2902">
        <v>0.1809750446961145</v>
      </c>
      <c r="J2902">
        <f>_xlfn.BINOM.INV(BinomTrials,_xlfn.GAMMA.INV(Table3[[#This Row],[RV gamma]],GammaShape1,GammaRate1)/BinomTrials,Table3[[#This Row],[RV binom]])</f>
        <v>2</v>
      </c>
      <c r="K2902" s="1">
        <f>Table3[[#This Row],[Risk 1 Simulated occurences]]*_xlfn.LOGNORM.INV(Table3[[#This Row],[RV lognorm]],(LN(ImpLow1)+LN(ImpUp1))/2,(LN(ImpUp1)-LN(ImpLow1))/3.29)</f>
        <v>33414.199054747944</v>
      </c>
      <c r="L2902">
        <f>_xlfn.BINOM.INV(BinomTrials,_xlfn.GAMMA.INV(Table3[[#This Row],[RV gamma]],GammaShape2,GammaRate2)/BinomTrials,Table3[[#This Row],[RV binom]])</f>
        <v>1</v>
      </c>
      <c r="M2902" s="1">
        <f>Table3[[#This Row],[Risk 2 simulated occurences]]*_xlfn.LOGNORM.INV(Table3[[#This Row],[RV lognorm]],(LN(ImpLow2)+LN(ImpUp2))/2,(LN(ImpUp2)-LN(ImpLow2))/3.29)</f>
        <v>1670709.952737398</v>
      </c>
    </row>
    <row r="2903" spans="7:13">
      <c r="G2903">
        <v>0.92502616202692789</v>
      </c>
      <c r="H2903">
        <v>0.78630118481176958</v>
      </c>
      <c r="I2903">
        <v>0.64757620759661128</v>
      </c>
      <c r="J2903">
        <f>_xlfn.BINOM.INV(BinomTrials,_xlfn.GAMMA.INV(Table3[[#This Row],[RV gamma]],GammaShape1,GammaRate1)/BinomTrials,Table3[[#This Row],[RV binom]])</f>
        <v>1</v>
      </c>
      <c r="K2903" s="1">
        <f>Table3[[#This Row],[Risk 1 Simulated occurences]]*_xlfn.LOGNORM.INV(Table3[[#This Row],[RV lognorm]],(LN(ImpLow1)+LN(ImpUp1))/2,(LN(ImpUp1)-LN(ImpLow1))/3.29)</f>
        <v>41222.297686421887</v>
      </c>
      <c r="L2903">
        <f>_xlfn.BINOM.INV(BinomTrials,_xlfn.GAMMA.INV(Table3[[#This Row],[RV gamma]],GammaShape2,GammaRate2)/BinomTrials,Table3[[#This Row],[RV binom]])</f>
        <v>0</v>
      </c>
      <c r="M2903" s="1">
        <f>Table3[[#This Row],[Risk 2 simulated occurences]]*_xlfn.LOGNORM.INV(Table3[[#This Row],[RV lognorm]],(LN(ImpLow2)+LN(ImpUp2))/2,(LN(ImpUp2)-LN(ImpLow2))/3.29)</f>
        <v>0</v>
      </c>
    </row>
    <row r="2904" spans="7:13">
      <c r="G2904">
        <v>0.91470518657691091</v>
      </c>
      <c r="H2904">
        <v>0.36401313141175223</v>
      </c>
      <c r="I2904">
        <v>0.81332107624659367</v>
      </c>
      <c r="J2904">
        <f>_xlfn.BINOM.INV(BinomTrials,_xlfn.GAMMA.INV(Table3[[#This Row],[RV gamma]],GammaShape1,GammaRate1)/BinomTrials,Table3[[#This Row],[RV binom]])</f>
        <v>0</v>
      </c>
      <c r="K2904" s="1">
        <f>Table3[[#This Row],[Risk 1 Simulated occurences]]*_xlfn.LOGNORM.INV(Table3[[#This Row],[RV lognorm]],(LN(ImpLow1)+LN(ImpUp1))/2,(LN(ImpUp1)-LN(ImpLow1))/3.29)</f>
        <v>0</v>
      </c>
      <c r="L2904">
        <f>_xlfn.BINOM.INV(BinomTrials,_xlfn.GAMMA.INV(Table3[[#This Row],[RV gamma]],GammaShape2,GammaRate2)/BinomTrials,Table3[[#This Row],[RV binom]])</f>
        <v>0</v>
      </c>
      <c r="M2904" s="1">
        <f>Table3[[#This Row],[Risk 2 simulated occurences]]*_xlfn.LOGNORM.INV(Table3[[#This Row],[RV lognorm]],(LN(ImpLow2)+LN(ImpUp2))/2,(LN(ImpUp2)-LN(ImpLow2))/3.29)</f>
        <v>0</v>
      </c>
    </row>
    <row r="2905" spans="7:13">
      <c r="G2905">
        <v>0.45007079814098344</v>
      </c>
      <c r="H2905">
        <v>0.96869963732021847</v>
      </c>
      <c r="I2905">
        <v>0.48732847649945343</v>
      </c>
      <c r="J2905">
        <f>_xlfn.BINOM.INV(BinomTrials,_xlfn.GAMMA.INV(Table3[[#This Row],[RV gamma]],GammaShape1,GammaRate1)/BinomTrials,Table3[[#This Row],[RV binom]])</f>
        <v>2</v>
      </c>
      <c r="K2905" s="1">
        <f>Table3[[#This Row],[Risk 1 Simulated occurences]]*_xlfn.LOGNORM.INV(Table3[[#This Row],[RV lognorm]],(LN(ImpLow1)+LN(ImpUp1))/2,(LN(ImpUp1)-LN(ImpLow1))/3.29)</f>
        <v>61854.888094118709</v>
      </c>
      <c r="L2905">
        <f>_xlfn.BINOM.INV(BinomTrials,_xlfn.GAMMA.INV(Table3[[#This Row],[RV gamma]],GammaShape2,GammaRate2)/BinomTrials,Table3[[#This Row],[RV binom]])</f>
        <v>1</v>
      </c>
      <c r="M2905" s="1">
        <f>Table3[[#This Row],[Risk 2 simulated occurences]]*_xlfn.LOGNORM.INV(Table3[[#This Row],[RV lognorm]],(LN(ImpLow2)+LN(ImpUp2))/2,(LN(ImpUp2)-LN(ImpLow2))/3.29)</f>
        <v>3092744.4047059366</v>
      </c>
    </row>
    <row r="2906" spans="7:13">
      <c r="G2906">
        <v>0.33990435550916209</v>
      </c>
      <c r="H2906">
        <v>0.93480444091130255</v>
      </c>
      <c r="I2906">
        <v>0.529704526313443</v>
      </c>
      <c r="J2906">
        <f>_xlfn.BINOM.INV(BinomTrials,_xlfn.GAMMA.INV(Table3[[#This Row],[RV gamma]],GammaShape1,GammaRate1)/BinomTrials,Table3[[#This Row],[RV binom]])</f>
        <v>2</v>
      </c>
      <c r="K2906" s="1">
        <f>Table3[[#This Row],[Risk 1 Simulated occurences]]*_xlfn.LOGNORM.INV(Table3[[#This Row],[RV lognorm]],(LN(ImpLow1)+LN(ImpUp1))/2,(LN(ImpUp1)-LN(ImpLow1))/3.29)</f>
        <v>66631.965085985023</v>
      </c>
      <c r="L2906">
        <f>_xlfn.BINOM.INV(BinomTrials,_xlfn.GAMMA.INV(Table3[[#This Row],[RV gamma]],GammaShape2,GammaRate2)/BinomTrials,Table3[[#This Row],[RV binom]])</f>
        <v>1</v>
      </c>
      <c r="M2906" s="1">
        <f>Table3[[#This Row],[Risk 2 simulated occurences]]*_xlfn.LOGNORM.INV(Table3[[#This Row],[RV lognorm]],(LN(ImpLow2)+LN(ImpUp2))/2,(LN(ImpUp2)-LN(ImpLow2))/3.29)</f>
        <v>3331598.2542992528</v>
      </c>
    </row>
    <row r="2907" spans="7:13">
      <c r="G2907">
        <v>0.77250304248766188</v>
      </c>
      <c r="H2907">
        <v>0.25823839626192974</v>
      </c>
      <c r="I2907">
        <v>0.74397375003619759</v>
      </c>
      <c r="J2907">
        <f>_xlfn.BINOM.INV(BinomTrials,_xlfn.GAMMA.INV(Table3[[#This Row],[RV gamma]],GammaShape1,GammaRate1)/BinomTrials,Table3[[#This Row],[RV binom]])</f>
        <v>0</v>
      </c>
      <c r="K2907" s="1">
        <f>Table3[[#This Row],[Risk 1 Simulated occurences]]*_xlfn.LOGNORM.INV(Table3[[#This Row],[RV lognorm]],(LN(ImpLow1)+LN(ImpUp1))/2,(LN(ImpUp1)-LN(ImpLow1))/3.29)</f>
        <v>0</v>
      </c>
      <c r="L2907">
        <f>_xlfn.BINOM.INV(BinomTrials,_xlfn.GAMMA.INV(Table3[[#This Row],[RV gamma]],GammaShape2,GammaRate2)/BinomTrials,Table3[[#This Row],[RV binom]])</f>
        <v>0</v>
      </c>
      <c r="M2907" s="1">
        <f>Table3[[#This Row],[Risk 2 simulated occurences]]*_xlfn.LOGNORM.INV(Table3[[#This Row],[RV lognorm]],(LN(ImpLow2)+LN(ImpUp2))/2,(LN(ImpUp2)-LN(ImpLow2))/3.29)</f>
        <v>0</v>
      </c>
    </row>
    <row r="2908" spans="7:13">
      <c r="G2908">
        <v>0.45863509013253967</v>
      </c>
      <c r="H2908">
        <v>0.21272597425278555</v>
      </c>
      <c r="I2908">
        <v>0.96681685837303144</v>
      </c>
      <c r="J2908">
        <f>_xlfn.BINOM.INV(BinomTrials,_xlfn.GAMMA.INV(Table3[[#This Row],[RV gamma]],GammaShape1,GammaRate1)/BinomTrials,Table3[[#This Row],[RV binom]])</f>
        <v>0</v>
      </c>
      <c r="K2908" s="1">
        <f>Table3[[#This Row],[Risk 1 Simulated occurences]]*_xlfn.LOGNORM.INV(Table3[[#This Row],[RV lognorm]],(LN(ImpLow1)+LN(ImpUp1))/2,(LN(ImpUp1)-LN(ImpLow1))/3.29)</f>
        <v>0</v>
      </c>
      <c r="L2908">
        <f>_xlfn.BINOM.INV(BinomTrials,_xlfn.GAMMA.INV(Table3[[#This Row],[RV gamma]],GammaShape2,GammaRate2)/BinomTrials,Table3[[#This Row],[RV binom]])</f>
        <v>0</v>
      </c>
      <c r="M2908" s="1">
        <f>Table3[[#This Row],[Risk 2 simulated occurences]]*_xlfn.LOGNORM.INV(Table3[[#This Row],[RV lognorm]],(LN(ImpLow2)+LN(ImpUp2))/2,(LN(ImpUp2)-LN(ImpLow2))/3.29)</f>
        <v>0</v>
      </c>
    </row>
    <row r="2909" spans="7:13">
      <c r="G2909">
        <v>0.27995985759420317</v>
      </c>
      <c r="H2909">
        <v>0.28544926656663849</v>
      </c>
      <c r="I2909">
        <v>0.29093867553907388</v>
      </c>
      <c r="J2909">
        <f>_xlfn.BINOM.INV(BinomTrials,_xlfn.GAMMA.INV(Table3[[#This Row],[RV gamma]],GammaShape1,GammaRate1)/BinomTrials,Table3[[#This Row],[RV binom]])</f>
        <v>0</v>
      </c>
      <c r="K2909" s="1">
        <f>Table3[[#This Row],[Risk 1 Simulated occurences]]*_xlfn.LOGNORM.INV(Table3[[#This Row],[RV lognorm]],(LN(ImpLow1)+LN(ImpUp1))/2,(LN(ImpUp1)-LN(ImpLow1))/3.29)</f>
        <v>0</v>
      </c>
      <c r="L2909">
        <f>_xlfn.BINOM.INV(BinomTrials,_xlfn.GAMMA.INV(Table3[[#This Row],[RV gamma]],GammaShape2,GammaRate2)/BinomTrials,Table3[[#This Row],[RV binom]])</f>
        <v>0</v>
      </c>
      <c r="M2909" s="1">
        <f>Table3[[#This Row],[Risk 2 simulated occurences]]*_xlfn.LOGNORM.INV(Table3[[#This Row],[RV lognorm]],(LN(ImpLow2)+LN(ImpUp2))/2,(LN(ImpUp2)-LN(ImpLow2))/3.29)</f>
        <v>0</v>
      </c>
    </row>
    <row r="2910" spans="7:13">
      <c r="G2910">
        <v>0.28532658577213371</v>
      </c>
      <c r="H2910">
        <v>0.54582318549315589</v>
      </c>
      <c r="I2910">
        <v>0.80631978521417813</v>
      </c>
      <c r="J2910">
        <f>_xlfn.BINOM.INV(BinomTrials,_xlfn.GAMMA.INV(Table3[[#This Row],[RV gamma]],GammaShape1,GammaRate1)/BinomTrials,Table3[[#This Row],[RV binom]])</f>
        <v>0</v>
      </c>
      <c r="K2910" s="1">
        <f>Table3[[#This Row],[Risk 1 Simulated occurences]]*_xlfn.LOGNORM.INV(Table3[[#This Row],[RV lognorm]],(LN(ImpLow1)+LN(ImpUp1))/2,(LN(ImpUp1)-LN(ImpLow1))/3.29)</f>
        <v>0</v>
      </c>
      <c r="L2910">
        <f>_xlfn.BINOM.INV(BinomTrials,_xlfn.GAMMA.INV(Table3[[#This Row],[RV gamma]],GammaShape2,GammaRate2)/BinomTrials,Table3[[#This Row],[RV binom]])</f>
        <v>0</v>
      </c>
      <c r="M2910" s="1">
        <f>Table3[[#This Row],[Risk 2 simulated occurences]]*_xlfn.LOGNORM.INV(Table3[[#This Row],[RV lognorm]],(LN(ImpLow2)+LN(ImpUp2))/2,(LN(ImpUp2)-LN(ImpLow2))/3.29)</f>
        <v>0</v>
      </c>
    </row>
    <row r="2911" spans="7:13">
      <c r="G2911">
        <v>0.48392707225118164</v>
      </c>
      <c r="H2911">
        <v>0.65027858347179301</v>
      </c>
      <c r="I2911">
        <v>0.81663009469240444</v>
      </c>
      <c r="J2911">
        <f>_xlfn.BINOM.INV(BinomTrials,_xlfn.GAMMA.INV(Table3[[#This Row],[RV gamma]],GammaShape1,GammaRate1)/BinomTrials,Table3[[#This Row],[RV binom]])</f>
        <v>1</v>
      </c>
      <c r="K2911" s="1">
        <f>Table3[[#This Row],[Risk 1 Simulated occurences]]*_xlfn.LOGNORM.INV(Table3[[#This Row],[RV lognorm]],(LN(ImpLow1)+LN(ImpUp1))/2,(LN(ImpUp1)-LN(ImpLow1))/3.29)</f>
        <v>59476.526557191275</v>
      </c>
      <c r="L2911">
        <f>_xlfn.BINOM.INV(BinomTrials,_xlfn.GAMMA.INV(Table3[[#This Row],[RV gamma]],GammaShape2,GammaRate2)/BinomTrials,Table3[[#This Row],[RV binom]])</f>
        <v>0</v>
      </c>
      <c r="M2911" s="1">
        <f>Table3[[#This Row],[Risk 2 simulated occurences]]*_xlfn.LOGNORM.INV(Table3[[#This Row],[RV lognorm]],(LN(ImpLow2)+LN(ImpUp2))/2,(LN(ImpUp2)-LN(ImpLow2))/3.29)</f>
        <v>0</v>
      </c>
    </row>
    <row r="2912" spans="7:13">
      <c r="G2912">
        <v>0.36230332560944528</v>
      </c>
      <c r="H2912">
        <v>0.23215241042531673</v>
      </c>
      <c r="I2912">
        <v>0.10200149524118821</v>
      </c>
      <c r="J2912">
        <f>_xlfn.BINOM.INV(BinomTrials,_xlfn.GAMMA.INV(Table3[[#This Row],[RV gamma]],GammaShape1,GammaRate1)/BinomTrials,Table3[[#This Row],[RV binom]])</f>
        <v>0</v>
      </c>
      <c r="K2912" s="1">
        <f>Table3[[#This Row],[Risk 1 Simulated occurences]]*_xlfn.LOGNORM.INV(Table3[[#This Row],[RV lognorm]],(LN(ImpLow1)+LN(ImpUp1))/2,(LN(ImpUp1)-LN(ImpLow1))/3.29)</f>
        <v>0</v>
      </c>
      <c r="L2912">
        <f>_xlfn.BINOM.INV(BinomTrials,_xlfn.GAMMA.INV(Table3[[#This Row],[RV gamma]],GammaShape2,GammaRate2)/BinomTrials,Table3[[#This Row],[RV binom]])</f>
        <v>0</v>
      </c>
      <c r="M2912" s="1">
        <f>Table3[[#This Row],[Risk 2 simulated occurences]]*_xlfn.LOGNORM.INV(Table3[[#This Row],[RV lognorm]],(LN(ImpLow2)+LN(ImpUp2))/2,(LN(ImpUp2)-LN(ImpLow2))/3.29)</f>
        <v>0</v>
      </c>
    </row>
    <row r="2913" spans="7:13">
      <c r="G2913">
        <v>0.23199351794644887</v>
      </c>
      <c r="H2913">
        <v>0.78556201829834005</v>
      </c>
      <c r="I2913">
        <v>0.33913051865023119</v>
      </c>
      <c r="J2913">
        <f>_xlfn.BINOM.INV(BinomTrials,_xlfn.GAMMA.INV(Table3[[#This Row],[RV gamma]],GammaShape1,GammaRate1)/BinomTrials,Table3[[#This Row],[RV binom]])</f>
        <v>1</v>
      </c>
      <c r="K2913" s="1">
        <f>Table3[[#This Row],[Risk 1 Simulated occurences]]*_xlfn.LOGNORM.INV(Table3[[#This Row],[RV lognorm]],(LN(ImpLow1)+LN(ImpUp1))/2,(LN(ImpUp1)-LN(ImpLow1))/3.29)</f>
        <v>23654.275230892457</v>
      </c>
      <c r="L2913">
        <f>_xlfn.BINOM.INV(BinomTrials,_xlfn.GAMMA.INV(Table3[[#This Row],[RV gamma]],GammaShape2,GammaRate2)/BinomTrials,Table3[[#This Row],[RV binom]])</f>
        <v>0</v>
      </c>
      <c r="M2913" s="1">
        <f>Table3[[#This Row],[Risk 2 simulated occurences]]*_xlfn.LOGNORM.INV(Table3[[#This Row],[RV lognorm]],(LN(ImpLow2)+LN(ImpUp2))/2,(LN(ImpUp2)-LN(ImpLow2))/3.29)</f>
        <v>0</v>
      </c>
    </row>
    <row r="2914" spans="7:13">
      <c r="G2914">
        <v>0.11505612596639252</v>
      </c>
      <c r="H2914">
        <v>0.94084154020102762</v>
      </c>
      <c r="I2914">
        <v>0.76662695443566287</v>
      </c>
      <c r="J2914">
        <f>_xlfn.BINOM.INV(BinomTrials,_xlfn.GAMMA.INV(Table3[[#This Row],[RV gamma]],GammaShape1,GammaRate1)/BinomTrials,Table3[[#This Row],[RV binom]])</f>
        <v>1</v>
      </c>
      <c r="K2914" s="1">
        <f>Table3[[#This Row],[Risk 1 Simulated occurences]]*_xlfn.LOGNORM.INV(Table3[[#This Row],[RV lognorm]],(LN(ImpLow1)+LN(ImpUp1))/2,(LN(ImpUp1)-LN(ImpLow1))/3.29)</f>
        <v>52627.265871153351</v>
      </c>
      <c r="L2914">
        <f>_xlfn.BINOM.INV(BinomTrials,_xlfn.GAMMA.INV(Table3[[#This Row],[RV gamma]],GammaShape2,GammaRate2)/BinomTrials,Table3[[#This Row],[RV binom]])</f>
        <v>1</v>
      </c>
      <c r="M2914" s="1">
        <f>Table3[[#This Row],[Risk 2 simulated occurences]]*_xlfn.LOGNORM.INV(Table3[[#This Row],[RV lognorm]],(LN(ImpLow2)+LN(ImpUp2))/2,(LN(ImpUp2)-LN(ImpLow2))/3.29)</f>
        <v>5262726.5871153381</v>
      </c>
    </row>
    <row r="2915" spans="7:13">
      <c r="G2915">
        <v>0.74830911715901882</v>
      </c>
      <c r="H2915">
        <v>0.72376615867194072</v>
      </c>
      <c r="I2915">
        <v>0.69922320018486273</v>
      </c>
      <c r="J2915">
        <f>_xlfn.BINOM.INV(BinomTrials,_xlfn.GAMMA.INV(Table3[[#This Row],[RV gamma]],GammaShape1,GammaRate1)/BinomTrials,Table3[[#This Row],[RV binom]])</f>
        <v>1</v>
      </c>
      <c r="K2915" s="1">
        <f>Table3[[#This Row],[Risk 1 Simulated occurences]]*_xlfn.LOGNORM.INV(Table3[[#This Row],[RV lognorm]],(LN(ImpLow1)+LN(ImpUp1))/2,(LN(ImpUp1)-LN(ImpLow1))/3.29)</f>
        <v>45573.625060075254</v>
      </c>
      <c r="L2915">
        <f>_xlfn.BINOM.INV(BinomTrials,_xlfn.GAMMA.INV(Table3[[#This Row],[RV gamma]],GammaShape2,GammaRate2)/BinomTrials,Table3[[#This Row],[RV binom]])</f>
        <v>0</v>
      </c>
      <c r="M2915" s="1">
        <f>Table3[[#This Row],[Risk 2 simulated occurences]]*_xlfn.LOGNORM.INV(Table3[[#This Row],[RV lognorm]],(LN(ImpLow2)+LN(ImpUp2))/2,(LN(ImpUp2)-LN(ImpLow2))/3.29)</f>
        <v>0</v>
      </c>
    </row>
    <row r="2916" spans="7:13">
      <c r="G2916">
        <v>0.83133209162919419</v>
      </c>
      <c r="H2916">
        <v>0.33782879930819792</v>
      </c>
      <c r="I2916">
        <v>0.84432550698720177</v>
      </c>
      <c r="J2916">
        <f>_xlfn.BINOM.INV(BinomTrials,_xlfn.GAMMA.INV(Table3[[#This Row],[RV gamma]],GammaShape1,GammaRate1)/BinomTrials,Table3[[#This Row],[RV binom]])</f>
        <v>0</v>
      </c>
      <c r="K2916" s="1">
        <f>Table3[[#This Row],[Risk 1 Simulated occurences]]*_xlfn.LOGNORM.INV(Table3[[#This Row],[RV lognorm]],(LN(ImpLow1)+LN(ImpUp1))/2,(LN(ImpUp1)-LN(ImpLow1))/3.29)</f>
        <v>0</v>
      </c>
      <c r="L2916">
        <f>_xlfn.BINOM.INV(BinomTrials,_xlfn.GAMMA.INV(Table3[[#This Row],[RV gamma]],GammaShape2,GammaRate2)/BinomTrials,Table3[[#This Row],[RV binom]])</f>
        <v>0</v>
      </c>
      <c r="M2916" s="1">
        <f>Table3[[#This Row],[Risk 2 simulated occurences]]*_xlfn.LOGNORM.INV(Table3[[#This Row],[RV lognorm]],(LN(ImpLow2)+LN(ImpUp2))/2,(LN(ImpUp2)-LN(ImpLow2))/3.29)</f>
        <v>0</v>
      </c>
    </row>
    <row r="2917" spans="7:13">
      <c r="G2917">
        <v>0.19846401186588408</v>
      </c>
      <c r="H2917">
        <v>0.88862997288286216</v>
      </c>
      <c r="I2917">
        <v>0.5787959338998403</v>
      </c>
      <c r="J2917">
        <f>_xlfn.BINOM.INV(BinomTrials,_xlfn.GAMMA.INV(Table3[[#This Row],[RV gamma]],GammaShape1,GammaRate1)/BinomTrials,Table3[[#This Row],[RV binom]])</f>
        <v>1</v>
      </c>
      <c r="K2917" s="1">
        <f>Table3[[#This Row],[Risk 1 Simulated occurences]]*_xlfn.LOGNORM.INV(Table3[[#This Row],[RV lognorm]],(LN(ImpLow1)+LN(ImpUp1))/2,(LN(ImpUp1)-LN(ImpLow1))/3.29)</f>
        <v>36343.757894760689</v>
      </c>
      <c r="L2917">
        <f>_xlfn.BINOM.INV(BinomTrials,_xlfn.GAMMA.INV(Table3[[#This Row],[RV gamma]],GammaShape2,GammaRate2)/BinomTrials,Table3[[#This Row],[RV binom]])</f>
        <v>1</v>
      </c>
      <c r="M2917" s="1">
        <f>Table3[[#This Row],[Risk 2 simulated occurences]]*_xlfn.LOGNORM.INV(Table3[[#This Row],[RV lognorm]],(LN(ImpLow2)+LN(ImpUp2))/2,(LN(ImpUp2)-LN(ImpLow2))/3.29)</f>
        <v>3634375.7894760701</v>
      </c>
    </row>
    <row r="2918" spans="7:13">
      <c r="G2918">
        <v>0.58464742991358387</v>
      </c>
      <c r="H2918">
        <v>0.20395424226483061</v>
      </c>
      <c r="I2918">
        <v>0.82326105461607735</v>
      </c>
      <c r="J2918">
        <f>_xlfn.BINOM.INV(BinomTrials,_xlfn.GAMMA.INV(Table3[[#This Row],[RV gamma]],GammaShape1,GammaRate1)/BinomTrials,Table3[[#This Row],[RV binom]])</f>
        <v>0</v>
      </c>
      <c r="K2918" s="1">
        <f>Table3[[#This Row],[Risk 1 Simulated occurences]]*_xlfn.LOGNORM.INV(Table3[[#This Row],[RV lognorm]],(LN(ImpLow1)+LN(ImpUp1))/2,(LN(ImpUp1)-LN(ImpLow1))/3.29)</f>
        <v>0</v>
      </c>
      <c r="L2918">
        <f>_xlfn.BINOM.INV(BinomTrials,_xlfn.GAMMA.INV(Table3[[#This Row],[RV gamma]],GammaShape2,GammaRate2)/BinomTrials,Table3[[#This Row],[RV binom]])</f>
        <v>0</v>
      </c>
      <c r="M2918" s="1">
        <f>Table3[[#This Row],[Risk 2 simulated occurences]]*_xlfn.LOGNORM.INV(Table3[[#This Row],[RV lognorm]],(LN(ImpLow2)+LN(ImpUp2))/2,(LN(ImpUp2)-LN(ImpLow2))/3.29)</f>
        <v>0</v>
      </c>
    </row>
    <row r="2919" spans="7:13">
      <c r="G2919">
        <v>0.16935455760422841</v>
      </c>
      <c r="H2919">
        <v>0.85894974500823285</v>
      </c>
      <c r="I2919">
        <v>0.54854493241223734</v>
      </c>
      <c r="J2919">
        <f>_xlfn.BINOM.INV(BinomTrials,_xlfn.GAMMA.INV(Table3[[#This Row],[RV gamma]],GammaShape1,GammaRate1)/BinomTrials,Table3[[#This Row],[RV binom]])</f>
        <v>1</v>
      </c>
      <c r="K2919" s="1">
        <f>Table3[[#This Row],[Risk 1 Simulated occurences]]*_xlfn.LOGNORM.INV(Table3[[#This Row],[RV lognorm]],(LN(ImpLow1)+LN(ImpUp1))/2,(LN(ImpUp1)-LN(ImpLow1))/3.29)</f>
        <v>34441.162375336047</v>
      </c>
      <c r="L2919">
        <f>_xlfn.BINOM.INV(BinomTrials,_xlfn.GAMMA.INV(Table3[[#This Row],[RV gamma]],GammaShape2,GammaRate2)/BinomTrials,Table3[[#This Row],[RV binom]])</f>
        <v>0</v>
      </c>
      <c r="M2919" s="1">
        <f>Table3[[#This Row],[Risk 2 simulated occurences]]*_xlfn.LOGNORM.INV(Table3[[#This Row],[RV lognorm]],(LN(ImpLow2)+LN(ImpUp2))/2,(LN(ImpUp2)-LN(ImpLow2))/3.29)</f>
        <v>0</v>
      </c>
    </row>
    <row r="2920" spans="7:13">
      <c r="G2920">
        <v>0.3420496542668201</v>
      </c>
      <c r="H2920">
        <v>0.3683643533700911</v>
      </c>
      <c r="I2920">
        <v>0.3946790524733621</v>
      </c>
      <c r="J2920">
        <f>_xlfn.BINOM.INV(BinomTrials,_xlfn.GAMMA.INV(Table3[[#This Row],[RV gamma]],GammaShape1,GammaRate1)/BinomTrials,Table3[[#This Row],[RV binom]])</f>
        <v>0</v>
      </c>
      <c r="K2920" s="1">
        <f>Table3[[#This Row],[Risk 1 Simulated occurences]]*_xlfn.LOGNORM.INV(Table3[[#This Row],[RV lognorm]],(LN(ImpLow1)+LN(ImpUp1))/2,(LN(ImpUp1)-LN(ImpLow1))/3.29)</f>
        <v>0</v>
      </c>
      <c r="L2920">
        <f>_xlfn.BINOM.INV(BinomTrials,_xlfn.GAMMA.INV(Table3[[#This Row],[RV gamma]],GammaShape2,GammaRate2)/BinomTrials,Table3[[#This Row],[RV binom]])</f>
        <v>0</v>
      </c>
      <c r="M2920" s="1">
        <f>Table3[[#This Row],[Risk 2 simulated occurences]]*_xlfn.LOGNORM.INV(Table3[[#This Row],[RV lognorm]],(LN(ImpLow2)+LN(ImpUp2))/2,(LN(ImpUp2)-LN(ImpLow2))/3.29)</f>
        <v>0</v>
      </c>
    </row>
    <row r="2921" spans="7:13">
      <c r="G2921">
        <v>0.82853926244589471</v>
      </c>
      <c r="H2921">
        <v>9.9687091121304361E-2</v>
      </c>
      <c r="I2921">
        <v>0.37083491979671407</v>
      </c>
      <c r="J2921">
        <f>_xlfn.BINOM.INV(BinomTrials,_xlfn.GAMMA.INV(Table3[[#This Row],[RV gamma]],GammaShape1,GammaRate1)/BinomTrials,Table3[[#This Row],[RV binom]])</f>
        <v>0</v>
      </c>
      <c r="K2921" s="1">
        <f>Table3[[#This Row],[Risk 1 Simulated occurences]]*_xlfn.LOGNORM.INV(Table3[[#This Row],[RV lognorm]],(LN(ImpLow1)+LN(ImpUp1))/2,(LN(ImpUp1)-LN(ImpLow1))/3.29)</f>
        <v>0</v>
      </c>
      <c r="L2921">
        <f>_xlfn.BINOM.INV(BinomTrials,_xlfn.GAMMA.INV(Table3[[#This Row],[RV gamma]],GammaShape2,GammaRate2)/BinomTrials,Table3[[#This Row],[RV binom]])</f>
        <v>0</v>
      </c>
      <c r="M2921" s="1">
        <f>Table3[[#This Row],[Risk 2 simulated occurences]]*_xlfn.LOGNORM.INV(Table3[[#This Row],[RV lognorm]],(LN(ImpLow2)+LN(ImpUp2))/2,(LN(ImpUp2)-LN(ImpLow2))/3.29)</f>
        <v>0</v>
      </c>
    </row>
    <row r="2922" spans="7:13">
      <c r="G2922">
        <v>0.25938392815151434</v>
      </c>
      <c r="H2922">
        <v>0.44094047576232837</v>
      </c>
      <c r="I2922">
        <v>0.62249702337314239</v>
      </c>
      <c r="J2922">
        <f>_xlfn.BINOM.INV(BinomTrials,_xlfn.GAMMA.INV(Table3[[#This Row],[RV gamma]],GammaShape1,GammaRate1)/BinomTrials,Table3[[#This Row],[RV binom]])</f>
        <v>0</v>
      </c>
      <c r="K2922" s="1">
        <f>Table3[[#This Row],[Risk 1 Simulated occurences]]*_xlfn.LOGNORM.INV(Table3[[#This Row],[RV lognorm]],(LN(ImpLow1)+LN(ImpUp1))/2,(LN(ImpUp1)-LN(ImpLow1))/3.29)</f>
        <v>0</v>
      </c>
      <c r="L2922">
        <f>_xlfn.BINOM.INV(BinomTrials,_xlfn.GAMMA.INV(Table3[[#This Row],[RV gamma]],GammaShape2,GammaRate2)/BinomTrials,Table3[[#This Row],[RV binom]])</f>
        <v>0</v>
      </c>
      <c r="M2922" s="1">
        <f>Table3[[#This Row],[Risk 2 simulated occurences]]*_xlfn.LOGNORM.INV(Table3[[#This Row],[RV lognorm]],(LN(ImpLow2)+LN(ImpUp2))/2,(LN(ImpUp2)-LN(ImpLow2))/3.29)</f>
        <v>0</v>
      </c>
    </row>
    <row r="2923" spans="7:13">
      <c r="G2923">
        <v>0.46568044250164203</v>
      </c>
      <c r="H2923">
        <v>0.88657613745265462</v>
      </c>
      <c r="I2923">
        <v>0.30747183240366721</v>
      </c>
      <c r="J2923">
        <f>_xlfn.BINOM.INV(BinomTrials,_xlfn.GAMMA.INV(Table3[[#This Row],[RV gamma]],GammaShape1,GammaRate1)/BinomTrials,Table3[[#This Row],[RV binom]])</f>
        <v>1</v>
      </c>
      <c r="K2923" s="1">
        <f>Table3[[#This Row],[Risk 1 Simulated occurences]]*_xlfn.LOGNORM.INV(Table3[[#This Row],[RV lognorm]],(LN(ImpLow1)+LN(ImpUp1))/2,(LN(ImpUp1)-LN(ImpLow1))/3.29)</f>
        <v>22238.400789273939</v>
      </c>
      <c r="L2923">
        <f>_xlfn.BINOM.INV(BinomTrials,_xlfn.GAMMA.INV(Table3[[#This Row],[RV gamma]],GammaShape2,GammaRate2)/BinomTrials,Table3[[#This Row],[RV binom]])</f>
        <v>1</v>
      </c>
      <c r="M2923" s="1">
        <f>Table3[[#This Row],[Risk 2 simulated occurences]]*_xlfn.LOGNORM.INV(Table3[[#This Row],[RV lognorm]],(LN(ImpLow2)+LN(ImpUp2))/2,(LN(ImpUp2)-LN(ImpLow2))/3.29)</f>
        <v>2223840.0789273949</v>
      </c>
    </row>
    <row r="2924" spans="7:13">
      <c r="G2924">
        <v>0.69119712509736286</v>
      </c>
      <c r="H2924">
        <v>0.68514216676593864</v>
      </c>
      <c r="I2924">
        <v>0.67908720843451431</v>
      </c>
      <c r="J2924">
        <f>_xlfn.BINOM.INV(BinomTrials,_xlfn.GAMMA.INV(Table3[[#This Row],[RV gamma]],GammaShape1,GammaRate1)/BinomTrials,Table3[[#This Row],[RV binom]])</f>
        <v>1</v>
      </c>
      <c r="K2924" s="1">
        <f>Table3[[#This Row],[Risk 1 Simulated occurences]]*_xlfn.LOGNORM.INV(Table3[[#This Row],[RV lognorm]],(LN(ImpLow1)+LN(ImpUp1))/2,(LN(ImpUp1)-LN(ImpLow1))/3.29)</f>
        <v>43790.744067142499</v>
      </c>
      <c r="L2924">
        <f>_xlfn.BINOM.INV(BinomTrials,_xlfn.GAMMA.INV(Table3[[#This Row],[RV gamma]],GammaShape2,GammaRate2)/BinomTrials,Table3[[#This Row],[RV binom]])</f>
        <v>0</v>
      </c>
      <c r="M2924" s="1">
        <f>Table3[[#This Row],[Risk 2 simulated occurences]]*_xlfn.LOGNORM.INV(Table3[[#This Row],[RV lognorm]],(LN(ImpLow2)+LN(ImpUp2))/2,(LN(ImpUp2)-LN(ImpLow2))/3.29)</f>
        <v>0</v>
      </c>
    </row>
    <row r="2925" spans="7:13">
      <c r="G2925">
        <v>0.95008151137739494</v>
      </c>
      <c r="H2925">
        <v>0.18439683512989286</v>
      </c>
      <c r="I2925">
        <v>0.41871215888239077</v>
      </c>
      <c r="J2925">
        <f>_xlfn.BINOM.INV(BinomTrials,_xlfn.GAMMA.INV(Table3[[#This Row],[RV gamma]],GammaShape1,GammaRate1)/BinomTrials,Table3[[#This Row],[RV binom]])</f>
        <v>0</v>
      </c>
      <c r="K2925" s="1">
        <f>Table3[[#This Row],[Risk 1 Simulated occurences]]*_xlfn.LOGNORM.INV(Table3[[#This Row],[RV lognorm]],(LN(ImpLow1)+LN(ImpUp1))/2,(LN(ImpUp1)-LN(ImpLow1))/3.29)</f>
        <v>0</v>
      </c>
      <c r="L2925">
        <f>_xlfn.BINOM.INV(BinomTrials,_xlfn.GAMMA.INV(Table3[[#This Row],[RV gamma]],GammaShape2,GammaRate2)/BinomTrials,Table3[[#This Row],[RV binom]])</f>
        <v>0</v>
      </c>
      <c r="M2925" s="1">
        <f>Table3[[#This Row],[Risk 2 simulated occurences]]*_xlfn.LOGNORM.INV(Table3[[#This Row],[RV lognorm]],(LN(ImpLow2)+LN(ImpUp2))/2,(LN(ImpUp2)-LN(ImpLow2))/3.29)</f>
        <v>0</v>
      </c>
    </row>
    <row r="2926" spans="7:13">
      <c r="G2926">
        <v>1.9961719876137433E-2</v>
      </c>
      <c r="H2926">
        <v>0.15760802810900287</v>
      </c>
      <c r="I2926">
        <v>0.29525433634186832</v>
      </c>
      <c r="J2926">
        <f>_xlfn.BINOM.INV(BinomTrials,_xlfn.GAMMA.INV(Table3[[#This Row],[RV gamma]],GammaShape1,GammaRate1)/BinomTrials,Table3[[#This Row],[RV binom]])</f>
        <v>0</v>
      </c>
      <c r="K2926" s="1">
        <f>Table3[[#This Row],[Risk 1 Simulated occurences]]*_xlfn.LOGNORM.INV(Table3[[#This Row],[RV lognorm]],(LN(ImpLow1)+LN(ImpUp1))/2,(LN(ImpUp1)-LN(ImpLow1))/3.29)</f>
        <v>0</v>
      </c>
      <c r="L2926">
        <f>_xlfn.BINOM.INV(BinomTrials,_xlfn.GAMMA.INV(Table3[[#This Row],[RV gamma]],GammaShape2,GammaRate2)/BinomTrials,Table3[[#This Row],[RV binom]])</f>
        <v>0</v>
      </c>
      <c r="M2926" s="1">
        <f>Table3[[#This Row],[Risk 2 simulated occurences]]*_xlfn.LOGNORM.INV(Table3[[#This Row],[RV lognorm]],(LN(ImpLow2)+LN(ImpUp2))/2,(LN(ImpUp2)-LN(ImpLow2))/3.29)</f>
        <v>0</v>
      </c>
    </row>
    <row r="2927" spans="7:13">
      <c r="G2927">
        <v>0.49662595824181377</v>
      </c>
      <c r="H2927">
        <v>0.91812842801126116</v>
      </c>
      <c r="I2927">
        <v>0.33963089778070843</v>
      </c>
      <c r="J2927">
        <f>_xlfn.BINOM.INV(BinomTrials,_xlfn.GAMMA.INV(Table3[[#This Row],[RV gamma]],GammaShape1,GammaRate1)/BinomTrials,Table3[[#This Row],[RV binom]])</f>
        <v>2</v>
      </c>
      <c r="K2927" s="1">
        <f>Table3[[#This Row],[Risk 1 Simulated occurences]]*_xlfn.LOGNORM.INV(Table3[[#This Row],[RV lognorm]],(LN(ImpLow1)+LN(ImpUp1))/2,(LN(ImpUp1)-LN(ImpLow1))/3.29)</f>
        <v>47353.819591358908</v>
      </c>
      <c r="L2927">
        <f>_xlfn.BINOM.INV(BinomTrials,_xlfn.GAMMA.INV(Table3[[#This Row],[RV gamma]],GammaShape2,GammaRate2)/BinomTrials,Table3[[#This Row],[RV binom]])</f>
        <v>1</v>
      </c>
      <c r="M2927" s="1">
        <f>Table3[[#This Row],[Risk 2 simulated occurences]]*_xlfn.LOGNORM.INV(Table3[[#This Row],[RV lognorm]],(LN(ImpLow2)+LN(ImpUp2))/2,(LN(ImpUp2)-LN(ImpLow2))/3.29)</f>
        <v>2367690.9795679464</v>
      </c>
    </row>
    <row r="2928" spans="7:13">
      <c r="G2928">
        <v>0.79248017016448091</v>
      </c>
      <c r="H2928">
        <v>0.98448958526574526</v>
      </c>
      <c r="I2928">
        <v>0.17649900036700955</v>
      </c>
      <c r="J2928">
        <f>_xlfn.BINOM.INV(BinomTrials,_xlfn.GAMMA.INV(Table3[[#This Row],[RV gamma]],GammaShape1,GammaRate1)/BinomTrials,Table3[[#This Row],[RV binom]])</f>
        <v>3</v>
      </c>
      <c r="K2928" s="1">
        <f>Table3[[#This Row],[Risk 1 Simulated occurences]]*_xlfn.LOGNORM.INV(Table3[[#This Row],[RV lognorm]],(LN(ImpLow1)+LN(ImpUp1))/2,(LN(ImpUp1)-LN(ImpLow1))/3.29)</f>
        <v>49523.839399211502</v>
      </c>
      <c r="L2928">
        <f>_xlfn.BINOM.INV(BinomTrials,_xlfn.GAMMA.INV(Table3[[#This Row],[RV gamma]],GammaShape2,GammaRate2)/BinomTrials,Table3[[#This Row],[RV binom]])</f>
        <v>2</v>
      </c>
      <c r="M2928" s="1">
        <f>Table3[[#This Row],[Risk 2 simulated occurences]]*_xlfn.LOGNORM.INV(Table3[[#This Row],[RV lognorm]],(LN(ImpLow2)+LN(ImpUp2))/2,(LN(ImpUp2)-LN(ImpLow2))/3.29)</f>
        <v>3301589.2932807687</v>
      </c>
    </row>
    <row r="2929" spans="7:13">
      <c r="G2929">
        <v>0.21421995443022807</v>
      </c>
      <c r="H2929">
        <v>0.31645956137984038</v>
      </c>
      <c r="I2929">
        <v>0.4186991683294527</v>
      </c>
      <c r="J2929">
        <f>_xlfn.BINOM.INV(BinomTrials,_xlfn.GAMMA.INV(Table3[[#This Row],[RV gamma]],GammaShape1,GammaRate1)/BinomTrials,Table3[[#This Row],[RV binom]])</f>
        <v>0</v>
      </c>
      <c r="K2929" s="1">
        <f>Table3[[#This Row],[Risk 1 Simulated occurences]]*_xlfn.LOGNORM.INV(Table3[[#This Row],[RV lognorm]],(LN(ImpLow1)+LN(ImpUp1))/2,(LN(ImpUp1)-LN(ImpLow1))/3.29)</f>
        <v>0</v>
      </c>
      <c r="L2929">
        <f>_xlfn.BINOM.INV(BinomTrials,_xlfn.GAMMA.INV(Table3[[#This Row],[RV gamma]],GammaShape2,GammaRate2)/BinomTrials,Table3[[#This Row],[RV binom]])</f>
        <v>0</v>
      </c>
      <c r="M2929" s="1">
        <f>Table3[[#This Row],[Risk 2 simulated occurences]]*_xlfn.LOGNORM.INV(Table3[[#This Row],[RV lognorm]],(LN(ImpLow2)+LN(ImpUp2))/2,(LN(ImpUp2)-LN(ImpLow2))/3.29)</f>
        <v>0</v>
      </c>
    </row>
    <row r="2930" spans="7:13">
      <c r="G2930">
        <v>0.39477410884330705</v>
      </c>
      <c r="H2930">
        <v>0.73584811097748959</v>
      </c>
      <c r="I2930">
        <v>7.6922113111672047E-2</v>
      </c>
      <c r="J2930">
        <f>_xlfn.BINOM.INV(BinomTrials,_xlfn.GAMMA.INV(Table3[[#This Row],[RV gamma]],GammaShape1,GammaRate1)/BinomTrials,Table3[[#This Row],[RV binom]])</f>
        <v>1</v>
      </c>
      <c r="K2930" s="1">
        <f>Table3[[#This Row],[Risk 1 Simulated occurences]]*_xlfn.LOGNORM.INV(Table3[[#This Row],[RV lognorm]],(LN(ImpLow1)+LN(ImpUp1))/2,(LN(ImpUp1)-LN(ImpLow1))/3.29)</f>
        <v>11655.742760629995</v>
      </c>
      <c r="L2930">
        <f>_xlfn.BINOM.INV(BinomTrials,_xlfn.GAMMA.INV(Table3[[#This Row],[RV gamma]],GammaShape2,GammaRate2)/BinomTrials,Table3[[#This Row],[RV binom]])</f>
        <v>0</v>
      </c>
      <c r="M2930" s="1">
        <f>Table3[[#This Row],[Risk 2 simulated occurences]]*_xlfn.LOGNORM.INV(Table3[[#This Row],[RV lognorm]],(LN(ImpLow2)+LN(ImpUp2))/2,(LN(ImpUp2)-LN(ImpLow2))/3.29)</f>
        <v>0</v>
      </c>
    </row>
    <row r="2931" spans="7:13">
      <c r="G2931">
        <v>0.96844732946178291</v>
      </c>
      <c r="H2931">
        <v>0.39920119866691584</v>
      </c>
      <c r="I2931">
        <v>0.82995506787204887</v>
      </c>
      <c r="J2931">
        <f>_xlfn.BINOM.INV(BinomTrials,_xlfn.GAMMA.INV(Table3[[#This Row],[RV gamma]],GammaShape1,GammaRate1)/BinomTrials,Table3[[#This Row],[RV binom]])</f>
        <v>0</v>
      </c>
      <c r="K2931" s="1">
        <f>Table3[[#This Row],[Risk 1 Simulated occurences]]*_xlfn.LOGNORM.INV(Table3[[#This Row],[RV lognorm]],(LN(ImpLow1)+LN(ImpUp1))/2,(LN(ImpUp1)-LN(ImpLow1))/3.29)</f>
        <v>0</v>
      </c>
      <c r="L2931">
        <f>_xlfn.BINOM.INV(BinomTrials,_xlfn.GAMMA.INV(Table3[[#This Row],[RV gamma]],GammaShape2,GammaRate2)/BinomTrials,Table3[[#This Row],[RV binom]])</f>
        <v>0</v>
      </c>
      <c r="M2931" s="1">
        <f>Table3[[#This Row],[Risk 2 simulated occurences]]*_xlfn.LOGNORM.INV(Table3[[#This Row],[RV lognorm]],(LN(ImpLow2)+LN(ImpUp2))/2,(LN(ImpUp2)-LN(ImpLow2))/3.29)</f>
        <v>0</v>
      </c>
    </row>
    <row r="2932" spans="7:13">
      <c r="G2932">
        <v>0.6942662641845021</v>
      </c>
      <c r="H2932">
        <v>0.37454599485478646</v>
      </c>
      <c r="I2932">
        <v>5.4825725525070784E-2</v>
      </c>
      <c r="J2932">
        <f>_xlfn.BINOM.INV(BinomTrials,_xlfn.GAMMA.INV(Table3[[#This Row],[RV gamma]],GammaShape1,GammaRate1)/BinomTrials,Table3[[#This Row],[RV binom]])</f>
        <v>0</v>
      </c>
      <c r="K2932" s="1">
        <f>Table3[[#This Row],[Risk 1 Simulated occurences]]*_xlfn.LOGNORM.INV(Table3[[#This Row],[RV lognorm]],(LN(ImpLow1)+LN(ImpUp1))/2,(LN(ImpUp1)-LN(ImpLow1))/3.29)</f>
        <v>0</v>
      </c>
      <c r="L2932">
        <f>_xlfn.BINOM.INV(BinomTrials,_xlfn.GAMMA.INV(Table3[[#This Row],[RV gamma]],GammaShape2,GammaRate2)/BinomTrials,Table3[[#This Row],[RV binom]])</f>
        <v>0</v>
      </c>
      <c r="M2932" s="1">
        <f>Table3[[#This Row],[Risk 2 simulated occurences]]*_xlfn.LOGNORM.INV(Table3[[#This Row],[RV lognorm]],(LN(ImpLow2)+LN(ImpUp2))/2,(LN(ImpUp2)-LN(ImpLow2))/3.29)</f>
        <v>0</v>
      </c>
    </row>
    <row r="2933" spans="7:13">
      <c r="G2933">
        <v>0.53310214892639873</v>
      </c>
      <c r="H2933">
        <v>0.99453552439554382</v>
      </c>
      <c r="I2933">
        <v>0.45596889986468891</v>
      </c>
      <c r="J2933">
        <f>_xlfn.BINOM.INV(BinomTrials,_xlfn.GAMMA.INV(Table3[[#This Row],[RV gamma]],GammaShape1,GammaRate1)/BinomTrials,Table3[[#This Row],[RV binom]])</f>
        <v>3</v>
      </c>
      <c r="K2933" s="1">
        <f>Table3[[#This Row],[Risk 1 Simulated occurences]]*_xlfn.LOGNORM.INV(Table3[[#This Row],[RV lognorm]],(LN(ImpLow1)+LN(ImpUp1))/2,(LN(ImpUp1)-LN(ImpLow1))/3.29)</f>
        <v>87802.2940896121</v>
      </c>
      <c r="L2933">
        <f>_xlfn.BINOM.INV(BinomTrials,_xlfn.GAMMA.INV(Table3[[#This Row],[RV gamma]],GammaShape2,GammaRate2)/BinomTrials,Table3[[#This Row],[RV binom]])</f>
        <v>2</v>
      </c>
      <c r="M2933" s="1">
        <f>Table3[[#This Row],[Risk 2 simulated occurences]]*_xlfn.LOGNORM.INV(Table3[[#This Row],[RV lognorm]],(LN(ImpLow2)+LN(ImpUp2))/2,(LN(ImpUp2)-LN(ImpLow2))/3.29)</f>
        <v>5853486.2726408085</v>
      </c>
    </row>
    <row r="2934" spans="7:13">
      <c r="G2934">
        <v>0.84781700598439991</v>
      </c>
      <c r="H2934">
        <v>0.15855851590566267</v>
      </c>
      <c r="I2934">
        <v>0.46930002582692543</v>
      </c>
      <c r="J2934">
        <f>_xlfn.BINOM.INV(BinomTrials,_xlfn.GAMMA.INV(Table3[[#This Row],[RV gamma]],GammaShape1,GammaRate1)/BinomTrials,Table3[[#This Row],[RV binom]])</f>
        <v>0</v>
      </c>
      <c r="K2934" s="1">
        <f>Table3[[#This Row],[Risk 1 Simulated occurences]]*_xlfn.LOGNORM.INV(Table3[[#This Row],[RV lognorm]],(LN(ImpLow1)+LN(ImpUp1))/2,(LN(ImpUp1)-LN(ImpLow1))/3.29)</f>
        <v>0</v>
      </c>
      <c r="L2934">
        <f>_xlfn.BINOM.INV(BinomTrials,_xlfn.GAMMA.INV(Table3[[#This Row],[RV gamma]],GammaShape2,GammaRate2)/BinomTrials,Table3[[#This Row],[RV binom]])</f>
        <v>0</v>
      </c>
      <c r="M2934" s="1">
        <f>Table3[[#This Row],[Risk 2 simulated occurences]]*_xlfn.LOGNORM.INV(Table3[[#This Row],[RV lognorm]],(LN(ImpLow2)+LN(ImpUp2))/2,(LN(ImpUp2)-LN(ImpLow2))/3.29)</f>
        <v>0</v>
      </c>
    </row>
    <row r="2935" spans="7:13">
      <c r="G2935">
        <v>0.26041957980972696</v>
      </c>
      <c r="H2935">
        <v>0.89297682647266274</v>
      </c>
      <c r="I2935">
        <v>0.52553407313559863</v>
      </c>
      <c r="J2935">
        <f>_xlfn.BINOM.INV(BinomTrials,_xlfn.GAMMA.INV(Table3[[#This Row],[RV gamma]],GammaShape1,GammaRate1)/BinomTrials,Table3[[#This Row],[RV binom]])</f>
        <v>1</v>
      </c>
      <c r="K2935" s="1">
        <f>Table3[[#This Row],[Risk 1 Simulated occurences]]*_xlfn.LOGNORM.INV(Table3[[#This Row],[RV lognorm]],(LN(ImpLow1)+LN(ImpUp1))/2,(LN(ImpUp1)-LN(ImpLow1))/3.29)</f>
        <v>33072.538875304308</v>
      </c>
      <c r="L2935">
        <f>_xlfn.BINOM.INV(BinomTrials,_xlfn.GAMMA.INV(Table3[[#This Row],[RV gamma]],GammaShape2,GammaRate2)/BinomTrials,Table3[[#This Row],[RV binom]])</f>
        <v>1</v>
      </c>
      <c r="M2935" s="1">
        <f>Table3[[#This Row],[Risk 2 simulated occurences]]*_xlfn.LOGNORM.INV(Table3[[#This Row],[RV lognorm]],(LN(ImpLow2)+LN(ImpUp2))/2,(LN(ImpUp2)-LN(ImpLow2))/3.29)</f>
        <v>3307253.8875304321</v>
      </c>
    </row>
    <row r="2936" spans="7:13">
      <c r="G2936">
        <v>0.87187786208087481</v>
      </c>
      <c r="H2936">
        <v>0.26152252604324489</v>
      </c>
      <c r="I2936">
        <v>0.65116719000561496</v>
      </c>
      <c r="J2936">
        <f>_xlfn.BINOM.INV(BinomTrials,_xlfn.GAMMA.INV(Table3[[#This Row],[RV gamma]],GammaShape1,GammaRate1)/BinomTrials,Table3[[#This Row],[RV binom]])</f>
        <v>0</v>
      </c>
      <c r="K2936" s="1">
        <f>Table3[[#This Row],[Risk 1 Simulated occurences]]*_xlfn.LOGNORM.INV(Table3[[#This Row],[RV lognorm]],(LN(ImpLow1)+LN(ImpUp1))/2,(LN(ImpUp1)-LN(ImpLow1))/3.29)</f>
        <v>0</v>
      </c>
      <c r="L2936">
        <f>_xlfn.BINOM.INV(BinomTrials,_xlfn.GAMMA.INV(Table3[[#This Row],[RV gamma]],GammaShape2,GammaRate2)/BinomTrials,Table3[[#This Row],[RV binom]])</f>
        <v>0</v>
      </c>
      <c r="M2936" s="1">
        <f>Table3[[#This Row],[Risk 2 simulated occurences]]*_xlfn.LOGNORM.INV(Table3[[#This Row],[RV lognorm]],(LN(ImpLow2)+LN(ImpUp2))/2,(LN(ImpUp2)-LN(ImpLow2))/3.29)</f>
        <v>0</v>
      </c>
    </row>
    <row r="2937" spans="7:13">
      <c r="G2937">
        <v>0.65122799326257219</v>
      </c>
      <c r="H2937">
        <v>0.40909520881674027</v>
      </c>
      <c r="I2937">
        <v>0.16696242437090839</v>
      </c>
      <c r="J2937">
        <f>_xlfn.BINOM.INV(BinomTrials,_xlfn.GAMMA.INV(Table3[[#This Row],[RV gamma]],GammaShape1,GammaRate1)/BinomTrials,Table3[[#This Row],[RV binom]])</f>
        <v>0</v>
      </c>
      <c r="K2937" s="1">
        <f>Table3[[#This Row],[Risk 1 Simulated occurences]]*_xlfn.LOGNORM.INV(Table3[[#This Row],[RV lognorm]],(LN(ImpLow1)+LN(ImpUp1))/2,(LN(ImpUp1)-LN(ImpLow1))/3.29)</f>
        <v>0</v>
      </c>
      <c r="L2937">
        <f>_xlfn.BINOM.INV(BinomTrials,_xlfn.GAMMA.INV(Table3[[#This Row],[RV gamma]],GammaShape2,GammaRate2)/BinomTrials,Table3[[#This Row],[RV binom]])</f>
        <v>0</v>
      </c>
      <c r="M2937" s="1">
        <f>Table3[[#This Row],[Risk 2 simulated occurences]]*_xlfn.LOGNORM.INV(Table3[[#This Row],[RV lognorm]],(LN(ImpLow2)+LN(ImpUp2))/2,(LN(ImpUp2)-LN(ImpLow2))/3.29)</f>
        <v>0</v>
      </c>
    </row>
    <row r="2938" spans="7:13">
      <c r="G2938">
        <v>0.18888276405114809</v>
      </c>
      <c r="H2938">
        <v>0.6631745829541118</v>
      </c>
      <c r="I2938">
        <v>0.13746640185707548</v>
      </c>
      <c r="J2938">
        <f>_xlfn.BINOM.INV(BinomTrials,_xlfn.GAMMA.INV(Table3[[#This Row],[RV gamma]],GammaShape1,GammaRate1)/BinomTrials,Table3[[#This Row],[RV binom]])</f>
        <v>1</v>
      </c>
      <c r="K2938" s="1">
        <f>Table3[[#This Row],[Risk 1 Simulated occurences]]*_xlfn.LOGNORM.INV(Table3[[#This Row],[RV lognorm]],(LN(ImpLow1)+LN(ImpUp1))/2,(LN(ImpUp1)-LN(ImpLow1))/3.29)</f>
        <v>14728.348236968372</v>
      </c>
      <c r="L2938">
        <f>_xlfn.BINOM.INV(BinomTrials,_xlfn.GAMMA.INV(Table3[[#This Row],[RV gamma]],GammaShape2,GammaRate2)/BinomTrials,Table3[[#This Row],[RV binom]])</f>
        <v>0</v>
      </c>
      <c r="M2938" s="1">
        <f>Table3[[#This Row],[Risk 2 simulated occurences]]*_xlfn.LOGNORM.INV(Table3[[#This Row],[RV lognorm]],(LN(ImpLow2)+LN(ImpUp2))/2,(LN(ImpUp2)-LN(ImpLow2))/3.29)</f>
        <v>0</v>
      </c>
    </row>
    <row r="2939" spans="7:13">
      <c r="G2939">
        <v>0.55261540764598893</v>
      </c>
      <c r="H2939">
        <v>0.97521570975669458</v>
      </c>
      <c r="I2939">
        <v>0.39781601186740029</v>
      </c>
      <c r="J2939">
        <f>_xlfn.BINOM.INV(BinomTrials,_xlfn.GAMMA.INV(Table3[[#This Row],[RV gamma]],GammaShape1,GammaRate1)/BinomTrials,Table3[[#This Row],[RV binom]])</f>
        <v>2</v>
      </c>
      <c r="K2939" s="1">
        <f>Table3[[#This Row],[Risk 1 Simulated occurences]]*_xlfn.LOGNORM.INV(Table3[[#This Row],[RV lognorm]],(LN(ImpLow1)+LN(ImpUp1))/2,(LN(ImpUp1)-LN(ImpLow1))/3.29)</f>
        <v>52760.065276379646</v>
      </c>
      <c r="L2939">
        <f>_xlfn.BINOM.INV(BinomTrials,_xlfn.GAMMA.INV(Table3[[#This Row],[RV gamma]],GammaShape2,GammaRate2)/BinomTrials,Table3[[#This Row],[RV binom]])</f>
        <v>1</v>
      </c>
      <c r="M2939" s="1">
        <f>Table3[[#This Row],[Risk 2 simulated occurences]]*_xlfn.LOGNORM.INV(Table3[[#This Row],[RV lognorm]],(LN(ImpLow2)+LN(ImpUp2))/2,(LN(ImpUp2)-LN(ImpLow2))/3.29)</f>
        <v>2638003.2638189835</v>
      </c>
    </row>
    <row r="2940" spans="7:13">
      <c r="G2940">
        <v>0.80715630613600664</v>
      </c>
      <c r="H2940">
        <v>0.45043388076612439</v>
      </c>
      <c r="I2940">
        <v>9.3711455396242191E-2</v>
      </c>
      <c r="J2940">
        <f>_xlfn.BINOM.INV(BinomTrials,_xlfn.GAMMA.INV(Table3[[#This Row],[RV gamma]],GammaShape1,GammaRate1)/BinomTrials,Table3[[#This Row],[RV binom]])</f>
        <v>0</v>
      </c>
      <c r="K2940" s="1">
        <f>Table3[[#This Row],[Risk 1 Simulated occurences]]*_xlfn.LOGNORM.INV(Table3[[#This Row],[RV lognorm]],(LN(ImpLow1)+LN(ImpUp1))/2,(LN(ImpUp1)-LN(ImpLow1))/3.29)</f>
        <v>0</v>
      </c>
      <c r="L2940">
        <f>_xlfn.BINOM.INV(BinomTrials,_xlfn.GAMMA.INV(Table3[[#This Row],[RV gamma]],GammaShape2,GammaRate2)/BinomTrials,Table3[[#This Row],[RV binom]])</f>
        <v>0</v>
      </c>
      <c r="M2940" s="1">
        <f>Table3[[#This Row],[Risk 2 simulated occurences]]*_xlfn.LOGNORM.INV(Table3[[#This Row],[RV lognorm]],(LN(ImpLow2)+LN(ImpUp2))/2,(LN(ImpUp2)-LN(ImpLow2))/3.29)</f>
        <v>0</v>
      </c>
    </row>
    <row r="2941" spans="7:13">
      <c r="G2941">
        <v>0.87603722786346316</v>
      </c>
      <c r="H2941">
        <v>0.44223403625294289</v>
      </c>
      <c r="I2941">
        <v>8.430844642422556E-3</v>
      </c>
      <c r="J2941">
        <f>_xlfn.BINOM.INV(BinomTrials,_xlfn.GAMMA.INV(Table3[[#This Row],[RV gamma]],GammaShape1,GammaRate1)/BinomTrials,Table3[[#This Row],[RV binom]])</f>
        <v>0</v>
      </c>
      <c r="K2941" s="1">
        <f>Table3[[#This Row],[Risk 1 Simulated occurences]]*_xlfn.LOGNORM.INV(Table3[[#This Row],[RV lognorm]],(LN(ImpLow1)+LN(ImpUp1))/2,(LN(ImpUp1)-LN(ImpLow1))/3.29)</f>
        <v>0</v>
      </c>
      <c r="L2941">
        <f>_xlfn.BINOM.INV(BinomTrials,_xlfn.GAMMA.INV(Table3[[#This Row],[RV gamma]],GammaShape2,GammaRate2)/BinomTrials,Table3[[#This Row],[RV binom]])</f>
        <v>0</v>
      </c>
      <c r="M2941" s="1">
        <f>Table3[[#This Row],[Risk 2 simulated occurences]]*_xlfn.LOGNORM.INV(Table3[[#This Row],[RV lognorm]],(LN(ImpLow2)+LN(ImpUp2))/2,(LN(ImpUp2)-LN(ImpLow2))/3.29)</f>
        <v>0</v>
      </c>
    </row>
    <row r="2942" spans="7:13">
      <c r="G2942">
        <v>0.55768870122623104</v>
      </c>
      <c r="H2942">
        <v>0.62744730321105913</v>
      </c>
      <c r="I2942">
        <v>0.69720590519588721</v>
      </c>
      <c r="J2942">
        <f>_xlfn.BINOM.INV(BinomTrials,_xlfn.GAMMA.INV(Table3[[#This Row],[RV gamma]],GammaShape1,GammaRate1)/BinomTrials,Table3[[#This Row],[RV binom]])</f>
        <v>1</v>
      </c>
      <c r="K2942" s="1">
        <f>Table3[[#This Row],[Risk 1 Simulated occurences]]*_xlfn.LOGNORM.INV(Table3[[#This Row],[RV lognorm]],(LN(ImpLow1)+LN(ImpUp1))/2,(LN(ImpUp1)-LN(ImpLow1))/3.29)</f>
        <v>45389.434690312795</v>
      </c>
      <c r="L2942">
        <f>_xlfn.BINOM.INV(BinomTrials,_xlfn.GAMMA.INV(Table3[[#This Row],[RV gamma]],GammaShape2,GammaRate2)/BinomTrials,Table3[[#This Row],[RV binom]])</f>
        <v>0</v>
      </c>
      <c r="M2942" s="1">
        <f>Table3[[#This Row],[Risk 2 simulated occurences]]*_xlfn.LOGNORM.INV(Table3[[#This Row],[RV lognorm]],(LN(ImpLow2)+LN(ImpUp2))/2,(LN(ImpUp2)-LN(ImpLow2))/3.29)</f>
        <v>0</v>
      </c>
    </row>
    <row r="2943" spans="7:13">
      <c r="G2943">
        <v>7.400150926504355E-2</v>
      </c>
      <c r="H2943">
        <v>0.50682506827024043</v>
      </c>
      <c r="I2943">
        <v>0.93964862727543741</v>
      </c>
      <c r="J2943">
        <f>_xlfn.BINOM.INV(BinomTrials,_xlfn.GAMMA.INV(Table3[[#This Row],[RV gamma]],GammaShape1,GammaRate1)/BinomTrials,Table3[[#This Row],[RV binom]])</f>
        <v>0</v>
      </c>
      <c r="K2943" s="1">
        <f>Table3[[#This Row],[Risk 1 Simulated occurences]]*_xlfn.LOGNORM.INV(Table3[[#This Row],[RV lognorm]],(LN(ImpLow1)+LN(ImpUp1))/2,(LN(ImpUp1)-LN(ImpLow1))/3.29)</f>
        <v>0</v>
      </c>
      <c r="L2943">
        <f>_xlfn.BINOM.INV(BinomTrials,_xlfn.GAMMA.INV(Table3[[#This Row],[RV gamma]],GammaShape2,GammaRate2)/BinomTrials,Table3[[#This Row],[RV binom]])</f>
        <v>0</v>
      </c>
      <c r="M2943" s="1">
        <f>Table3[[#This Row],[Risk 2 simulated occurences]]*_xlfn.LOGNORM.INV(Table3[[#This Row],[RV lognorm]],(LN(ImpLow2)+LN(ImpUp2))/2,(LN(ImpUp2)-LN(ImpLow2))/3.29)</f>
        <v>0</v>
      </c>
    </row>
    <row r="2944" spans="7:13">
      <c r="G2944">
        <v>0.74336621758684807</v>
      </c>
      <c r="H2944">
        <v>0.20892241793168823</v>
      </c>
      <c r="I2944">
        <v>0.67447861827652833</v>
      </c>
      <c r="J2944">
        <f>_xlfn.BINOM.INV(BinomTrials,_xlfn.GAMMA.INV(Table3[[#This Row],[RV gamma]],GammaShape1,GammaRate1)/BinomTrials,Table3[[#This Row],[RV binom]])</f>
        <v>0</v>
      </c>
      <c r="K2944" s="1">
        <f>Table3[[#This Row],[Risk 1 Simulated occurences]]*_xlfn.LOGNORM.INV(Table3[[#This Row],[RV lognorm]],(LN(ImpLow1)+LN(ImpUp1))/2,(LN(ImpUp1)-LN(ImpLow1))/3.29)</f>
        <v>0</v>
      </c>
      <c r="L2944">
        <f>_xlfn.BINOM.INV(BinomTrials,_xlfn.GAMMA.INV(Table3[[#This Row],[RV gamma]],GammaShape2,GammaRate2)/BinomTrials,Table3[[#This Row],[RV binom]])</f>
        <v>0</v>
      </c>
      <c r="M2944" s="1">
        <f>Table3[[#This Row],[Risk 2 simulated occurences]]*_xlfn.LOGNORM.INV(Table3[[#This Row],[RV lognorm]],(LN(ImpLow2)+LN(ImpUp2))/2,(LN(ImpUp2)-LN(ImpLow2))/3.29)</f>
        <v>0</v>
      </c>
    </row>
    <row r="2945" spans="7:13">
      <c r="G2945">
        <v>0.75601898215525731</v>
      </c>
      <c r="H2945">
        <v>0.35907817788379182</v>
      </c>
      <c r="I2945">
        <v>0.96213737361232632</v>
      </c>
      <c r="J2945">
        <f>_xlfn.BINOM.INV(BinomTrials,_xlfn.GAMMA.INV(Table3[[#This Row],[RV gamma]],GammaShape1,GammaRate1)/BinomTrials,Table3[[#This Row],[RV binom]])</f>
        <v>0</v>
      </c>
      <c r="K2945" s="1">
        <f>Table3[[#This Row],[Risk 1 Simulated occurences]]*_xlfn.LOGNORM.INV(Table3[[#This Row],[RV lognorm]],(LN(ImpLow1)+LN(ImpUp1))/2,(LN(ImpUp1)-LN(ImpLow1))/3.29)</f>
        <v>0</v>
      </c>
      <c r="L2945">
        <f>_xlfn.BINOM.INV(BinomTrials,_xlfn.GAMMA.INV(Table3[[#This Row],[RV gamma]],GammaShape2,GammaRate2)/BinomTrials,Table3[[#This Row],[RV binom]])</f>
        <v>0</v>
      </c>
      <c r="M2945" s="1">
        <f>Table3[[#This Row],[Risk 2 simulated occurences]]*_xlfn.LOGNORM.INV(Table3[[#This Row],[RV lognorm]],(LN(ImpLow2)+LN(ImpUp2))/2,(LN(ImpUp2)-LN(ImpLow2))/3.29)</f>
        <v>0</v>
      </c>
    </row>
    <row r="2946" spans="7:13">
      <c r="G2946">
        <v>0.41103308341048334</v>
      </c>
      <c r="H2946">
        <v>2.6935692889120288E-2</v>
      </c>
      <c r="I2946">
        <v>0.64283830236775719</v>
      </c>
      <c r="J2946">
        <f>_xlfn.BINOM.INV(BinomTrials,_xlfn.GAMMA.INV(Table3[[#This Row],[RV gamma]],GammaShape1,GammaRate1)/BinomTrials,Table3[[#This Row],[RV binom]])</f>
        <v>0</v>
      </c>
      <c r="K2946" s="1">
        <f>Table3[[#This Row],[Risk 1 Simulated occurences]]*_xlfn.LOGNORM.INV(Table3[[#This Row],[RV lognorm]],(LN(ImpLow1)+LN(ImpUp1))/2,(LN(ImpUp1)-LN(ImpLow1))/3.29)</f>
        <v>0</v>
      </c>
      <c r="L2946">
        <f>_xlfn.BINOM.INV(BinomTrials,_xlfn.GAMMA.INV(Table3[[#This Row],[RV gamma]],GammaShape2,GammaRate2)/BinomTrials,Table3[[#This Row],[RV binom]])</f>
        <v>0</v>
      </c>
      <c r="M2946" s="1">
        <f>Table3[[#This Row],[Risk 2 simulated occurences]]*_xlfn.LOGNORM.INV(Table3[[#This Row],[RV lognorm]],(LN(ImpLow2)+LN(ImpUp2))/2,(LN(ImpUp2)-LN(ImpLow2))/3.29)</f>
        <v>0</v>
      </c>
    </row>
    <row r="2947" spans="7:13">
      <c r="G2947">
        <v>0.23303287999380048</v>
      </c>
      <c r="H2947">
        <v>0.70819038744465934</v>
      </c>
      <c r="I2947">
        <v>0.18334789489551814</v>
      </c>
      <c r="J2947">
        <f>_xlfn.BINOM.INV(BinomTrials,_xlfn.GAMMA.INV(Table3[[#This Row],[RV gamma]],GammaShape1,GammaRate1)/BinomTrials,Table3[[#This Row],[RV binom]])</f>
        <v>1</v>
      </c>
      <c r="K2947" s="1">
        <f>Table3[[#This Row],[Risk 1 Simulated occurences]]*_xlfn.LOGNORM.INV(Table3[[#This Row],[RV lognorm]],(LN(ImpLow1)+LN(ImpUp1))/2,(LN(ImpUp1)-LN(ImpLow1))/3.29)</f>
        <v>16812.380086360652</v>
      </c>
      <c r="L2947">
        <f>_xlfn.BINOM.INV(BinomTrials,_xlfn.GAMMA.INV(Table3[[#This Row],[RV gamma]],GammaShape2,GammaRate2)/BinomTrials,Table3[[#This Row],[RV binom]])</f>
        <v>0</v>
      </c>
      <c r="M2947" s="1">
        <f>Table3[[#This Row],[Risk 2 simulated occurences]]*_xlfn.LOGNORM.INV(Table3[[#This Row],[RV lognorm]],(LN(ImpLow2)+LN(ImpUp2))/2,(LN(ImpUp2)-LN(ImpLow2))/3.29)</f>
        <v>0</v>
      </c>
    </row>
    <row r="2948" spans="7:13">
      <c r="G2948">
        <v>0.58361405580472858</v>
      </c>
      <c r="H2948">
        <v>0.55584178238913495</v>
      </c>
      <c r="I2948">
        <v>0.52806950897354143</v>
      </c>
      <c r="J2948">
        <f>_xlfn.BINOM.INV(BinomTrials,_xlfn.GAMMA.INV(Table3[[#This Row],[RV gamma]],GammaShape1,GammaRate1)/BinomTrials,Table3[[#This Row],[RV binom]])</f>
        <v>0</v>
      </c>
      <c r="K2948" s="1">
        <f>Table3[[#This Row],[Risk 1 Simulated occurences]]*_xlfn.LOGNORM.INV(Table3[[#This Row],[RV lognorm]],(LN(ImpLow1)+LN(ImpUp1))/2,(LN(ImpUp1)-LN(ImpLow1))/3.29)</f>
        <v>0</v>
      </c>
      <c r="L2948">
        <f>_xlfn.BINOM.INV(BinomTrials,_xlfn.GAMMA.INV(Table3[[#This Row],[RV gamma]],GammaShape2,GammaRate2)/BinomTrials,Table3[[#This Row],[RV binom]])</f>
        <v>0</v>
      </c>
      <c r="M2948" s="1">
        <f>Table3[[#This Row],[Risk 2 simulated occurences]]*_xlfn.LOGNORM.INV(Table3[[#This Row],[RV lognorm]],(LN(ImpLow2)+LN(ImpUp2))/2,(LN(ImpUp2)-LN(ImpLow2))/3.29)</f>
        <v>0</v>
      </c>
    </row>
    <row r="2949" spans="7:13">
      <c r="G2949">
        <v>0.80143591007284631</v>
      </c>
      <c r="H2949">
        <v>3.2836614191921715E-2</v>
      </c>
      <c r="I2949">
        <v>0.26423731831099712</v>
      </c>
      <c r="J2949">
        <f>_xlfn.BINOM.INV(BinomTrials,_xlfn.GAMMA.INV(Table3[[#This Row],[RV gamma]],GammaShape1,GammaRate1)/BinomTrials,Table3[[#This Row],[RV binom]])</f>
        <v>0</v>
      </c>
      <c r="K2949" s="1">
        <f>Table3[[#This Row],[Risk 1 Simulated occurences]]*_xlfn.LOGNORM.INV(Table3[[#This Row],[RV lognorm]],(LN(ImpLow1)+LN(ImpUp1))/2,(LN(ImpUp1)-LN(ImpLow1))/3.29)</f>
        <v>0</v>
      </c>
      <c r="L2949">
        <f>_xlfn.BINOM.INV(BinomTrials,_xlfn.GAMMA.INV(Table3[[#This Row],[RV gamma]],GammaShape2,GammaRate2)/BinomTrials,Table3[[#This Row],[RV binom]])</f>
        <v>0</v>
      </c>
      <c r="M2949" s="1">
        <f>Table3[[#This Row],[Risk 2 simulated occurences]]*_xlfn.LOGNORM.INV(Table3[[#This Row],[RV lognorm]],(LN(ImpLow2)+LN(ImpUp2))/2,(LN(ImpUp2)-LN(ImpLow2))/3.29)</f>
        <v>0</v>
      </c>
    </row>
    <row r="2950" spans="7:13">
      <c r="G2950">
        <v>0.73334059432770149</v>
      </c>
      <c r="H2950">
        <v>0.8849747236282447</v>
      </c>
      <c r="I2950">
        <v>3.660885292878787E-2</v>
      </c>
      <c r="J2950">
        <f>_xlfn.BINOM.INV(BinomTrials,_xlfn.GAMMA.INV(Table3[[#This Row],[RV gamma]],GammaShape1,GammaRate1)/BinomTrials,Table3[[#This Row],[RV binom]])</f>
        <v>1</v>
      </c>
      <c r="K2950" s="1">
        <f>Table3[[#This Row],[Risk 1 Simulated occurences]]*_xlfn.LOGNORM.INV(Table3[[#This Row],[RV lognorm]],(LN(ImpLow1)+LN(ImpUp1))/2,(LN(ImpUp1)-LN(ImpLow1))/3.29)</f>
        <v>9025.6786407180862</v>
      </c>
      <c r="L2950">
        <f>_xlfn.BINOM.INV(BinomTrials,_xlfn.GAMMA.INV(Table3[[#This Row],[RV gamma]],GammaShape2,GammaRate2)/BinomTrials,Table3[[#This Row],[RV binom]])</f>
        <v>1</v>
      </c>
      <c r="M2950" s="1">
        <f>Table3[[#This Row],[Risk 2 simulated occurences]]*_xlfn.LOGNORM.INV(Table3[[#This Row],[RV lognorm]],(LN(ImpLow2)+LN(ImpUp2))/2,(LN(ImpUp2)-LN(ImpLow2))/3.29)</f>
        <v>902567.86407180747</v>
      </c>
    </row>
    <row r="2951" spans="7:13">
      <c r="G2951">
        <v>0.25536886567965561</v>
      </c>
      <c r="H2951">
        <v>0.77018001990866847</v>
      </c>
      <c r="I2951">
        <v>0.28499117413768132</v>
      </c>
      <c r="J2951">
        <f>_xlfn.BINOM.INV(BinomTrials,_xlfn.GAMMA.INV(Table3[[#This Row],[RV gamma]],GammaShape1,GammaRate1)/BinomTrials,Table3[[#This Row],[RV binom]])</f>
        <v>1</v>
      </c>
      <c r="K2951" s="1">
        <f>Table3[[#This Row],[Risk 1 Simulated occurences]]*_xlfn.LOGNORM.INV(Table3[[#This Row],[RV lognorm]],(LN(ImpLow1)+LN(ImpUp1))/2,(LN(ImpUp1)-LN(ImpLow1))/3.29)</f>
        <v>21248.685487129093</v>
      </c>
      <c r="L2951">
        <f>_xlfn.BINOM.INV(BinomTrials,_xlfn.GAMMA.INV(Table3[[#This Row],[RV gamma]],GammaShape2,GammaRate2)/BinomTrials,Table3[[#This Row],[RV binom]])</f>
        <v>0</v>
      </c>
      <c r="M2951" s="1">
        <f>Table3[[#This Row],[Risk 2 simulated occurences]]*_xlfn.LOGNORM.INV(Table3[[#This Row],[RV lognorm]],(LN(ImpLow2)+LN(ImpUp2))/2,(LN(ImpUp2)-LN(ImpLow2))/3.29)</f>
        <v>0</v>
      </c>
    </row>
    <row r="2952" spans="7:13">
      <c r="G2952">
        <v>0.98452547797212631</v>
      </c>
      <c r="H2952">
        <v>0.41559460499118761</v>
      </c>
      <c r="I2952">
        <v>0.84666373201024892</v>
      </c>
      <c r="J2952">
        <f>_xlfn.BINOM.INV(BinomTrials,_xlfn.GAMMA.INV(Table3[[#This Row],[RV gamma]],GammaShape1,GammaRate1)/BinomTrials,Table3[[#This Row],[RV binom]])</f>
        <v>0</v>
      </c>
      <c r="K2952" s="1">
        <f>Table3[[#This Row],[Risk 1 Simulated occurences]]*_xlfn.LOGNORM.INV(Table3[[#This Row],[RV lognorm]],(LN(ImpLow1)+LN(ImpUp1))/2,(LN(ImpUp1)-LN(ImpLow1))/3.29)</f>
        <v>0</v>
      </c>
      <c r="L2952">
        <f>_xlfn.BINOM.INV(BinomTrials,_xlfn.GAMMA.INV(Table3[[#This Row],[RV gamma]],GammaShape2,GammaRate2)/BinomTrials,Table3[[#This Row],[RV binom]])</f>
        <v>0</v>
      </c>
      <c r="M2952" s="1">
        <f>Table3[[#This Row],[Risk 2 simulated occurences]]*_xlfn.LOGNORM.INV(Table3[[#This Row],[RV lognorm]],(LN(ImpLow2)+LN(ImpUp2))/2,(LN(ImpUp2)-LN(ImpLow2))/3.29)</f>
        <v>0</v>
      </c>
    </row>
    <row r="2953" spans="7:13">
      <c r="G2953">
        <v>0.91970827752710704</v>
      </c>
      <c r="H2953">
        <v>0.89852608689038371</v>
      </c>
      <c r="I2953">
        <v>0.87734389625366027</v>
      </c>
      <c r="J2953">
        <f>_xlfn.BINOM.INV(BinomTrials,_xlfn.GAMMA.INV(Table3[[#This Row],[RV gamma]],GammaShape1,GammaRate1)/BinomTrials,Table3[[#This Row],[RV binom]])</f>
        <v>2</v>
      </c>
      <c r="K2953" s="1">
        <f>Table3[[#This Row],[Risk 1 Simulated occurences]]*_xlfn.LOGNORM.INV(Table3[[#This Row],[RV lognorm]],(LN(ImpLow1)+LN(ImpUp1))/2,(LN(ImpUp1)-LN(ImpLow1))/3.29)</f>
        <v>142614.62561793716</v>
      </c>
      <c r="L2953">
        <f>_xlfn.BINOM.INV(BinomTrials,_xlfn.GAMMA.INV(Table3[[#This Row],[RV gamma]],GammaShape2,GammaRate2)/BinomTrials,Table3[[#This Row],[RV binom]])</f>
        <v>1</v>
      </c>
      <c r="M2953" s="1">
        <f>Table3[[#This Row],[Risk 2 simulated occurences]]*_xlfn.LOGNORM.INV(Table3[[#This Row],[RV lognorm]],(LN(ImpLow2)+LN(ImpUp2))/2,(LN(ImpUp2)-LN(ImpLow2))/3.29)</f>
        <v>7130731.2808968611</v>
      </c>
    </row>
    <row r="2954" spans="7:13">
      <c r="G2954">
        <v>0.53702039808827473</v>
      </c>
      <c r="H2954">
        <v>0.5279423666782409</v>
      </c>
      <c r="I2954">
        <v>0.51886433526820708</v>
      </c>
      <c r="J2954">
        <f>_xlfn.BINOM.INV(BinomTrials,_xlfn.GAMMA.INV(Table3[[#This Row],[RV gamma]],GammaShape1,GammaRate1)/BinomTrials,Table3[[#This Row],[RV binom]])</f>
        <v>0</v>
      </c>
      <c r="K2954" s="1">
        <f>Table3[[#This Row],[Risk 1 Simulated occurences]]*_xlfn.LOGNORM.INV(Table3[[#This Row],[RV lognorm]],(LN(ImpLow1)+LN(ImpUp1))/2,(LN(ImpUp1)-LN(ImpLow1))/3.29)</f>
        <v>0</v>
      </c>
      <c r="L2954">
        <f>_xlfn.BINOM.INV(BinomTrials,_xlfn.GAMMA.INV(Table3[[#This Row],[RV gamma]],GammaShape2,GammaRate2)/BinomTrials,Table3[[#This Row],[RV binom]])</f>
        <v>0</v>
      </c>
      <c r="M2954" s="1">
        <f>Table3[[#This Row],[Risk 2 simulated occurences]]*_xlfn.LOGNORM.INV(Table3[[#This Row],[RV lognorm]],(LN(ImpLow2)+LN(ImpUp2))/2,(LN(ImpUp2)-LN(ImpLow2))/3.29)</f>
        <v>0</v>
      </c>
    </row>
    <row r="2955" spans="7:13">
      <c r="G2955">
        <v>0.70183066963303398</v>
      </c>
      <c r="H2955">
        <v>0.12735676119446604</v>
      </c>
      <c r="I2955">
        <v>0.5528828527558981</v>
      </c>
      <c r="J2955">
        <f>_xlfn.BINOM.INV(BinomTrials,_xlfn.GAMMA.INV(Table3[[#This Row],[RV gamma]],GammaShape1,GammaRate1)/BinomTrials,Table3[[#This Row],[RV binom]])</f>
        <v>0</v>
      </c>
      <c r="K2955" s="1">
        <f>Table3[[#This Row],[Risk 1 Simulated occurences]]*_xlfn.LOGNORM.INV(Table3[[#This Row],[RV lognorm]],(LN(ImpLow1)+LN(ImpUp1))/2,(LN(ImpUp1)-LN(ImpLow1))/3.29)</f>
        <v>0</v>
      </c>
      <c r="L2955">
        <f>_xlfn.BINOM.INV(BinomTrials,_xlfn.GAMMA.INV(Table3[[#This Row],[RV gamma]],GammaShape2,GammaRate2)/BinomTrials,Table3[[#This Row],[RV binom]])</f>
        <v>0</v>
      </c>
      <c r="M2955" s="1">
        <f>Table3[[#This Row],[Risk 2 simulated occurences]]*_xlfn.LOGNORM.INV(Table3[[#This Row],[RV lognorm]],(LN(ImpLow2)+LN(ImpUp2))/2,(LN(ImpUp2)-LN(ImpLow2))/3.29)</f>
        <v>0</v>
      </c>
    </row>
    <row r="2956" spans="7:13">
      <c r="G2956">
        <v>0.66806452240239111</v>
      </c>
      <c r="H2956">
        <v>0.48508539539067325</v>
      </c>
      <c r="I2956">
        <v>0.30210626837895543</v>
      </c>
      <c r="J2956">
        <f>_xlfn.BINOM.INV(BinomTrials,_xlfn.GAMMA.INV(Table3[[#This Row],[RV gamma]],GammaShape1,GammaRate1)/BinomTrials,Table3[[#This Row],[RV binom]])</f>
        <v>0</v>
      </c>
      <c r="K2956" s="1">
        <f>Table3[[#This Row],[Risk 1 Simulated occurences]]*_xlfn.LOGNORM.INV(Table3[[#This Row],[RV lognorm]],(LN(ImpLow1)+LN(ImpUp1))/2,(LN(ImpUp1)-LN(ImpLow1))/3.29)</f>
        <v>0</v>
      </c>
      <c r="L2956">
        <f>_xlfn.BINOM.INV(BinomTrials,_xlfn.GAMMA.INV(Table3[[#This Row],[RV gamma]],GammaShape2,GammaRate2)/BinomTrials,Table3[[#This Row],[RV binom]])</f>
        <v>0</v>
      </c>
      <c r="M2956" s="1">
        <f>Table3[[#This Row],[Risk 2 simulated occurences]]*_xlfn.LOGNORM.INV(Table3[[#This Row],[RV lognorm]],(LN(ImpLow2)+LN(ImpUp2))/2,(LN(ImpUp2)-LN(ImpLow2))/3.29)</f>
        <v>0</v>
      </c>
    </row>
    <row r="2957" spans="7:13">
      <c r="G2957">
        <v>0.16042801698689721</v>
      </c>
      <c r="H2957">
        <v>0.8302403310454638</v>
      </c>
      <c r="I2957">
        <v>0.50005264510403047</v>
      </c>
      <c r="J2957">
        <f>_xlfn.BINOM.INV(BinomTrials,_xlfn.GAMMA.INV(Table3[[#This Row],[RV gamma]],GammaShape1,GammaRate1)/BinomTrials,Table3[[#This Row],[RV binom]])</f>
        <v>1</v>
      </c>
      <c r="K2957" s="1">
        <f>Table3[[#This Row],[Risk 1 Simulated occurences]]*_xlfn.LOGNORM.INV(Table3[[#This Row],[RV lognorm]],(LN(ImpLow1)+LN(ImpUp1))/2,(LN(ImpUp1)-LN(ImpLow1))/3.29)</f>
        <v>31625.697307190854</v>
      </c>
      <c r="L2957">
        <f>_xlfn.BINOM.INV(BinomTrials,_xlfn.GAMMA.INV(Table3[[#This Row],[RV gamma]],GammaShape2,GammaRate2)/BinomTrials,Table3[[#This Row],[RV binom]])</f>
        <v>0</v>
      </c>
      <c r="M2957" s="1">
        <f>Table3[[#This Row],[Risk 2 simulated occurences]]*_xlfn.LOGNORM.INV(Table3[[#This Row],[RV lognorm]],(LN(ImpLow2)+LN(ImpUp2))/2,(LN(ImpUp2)-LN(ImpLow2))/3.29)</f>
        <v>0</v>
      </c>
    </row>
    <row r="2958" spans="7:13">
      <c r="G2958">
        <v>0.3136814987816296</v>
      </c>
      <c r="H2958">
        <v>0.84924388111068116</v>
      </c>
      <c r="I2958">
        <v>0.38480626343973273</v>
      </c>
      <c r="J2958">
        <f>_xlfn.BINOM.INV(BinomTrials,_xlfn.GAMMA.INV(Table3[[#This Row],[RV gamma]],GammaShape1,GammaRate1)/BinomTrials,Table3[[#This Row],[RV binom]])</f>
        <v>1</v>
      </c>
      <c r="K2958" s="1">
        <f>Table3[[#This Row],[Risk 1 Simulated occurences]]*_xlfn.LOGNORM.INV(Table3[[#This Row],[RV lognorm]],(LN(ImpLow1)+LN(ImpUp1))/2,(LN(ImpUp1)-LN(ImpLow1))/3.29)</f>
        <v>25761.91759533179</v>
      </c>
      <c r="L2958">
        <f>_xlfn.BINOM.INV(BinomTrials,_xlfn.GAMMA.INV(Table3[[#This Row],[RV gamma]],GammaShape2,GammaRate2)/BinomTrials,Table3[[#This Row],[RV binom]])</f>
        <v>0</v>
      </c>
      <c r="M2958" s="1">
        <f>Table3[[#This Row],[Risk 2 simulated occurences]]*_xlfn.LOGNORM.INV(Table3[[#This Row],[RV lognorm]],(LN(ImpLow2)+LN(ImpUp2))/2,(LN(ImpUp2)-LN(ImpLow2))/3.29)</f>
        <v>0</v>
      </c>
    </row>
    <row r="2959" spans="7:13">
      <c r="G2959">
        <v>4.4950022848765377E-2</v>
      </c>
      <c r="H2959">
        <v>0.241909827218349</v>
      </c>
      <c r="I2959">
        <v>0.43886963158793263</v>
      </c>
      <c r="J2959">
        <f>_xlfn.BINOM.INV(BinomTrials,_xlfn.GAMMA.INV(Table3[[#This Row],[RV gamma]],GammaShape1,GammaRate1)/BinomTrials,Table3[[#This Row],[RV binom]])</f>
        <v>0</v>
      </c>
      <c r="K2959" s="1">
        <f>Table3[[#This Row],[Risk 1 Simulated occurences]]*_xlfn.LOGNORM.INV(Table3[[#This Row],[RV lognorm]],(LN(ImpLow1)+LN(ImpUp1))/2,(LN(ImpUp1)-LN(ImpLow1))/3.29)</f>
        <v>0</v>
      </c>
      <c r="L2959">
        <f>_xlfn.BINOM.INV(BinomTrials,_xlfn.GAMMA.INV(Table3[[#This Row],[RV gamma]],GammaShape2,GammaRate2)/BinomTrials,Table3[[#This Row],[RV binom]])</f>
        <v>0</v>
      </c>
      <c r="M2959" s="1">
        <f>Table3[[#This Row],[Risk 2 simulated occurences]]*_xlfn.LOGNORM.INV(Table3[[#This Row],[RV lognorm]],(LN(ImpLow2)+LN(ImpUp2))/2,(LN(ImpUp2)-LN(ImpLow2))/3.29)</f>
        <v>0</v>
      </c>
    </row>
    <row r="2960" spans="7:13">
      <c r="G2960">
        <v>0.47503401919968147</v>
      </c>
      <c r="H2960">
        <v>0.77846605879183206</v>
      </c>
      <c r="I2960">
        <v>8.1898098383982709E-2</v>
      </c>
      <c r="J2960">
        <f>_xlfn.BINOM.INV(BinomTrials,_xlfn.GAMMA.INV(Table3[[#This Row],[RV gamma]],GammaShape1,GammaRate1)/BinomTrials,Table3[[#This Row],[RV binom]])</f>
        <v>1</v>
      </c>
      <c r="K2960" s="1">
        <f>Table3[[#This Row],[Risk 1 Simulated occurences]]*_xlfn.LOGNORM.INV(Table3[[#This Row],[RV lognorm]],(LN(ImpLow1)+LN(ImpUp1))/2,(LN(ImpUp1)-LN(ImpLow1))/3.29)</f>
        <v>11933.64146559561</v>
      </c>
      <c r="L2960">
        <f>_xlfn.BINOM.INV(BinomTrials,_xlfn.GAMMA.INV(Table3[[#This Row],[RV gamma]],GammaShape2,GammaRate2)/BinomTrials,Table3[[#This Row],[RV binom]])</f>
        <v>0</v>
      </c>
      <c r="M2960" s="1">
        <f>Table3[[#This Row],[Risk 2 simulated occurences]]*_xlfn.LOGNORM.INV(Table3[[#This Row],[RV lognorm]],(LN(ImpLow2)+LN(ImpUp2))/2,(LN(ImpUp2)-LN(ImpLow2))/3.29)</f>
        <v>0</v>
      </c>
    </row>
    <row r="2961" spans="7:13">
      <c r="G2961">
        <v>0.89676068904658812</v>
      </c>
      <c r="H2961">
        <v>0.67905011432201146</v>
      </c>
      <c r="I2961">
        <v>0.46133953959743473</v>
      </c>
      <c r="J2961">
        <f>_xlfn.BINOM.INV(BinomTrials,_xlfn.GAMMA.INV(Table3[[#This Row],[RV gamma]],GammaShape1,GammaRate1)/BinomTrials,Table3[[#This Row],[RV binom]])</f>
        <v>1</v>
      </c>
      <c r="K2961" s="1">
        <f>Table3[[#This Row],[Risk 1 Simulated occurences]]*_xlfn.LOGNORM.INV(Table3[[#This Row],[RV lognorm]],(LN(ImpLow1)+LN(ImpUp1))/2,(LN(ImpUp1)-LN(ImpLow1))/3.29)</f>
        <v>29545.994162998464</v>
      </c>
      <c r="L2961">
        <f>_xlfn.BINOM.INV(BinomTrials,_xlfn.GAMMA.INV(Table3[[#This Row],[RV gamma]],GammaShape2,GammaRate2)/BinomTrials,Table3[[#This Row],[RV binom]])</f>
        <v>0</v>
      </c>
      <c r="M2961" s="1">
        <f>Table3[[#This Row],[Risk 2 simulated occurences]]*_xlfn.LOGNORM.INV(Table3[[#This Row],[RV lognorm]],(LN(ImpLow2)+LN(ImpUp2))/2,(LN(ImpUp2)-LN(ImpLow2))/3.29)</f>
        <v>0</v>
      </c>
    </row>
    <row r="2962" spans="7:13">
      <c r="G2962">
        <v>0.85690080600646357</v>
      </c>
      <c r="H2962">
        <v>0.79527141004580604</v>
      </c>
      <c r="I2962">
        <v>0.73364201408514851</v>
      </c>
      <c r="J2962">
        <f>_xlfn.BINOM.INV(BinomTrials,_xlfn.GAMMA.INV(Table3[[#This Row],[RV gamma]],GammaShape1,GammaRate1)/BinomTrials,Table3[[#This Row],[RV binom]])</f>
        <v>1</v>
      </c>
      <c r="K2962" s="1">
        <f>Table3[[#This Row],[Risk 1 Simulated occurences]]*_xlfn.LOGNORM.INV(Table3[[#This Row],[RV lognorm]],(LN(ImpLow1)+LN(ImpUp1))/2,(LN(ImpUp1)-LN(ImpLow1))/3.29)</f>
        <v>48935.580857322027</v>
      </c>
      <c r="L2962">
        <f>_xlfn.BINOM.INV(BinomTrials,_xlfn.GAMMA.INV(Table3[[#This Row],[RV gamma]],GammaShape2,GammaRate2)/BinomTrials,Table3[[#This Row],[RV binom]])</f>
        <v>0</v>
      </c>
      <c r="M2962" s="1">
        <f>Table3[[#This Row],[Risk 2 simulated occurences]]*_xlfn.LOGNORM.INV(Table3[[#This Row],[RV lognorm]],(LN(ImpLow2)+LN(ImpUp2))/2,(LN(ImpUp2)-LN(ImpLow2))/3.29)</f>
        <v>0</v>
      </c>
    </row>
    <row r="2963" spans="7:13">
      <c r="G2963">
        <v>0.93184655063405941</v>
      </c>
      <c r="H2963">
        <v>0.12658863986217819</v>
      </c>
      <c r="I2963">
        <v>0.32133072909029703</v>
      </c>
      <c r="J2963">
        <f>_xlfn.BINOM.INV(BinomTrials,_xlfn.GAMMA.INV(Table3[[#This Row],[RV gamma]],GammaShape1,GammaRate1)/BinomTrials,Table3[[#This Row],[RV binom]])</f>
        <v>0</v>
      </c>
      <c r="K2963" s="1">
        <f>Table3[[#This Row],[Risk 1 Simulated occurences]]*_xlfn.LOGNORM.INV(Table3[[#This Row],[RV lognorm]],(LN(ImpLow1)+LN(ImpUp1))/2,(LN(ImpUp1)-LN(ImpLow1))/3.29)</f>
        <v>0</v>
      </c>
      <c r="L2963">
        <f>_xlfn.BINOM.INV(BinomTrials,_xlfn.GAMMA.INV(Table3[[#This Row],[RV gamma]],GammaShape2,GammaRate2)/BinomTrials,Table3[[#This Row],[RV binom]])</f>
        <v>0</v>
      </c>
      <c r="M2963" s="1">
        <f>Table3[[#This Row],[Risk 2 simulated occurences]]*_xlfn.LOGNORM.INV(Table3[[#This Row],[RV lognorm]],(LN(ImpLow2)+LN(ImpUp2))/2,(LN(ImpUp2)-LN(ImpLow2))/3.29)</f>
        <v>0</v>
      </c>
    </row>
    <row r="2964" spans="7:13">
      <c r="G2964">
        <v>0.54497650663600139</v>
      </c>
      <c r="H2964">
        <v>0.57527016362886418</v>
      </c>
      <c r="I2964">
        <v>0.60556382062172698</v>
      </c>
      <c r="J2964">
        <f>_xlfn.BINOM.INV(BinomTrials,_xlfn.GAMMA.INV(Table3[[#This Row],[RV gamma]],GammaShape1,GammaRate1)/BinomTrials,Table3[[#This Row],[RV binom]])</f>
        <v>0</v>
      </c>
      <c r="K2964" s="1">
        <f>Table3[[#This Row],[Risk 1 Simulated occurences]]*_xlfn.LOGNORM.INV(Table3[[#This Row],[RV lognorm]],(LN(ImpLow1)+LN(ImpUp1))/2,(LN(ImpUp1)-LN(ImpLow1))/3.29)</f>
        <v>0</v>
      </c>
      <c r="L2964">
        <f>_xlfn.BINOM.INV(BinomTrials,_xlfn.GAMMA.INV(Table3[[#This Row],[RV gamma]],GammaShape2,GammaRate2)/BinomTrials,Table3[[#This Row],[RV binom]])</f>
        <v>0</v>
      </c>
      <c r="M2964" s="1">
        <f>Table3[[#This Row],[Risk 2 simulated occurences]]*_xlfn.LOGNORM.INV(Table3[[#This Row],[RV lognorm]],(LN(ImpLow2)+LN(ImpUp2))/2,(LN(ImpUp2)-LN(ImpLow2))/3.29)</f>
        <v>0</v>
      </c>
    </row>
    <row r="2965" spans="7:13">
      <c r="G2965">
        <v>0.42014703127562397</v>
      </c>
      <c r="H2965">
        <v>0.56564011032024408</v>
      </c>
      <c r="I2965">
        <v>0.71113318936486414</v>
      </c>
      <c r="J2965">
        <f>_xlfn.BINOM.INV(BinomTrials,_xlfn.GAMMA.INV(Table3[[#This Row],[RV gamma]],GammaShape1,GammaRate1)/BinomTrials,Table3[[#This Row],[RV binom]])</f>
        <v>0</v>
      </c>
      <c r="K2965" s="1">
        <f>Table3[[#This Row],[Risk 1 Simulated occurences]]*_xlfn.LOGNORM.INV(Table3[[#This Row],[RV lognorm]],(LN(ImpLow1)+LN(ImpUp1))/2,(LN(ImpUp1)-LN(ImpLow1))/3.29)</f>
        <v>0</v>
      </c>
      <c r="L2965">
        <f>_xlfn.BINOM.INV(BinomTrials,_xlfn.GAMMA.INV(Table3[[#This Row],[RV gamma]],GammaShape2,GammaRate2)/BinomTrials,Table3[[#This Row],[RV binom]])</f>
        <v>0</v>
      </c>
      <c r="M2965" s="1">
        <f>Table3[[#This Row],[Risk 2 simulated occurences]]*_xlfn.LOGNORM.INV(Table3[[#This Row],[RV lognorm]],(LN(ImpLow2)+LN(ImpUp2))/2,(LN(ImpUp2)-LN(ImpLow2))/3.29)</f>
        <v>0</v>
      </c>
    </row>
    <row r="2966" spans="7:13">
      <c r="G2966">
        <v>0.4111546494118658</v>
      </c>
      <c r="H2966">
        <v>0.71333415234151021</v>
      </c>
      <c r="I2966">
        <v>1.5513655271154668E-2</v>
      </c>
      <c r="J2966">
        <f>_xlfn.BINOM.INV(BinomTrials,_xlfn.GAMMA.INV(Table3[[#This Row],[RV gamma]],GammaShape1,GammaRate1)/BinomTrials,Table3[[#This Row],[RV binom]])</f>
        <v>1</v>
      </c>
      <c r="K2966" s="1">
        <f>Table3[[#This Row],[Risk 1 Simulated occurences]]*_xlfn.LOGNORM.INV(Table3[[#This Row],[RV lognorm]],(LN(ImpLow1)+LN(ImpUp1))/2,(LN(ImpUp1)-LN(ImpLow1))/3.29)</f>
        <v>6989.7447320129468</v>
      </c>
      <c r="L2966">
        <f>_xlfn.BINOM.INV(BinomTrials,_xlfn.GAMMA.INV(Table3[[#This Row],[RV gamma]],GammaShape2,GammaRate2)/BinomTrials,Table3[[#This Row],[RV binom]])</f>
        <v>0</v>
      </c>
      <c r="M2966" s="1">
        <f>Table3[[#This Row],[Risk 2 simulated occurences]]*_xlfn.LOGNORM.INV(Table3[[#This Row],[RV lognorm]],(LN(ImpLow2)+LN(ImpUp2))/2,(LN(ImpUp2)-LN(ImpLow2))/3.29)</f>
        <v>0</v>
      </c>
    </row>
    <row r="2967" spans="7:13">
      <c r="G2967">
        <v>0.27619266522870989</v>
      </c>
      <c r="H2967">
        <v>7.098403762606161E-3</v>
      </c>
      <c r="I2967">
        <v>0.73800414229650246</v>
      </c>
      <c r="J2967">
        <f>_xlfn.BINOM.INV(BinomTrials,_xlfn.GAMMA.INV(Table3[[#This Row],[RV gamma]],GammaShape1,GammaRate1)/BinomTrials,Table3[[#This Row],[RV binom]])</f>
        <v>0</v>
      </c>
      <c r="K2967" s="1">
        <f>Table3[[#This Row],[Risk 1 Simulated occurences]]*_xlfn.LOGNORM.INV(Table3[[#This Row],[RV lognorm]],(LN(ImpLow1)+LN(ImpUp1))/2,(LN(ImpUp1)-LN(ImpLow1))/3.29)</f>
        <v>0</v>
      </c>
      <c r="L2967">
        <f>_xlfn.BINOM.INV(BinomTrials,_xlfn.GAMMA.INV(Table3[[#This Row],[RV gamma]],GammaShape2,GammaRate2)/BinomTrials,Table3[[#This Row],[RV binom]])</f>
        <v>0</v>
      </c>
      <c r="M2967" s="1">
        <f>Table3[[#This Row],[Risk 2 simulated occurences]]*_xlfn.LOGNORM.INV(Table3[[#This Row],[RV lognorm]],(LN(ImpLow2)+LN(ImpUp2))/2,(LN(ImpUp2)-LN(ImpLow2))/3.29)</f>
        <v>0</v>
      </c>
    </row>
    <row r="2968" spans="7:13">
      <c r="G2968">
        <v>0.9701244989270924</v>
      </c>
      <c r="H2968">
        <v>0.30287203812174129</v>
      </c>
      <c r="I2968">
        <v>0.63561957731639018</v>
      </c>
      <c r="J2968">
        <f>_xlfn.BINOM.INV(BinomTrials,_xlfn.GAMMA.INV(Table3[[#This Row],[RV gamma]],GammaShape1,GammaRate1)/BinomTrials,Table3[[#This Row],[RV binom]])</f>
        <v>0</v>
      </c>
      <c r="K2968" s="1">
        <f>Table3[[#This Row],[Risk 1 Simulated occurences]]*_xlfn.LOGNORM.INV(Table3[[#This Row],[RV lognorm]],(LN(ImpLow1)+LN(ImpUp1))/2,(LN(ImpUp1)-LN(ImpLow1))/3.29)</f>
        <v>0</v>
      </c>
      <c r="L2968">
        <f>_xlfn.BINOM.INV(BinomTrials,_xlfn.GAMMA.INV(Table3[[#This Row],[RV gamma]],GammaShape2,GammaRate2)/BinomTrials,Table3[[#This Row],[RV binom]])</f>
        <v>0</v>
      </c>
      <c r="M2968" s="1">
        <f>Table3[[#This Row],[Risk 2 simulated occurences]]*_xlfn.LOGNORM.INV(Table3[[#This Row],[RV lognorm]],(LN(ImpLow2)+LN(ImpUp2))/2,(LN(ImpUp2)-LN(ImpLow2))/3.29)</f>
        <v>0</v>
      </c>
    </row>
    <row r="2969" spans="7:13">
      <c r="G2969">
        <v>0.88245346764216825</v>
      </c>
      <c r="H2969">
        <v>0.37034471210574021</v>
      </c>
      <c r="I2969">
        <v>0.85823595656931218</v>
      </c>
      <c r="J2969">
        <f>_xlfn.BINOM.INV(BinomTrials,_xlfn.GAMMA.INV(Table3[[#This Row],[RV gamma]],GammaShape1,GammaRate1)/BinomTrials,Table3[[#This Row],[RV binom]])</f>
        <v>0</v>
      </c>
      <c r="K2969" s="1">
        <f>Table3[[#This Row],[Risk 1 Simulated occurences]]*_xlfn.LOGNORM.INV(Table3[[#This Row],[RV lognorm]],(LN(ImpLow1)+LN(ImpUp1))/2,(LN(ImpUp1)-LN(ImpLow1))/3.29)</f>
        <v>0</v>
      </c>
      <c r="L2969">
        <f>_xlfn.BINOM.INV(BinomTrials,_xlfn.GAMMA.INV(Table3[[#This Row],[RV gamma]],GammaShape2,GammaRate2)/BinomTrials,Table3[[#This Row],[RV binom]])</f>
        <v>0</v>
      </c>
      <c r="M2969" s="1">
        <f>Table3[[#This Row],[Risk 2 simulated occurences]]*_xlfn.LOGNORM.INV(Table3[[#This Row],[RV lognorm]],(LN(ImpLow2)+LN(ImpUp2))/2,(LN(ImpUp2)-LN(ImpLow2))/3.29)</f>
        <v>0</v>
      </c>
    </row>
    <row r="2970" spans="7:13">
      <c r="G2970">
        <v>0.39543066192205562</v>
      </c>
      <c r="H2970">
        <v>0.38357636117542926</v>
      </c>
      <c r="I2970">
        <v>0.3717220604288029</v>
      </c>
      <c r="J2970">
        <f>_xlfn.BINOM.INV(BinomTrials,_xlfn.GAMMA.INV(Table3[[#This Row],[RV gamma]],GammaShape1,GammaRate1)/BinomTrials,Table3[[#This Row],[RV binom]])</f>
        <v>0</v>
      </c>
      <c r="K2970" s="1">
        <f>Table3[[#This Row],[Risk 1 Simulated occurences]]*_xlfn.LOGNORM.INV(Table3[[#This Row],[RV lognorm]],(LN(ImpLow1)+LN(ImpUp1))/2,(LN(ImpUp1)-LN(ImpLow1))/3.29)</f>
        <v>0</v>
      </c>
      <c r="L2970">
        <f>_xlfn.BINOM.INV(BinomTrials,_xlfn.GAMMA.INV(Table3[[#This Row],[RV gamma]],GammaShape2,GammaRate2)/BinomTrials,Table3[[#This Row],[RV binom]])</f>
        <v>0</v>
      </c>
      <c r="M2970" s="1">
        <f>Table3[[#This Row],[Risk 2 simulated occurences]]*_xlfn.LOGNORM.INV(Table3[[#This Row],[RV lognorm]],(LN(ImpLow2)+LN(ImpUp2))/2,(LN(ImpUp2)-LN(ImpLow2))/3.29)</f>
        <v>0</v>
      </c>
    </row>
    <row r="2971" spans="7:13">
      <c r="G2971">
        <v>3.1349239885504004E-3</v>
      </c>
      <c r="H2971">
        <v>0.76790227543930634</v>
      </c>
      <c r="I2971">
        <v>0.53266962689006214</v>
      </c>
      <c r="J2971">
        <f>_xlfn.BINOM.INV(BinomTrials,_xlfn.GAMMA.INV(Table3[[#This Row],[RV gamma]],GammaShape1,GammaRate1)/BinomTrials,Table3[[#This Row],[RV binom]])</f>
        <v>1</v>
      </c>
      <c r="K2971" s="1">
        <f>Table3[[#This Row],[Risk 1 Simulated occurences]]*_xlfn.LOGNORM.INV(Table3[[#This Row],[RV lognorm]],(LN(ImpLow1)+LN(ImpUp1))/2,(LN(ImpUp1)-LN(ImpLow1))/3.29)</f>
        <v>33490.269966998378</v>
      </c>
      <c r="L2971">
        <f>_xlfn.BINOM.INV(BinomTrials,_xlfn.GAMMA.INV(Table3[[#This Row],[RV gamma]],GammaShape2,GammaRate2)/BinomTrials,Table3[[#This Row],[RV binom]])</f>
        <v>0</v>
      </c>
      <c r="M2971" s="1">
        <f>Table3[[#This Row],[Risk 2 simulated occurences]]*_xlfn.LOGNORM.INV(Table3[[#This Row],[RV lognorm]],(LN(ImpLow2)+LN(ImpUp2))/2,(LN(ImpUp2)-LN(ImpLow2))/3.29)</f>
        <v>0</v>
      </c>
    </row>
    <row r="2972" spans="7:13">
      <c r="G2972">
        <v>0.68866747556657881</v>
      </c>
      <c r="H2972">
        <v>0.13354330842082543</v>
      </c>
      <c r="I2972">
        <v>0.5784191412750721</v>
      </c>
      <c r="J2972">
        <f>_xlfn.BINOM.INV(BinomTrials,_xlfn.GAMMA.INV(Table3[[#This Row],[RV gamma]],GammaShape1,GammaRate1)/BinomTrials,Table3[[#This Row],[RV binom]])</f>
        <v>0</v>
      </c>
      <c r="K2972" s="1">
        <f>Table3[[#This Row],[Risk 1 Simulated occurences]]*_xlfn.LOGNORM.INV(Table3[[#This Row],[RV lognorm]],(LN(ImpLow1)+LN(ImpUp1))/2,(LN(ImpUp1)-LN(ImpLow1))/3.29)</f>
        <v>0</v>
      </c>
      <c r="L2972">
        <f>_xlfn.BINOM.INV(BinomTrials,_xlfn.GAMMA.INV(Table3[[#This Row],[RV gamma]],GammaShape2,GammaRate2)/BinomTrials,Table3[[#This Row],[RV binom]])</f>
        <v>0</v>
      </c>
      <c r="M2972" s="1">
        <f>Table3[[#This Row],[Risk 2 simulated occurences]]*_xlfn.LOGNORM.INV(Table3[[#This Row],[RV lognorm]],(LN(ImpLow2)+LN(ImpUp2))/2,(LN(ImpUp2)-LN(ImpLow2))/3.29)</f>
        <v>0</v>
      </c>
    </row>
    <row r="2973" spans="7:13">
      <c r="G2973">
        <v>0.43426184748963537</v>
      </c>
      <c r="H2973">
        <v>0.46238462881296155</v>
      </c>
      <c r="I2973">
        <v>0.49050741013628774</v>
      </c>
      <c r="J2973">
        <f>_xlfn.BINOM.INV(BinomTrials,_xlfn.GAMMA.INV(Table3[[#This Row],[RV gamma]],GammaShape1,GammaRate1)/BinomTrials,Table3[[#This Row],[RV binom]])</f>
        <v>0</v>
      </c>
      <c r="K2973" s="1">
        <f>Table3[[#This Row],[Risk 1 Simulated occurences]]*_xlfn.LOGNORM.INV(Table3[[#This Row],[RV lognorm]],(LN(ImpLow1)+LN(ImpUp1))/2,(LN(ImpUp1)-LN(ImpLow1))/3.29)</f>
        <v>0</v>
      </c>
      <c r="L2973">
        <f>_xlfn.BINOM.INV(BinomTrials,_xlfn.GAMMA.INV(Table3[[#This Row],[RV gamma]],GammaShape2,GammaRate2)/BinomTrials,Table3[[#This Row],[RV binom]])</f>
        <v>0</v>
      </c>
      <c r="M2973" s="1">
        <f>Table3[[#This Row],[Risk 2 simulated occurences]]*_xlfn.LOGNORM.INV(Table3[[#This Row],[RV lognorm]],(LN(ImpLow2)+LN(ImpUp2))/2,(LN(ImpUp2)-LN(ImpLow2))/3.29)</f>
        <v>0</v>
      </c>
    </row>
    <row r="2974" spans="7:13">
      <c r="G2974">
        <v>0.63887075830198392</v>
      </c>
      <c r="H2974">
        <v>0.29845645944516008</v>
      </c>
      <c r="I2974">
        <v>0.95804216058833624</v>
      </c>
      <c r="J2974">
        <f>_xlfn.BINOM.INV(BinomTrials,_xlfn.GAMMA.INV(Table3[[#This Row],[RV gamma]],GammaShape1,GammaRate1)/BinomTrials,Table3[[#This Row],[RV binom]])</f>
        <v>0</v>
      </c>
      <c r="K2974" s="1">
        <f>Table3[[#This Row],[Risk 1 Simulated occurences]]*_xlfn.LOGNORM.INV(Table3[[#This Row],[RV lognorm]],(LN(ImpLow1)+LN(ImpUp1))/2,(LN(ImpUp1)-LN(ImpLow1))/3.29)</f>
        <v>0</v>
      </c>
      <c r="L2974">
        <f>_xlfn.BINOM.INV(BinomTrials,_xlfn.GAMMA.INV(Table3[[#This Row],[RV gamma]],GammaShape2,GammaRate2)/BinomTrials,Table3[[#This Row],[RV binom]])</f>
        <v>0</v>
      </c>
      <c r="M2974" s="1">
        <f>Table3[[#This Row],[Risk 2 simulated occurences]]*_xlfn.LOGNORM.INV(Table3[[#This Row],[RV lognorm]],(LN(ImpLow2)+LN(ImpUp2))/2,(LN(ImpUp2)-LN(ImpLow2))/3.29)</f>
        <v>0</v>
      </c>
    </row>
    <row r="2975" spans="7:13">
      <c r="G2975">
        <v>0.50083478144408888</v>
      </c>
      <c r="H2975">
        <v>0.15771389480573772</v>
      </c>
      <c r="I2975">
        <v>0.81459300816738656</v>
      </c>
      <c r="J2975">
        <f>_xlfn.BINOM.INV(BinomTrials,_xlfn.GAMMA.INV(Table3[[#This Row],[RV gamma]],GammaShape1,GammaRate1)/BinomTrials,Table3[[#This Row],[RV binom]])</f>
        <v>0</v>
      </c>
      <c r="K2975" s="1">
        <f>Table3[[#This Row],[Risk 1 Simulated occurences]]*_xlfn.LOGNORM.INV(Table3[[#This Row],[RV lognorm]],(LN(ImpLow1)+LN(ImpUp1))/2,(LN(ImpUp1)-LN(ImpLow1))/3.29)</f>
        <v>0</v>
      </c>
      <c r="L2975">
        <f>_xlfn.BINOM.INV(BinomTrials,_xlfn.GAMMA.INV(Table3[[#This Row],[RV gamma]],GammaShape2,GammaRate2)/BinomTrials,Table3[[#This Row],[RV binom]])</f>
        <v>0</v>
      </c>
      <c r="M2975" s="1">
        <f>Table3[[#This Row],[Risk 2 simulated occurences]]*_xlfn.LOGNORM.INV(Table3[[#This Row],[RV lognorm]],(LN(ImpLow2)+LN(ImpUp2))/2,(LN(ImpUp2)-LN(ImpLow2))/3.29)</f>
        <v>0</v>
      </c>
    </row>
    <row r="2976" spans="7:13">
      <c r="G2976">
        <v>0.53017173080247437</v>
      </c>
      <c r="H2976">
        <v>0.69743000003389544</v>
      </c>
      <c r="I2976">
        <v>0.8646882692653165</v>
      </c>
      <c r="J2976">
        <f>_xlfn.BINOM.INV(BinomTrials,_xlfn.GAMMA.INV(Table3[[#This Row],[RV gamma]],GammaShape1,GammaRate1)/BinomTrials,Table3[[#This Row],[RV binom]])</f>
        <v>1</v>
      </c>
      <c r="K2976" s="1">
        <f>Table3[[#This Row],[Risk 1 Simulated occurences]]*_xlfn.LOGNORM.INV(Table3[[#This Row],[RV lognorm]],(LN(ImpLow1)+LN(ImpUp1))/2,(LN(ImpUp1)-LN(ImpLow1))/3.29)</f>
        <v>68366.18022982555</v>
      </c>
      <c r="L2976">
        <f>_xlfn.BINOM.INV(BinomTrials,_xlfn.GAMMA.INV(Table3[[#This Row],[RV gamma]],GammaShape2,GammaRate2)/BinomTrials,Table3[[#This Row],[RV binom]])</f>
        <v>0</v>
      </c>
      <c r="M2976" s="1">
        <f>Table3[[#This Row],[Risk 2 simulated occurences]]*_xlfn.LOGNORM.INV(Table3[[#This Row],[RV lognorm]],(LN(ImpLow2)+LN(ImpUp2))/2,(LN(ImpUp2)-LN(ImpLow2))/3.29)</f>
        <v>0</v>
      </c>
    </row>
    <row r="2977" spans="7:13">
      <c r="G2977">
        <v>0.59627959718754497</v>
      </c>
      <c r="H2977">
        <v>0.7060105696814184</v>
      </c>
      <c r="I2977">
        <v>0.81574154217529182</v>
      </c>
      <c r="J2977">
        <f>_xlfn.BINOM.INV(BinomTrials,_xlfn.GAMMA.INV(Table3[[#This Row],[RV gamma]],GammaShape1,GammaRate1)/BinomTrials,Table3[[#This Row],[RV binom]])</f>
        <v>1</v>
      </c>
      <c r="K2977" s="1">
        <f>Table3[[#This Row],[Risk 1 Simulated occurences]]*_xlfn.LOGNORM.INV(Table3[[#This Row],[RV lognorm]],(LN(ImpLow1)+LN(ImpUp1))/2,(LN(ImpUp1)-LN(ImpLow1))/3.29)</f>
        <v>59337.569051737832</v>
      </c>
      <c r="L2977">
        <f>_xlfn.BINOM.INV(BinomTrials,_xlfn.GAMMA.INV(Table3[[#This Row],[RV gamma]],GammaShape2,GammaRate2)/BinomTrials,Table3[[#This Row],[RV binom]])</f>
        <v>0</v>
      </c>
      <c r="M2977" s="1">
        <f>Table3[[#This Row],[Risk 2 simulated occurences]]*_xlfn.LOGNORM.INV(Table3[[#This Row],[RV lognorm]],(LN(ImpLow2)+LN(ImpUp2))/2,(LN(ImpUp2)-LN(ImpLow2))/3.29)</f>
        <v>0</v>
      </c>
    </row>
    <row r="2978" spans="7:13">
      <c r="G2978">
        <v>0.67118993106819225</v>
      </c>
      <c r="H2978">
        <v>0.91964463559894105</v>
      </c>
      <c r="I2978">
        <v>0.16809934012968994</v>
      </c>
      <c r="J2978">
        <f>_xlfn.BINOM.INV(BinomTrials,_xlfn.GAMMA.INV(Table3[[#This Row],[RV gamma]],GammaShape1,GammaRate1)/BinomTrials,Table3[[#This Row],[RV binom]])</f>
        <v>2</v>
      </c>
      <c r="K2978" s="1">
        <f>Table3[[#This Row],[Risk 1 Simulated occurences]]*_xlfn.LOGNORM.INV(Table3[[#This Row],[RV lognorm]],(LN(ImpLow1)+LN(ImpUp1))/2,(LN(ImpUp1)-LN(ImpLow1))/3.29)</f>
        <v>32264.056678364472</v>
      </c>
      <c r="L2978">
        <f>_xlfn.BINOM.INV(BinomTrials,_xlfn.GAMMA.INV(Table3[[#This Row],[RV gamma]],GammaShape2,GammaRate2)/BinomTrials,Table3[[#This Row],[RV binom]])</f>
        <v>1</v>
      </c>
      <c r="M2978" s="1">
        <f>Table3[[#This Row],[Risk 2 simulated occurences]]*_xlfn.LOGNORM.INV(Table3[[#This Row],[RV lognorm]],(LN(ImpLow2)+LN(ImpUp2))/2,(LN(ImpUp2)-LN(ImpLow2))/3.29)</f>
        <v>1613202.8339182213</v>
      </c>
    </row>
    <row r="2979" spans="7:13">
      <c r="G2979">
        <v>0.68917146310637312</v>
      </c>
      <c r="H2979">
        <v>0.46739051140257648</v>
      </c>
      <c r="I2979">
        <v>0.24560955969877987</v>
      </c>
      <c r="J2979">
        <f>_xlfn.BINOM.INV(BinomTrials,_xlfn.GAMMA.INV(Table3[[#This Row],[RV gamma]],GammaShape1,GammaRate1)/BinomTrials,Table3[[#This Row],[RV binom]])</f>
        <v>0</v>
      </c>
      <c r="K2979" s="1">
        <f>Table3[[#This Row],[Risk 1 Simulated occurences]]*_xlfn.LOGNORM.INV(Table3[[#This Row],[RV lognorm]],(LN(ImpLow1)+LN(ImpUp1))/2,(LN(ImpUp1)-LN(ImpLow1))/3.29)</f>
        <v>0</v>
      </c>
      <c r="L2979">
        <f>_xlfn.BINOM.INV(BinomTrials,_xlfn.GAMMA.INV(Table3[[#This Row],[RV gamma]],GammaShape2,GammaRate2)/BinomTrials,Table3[[#This Row],[RV binom]])</f>
        <v>0</v>
      </c>
      <c r="M2979" s="1">
        <f>Table3[[#This Row],[Risk 2 simulated occurences]]*_xlfn.LOGNORM.INV(Table3[[#This Row],[RV lognorm]],(LN(ImpLow2)+LN(ImpUp2))/2,(LN(ImpUp2)-LN(ImpLow2))/3.29)</f>
        <v>0</v>
      </c>
    </row>
    <row r="2980" spans="7:13">
      <c r="G2980">
        <v>0.90478042881227116</v>
      </c>
      <c r="H2980">
        <v>0.43232514310270787</v>
      </c>
      <c r="I2980">
        <v>0.95986985739314457</v>
      </c>
      <c r="J2980">
        <f>_xlfn.BINOM.INV(BinomTrials,_xlfn.GAMMA.INV(Table3[[#This Row],[RV gamma]],GammaShape1,GammaRate1)/BinomTrials,Table3[[#This Row],[RV binom]])</f>
        <v>0</v>
      </c>
      <c r="K2980" s="1">
        <f>Table3[[#This Row],[Risk 1 Simulated occurences]]*_xlfn.LOGNORM.INV(Table3[[#This Row],[RV lognorm]],(LN(ImpLow1)+LN(ImpUp1))/2,(LN(ImpUp1)-LN(ImpLow1))/3.29)</f>
        <v>0</v>
      </c>
      <c r="L2980">
        <f>_xlfn.BINOM.INV(BinomTrials,_xlfn.GAMMA.INV(Table3[[#This Row],[RV gamma]],GammaShape2,GammaRate2)/BinomTrials,Table3[[#This Row],[RV binom]])</f>
        <v>0</v>
      </c>
      <c r="M2980" s="1">
        <f>Table3[[#This Row],[Risk 2 simulated occurences]]*_xlfn.LOGNORM.INV(Table3[[#This Row],[RV lognorm]],(LN(ImpLow2)+LN(ImpUp2))/2,(LN(ImpUp2)-LN(ImpLow2))/3.29)</f>
        <v>0</v>
      </c>
    </row>
    <row r="2981" spans="7:13">
      <c r="G2981">
        <v>0.64466704784178508</v>
      </c>
      <c r="H2981">
        <v>8.8680127211231793E-2</v>
      </c>
      <c r="I2981">
        <v>0.53269320658067854</v>
      </c>
      <c r="J2981">
        <f>_xlfn.BINOM.INV(BinomTrials,_xlfn.GAMMA.INV(Table3[[#This Row],[RV gamma]],GammaShape1,GammaRate1)/BinomTrials,Table3[[#This Row],[RV binom]])</f>
        <v>0</v>
      </c>
      <c r="K2981" s="1">
        <f>Table3[[#This Row],[Risk 1 Simulated occurences]]*_xlfn.LOGNORM.INV(Table3[[#This Row],[RV lognorm]],(LN(ImpLow1)+LN(ImpUp1))/2,(LN(ImpUp1)-LN(ImpLow1))/3.29)</f>
        <v>0</v>
      </c>
      <c r="L2981">
        <f>_xlfn.BINOM.INV(BinomTrials,_xlfn.GAMMA.INV(Table3[[#This Row],[RV gamma]],GammaShape2,GammaRate2)/BinomTrials,Table3[[#This Row],[RV binom]])</f>
        <v>0</v>
      </c>
      <c r="M2981" s="1">
        <f>Table3[[#This Row],[Risk 2 simulated occurences]]*_xlfn.LOGNORM.INV(Table3[[#This Row],[RV lognorm]],(LN(ImpLow2)+LN(ImpUp2))/2,(LN(ImpUp2)-LN(ImpLow2))/3.29)</f>
        <v>0</v>
      </c>
    </row>
    <row r="2982" spans="7:13">
      <c r="G2982">
        <v>0.91907307688103668</v>
      </c>
      <c r="H2982">
        <v>0.44689803917282167</v>
      </c>
      <c r="I2982">
        <v>0.97472300146460678</v>
      </c>
      <c r="J2982">
        <f>_xlfn.BINOM.INV(BinomTrials,_xlfn.GAMMA.INV(Table3[[#This Row],[RV gamma]],GammaShape1,GammaRate1)/BinomTrials,Table3[[#This Row],[RV binom]])</f>
        <v>0</v>
      </c>
      <c r="K2982" s="1">
        <f>Table3[[#This Row],[Risk 1 Simulated occurences]]*_xlfn.LOGNORM.INV(Table3[[#This Row],[RV lognorm]],(LN(ImpLow1)+LN(ImpUp1))/2,(LN(ImpUp1)-LN(ImpLow1))/3.29)</f>
        <v>0</v>
      </c>
      <c r="L2982">
        <f>_xlfn.BINOM.INV(BinomTrials,_xlfn.GAMMA.INV(Table3[[#This Row],[RV gamma]],GammaShape2,GammaRate2)/BinomTrials,Table3[[#This Row],[RV binom]])</f>
        <v>0</v>
      </c>
      <c r="M2982" s="1">
        <f>Table3[[#This Row],[Risk 2 simulated occurences]]*_xlfn.LOGNORM.INV(Table3[[#This Row],[RV lognorm]],(LN(ImpLow2)+LN(ImpUp2))/2,(LN(ImpUp2)-LN(ImpLow2))/3.29)</f>
        <v>0</v>
      </c>
    </row>
    <row r="2983" spans="7:13">
      <c r="G2983">
        <v>0.86120313958320915</v>
      </c>
      <c r="H2983">
        <v>1.5344377614252445E-2</v>
      </c>
      <c r="I2983">
        <v>0.16948561564529577</v>
      </c>
      <c r="J2983">
        <f>_xlfn.BINOM.INV(BinomTrials,_xlfn.GAMMA.INV(Table3[[#This Row],[RV gamma]],GammaShape1,GammaRate1)/BinomTrials,Table3[[#This Row],[RV binom]])</f>
        <v>0</v>
      </c>
      <c r="K2983" s="1">
        <f>Table3[[#This Row],[Risk 1 Simulated occurences]]*_xlfn.LOGNORM.INV(Table3[[#This Row],[RV lognorm]],(LN(ImpLow1)+LN(ImpUp1))/2,(LN(ImpUp1)-LN(ImpLow1))/3.29)</f>
        <v>0</v>
      </c>
      <c r="L2983">
        <f>_xlfn.BINOM.INV(BinomTrials,_xlfn.GAMMA.INV(Table3[[#This Row],[RV gamma]],GammaShape2,GammaRate2)/BinomTrials,Table3[[#This Row],[RV binom]])</f>
        <v>0</v>
      </c>
      <c r="M2983" s="1">
        <f>Table3[[#This Row],[Risk 2 simulated occurences]]*_xlfn.LOGNORM.INV(Table3[[#This Row],[RV lognorm]],(LN(ImpLow2)+LN(ImpUp2))/2,(LN(ImpUp2)-LN(ImpLow2))/3.29)</f>
        <v>0</v>
      </c>
    </row>
    <row r="2984" spans="7:13">
      <c r="G2984">
        <v>0.24116697499582868</v>
      </c>
      <c r="H2984">
        <v>0.89295456274084495</v>
      </c>
      <c r="I2984">
        <v>0.54474215048586117</v>
      </c>
      <c r="J2984">
        <f>_xlfn.BINOM.INV(BinomTrials,_xlfn.GAMMA.INV(Table3[[#This Row],[RV gamma]],GammaShape1,GammaRate1)/BinomTrials,Table3[[#This Row],[RV binom]])</f>
        <v>1</v>
      </c>
      <c r="K2984" s="1">
        <f>Table3[[#This Row],[Risk 1 Simulated occurences]]*_xlfn.LOGNORM.INV(Table3[[#This Row],[RV lognorm]],(LN(ImpLow1)+LN(ImpUp1))/2,(LN(ImpUp1)-LN(ImpLow1))/3.29)</f>
        <v>34210.586002579585</v>
      </c>
      <c r="L2984">
        <f>_xlfn.BINOM.INV(BinomTrials,_xlfn.GAMMA.INV(Table3[[#This Row],[RV gamma]],GammaShape2,GammaRate2)/BinomTrials,Table3[[#This Row],[RV binom]])</f>
        <v>1</v>
      </c>
      <c r="M2984" s="1">
        <f>Table3[[#This Row],[Risk 2 simulated occurences]]*_xlfn.LOGNORM.INV(Table3[[#This Row],[RV lognorm]],(LN(ImpLow2)+LN(ImpUp2))/2,(LN(ImpUp2)-LN(ImpLow2))/3.29)</f>
        <v>3421058.6002579597</v>
      </c>
    </row>
    <row r="2985" spans="7:13">
      <c r="G2985">
        <v>0.2933487548927538</v>
      </c>
      <c r="H2985">
        <v>0.88733598538084701</v>
      </c>
      <c r="I2985">
        <v>0.48132321586894022</v>
      </c>
      <c r="J2985">
        <f>_xlfn.BINOM.INV(BinomTrials,_xlfn.GAMMA.INV(Table3[[#This Row],[RV gamma]],GammaShape1,GammaRate1)/BinomTrials,Table3[[#This Row],[RV binom]])</f>
        <v>1</v>
      </c>
      <c r="K2985" s="1">
        <f>Table3[[#This Row],[Risk 1 Simulated occurences]]*_xlfn.LOGNORM.INV(Table3[[#This Row],[RV lognorm]],(LN(ImpLow1)+LN(ImpUp1))/2,(LN(ImpUp1)-LN(ImpLow1))/3.29)</f>
        <v>30603.076314102218</v>
      </c>
      <c r="L2985">
        <f>_xlfn.BINOM.INV(BinomTrials,_xlfn.GAMMA.INV(Table3[[#This Row],[RV gamma]],GammaShape2,GammaRate2)/BinomTrials,Table3[[#This Row],[RV binom]])</f>
        <v>1</v>
      </c>
      <c r="M2985" s="1">
        <f>Table3[[#This Row],[Risk 2 simulated occurences]]*_xlfn.LOGNORM.INV(Table3[[#This Row],[RV lognorm]],(LN(ImpLow2)+LN(ImpUp2))/2,(LN(ImpUp2)-LN(ImpLow2))/3.29)</f>
        <v>3060307.631410223</v>
      </c>
    </row>
    <row r="2986" spans="7:13">
      <c r="G2986">
        <v>0.31252348251292644</v>
      </c>
      <c r="H2986">
        <v>0.45590629589553283</v>
      </c>
      <c r="I2986">
        <v>0.59928910927813928</v>
      </c>
      <c r="J2986">
        <f>_xlfn.BINOM.INV(BinomTrials,_xlfn.GAMMA.INV(Table3[[#This Row],[RV gamma]],GammaShape1,GammaRate1)/BinomTrials,Table3[[#This Row],[RV binom]])</f>
        <v>0</v>
      </c>
      <c r="K2986" s="1">
        <f>Table3[[#This Row],[Risk 1 Simulated occurences]]*_xlfn.LOGNORM.INV(Table3[[#This Row],[RV lognorm]],(LN(ImpLow1)+LN(ImpUp1))/2,(LN(ImpUp1)-LN(ImpLow1))/3.29)</f>
        <v>0</v>
      </c>
      <c r="L2986">
        <f>_xlfn.BINOM.INV(BinomTrials,_xlfn.GAMMA.INV(Table3[[#This Row],[RV gamma]],GammaShape2,GammaRate2)/BinomTrials,Table3[[#This Row],[RV binom]])</f>
        <v>0</v>
      </c>
      <c r="M2986" s="1">
        <f>Table3[[#This Row],[Risk 2 simulated occurences]]*_xlfn.LOGNORM.INV(Table3[[#This Row],[RV lognorm]],(LN(ImpLow2)+LN(ImpUp2))/2,(LN(ImpUp2)-LN(ImpLow2))/3.29)</f>
        <v>0</v>
      </c>
    </row>
    <row r="2987" spans="7:13">
      <c r="G2987">
        <v>0.58217059475470823</v>
      </c>
      <c r="H2987">
        <v>0.41711511622048686</v>
      </c>
      <c r="I2987">
        <v>0.25205963768626544</v>
      </c>
      <c r="J2987">
        <f>_xlfn.BINOM.INV(BinomTrials,_xlfn.GAMMA.INV(Table3[[#This Row],[RV gamma]],GammaShape1,GammaRate1)/BinomTrials,Table3[[#This Row],[RV binom]])</f>
        <v>0</v>
      </c>
      <c r="K2987" s="1">
        <f>Table3[[#This Row],[Risk 1 Simulated occurences]]*_xlfn.LOGNORM.INV(Table3[[#This Row],[RV lognorm]],(LN(ImpLow1)+LN(ImpUp1))/2,(LN(ImpUp1)-LN(ImpLow1))/3.29)</f>
        <v>0</v>
      </c>
      <c r="L2987">
        <f>_xlfn.BINOM.INV(BinomTrials,_xlfn.GAMMA.INV(Table3[[#This Row],[RV gamma]],GammaShape2,GammaRate2)/BinomTrials,Table3[[#This Row],[RV binom]])</f>
        <v>0</v>
      </c>
      <c r="M2987" s="1">
        <f>Table3[[#This Row],[Risk 2 simulated occurences]]*_xlfn.LOGNORM.INV(Table3[[#This Row],[RV lognorm]],(LN(ImpLow2)+LN(ImpUp2))/2,(LN(ImpUp2)-LN(ImpLow2))/3.29)</f>
        <v>0</v>
      </c>
    </row>
    <row r="2988" spans="7:13">
      <c r="G2988">
        <v>0.54118604238200285</v>
      </c>
      <c r="H2988">
        <v>0.45375831772282643</v>
      </c>
      <c r="I2988">
        <v>0.36633059306365001</v>
      </c>
      <c r="J2988">
        <f>_xlfn.BINOM.INV(BinomTrials,_xlfn.GAMMA.INV(Table3[[#This Row],[RV gamma]],GammaShape1,GammaRate1)/BinomTrials,Table3[[#This Row],[RV binom]])</f>
        <v>0</v>
      </c>
      <c r="K2988" s="1">
        <f>Table3[[#This Row],[Risk 1 Simulated occurences]]*_xlfn.LOGNORM.INV(Table3[[#This Row],[RV lognorm]],(LN(ImpLow1)+LN(ImpUp1))/2,(LN(ImpUp1)-LN(ImpLow1))/3.29)</f>
        <v>0</v>
      </c>
      <c r="L2988">
        <f>_xlfn.BINOM.INV(BinomTrials,_xlfn.GAMMA.INV(Table3[[#This Row],[RV gamma]],GammaShape2,GammaRate2)/BinomTrials,Table3[[#This Row],[RV binom]])</f>
        <v>0</v>
      </c>
      <c r="M2988" s="1">
        <f>Table3[[#This Row],[Risk 2 simulated occurences]]*_xlfn.LOGNORM.INV(Table3[[#This Row],[RV lognorm]],(LN(ImpLow2)+LN(ImpUp2))/2,(LN(ImpUp2)-LN(ImpLow2))/3.29)</f>
        <v>0</v>
      </c>
    </row>
    <row r="2989" spans="7:13">
      <c r="G2989">
        <v>0.71381431432152831</v>
      </c>
      <c r="H2989">
        <v>0.3160459675435191</v>
      </c>
      <c r="I2989">
        <v>0.91827762076550978</v>
      </c>
      <c r="J2989">
        <f>_xlfn.BINOM.INV(BinomTrials,_xlfn.GAMMA.INV(Table3[[#This Row],[RV gamma]],GammaShape1,GammaRate1)/BinomTrials,Table3[[#This Row],[RV binom]])</f>
        <v>0</v>
      </c>
      <c r="K2989" s="1">
        <f>Table3[[#This Row],[Risk 1 Simulated occurences]]*_xlfn.LOGNORM.INV(Table3[[#This Row],[RV lognorm]],(LN(ImpLow1)+LN(ImpUp1))/2,(LN(ImpUp1)-LN(ImpLow1))/3.29)</f>
        <v>0</v>
      </c>
      <c r="L2989">
        <f>_xlfn.BINOM.INV(BinomTrials,_xlfn.GAMMA.INV(Table3[[#This Row],[RV gamma]],GammaShape2,GammaRate2)/BinomTrials,Table3[[#This Row],[RV binom]])</f>
        <v>0</v>
      </c>
      <c r="M2989" s="1">
        <f>Table3[[#This Row],[Risk 2 simulated occurences]]*_xlfn.LOGNORM.INV(Table3[[#This Row],[RV lognorm]],(LN(ImpLow2)+LN(ImpUp2))/2,(LN(ImpUp2)-LN(ImpLow2))/3.29)</f>
        <v>0</v>
      </c>
    </row>
    <row r="2990" spans="7:13">
      <c r="G2990">
        <v>7.7180801926730574E-2</v>
      </c>
      <c r="H2990">
        <v>0.78457650392529388</v>
      </c>
      <c r="I2990">
        <v>0.49197220592385726</v>
      </c>
      <c r="J2990">
        <f>_xlfn.BINOM.INV(BinomTrials,_xlfn.GAMMA.INV(Table3[[#This Row],[RV gamma]],GammaShape1,GammaRate1)/BinomTrials,Table3[[#This Row],[RV binom]])</f>
        <v>1</v>
      </c>
      <c r="K2990" s="1">
        <f>Table3[[#This Row],[Risk 1 Simulated occurences]]*_xlfn.LOGNORM.INV(Table3[[#This Row],[RV lognorm]],(LN(ImpLow1)+LN(ImpUp1))/2,(LN(ImpUp1)-LN(ImpLow1))/3.29)</f>
        <v>31180.513727661713</v>
      </c>
      <c r="L2990">
        <f>_xlfn.BINOM.INV(BinomTrials,_xlfn.GAMMA.INV(Table3[[#This Row],[RV gamma]],GammaShape2,GammaRate2)/BinomTrials,Table3[[#This Row],[RV binom]])</f>
        <v>0</v>
      </c>
      <c r="M2990" s="1">
        <f>Table3[[#This Row],[Risk 2 simulated occurences]]*_xlfn.LOGNORM.INV(Table3[[#This Row],[RV lognorm]],(LN(ImpLow2)+LN(ImpUp2))/2,(LN(ImpUp2)-LN(ImpLow2))/3.29)</f>
        <v>0</v>
      </c>
    </row>
    <row r="2991" spans="7:13">
      <c r="G2991">
        <v>0.17773798256075848</v>
      </c>
      <c r="H2991">
        <v>0.37730147241489098</v>
      </c>
      <c r="I2991">
        <v>0.57686496226902351</v>
      </c>
      <c r="J2991">
        <f>_xlfn.BINOM.INV(BinomTrials,_xlfn.GAMMA.INV(Table3[[#This Row],[RV gamma]],GammaShape1,GammaRate1)/BinomTrials,Table3[[#This Row],[RV binom]])</f>
        <v>0</v>
      </c>
      <c r="K2991" s="1">
        <f>Table3[[#This Row],[Risk 1 Simulated occurences]]*_xlfn.LOGNORM.INV(Table3[[#This Row],[RV lognorm]],(LN(ImpLow1)+LN(ImpUp1))/2,(LN(ImpUp1)-LN(ImpLow1))/3.29)</f>
        <v>0</v>
      </c>
      <c r="L2991">
        <f>_xlfn.BINOM.INV(BinomTrials,_xlfn.GAMMA.INV(Table3[[#This Row],[RV gamma]],GammaShape2,GammaRate2)/BinomTrials,Table3[[#This Row],[RV binom]])</f>
        <v>0</v>
      </c>
      <c r="M2991" s="1">
        <f>Table3[[#This Row],[Risk 2 simulated occurences]]*_xlfn.LOGNORM.INV(Table3[[#This Row],[RV lognorm]],(LN(ImpLow2)+LN(ImpUp2))/2,(LN(ImpUp2)-LN(ImpLow2))/3.29)</f>
        <v>0</v>
      </c>
    </row>
    <row r="2992" spans="7:13">
      <c r="G2992">
        <v>0.24227289866761906</v>
      </c>
      <c r="H2992">
        <v>0.30584687707286651</v>
      </c>
      <c r="I2992">
        <v>0.36942085547811393</v>
      </c>
      <c r="J2992">
        <f>_xlfn.BINOM.INV(BinomTrials,_xlfn.GAMMA.INV(Table3[[#This Row],[RV gamma]],GammaShape1,GammaRate1)/BinomTrials,Table3[[#This Row],[RV binom]])</f>
        <v>0</v>
      </c>
      <c r="K2992" s="1">
        <f>Table3[[#This Row],[Risk 1 Simulated occurences]]*_xlfn.LOGNORM.INV(Table3[[#This Row],[RV lognorm]],(LN(ImpLow1)+LN(ImpUp1))/2,(LN(ImpUp1)-LN(ImpLow1))/3.29)</f>
        <v>0</v>
      </c>
      <c r="L2992">
        <f>_xlfn.BINOM.INV(BinomTrials,_xlfn.GAMMA.INV(Table3[[#This Row],[RV gamma]],GammaShape2,GammaRate2)/BinomTrials,Table3[[#This Row],[RV binom]])</f>
        <v>0</v>
      </c>
      <c r="M2992" s="1">
        <f>Table3[[#This Row],[Risk 2 simulated occurences]]*_xlfn.LOGNORM.INV(Table3[[#This Row],[RV lognorm]],(LN(ImpLow2)+LN(ImpUp2))/2,(LN(ImpUp2)-LN(ImpLow2))/3.29)</f>
        <v>0</v>
      </c>
    </row>
    <row r="2993" spans="7:13">
      <c r="G2993">
        <v>0.88060790667338662</v>
      </c>
      <c r="H2993">
        <v>0.36846296366698245</v>
      </c>
      <c r="I2993">
        <v>0.85631802066057827</v>
      </c>
      <c r="J2993">
        <f>_xlfn.BINOM.INV(BinomTrials,_xlfn.GAMMA.INV(Table3[[#This Row],[RV gamma]],GammaShape1,GammaRate1)/BinomTrials,Table3[[#This Row],[RV binom]])</f>
        <v>0</v>
      </c>
      <c r="K2993" s="1">
        <f>Table3[[#This Row],[Risk 1 Simulated occurences]]*_xlfn.LOGNORM.INV(Table3[[#This Row],[RV lognorm]],(LN(ImpLow1)+LN(ImpUp1))/2,(LN(ImpUp1)-LN(ImpLow1))/3.29)</f>
        <v>0</v>
      </c>
      <c r="L2993">
        <f>_xlfn.BINOM.INV(BinomTrials,_xlfn.GAMMA.INV(Table3[[#This Row],[RV gamma]],GammaShape2,GammaRate2)/BinomTrials,Table3[[#This Row],[RV binom]])</f>
        <v>0</v>
      </c>
      <c r="M2993" s="1">
        <f>Table3[[#This Row],[Risk 2 simulated occurences]]*_xlfn.LOGNORM.INV(Table3[[#This Row],[RV lognorm]],(LN(ImpLow2)+LN(ImpUp2))/2,(LN(ImpUp2)-LN(ImpLow2))/3.29)</f>
        <v>0</v>
      </c>
    </row>
    <row r="2994" spans="7:13">
      <c r="G2994">
        <v>0.37708745960941886</v>
      </c>
      <c r="H2994">
        <v>0.75703035097430937</v>
      </c>
      <c r="I2994">
        <v>0.1369732423392</v>
      </c>
      <c r="J2994">
        <f>_xlfn.BINOM.INV(BinomTrials,_xlfn.GAMMA.INV(Table3[[#This Row],[RV gamma]],GammaShape1,GammaRate1)/BinomTrials,Table3[[#This Row],[RV binom]])</f>
        <v>1</v>
      </c>
      <c r="K2994" s="1">
        <f>Table3[[#This Row],[Risk 1 Simulated occurences]]*_xlfn.LOGNORM.INV(Table3[[#This Row],[RV lognorm]],(LN(ImpLow1)+LN(ImpUp1))/2,(LN(ImpUp1)-LN(ImpLow1))/3.29)</f>
        <v>14705.212925296499</v>
      </c>
      <c r="L2994">
        <f>_xlfn.BINOM.INV(BinomTrials,_xlfn.GAMMA.INV(Table3[[#This Row],[RV gamma]],GammaShape2,GammaRate2)/BinomTrials,Table3[[#This Row],[RV binom]])</f>
        <v>0</v>
      </c>
      <c r="M2994" s="1">
        <f>Table3[[#This Row],[Risk 2 simulated occurences]]*_xlfn.LOGNORM.INV(Table3[[#This Row],[RV lognorm]],(LN(ImpLow2)+LN(ImpUp2))/2,(LN(ImpUp2)-LN(ImpLow2))/3.29)</f>
        <v>0</v>
      </c>
    </row>
    <row r="2995" spans="7:13">
      <c r="G2995">
        <v>0.70893365550270937</v>
      </c>
      <c r="H2995">
        <v>0.40910882521844882</v>
      </c>
      <c r="I2995">
        <v>0.10928399493418819</v>
      </c>
      <c r="J2995">
        <f>_xlfn.BINOM.INV(BinomTrials,_xlfn.GAMMA.INV(Table3[[#This Row],[RV gamma]],GammaShape1,GammaRate1)/BinomTrials,Table3[[#This Row],[RV binom]])</f>
        <v>0</v>
      </c>
      <c r="K2995" s="1">
        <f>Table3[[#This Row],[Risk 1 Simulated occurences]]*_xlfn.LOGNORM.INV(Table3[[#This Row],[RV lognorm]],(LN(ImpLow1)+LN(ImpUp1))/2,(LN(ImpUp1)-LN(ImpLow1))/3.29)</f>
        <v>0</v>
      </c>
      <c r="L2995">
        <f>_xlfn.BINOM.INV(BinomTrials,_xlfn.GAMMA.INV(Table3[[#This Row],[RV gamma]],GammaShape2,GammaRate2)/BinomTrials,Table3[[#This Row],[RV binom]])</f>
        <v>0</v>
      </c>
      <c r="M2995" s="1">
        <f>Table3[[#This Row],[Risk 2 simulated occurences]]*_xlfn.LOGNORM.INV(Table3[[#This Row],[RV lognorm]],(LN(ImpLow2)+LN(ImpUp2))/2,(LN(ImpUp2)-LN(ImpLow2))/3.29)</f>
        <v>0</v>
      </c>
    </row>
    <row r="2996" spans="7:13">
      <c r="G2996">
        <v>4.7948034036880374E-2</v>
      </c>
      <c r="H2996">
        <v>0.89202544646897608</v>
      </c>
      <c r="I2996">
        <v>0.73610285890107174</v>
      </c>
      <c r="J2996">
        <f>_xlfn.BINOM.INV(BinomTrials,_xlfn.GAMMA.INV(Table3[[#This Row],[RV gamma]],GammaShape1,GammaRate1)/BinomTrials,Table3[[#This Row],[RV binom]])</f>
        <v>1</v>
      </c>
      <c r="K2996" s="1">
        <f>Table3[[#This Row],[Risk 1 Simulated occurences]]*_xlfn.LOGNORM.INV(Table3[[#This Row],[RV lognorm]],(LN(ImpLow1)+LN(ImpUp1))/2,(LN(ImpUp1)-LN(ImpLow1))/3.29)</f>
        <v>49193.5082173474</v>
      </c>
      <c r="L2996">
        <f>_xlfn.BINOM.INV(BinomTrials,_xlfn.GAMMA.INV(Table3[[#This Row],[RV gamma]],GammaShape2,GammaRate2)/BinomTrials,Table3[[#This Row],[RV binom]])</f>
        <v>1</v>
      </c>
      <c r="M2996" s="1">
        <f>Table3[[#This Row],[Risk 2 simulated occurences]]*_xlfn.LOGNORM.INV(Table3[[#This Row],[RV lognorm]],(LN(ImpLow2)+LN(ImpUp2))/2,(LN(ImpUp2)-LN(ImpLow2))/3.29)</f>
        <v>4919350.8217347423</v>
      </c>
    </row>
    <row r="2997" spans="7:13">
      <c r="G2997">
        <v>0.86260805784846095</v>
      </c>
      <c r="H2997">
        <v>0.27167880408078376</v>
      </c>
      <c r="I2997">
        <v>0.68074955031310658</v>
      </c>
      <c r="J2997">
        <f>_xlfn.BINOM.INV(BinomTrials,_xlfn.GAMMA.INV(Table3[[#This Row],[RV gamma]],GammaShape1,GammaRate1)/BinomTrials,Table3[[#This Row],[RV binom]])</f>
        <v>0</v>
      </c>
      <c r="K2997" s="1">
        <f>Table3[[#This Row],[Risk 1 Simulated occurences]]*_xlfn.LOGNORM.INV(Table3[[#This Row],[RV lognorm]],(LN(ImpLow1)+LN(ImpUp1))/2,(LN(ImpUp1)-LN(ImpLow1))/3.29)</f>
        <v>0</v>
      </c>
      <c r="L2997">
        <f>_xlfn.BINOM.INV(BinomTrials,_xlfn.GAMMA.INV(Table3[[#This Row],[RV gamma]],GammaShape2,GammaRate2)/BinomTrials,Table3[[#This Row],[RV binom]])</f>
        <v>0</v>
      </c>
      <c r="M2997" s="1">
        <f>Table3[[#This Row],[Risk 2 simulated occurences]]*_xlfn.LOGNORM.INV(Table3[[#This Row],[RV lognorm]],(LN(ImpLow2)+LN(ImpUp2))/2,(LN(ImpUp2)-LN(ImpLow2))/3.29)</f>
        <v>0</v>
      </c>
    </row>
    <row r="2998" spans="7:13">
      <c r="G2998">
        <v>0.8536282590840143</v>
      </c>
      <c r="H2998">
        <v>0.10566018573272051</v>
      </c>
      <c r="I2998">
        <v>0.35769211238142667</v>
      </c>
      <c r="J2998">
        <f>_xlfn.BINOM.INV(BinomTrials,_xlfn.GAMMA.INV(Table3[[#This Row],[RV gamma]],GammaShape1,GammaRate1)/BinomTrials,Table3[[#This Row],[RV binom]])</f>
        <v>0</v>
      </c>
      <c r="K2998" s="1">
        <f>Table3[[#This Row],[Risk 1 Simulated occurences]]*_xlfn.LOGNORM.INV(Table3[[#This Row],[RV lognorm]],(LN(ImpLow1)+LN(ImpUp1))/2,(LN(ImpUp1)-LN(ImpLow1))/3.29)</f>
        <v>0</v>
      </c>
      <c r="L2998">
        <f>_xlfn.BINOM.INV(BinomTrials,_xlfn.GAMMA.INV(Table3[[#This Row],[RV gamma]],GammaShape2,GammaRate2)/BinomTrials,Table3[[#This Row],[RV binom]])</f>
        <v>0</v>
      </c>
      <c r="M2998" s="1">
        <f>Table3[[#This Row],[Risk 2 simulated occurences]]*_xlfn.LOGNORM.INV(Table3[[#This Row],[RV lognorm]],(LN(ImpLow2)+LN(ImpUp2))/2,(LN(ImpUp2)-LN(ImpLow2))/3.29)</f>
        <v>0</v>
      </c>
    </row>
    <row r="2999" spans="7:13">
      <c r="G2999">
        <v>0.93015042502905732</v>
      </c>
      <c r="H2999">
        <v>0.83074160983354861</v>
      </c>
      <c r="I2999">
        <v>0.73133279463803991</v>
      </c>
      <c r="J2999">
        <f>_xlfn.BINOM.INV(BinomTrials,_xlfn.GAMMA.INV(Table3[[#This Row],[RV gamma]],GammaShape1,GammaRate1)/BinomTrials,Table3[[#This Row],[RV binom]])</f>
        <v>1</v>
      </c>
      <c r="K2999" s="1">
        <f>Table3[[#This Row],[Risk 1 Simulated occurences]]*_xlfn.LOGNORM.INV(Table3[[#This Row],[RV lognorm]],(LN(ImpLow1)+LN(ImpUp1))/2,(LN(ImpUp1)-LN(ImpLow1))/3.29)</f>
        <v>48695.862157921081</v>
      </c>
      <c r="L2999">
        <f>_xlfn.BINOM.INV(BinomTrials,_xlfn.GAMMA.INV(Table3[[#This Row],[RV gamma]],GammaShape2,GammaRate2)/BinomTrials,Table3[[#This Row],[RV binom]])</f>
        <v>1</v>
      </c>
      <c r="M2999" s="1">
        <f>Table3[[#This Row],[Risk 2 simulated occurences]]*_xlfn.LOGNORM.INV(Table3[[#This Row],[RV lognorm]],(LN(ImpLow2)+LN(ImpUp2))/2,(LN(ImpUp2)-LN(ImpLow2))/3.29)</f>
        <v>4869586.2157921102</v>
      </c>
    </row>
    <row r="3000" spans="7:13">
      <c r="G3000">
        <v>3.8193463365637448E-2</v>
      </c>
      <c r="H3000">
        <v>0.27423647245123817</v>
      </c>
      <c r="I3000">
        <v>0.51027948153683889</v>
      </c>
      <c r="J3000">
        <f>_xlfn.BINOM.INV(BinomTrials,_xlfn.GAMMA.INV(Table3[[#This Row],[RV gamma]],GammaShape1,GammaRate1)/BinomTrials,Table3[[#This Row],[RV binom]])</f>
        <v>0</v>
      </c>
      <c r="K3000" s="1">
        <f>Table3[[#This Row],[Risk 1 Simulated occurences]]*_xlfn.LOGNORM.INV(Table3[[#This Row],[RV lognorm]],(LN(ImpLow1)+LN(ImpUp1))/2,(LN(ImpUp1)-LN(ImpLow1))/3.29)</f>
        <v>0</v>
      </c>
      <c r="L3000">
        <f>_xlfn.BINOM.INV(BinomTrials,_xlfn.GAMMA.INV(Table3[[#This Row],[RV gamma]],GammaShape2,GammaRate2)/BinomTrials,Table3[[#This Row],[RV binom]])</f>
        <v>0</v>
      </c>
      <c r="M3000" s="1">
        <f>Table3[[#This Row],[Risk 2 simulated occurences]]*_xlfn.LOGNORM.INV(Table3[[#This Row],[RV lognorm]],(LN(ImpLow2)+LN(ImpUp2))/2,(LN(ImpUp2)-LN(ImpLow2))/3.29)</f>
        <v>0</v>
      </c>
    </row>
    <row r="3001" spans="7:13">
      <c r="G3001">
        <v>0.91753878626857832</v>
      </c>
      <c r="H3001">
        <v>9.2392487960119021E-2</v>
      </c>
      <c r="I3001">
        <v>0.2672461896516598</v>
      </c>
      <c r="J3001">
        <f>_xlfn.BINOM.INV(BinomTrials,_xlfn.GAMMA.INV(Table3[[#This Row],[RV gamma]],GammaShape1,GammaRate1)/BinomTrials,Table3[[#This Row],[RV binom]])</f>
        <v>0</v>
      </c>
      <c r="K3001" s="1">
        <f>Table3[[#This Row],[Risk 1 Simulated occurences]]*_xlfn.LOGNORM.INV(Table3[[#This Row],[RV lognorm]],(LN(ImpLow1)+LN(ImpUp1))/2,(LN(ImpUp1)-LN(ImpLow1))/3.29)</f>
        <v>0</v>
      </c>
      <c r="L3001">
        <f>_xlfn.BINOM.INV(BinomTrials,_xlfn.GAMMA.INV(Table3[[#This Row],[RV gamma]],GammaShape2,GammaRate2)/BinomTrials,Table3[[#This Row],[RV binom]])</f>
        <v>0</v>
      </c>
      <c r="M3001" s="1">
        <f>Table3[[#This Row],[Risk 2 simulated occurences]]*_xlfn.LOGNORM.INV(Table3[[#This Row],[RV lognorm]],(LN(ImpLow2)+LN(ImpUp2))/2,(LN(ImpUp2)-LN(ImpLow2))/3.29)</f>
        <v>0</v>
      </c>
    </row>
    <row r="3002" spans="7:13">
      <c r="G3002">
        <v>7.4380815995103128E-2</v>
      </c>
      <c r="H3002">
        <v>0.84054514572049732</v>
      </c>
      <c r="I3002">
        <v>0.60670947544589149</v>
      </c>
      <c r="J3002">
        <f>_xlfn.BINOM.INV(BinomTrials,_xlfn.GAMMA.INV(Table3[[#This Row],[RV gamma]],GammaShape1,GammaRate1)/BinomTrials,Table3[[#This Row],[RV binom]])</f>
        <v>1</v>
      </c>
      <c r="K3002" s="1">
        <f>Table3[[#This Row],[Risk 1 Simulated occurences]]*_xlfn.LOGNORM.INV(Table3[[#This Row],[RV lognorm]],(LN(ImpLow1)+LN(ImpUp1))/2,(LN(ImpUp1)-LN(ImpLow1))/3.29)</f>
        <v>38220.444139497195</v>
      </c>
      <c r="L3002">
        <f>_xlfn.BINOM.INV(BinomTrials,_xlfn.GAMMA.INV(Table3[[#This Row],[RV gamma]],GammaShape2,GammaRate2)/BinomTrials,Table3[[#This Row],[RV binom]])</f>
        <v>0</v>
      </c>
      <c r="M3002" s="1">
        <f>Table3[[#This Row],[Risk 2 simulated occurences]]*_xlfn.LOGNORM.INV(Table3[[#This Row],[RV lognorm]],(LN(ImpLow2)+LN(ImpUp2))/2,(LN(ImpUp2)-LN(ImpLow2))/3.29)</f>
        <v>0</v>
      </c>
    </row>
    <row r="3003" spans="7:13">
      <c r="G3003">
        <v>0.11837442969827654</v>
      </c>
      <c r="H3003">
        <v>4.2264124398242738E-2</v>
      </c>
      <c r="I3003">
        <v>0.96615381909820897</v>
      </c>
      <c r="J3003">
        <f>_xlfn.BINOM.INV(BinomTrials,_xlfn.GAMMA.INV(Table3[[#This Row],[RV gamma]],GammaShape1,GammaRate1)/BinomTrials,Table3[[#This Row],[RV binom]])</f>
        <v>0</v>
      </c>
      <c r="K3003" s="1">
        <f>Table3[[#This Row],[Risk 1 Simulated occurences]]*_xlfn.LOGNORM.INV(Table3[[#This Row],[RV lognorm]],(LN(ImpLow1)+LN(ImpUp1))/2,(LN(ImpUp1)-LN(ImpLow1))/3.29)</f>
        <v>0</v>
      </c>
      <c r="L3003">
        <f>_xlfn.BINOM.INV(BinomTrials,_xlfn.GAMMA.INV(Table3[[#This Row],[RV gamma]],GammaShape2,GammaRate2)/BinomTrials,Table3[[#This Row],[RV binom]])</f>
        <v>0</v>
      </c>
      <c r="M3003" s="1">
        <f>Table3[[#This Row],[Risk 2 simulated occurences]]*_xlfn.LOGNORM.INV(Table3[[#This Row],[RV lognorm]],(LN(ImpLow2)+LN(ImpUp2))/2,(LN(ImpUp2)-LN(ImpLow2))/3.29)</f>
        <v>0</v>
      </c>
    </row>
    <row r="3004" spans="7:13">
      <c r="G3004">
        <v>0.51903993893370026</v>
      </c>
      <c r="H3004">
        <v>0.33313876126573361</v>
      </c>
      <c r="I3004">
        <v>0.14723758359776698</v>
      </c>
      <c r="J3004">
        <f>_xlfn.BINOM.INV(BinomTrials,_xlfn.GAMMA.INV(Table3[[#This Row],[RV gamma]],GammaShape1,GammaRate1)/BinomTrials,Table3[[#This Row],[RV binom]])</f>
        <v>0</v>
      </c>
      <c r="K3004" s="1">
        <f>Table3[[#This Row],[Risk 1 Simulated occurences]]*_xlfn.LOGNORM.INV(Table3[[#This Row],[RV lognorm]],(LN(ImpLow1)+LN(ImpUp1))/2,(LN(ImpUp1)-LN(ImpLow1))/3.29)</f>
        <v>0</v>
      </c>
      <c r="L3004">
        <f>_xlfn.BINOM.INV(BinomTrials,_xlfn.GAMMA.INV(Table3[[#This Row],[RV gamma]],GammaShape2,GammaRate2)/BinomTrials,Table3[[#This Row],[RV binom]])</f>
        <v>0</v>
      </c>
      <c r="M3004" s="1">
        <f>Table3[[#This Row],[Risk 2 simulated occurences]]*_xlfn.LOGNORM.INV(Table3[[#This Row],[RV lognorm]],(LN(ImpLow2)+LN(ImpUp2))/2,(LN(ImpUp2)-LN(ImpLow2))/3.29)</f>
        <v>0</v>
      </c>
    </row>
    <row r="3005" spans="7:13">
      <c r="G3005">
        <v>0.50425365870085248</v>
      </c>
      <c r="H3005">
        <v>6.3160593185182939E-2</v>
      </c>
      <c r="I3005">
        <v>0.62206752766951334</v>
      </c>
      <c r="J3005">
        <f>_xlfn.BINOM.INV(BinomTrials,_xlfn.GAMMA.INV(Table3[[#This Row],[RV gamma]],GammaShape1,GammaRate1)/BinomTrials,Table3[[#This Row],[RV binom]])</f>
        <v>0</v>
      </c>
      <c r="K3005" s="1">
        <f>Table3[[#This Row],[Risk 1 Simulated occurences]]*_xlfn.LOGNORM.INV(Table3[[#This Row],[RV lognorm]],(LN(ImpLow1)+LN(ImpUp1))/2,(LN(ImpUp1)-LN(ImpLow1))/3.29)</f>
        <v>0</v>
      </c>
      <c r="L3005">
        <f>_xlfn.BINOM.INV(BinomTrials,_xlfn.GAMMA.INV(Table3[[#This Row],[RV gamma]],GammaShape2,GammaRate2)/BinomTrials,Table3[[#This Row],[RV binom]])</f>
        <v>0</v>
      </c>
      <c r="M3005" s="1">
        <f>Table3[[#This Row],[Risk 2 simulated occurences]]*_xlfn.LOGNORM.INV(Table3[[#This Row],[RV lognorm]],(LN(ImpLow2)+LN(ImpUp2))/2,(LN(ImpUp2)-LN(ImpLow2))/3.29)</f>
        <v>0</v>
      </c>
    </row>
    <row r="3006" spans="7:13">
      <c r="G3006">
        <v>0.9912417852278993</v>
      </c>
      <c r="H3006">
        <v>0.54008966336962283</v>
      </c>
      <c r="I3006">
        <v>8.8937541511346377E-2</v>
      </c>
      <c r="J3006">
        <f>_xlfn.BINOM.INV(BinomTrials,_xlfn.GAMMA.INV(Table3[[#This Row],[RV gamma]],GammaShape1,GammaRate1)/BinomTrials,Table3[[#This Row],[RV binom]])</f>
        <v>1</v>
      </c>
      <c r="K3006" s="1">
        <f>Table3[[#This Row],[Risk 1 Simulated occurences]]*_xlfn.LOGNORM.INV(Table3[[#This Row],[RV lognorm]],(LN(ImpLow1)+LN(ImpUp1))/2,(LN(ImpUp1)-LN(ImpLow1))/3.29)</f>
        <v>12316.243045093135</v>
      </c>
      <c r="L3006">
        <f>_xlfn.BINOM.INV(BinomTrials,_xlfn.GAMMA.INV(Table3[[#This Row],[RV gamma]],GammaShape2,GammaRate2)/BinomTrials,Table3[[#This Row],[RV binom]])</f>
        <v>0</v>
      </c>
      <c r="M3006" s="1">
        <f>Table3[[#This Row],[Risk 2 simulated occurences]]*_xlfn.LOGNORM.INV(Table3[[#This Row],[RV lognorm]],(LN(ImpLow2)+LN(ImpUp2))/2,(LN(ImpUp2)-LN(ImpLow2))/3.29)</f>
        <v>0</v>
      </c>
    </row>
    <row r="3007" spans="7:13">
      <c r="G3007">
        <v>0.80068432530420097</v>
      </c>
      <c r="H3007">
        <v>0.28697225325134224</v>
      </c>
      <c r="I3007">
        <v>0.77326018119848339</v>
      </c>
      <c r="J3007">
        <f>_xlfn.BINOM.INV(BinomTrials,_xlfn.GAMMA.INV(Table3[[#This Row],[RV gamma]],GammaShape1,GammaRate1)/BinomTrials,Table3[[#This Row],[RV binom]])</f>
        <v>0</v>
      </c>
      <c r="K3007" s="1">
        <f>Table3[[#This Row],[Risk 1 Simulated occurences]]*_xlfn.LOGNORM.INV(Table3[[#This Row],[RV lognorm]],(LN(ImpLow1)+LN(ImpUp1))/2,(LN(ImpUp1)-LN(ImpLow1))/3.29)</f>
        <v>0</v>
      </c>
      <c r="L3007">
        <f>_xlfn.BINOM.INV(BinomTrials,_xlfn.GAMMA.INV(Table3[[#This Row],[RV gamma]],GammaShape2,GammaRate2)/BinomTrials,Table3[[#This Row],[RV binom]])</f>
        <v>0</v>
      </c>
      <c r="M3007" s="1">
        <f>Table3[[#This Row],[Risk 2 simulated occurences]]*_xlfn.LOGNORM.INV(Table3[[#This Row],[RV lognorm]],(LN(ImpLow2)+LN(ImpUp2))/2,(LN(ImpUp2)-LN(ImpLow2))/3.29)</f>
        <v>0</v>
      </c>
    </row>
    <row r="3008" spans="7:13">
      <c r="G3008">
        <v>0.10145538770661475</v>
      </c>
      <c r="H3008">
        <v>0.14266039530870522</v>
      </c>
      <c r="I3008">
        <v>0.18386540291079573</v>
      </c>
      <c r="J3008">
        <f>_xlfn.BINOM.INV(BinomTrials,_xlfn.GAMMA.INV(Table3[[#This Row],[RV gamma]],GammaShape1,GammaRate1)/BinomTrials,Table3[[#This Row],[RV binom]])</f>
        <v>0</v>
      </c>
      <c r="K3008" s="1">
        <f>Table3[[#This Row],[Risk 1 Simulated occurences]]*_xlfn.LOGNORM.INV(Table3[[#This Row],[RV lognorm]],(LN(ImpLow1)+LN(ImpUp1))/2,(LN(ImpUp1)-LN(ImpLow1))/3.29)</f>
        <v>0</v>
      </c>
      <c r="L3008">
        <f>_xlfn.BINOM.INV(BinomTrials,_xlfn.GAMMA.INV(Table3[[#This Row],[RV gamma]],GammaShape2,GammaRate2)/BinomTrials,Table3[[#This Row],[RV binom]])</f>
        <v>0</v>
      </c>
      <c r="M3008" s="1">
        <f>Table3[[#This Row],[Risk 2 simulated occurences]]*_xlfn.LOGNORM.INV(Table3[[#This Row],[RV lognorm]],(LN(ImpLow2)+LN(ImpUp2))/2,(LN(ImpUp2)-LN(ImpLow2))/3.29)</f>
        <v>0</v>
      </c>
    </row>
    <row r="3009" spans="7:13">
      <c r="G3009">
        <v>0.16070118507403003</v>
      </c>
      <c r="H3009">
        <v>0.69326395340881497</v>
      </c>
      <c r="I3009">
        <v>0.22582672174359986</v>
      </c>
      <c r="J3009">
        <f>_xlfn.BINOM.INV(BinomTrials,_xlfn.GAMMA.INV(Table3[[#This Row],[RV gamma]],GammaShape1,GammaRate1)/BinomTrials,Table3[[#This Row],[RV binom]])</f>
        <v>1</v>
      </c>
      <c r="K3009" s="1">
        <f>Table3[[#This Row],[Risk 1 Simulated occurences]]*_xlfn.LOGNORM.INV(Table3[[#This Row],[RV lognorm]],(LN(ImpLow1)+LN(ImpUp1))/2,(LN(ImpUp1)-LN(ImpLow1))/3.29)</f>
        <v>18673.57861796179</v>
      </c>
      <c r="L3009">
        <f>_xlfn.BINOM.INV(BinomTrials,_xlfn.GAMMA.INV(Table3[[#This Row],[RV gamma]],GammaShape2,GammaRate2)/BinomTrials,Table3[[#This Row],[RV binom]])</f>
        <v>0</v>
      </c>
      <c r="M3009" s="1">
        <f>Table3[[#This Row],[Risk 2 simulated occurences]]*_xlfn.LOGNORM.INV(Table3[[#This Row],[RV lognorm]],(LN(ImpLow2)+LN(ImpUp2))/2,(LN(ImpUp2)-LN(ImpLow2))/3.29)</f>
        <v>0</v>
      </c>
    </row>
    <row r="3010" spans="7:13">
      <c r="G3010">
        <v>0.90481753922291919</v>
      </c>
      <c r="H3010">
        <v>0.68726494195278032</v>
      </c>
      <c r="I3010">
        <v>0.4697123446826415</v>
      </c>
      <c r="J3010">
        <f>_xlfn.BINOM.INV(BinomTrials,_xlfn.GAMMA.INV(Table3[[#This Row],[RV gamma]],GammaShape1,GammaRate1)/BinomTrials,Table3[[#This Row],[RV binom]])</f>
        <v>1</v>
      </c>
      <c r="K3010" s="1">
        <f>Table3[[#This Row],[Risk 1 Simulated occurences]]*_xlfn.LOGNORM.INV(Table3[[#This Row],[RV lognorm]],(LN(ImpLow1)+LN(ImpUp1))/2,(LN(ImpUp1)-LN(ImpLow1))/3.29)</f>
        <v>29984.846653766497</v>
      </c>
      <c r="L3010">
        <f>_xlfn.BINOM.INV(BinomTrials,_xlfn.GAMMA.INV(Table3[[#This Row],[RV gamma]],GammaShape2,GammaRate2)/BinomTrials,Table3[[#This Row],[RV binom]])</f>
        <v>0</v>
      </c>
      <c r="M3010" s="1">
        <f>Table3[[#This Row],[Risk 2 simulated occurences]]*_xlfn.LOGNORM.INV(Table3[[#This Row],[RV lognorm]],(LN(ImpLow2)+LN(ImpUp2))/2,(LN(ImpUp2)-LN(ImpLow2))/3.29)</f>
        <v>0</v>
      </c>
    </row>
    <row r="3011" spans="7:13">
      <c r="G3011">
        <v>0.26838171960244966</v>
      </c>
      <c r="H3011">
        <v>0.86187940037896826</v>
      </c>
      <c r="I3011">
        <v>0.45537708115548692</v>
      </c>
      <c r="J3011">
        <f>_xlfn.BINOM.INV(BinomTrials,_xlfn.GAMMA.INV(Table3[[#This Row],[RV gamma]],GammaShape1,GammaRate1)/BinomTrials,Table3[[#This Row],[RV binom]])</f>
        <v>1</v>
      </c>
      <c r="K3011" s="1">
        <f>Table3[[#This Row],[Risk 1 Simulated occurences]]*_xlfn.LOGNORM.INV(Table3[[#This Row],[RV lognorm]],(LN(ImpLow1)+LN(ImpUp1))/2,(LN(ImpUp1)-LN(ImpLow1))/3.29)</f>
        <v>29236.871728082879</v>
      </c>
      <c r="L3011">
        <f>_xlfn.BINOM.INV(BinomTrials,_xlfn.GAMMA.INV(Table3[[#This Row],[RV gamma]],GammaShape2,GammaRate2)/BinomTrials,Table3[[#This Row],[RV binom]])</f>
        <v>1</v>
      </c>
      <c r="M3011" s="1">
        <f>Table3[[#This Row],[Risk 2 simulated occurences]]*_xlfn.LOGNORM.INV(Table3[[#This Row],[RV lognorm]],(LN(ImpLow2)+LN(ImpUp2))/2,(LN(ImpUp2)-LN(ImpLow2))/3.29)</f>
        <v>2923687.1728082891</v>
      </c>
    </row>
    <row r="3012" spans="7:13">
      <c r="G3012">
        <v>0.69156135837154531</v>
      </c>
      <c r="H3012">
        <v>0.60708216932000691</v>
      </c>
      <c r="I3012">
        <v>0.52260298026846863</v>
      </c>
      <c r="J3012">
        <f>_xlfn.BINOM.INV(BinomTrials,_xlfn.GAMMA.INV(Table3[[#This Row],[RV gamma]],GammaShape1,GammaRate1)/BinomTrials,Table3[[#This Row],[RV binom]])</f>
        <v>1</v>
      </c>
      <c r="K3012" s="1">
        <f>Table3[[#This Row],[Risk 1 Simulated occurences]]*_xlfn.LOGNORM.INV(Table3[[#This Row],[RV lognorm]],(LN(ImpLow1)+LN(ImpUp1))/2,(LN(ImpUp1)-LN(ImpLow1))/3.29)</f>
        <v>32902.604588293383</v>
      </c>
      <c r="L3012">
        <f>_xlfn.BINOM.INV(BinomTrials,_xlfn.GAMMA.INV(Table3[[#This Row],[RV gamma]],GammaShape2,GammaRate2)/BinomTrials,Table3[[#This Row],[RV binom]])</f>
        <v>0</v>
      </c>
      <c r="M3012" s="1">
        <f>Table3[[#This Row],[Risk 2 simulated occurences]]*_xlfn.LOGNORM.INV(Table3[[#This Row],[RV lognorm]],(LN(ImpLow2)+LN(ImpUp2))/2,(LN(ImpUp2)-LN(ImpLow2))/3.29)</f>
        <v>0</v>
      </c>
    </row>
    <row r="3013" spans="7:13">
      <c r="G3013">
        <v>7.1750150561216364E-2</v>
      </c>
      <c r="H3013">
        <v>0.23001976135653432</v>
      </c>
      <c r="I3013">
        <v>0.38828937215185227</v>
      </c>
      <c r="J3013">
        <f>_xlfn.BINOM.INV(BinomTrials,_xlfn.GAMMA.INV(Table3[[#This Row],[RV gamma]],GammaShape1,GammaRate1)/BinomTrials,Table3[[#This Row],[RV binom]])</f>
        <v>0</v>
      </c>
      <c r="K3013" s="1">
        <f>Table3[[#This Row],[Risk 1 Simulated occurences]]*_xlfn.LOGNORM.INV(Table3[[#This Row],[RV lognorm]],(LN(ImpLow1)+LN(ImpUp1))/2,(LN(ImpUp1)-LN(ImpLow1))/3.29)</f>
        <v>0</v>
      </c>
      <c r="L3013">
        <f>_xlfn.BINOM.INV(BinomTrials,_xlfn.GAMMA.INV(Table3[[#This Row],[RV gamma]],GammaShape2,GammaRate2)/BinomTrials,Table3[[#This Row],[RV binom]])</f>
        <v>0</v>
      </c>
      <c r="M3013" s="1">
        <f>Table3[[#This Row],[Risk 2 simulated occurences]]*_xlfn.LOGNORM.INV(Table3[[#This Row],[RV lognorm]],(LN(ImpLow2)+LN(ImpUp2))/2,(LN(ImpUp2)-LN(ImpLow2))/3.29)</f>
        <v>0</v>
      </c>
    </row>
    <row r="3014" spans="7:13">
      <c r="G3014">
        <v>0.90478048236331921</v>
      </c>
      <c r="H3014">
        <v>0.94212911927240395</v>
      </c>
      <c r="I3014">
        <v>0.97947775618148858</v>
      </c>
      <c r="J3014">
        <f>_xlfn.BINOM.INV(BinomTrials,_xlfn.GAMMA.INV(Table3[[#This Row],[RV gamma]],GammaShape1,GammaRate1)/BinomTrials,Table3[[#This Row],[RV binom]])</f>
        <v>2</v>
      </c>
      <c r="K3014" s="1">
        <f>Table3[[#This Row],[Risk 1 Simulated occurences]]*_xlfn.LOGNORM.INV(Table3[[#This Row],[RV lognorm]],(LN(ImpLow1)+LN(ImpUp1))/2,(LN(ImpUp1)-LN(ImpLow1))/3.29)</f>
        <v>264257.33672158187</v>
      </c>
      <c r="L3014">
        <f>_xlfn.BINOM.INV(BinomTrials,_xlfn.GAMMA.INV(Table3[[#This Row],[RV gamma]],GammaShape2,GammaRate2)/BinomTrials,Table3[[#This Row],[RV binom]])</f>
        <v>1</v>
      </c>
      <c r="M3014" s="1">
        <f>Table3[[#This Row],[Risk 2 simulated occurences]]*_xlfn.LOGNORM.INV(Table3[[#This Row],[RV lognorm]],(LN(ImpLow2)+LN(ImpUp2))/2,(LN(ImpUp2)-LN(ImpLow2))/3.29)</f>
        <v>13212866.836079122</v>
      </c>
    </row>
    <row r="3015" spans="7:13">
      <c r="G3015">
        <v>0.64556708030661902</v>
      </c>
      <c r="H3015">
        <v>0.36410761129302327</v>
      </c>
      <c r="I3015">
        <v>8.2648142279427558E-2</v>
      </c>
      <c r="J3015">
        <f>_xlfn.BINOM.INV(BinomTrials,_xlfn.GAMMA.INV(Table3[[#This Row],[RV gamma]],GammaShape1,GammaRate1)/BinomTrials,Table3[[#This Row],[RV binom]])</f>
        <v>0</v>
      </c>
      <c r="K3015" s="1">
        <f>Table3[[#This Row],[Risk 1 Simulated occurences]]*_xlfn.LOGNORM.INV(Table3[[#This Row],[RV lognorm]],(LN(ImpLow1)+LN(ImpUp1))/2,(LN(ImpUp1)-LN(ImpLow1))/3.29)</f>
        <v>0</v>
      </c>
      <c r="L3015">
        <f>_xlfn.BINOM.INV(BinomTrials,_xlfn.GAMMA.INV(Table3[[#This Row],[RV gamma]],GammaShape2,GammaRate2)/BinomTrials,Table3[[#This Row],[RV binom]])</f>
        <v>0</v>
      </c>
      <c r="M3015" s="1">
        <f>Table3[[#This Row],[Risk 2 simulated occurences]]*_xlfn.LOGNORM.INV(Table3[[#This Row],[RV lognorm]],(LN(ImpLow2)+LN(ImpUp2))/2,(LN(ImpUp2)-LN(ImpLow2))/3.29)</f>
        <v>0</v>
      </c>
    </row>
    <row r="3016" spans="7:13">
      <c r="G3016">
        <v>4.5918713345154523E-2</v>
      </c>
      <c r="H3016">
        <v>0.55662300184211833</v>
      </c>
      <c r="I3016">
        <v>6.7327290339082149E-2</v>
      </c>
      <c r="J3016">
        <f>_xlfn.BINOM.INV(BinomTrials,_xlfn.GAMMA.INV(Table3[[#This Row],[RV gamma]],GammaShape1,GammaRate1)/BinomTrials,Table3[[#This Row],[RV binom]])</f>
        <v>0</v>
      </c>
      <c r="K3016" s="1">
        <f>Table3[[#This Row],[Risk 1 Simulated occurences]]*_xlfn.LOGNORM.INV(Table3[[#This Row],[RV lognorm]],(LN(ImpLow1)+LN(ImpUp1))/2,(LN(ImpUp1)-LN(ImpLow1))/3.29)</f>
        <v>0</v>
      </c>
      <c r="L3016">
        <f>_xlfn.BINOM.INV(BinomTrials,_xlfn.GAMMA.INV(Table3[[#This Row],[RV gamma]],GammaShape2,GammaRate2)/BinomTrials,Table3[[#This Row],[RV binom]])</f>
        <v>0</v>
      </c>
      <c r="M3016" s="1">
        <f>Table3[[#This Row],[Risk 2 simulated occurences]]*_xlfn.LOGNORM.INV(Table3[[#This Row],[RV lognorm]],(LN(ImpLow2)+LN(ImpUp2))/2,(LN(ImpUp2)-LN(ImpLow2))/3.29)</f>
        <v>0</v>
      </c>
    </row>
    <row r="3017" spans="7:13">
      <c r="G3017">
        <v>0.75581519201203029</v>
      </c>
      <c r="H3017">
        <v>0.16279196048285438</v>
      </c>
      <c r="I3017">
        <v>0.56976872895367847</v>
      </c>
      <c r="J3017">
        <f>_xlfn.BINOM.INV(BinomTrials,_xlfn.GAMMA.INV(Table3[[#This Row],[RV gamma]],GammaShape1,GammaRate1)/BinomTrials,Table3[[#This Row],[RV binom]])</f>
        <v>0</v>
      </c>
      <c r="K3017" s="1">
        <f>Table3[[#This Row],[Risk 1 Simulated occurences]]*_xlfn.LOGNORM.INV(Table3[[#This Row],[RV lognorm]],(LN(ImpLow1)+LN(ImpUp1))/2,(LN(ImpUp1)-LN(ImpLow1))/3.29)</f>
        <v>0</v>
      </c>
      <c r="L3017">
        <f>_xlfn.BINOM.INV(BinomTrials,_xlfn.GAMMA.INV(Table3[[#This Row],[RV gamma]],GammaShape2,GammaRate2)/BinomTrials,Table3[[#This Row],[RV binom]])</f>
        <v>0</v>
      </c>
      <c r="M3017" s="1">
        <f>Table3[[#This Row],[Risk 2 simulated occurences]]*_xlfn.LOGNORM.INV(Table3[[#This Row],[RV lognorm]],(LN(ImpLow2)+LN(ImpUp2))/2,(LN(ImpUp2)-LN(ImpLow2))/3.29)</f>
        <v>0</v>
      </c>
    </row>
    <row r="3018" spans="7:13">
      <c r="G3018">
        <v>0.98593214619249669</v>
      </c>
      <c r="H3018">
        <v>4.4479835333526056E-2</v>
      </c>
      <c r="I3018">
        <v>0.1030275244745554</v>
      </c>
      <c r="J3018">
        <f>_xlfn.BINOM.INV(BinomTrials,_xlfn.GAMMA.INV(Table3[[#This Row],[RV gamma]],GammaShape1,GammaRate1)/BinomTrials,Table3[[#This Row],[RV binom]])</f>
        <v>0</v>
      </c>
      <c r="K3018" s="1">
        <f>Table3[[#This Row],[Risk 1 Simulated occurences]]*_xlfn.LOGNORM.INV(Table3[[#This Row],[RV lognorm]],(LN(ImpLow1)+LN(ImpUp1))/2,(LN(ImpUp1)-LN(ImpLow1))/3.29)</f>
        <v>0</v>
      </c>
      <c r="L3018">
        <f>_xlfn.BINOM.INV(BinomTrials,_xlfn.GAMMA.INV(Table3[[#This Row],[RV gamma]],GammaShape2,GammaRate2)/BinomTrials,Table3[[#This Row],[RV binom]])</f>
        <v>0</v>
      </c>
      <c r="M3018" s="1">
        <f>Table3[[#This Row],[Risk 2 simulated occurences]]*_xlfn.LOGNORM.INV(Table3[[#This Row],[RV lognorm]],(LN(ImpLow2)+LN(ImpUp2))/2,(LN(ImpUp2)-LN(ImpLow2))/3.29)</f>
        <v>0</v>
      </c>
    </row>
    <row r="3019" spans="7:13">
      <c r="G3019">
        <v>0.56158105729221419</v>
      </c>
      <c r="H3019">
        <v>0.57259245057245367</v>
      </c>
      <c r="I3019">
        <v>0.58360384385269315</v>
      </c>
      <c r="J3019">
        <f>_xlfn.BINOM.INV(BinomTrials,_xlfn.GAMMA.INV(Table3[[#This Row],[RV gamma]],GammaShape1,GammaRate1)/BinomTrials,Table3[[#This Row],[RV binom]])</f>
        <v>0</v>
      </c>
      <c r="K3019" s="1">
        <f>Table3[[#This Row],[Risk 1 Simulated occurences]]*_xlfn.LOGNORM.INV(Table3[[#This Row],[RV lognorm]],(LN(ImpLow1)+LN(ImpUp1))/2,(LN(ImpUp1)-LN(ImpLow1))/3.29)</f>
        <v>0</v>
      </c>
      <c r="L3019">
        <f>_xlfn.BINOM.INV(BinomTrials,_xlfn.GAMMA.INV(Table3[[#This Row],[RV gamma]],GammaShape2,GammaRate2)/BinomTrials,Table3[[#This Row],[RV binom]])</f>
        <v>0</v>
      </c>
      <c r="M3019" s="1">
        <f>Table3[[#This Row],[Risk 2 simulated occurences]]*_xlfn.LOGNORM.INV(Table3[[#This Row],[RV lognorm]],(LN(ImpLow2)+LN(ImpUp2))/2,(LN(ImpUp2)-LN(ImpLow2))/3.29)</f>
        <v>0</v>
      </c>
    </row>
    <row r="3020" spans="7:13">
      <c r="G3020">
        <v>0.49282991024331652</v>
      </c>
      <c r="H3020">
        <v>0.56131677122847956</v>
      </c>
      <c r="I3020">
        <v>0.62980363221364266</v>
      </c>
      <c r="J3020">
        <f>_xlfn.BINOM.INV(BinomTrials,_xlfn.GAMMA.INV(Table3[[#This Row],[RV gamma]],GammaShape1,GammaRate1)/BinomTrials,Table3[[#This Row],[RV binom]])</f>
        <v>0</v>
      </c>
      <c r="K3020" s="1">
        <f>Table3[[#This Row],[Risk 1 Simulated occurences]]*_xlfn.LOGNORM.INV(Table3[[#This Row],[RV lognorm]],(LN(ImpLow1)+LN(ImpUp1))/2,(LN(ImpUp1)-LN(ImpLow1))/3.29)</f>
        <v>0</v>
      </c>
      <c r="L3020">
        <f>_xlfn.BINOM.INV(BinomTrials,_xlfn.GAMMA.INV(Table3[[#This Row],[RV gamma]],GammaShape2,GammaRate2)/BinomTrials,Table3[[#This Row],[RV binom]])</f>
        <v>0</v>
      </c>
      <c r="M3020" s="1">
        <f>Table3[[#This Row],[Risk 2 simulated occurences]]*_xlfn.LOGNORM.INV(Table3[[#This Row],[RV lognorm]],(LN(ImpLow2)+LN(ImpUp2))/2,(LN(ImpUp2)-LN(ImpLow2))/3.29)</f>
        <v>0</v>
      </c>
    </row>
    <row r="3021" spans="7:13">
      <c r="G3021">
        <v>0.99230145942061276</v>
      </c>
      <c r="H3021">
        <v>5.0974037056311053E-2</v>
      </c>
      <c r="I3021">
        <v>0.10964661469200934</v>
      </c>
      <c r="J3021">
        <f>_xlfn.BINOM.INV(BinomTrials,_xlfn.GAMMA.INV(Table3[[#This Row],[RV gamma]],GammaShape1,GammaRate1)/BinomTrials,Table3[[#This Row],[RV binom]])</f>
        <v>0</v>
      </c>
      <c r="K3021" s="1">
        <f>Table3[[#This Row],[Risk 1 Simulated occurences]]*_xlfn.LOGNORM.INV(Table3[[#This Row],[RV lognorm]],(LN(ImpLow1)+LN(ImpUp1))/2,(LN(ImpUp1)-LN(ImpLow1))/3.29)</f>
        <v>0</v>
      </c>
      <c r="L3021">
        <f>_xlfn.BINOM.INV(BinomTrials,_xlfn.GAMMA.INV(Table3[[#This Row],[RV gamma]],GammaShape2,GammaRate2)/BinomTrials,Table3[[#This Row],[RV binom]])</f>
        <v>0</v>
      </c>
      <c r="M3021" s="1">
        <f>Table3[[#This Row],[Risk 2 simulated occurences]]*_xlfn.LOGNORM.INV(Table3[[#This Row],[RV lognorm]],(LN(ImpLow2)+LN(ImpUp2))/2,(LN(ImpUp2)-LN(ImpLow2))/3.29)</f>
        <v>0</v>
      </c>
    </row>
    <row r="3022" spans="7:13">
      <c r="G3022">
        <v>0.61062848223868216</v>
      </c>
      <c r="H3022">
        <v>0.72064080541983289</v>
      </c>
      <c r="I3022">
        <v>0.8306531286009835</v>
      </c>
      <c r="J3022">
        <f>_xlfn.BINOM.INV(BinomTrials,_xlfn.GAMMA.INV(Table3[[#This Row],[RV gamma]],GammaShape1,GammaRate1)/BinomTrials,Table3[[#This Row],[RV binom]])</f>
        <v>1</v>
      </c>
      <c r="K3022" s="1">
        <f>Table3[[#This Row],[Risk 1 Simulated occurences]]*_xlfn.LOGNORM.INV(Table3[[#This Row],[RV lognorm]],(LN(ImpLow1)+LN(ImpUp1))/2,(LN(ImpUp1)-LN(ImpLow1))/3.29)</f>
        <v>61773.939385397651</v>
      </c>
      <c r="L3022">
        <f>_xlfn.BINOM.INV(BinomTrials,_xlfn.GAMMA.INV(Table3[[#This Row],[RV gamma]],GammaShape2,GammaRate2)/BinomTrials,Table3[[#This Row],[RV binom]])</f>
        <v>0</v>
      </c>
      <c r="M3022" s="1">
        <f>Table3[[#This Row],[Risk 2 simulated occurences]]*_xlfn.LOGNORM.INV(Table3[[#This Row],[RV lognorm]],(LN(ImpLow2)+LN(ImpUp2))/2,(LN(ImpUp2)-LN(ImpLow2))/3.29)</f>
        <v>0</v>
      </c>
    </row>
    <row r="3023" spans="7:13">
      <c r="G3023">
        <v>0.83290098553192848</v>
      </c>
      <c r="H3023">
        <v>0.81001669113059371</v>
      </c>
      <c r="I3023">
        <v>0.78713239672925905</v>
      </c>
      <c r="J3023">
        <f>_xlfn.BINOM.INV(BinomTrials,_xlfn.GAMMA.INV(Table3[[#This Row],[RV gamma]],GammaShape1,GammaRate1)/BinomTrials,Table3[[#This Row],[RV binom]])</f>
        <v>1</v>
      </c>
      <c r="K3023" s="1">
        <f>Table3[[#This Row],[Risk 1 Simulated occurences]]*_xlfn.LOGNORM.INV(Table3[[#This Row],[RV lognorm]],(LN(ImpLow1)+LN(ImpUp1))/2,(LN(ImpUp1)-LN(ImpLow1))/3.29)</f>
        <v>55220.526621173929</v>
      </c>
      <c r="L3023">
        <f>_xlfn.BINOM.INV(BinomTrials,_xlfn.GAMMA.INV(Table3[[#This Row],[RV gamma]],GammaShape2,GammaRate2)/BinomTrials,Table3[[#This Row],[RV binom]])</f>
        <v>0</v>
      </c>
      <c r="M3023" s="1">
        <f>Table3[[#This Row],[Risk 2 simulated occurences]]*_xlfn.LOGNORM.INV(Table3[[#This Row],[RV lognorm]],(LN(ImpLow2)+LN(ImpUp2))/2,(LN(ImpUp2)-LN(ImpLow2))/3.29)</f>
        <v>0</v>
      </c>
    </row>
    <row r="3024" spans="7:13">
      <c r="G3024">
        <v>0.56686383512190719</v>
      </c>
      <c r="H3024">
        <v>0.95052783188900347</v>
      </c>
      <c r="I3024">
        <v>0.33419182865609964</v>
      </c>
      <c r="J3024">
        <f>_xlfn.BINOM.INV(BinomTrials,_xlfn.GAMMA.INV(Table3[[#This Row],[RV gamma]],GammaShape1,GammaRate1)/BinomTrials,Table3[[#This Row],[RV binom]])</f>
        <v>2</v>
      </c>
      <c r="K3024" s="1">
        <f>Table3[[#This Row],[Risk 1 Simulated occurences]]*_xlfn.LOGNORM.INV(Table3[[#This Row],[RV lognorm]],(LN(ImpLow1)+LN(ImpUp1))/2,(LN(ImpUp1)-LN(ImpLow1))/3.29)</f>
        <v>46862.681922166033</v>
      </c>
      <c r="L3024">
        <f>_xlfn.BINOM.INV(BinomTrials,_xlfn.GAMMA.INV(Table3[[#This Row],[RV gamma]],GammaShape2,GammaRate2)/BinomTrials,Table3[[#This Row],[RV binom]])</f>
        <v>1</v>
      </c>
      <c r="M3024" s="1">
        <f>Table3[[#This Row],[Risk 2 simulated occurences]]*_xlfn.LOGNORM.INV(Table3[[#This Row],[RV lognorm]],(LN(ImpLow2)+LN(ImpUp2))/2,(LN(ImpUp2)-LN(ImpLow2))/3.29)</f>
        <v>2343134.0961083025</v>
      </c>
    </row>
    <row r="3025" spans="7:13">
      <c r="G3025">
        <v>0.28047689389459646</v>
      </c>
      <c r="H3025">
        <v>0.52127055848076498</v>
      </c>
      <c r="I3025">
        <v>0.76206422306693355</v>
      </c>
      <c r="J3025">
        <f>_xlfn.BINOM.INV(BinomTrials,_xlfn.GAMMA.INV(Table3[[#This Row],[RV gamma]],GammaShape1,GammaRate1)/BinomTrials,Table3[[#This Row],[RV binom]])</f>
        <v>0</v>
      </c>
      <c r="K3025" s="1">
        <f>Table3[[#This Row],[Risk 1 Simulated occurences]]*_xlfn.LOGNORM.INV(Table3[[#This Row],[RV lognorm]],(LN(ImpLow1)+LN(ImpUp1))/2,(LN(ImpUp1)-LN(ImpLow1))/3.29)</f>
        <v>0</v>
      </c>
      <c r="L3025">
        <f>_xlfn.BINOM.INV(BinomTrials,_xlfn.GAMMA.INV(Table3[[#This Row],[RV gamma]],GammaShape2,GammaRate2)/BinomTrials,Table3[[#This Row],[RV binom]])</f>
        <v>0</v>
      </c>
      <c r="M3025" s="1">
        <f>Table3[[#This Row],[Risk 2 simulated occurences]]*_xlfn.LOGNORM.INV(Table3[[#This Row],[RV lognorm]],(LN(ImpLow2)+LN(ImpUp2))/2,(LN(ImpUp2)-LN(ImpLow2))/3.29)</f>
        <v>0</v>
      </c>
    </row>
    <row r="3026" spans="7:13">
      <c r="G3026">
        <v>0.97515568648239392</v>
      </c>
      <c r="H3026">
        <v>0.99427638621734282</v>
      </c>
      <c r="I3026">
        <v>1.3397085952291771E-2</v>
      </c>
      <c r="J3026">
        <f>_xlfn.BINOM.INV(BinomTrials,_xlfn.GAMMA.INV(Table3[[#This Row],[RV gamma]],GammaShape1,GammaRate1)/BinomTrials,Table3[[#This Row],[RV binom]])</f>
        <v>4</v>
      </c>
      <c r="K3026" s="1">
        <f>Table3[[#This Row],[Risk 1 Simulated occurences]]*_xlfn.LOGNORM.INV(Table3[[#This Row],[RV lognorm]],(LN(ImpLow1)+LN(ImpUp1))/2,(LN(ImpUp1)-LN(ImpLow1))/3.29)</f>
        <v>26850.888827506937</v>
      </c>
      <c r="L3026">
        <f>_xlfn.BINOM.INV(BinomTrials,_xlfn.GAMMA.INV(Table3[[#This Row],[RV gamma]],GammaShape2,GammaRate2)/BinomTrials,Table3[[#This Row],[RV binom]])</f>
        <v>2</v>
      </c>
      <c r="M3026" s="1">
        <f>Table3[[#This Row],[Risk 2 simulated occurences]]*_xlfn.LOGNORM.INV(Table3[[#This Row],[RV lognorm]],(LN(ImpLow2)+LN(ImpUp2))/2,(LN(ImpUp2)-LN(ImpLow2))/3.29)</f>
        <v>1342544.4413753473</v>
      </c>
    </row>
    <row r="3027" spans="7:13">
      <c r="G3027">
        <v>0.4416227095954226</v>
      </c>
      <c r="H3027">
        <v>0.80322315488160734</v>
      </c>
      <c r="I3027">
        <v>0.1648236001677921</v>
      </c>
      <c r="J3027">
        <f>_xlfn.BINOM.INV(BinomTrials,_xlfn.GAMMA.INV(Table3[[#This Row],[RV gamma]],GammaShape1,GammaRate1)/BinomTrials,Table3[[#This Row],[RV binom]])</f>
        <v>1</v>
      </c>
      <c r="K3027" s="1">
        <f>Table3[[#This Row],[Risk 1 Simulated occurences]]*_xlfn.LOGNORM.INV(Table3[[#This Row],[RV lognorm]],(LN(ImpLow1)+LN(ImpUp1))/2,(LN(ImpUp1)-LN(ImpLow1))/3.29)</f>
        <v>15984.559971073815</v>
      </c>
      <c r="L3027">
        <f>_xlfn.BINOM.INV(BinomTrials,_xlfn.GAMMA.INV(Table3[[#This Row],[RV gamma]],GammaShape2,GammaRate2)/BinomTrials,Table3[[#This Row],[RV binom]])</f>
        <v>0</v>
      </c>
      <c r="M3027" s="1">
        <f>Table3[[#This Row],[Risk 2 simulated occurences]]*_xlfn.LOGNORM.INV(Table3[[#This Row],[RV lognorm]],(LN(ImpLow2)+LN(ImpUp2))/2,(LN(ImpUp2)-LN(ImpLow2))/3.29)</f>
        <v>0</v>
      </c>
    </row>
    <row r="3028" spans="7:13">
      <c r="G3028">
        <v>0.35288017026748514</v>
      </c>
      <c r="H3028">
        <v>0.77156409517469071</v>
      </c>
      <c r="I3028">
        <v>0.19024802008189634</v>
      </c>
      <c r="J3028">
        <f>_xlfn.BINOM.INV(BinomTrials,_xlfn.GAMMA.INV(Table3[[#This Row],[RV gamma]],GammaShape1,GammaRate1)/BinomTrials,Table3[[#This Row],[RV binom]])</f>
        <v>1</v>
      </c>
      <c r="K3028" s="1">
        <f>Table3[[#This Row],[Risk 1 Simulated occurences]]*_xlfn.LOGNORM.INV(Table3[[#This Row],[RV lognorm]],(LN(ImpLow1)+LN(ImpUp1))/2,(LN(ImpUp1)-LN(ImpLow1))/3.29)</f>
        <v>17117.48326041078</v>
      </c>
      <c r="L3028">
        <f>_xlfn.BINOM.INV(BinomTrials,_xlfn.GAMMA.INV(Table3[[#This Row],[RV gamma]],GammaShape2,GammaRate2)/BinomTrials,Table3[[#This Row],[RV binom]])</f>
        <v>0</v>
      </c>
      <c r="M3028" s="1">
        <f>Table3[[#This Row],[Risk 2 simulated occurences]]*_xlfn.LOGNORM.INV(Table3[[#This Row],[RV lognorm]],(LN(ImpLow2)+LN(ImpUp2))/2,(LN(ImpUp2)-LN(ImpLow2))/3.29)</f>
        <v>0</v>
      </c>
    </row>
    <row r="3029" spans="7:13">
      <c r="G3029">
        <v>0.85702168562310821</v>
      </c>
      <c r="H3029">
        <v>0.67774760102748288</v>
      </c>
      <c r="I3029">
        <v>0.49847351643185761</v>
      </c>
      <c r="J3029">
        <f>_xlfn.BINOM.INV(BinomTrials,_xlfn.GAMMA.INV(Table3[[#This Row],[RV gamma]],GammaShape1,GammaRate1)/BinomTrials,Table3[[#This Row],[RV binom]])</f>
        <v>1</v>
      </c>
      <c r="K3029" s="1">
        <f>Table3[[#This Row],[Risk 1 Simulated occurences]]*_xlfn.LOGNORM.INV(Table3[[#This Row],[RV lognorm]],(LN(ImpLow1)+LN(ImpUp1))/2,(LN(ImpUp1)-LN(ImpLow1))/3.29)</f>
        <v>31538.20558762805</v>
      </c>
      <c r="L3029">
        <f>_xlfn.BINOM.INV(BinomTrials,_xlfn.GAMMA.INV(Table3[[#This Row],[RV gamma]],GammaShape2,GammaRate2)/BinomTrials,Table3[[#This Row],[RV binom]])</f>
        <v>0</v>
      </c>
      <c r="M3029" s="1">
        <f>Table3[[#This Row],[Risk 2 simulated occurences]]*_xlfn.LOGNORM.INV(Table3[[#This Row],[RV lognorm]],(LN(ImpLow2)+LN(ImpUp2))/2,(LN(ImpUp2)-LN(ImpLow2))/3.29)</f>
        <v>0</v>
      </c>
    </row>
    <row r="3030" spans="7:13">
      <c r="G3030">
        <v>0.96347026758057541</v>
      </c>
      <c r="H3030">
        <v>0.90393046890568474</v>
      </c>
      <c r="I3030">
        <v>0.84439067023079406</v>
      </c>
      <c r="J3030">
        <f>_xlfn.BINOM.INV(BinomTrials,_xlfn.GAMMA.INV(Table3[[#This Row],[RV gamma]],GammaShape1,GammaRate1)/BinomTrials,Table3[[#This Row],[RV binom]])</f>
        <v>2</v>
      </c>
      <c r="K3030" s="1">
        <f>Table3[[#This Row],[Risk 1 Simulated occurences]]*_xlfn.LOGNORM.INV(Table3[[#This Row],[RV lognorm]],(LN(ImpLow1)+LN(ImpUp1))/2,(LN(ImpUp1)-LN(ImpLow1))/3.29)</f>
        <v>128478.92321071748</v>
      </c>
      <c r="L3030">
        <f>_xlfn.BINOM.INV(BinomTrials,_xlfn.GAMMA.INV(Table3[[#This Row],[RV gamma]],GammaShape2,GammaRate2)/BinomTrials,Table3[[#This Row],[RV binom]])</f>
        <v>1</v>
      </c>
      <c r="M3030" s="1">
        <f>Table3[[#This Row],[Risk 2 simulated occurences]]*_xlfn.LOGNORM.INV(Table3[[#This Row],[RV lognorm]],(LN(ImpLow2)+LN(ImpUp2))/2,(LN(ImpUp2)-LN(ImpLow2))/3.29)</f>
        <v>6423946.1605358766</v>
      </c>
    </row>
    <row r="3031" spans="7:13">
      <c r="G3031">
        <v>4.4787226731324209E-2</v>
      </c>
      <c r="H3031">
        <v>0.35939089784370309</v>
      </c>
      <c r="I3031">
        <v>0.67399456895608201</v>
      </c>
      <c r="J3031">
        <f>_xlfn.BINOM.INV(BinomTrials,_xlfn.GAMMA.INV(Table3[[#This Row],[RV gamma]],GammaShape1,GammaRate1)/BinomTrials,Table3[[#This Row],[RV binom]])</f>
        <v>0</v>
      </c>
      <c r="K3031" s="1">
        <f>Table3[[#This Row],[Risk 1 Simulated occurences]]*_xlfn.LOGNORM.INV(Table3[[#This Row],[RV lognorm]],(LN(ImpLow1)+LN(ImpUp1))/2,(LN(ImpUp1)-LN(ImpLow1))/3.29)</f>
        <v>0</v>
      </c>
      <c r="L3031">
        <f>_xlfn.BINOM.INV(BinomTrials,_xlfn.GAMMA.INV(Table3[[#This Row],[RV gamma]],GammaShape2,GammaRate2)/BinomTrials,Table3[[#This Row],[RV binom]])</f>
        <v>0</v>
      </c>
      <c r="M3031" s="1">
        <f>Table3[[#This Row],[Risk 2 simulated occurences]]*_xlfn.LOGNORM.INV(Table3[[#This Row],[RV lognorm]],(LN(ImpLow2)+LN(ImpUp2))/2,(LN(ImpUp2)-LN(ImpLow2))/3.29)</f>
        <v>0</v>
      </c>
    </row>
    <row r="3032" spans="7:13">
      <c r="G3032">
        <v>0.73891967336596909</v>
      </c>
      <c r="H3032">
        <v>0.28282005911824298</v>
      </c>
      <c r="I3032">
        <v>0.82672044487051688</v>
      </c>
      <c r="J3032">
        <f>_xlfn.BINOM.INV(BinomTrials,_xlfn.GAMMA.INV(Table3[[#This Row],[RV gamma]],GammaShape1,GammaRate1)/BinomTrials,Table3[[#This Row],[RV binom]])</f>
        <v>0</v>
      </c>
      <c r="K3032" s="1">
        <f>Table3[[#This Row],[Risk 1 Simulated occurences]]*_xlfn.LOGNORM.INV(Table3[[#This Row],[RV lognorm]],(LN(ImpLow1)+LN(ImpUp1))/2,(LN(ImpUp1)-LN(ImpLow1))/3.29)</f>
        <v>0</v>
      </c>
      <c r="L3032">
        <f>_xlfn.BINOM.INV(BinomTrials,_xlfn.GAMMA.INV(Table3[[#This Row],[RV gamma]],GammaShape2,GammaRate2)/BinomTrials,Table3[[#This Row],[RV binom]])</f>
        <v>0</v>
      </c>
      <c r="M3032" s="1">
        <f>Table3[[#This Row],[Risk 2 simulated occurences]]*_xlfn.LOGNORM.INV(Table3[[#This Row],[RV lognorm]],(LN(ImpLow2)+LN(ImpUp2))/2,(LN(ImpUp2)-LN(ImpLow2))/3.29)</f>
        <v>0</v>
      </c>
    </row>
    <row r="3033" spans="7:13">
      <c r="G3033">
        <v>2.2950261841970618E-2</v>
      </c>
      <c r="H3033">
        <v>0.35673360030946022</v>
      </c>
      <c r="I3033">
        <v>0.69051693877694986</v>
      </c>
      <c r="J3033">
        <f>_xlfn.BINOM.INV(BinomTrials,_xlfn.GAMMA.INV(Table3[[#This Row],[RV gamma]],GammaShape1,GammaRate1)/BinomTrials,Table3[[#This Row],[RV binom]])</f>
        <v>0</v>
      </c>
      <c r="K3033" s="1">
        <f>Table3[[#This Row],[Risk 1 Simulated occurences]]*_xlfn.LOGNORM.INV(Table3[[#This Row],[RV lognorm]],(LN(ImpLow1)+LN(ImpUp1))/2,(LN(ImpUp1)-LN(ImpLow1))/3.29)</f>
        <v>0</v>
      </c>
      <c r="L3033">
        <f>_xlfn.BINOM.INV(BinomTrials,_xlfn.GAMMA.INV(Table3[[#This Row],[RV gamma]],GammaShape2,GammaRate2)/BinomTrials,Table3[[#This Row],[RV binom]])</f>
        <v>0</v>
      </c>
      <c r="M3033" s="1">
        <f>Table3[[#This Row],[Risk 2 simulated occurences]]*_xlfn.LOGNORM.INV(Table3[[#This Row],[RV lognorm]],(LN(ImpLow2)+LN(ImpUp2))/2,(LN(ImpUp2)-LN(ImpLow2))/3.29)</f>
        <v>0</v>
      </c>
    </row>
    <row r="3034" spans="7:13">
      <c r="G3034">
        <v>0.72505077800017348</v>
      </c>
      <c r="H3034">
        <v>0.62162040109821615</v>
      </c>
      <c r="I3034">
        <v>0.5181900241962587</v>
      </c>
      <c r="J3034">
        <f>_xlfn.BINOM.INV(BinomTrials,_xlfn.GAMMA.INV(Table3[[#This Row],[RV gamma]],GammaShape1,GammaRate1)/BinomTrials,Table3[[#This Row],[RV binom]])</f>
        <v>1</v>
      </c>
      <c r="K3034" s="1">
        <f>Table3[[#This Row],[Risk 1 Simulated occurences]]*_xlfn.LOGNORM.INV(Table3[[#This Row],[RV lognorm]],(LN(ImpLow1)+LN(ImpUp1))/2,(LN(ImpUp1)-LN(ImpLow1))/3.29)</f>
        <v>32648.532055841151</v>
      </c>
      <c r="L3034">
        <f>_xlfn.BINOM.INV(BinomTrials,_xlfn.GAMMA.INV(Table3[[#This Row],[RV gamma]],GammaShape2,GammaRate2)/BinomTrials,Table3[[#This Row],[RV binom]])</f>
        <v>0</v>
      </c>
      <c r="M3034" s="1">
        <f>Table3[[#This Row],[Risk 2 simulated occurences]]*_xlfn.LOGNORM.INV(Table3[[#This Row],[RV lognorm]],(LN(ImpLow2)+LN(ImpUp2))/2,(LN(ImpUp2)-LN(ImpLow2))/3.29)</f>
        <v>0</v>
      </c>
    </row>
    <row r="3035" spans="7:13">
      <c r="G3035">
        <v>0.92842584891637125</v>
      </c>
      <c r="H3035">
        <v>0.57408125771865304</v>
      </c>
      <c r="I3035">
        <v>0.21973666652093488</v>
      </c>
      <c r="J3035">
        <f>_xlfn.BINOM.INV(BinomTrials,_xlfn.GAMMA.INV(Table3[[#This Row],[RV gamma]],GammaShape1,GammaRate1)/BinomTrials,Table3[[#This Row],[RV binom]])</f>
        <v>1</v>
      </c>
      <c r="K3035" s="1">
        <f>Table3[[#This Row],[Risk 1 Simulated occurences]]*_xlfn.LOGNORM.INV(Table3[[#This Row],[RV lognorm]],(LN(ImpLow1)+LN(ImpUp1))/2,(LN(ImpUp1)-LN(ImpLow1))/3.29)</f>
        <v>18408.584763173782</v>
      </c>
      <c r="L3035">
        <f>_xlfn.BINOM.INV(BinomTrials,_xlfn.GAMMA.INV(Table3[[#This Row],[RV gamma]],GammaShape2,GammaRate2)/BinomTrials,Table3[[#This Row],[RV binom]])</f>
        <v>0</v>
      </c>
      <c r="M3035" s="1">
        <f>Table3[[#This Row],[Risk 2 simulated occurences]]*_xlfn.LOGNORM.INV(Table3[[#This Row],[RV lognorm]],(LN(ImpLow2)+LN(ImpUp2))/2,(LN(ImpUp2)-LN(ImpLow2))/3.29)</f>
        <v>0</v>
      </c>
    </row>
    <row r="3036" spans="7:13">
      <c r="G3036">
        <v>5.3242737452146943E-2</v>
      </c>
      <c r="H3036">
        <v>0.58369847740218905</v>
      </c>
      <c r="I3036">
        <v>0.11415421735223114</v>
      </c>
      <c r="J3036">
        <f>_xlfn.BINOM.INV(BinomTrials,_xlfn.GAMMA.INV(Table3[[#This Row],[RV gamma]],GammaShape1,GammaRate1)/BinomTrials,Table3[[#This Row],[RV binom]])</f>
        <v>0</v>
      </c>
      <c r="K3036" s="1">
        <f>Table3[[#This Row],[Risk 1 Simulated occurences]]*_xlfn.LOGNORM.INV(Table3[[#This Row],[RV lognorm]],(LN(ImpLow1)+LN(ImpUp1))/2,(LN(ImpUp1)-LN(ImpLow1))/3.29)</f>
        <v>0</v>
      </c>
      <c r="L3036">
        <f>_xlfn.BINOM.INV(BinomTrials,_xlfn.GAMMA.INV(Table3[[#This Row],[RV gamma]],GammaShape2,GammaRate2)/BinomTrials,Table3[[#This Row],[RV binom]])</f>
        <v>0</v>
      </c>
      <c r="M3036" s="1">
        <f>Table3[[#This Row],[Risk 2 simulated occurences]]*_xlfn.LOGNORM.INV(Table3[[#This Row],[RV lognorm]],(LN(ImpLow2)+LN(ImpUp2))/2,(LN(ImpUp2)-LN(ImpLow2))/3.29)</f>
        <v>0</v>
      </c>
    </row>
    <row r="3037" spans="7:13">
      <c r="G3037">
        <v>0.85068835823363087</v>
      </c>
      <c r="H3037">
        <v>0.22030969859115299</v>
      </c>
      <c r="I3037">
        <v>0.58993103894867516</v>
      </c>
      <c r="J3037">
        <f>_xlfn.BINOM.INV(BinomTrials,_xlfn.GAMMA.INV(Table3[[#This Row],[RV gamma]],GammaShape1,GammaRate1)/BinomTrials,Table3[[#This Row],[RV binom]])</f>
        <v>0</v>
      </c>
      <c r="K3037" s="1">
        <f>Table3[[#This Row],[Risk 1 Simulated occurences]]*_xlfn.LOGNORM.INV(Table3[[#This Row],[RV lognorm]],(LN(ImpLow1)+LN(ImpUp1))/2,(LN(ImpUp1)-LN(ImpLow1))/3.29)</f>
        <v>0</v>
      </c>
      <c r="L3037">
        <f>_xlfn.BINOM.INV(BinomTrials,_xlfn.GAMMA.INV(Table3[[#This Row],[RV gamma]],GammaShape2,GammaRate2)/BinomTrials,Table3[[#This Row],[RV binom]])</f>
        <v>0</v>
      </c>
      <c r="M3037" s="1">
        <f>Table3[[#This Row],[Risk 2 simulated occurences]]*_xlfn.LOGNORM.INV(Table3[[#This Row],[RV lognorm]],(LN(ImpLow2)+LN(ImpUp2))/2,(LN(ImpUp2)-LN(ImpLow2))/3.29)</f>
        <v>0</v>
      </c>
    </row>
    <row r="3038" spans="7:13">
      <c r="G3038">
        <v>0.51923683263325915</v>
      </c>
      <c r="H3038">
        <v>0.74510422150842115</v>
      </c>
      <c r="I3038">
        <v>0.97097161038358304</v>
      </c>
      <c r="J3038">
        <f>_xlfn.BINOM.INV(BinomTrials,_xlfn.GAMMA.INV(Table3[[#This Row],[RV gamma]],GammaShape1,GammaRate1)/BinomTrials,Table3[[#This Row],[RV binom]])</f>
        <v>1</v>
      </c>
      <c r="K3038" s="1">
        <f>Table3[[#This Row],[Risk 1 Simulated occurences]]*_xlfn.LOGNORM.INV(Table3[[#This Row],[RV lognorm]],(LN(ImpLow1)+LN(ImpUp1))/2,(LN(ImpUp1)-LN(ImpLow1))/3.29)</f>
        <v>119143.29053250904</v>
      </c>
      <c r="L3038">
        <f>_xlfn.BINOM.INV(BinomTrials,_xlfn.GAMMA.INV(Table3[[#This Row],[RV gamma]],GammaShape2,GammaRate2)/BinomTrials,Table3[[#This Row],[RV binom]])</f>
        <v>0</v>
      </c>
      <c r="M3038" s="1">
        <f>Table3[[#This Row],[Risk 2 simulated occurences]]*_xlfn.LOGNORM.INV(Table3[[#This Row],[RV lognorm]],(LN(ImpLow2)+LN(ImpUp2))/2,(LN(ImpUp2)-LN(ImpLow2))/3.29)</f>
        <v>0</v>
      </c>
    </row>
    <row r="3039" spans="7:13">
      <c r="G3039">
        <v>0.81344606718674584</v>
      </c>
      <c r="H3039">
        <v>0.96665089203354482</v>
      </c>
      <c r="I3039">
        <v>0.11985571688034373</v>
      </c>
      <c r="J3039">
        <f>_xlfn.BINOM.INV(BinomTrials,_xlfn.GAMMA.INV(Table3[[#This Row],[RV gamma]],GammaShape1,GammaRate1)/BinomTrials,Table3[[#This Row],[RV binom]])</f>
        <v>2</v>
      </c>
      <c r="K3039" s="1">
        <f>Table3[[#This Row],[Risk 1 Simulated occurences]]*_xlfn.LOGNORM.INV(Table3[[#This Row],[RV lognorm]],(LN(ImpLow1)+LN(ImpUp1))/2,(LN(ImpUp1)-LN(ImpLow1))/3.29)</f>
        <v>27776.135955715312</v>
      </c>
      <c r="L3039">
        <f>_xlfn.BINOM.INV(BinomTrials,_xlfn.GAMMA.INV(Table3[[#This Row],[RV gamma]],GammaShape2,GammaRate2)/BinomTrials,Table3[[#This Row],[RV binom]])</f>
        <v>1</v>
      </c>
      <c r="M3039" s="1">
        <f>Table3[[#This Row],[Risk 2 simulated occurences]]*_xlfn.LOGNORM.INV(Table3[[#This Row],[RV lognorm]],(LN(ImpLow2)+LN(ImpUp2))/2,(LN(ImpUp2)-LN(ImpLow2))/3.29)</f>
        <v>1388806.7977857662</v>
      </c>
    </row>
    <row r="3040" spans="7:13">
      <c r="G3040">
        <v>0.58805120763743823</v>
      </c>
      <c r="H3040">
        <v>0.50154240778719184</v>
      </c>
      <c r="I3040">
        <v>0.41503360793694555</v>
      </c>
      <c r="J3040">
        <f>_xlfn.BINOM.INV(BinomTrials,_xlfn.GAMMA.INV(Table3[[#This Row],[RV gamma]],GammaShape1,GammaRate1)/BinomTrials,Table3[[#This Row],[RV binom]])</f>
        <v>0</v>
      </c>
      <c r="K3040" s="1">
        <f>Table3[[#This Row],[Risk 1 Simulated occurences]]*_xlfn.LOGNORM.INV(Table3[[#This Row],[RV lognorm]],(LN(ImpLow1)+LN(ImpUp1))/2,(LN(ImpUp1)-LN(ImpLow1))/3.29)</f>
        <v>0</v>
      </c>
      <c r="L3040">
        <f>_xlfn.BINOM.INV(BinomTrials,_xlfn.GAMMA.INV(Table3[[#This Row],[RV gamma]],GammaShape2,GammaRate2)/BinomTrials,Table3[[#This Row],[RV binom]])</f>
        <v>0</v>
      </c>
      <c r="M3040" s="1">
        <f>Table3[[#This Row],[Risk 2 simulated occurences]]*_xlfn.LOGNORM.INV(Table3[[#This Row],[RV lognorm]],(LN(ImpLow2)+LN(ImpUp2))/2,(LN(ImpUp2)-LN(ImpLow2))/3.29)</f>
        <v>0</v>
      </c>
    </row>
    <row r="3041" spans="7:13">
      <c r="G3041">
        <v>0.37664676242351847</v>
      </c>
      <c r="H3041">
        <v>0.42324767933378354</v>
      </c>
      <c r="I3041">
        <v>0.46984859624404862</v>
      </c>
      <c r="J3041">
        <f>_xlfn.BINOM.INV(BinomTrials,_xlfn.GAMMA.INV(Table3[[#This Row],[RV gamma]],GammaShape1,GammaRate1)/BinomTrials,Table3[[#This Row],[RV binom]])</f>
        <v>0</v>
      </c>
      <c r="K3041" s="1">
        <f>Table3[[#This Row],[Risk 1 Simulated occurences]]*_xlfn.LOGNORM.INV(Table3[[#This Row],[RV lognorm]],(LN(ImpLow1)+LN(ImpUp1))/2,(LN(ImpUp1)-LN(ImpLow1))/3.29)</f>
        <v>0</v>
      </c>
      <c r="L3041">
        <f>_xlfn.BINOM.INV(BinomTrials,_xlfn.GAMMA.INV(Table3[[#This Row],[RV gamma]],GammaShape2,GammaRate2)/BinomTrials,Table3[[#This Row],[RV binom]])</f>
        <v>0</v>
      </c>
      <c r="M3041" s="1">
        <f>Table3[[#This Row],[Risk 2 simulated occurences]]*_xlfn.LOGNORM.INV(Table3[[#This Row],[RV lognorm]],(LN(ImpLow2)+LN(ImpUp2))/2,(LN(ImpUp2)-LN(ImpLow2))/3.29)</f>
        <v>0</v>
      </c>
    </row>
    <row r="3042" spans="7:13">
      <c r="G3042">
        <v>0.30213605207490551</v>
      </c>
      <c r="H3042">
        <v>0.52374656289990362</v>
      </c>
      <c r="I3042">
        <v>0.74535707372490179</v>
      </c>
      <c r="J3042">
        <f>_xlfn.BINOM.INV(BinomTrials,_xlfn.GAMMA.INV(Table3[[#This Row],[RV gamma]],GammaShape1,GammaRate1)/BinomTrials,Table3[[#This Row],[RV binom]])</f>
        <v>0</v>
      </c>
      <c r="K3042" s="1">
        <f>Table3[[#This Row],[Risk 1 Simulated occurences]]*_xlfn.LOGNORM.INV(Table3[[#This Row],[RV lognorm]],(LN(ImpLow1)+LN(ImpUp1))/2,(LN(ImpUp1)-LN(ImpLow1))/3.29)</f>
        <v>0</v>
      </c>
      <c r="L3042">
        <f>_xlfn.BINOM.INV(BinomTrials,_xlfn.GAMMA.INV(Table3[[#This Row],[RV gamma]],GammaShape2,GammaRate2)/BinomTrials,Table3[[#This Row],[RV binom]])</f>
        <v>0</v>
      </c>
      <c r="M3042" s="1">
        <f>Table3[[#This Row],[Risk 2 simulated occurences]]*_xlfn.LOGNORM.INV(Table3[[#This Row],[RV lognorm]],(LN(ImpLow2)+LN(ImpUp2))/2,(LN(ImpUp2)-LN(ImpLow2))/3.29)</f>
        <v>0</v>
      </c>
    </row>
    <row r="3043" spans="7:13">
      <c r="G3043">
        <v>6.2722293689252014E-4</v>
      </c>
      <c r="H3043">
        <v>0.60848265868075313</v>
      </c>
      <c r="I3043">
        <v>0.2163380944246138</v>
      </c>
      <c r="J3043">
        <f>_xlfn.BINOM.INV(BinomTrials,_xlfn.GAMMA.INV(Table3[[#This Row],[RV gamma]],GammaShape1,GammaRate1)/BinomTrials,Table3[[#This Row],[RV binom]])</f>
        <v>0</v>
      </c>
      <c r="K3043" s="1">
        <f>Table3[[#This Row],[Risk 1 Simulated occurences]]*_xlfn.LOGNORM.INV(Table3[[#This Row],[RV lognorm]],(LN(ImpLow1)+LN(ImpUp1))/2,(LN(ImpUp1)-LN(ImpLow1))/3.29)</f>
        <v>0</v>
      </c>
      <c r="L3043">
        <f>_xlfn.BINOM.INV(BinomTrials,_xlfn.GAMMA.INV(Table3[[#This Row],[RV gamma]],GammaShape2,GammaRate2)/BinomTrials,Table3[[#This Row],[RV binom]])</f>
        <v>0</v>
      </c>
      <c r="M3043" s="1">
        <f>Table3[[#This Row],[Risk 2 simulated occurences]]*_xlfn.LOGNORM.INV(Table3[[#This Row],[RV lognorm]],(LN(ImpLow2)+LN(ImpUp2))/2,(LN(ImpUp2)-LN(ImpLow2))/3.29)</f>
        <v>0</v>
      </c>
    </row>
    <row r="3044" spans="7:13">
      <c r="G3044">
        <v>0.54173590035258601</v>
      </c>
      <c r="H3044">
        <v>0.76804444741832301</v>
      </c>
      <c r="I3044">
        <v>0.99435299448406</v>
      </c>
      <c r="J3044">
        <f>_xlfn.BINOM.INV(BinomTrials,_xlfn.GAMMA.INV(Table3[[#This Row],[RV gamma]],GammaShape1,GammaRate1)/BinomTrials,Table3[[#This Row],[RV binom]])</f>
        <v>1</v>
      </c>
      <c r="K3044" s="1">
        <f>Table3[[#This Row],[Risk 1 Simulated occurences]]*_xlfn.LOGNORM.INV(Table3[[#This Row],[RV lognorm]],(LN(ImpLow1)+LN(ImpUp1))/2,(LN(ImpUp1)-LN(ImpLow1))/3.29)</f>
        <v>186230.58546435361</v>
      </c>
      <c r="L3044">
        <f>_xlfn.BINOM.INV(BinomTrials,_xlfn.GAMMA.INV(Table3[[#This Row],[RV gamma]],GammaShape2,GammaRate2)/BinomTrials,Table3[[#This Row],[RV binom]])</f>
        <v>0</v>
      </c>
      <c r="M3044" s="1">
        <f>Table3[[#This Row],[Risk 2 simulated occurences]]*_xlfn.LOGNORM.INV(Table3[[#This Row],[RV lognorm]],(LN(ImpLow2)+LN(ImpUp2))/2,(LN(ImpUp2)-LN(ImpLow2))/3.29)</f>
        <v>0</v>
      </c>
    </row>
    <row r="3045" spans="7:13">
      <c r="G3045">
        <v>0.95527722591314335</v>
      </c>
      <c r="H3045">
        <v>0.52302775975457749</v>
      </c>
      <c r="I3045">
        <v>9.0778293596011722E-2</v>
      </c>
      <c r="J3045">
        <f>_xlfn.BINOM.INV(BinomTrials,_xlfn.GAMMA.INV(Table3[[#This Row],[RV gamma]],GammaShape1,GammaRate1)/BinomTrials,Table3[[#This Row],[RV binom]])</f>
        <v>1</v>
      </c>
      <c r="K3045" s="1">
        <f>Table3[[#This Row],[Risk 1 Simulated occurences]]*_xlfn.LOGNORM.INV(Table3[[#This Row],[RV lognorm]],(LN(ImpLow1)+LN(ImpUp1))/2,(LN(ImpUp1)-LN(ImpLow1))/3.29)</f>
        <v>12414.45829701466</v>
      </c>
      <c r="L3045">
        <f>_xlfn.BINOM.INV(BinomTrials,_xlfn.GAMMA.INV(Table3[[#This Row],[RV gamma]],GammaShape2,GammaRate2)/BinomTrials,Table3[[#This Row],[RV binom]])</f>
        <v>0</v>
      </c>
      <c r="M3045" s="1">
        <f>Table3[[#This Row],[Risk 2 simulated occurences]]*_xlfn.LOGNORM.INV(Table3[[#This Row],[RV lognorm]],(LN(ImpLow2)+LN(ImpUp2))/2,(LN(ImpUp2)-LN(ImpLow2))/3.29)</f>
        <v>0</v>
      </c>
    </row>
    <row r="3046" spans="7:13">
      <c r="G3046">
        <v>0.34433592220038917</v>
      </c>
      <c r="H3046">
        <v>0.52755819518471048</v>
      </c>
      <c r="I3046">
        <v>0.71078046816903184</v>
      </c>
      <c r="J3046">
        <f>_xlfn.BINOM.INV(BinomTrials,_xlfn.GAMMA.INV(Table3[[#This Row],[RV gamma]],GammaShape1,GammaRate1)/BinomTrials,Table3[[#This Row],[RV binom]])</f>
        <v>0</v>
      </c>
      <c r="K3046" s="1">
        <f>Table3[[#This Row],[Risk 1 Simulated occurences]]*_xlfn.LOGNORM.INV(Table3[[#This Row],[RV lognorm]],(LN(ImpLow1)+LN(ImpUp1))/2,(LN(ImpUp1)-LN(ImpLow1))/3.29)</f>
        <v>0</v>
      </c>
      <c r="L3046">
        <f>_xlfn.BINOM.INV(BinomTrials,_xlfn.GAMMA.INV(Table3[[#This Row],[RV gamma]],GammaShape2,GammaRate2)/BinomTrials,Table3[[#This Row],[RV binom]])</f>
        <v>0</v>
      </c>
      <c r="M3046" s="1">
        <f>Table3[[#This Row],[Risk 2 simulated occurences]]*_xlfn.LOGNORM.INV(Table3[[#This Row],[RV lognorm]],(LN(ImpLow2)+LN(ImpUp2))/2,(LN(ImpUp2)-LN(ImpLow2))/3.29)</f>
        <v>0</v>
      </c>
    </row>
    <row r="3047" spans="7:13">
      <c r="G3047">
        <v>0.25384442194078322</v>
      </c>
      <c r="H3047">
        <v>0.67058646942981825</v>
      </c>
      <c r="I3047">
        <v>8.7328516918853169E-2</v>
      </c>
      <c r="J3047">
        <f>_xlfn.BINOM.INV(BinomTrials,_xlfn.GAMMA.INV(Table3[[#This Row],[RV gamma]],GammaShape1,GammaRate1)/BinomTrials,Table3[[#This Row],[RV binom]])</f>
        <v>1</v>
      </c>
      <c r="K3047" s="1">
        <f>Table3[[#This Row],[Risk 1 Simulated occurences]]*_xlfn.LOGNORM.INV(Table3[[#This Row],[RV lognorm]],(LN(ImpLow1)+LN(ImpUp1))/2,(LN(ImpUp1)-LN(ImpLow1))/3.29)</f>
        <v>12229.794940945232</v>
      </c>
      <c r="L3047">
        <f>_xlfn.BINOM.INV(BinomTrials,_xlfn.GAMMA.INV(Table3[[#This Row],[RV gamma]],GammaShape2,GammaRate2)/BinomTrials,Table3[[#This Row],[RV binom]])</f>
        <v>0</v>
      </c>
      <c r="M3047" s="1">
        <f>Table3[[#This Row],[Risk 2 simulated occurences]]*_xlfn.LOGNORM.INV(Table3[[#This Row],[RV lognorm]],(LN(ImpLow2)+LN(ImpUp2))/2,(LN(ImpUp2)-LN(ImpLow2))/3.29)</f>
        <v>0</v>
      </c>
    </row>
    <row r="3048" spans="7:13">
      <c r="G3048">
        <v>0.36319955874383431</v>
      </c>
      <c r="H3048">
        <v>0.54679170695449775</v>
      </c>
      <c r="I3048">
        <v>0.73038385516516113</v>
      </c>
      <c r="J3048">
        <f>_xlfn.BINOM.INV(BinomTrials,_xlfn.GAMMA.INV(Table3[[#This Row],[RV gamma]],GammaShape1,GammaRate1)/BinomTrials,Table3[[#This Row],[RV binom]])</f>
        <v>0</v>
      </c>
      <c r="K3048" s="1">
        <f>Table3[[#This Row],[Risk 1 Simulated occurences]]*_xlfn.LOGNORM.INV(Table3[[#This Row],[RV lognorm]],(LN(ImpLow1)+LN(ImpUp1))/2,(LN(ImpUp1)-LN(ImpLow1))/3.29)</f>
        <v>0</v>
      </c>
      <c r="L3048">
        <f>_xlfn.BINOM.INV(BinomTrials,_xlfn.GAMMA.INV(Table3[[#This Row],[RV gamma]],GammaShape2,GammaRate2)/BinomTrials,Table3[[#This Row],[RV binom]])</f>
        <v>0</v>
      </c>
      <c r="M3048" s="1">
        <f>Table3[[#This Row],[Risk 2 simulated occurences]]*_xlfn.LOGNORM.INV(Table3[[#This Row],[RV lognorm]],(LN(ImpLow2)+LN(ImpUp2))/2,(LN(ImpUp2)-LN(ImpLow2))/3.29)</f>
        <v>0</v>
      </c>
    </row>
    <row r="3049" spans="7:13">
      <c r="G3049">
        <v>0.29498380762291321</v>
      </c>
      <c r="H3049">
        <v>0.92821878424297033</v>
      </c>
      <c r="I3049">
        <v>0.56145376086302745</v>
      </c>
      <c r="J3049">
        <f>_xlfn.BINOM.INV(BinomTrials,_xlfn.GAMMA.INV(Table3[[#This Row],[RV gamma]],GammaShape1,GammaRate1)/BinomTrials,Table3[[#This Row],[RV binom]])</f>
        <v>2</v>
      </c>
      <c r="K3049" s="1">
        <f>Table3[[#This Row],[Risk 1 Simulated occurences]]*_xlfn.LOGNORM.INV(Table3[[#This Row],[RV lognorm]],(LN(ImpLow1)+LN(ImpUp1))/2,(LN(ImpUp1)-LN(ImpLow1))/3.29)</f>
        <v>70475.459194808209</v>
      </c>
      <c r="L3049">
        <f>_xlfn.BINOM.INV(BinomTrials,_xlfn.GAMMA.INV(Table3[[#This Row],[RV gamma]],GammaShape2,GammaRate2)/BinomTrials,Table3[[#This Row],[RV binom]])</f>
        <v>1</v>
      </c>
      <c r="M3049" s="1">
        <f>Table3[[#This Row],[Risk 2 simulated occurences]]*_xlfn.LOGNORM.INV(Table3[[#This Row],[RV lognorm]],(LN(ImpLow2)+LN(ImpUp2))/2,(LN(ImpUp2)-LN(ImpLow2))/3.29)</f>
        <v>3523772.959740412</v>
      </c>
    </row>
    <row r="3050" spans="7:13">
      <c r="G3050">
        <v>0.79285471830184329</v>
      </c>
      <c r="H3050">
        <v>0.57310677160187939</v>
      </c>
      <c r="I3050">
        <v>0.35335882490191556</v>
      </c>
      <c r="J3050">
        <f>_xlfn.BINOM.INV(BinomTrials,_xlfn.GAMMA.INV(Table3[[#This Row],[RV gamma]],GammaShape1,GammaRate1)/BinomTrials,Table3[[#This Row],[RV binom]])</f>
        <v>1</v>
      </c>
      <c r="K3050" s="1">
        <f>Table3[[#This Row],[Risk 1 Simulated occurences]]*_xlfn.LOGNORM.INV(Table3[[#This Row],[RV lognorm]],(LN(ImpLow1)+LN(ImpUp1))/2,(LN(ImpUp1)-LN(ImpLow1))/3.29)</f>
        <v>24301.485385622607</v>
      </c>
      <c r="L3050">
        <f>_xlfn.BINOM.INV(BinomTrials,_xlfn.GAMMA.INV(Table3[[#This Row],[RV gamma]],GammaShape2,GammaRate2)/BinomTrials,Table3[[#This Row],[RV binom]])</f>
        <v>0</v>
      </c>
      <c r="M3050" s="1">
        <f>Table3[[#This Row],[Risk 2 simulated occurences]]*_xlfn.LOGNORM.INV(Table3[[#This Row],[RV lognorm]],(LN(ImpLow2)+LN(ImpUp2))/2,(LN(ImpUp2)-LN(ImpLow2))/3.29)</f>
        <v>0</v>
      </c>
    </row>
    <row r="3051" spans="7:13">
      <c r="G3051">
        <v>0.50925049907958619</v>
      </c>
      <c r="H3051">
        <v>0.20551031278702911</v>
      </c>
      <c r="I3051">
        <v>0.90177012649447197</v>
      </c>
      <c r="J3051">
        <f>_xlfn.BINOM.INV(BinomTrials,_xlfn.GAMMA.INV(Table3[[#This Row],[RV gamma]],GammaShape1,GammaRate1)/BinomTrials,Table3[[#This Row],[RV binom]])</f>
        <v>0</v>
      </c>
      <c r="K3051" s="1">
        <f>Table3[[#This Row],[Risk 1 Simulated occurences]]*_xlfn.LOGNORM.INV(Table3[[#This Row],[RV lognorm]],(LN(ImpLow1)+LN(ImpUp1))/2,(LN(ImpUp1)-LN(ImpLow1))/3.29)</f>
        <v>0</v>
      </c>
      <c r="L3051">
        <f>_xlfn.BINOM.INV(BinomTrials,_xlfn.GAMMA.INV(Table3[[#This Row],[RV gamma]],GammaShape2,GammaRate2)/BinomTrials,Table3[[#This Row],[RV binom]])</f>
        <v>0</v>
      </c>
      <c r="M3051" s="1">
        <f>Table3[[#This Row],[Risk 2 simulated occurences]]*_xlfn.LOGNORM.INV(Table3[[#This Row],[RV lognorm]],(LN(ImpLow2)+LN(ImpUp2))/2,(LN(ImpUp2)-LN(ImpLow2))/3.29)</f>
        <v>0</v>
      </c>
    </row>
    <row r="3052" spans="7:13">
      <c r="G3052">
        <v>0.97313803060592063</v>
      </c>
      <c r="H3052">
        <v>1.1827011598193557E-2</v>
      </c>
      <c r="I3052">
        <v>5.0515992590466512E-2</v>
      </c>
      <c r="J3052">
        <f>_xlfn.BINOM.INV(BinomTrials,_xlfn.GAMMA.INV(Table3[[#This Row],[RV gamma]],GammaShape1,GammaRate1)/BinomTrials,Table3[[#This Row],[RV binom]])</f>
        <v>0</v>
      </c>
      <c r="K3052" s="1">
        <f>Table3[[#This Row],[Risk 1 Simulated occurences]]*_xlfn.LOGNORM.INV(Table3[[#This Row],[RV lognorm]],(LN(ImpLow1)+LN(ImpUp1))/2,(LN(ImpUp1)-LN(ImpLow1))/3.29)</f>
        <v>0</v>
      </c>
      <c r="L3052">
        <f>_xlfn.BINOM.INV(BinomTrials,_xlfn.GAMMA.INV(Table3[[#This Row],[RV gamma]],GammaShape2,GammaRate2)/BinomTrials,Table3[[#This Row],[RV binom]])</f>
        <v>0</v>
      </c>
      <c r="M3052" s="1">
        <f>Table3[[#This Row],[Risk 2 simulated occurences]]*_xlfn.LOGNORM.INV(Table3[[#This Row],[RV lognorm]],(LN(ImpLow2)+LN(ImpUp2))/2,(LN(ImpUp2)-LN(ImpLow2))/3.29)</f>
        <v>0</v>
      </c>
    </row>
    <row r="3053" spans="7:13">
      <c r="G3053">
        <v>0.53088039370760343</v>
      </c>
      <c r="H3053">
        <v>0.77658393083912503</v>
      </c>
      <c r="I3053">
        <v>2.2287467970646669E-2</v>
      </c>
      <c r="J3053">
        <f>_xlfn.BINOM.INV(BinomTrials,_xlfn.GAMMA.INV(Table3[[#This Row],[RV gamma]],GammaShape1,GammaRate1)/BinomTrials,Table3[[#This Row],[RV binom]])</f>
        <v>1</v>
      </c>
      <c r="K3053" s="1">
        <f>Table3[[#This Row],[Risk 1 Simulated occurences]]*_xlfn.LOGNORM.INV(Table3[[#This Row],[RV lognorm]],(LN(ImpLow1)+LN(ImpUp1))/2,(LN(ImpUp1)-LN(ImpLow1))/3.29)</f>
        <v>7753.0039886254226</v>
      </c>
      <c r="L3053">
        <f>_xlfn.BINOM.INV(BinomTrials,_xlfn.GAMMA.INV(Table3[[#This Row],[RV gamma]],GammaShape2,GammaRate2)/BinomTrials,Table3[[#This Row],[RV binom]])</f>
        <v>0</v>
      </c>
      <c r="M3053" s="1">
        <f>Table3[[#This Row],[Risk 2 simulated occurences]]*_xlfn.LOGNORM.INV(Table3[[#This Row],[RV lognorm]],(LN(ImpLow2)+LN(ImpUp2))/2,(LN(ImpUp2)-LN(ImpLow2))/3.29)</f>
        <v>0</v>
      </c>
    </row>
    <row r="3054" spans="7:13">
      <c r="G3054">
        <v>0.50677704369033549</v>
      </c>
      <c r="H3054">
        <v>4.612561317445972E-2</v>
      </c>
      <c r="I3054">
        <v>0.58547418265858397</v>
      </c>
      <c r="J3054">
        <f>_xlfn.BINOM.INV(BinomTrials,_xlfn.GAMMA.INV(Table3[[#This Row],[RV gamma]],GammaShape1,GammaRate1)/BinomTrials,Table3[[#This Row],[RV binom]])</f>
        <v>0</v>
      </c>
      <c r="K3054" s="1">
        <f>Table3[[#This Row],[Risk 1 Simulated occurences]]*_xlfn.LOGNORM.INV(Table3[[#This Row],[RV lognorm]],(LN(ImpLow1)+LN(ImpUp1))/2,(LN(ImpUp1)-LN(ImpLow1))/3.29)</f>
        <v>0</v>
      </c>
      <c r="L3054">
        <f>_xlfn.BINOM.INV(BinomTrials,_xlfn.GAMMA.INV(Table3[[#This Row],[RV gamma]],GammaShape2,GammaRate2)/BinomTrials,Table3[[#This Row],[RV binom]])</f>
        <v>0</v>
      </c>
      <c r="M3054" s="1">
        <f>Table3[[#This Row],[Risk 2 simulated occurences]]*_xlfn.LOGNORM.INV(Table3[[#This Row],[RV lognorm]],(LN(ImpLow2)+LN(ImpUp2))/2,(LN(ImpUp2)-LN(ImpLow2))/3.29)</f>
        <v>0</v>
      </c>
    </row>
    <row r="3055" spans="7:13">
      <c r="G3055">
        <v>0.40177330346860612</v>
      </c>
      <c r="H3055">
        <v>0.23318062314446114</v>
      </c>
      <c r="I3055">
        <v>6.4587942820316158E-2</v>
      </c>
      <c r="J3055">
        <f>_xlfn.BINOM.INV(BinomTrials,_xlfn.GAMMA.INV(Table3[[#This Row],[RV gamma]],GammaShape1,GammaRate1)/BinomTrials,Table3[[#This Row],[RV binom]])</f>
        <v>0</v>
      </c>
      <c r="K3055" s="1">
        <f>Table3[[#This Row],[Risk 1 Simulated occurences]]*_xlfn.LOGNORM.INV(Table3[[#This Row],[RV lognorm]],(LN(ImpLow1)+LN(ImpUp1))/2,(LN(ImpUp1)-LN(ImpLow1))/3.29)</f>
        <v>0</v>
      </c>
      <c r="L3055">
        <f>_xlfn.BINOM.INV(BinomTrials,_xlfn.GAMMA.INV(Table3[[#This Row],[RV gamma]],GammaShape2,GammaRate2)/BinomTrials,Table3[[#This Row],[RV binom]])</f>
        <v>0</v>
      </c>
      <c r="M3055" s="1">
        <f>Table3[[#This Row],[Risk 2 simulated occurences]]*_xlfn.LOGNORM.INV(Table3[[#This Row],[RV lognorm]],(LN(ImpLow2)+LN(ImpUp2))/2,(LN(ImpUp2)-LN(ImpLow2))/3.29)</f>
        <v>0</v>
      </c>
    </row>
    <row r="3056" spans="7:13">
      <c r="G3056">
        <v>0.60391139686289774</v>
      </c>
      <c r="H3056">
        <v>6.6733188958248674E-2</v>
      </c>
      <c r="I3056">
        <v>0.52955498105359966</v>
      </c>
      <c r="J3056">
        <f>_xlfn.BINOM.INV(BinomTrials,_xlfn.GAMMA.INV(Table3[[#This Row],[RV gamma]],GammaShape1,GammaRate1)/BinomTrials,Table3[[#This Row],[RV binom]])</f>
        <v>0</v>
      </c>
      <c r="K3056" s="1">
        <f>Table3[[#This Row],[Risk 1 Simulated occurences]]*_xlfn.LOGNORM.INV(Table3[[#This Row],[RV lognorm]],(LN(ImpLow1)+LN(ImpUp1))/2,(LN(ImpUp1)-LN(ImpLow1))/3.29)</f>
        <v>0</v>
      </c>
      <c r="L3056">
        <f>_xlfn.BINOM.INV(BinomTrials,_xlfn.GAMMA.INV(Table3[[#This Row],[RV gamma]],GammaShape2,GammaRate2)/BinomTrials,Table3[[#This Row],[RV binom]])</f>
        <v>0</v>
      </c>
      <c r="M3056" s="1">
        <f>Table3[[#This Row],[Risk 2 simulated occurences]]*_xlfn.LOGNORM.INV(Table3[[#This Row],[RV lognorm]],(LN(ImpLow2)+LN(ImpUp2))/2,(LN(ImpUp2)-LN(ImpLow2))/3.29)</f>
        <v>0</v>
      </c>
    </row>
    <row r="3057" spans="7:13">
      <c r="G3057">
        <v>0.93884707472233431</v>
      </c>
      <c r="H3057">
        <v>0.58470682128551732</v>
      </c>
      <c r="I3057">
        <v>0.23056656784870036</v>
      </c>
      <c r="J3057">
        <f>_xlfn.BINOM.INV(BinomTrials,_xlfn.GAMMA.INV(Table3[[#This Row],[RV gamma]],GammaShape1,GammaRate1)/BinomTrials,Table3[[#This Row],[RV binom]])</f>
        <v>1</v>
      </c>
      <c r="K3057" s="1">
        <f>Table3[[#This Row],[Risk 1 Simulated occurences]]*_xlfn.LOGNORM.INV(Table3[[#This Row],[RV lognorm]],(LN(ImpLow1)+LN(ImpUp1))/2,(LN(ImpUp1)-LN(ImpLow1))/3.29)</f>
        <v>18879.619318913781</v>
      </c>
      <c r="L3057">
        <f>_xlfn.BINOM.INV(BinomTrials,_xlfn.GAMMA.INV(Table3[[#This Row],[RV gamma]],GammaShape2,GammaRate2)/BinomTrials,Table3[[#This Row],[RV binom]])</f>
        <v>0</v>
      </c>
      <c r="M3057" s="1">
        <f>Table3[[#This Row],[Risk 2 simulated occurences]]*_xlfn.LOGNORM.INV(Table3[[#This Row],[RV lognorm]],(LN(ImpLow2)+LN(ImpUp2))/2,(LN(ImpUp2)-LN(ImpLow2))/3.29)</f>
        <v>0</v>
      </c>
    </row>
    <row r="3058" spans="7:13">
      <c r="G3058">
        <v>0.2027848582727764</v>
      </c>
      <c r="H3058">
        <v>0.16754534568988966</v>
      </c>
      <c r="I3058">
        <v>0.13230583310700295</v>
      </c>
      <c r="J3058">
        <f>_xlfn.BINOM.INV(BinomTrials,_xlfn.GAMMA.INV(Table3[[#This Row],[RV gamma]],GammaShape1,GammaRate1)/BinomTrials,Table3[[#This Row],[RV binom]])</f>
        <v>0</v>
      </c>
      <c r="K3058" s="1">
        <f>Table3[[#This Row],[Risk 1 Simulated occurences]]*_xlfn.LOGNORM.INV(Table3[[#This Row],[RV lognorm]],(LN(ImpLow1)+LN(ImpUp1))/2,(LN(ImpUp1)-LN(ImpLow1))/3.29)</f>
        <v>0</v>
      </c>
      <c r="L3058">
        <f>_xlfn.BINOM.INV(BinomTrials,_xlfn.GAMMA.INV(Table3[[#This Row],[RV gamma]],GammaShape2,GammaRate2)/BinomTrials,Table3[[#This Row],[RV binom]])</f>
        <v>0</v>
      </c>
      <c r="M3058" s="1">
        <f>Table3[[#This Row],[Risk 2 simulated occurences]]*_xlfn.LOGNORM.INV(Table3[[#This Row],[RV lognorm]],(LN(ImpLow2)+LN(ImpUp2))/2,(LN(ImpUp2)-LN(ImpLow2))/3.29)</f>
        <v>0</v>
      </c>
    </row>
    <row r="3059" spans="7:13">
      <c r="G3059">
        <v>0.20511299055307777</v>
      </c>
      <c r="H3059">
        <v>0.93462500997568709</v>
      </c>
      <c r="I3059">
        <v>0.66413702939829655</v>
      </c>
      <c r="J3059">
        <f>_xlfn.BINOM.INV(BinomTrials,_xlfn.GAMMA.INV(Table3[[#This Row],[RV gamma]],GammaShape1,GammaRate1)/BinomTrials,Table3[[#This Row],[RV binom]])</f>
        <v>2</v>
      </c>
      <c r="K3059" s="1">
        <f>Table3[[#This Row],[Risk 1 Simulated occurences]]*_xlfn.LOGNORM.INV(Table3[[#This Row],[RV lognorm]],(LN(ImpLow1)+LN(ImpUp1))/2,(LN(ImpUp1)-LN(ImpLow1))/3.29)</f>
        <v>85082.186341424822</v>
      </c>
      <c r="L3059">
        <f>_xlfn.BINOM.INV(BinomTrials,_xlfn.GAMMA.INV(Table3[[#This Row],[RV gamma]],GammaShape2,GammaRate2)/BinomTrials,Table3[[#This Row],[RV binom]])</f>
        <v>1</v>
      </c>
      <c r="M3059" s="1">
        <f>Table3[[#This Row],[Risk 2 simulated occurences]]*_xlfn.LOGNORM.INV(Table3[[#This Row],[RV lognorm]],(LN(ImpLow2)+LN(ImpUp2))/2,(LN(ImpUp2)-LN(ImpLow2))/3.29)</f>
        <v>4254109.3170712432</v>
      </c>
    </row>
    <row r="3060" spans="7:13">
      <c r="G3060">
        <v>0.33403222557810702</v>
      </c>
      <c r="H3060">
        <v>0.24254266137375621</v>
      </c>
      <c r="I3060">
        <v>0.15105309716940535</v>
      </c>
      <c r="J3060">
        <f>_xlfn.BINOM.INV(BinomTrials,_xlfn.GAMMA.INV(Table3[[#This Row],[RV gamma]],GammaShape1,GammaRate1)/BinomTrials,Table3[[#This Row],[RV binom]])</f>
        <v>0</v>
      </c>
      <c r="K3060" s="1">
        <f>Table3[[#This Row],[Risk 1 Simulated occurences]]*_xlfn.LOGNORM.INV(Table3[[#This Row],[RV lognorm]],(LN(ImpLow1)+LN(ImpUp1))/2,(LN(ImpUp1)-LN(ImpLow1))/3.29)</f>
        <v>0</v>
      </c>
      <c r="L3060">
        <f>_xlfn.BINOM.INV(BinomTrials,_xlfn.GAMMA.INV(Table3[[#This Row],[RV gamma]],GammaShape2,GammaRate2)/BinomTrials,Table3[[#This Row],[RV binom]])</f>
        <v>0</v>
      </c>
      <c r="M3060" s="1">
        <f>Table3[[#This Row],[Risk 2 simulated occurences]]*_xlfn.LOGNORM.INV(Table3[[#This Row],[RV lognorm]],(LN(ImpLow2)+LN(ImpUp2))/2,(LN(ImpUp2)-LN(ImpLow2))/3.29)</f>
        <v>0</v>
      </c>
    </row>
    <row r="3061" spans="7:13">
      <c r="G3061">
        <v>7.9615291245102554E-2</v>
      </c>
      <c r="H3061">
        <v>0.41450970872049669</v>
      </c>
      <c r="I3061">
        <v>0.74940412619589092</v>
      </c>
      <c r="J3061">
        <f>_xlfn.BINOM.INV(BinomTrials,_xlfn.GAMMA.INV(Table3[[#This Row],[RV gamma]],GammaShape1,GammaRate1)/BinomTrials,Table3[[#This Row],[RV binom]])</f>
        <v>0</v>
      </c>
      <c r="K3061" s="1">
        <f>Table3[[#This Row],[Risk 1 Simulated occurences]]*_xlfn.LOGNORM.INV(Table3[[#This Row],[RV lognorm]],(LN(ImpLow1)+LN(ImpUp1))/2,(LN(ImpUp1)-LN(ImpLow1))/3.29)</f>
        <v>0</v>
      </c>
      <c r="L3061">
        <f>_xlfn.BINOM.INV(BinomTrials,_xlfn.GAMMA.INV(Table3[[#This Row],[RV gamma]],GammaShape2,GammaRate2)/BinomTrials,Table3[[#This Row],[RV binom]])</f>
        <v>0</v>
      </c>
      <c r="M3061" s="1">
        <f>Table3[[#This Row],[Risk 2 simulated occurences]]*_xlfn.LOGNORM.INV(Table3[[#This Row],[RV lognorm]],(LN(ImpLow2)+LN(ImpUp2))/2,(LN(ImpUp2)-LN(ImpLow2))/3.29)</f>
        <v>0</v>
      </c>
    </row>
    <row r="3062" spans="7:13">
      <c r="G3062">
        <v>9.4199956438597271E-2</v>
      </c>
      <c r="H3062">
        <v>0.66467446538837371</v>
      </c>
      <c r="I3062">
        <v>0.2351489743381501</v>
      </c>
      <c r="J3062">
        <f>_xlfn.BINOM.INV(BinomTrials,_xlfn.GAMMA.INV(Table3[[#This Row],[RV gamma]],GammaShape1,GammaRate1)/BinomTrials,Table3[[#This Row],[RV binom]])</f>
        <v>0</v>
      </c>
      <c r="K3062" s="1">
        <f>Table3[[#This Row],[Risk 1 Simulated occurences]]*_xlfn.LOGNORM.INV(Table3[[#This Row],[RV lognorm]],(LN(ImpLow1)+LN(ImpUp1))/2,(LN(ImpUp1)-LN(ImpLow1))/3.29)</f>
        <v>0</v>
      </c>
      <c r="L3062">
        <f>_xlfn.BINOM.INV(BinomTrials,_xlfn.GAMMA.INV(Table3[[#This Row],[RV gamma]],GammaShape2,GammaRate2)/BinomTrials,Table3[[#This Row],[RV binom]])</f>
        <v>0</v>
      </c>
      <c r="M3062" s="1">
        <f>Table3[[#This Row],[Risk 2 simulated occurences]]*_xlfn.LOGNORM.INV(Table3[[#This Row],[RV lognorm]],(LN(ImpLow2)+LN(ImpUp2))/2,(LN(ImpUp2)-LN(ImpLow2))/3.29)</f>
        <v>0</v>
      </c>
    </row>
    <row r="3063" spans="7:13">
      <c r="G3063">
        <v>0.21866786350434081</v>
      </c>
      <c r="H3063">
        <v>0.18373978239658278</v>
      </c>
      <c r="I3063">
        <v>0.14881170128882476</v>
      </c>
      <c r="J3063">
        <f>_xlfn.BINOM.INV(BinomTrials,_xlfn.GAMMA.INV(Table3[[#This Row],[RV gamma]],GammaShape1,GammaRate1)/BinomTrials,Table3[[#This Row],[RV binom]])</f>
        <v>0</v>
      </c>
      <c r="K3063" s="1">
        <f>Table3[[#This Row],[Risk 1 Simulated occurences]]*_xlfn.LOGNORM.INV(Table3[[#This Row],[RV lognorm]],(LN(ImpLow1)+LN(ImpUp1))/2,(LN(ImpUp1)-LN(ImpLow1))/3.29)</f>
        <v>0</v>
      </c>
      <c r="L3063">
        <f>_xlfn.BINOM.INV(BinomTrials,_xlfn.GAMMA.INV(Table3[[#This Row],[RV gamma]],GammaShape2,GammaRate2)/BinomTrials,Table3[[#This Row],[RV binom]])</f>
        <v>0</v>
      </c>
      <c r="M3063" s="1">
        <f>Table3[[#This Row],[Risk 2 simulated occurences]]*_xlfn.LOGNORM.INV(Table3[[#This Row],[RV lognorm]],(LN(ImpLow2)+LN(ImpUp2))/2,(LN(ImpUp2)-LN(ImpLow2))/3.29)</f>
        <v>0</v>
      </c>
    </row>
    <row r="3064" spans="7:13">
      <c r="G3064">
        <v>0.15078191745597028</v>
      </c>
      <c r="H3064">
        <v>0.11452273936687164</v>
      </c>
      <c r="I3064">
        <v>7.8263561277773022E-2</v>
      </c>
      <c r="J3064">
        <f>_xlfn.BINOM.INV(BinomTrials,_xlfn.GAMMA.INV(Table3[[#This Row],[RV gamma]],GammaShape1,GammaRate1)/BinomTrials,Table3[[#This Row],[RV binom]])</f>
        <v>0</v>
      </c>
      <c r="K3064" s="1">
        <f>Table3[[#This Row],[Risk 1 Simulated occurences]]*_xlfn.LOGNORM.INV(Table3[[#This Row],[RV lognorm]],(LN(ImpLow1)+LN(ImpUp1))/2,(LN(ImpUp1)-LN(ImpLow1))/3.29)</f>
        <v>0</v>
      </c>
      <c r="L3064">
        <f>_xlfn.BINOM.INV(BinomTrials,_xlfn.GAMMA.INV(Table3[[#This Row],[RV gamma]],GammaShape2,GammaRate2)/BinomTrials,Table3[[#This Row],[RV binom]])</f>
        <v>0</v>
      </c>
      <c r="M3064" s="1">
        <f>Table3[[#This Row],[Risk 2 simulated occurences]]*_xlfn.LOGNORM.INV(Table3[[#This Row],[RV lognorm]],(LN(ImpLow2)+LN(ImpUp2))/2,(LN(ImpUp2)-LN(ImpLow2))/3.29)</f>
        <v>0</v>
      </c>
    </row>
    <row r="3065" spans="7:13">
      <c r="G3065">
        <v>0.19168668249234869</v>
      </c>
      <c r="H3065">
        <v>0.78368053901180645</v>
      </c>
      <c r="I3065">
        <v>0.3756743955312643</v>
      </c>
      <c r="J3065">
        <f>_xlfn.BINOM.INV(BinomTrials,_xlfn.GAMMA.INV(Table3[[#This Row],[RV gamma]],GammaShape1,GammaRate1)/BinomTrials,Table3[[#This Row],[RV binom]])</f>
        <v>1</v>
      </c>
      <c r="K3065" s="1">
        <f>Table3[[#This Row],[Risk 1 Simulated occurences]]*_xlfn.LOGNORM.INV(Table3[[#This Row],[RV lognorm]],(LN(ImpLow1)+LN(ImpUp1))/2,(LN(ImpUp1)-LN(ImpLow1))/3.29)</f>
        <v>25333.170822868113</v>
      </c>
      <c r="L3065">
        <f>_xlfn.BINOM.INV(BinomTrials,_xlfn.GAMMA.INV(Table3[[#This Row],[RV gamma]],GammaShape2,GammaRate2)/BinomTrials,Table3[[#This Row],[RV binom]])</f>
        <v>0</v>
      </c>
      <c r="M3065" s="1">
        <f>Table3[[#This Row],[Risk 2 simulated occurences]]*_xlfn.LOGNORM.INV(Table3[[#This Row],[RV lognorm]],(LN(ImpLow2)+LN(ImpUp2))/2,(LN(ImpUp2)-LN(ImpLow2))/3.29)</f>
        <v>0</v>
      </c>
    </row>
    <row r="3066" spans="7:13">
      <c r="G3066">
        <v>0.67807264890432017</v>
      </c>
      <c r="H3066">
        <v>0.31881917143185584</v>
      </c>
      <c r="I3066">
        <v>0.95956569395939151</v>
      </c>
      <c r="J3066">
        <f>_xlfn.BINOM.INV(BinomTrials,_xlfn.GAMMA.INV(Table3[[#This Row],[RV gamma]],GammaShape1,GammaRate1)/BinomTrials,Table3[[#This Row],[RV binom]])</f>
        <v>0</v>
      </c>
      <c r="K3066" s="1">
        <f>Table3[[#This Row],[Risk 1 Simulated occurences]]*_xlfn.LOGNORM.INV(Table3[[#This Row],[RV lognorm]],(LN(ImpLow1)+LN(ImpUp1))/2,(LN(ImpUp1)-LN(ImpLow1))/3.29)</f>
        <v>0</v>
      </c>
      <c r="L3066">
        <f>_xlfn.BINOM.INV(BinomTrials,_xlfn.GAMMA.INV(Table3[[#This Row],[RV gamma]],GammaShape2,GammaRate2)/BinomTrials,Table3[[#This Row],[RV binom]])</f>
        <v>0</v>
      </c>
      <c r="M3066" s="1">
        <f>Table3[[#This Row],[Risk 2 simulated occurences]]*_xlfn.LOGNORM.INV(Table3[[#This Row],[RV lognorm]],(LN(ImpLow2)+LN(ImpUp2))/2,(LN(ImpUp2)-LN(ImpLow2))/3.29)</f>
        <v>0</v>
      </c>
    </row>
    <row r="3067" spans="7:13">
      <c r="G3067">
        <v>0.36701013490884105</v>
      </c>
      <c r="H3067">
        <v>0.39381425520117125</v>
      </c>
      <c r="I3067">
        <v>0.42061837549350151</v>
      </c>
      <c r="J3067">
        <f>_xlfn.BINOM.INV(BinomTrials,_xlfn.GAMMA.INV(Table3[[#This Row],[RV gamma]],GammaShape1,GammaRate1)/BinomTrials,Table3[[#This Row],[RV binom]])</f>
        <v>0</v>
      </c>
      <c r="K3067" s="1">
        <f>Table3[[#This Row],[Risk 1 Simulated occurences]]*_xlfn.LOGNORM.INV(Table3[[#This Row],[RV lognorm]],(LN(ImpLow1)+LN(ImpUp1))/2,(LN(ImpUp1)-LN(ImpLow1))/3.29)</f>
        <v>0</v>
      </c>
      <c r="L3067">
        <f>_xlfn.BINOM.INV(BinomTrials,_xlfn.GAMMA.INV(Table3[[#This Row],[RV gamma]],GammaShape2,GammaRate2)/BinomTrials,Table3[[#This Row],[RV binom]])</f>
        <v>0</v>
      </c>
      <c r="M3067" s="1">
        <f>Table3[[#This Row],[Risk 2 simulated occurences]]*_xlfn.LOGNORM.INV(Table3[[#This Row],[RV lognorm]],(LN(ImpLow2)+LN(ImpUp2))/2,(LN(ImpUp2)-LN(ImpLow2))/3.29)</f>
        <v>0</v>
      </c>
    </row>
    <row r="3068" spans="7:13">
      <c r="G3068">
        <v>0.33933741289160096</v>
      </c>
      <c r="H3068">
        <v>0.83618716608555388</v>
      </c>
      <c r="I3068">
        <v>0.33303691927950685</v>
      </c>
      <c r="J3068">
        <f>_xlfn.BINOM.INV(BinomTrials,_xlfn.GAMMA.INV(Table3[[#This Row],[RV gamma]],GammaShape1,GammaRate1)/BinomTrials,Table3[[#This Row],[RV binom]])</f>
        <v>1</v>
      </c>
      <c r="K3068" s="1">
        <f>Table3[[#This Row],[Risk 1 Simulated occurences]]*_xlfn.LOGNORM.INV(Table3[[#This Row],[RV lognorm]],(LN(ImpLow1)+LN(ImpUp1))/2,(LN(ImpUp1)-LN(ImpLow1))/3.29)</f>
        <v>23379.327640772353</v>
      </c>
      <c r="L3068">
        <f>_xlfn.BINOM.INV(BinomTrials,_xlfn.GAMMA.INV(Table3[[#This Row],[RV gamma]],GammaShape2,GammaRate2)/BinomTrials,Table3[[#This Row],[RV binom]])</f>
        <v>0</v>
      </c>
      <c r="M3068" s="1">
        <f>Table3[[#This Row],[Risk 2 simulated occurences]]*_xlfn.LOGNORM.INV(Table3[[#This Row],[RV lognorm]],(LN(ImpLow2)+LN(ImpUp2))/2,(LN(ImpUp2)-LN(ImpLow2))/3.29)</f>
        <v>0</v>
      </c>
    </row>
    <row r="3069" spans="7:13">
      <c r="G3069">
        <v>0.24389846913698057</v>
      </c>
      <c r="H3069">
        <v>0.79770039990437236</v>
      </c>
      <c r="I3069">
        <v>0.35150233067176412</v>
      </c>
      <c r="J3069">
        <f>_xlfn.BINOM.INV(BinomTrials,_xlfn.GAMMA.INV(Table3[[#This Row],[RV gamma]],GammaShape1,GammaRate1)/BinomTrials,Table3[[#This Row],[RV binom]])</f>
        <v>1</v>
      </c>
      <c r="K3069" s="1">
        <f>Table3[[#This Row],[Risk 1 Simulated occurences]]*_xlfn.LOGNORM.INV(Table3[[#This Row],[RV lognorm]],(LN(ImpLow1)+LN(ImpUp1))/2,(LN(ImpUp1)-LN(ImpLow1))/3.29)</f>
        <v>24216.60057554283</v>
      </c>
      <c r="L3069">
        <f>_xlfn.BINOM.INV(BinomTrials,_xlfn.GAMMA.INV(Table3[[#This Row],[RV gamma]],GammaShape2,GammaRate2)/BinomTrials,Table3[[#This Row],[RV binom]])</f>
        <v>0</v>
      </c>
      <c r="M3069" s="1">
        <f>Table3[[#This Row],[Risk 2 simulated occurences]]*_xlfn.LOGNORM.INV(Table3[[#This Row],[RV lognorm]],(LN(ImpLow2)+LN(ImpUp2))/2,(LN(ImpUp2)-LN(ImpLow2))/3.29)</f>
        <v>0</v>
      </c>
    </row>
    <row r="3070" spans="7:13">
      <c r="G3070">
        <v>0.20157078523261976</v>
      </c>
      <c r="H3070">
        <v>0.9506211927862005</v>
      </c>
      <c r="I3070">
        <v>0.69967160033978126</v>
      </c>
      <c r="J3070">
        <f>_xlfn.BINOM.INV(BinomTrials,_xlfn.GAMMA.INV(Table3[[#This Row],[RV gamma]],GammaShape1,GammaRate1)/BinomTrials,Table3[[#This Row],[RV binom]])</f>
        <v>2</v>
      </c>
      <c r="K3070" s="1">
        <f>Table3[[#This Row],[Risk 1 Simulated occurences]]*_xlfn.LOGNORM.INV(Table3[[#This Row],[RV lognorm]],(LN(ImpLow1)+LN(ImpUp1))/2,(LN(ImpUp1)-LN(ImpLow1))/3.29)</f>
        <v>91229.487313495236</v>
      </c>
      <c r="L3070">
        <f>_xlfn.BINOM.INV(BinomTrials,_xlfn.GAMMA.INV(Table3[[#This Row],[RV gamma]],GammaShape2,GammaRate2)/BinomTrials,Table3[[#This Row],[RV binom]])</f>
        <v>1</v>
      </c>
      <c r="M3070" s="1">
        <f>Table3[[#This Row],[Risk 2 simulated occurences]]*_xlfn.LOGNORM.INV(Table3[[#This Row],[RV lognorm]],(LN(ImpLow2)+LN(ImpUp2))/2,(LN(ImpUp2)-LN(ImpLow2))/3.29)</f>
        <v>4561474.3656747639</v>
      </c>
    </row>
    <row r="3071" spans="7:13">
      <c r="G3071">
        <v>0.80018740464010618</v>
      </c>
      <c r="H3071">
        <v>9.0387157672265156E-2</v>
      </c>
      <c r="I3071">
        <v>0.38058691070442408</v>
      </c>
      <c r="J3071">
        <f>_xlfn.BINOM.INV(BinomTrials,_xlfn.GAMMA.INV(Table3[[#This Row],[RV gamma]],GammaShape1,GammaRate1)/BinomTrials,Table3[[#This Row],[RV binom]])</f>
        <v>0</v>
      </c>
      <c r="K3071" s="1">
        <f>Table3[[#This Row],[Risk 1 Simulated occurences]]*_xlfn.LOGNORM.INV(Table3[[#This Row],[RV lognorm]],(LN(ImpLow1)+LN(ImpUp1))/2,(LN(ImpUp1)-LN(ImpLow1))/3.29)</f>
        <v>0</v>
      </c>
      <c r="L3071">
        <f>_xlfn.BINOM.INV(BinomTrials,_xlfn.GAMMA.INV(Table3[[#This Row],[RV gamma]],GammaShape2,GammaRate2)/BinomTrials,Table3[[#This Row],[RV binom]])</f>
        <v>0</v>
      </c>
      <c r="M3071" s="1">
        <f>Table3[[#This Row],[Risk 2 simulated occurences]]*_xlfn.LOGNORM.INV(Table3[[#This Row],[RV lognorm]],(LN(ImpLow2)+LN(ImpUp2))/2,(LN(ImpUp2)-LN(ImpLow2))/3.29)</f>
        <v>0</v>
      </c>
    </row>
    <row r="3072" spans="7:13">
      <c r="G3072">
        <v>0.74970978626502205</v>
      </c>
      <c r="H3072">
        <v>0.13695899776041462</v>
      </c>
      <c r="I3072">
        <v>0.52420820925580724</v>
      </c>
      <c r="J3072">
        <f>_xlfn.BINOM.INV(BinomTrials,_xlfn.GAMMA.INV(Table3[[#This Row],[RV gamma]],GammaShape1,GammaRate1)/BinomTrials,Table3[[#This Row],[RV binom]])</f>
        <v>0</v>
      </c>
      <c r="K3072" s="1">
        <f>Table3[[#This Row],[Risk 1 Simulated occurences]]*_xlfn.LOGNORM.INV(Table3[[#This Row],[RV lognorm]],(LN(ImpLow1)+LN(ImpUp1))/2,(LN(ImpUp1)-LN(ImpLow1))/3.29)</f>
        <v>0</v>
      </c>
      <c r="L3072">
        <f>_xlfn.BINOM.INV(BinomTrials,_xlfn.GAMMA.INV(Table3[[#This Row],[RV gamma]],GammaShape2,GammaRate2)/BinomTrials,Table3[[#This Row],[RV binom]])</f>
        <v>0</v>
      </c>
      <c r="M3072" s="1">
        <f>Table3[[#This Row],[Risk 2 simulated occurences]]*_xlfn.LOGNORM.INV(Table3[[#This Row],[RV lognorm]],(LN(ImpLow2)+LN(ImpUp2))/2,(LN(ImpUp2)-LN(ImpLow2))/3.29)</f>
        <v>0</v>
      </c>
    </row>
    <row r="3073" spans="7:13">
      <c r="G3073">
        <v>0.37237775622512109</v>
      </c>
      <c r="H3073">
        <v>0.8698753592883588</v>
      </c>
      <c r="I3073">
        <v>0.36737296235159644</v>
      </c>
      <c r="J3073">
        <f>_xlfn.BINOM.INV(BinomTrials,_xlfn.GAMMA.INV(Table3[[#This Row],[RV gamma]],GammaShape1,GammaRate1)/BinomTrials,Table3[[#This Row],[RV binom]])</f>
        <v>1</v>
      </c>
      <c r="K3073" s="1">
        <f>Table3[[#This Row],[Risk 1 Simulated occurences]]*_xlfn.LOGNORM.INV(Table3[[#This Row],[RV lognorm]],(LN(ImpLow1)+LN(ImpUp1))/2,(LN(ImpUp1)-LN(ImpLow1))/3.29)</f>
        <v>24946.83393202733</v>
      </c>
      <c r="L3073">
        <f>_xlfn.BINOM.INV(BinomTrials,_xlfn.GAMMA.INV(Table3[[#This Row],[RV gamma]],GammaShape2,GammaRate2)/BinomTrials,Table3[[#This Row],[RV binom]])</f>
        <v>1</v>
      </c>
      <c r="M3073" s="1">
        <f>Table3[[#This Row],[Risk 2 simulated occurences]]*_xlfn.LOGNORM.INV(Table3[[#This Row],[RV lognorm]],(LN(ImpLow2)+LN(ImpUp2))/2,(LN(ImpUp2)-LN(ImpLow2))/3.29)</f>
        <v>2494683.3932027342</v>
      </c>
    </row>
    <row r="3074" spans="7:13">
      <c r="G3074">
        <v>0.55294887561022721</v>
      </c>
      <c r="H3074">
        <v>0.99516355944572177</v>
      </c>
      <c r="I3074">
        <v>0.43737824328121649</v>
      </c>
      <c r="J3074">
        <f>_xlfn.BINOM.INV(BinomTrials,_xlfn.GAMMA.INV(Table3[[#This Row],[RV gamma]],GammaShape1,GammaRate1)/BinomTrials,Table3[[#This Row],[RV binom]])</f>
        <v>3</v>
      </c>
      <c r="K3074" s="1">
        <f>Table3[[#This Row],[Risk 1 Simulated occurences]]*_xlfn.LOGNORM.INV(Table3[[#This Row],[RV lognorm]],(LN(ImpLow1)+LN(ImpUp1))/2,(LN(ImpUp1)-LN(ImpLow1))/3.29)</f>
        <v>84959.614691046707</v>
      </c>
      <c r="L3074">
        <f>_xlfn.BINOM.INV(BinomTrials,_xlfn.GAMMA.INV(Table3[[#This Row],[RV gamma]],GammaShape2,GammaRate2)/BinomTrials,Table3[[#This Row],[RV binom]])</f>
        <v>2</v>
      </c>
      <c r="M3074" s="1">
        <f>Table3[[#This Row],[Risk 2 simulated occurences]]*_xlfn.LOGNORM.INV(Table3[[#This Row],[RV lognorm]],(LN(ImpLow2)+LN(ImpUp2))/2,(LN(ImpUp2)-LN(ImpLow2))/3.29)</f>
        <v>5663974.3127364507</v>
      </c>
    </row>
    <row r="3075" spans="7:13">
      <c r="G3075">
        <v>0.41175238108809681</v>
      </c>
      <c r="H3075">
        <v>0.71394360424668701</v>
      </c>
      <c r="I3075">
        <v>1.6134827405277094E-2</v>
      </c>
      <c r="J3075">
        <f>_xlfn.BINOM.INV(BinomTrials,_xlfn.GAMMA.INV(Table3[[#This Row],[RV gamma]],GammaShape1,GammaRate1)/BinomTrials,Table3[[#This Row],[RV binom]])</f>
        <v>1</v>
      </c>
      <c r="K3075" s="1">
        <f>Table3[[#This Row],[Risk 1 Simulated occurences]]*_xlfn.LOGNORM.INV(Table3[[#This Row],[RV lognorm]],(LN(ImpLow1)+LN(ImpUp1))/2,(LN(ImpUp1)-LN(ImpLow1))/3.29)</f>
        <v>7066.8130047137547</v>
      </c>
      <c r="L3075">
        <f>_xlfn.BINOM.INV(BinomTrials,_xlfn.GAMMA.INV(Table3[[#This Row],[RV gamma]],GammaShape2,GammaRate2)/BinomTrials,Table3[[#This Row],[RV binom]])</f>
        <v>0</v>
      </c>
      <c r="M3075" s="1">
        <f>Table3[[#This Row],[Risk 2 simulated occurences]]*_xlfn.LOGNORM.INV(Table3[[#This Row],[RV lognorm]],(LN(ImpLow2)+LN(ImpUp2))/2,(LN(ImpUp2)-LN(ImpLow2))/3.29)</f>
        <v>0</v>
      </c>
    </row>
    <row r="3076" spans="7:13">
      <c r="G3076">
        <v>0.32226894764335312</v>
      </c>
      <c r="H3076">
        <v>0.25015657406773256</v>
      </c>
      <c r="I3076">
        <v>0.17804420049211206</v>
      </c>
      <c r="J3076">
        <f>_xlfn.BINOM.INV(BinomTrials,_xlfn.GAMMA.INV(Table3[[#This Row],[RV gamma]],GammaShape1,GammaRate1)/BinomTrials,Table3[[#This Row],[RV binom]])</f>
        <v>0</v>
      </c>
      <c r="K3076" s="1">
        <f>Table3[[#This Row],[Risk 1 Simulated occurences]]*_xlfn.LOGNORM.INV(Table3[[#This Row],[RV lognorm]],(LN(ImpLow1)+LN(ImpUp1))/2,(LN(ImpUp1)-LN(ImpLow1))/3.29)</f>
        <v>0</v>
      </c>
      <c r="L3076">
        <f>_xlfn.BINOM.INV(BinomTrials,_xlfn.GAMMA.INV(Table3[[#This Row],[RV gamma]],GammaShape2,GammaRate2)/BinomTrials,Table3[[#This Row],[RV binom]])</f>
        <v>0</v>
      </c>
      <c r="M3076" s="1">
        <f>Table3[[#This Row],[Risk 2 simulated occurences]]*_xlfn.LOGNORM.INV(Table3[[#This Row],[RV lognorm]],(LN(ImpLow2)+LN(ImpUp2))/2,(LN(ImpUp2)-LN(ImpLow2))/3.29)</f>
        <v>0</v>
      </c>
    </row>
    <row r="3077" spans="7:13">
      <c r="G3077">
        <v>0.37420304183578262</v>
      </c>
      <c r="H3077">
        <v>0.38154035638158224</v>
      </c>
      <c r="I3077">
        <v>0.3888776709273819</v>
      </c>
      <c r="J3077">
        <f>_xlfn.BINOM.INV(BinomTrials,_xlfn.GAMMA.INV(Table3[[#This Row],[RV gamma]],GammaShape1,GammaRate1)/BinomTrials,Table3[[#This Row],[RV binom]])</f>
        <v>0</v>
      </c>
      <c r="K3077" s="1">
        <f>Table3[[#This Row],[Risk 1 Simulated occurences]]*_xlfn.LOGNORM.INV(Table3[[#This Row],[RV lognorm]],(LN(ImpLow1)+LN(ImpUp1))/2,(LN(ImpUp1)-LN(ImpLow1))/3.29)</f>
        <v>0</v>
      </c>
      <c r="L3077">
        <f>_xlfn.BINOM.INV(BinomTrials,_xlfn.GAMMA.INV(Table3[[#This Row],[RV gamma]],GammaShape2,GammaRate2)/BinomTrials,Table3[[#This Row],[RV binom]])</f>
        <v>0</v>
      </c>
      <c r="M3077" s="1">
        <f>Table3[[#This Row],[Risk 2 simulated occurences]]*_xlfn.LOGNORM.INV(Table3[[#This Row],[RV lognorm]],(LN(ImpLow2)+LN(ImpUp2))/2,(LN(ImpUp2)-LN(ImpLow2))/3.29)</f>
        <v>0</v>
      </c>
    </row>
    <row r="3078" spans="7:13">
      <c r="G3078">
        <v>0.23052413399821339</v>
      </c>
      <c r="H3078">
        <v>0.54876970525308033</v>
      </c>
      <c r="I3078">
        <v>0.8670152765079473</v>
      </c>
      <c r="J3078">
        <f>_xlfn.BINOM.INV(BinomTrials,_xlfn.GAMMA.INV(Table3[[#This Row],[RV gamma]],GammaShape1,GammaRate1)/BinomTrials,Table3[[#This Row],[RV binom]])</f>
        <v>0</v>
      </c>
      <c r="K3078" s="1">
        <f>Table3[[#This Row],[Risk 1 Simulated occurences]]*_xlfn.LOGNORM.INV(Table3[[#This Row],[RV lognorm]],(LN(ImpLow1)+LN(ImpUp1))/2,(LN(ImpUp1)-LN(ImpLow1))/3.29)</f>
        <v>0</v>
      </c>
      <c r="L3078">
        <f>_xlfn.BINOM.INV(BinomTrials,_xlfn.GAMMA.INV(Table3[[#This Row],[RV gamma]],GammaShape2,GammaRate2)/BinomTrials,Table3[[#This Row],[RV binom]])</f>
        <v>0</v>
      </c>
      <c r="M3078" s="1">
        <f>Table3[[#This Row],[Risk 2 simulated occurences]]*_xlfn.LOGNORM.INV(Table3[[#This Row],[RV lognorm]],(LN(ImpLow2)+LN(ImpUp2))/2,(LN(ImpUp2)-LN(ImpLow2))/3.29)</f>
        <v>0</v>
      </c>
    </row>
    <row r="3079" spans="7:13">
      <c r="G3079">
        <v>0.4191201079725847</v>
      </c>
      <c r="H3079">
        <v>0.17243618852106676</v>
      </c>
      <c r="I3079">
        <v>0.92575226906954877</v>
      </c>
      <c r="J3079">
        <f>_xlfn.BINOM.INV(BinomTrials,_xlfn.GAMMA.INV(Table3[[#This Row],[RV gamma]],GammaShape1,GammaRate1)/BinomTrials,Table3[[#This Row],[RV binom]])</f>
        <v>0</v>
      </c>
      <c r="K3079" s="1">
        <f>Table3[[#This Row],[Risk 1 Simulated occurences]]*_xlfn.LOGNORM.INV(Table3[[#This Row],[RV lognorm]],(LN(ImpLow1)+LN(ImpUp1))/2,(LN(ImpUp1)-LN(ImpLow1))/3.29)</f>
        <v>0</v>
      </c>
      <c r="L3079">
        <f>_xlfn.BINOM.INV(BinomTrials,_xlfn.GAMMA.INV(Table3[[#This Row],[RV gamma]],GammaShape2,GammaRate2)/BinomTrials,Table3[[#This Row],[RV binom]])</f>
        <v>0</v>
      </c>
      <c r="M3079" s="1">
        <f>Table3[[#This Row],[Risk 2 simulated occurences]]*_xlfn.LOGNORM.INV(Table3[[#This Row],[RV lognorm]],(LN(ImpLow2)+LN(ImpUp2))/2,(LN(ImpUp2)-LN(ImpLow2))/3.29)</f>
        <v>0</v>
      </c>
    </row>
    <row r="3080" spans="7:13">
      <c r="G3080">
        <v>0.1516546952313067</v>
      </c>
      <c r="H3080">
        <v>0.13502047356917546</v>
      </c>
      <c r="I3080">
        <v>0.1183862519070442</v>
      </c>
      <c r="J3080">
        <f>_xlfn.BINOM.INV(BinomTrials,_xlfn.GAMMA.INV(Table3[[#This Row],[RV gamma]],GammaShape1,GammaRate1)/BinomTrials,Table3[[#This Row],[RV binom]])</f>
        <v>0</v>
      </c>
      <c r="K3080" s="1">
        <f>Table3[[#This Row],[Risk 1 Simulated occurences]]*_xlfn.LOGNORM.INV(Table3[[#This Row],[RV lognorm]],(LN(ImpLow1)+LN(ImpUp1))/2,(LN(ImpUp1)-LN(ImpLow1))/3.29)</f>
        <v>0</v>
      </c>
      <c r="L3080">
        <f>_xlfn.BINOM.INV(BinomTrials,_xlfn.GAMMA.INV(Table3[[#This Row],[RV gamma]],GammaShape2,GammaRate2)/BinomTrials,Table3[[#This Row],[RV binom]])</f>
        <v>0</v>
      </c>
      <c r="M3080" s="1">
        <f>Table3[[#This Row],[Risk 2 simulated occurences]]*_xlfn.LOGNORM.INV(Table3[[#This Row],[RV lognorm]],(LN(ImpLow2)+LN(ImpUp2))/2,(LN(ImpUp2)-LN(ImpLow2))/3.29)</f>
        <v>0</v>
      </c>
    </row>
    <row r="3081" spans="7:13">
      <c r="G3081">
        <v>0.86046275257154492</v>
      </c>
      <c r="H3081">
        <v>0.28909927713177136</v>
      </c>
      <c r="I3081">
        <v>0.71773580169199769</v>
      </c>
      <c r="J3081">
        <f>_xlfn.BINOM.INV(BinomTrials,_xlfn.GAMMA.INV(Table3[[#This Row],[RV gamma]],GammaShape1,GammaRate1)/BinomTrials,Table3[[#This Row],[RV binom]])</f>
        <v>0</v>
      </c>
      <c r="K3081" s="1">
        <f>Table3[[#This Row],[Risk 1 Simulated occurences]]*_xlfn.LOGNORM.INV(Table3[[#This Row],[RV lognorm]],(LN(ImpLow1)+LN(ImpUp1))/2,(LN(ImpUp1)-LN(ImpLow1))/3.29)</f>
        <v>0</v>
      </c>
      <c r="L3081">
        <f>_xlfn.BINOM.INV(BinomTrials,_xlfn.GAMMA.INV(Table3[[#This Row],[RV gamma]],GammaShape2,GammaRate2)/BinomTrials,Table3[[#This Row],[RV binom]])</f>
        <v>0</v>
      </c>
      <c r="M3081" s="1">
        <f>Table3[[#This Row],[Risk 2 simulated occurences]]*_xlfn.LOGNORM.INV(Table3[[#This Row],[RV lognorm]],(LN(ImpLow2)+LN(ImpUp2))/2,(LN(ImpUp2)-LN(ImpLow2))/3.29)</f>
        <v>0</v>
      </c>
    </row>
    <row r="3082" spans="7:13">
      <c r="G3082">
        <v>0.79748246995614958</v>
      </c>
      <c r="H3082">
        <v>0.89155075368077996</v>
      </c>
      <c r="I3082">
        <v>0.98561903740541035</v>
      </c>
      <c r="J3082">
        <f>_xlfn.BINOM.INV(BinomTrials,_xlfn.GAMMA.INV(Table3[[#This Row],[RV gamma]],GammaShape1,GammaRate1)/BinomTrials,Table3[[#This Row],[RV binom]])</f>
        <v>2</v>
      </c>
      <c r="K3082" s="1">
        <f>Table3[[#This Row],[Risk 1 Simulated occurences]]*_xlfn.LOGNORM.INV(Table3[[#This Row],[RV lognorm]],(LN(ImpLow1)+LN(ImpUp1))/2,(LN(ImpUp1)-LN(ImpLow1))/3.29)</f>
        <v>292207.17862326797</v>
      </c>
      <c r="L3082">
        <f>_xlfn.BINOM.INV(BinomTrials,_xlfn.GAMMA.INV(Table3[[#This Row],[RV gamma]],GammaShape2,GammaRate2)/BinomTrials,Table3[[#This Row],[RV binom]])</f>
        <v>1</v>
      </c>
      <c r="M3082" s="1">
        <f>Table3[[#This Row],[Risk 2 simulated occurences]]*_xlfn.LOGNORM.INV(Table3[[#This Row],[RV lognorm]],(LN(ImpLow2)+LN(ImpUp2))/2,(LN(ImpUp2)-LN(ImpLow2))/3.29)</f>
        <v>14610358.931163406</v>
      </c>
    </row>
    <row r="3083" spans="7:13">
      <c r="G3083">
        <v>0.28787255300575521</v>
      </c>
      <c r="H3083">
        <v>0.29351711286861315</v>
      </c>
      <c r="I3083">
        <v>0.2991616727314711</v>
      </c>
      <c r="J3083">
        <f>_xlfn.BINOM.INV(BinomTrials,_xlfn.GAMMA.INV(Table3[[#This Row],[RV gamma]],GammaShape1,GammaRate1)/BinomTrials,Table3[[#This Row],[RV binom]])</f>
        <v>0</v>
      </c>
      <c r="K3083" s="1">
        <f>Table3[[#This Row],[Risk 1 Simulated occurences]]*_xlfn.LOGNORM.INV(Table3[[#This Row],[RV lognorm]],(LN(ImpLow1)+LN(ImpUp1))/2,(LN(ImpUp1)-LN(ImpLow1))/3.29)</f>
        <v>0</v>
      </c>
      <c r="L3083">
        <f>_xlfn.BINOM.INV(BinomTrials,_xlfn.GAMMA.INV(Table3[[#This Row],[RV gamma]],GammaShape2,GammaRate2)/BinomTrials,Table3[[#This Row],[RV binom]])</f>
        <v>0</v>
      </c>
      <c r="M3083" s="1">
        <f>Table3[[#This Row],[Risk 2 simulated occurences]]*_xlfn.LOGNORM.INV(Table3[[#This Row],[RV lognorm]],(LN(ImpLow2)+LN(ImpUp2))/2,(LN(ImpUp2)-LN(ImpLow2))/3.29)</f>
        <v>0</v>
      </c>
    </row>
    <row r="3084" spans="7:13">
      <c r="G3084">
        <v>0.27399836772773339</v>
      </c>
      <c r="H3084">
        <v>0.14211598278121837</v>
      </c>
      <c r="I3084">
        <v>1.0233597834703326E-2</v>
      </c>
      <c r="J3084">
        <f>_xlfn.BINOM.INV(BinomTrials,_xlfn.GAMMA.INV(Table3[[#This Row],[RV gamma]],GammaShape1,GammaRate1)/BinomTrials,Table3[[#This Row],[RV binom]])</f>
        <v>0</v>
      </c>
      <c r="K3084" s="1">
        <f>Table3[[#This Row],[Risk 1 Simulated occurences]]*_xlfn.LOGNORM.INV(Table3[[#This Row],[RV lognorm]],(LN(ImpLow1)+LN(ImpUp1))/2,(LN(ImpUp1)-LN(ImpLow1))/3.29)</f>
        <v>0</v>
      </c>
      <c r="L3084">
        <f>_xlfn.BINOM.INV(BinomTrials,_xlfn.GAMMA.INV(Table3[[#This Row],[RV gamma]],GammaShape2,GammaRate2)/BinomTrials,Table3[[#This Row],[RV binom]])</f>
        <v>0</v>
      </c>
      <c r="M3084" s="1">
        <f>Table3[[#This Row],[Risk 2 simulated occurences]]*_xlfn.LOGNORM.INV(Table3[[#This Row],[RV lognorm]],(LN(ImpLow2)+LN(ImpUp2))/2,(LN(ImpUp2)-LN(ImpLow2))/3.29)</f>
        <v>0</v>
      </c>
    </row>
    <row r="3085" spans="7:13">
      <c r="G3085">
        <v>9.0566400015059112E-2</v>
      </c>
      <c r="H3085">
        <v>0.543322603936923</v>
      </c>
      <c r="I3085">
        <v>0.99607880785878689</v>
      </c>
      <c r="J3085">
        <f>_xlfn.BINOM.INV(BinomTrials,_xlfn.GAMMA.INV(Table3[[#This Row],[RV gamma]],GammaShape1,GammaRate1)/BinomTrials,Table3[[#This Row],[RV binom]])</f>
        <v>0</v>
      </c>
      <c r="K3085" s="1">
        <f>Table3[[#This Row],[Risk 1 Simulated occurences]]*_xlfn.LOGNORM.INV(Table3[[#This Row],[RV lognorm]],(LN(ImpLow1)+LN(ImpUp1))/2,(LN(ImpUp1)-LN(ImpLow1))/3.29)</f>
        <v>0</v>
      </c>
      <c r="L3085">
        <f>_xlfn.BINOM.INV(BinomTrials,_xlfn.GAMMA.INV(Table3[[#This Row],[RV gamma]],GammaShape2,GammaRate2)/BinomTrials,Table3[[#This Row],[RV binom]])</f>
        <v>0</v>
      </c>
      <c r="M3085" s="1">
        <f>Table3[[#This Row],[Risk 2 simulated occurences]]*_xlfn.LOGNORM.INV(Table3[[#This Row],[RV lognorm]],(LN(ImpLow2)+LN(ImpUp2))/2,(LN(ImpUp2)-LN(ImpLow2))/3.29)</f>
        <v>0</v>
      </c>
    </row>
    <row r="3086" spans="7:13">
      <c r="G3086">
        <v>0.14948505309852075</v>
      </c>
      <c r="H3086">
        <v>0.62300436786515845</v>
      </c>
      <c r="I3086">
        <v>9.6523682631796073E-2</v>
      </c>
      <c r="J3086">
        <f>_xlfn.BINOM.INV(BinomTrials,_xlfn.GAMMA.INV(Table3[[#This Row],[RV gamma]],GammaShape1,GammaRate1)/BinomTrials,Table3[[#This Row],[RV binom]])</f>
        <v>0</v>
      </c>
      <c r="K3086" s="1">
        <f>Table3[[#This Row],[Risk 1 Simulated occurences]]*_xlfn.LOGNORM.INV(Table3[[#This Row],[RV lognorm]],(LN(ImpLow1)+LN(ImpUp1))/2,(LN(ImpUp1)-LN(ImpLow1))/3.29)</f>
        <v>0</v>
      </c>
      <c r="L3086">
        <f>_xlfn.BINOM.INV(BinomTrials,_xlfn.GAMMA.INV(Table3[[#This Row],[RV gamma]],GammaShape2,GammaRate2)/BinomTrials,Table3[[#This Row],[RV binom]])</f>
        <v>0</v>
      </c>
      <c r="M3086" s="1">
        <f>Table3[[#This Row],[Risk 2 simulated occurences]]*_xlfn.LOGNORM.INV(Table3[[#This Row],[RV lognorm]],(LN(ImpLow2)+LN(ImpUp2))/2,(LN(ImpUp2)-LN(ImpLow2))/3.29)</f>
        <v>0</v>
      </c>
    </row>
    <row r="3087" spans="7:13">
      <c r="G3087">
        <v>0.39528742683831947</v>
      </c>
      <c r="H3087">
        <v>0.8344107097175022</v>
      </c>
      <c r="I3087">
        <v>0.27353399259668493</v>
      </c>
      <c r="J3087">
        <f>_xlfn.BINOM.INV(BinomTrials,_xlfn.GAMMA.INV(Table3[[#This Row],[RV gamma]],GammaShape1,GammaRate1)/BinomTrials,Table3[[#This Row],[RV binom]])</f>
        <v>1</v>
      </c>
      <c r="K3087" s="1">
        <f>Table3[[#This Row],[Risk 1 Simulated occurences]]*_xlfn.LOGNORM.INV(Table3[[#This Row],[RV lognorm]],(LN(ImpLow1)+LN(ImpUp1))/2,(LN(ImpUp1)-LN(ImpLow1))/3.29)</f>
        <v>20747.83581402342</v>
      </c>
      <c r="L3087">
        <f>_xlfn.BINOM.INV(BinomTrials,_xlfn.GAMMA.INV(Table3[[#This Row],[RV gamma]],GammaShape2,GammaRate2)/BinomTrials,Table3[[#This Row],[RV binom]])</f>
        <v>0</v>
      </c>
      <c r="M3087" s="1">
        <f>Table3[[#This Row],[Risk 2 simulated occurences]]*_xlfn.LOGNORM.INV(Table3[[#This Row],[RV lognorm]],(LN(ImpLow2)+LN(ImpUp2))/2,(LN(ImpUp2)-LN(ImpLow2))/3.29)</f>
        <v>0</v>
      </c>
    </row>
    <row r="3088" spans="7:13">
      <c r="G3088">
        <v>0.59578287163552957</v>
      </c>
      <c r="H3088">
        <v>0.94079822205975572</v>
      </c>
      <c r="I3088">
        <v>0.28581357248398176</v>
      </c>
      <c r="J3088">
        <f>_xlfn.BINOM.INV(BinomTrials,_xlfn.GAMMA.INV(Table3[[#This Row],[RV gamma]],GammaShape1,GammaRate1)/BinomTrials,Table3[[#This Row],[RV binom]])</f>
        <v>2</v>
      </c>
      <c r="K3088" s="1">
        <f>Table3[[#This Row],[Risk 1 Simulated occurences]]*_xlfn.LOGNORM.INV(Table3[[#This Row],[RV lognorm]],(LN(ImpLow1)+LN(ImpUp1))/2,(LN(ImpUp1)-LN(ImpLow1))/3.29)</f>
        <v>42569.431888630417</v>
      </c>
      <c r="L3088">
        <f>_xlfn.BINOM.INV(BinomTrials,_xlfn.GAMMA.INV(Table3[[#This Row],[RV gamma]],GammaShape2,GammaRate2)/BinomTrials,Table3[[#This Row],[RV binom]])</f>
        <v>1</v>
      </c>
      <c r="M3088" s="1">
        <f>Table3[[#This Row],[Risk 2 simulated occurences]]*_xlfn.LOGNORM.INV(Table3[[#This Row],[RV lognorm]],(LN(ImpLow2)+LN(ImpUp2))/2,(LN(ImpUp2)-LN(ImpLow2))/3.29)</f>
        <v>2128471.5944315218</v>
      </c>
    </row>
    <row r="3089" spans="7:13">
      <c r="G3089">
        <v>0.32272357834629883</v>
      </c>
      <c r="H3089">
        <v>0.99571815831387334</v>
      </c>
      <c r="I3089">
        <v>0.66871273828144784</v>
      </c>
      <c r="J3089">
        <f>_xlfn.BINOM.INV(BinomTrials,_xlfn.GAMMA.INV(Table3[[#This Row],[RV gamma]],GammaShape1,GammaRate1)/BinomTrials,Table3[[#This Row],[RV binom]])</f>
        <v>3</v>
      </c>
      <c r="K3089" s="1">
        <f>Table3[[#This Row],[Risk 1 Simulated occurences]]*_xlfn.LOGNORM.INV(Table3[[#This Row],[RV lognorm]],(LN(ImpLow1)+LN(ImpUp1))/2,(LN(ImpUp1)-LN(ImpLow1))/3.29)</f>
        <v>128751.97691050681</v>
      </c>
      <c r="L3089">
        <f>_xlfn.BINOM.INV(BinomTrials,_xlfn.GAMMA.INV(Table3[[#This Row],[RV gamma]],GammaShape2,GammaRate2)/BinomTrials,Table3[[#This Row],[RV binom]])</f>
        <v>2</v>
      </c>
      <c r="M3089" s="1">
        <f>Table3[[#This Row],[Risk 2 simulated occurences]]*_xlfn.LOGNORM.INV(Table3[[#This Row],[RV lognorm]],(LN(ImpLow2)+LN(ImpUp2))/2,(LN(ImpUp2)-LN(ImpLow2))/3.29)</f>
        <v>8583465.127367124</v>
      </c>
    </row>
    <row r="3090" spans="7:13">
      <c r="G3090">
        <v>1.5181266244119623E-2</v>
      </c>
      <c r="H3090">
        <v>3.5086781268514125E-2</v>
      </c>
      <c r="I3090">
        <v>5.4992296292908631E-2</v>
      </c>
      <c r="J3090">
        <f>_xlfn.BINOM.INV(BinomTrials,_xlfn.GAMMA.INV(Table3[[#This Row],[RV gamma]],GammaShape1,GammaRate1)/BinomTrials,Table3[[#This Row],[RV binom]])</f>
        <v>0</v>
      </c>
      <c r="K3090" s="1">
        <f>Table3[[#This Row],[Risk 1 Simulated occurences]]*_xlfn.LOGNORM.INV(Table3[[#This Row],[RV lognorm]],(LN(ImpLow1)+LN(ImpUp1))/2,(LN(ImpUp1)-LN(ImpLow1))/3.29)</f>
        <v>0</v>
      </c>
      <c r="L3090">
        <f>_xlfn.BINOM.INV(BinomTrials,_xlfn.GAMMA.INV(Table3[[#This Row],[RV gamma]],GammaShape2,GammaRate2)/BinomTrials,Table3[[#This Row],[RV binom]])</f>
        <v>0</v>
      </c>
      <c r="M3090" s="1">
        <f>Table3[[#This Row],[Risk 2 simulated occurences]]*_xlfn.LOGNORM.INV(Table3[[#This Row],[RV lognorm]],(LN(ImpLow2)+LN(ImpUp2))/2,(LN(ImpUp2)-LN(ImpLow2))/3.29)</f>
        <v>0</v>
      </c>
    </row>
    <row r="3091" spans="7:13">
      <c r="G3091">
        <v>0.15154176491850138</v>
      </c>
      <c r="H3091">
        <v>0.70353277991690333</v>
      </c>
      <c r="I3091">
        <v>0.25552379491530536</v>
      </c>
      <c r="J3091">
        <f>_xlfn.BINOM.INV(BinomTrials,_xlfn.GAMMA.INV(Table3[[#This Row],[RV gamma]],GammaShape1,GammaRate1)/BinomTrials,Table3[[#This Row],[RV binom]])</f>
        <v>1</v>
      </c>
      <c r="K3091" s="1">
        <f>Table3[[#This Row],[Risk 1 Simulated occurences]]*_xlfn.LOGNORM.INV(Table3[[#This Row],[RV lognorm]],(LN(ImpLow1)+LN(ImpUp1))/2,(LN(ImpUp1)-LN(ImpLow1))/3.29)</f>
        <v>19963.694813328908</v>
      </c>
      <c r="L3091">
        <f>_xlfn.BINOM.INV(BinomTrials,_xlfn.GAMMA.INV(Table3[[#This Row],[RV gamma]],GammaShape2,GammaRate2)/BinomTrials,Table3[[#This Row],[RV binom]])</f>
        <v>0</v>
      </c>
      <c r="M3091" s="1">
        <f>Table3[[#This Row],[Risk 2 simulated occurences]]*_xlfn.LOGNORM.INV(Table3[[#This Row],[RV lognorm]],(LN(ImpLow2)+LN(ImpUp2))/2,(LN(ImpUp2)-LN(ImpLow2))/3.29)</f>
        <v>0</v>
      </c>
    </row>
    <row r="3092" spans="7:13">
      <c r="G3092">
        <v>0.96244298525268346</v>
      </c>
      <c r="H3092">
        <v>0.27543206339489301</v>
      </c>
      <c r="I3092">
        <v>0.58842114153710245</v>
      </c>
      <c r="J3092">
        <f>_xlfn.BINOM.INV(BinomTrials,_xlfn.GAMMA.INV(Table3[[#This Row],[RV gamma]],GammaShape1,GammaRate1)/BinomTrials,Table3[[#This Row],[RV binom]])</f>
        <v>0</v>
      </c>
      <c r="K3092" s="1">
        <f>Table3[[#This Row],[Risk 1 Simulated occurences]]*_xlfn.LOGNORM.INV(Table3[[#This Row],[RV lognorm]],(LN(ImpLow1)+LN(ImpUp1))/2,(LN(ImpUp1)-LN(ImpLow1))/3.29)</f>
        <v>0</v>
      </c>
      <c r="L3092">
        <f>_xlfn.BINOM.INV(BinomTrials,_xlfn.GAMMA.INV(Table3[[#This Row],[RV gamma]],GammaShape2,GammaRate2)/BinomTrials,Table3[[#This Row],[RV binom]])</f>
        <v>0</v>
      </c>
      <c r="M3092" s="1">
        <f>Table3[[#This Row],[Risk 2 simulated occurences]]*_xlfn.LOGNORM.INV(Table3[[#This Row],[RV lognorm]],(LN(ImpLow2)+LN(ImpUp2))/2,(LN(ImpUp2)-LN(ImpLow2))/3.29)</f>
        <v>0</v>
      </c>
    </row>
    <row r="3093" spans="7:13">
      <c r="G3093">
        <v>0.77925314185174799</v>
      </c>
      <c r="H3093">
        <v>0.1866894779664881</v>
      </c>
      <c r="I3093">
        <v>0.59412581408122822</v>
      </c>
      <c r="J3093">
        <f>_xlfn.BINOM.INV(BinomTrials,_xlfn.GAMMA.INV(Table3[[#This Row],[RV gamma]],GammaShape1,GammaRate1)/BinomTrials,Table3[[#This Row],[RV binom]])</f>
        <v>0</v>
      </c>
      <c r="K3093" s="1">
        <f>Table3[[#This Row],[Risk 1 Simulated occurences]]*_xlfn.LOGNORM.INV(Table3[[#This Row],[RV lognorm]],(LN(ImpLow1)+LN(ImpUp1))/2,(LN(ImpUp1)-LN(ImpLow1))/3.29)</f>
        <v>0</v>
      </c>
      <c r="L3093">
        <f>_xlfn.BINOM.INV(BinomTrials,_xlfn.GAMMA.INV(Table3[[#This Row],[RV gamma]],GammaShape2,GammaRate2)/BinomTrials,Table3[[#This Row],[RV binom]])</f>
        <v>0</v>
      </c>
      <c r="M3093" s="1">
        <f>Table3[[#This Row],[Risk 2 simulated occurences]]*_xlfn.LOGNORM.INV(Table3[[#This Row],[RV lognorm]],(LN(ImpLow2)+LN(ImpUp2))/2,(LN(ImpUp2)-LN(ImpLow2))/3.29)</f>
        <v>0</v>
      </c>
    </row>
    <row r="3094" spans="7:13">
      <c r="G3094">
        <v>0.90755510232763137</v>
      </c>
      <c r="H3094">
        <v>0.69005618276542802</v>
      </c>
      <c r="I3094">
        <v>0.47255726320322478</v>
      </c>
      <c r="J3094">
        <f>_xlfn.BINOM.INV(BinomTrials,_xlfn.GAMMA.INV(Table3[[#This Row],[RV gamma]],GammaShape1,GammaRate1)/BinomTrials,Table3[[#This Row],[RV binom]])</f>
        <v>1</v>
      </c>
      <c r="K3094" s="1">
        <f>Table3[[#This Row],[Risk 1 Simulated occurences]]*_xlfn.LOGNORM.INV(Table3[[#This Row],[RV lognorm]],(LN(ImpLow1)+LN(ImpUp1))/2,(LN(ImpUp1)-LN(ImpLow1))/3.29)</f>
        <v>30135.267550468208</v>
      </c>
      <c r="L3094">
        <f>_xlfn.BINOM.INV(BinomTrials,_xlfn.GAMMA.INV(Table3[[#This Row],[RV gamma]],GammaShape2,GammaRate2)/BinomTrials,Table3[[#This Row],[RV binom]])</f>
        <v>0</v>
      </c>
      <c r="M3094" s="1">
        <f>Table3[[#This Row],[Risk 2 simulated occurences]]*_xlfn.LOGNORM.INV(Table3[[#This Row],[RV lognorm]],(LN(ImpLow2)+LN(ImpUp2))/2,(LN(ImpUp2)-LN(ImpLow2))/3.29)</f>
        <v>0</v>
      </c>
    </row>
    <row r="3095" spans="7:13">
      <c r="G3095">
        <v>0.27860482050040963</v>
      </c>
      <c r="H3095">
        <v>0.7742637385494372</v>
      </c>
      <c r="I3095">
        <v>0.26992265659846487</v>
      </c>
      <c r="J3095">
        <f>_xlfn.BINOM.INV(BinomTrials,_xlfn.GAMMA.INV(Table3[[#This Row],[RV gamma]],GammaShape1,GammaRate1)/BinomTrials,Table3[[#This Row],[RV binom]])</f>
        <v>1</v>
      </c>
      <c r="K3095" s="1">
        <f>Table3[[#This Row],[Risk 1 Simulated occurences]]*_xlfn.LOGNORM.INV(Table3[[#This Row],[RV lognorm]],(LN(ImpLow1)+LN(ImpUp1))/2,(LN(ImpUp1)-LN(ImpLow1))/3.29)</f>
        <v>20590.341464045814</v>
      </c>
      <c r="L3095">
        <f>_xlfn.BINOM.INV(BinomTrials,_xlfn.GAMMA.INV(Table3[[#This Row],[RV gamma]],GammaShape2,GammaRate2)/BinomTrials,Table3[[#This Row],[RV binom]])</f>
        <v>0</v>
      </c>
      <c r="M3095" s="1">
        <f>Table3[[#This Row],[Risk 2 simulated occurences]]*_xlfn.LOGNORM.INV(Table3[[#This Row],[RV lognorm]],(LN(ImpLow2)+LN(ImpUp2))/2,(LN(ImpUp2)-LN(ImpLow2))/3.29)</f>
        <v>0</v>
      </c>
    </row>
    <row r="3096" spans="7:13">
      <c r="G3096">
        <v>0.51121815038436003</v>
      </c>
      <c r="H3096">
        <v>5.0653800391896535E-2</v>
      </c>
      <c r="I3096">
        <v>0.59008945039943306</v>
      </c>
      <c r="J3096">
        <f>_xlfn.BINOM.INV(BinomTrials,_xlfn.GAMMA.INV(Table3[[#This Row],[RV gamma]],GammaShape1,GammaRate1)/BinomTrials,Table3[[#This Row],[RV binom]])</f>
        <v>0</v>
      </c>
      <c r="K3096" s="1">
        <f>Table3[[#This Row],[Risk 1 Simulated occurences]]*_xlfn.LOGNORM.INV(Table3[[#This Row],[RV lognorm]],(LN(ImpLow1)+LN(ImpUp1))/2,(LN(ImpUp1)-LN(ImpLow1))/3.29)</f>
        <v>0</v>
      </c>
      <c r="L3096">
        <f>_xlfn.BINOM.INV(BinomTrials,_xlfn.GAMMA.INV(Table3[[#This Row],[RV gamma]],GammaShape2,GammaRate2)/BinomTrials,Table3[[#This Row],[RV binom]])</f>
        <v>0</v>
      </c>
      <c r="M3096" s="1">
        <f>Table3[[#This Row],[Risk 2 simulated occurences]]*_xlfn.LOGNORM.INV(Table3[[#This Row],[RV lognorm]],(LN(ImpLow2)+LN(ImpUp2))/2,(LN(ImpUp2)-LN(ImpLow2))/3.29)</f>
        <v>0</v>
      </c>
    </row>
    <row r="3097" spans="7:13">
      <c r="G3097">
        <v>4.3453509939579998E-2</v>
      </c>
      <c r="H3097">
        <v>0.33842318660506193</v>
      </c>
      <c r="I3097">
        <v>0.63339286327054389</v>
      </c>
      <c r="J3097">
        <f>_xlfn.BINOM.INV(BinomTrials,_xlfn.GAMMA.INV(Table3[[#This Row],[RV gamma]],GammaShape1,GammaRate1)/BinomTrials,Table3[[#This Row],[RV binom]])</f>
        <v>0</v>
      </c>
      <c r="K3097" s="1">
        <f>Table3[[#This Row],[Risk 1 Simulated occurences]]*_xlfn.LOGNORM.INV(Table3[[#This Row],[RV lognorm]],(LN(ImpLow1)+LN(ImpUp1))/2,(LN(ImpUp1)-LN(ImpLow1))/3.29)</f>
        <v>0</v>
      </c>
      <c r="L3097">
        <f>_xlfn.BINOM.INV(BinomTrials,_xlfn.GAMMA.INV(Table3[[#This Row],[RV gamma]],GammaShape2,GammaRate2)/BinomTrials,Table3[[#This Row],[RV binom]])</f>
        <v>0</v>
      </c>
      <c r="M3097" s="1">
        <f>Table3[[#This Row],[Risk 2 simulated occurences]]*_xlfn.LOGNORM.INV(Table3[[#This Row],[RV lognorm]],(LN(ImpLow2)+LN(ImpUp2))/2,(LN(ImpUp2)-LN(ImpLow2))/3.29)</f>
        <v>0</v>
      </c>
    </row>
    <row r="3098" spans="7:13">
      <c r="G3098">
        <v>0.32314155452099702</v>
      </c>
      <c r="H3098">
        <v>0.87849727127631072</v>
      </c>
      <c r="I3098">
        <v>0.43385298803162436</v>
      </c>
      <c r="J3098">
        <f>_xlfn.BINOM.INV(BinomTrials,_xlfn.GAMMA.INV(Table3[[#This Row],[RV gamma]],GammaShape1,GammaRate1)/BinomTrials,Table3[[#This Row],[RV binom]])</f>
        <v>1</v>
      </c>
      <c r="K3098" s="1">
        <f>Table3[[#This Row],[Risk 1 Simulated occurences]]*_xlfn.LOGNORM.INV(Table3[[#This Row],[RV lognorm]],(LN(ImpLow1)+LN(ImpUp1))/2,(LN(ImpUp1)-LN(ImpLow1))/3.29)</f>
        <v>28142.967180644777</v>
      </c>
      <c r="L3098">
        <f>_xlfn.BINOM.INV(BinomTrials,_xlfn.GAMMA.INV(Table3[[#This Row],[RV gamma]],GammaShape2,GammaRate2)/BinomTrials,Table3[[#This Row],[RV binom]])</f>
        <v>1</v>
      </c>
      <c r="M3098" s="1">
        <f>Table3[[#This Row],[Risk 2 simulated occurences]]*_xlfn.LOGNORM.INV(Table3[[#This Row],[RV lognorm]],(LN(ImpLow2)+LN(ImpUp2))/2,(LN(ImpUp2)-LN(ImpLow2))/3.29)</f>
        <v>2814296.7180644791</v>
      </c>
    </row>
    <row r="3099" spans="7:13">
      <c r="G3099">
        <v>4.0106834396769681E-2</v>
      </c>
      <c r="H3099">
        <v>0.9036383409535691</v>
      </c>
      <c r="I3099">
        <v>0.76716984751036854</v>
      </c>
      <c r="J3099">
        <f>_xlfn.BINOM.INV(BinomTrials,_xlfn.GAMMA.INV(Table3[[#This Row],[RV gamma]],GammaShape1,GammaRate1)/BinomTrials,Table3[[#This Row],[RV binom]])</f>
        <v>1</v>
      </c>
      <c r="K3099" s="1">
        <f>Table3[[#This Row],[Risk 1 Simulated occurences]]*_xlfn.LOGNORM.INV(Table3[[#This Row],[RV lognorm]],(LN(ImpLow1)+LN(ImpUp1))/2,(LN(ImpUp1)-LN(ImpLow1))/3.29)</f>
        <v>52692.669425344488</v>
      </c>
      <c r="L3099">
        <f>_xlfn.BINOM.INV(BinomTrials,_xlfn.GAMMA.INV(Table3[[#This Row],[RV gamma]],GammaShape2,GammaRate2)/BinomTrials,Table3[[#This Row],[RV binom]])</f>
        <v>1</v>
      </c>
      <c r="M3099" s="1">
        <f>Table3[[#This Row],[Risk 2 simulated occurences]]*_xlfn.LOGNORM.INV(Table3[[#This Row],[RV lognorm]],(LN(ImpLow2)+LN(ImpUp2))/2,(LN(ImpUp2)-LN(ImpLow2))/3.29)</f>
        <v>5269266.9425344607</v>
      </c>
    </row>
    <row r="3100" spans="7:13">
      <c r="G3100">
        <v>7.5565706508031905E-2</v>
      </c>
      <c r="H3100">
        <v>0.44959640663564038</v>
      </c>
      <c r="I3100">
        <v>0.8236271067632488</v>
      </c>
      <c r="J3100">
        <f>_xlfn.BINOM.INV(BinomTrials,_xlfn.GAMMA.INV(Table3[[#This Row],[RV gamma]],GammaShape1,GammaRate1)/BinomTrials,Table3[[#This Row],[RV binom]])</f>
        <v>0</v>
      </c>
      <c r="K3100" s="1">
        <f>Table3[[#This Row],[Risk 1 Simulated occurences]]*_xlfn.LOGNORM.INV(Table3[[#This Row],[RV lognorm]],(LN(ImpLow1)+LN(ImpUp1))/2,(LN(ImpUp1)-LN(ImpLow1))/3.29)</f>
        <v>0</v>
      </c>
      <c r="L3100">
        <f>_xlfn.BINOM.INV(BinomTrials,_xlfn.GAMMA.INV(Table3[[#This Row],[RV gamma]],GammaShape2,GammaRate2)/BinomTrials,Table3[[#This Row],[RV binom]])</f>
        <v>0</v>
      </c>
      <c r="M3100" s="1">
        <f>Table3[[#This Row],[Risk 2 simulated occurences]]*_xlfn.LOGNORM.INV(Table3[[#This Row],[RV lognorm]],(LN(ImpLow2)+LN(ImpUp2))/2,(LN(ImpUp2)-LN(ImpLow2))/3.29)</f>
        <v>0</v>
      </c>
    </row>
    <row r="3101" spans="7:13">
      <c r="G3101">
        <v>3.2829280492304491E-2</v>
      </c>
      <c r="H3101">
        <v>0.36680632520783985</v>
      </c>
      <c r="I3101">
        <v>0.7007833699233752</v>
      </c>
      <c r="J3101">
        <f>_xlfn.BINOM.INV(BinomTrials,_xlfn.GAMMA.INV(Table3[[#This Row],[RV gamma]],GammaShape1,GammaRate1)/BinomTrials,Table3[[#This Row],[RV binom]])</f>
        <v>0</v>
      </c>
      <c r="K3101" s="1">
        <f>Table3[[#This Row],[Risk 1 Simulated occurences]]*_xlfn.LOGNORM.INV(Table3[[#This Row],[RV lognorm]],(LN(ImpLow1)+LN(ImpUp1))/2,(LN(ImpUp1)-LN(ImpLow1))/3.29)</f>
        <v>0</v>
      </c>
      <c r="L3101">
        <f>_xlfn.BINOM.INV(BinomTrials,_xlfn.GAMMA.INV(Table3[[#This Row],[RV gamma]],GammaShape2,GammaRate2)/BinomTrials,Table3[[#This Row],[RV binom]])</f>
        <v>0</v>
      </c>
      <c r="M3101" s="1">
        <f>Table3[[#This Row],[Risk 2 simulated occurences]]*_xlfn.LOGNORM.INV(Table3[[#This Row],[RV lognorm]],(LN(ImpLow2)+LN(ImpUp2))/2,(LN(ImpUp2)-LN(ImpLow2))/3.29)</f>
        <v>0</v>
      </c>
    </row>
    <row r="3102" spans="7:13">
      <c r="G3102">
        <v>0.76171723416155079</v>
      </c>
      <c r="H3102">
        <v>0.91390776816471841</v>
      </c>
      <c r="I3102">
        <v>6.6098302167886078E-2</v>
      </c>
      <c r="J3102">
        <f>_xlfn.BINOM.INV(BinomTrials,_xlfn.GAMMA.INV(Table3[[#This Row],[RV gamma]],GammaShape1,GammaRate1)/BinomTrials,Table3[[#This Row],[RV binom]])</f>
        <v>2</v>
      </c>
      <c r="K3102" s="1">
        <f>Table3[[#This Row],[Risk 1 Simulated occurences]]*_xlfn.LOGNORM.INV(Table3[[#This Row],[RV lognorm]],(LN(ImpLow1)+LN(ImpUp1))/2,(LN(ImpUp1)-LN(ImpLow1))/3.29)</f>
        <v>22051.21009804299</v>
      </c>
      <c r="L3102">
        <f>_xlfn.BINOM.INV(BinomTrials,_xlfn.GAMMA.INV(Table3[[#This Row],[RV gamma]],GammaShape2,GammaRate2)/BinomTrials,Table3[[#This Row],[RV binom]])</f>
        <v>1</v>
      </c>
      <c r="M3102" s="1">
        <f>Table3[[#This Row],[Risk 2 simulated occurences]]*_xlfn.LOGNORM.INV(Table3[[#This Row],[RV lognorm]],(LN(ImpLow2)+LN(ImpUp2))/2,(LN(ImpUp2)-LN(ImpLow2))/3.29)</f>
        <v>1102560.5049021482</v>
      </c>
    </row>
    <row r="3103" spans="7:13">
      <c r="G3103">
        <v>0.18155455318351954</v>
      </c>
      <c r="H3103">
        <v>4.7859544422412081E-2</v>
      </c>
      <c r="I3103">
        <v>0.91416453566130462</v>
      </c>
      <c r="J3103">
        <f>_xlfn.BINOM.INV(BinomTrials,_xlfn.GAMMA.INV(Table3[[#This Row],[RV gamma]],GammaShape1,GammaRate1)/BinomTrials,Table3[[#This Row],[RV binom]])</f>
        <v>0</v>
      </c>
      <c r="K3103" s="1">
        <f>Table3[[#This Row],[Risk 1 Simulated occurences]]*_xlfn.LOGNORM.INV(Table3[[#This Row],[RV lognorm]],(LN(ImpLow1)+LN(ImpUp1))/2,(LN(ImpUp1)-LN(ImpLow1))/3.29)</f>
        <v>0</v>
      </c>
      <c r="L3103">
        <f>_xlfn.BINOM.INV(BinomTrials,_xlfn.GAMMA.INV(Table3[[#This Row],[RV gamma]],GammaShape2,GammaRate2)/BinomTrials,Table3[[#This Row],[RV binom]])</f>
        <v>0</v>
      </c>
      <c r="M3103" s="1">
        <f>Table3[[#This Row],[Risk 2 simulated occurences]]*_xlfn.LOGNORM.INV(Table3[[#This Row],[RV lognorm]],(LN(ImpLow2)+LN(ImpUp2))/2,(LN(ImpUp2)-LN(ImpLow2))/3.29)</f>
        <v>0</v>
      </c>
    </row>
    <row r="3104" spans="7:13">
      <c r="G3104">
        <v>0.3873753554128927</v>
      </c>
      <c r="H3104">
        <v>0.37536310747981216</v>
      </c>
      <c r="I3104">
        <v>0.36335085954673163</v>
      </c>
      <c r="J3104">
        <f>_xlfn.BINOM.INV(BinomTrials,_xlfn.GAMMA.INV(Table3[[#This Row],[RV gamma]],GammaShape1,GammaRate1)/BinomTrials,Table3[[#This Row],[RV binom]])</f>
        <v>0</v>
      </c>
      <c r="K3104" s="1">
        <f>Table3[[#This Row],[Risk 1 Simulated occurences]]*_xlfn.LOGNORM.INV(Table3[[#This Row],[RV lognorm]],(LN(ImpLow1)+LN(ImpUp1))/2,(LN(ImpUp1)-LN(ImpLow1))/3.29)</f>
        <v>0</v>
      </c>
      <c r="L3104">
        <f>_xlfn.BINOM.INV(BinomTrials,_xlfn.GAMMA.INV(Table3[[#This Row],[RV gamma]],GammaShape2,GammaRate2)/BinomTrials,Table3[[#This Row],[RV binom]])</f>
        <v>0</v>
      </c>
      <c r="M3104" s="1">
        <f>Table3[[#This Row],[Risk 2 simulated occurences]]*_xlfn.LOGNORM.INV(Table3[[#This Row],[RV lognorm]],(LN(ImpLow2)+LN(ImpUp2))/2,(LN(ImpUp2)-LN(ImpLow2))/3.29)</f>
        <v>0</v>
      </c>
    </row>
    <row r="3105" spans="7:13">
      <c r="G3105">
        <v>0.6175984244875603</v>
      </c>
      <c r="H3105">
        <v>0.72774741320300262</v>
      </c>
      <c r="I3105">
        <v>0.83789640191844494</v>
      </c>
      <c r="J3105">
        <f>_xlfn.BINOM.INV(BinomTrials,_xlfn.GAMMA.INV(Table3[[#This Row],[RV gamma]],GammaShape1,GammaRate1)/BinomTrials,Table3[[#This Row],[RV binom]])</f>
        <v>1</v>
      </c>
      <c r="K3105" s="1">
        <f>Table3[[#This Row],[Risk 1 Simulated occurences]]*_xlfn.LOGNORM.INV(Table3[[#This Row],[RV lognorm]],(LN(ImpLow1)+LN(ImpUp1))/2,(LN(ImpUp1)-LN(ImpLow1))/3.29)</f>
        <v>63044.929669862155</v>
      </c>
      <c r="L3105">
        <f>_xlfn.BINOM.INV(BinomTrials,_xlfn.GAMMA.INV(Table3[[#This Row],[RV gamma]],GammaShape2,GammaRate2)/BinomTrials,Table3[[#This Row],[RV binom]])</f>
        <v>0</v>
      </c>
      <c r="M3105" s="1">
        <f>Table3[[#This Row],[Risk 2 simulated occurences]]*_xlfn.LOGNORM.INV(Table3[[#This Row],[RV lognorm]],(LN(ImpLow2)+LN(ImpUp2))/2,(LN(ImpUp2)-LN(ImpLow2))/3.29)</f>
        <v>0</v>
      </c>
    </row>
    <row r="3106" spans="7:13">
      <c r="G3106">
        <v>0.9767203624251859</v>
      </c>
      <c r="H3106">
        <v>0.25077370286489542</v>
      </c>
      <c r="I3106">
        <v>0.52482704330460495</v>
      </c>
      <c r="J3106">
        <f>_xlfn.BINOM.INV(BinomTrials,_xlfn.GAMMA.INV(Table3[[#This Row],[RV gamma]],GammaShape1,GammaRate1)/BinomTrials,Table3[[#This Row],[RV binom]])</f>
        <v>0</v>
      </c>
      <c r="K3106" s="1">
        <f>Table3[[#This Row],[Risk 1 Simulated occurences]]*_xlfn.LOGNORM.INV(Table3[[#This Row],[RV lognorm]],(LN(ImpLow1)+LN(ImpUp1))/2,(LN(ImpUp1)-LN(ImpLow1))/3.29)</f>
        <v>0</v>
      </c>
      <c r="L3106">
        <f>_xlfn.BINOM.INV(BinomTrials,_xlfn.GAMMA.INV(Table3[[#This Row],[RV gamma]],GammaShape2,GammaRate2)/BinomTrials,Table3[[#This Row],[RV binom]])</f>
        <v>0</v>
      </c>
      <c r="M3106" s="1">
        <f>Table3[[#This Row],[Risk 2 simulated occurences]]*_xlfn.LOGNORM.INV(Table3[[#This Row],[RV lognorm]],(LN(ImpLow2)+LN(ImpUp2))/2,(LN(ImpUp2)-LN(ImpLow2))/3.29)</f>
        <v>0</v>
      </c>
    </row>
    <row r="3107" spans="7:13">
      <c r="G3107">
        <v>0.73913128009956852</v>
      </c>
      <c r="H3107">
        <v>0.75362405029759927</v>
      </c>
      <c r="I3107">
        <v>0.76811682049563001</v>
      </c>
      <c r="J3107">
        <f>_xlfn.BINOM.INV(BinomTrials,_xlfn.GAMMA.INV(Table3[[#This Row],[RV gamma]],GammaShape1,GammaRate1)/BinomTrials,Table3[[#This Row],[RV binom]])</f>
        <v>1</v>
      </c>
      <c r="K3107" s="1">
        <f>Table3[[#This Row],[Risk 1 Simulated occurences]]*_xlfn.LOGNORM.INV(Table3[[#This Row],[RV lognorm]],(LN(ImpLow1)+LN(ImpUp1))/2,(LN(ImpUp1)-LN(ImpLow1))/3.29)</f>
        <v>52807.151756316925</v>
      </c>
      <c r="L3107">
        <f>_xlfn.BINOM.INV(BinomTrials,_xlfn.GAMMA.INV(Table3[[#This Row],[RV gamma]],GammaShape2,GammaRate2)/BinomTrials,Table3[[#This Row],[RV binom]])</f>
        <v>0</v>
      </c>
      <c r="M3107" s="1">
        <f>Table3[[#This Row],[Risk 2 simulated occurences]]*_xlfn.LOGNORM.INV(Table3[[#This Row],[RV lognorm]],(LN(ImpLow2)+LN(ImpUp2))/2,(LN(ImpUp2)-LN(ImpLow2))/3.29)</f>
        <v>0</v>
      </c>
    </row>
    <row r="3108" spans="7:13">
      <c r="G3108">
        <v>0.57942463344867556</v>
      </c>
      <c r="H3108">
        <v>0.15941335175159077</v>
      </c>
      <c r="I3108">
        <v>0.73940207005450598</v>
      </c>
      <c r="J3108">
        <f>_xlfn.BINOM.INV(BinomTrials,_xlfn.GAMMA.INV(Table3[[#This Row],[RV gamma]],GammaShape1,GammaRate1)/BinomTrials,Table3[[#This Row],[RV binom]])</f>
        <v>0</v>
      </c>
      <c r="K3108" s="1">
        <f>Table3[[#This Row],[Risk 1 Simulated occurences]]*_xlfn.LOGNORM.INV(Table3[[#This Row],[RV lognorm]],(LN(ImpLow1)+LN(ImpUp1))/2,(LN(ImpUp1)-LN(ImpLow1))/3.29)</f>
        <v>0</v>
      </c>
      <c r="L3108">
        <f>_xlfn.BINOM.INV(BinomTrials,_xlfn.GAMMA.INV(Table3[[#This Row],[RV gamma]],GammaShape2,GammaRate2)/BinomTrials,Table3[[#This Row],[RV binom]])</f>
        <v>0</v>
      </c>
      <c r="M3108" s="1">
        <f>Table3[[#This Row],[Risk 2 simulated occurences]]*_xlfn.LOGNORM.INV(Table3[[#This Row],[RV lognorm]],(LN(ImpLow2)+LN(ImpUp2))/2,(LN(ImpUp2)-LN(ImpLow2))/3.29)</f>
        <v>0</v>
      </c>
    </row>
    <row r="3109" spans="7:13">
      <c r="G3109">
        <v>0.38981437189030199</v>
      </c>
      <c r="H3109">
        <v>0.26020288898619026</v>
      </c>
      <c r="I3109">
        <v>0.13059140608207853</v>
      </c>
      <c r="J3109">
        <f>_xlfn.BINOM.INV(BinomTrials,_xlfn.GAMMA.INV(Table3[[#This Row],[RV gamma]],GammaShape1,GammaRate1)/BinomTrials,Table3[[#This Row],[RV binom]])</f>
        <v>0</v>
      </c>
      <c r="K3109" s="1">
        <f>Table3[[#This Row],[Risk 1 Simulated occurences]]*_xlfn.LOGNORM.INV(Table3[[#This Row],[RV lognorm]],(LN(ImpLow1)+LN(ImpUp1))/2,(LN(ImpUp1)-LN(ImpLow1))/3.29)</f>
        <v>0</v>
      </c>
      <c r="L3109">
        <f>_xlfn.BINOM.INV(BinomTrials,_xlfn.GAMMA.INV(Table3[[#This Row],[RV gamma]],GammaShape2,GammaRate2)/BinomTrials,Table3[[#This Row],[RV binom]])</f>
        <v>0</v>
      </c>
      <c r="M3109" s="1">
        <f>Table3[[#This Row],[Risk 2 simulated occurences]]*_xlfn.LOGNORM.INV(Table3[[#This Row],[RV lognorm]],(LN(ImpLow2)+LN(ImpUp2))/2,(LN(ImpUp2)-LN(ImpLow2))/3.29)</f>
        <v>0</v>
      </c>
    </row>
    <row r="3110" spans="7:13">
      <c r="G3110">
        <v>0.61014836030553488</v>
      </c>
      <c r="H3110">
        <v>0.22995519089976102</v>
      </c>
      <c r="I3110">
        <v>0.84976202149398716</v>
      </c>
      <c r="J3110">
        <f>_xlfn.BINOM.INV(BinomTrials,_xlfn.GAMMA.INV(Table3[[#This Row],[RV gamma]],GammaShape1,GammaRate1)/BinomTrials,Table3[[#This Row],[RV binom]])</f>
        <v>0</v>
      </c>
      <c r="K3110" s="1">
        <f>Table3[[#This Row],[Risk 1 Simulated occurences]]*_xlfn.LOGNORM.INV(Table3[[#This Row],[RV lognorm]],(LN(ImpLow1)+LN(ImpUp1))/2,(LN(ImpUp1)-LN(ImpLow1))/3.29)</f>
        <v>0</v>
      </c>
      <c r="L3110">
        <f>_xlfn.BINOM.INV(BinomTrials,_xlfn.GAMMA.INV(Table3[[#This Row],[RV gamma]],GammaShape2,GammaRate2)/BinomTrials,Table3[[#This Row],[RV binom]])</f>
        <v>0</v>
      </c>
      <c r="M3110" s="1">
        <f>Table3[[#This Row],[Risk 2 simulated occurences]]*_xlfn.LOGNORM.INV(Table3[[#This Row],[RV lognorm]],(LN(ImpLow2)+LN(ImpUp2))/2,(LN(ImpUp2)-LN(ImpLow2))/3.29)</f>
        <v>0</v>
      </c>
    </row>
    <row r="3111" spans="7:13">
      <c r="G3111">
        <v>0.76349165512411465</v>
      </c>
      <c r="H3111">
        <v>0.85689345228341107</v>
      </c>
      <c r="I3111">
        <v>0.95029524944270738</v>
      </c>
      <c r="J3111">
        <f>_xlfn.BINOM.INV(BinomTrials,_xlfn.GAMMA.INV(Table3[[#This Row],[RV gamma]],GammaShape1,GammaRate1)/BinomTrials,Table3[[#This Row],[RV binom]])</f>
        <v>1</v>
      </c>
      <c r="K3111" s="1">
        <f>Table3[[#This Row],[Risk 1 Simulated occurences]]*_xlfn.LOGNORM.INV(Table3[[#This Row],[RV lognorm]],(LN(ImpLow1)+LN(ImpUp1))/2,(LN(ImpUp1)-LN(ImpLow1))/3.29)</f>
        <v>100190.76589876782</v>
      </c>
      <c r="L3111">
        <f>_xlfn.BINOM.INV(BinomTrials,_xlfn.GAMMA.INV(Table3[[#This Row],[RV gamma]],GammaShape2,GammaRate2)/BinomTrials,Table3[[#This Row],[RV binom]])</f>
        <v>1</v>
      </c>
      <c r="M3111" s="1">
        <f>Table3[[#This Row],[Risk 2 simulated occurences]]*_xlfn.LOGNORM.INV(Table3[[#This Row],[RV lognorm]],(LN(ImpLow2)+LN(ImpUp2))/2,(LN(ImpUp2)-LN(ImpLow2))/3.29)</f>
        <v>10019076.589876805</v>
      </c>
    </row>
    <row r="3112" spans="7:13">
      <c r="G3112">
        <v>4.2476709951868611E-3</v>
      </c>
      <c r="H3112">
        <v>0.80825252728921015</v>
      </c>
      <c r="I3112">
        <v>0.61225738358323345</v>
      </c>
      <c r="J3112">
        <f>_xlfn.BINOM.INV(BinomTrials,_xlfn.GAMMA.INV(Table3[[#This Row],[RV gamma]],GammaShape1,GammaRate1)/BinomTrials,Table3[[#This Row],[RV binom]])</f>
        <v>1</v>
      </c>
      <c r="K3112" s="1">
        <f>Table3[[#This Row],[Risk 1 Simulated occurences]]*_xlfn.LOGNORM.INV(Table3[[#This Row],[RV lognorm]],(LN(ImpLow1)+LN(ImpUp1))/2,(LN(ImpUp1)-LN(ImpLow1))/3.29)</f>
        <v>38609.056312292705</v>
      </c>
      <c r="L3112">
        <f>_xlfn.BINOM.INV(BinomTrials,_xlfn.GAMMA.INV(Table3[[#This Row],[RV gamma]],GammaShape2,GammaRate2)/BinomTrials,Table3[[#This Row],[RV binom]])</f>
        <v>0</v>
      </c>
      <c r="M3112" s="1">
        <f>Table3[[#This Row],[Risk 2 simulated occurences]]*_xlfn.LOGNORM.INV(Table3[[#This Row],[RV lognorm]],(LN(ImpLow2)+LN(ImpUp2))/2,(LN(ImpUp2)-LN(ImpLow2))/3.29)</f>
        <v>0</v>
      </c>
    </row>
    <row r="3113" spans="7:13">
      <c r="G3113">
        <v>0.39060641610557512</v>
      </c>
      <c r="H3113">
        <v>0.30022614975470402</v>
      </c>
      <c r="I3113">
        <v>0.20984588340383298</v>
      </c>
      <c r="J3113">
        <f>_xlfn.BINOM.INV(BinomTrials,_xlfn.GAMMA.INV(Table3[[#This Row],[RV gamma]],GammaShape1,GammaRate1)/BinomTrials,Table3[[#This Row],[RV binom]])</f>
        <v>0</v>
      </c>
      <c r="K3113" s="1">
        <f>Table3[[#This Row],[Risk 1 Simulated occurences]]*_xlfn.LOGNORM.INV(Table3[[#This Row],[RV lognorm]],(LN(ImpLow1)+LN(ImpUp1))/2,(LN(ImpUp1)-LN(ImpLow1))/3.29)</f>
        <v>0</v>
      </c>
      <c r="L3113">
        <f>_xlfn.BINOM.INV(BinomTrials,_xlfn.GAMMA.INV(Table3[[#This Row],[RV gamma]],GammaShape2,GammaRate2)/BinomTrials,Table3[[#This Row],[RV binom]])</f>
        <v>0</v>
      </c>
      <c r="M3113" s="1">
        <f>Table3[[#This Row],[Risk 2 simulated occurences]]*_xlfn.LOGNORM.INV(Table3[[#This Row],[RV lognorm]],(LN(ImpLow2)+LN(ImpUp2))/2,(LN(ImpUp2)-LN(ImpLow2))/3.29)</f>
        <v>0</v>
      </c>
    </row>
    <row r="3114" spans="7:13">
      <c r="G3114">
        <v>0.92203548640107524</v>
      </c>
      <c r="H3114">
        <v>0.90089892731090027</v>
      </c>
      <c r="I3114">
        <v>0.87976236822072529</v>
      </c>
      <c r="J3114">
        <f>_xlfn.BINOM.INV(BinomTrials,_xlfn.GAMMA.INV(Table3[[#This Row],[RV gamma]],GammaShape1,GammaRate1)/BinomTrials,Table3[[#This Row],[RV binom]])</f>
        <v>2</v>
      </c>
      <c r="K3114" s="1">
        <f>Table3[[#This Row],[Risk 1 Simulated occurences]]*_xlfn.LOGNORM.INV(Table3[[#This Row],[RV lognorm]],(LN(ImpLow1)+LN(ImpUp1))/2,(LN(ImpUp1)-LN(ImpLow1))/3.29)</f>
        <v>143816.26990522552</v>
      </c>
      <c r="L3114">
        <f>_xlfn.BINOM.INV(BinomTrials,_xlfn.GAMMA.INV(Table3[[#This Row],[RV gamma]],GammaShape2,GammaRate2)/BinomTrials,Table3[[#This Row],[RV binom]])</f>
        <v>1</v>
      </c>
      <c r="M3114" s="1">
        <f>Table3[[#This Row],[Risk 2 simulated occurences]]*_xlfn.LOGNORM.INV(Table3[[#This Row],[RV lognorm]],(LN(ImpLow2)+LN(ImpUp2))/2,(LN(ImpUp2)-LN(ImpLow2))/3.29)</f>
        <v>7190813.4952612789</v>
      </c>
    </row>
    <row r="3115" spans="7:13">
      <c r="G3115">
        <v>0.650419942871863</v>
      </c>
      <c r="H3115">
        <v>0.40827131430072305</v>
      </c>
      <c r="I3115">
        <v>0.16612268572958311</v>
      </c>
      <c r="J3115">
        <f>_xlfn.BINOM.INV(BinomTrials,_xlfn.GAMMA.INV(Table3[[#This Row],[RV gamma]],GammaShape1,GammaRate1)/BinomTrials,Table3[[#This Row],[RV binom]])</f>
        <v>0</v>
      </c>
      <c r="K3115" s="1">
        <f>Table3[[#This Row],[Risk 1 Simulated occurences]]*_xlfn.LOGNORM.INV(Table3[[#This Row],[RV lognorm]],(LN(ImpLow1)+LN(ImpUp1))/2,(LN(ImpUp1)-LN(ImpLow1))/3.29)</f>
        <v>0</v>
      </c>
      <c r="L3115">
        <f>_xlfn.BINOM.INV(BinomTrials,_xlfn.GAMMA.INV(Table3[[#This Row],[RV gamma]],GammaShape2,GammaRate2)/BinomTrials,Table3[[#This Row],[RV binom]])</f>
        <v>0</v>
      </c>
      <c r="M3115" s="1">
        <f>Table3[[#This Row],[Risk 2 simulated occurences]]*_xlfn.LOGNORM.INV(Table3[[#This Row],[RV lognorm]],(LN(ImpLow2)+LN(ImpUp2))/2,(LN(ImpUp2)-LN(ImpLow2))/3.29)</f>
        <v>0</v>
      </c>
    </row>
    <row r="3116" spans="7:13">
      <c r="G3116">
        <v>0.60797984740137112</v>
      </c>
      <c r="H3116">
        <v>0.81597945225237845</v>
      </c>
      <c r="I3116">
        <v>2.3979057103385711E-2</v>
      </c>
      <c r="J3116">
        <f>_xlfn.BINOM.INV(BinomTrials,_xlfn.GAMMA.INV(Table3[[#This Row],[RV gamma]],GammaShape1,GammaRate1)/BinomTrials,Table3[[#This Row],[RV binom]])</f>
        <v>1</v>
      </c>
      <c r="K3116" s="1">
        <f>Table3[[#This Row],[Risk 1 Simulated occurences]]*_xlfn.LOGNORM.INV(Table3[[#This Row],[RV lognorm]],(LN(ImpLow1)+LN(ImpUp1))/2,(LN(ImpUp1)-LN(ImpLow1))/3.29)</f>
        <v>7922.5211534771897</v>
      </c>
      <c r="L3116">
        <f>_xlfn.BINOM.INV(BinomTrials,_xlfn.GAMMA.INV(Table3[[#This Row],[RV gamma]],GammaShape2,GammaRate2)/BinomTrials,Table3[[#This Row],[RV binom]])</f>
        <v>0</v>
      </c>
      <c r="M3116" s="1">
        <f>Table3[[#This Row],[Risk 2 simulated occurences]]*_xlfn.LOGNORM.INV(Table3[[#This Row],[RV lognorm]],(LN(ImpLow2)+LN(ImpUp2))/2,(LN(ImpUp2)-LN(ImpLow2))/3.29)</f>
        <v>0</v>
      </c>
    </row>
    <row r="3117" spans="7:13">
      <c r="G3117">
        <v>0.31729527484499631</v>
      </c>
      <c r="H3117">
        <v>0.16665400572430994</v>
      </c>
      <c r="I3117">
        <v>1.6012736603623599E-2</v>
      </c>
      <c r="J3117">
        <f>_xlfn.BINOM.INV(BinomTrials,_xlfn.GAMMA.INV(Table3[[#This Row],[RV gamma]],GammaShape1,GammaRate1)/BinomTrials,Table3[[#This Row],[RV binom]])</f>
        <v>0</v>
      </c>
      <c r="K3117" s="1">
        <f>Table3[[#This Row],[Risk 1 Simulated occurences]]*_xlfn.LOGNORM.INV(Table3[[#This Row],[RV lognorm]],(LN(ImpLow1)+LN(ImpUp1))/2,(LN(ImpUp1)-LN(ImpLow1))/3.29)</f>
        <v>0</v>
      </c>
      <c r="L3117">
        <f>_xlfn.BINOM.INV(BinomTrials,_xlfn.GAMMA.INV(Table3[[#This Row],[RV gamma]],GammaShape2,GammaRate2)/BinomTrials,Table3[[#This Row],[RV binom]])</f>
        <v>0</v>
      </c>
      <c r="M3117" s="1">
        <f>Table3[[#This Row],[Risk 2 simulated occurences]]*_xlfn.LOGNORM.INV(Table3[[#This Row],[RV lognorm]],(LN(ImpLow2)+LN(ImpUp2))/2,(LN(ImpUp2)-LN(ImpLow2))/3.29)</f>
        <v>0</v>
      </c>
    </row>
    <row r="3118" spans="7:13">
      <c r="G3118">
        <v>0.78168431985270437</v>
      </c>
      <c r="H3118">
        <v>0.95387420847726712</v>
      </c>
      <c r="I3118">
        <v>0.12606409710183</v>
      </c>
      <c r="J3118">
        <f>_xlfn.BINOM.INV(BinomTrials,_xlfn.GAMMA.INV(Table3[[#This Row],[RV gamma]],GammaShape1,GammaRate1)/BinomTrials,Table3[[#This Row],[RV binom]])</f>
        <v>2</v>
      </c>
      <c r="K3118" s="1">
        <f>Table3[[#This Row],[Risk 1 Simulated occurences]]*_xlfn.LOGNORM.INV(Table3[[#This Row],[RV lognorm]],(LN(ImpLow1)+LN(ImpUp1))/2,(LN(ImpUp1)-LN(ImpLow1))/3.29)</f>
        <v>28375.679225751577</v>
      </c>
      <c r="L3118">
        <f>_xlfn.BINOM.INV(BinomTrials,_xlfn.GAMMA.INV(Table3[[#This Row],[RV gamma]],GammaShape2,GammaRate2)/BinomTrials,Table3[[#This Row],[RV binom]])</f>
        <v>1</v>
      </c>
      <c r="M3118" s="1">
        <f>Table3[[#This Row],[Risk 2 simulated occurences]]*_xlfn.LOGNORM.INV(Table3[[#This Row],[RV lognorm]],(LN(ImpLow2)+LN(ImpUp2))/2,(LN(ImpUp2)-LN(ImpLow2))/3.29)</f>
        <v>1418783.9612875795</v>
      </c>
    </row>
    <row r="3119" spans="7:13">
      <c r="G3119">
        <v>0.76836376440169463</v>
      </c>
      <c r="H3119">
        <v>0.76382187742917884</v>
      </c>
      <c r="I3119">
        <v>0.75927999045666306</v>
      </c>
      <c r="J3119">
        <f>_xlfn.BINOM.INV(BinomTrials,_xlfn.GAMMA.INV(Table3[[#This Row],[RV gamma]],GammaShape1,GammaRate1)/BinomTrials,Table3[[#This Row],[RV binom]])</f>
        <v>1</v>
      </c>
      <c r="K3119" s="1">
        <f>Table3[[#This Row],[Risk 1 Simulated occurences]]*_xlfn.LOGNORM.INV(Table3[[#This Row],[RV lognorm]],(LN(ImpLow1)+LN(ImpUp1))/2,(LN(ImpUp1)-LN(ImpLow1))/3.29)</f>
        <v>51758.088233108385</v>
      </c>
      <c r="L3119">
        <f>_xlfn.BINOM.INV(BinomTrials,_xlfn.GAMMA.INV(Table3[[#This Row],[RV gamma]],GammaShape2,GammaRate2)/BinomTrials,Table3[[#This Row],[RV binom]])</f>
        <v>0</v>
      </c>
      <c r="M3119" s="1">
        <f>Table3[[#This Row],[Risk 2 simulated occurences]]*_xlfn.LOGNORM.INV(Table3[[#This Row],[RV lognorm]],(LN(ImpLow2)+LN(ImpUp2))/2,(LN(ImpUp2)-LN(ImpLow2))/3.29)</f>
        <v>0</v>
      </c>
    </row>
    <row r="3120" spans="7:13">
      <c r="G3120">
        <v>0.88978829928198289</v>
      </c>
      <c r="H3120">
        <v>0.55429395220908051</v>
      </c>
      <c r="I3120">
        <v>0.21879960513617824</v>
      </c>
      <c r="J3120">
        <f>_xlfn.BINOM.INV(BinomTrials,_xlfn.GAMMA.INV(Table3[[#This Row],[RV gamma]],GammaShape1,GammaRate1)/BinomTrials,Table3[[#This Row],[RV binom]])</f>
        <v>1</v>
      </c>
      <c r="K3120" s="1">
        <f>Table3[[#This Row],[Risk 1 Simulated occurences]]*_xlfn.LOGNORM.INV(Table3[[#This Row],[RV lognorm]],(LN(ImpLow1)+LN(ImpUp1))/2,(LN(ImpUp1)-LN(ImpLow1))/3.29)</f>
        <v>18367.778306936489</v>
      </c>
      <c r="L3120">
        <f>_xlfn.BINOM.INV(BinomTrials,_xlfn.GAMMA.INV(Table3[[#This Row],[RV gamma]],GammaShape2,GammaRate2)/BinomTrials,Table3[[#This Row],[RV binom]])</f>
        <v>0</v>
      </c>
      <c r="M3120" s="1">
        <f>Table3[[#This Row],[Risk 2 simulated occurences]]*_xlfn.LOGNORM.INV(Table3[[#This Row],[RV lognorm]],(LN(ImpLow2)+LN(ImpUp2))/2,(LN(ImpUp2)-LN(ImpLow2))/3.29)</f>
        <v>0</v>
      </c>
    </row>
    <row r="3121" spans="7:13">
      <c r="G3121">
        <v>0.67194603228566518</v>
      </c>
      <c r="H3121">
        <v>1.845477801675665E-2</v>
      </c>
      <c r="I3121">
        <v>0.36496352374784813</v>
      </c>
      <c r="J3121">
        <f>_xlfn.BINOM.INV(BinomTrials,_xlfn.GAMMA.INV(Table3[[#This Row],[RV gamma]],GammaShape1,GammaRate1)/BinomTrials,Table3[[#This Row],[RV binom]])</f>
        <v>0</v>
      </c>
      <c r="K3121" s="1">
        <f>Table3[[#This Row],[Risk 1 Simulated occurences]]*_xlfn.LOGNORM.INV(Table3[[#This Row],[RV lognorm]],(LN(ImpLow1)+LN(ImpUp1))/2,(LN(ImpUp1)-LN(ImpLow1))/3.29)</f>
        <v>0</v>
      </c>
      <c r="L3121">
        <f>_xlfn.BINOM.INV(BinomTrials,_xlfn.GAMMA.INV(Table3[[#This Row],[RV gamma]],GammaShape2,GammaRate2)/BinomTrials,Table3[[#This Row],[RV binom]])</f>
        <v>0</v>
      </c>
      <c r="M3121" s="1">
        <f>Table3[[#This Row],[Risk 2 simulated occurences]]*_xlfn.LOGNORM.INV(Table3[[#This Row],[RV lognorm]],(LN(ImpLow2)+LN(ImpUp2))/2,(LN(ImpUp2)-LN(ImpLow2))/3.29)</f>
        <v>0</v>
      </c>
    </row>
    <row r="3122" spans="7:13">
      <c r="G3122">
        <v>0.39696462517462888</v>
      </c>
      <c r="H3122">
        <v>0.16945412762903336</v>
      </c>
      <c r="I3122">
        <v>0.94194363008343784</v>
      </c>
      <c r="J3122">
        <f>_xlfn.BINOM.INV(BinomTrials,_xlfn.GAMMA.INV(Table3[[#This Row],[RV gamma]],GammaShape1,GammaRate1)/BinomTrials,Table3[[#This Row],[RV binom]])</f>
        <v>0</v>
      </c>
      <c r="K3122" s="1">
        <f>Table3[[#This Row],[Risk 1 Simulated occurences]]*_xlfn.LOGNORM.INV(Table3[[#This Row],[RV lognorm]],(LN(ImpLow1)+LN(ImpUp1))/2,(LN(ImpUp1)-LN(ImpLow1))/3.29)</f>
        <v>0</v>
      </c>
      <c r="L3122">
        <f>_xlfn.BINOM.INV(BinomTrials,_xlfn.GAMMA.INV(Table3[[#This Row],[RV gamma]],GammaShape2,GammaRate2)/BinomTrials,Table3[[#This Row],[RV binom]])</f>
        <v>0</v>
      </c>
      <c r="M3122" s="1">
        <f>Table3[[#This Row],[Risk 2 simulated occurences]]*_xlfn.LOGNORM.INV(Table3[[#This Row],[RV lognorm]],(LN(ImpLow2)+LN(ImpUp2))/2,(LN(ImpUp2)-LN(ImpLow2))/3.29)</f>
        <v>0</v>
      </c>
    </row>
    <row r="3123" spans="7:13">
      <c r="G3123">
        <v>0.78445530998728019</v>
      </c>
      <c r="H3123">
        <v>1.5523061163501377E-2</v>
      </c>
      <c r="I3123">
        <v>0.24659081233972255</v>
      </c>
      <c r="J3123">
        <f>_xlfn.BINOM.INV(BinomTrials,_xlfn.GAMMA.INV(Table3[[#This Row],[RV gamma]],GammaShape1,GammaRate1)/BinomTrials,Table3[[#This Row],[RV binom]])</f>
        <v>0</v>
      </c>
      <c r="K3123" s="1">
        <f>Table3[[#This Row],[Risk 1 Simulated occurences]]*_xlfn.LOGNORM.INV(Table3[[#This Row],[RV lognorm]],(LN(ImpLow1)+LN(ImpUp1))/2,(LN(ImpUp1)-LN(ImpLow1))/3.29)</f>
        <v>0</v>
      </c>
      <c r="L3123">
        <f>_xlfn.BINOM.INV(BinomTrials,_xlfn.GAMMA.INV(Table3[[#This Row],[RV gamma]],GammaShape2,GammaRate2)/BinomTrials,Table3[[#This Row],[RV binom]])</f>
        <v>0</v>
      </c>
      <c r="M3123" s="1">
        <f>Table3[[#This Row],[Risk 2 simulated occurences]]*_xlfn.LOGNORM.INV(Table3[[#This Row],[RV lognorm]],(LN(ImpLow2)+LN(ImpUp2))/2,(LN(ImpUp2)-LN(ImpLow2))/3.29)</f>
        <v>0</v>
      </c>
    </row>
    <row r="3124" spans="7:13">
      <c r="G3124">
        <v>0.34039495621826266</v>
      </c>
      <c r="H3124">
        <v>0.89608897496764039</v>
      </c>
      <c r="I3124">
        <v>0.45178299371701802</v>
      </c>
      <c r="J3124">
        <f>_xlfn.BINOM.INV(BinomTrials,_xlfn.GAMMA.INV(Table3[[#This Row],[RV gamma]],GammaShape1,GammaRate1)/BinomTrials,Table3[[#This Row],[RV binom]])</f>
        <v>1</v>
      </c>
      <c r="K3124" s="1">
        <f>Table3[[#This Row],[Risk 1 Simulated occurences]]*_xlfn.LOGNORM.INV(Table3[[#This Row],[RV lognorm]],(LN(ImpLow1)+LN(ImpUp1))/2,(LN(ImpUp1)-LN(ImpLow1))/3.29)</f>
        <v>29051.856981839945</v>
      </c>
      <c r="L3124">
        <f>_xlfn.BINOM.INV(BinomTrials,_xlfn.GAMMA.INV(Table3[[#This Row],[RV gamma]],GammaShape2,GammaRate2)/BinomTrials,Table3[[#This Row],[RV binom]])</f>
        <v>1</v>
      </c>
      <c r="M3124" s="1">
        <f>Table3[[#This Row],[Risk 2 simulated occurences]]*_xlfn.LOGNORM.INV(Table3[[#This Row],[RV lognorm]],(LN(ImpLow2)+LN(ImpUp2))/2,(LN(ImpUp2)-LN(ImpLow2))/3.29)</f>
        <v>2905185.6981839957</v>
      </c>
    </row>
    <row r="3125" spans="7:13">
      <c r="G3125">
        <v>1.8029160340330173E-2</v>
      </c>
      <c r="H3125">
        <v>0.56740228113131708</v>
      </c>
      <c r="I3125">
        <v>0.1167754019223039</v>
      </c>
      <c r="J3125">
        <f>_xlfn.BINOM.INV(BinomTrials,_xlfn.GAMMA.INV(Table3[[#This Row],[RV gamma]],GammaShape1,GammaRate1)/BinomTrials,Table3[[#This Row],[RV binom]])</f>
        <v>0</v>
      </c>
      <c r="K3125" s="1">
        <f>Table3[[#This Row],[Risk 1 Simulated occurences]]*_xlfn.LOGNORM.INV(Table3[[#This Row],[RV lognorm]],(LN(ImpLow1)+LN(ImpUp1))/2,(LN(ImpUp1)-LN(ImpLow1))/3.29)</f>
        <v>0</v>
      </c>
      <c r="L3125">
        <f>_xlfn.BINOM.INV(BinomTrials,_xlfn.GAMMA.INV(Table3[[#This Row],[RV gamma]],GammaShape2,GammaRate2)/BinomTrials,Table3[[#This Row],[RV binom]])</f>
        <v>0</v>
      </c>
      <c r="M3125" s="1">
        <f>Table3[[#This Row],[Risk 2 simulated occurences]]*_xlfn.LOGNORM.INV(Table3[[#This Row],[RV lognorm]],(LN(ImpLow2)+LN(ImpUp2))/2,(LN(ImpUp2)-LN(ImpLow2))/3.29)</f>
        <v>0</v>
      </c>
    </row>
    <row r="3126" spans="7:13">
      <c r="G3126">
        <v>1.6097839929209018E-2</v>
      </c>
      <c r="H3126">
        <v>0.33013897404546799</v>
      </c>
      <c r="I3126">
        <v>0.64418010816172699</v>
      </c>
      <c r="J3126">
        <f>_xlfn.BINOM.INV(BinomTrials,_xlfn.GAMMA.INV(Table3[[#This Row],[RV gamma]],GammaShape1,GammaRate1)/BinomTrials,Table3[[#This Row],[RV binom]])</f>
        <v>0</v>
      </c>
      <c r="K3126" s="1">
        <f>Table3[[#This Row],[Risk 1 Simulated occurences]]*_xlfn.LOGNORM.INV(Table3[[#This Row],[RV lognorm]],(LN(ImpLow1)+LN(ImpUp1))/2,(LN(ImpUp1)-LN(ImpLow1))/3.29)</f>
        <v>0</v>
      </c>
      <c r="L3126">
        <f>_xlfn.BINOM.INV(BinomTrials,_xlfn.GAMMA.INV(Table3[[#This Row],[RV gamma]],GammaShape2,GammaRate2)/BinomTrials,Table3[[#This Row],[RV binom]])</f>
        <v>0</v>
      </c>
      <c r="M3126" s="1">
        <f>Table3[[#This Row],[Risk 2 simulated occurences]]*_xlfn.LOGNORM.INV(Table3[[#This Row],[RV lognorm]],(LN(ImpLow2)+LN(ImpUp2))/2,(LN(ImpUp2)-LN(ImpLow2))/3.29)</f>
        <v>0</v>
      </c>
    </row>
    <row r="3127" spans="7:13">
      <c r="G3127">
        <v>0.55639569021593582</v>
      </c>
      <c r="H3127">
        <v>0.64573678218095409</v>
      </c>
      <c r="I3127">
        <v>0.73507787414597248</v>
      </c>
      <c r="J3127">
        <f>_xlfn.BINOM.INV(BinomTrials,_xlfn.GAMMA.INV(Table3[[#This Row],[RV gamma]],GammaShape1,GammaRate1)/BinomTrials,Table3[[#This Row],[RV binom]])</f>
        <v>1</v>
      </c>
      <c r="K3127" s="1">
        <f>Table3[[#This Row],[Risk 1 Simulated occurences]]*_xlfn.LOGNORM.INV(Table3[[#This Row],[RV lognorm]],(LN(ImpLow1)+LN(ImpUp1))/2,(LN(ImpUp1)-LN(ImpLow1))/3.29)</f>
        <v>49085.764284730736</v>
      </c>
      <c r="L3127">
        <f>_xlfn.BINOM.INV(BinomTrials,_xlfn.GAMMA.INV(Table3[[#This Row],[RV gamma]],GammaShape2,GammaRate2)/BinomTrials,Table3[[#This Row],[RV binom]])</f>
        <v>0</v>
      </c>
      <c r="M3127" s="1">
        <f>Table3[[#This Row],[Risk 2 simulated occurences]]*_xlfn.LOGNORM.INV(Table3[[#This Row],[RV lognorm]],(LN(ImpLow2)+LN(ImpUp2))/2,(LN(ImpUp2)-LN(ImpLow2))/3.29)</f>
        <v>0</v>
      </c>
    </row>
    <row r="3128" spans="7:13">
      <c r="G3128">
        <v>0.34236545923276129</v>
      </c>
      <c r="H3128">
        <v>0.8980981152961488</v>
      </c>
      <c r="I3128">
        <v>0.4538307713595362</v>
      </c>
      <c r="J3128">
        <f>_xlfn.BINOM.INV(BinomTrials,_xlfn.GAMMA.INV(Table3[[#This Row],[RV gamma]],GammaShape1,GammaRate1)/BinomTrials,Table3[[#This Row],[RV binom]])</f>
        <v>1</v>
      </c>
      <c r="K3128" s="1">
        <f>Table3[[#This Row],[Risk 1 Simulated occurences]]*_xlfn.LOGNORM.INV(Table3[[#This Row],[RV lognorm]],(LN(ImpLow1)+LN(ImpUp1))/2,(LN(ImpUp1)-LN(ImpLow1))/3.29)</f>
        <v>29157.151494362392</v>
      </c>
      <c r="L3128">
        <f>_xlfn.BINOM.INV(BinomTrials,_xlfn.GAMMA.INV(Table3[[#This Row],[RV gamma]],GammaShape2,GammaRate2)/BinomTrials,Table3[[#This Row],[RV binom]])</f>
        <v>1</v>
      </c>
      <c r="M3128" s="1">
        <f>Table3[[#This Row],[Risk 2 simulated occurences]]*_xlfn.LOGNORM.INV(Table3[[#This Row],[RV lognorm]],(LN(ImpLow2)+LN(ImpUp2))/2,(LN(ImpUp2)-LN(ImpLow2))/3.29)</f>
        <v>2915715.1494362401</v>
      </c>
    </row>
    <row r="3129" spans="7:13">
      <c r="G3129">
        <v>0.136273325018712</v>
      </c>
      <c r="H3129">
        <v>0.33502378237202007</v>
      </c>
      <c r="I3129">
        <v>0.53377423972532811</v>
      </c>
      <c r="J3129">
        <f>_xlfn.BINOM.INV(BinomTrials,_xlfn.GAMMA.INV(Table3[[#This Row],[RV gamma]],GammaShape1,GammaRate1)/BinomTrials,Table3[[#This Row],[RV binom]])</f>
        <v>0</v>
      </c>
      <c r="K3129" s="1">
        <f>Table3[[#This Row],[Risk 1 Simulated occurences]]*_xlfn.LOGNORM.INV(Table3[[#This Row],[RV lognorm]],(LN(ImpLow1)+LN(ImpUp1))/2,(LN(ImpUp1)-LN(ImpLow1))/3.29)</f>
        <v>0</v>
      </c>
      <c r="L3129">
        <f>_xlfn.BINOM.INV(BinomTrials,_xlfn.GAMMA.INV(Table3[[#This Row],[RV gamma]],GammaShape2,GammaRate2)/BinomTrials,Table3[[#This Row],[RV binom]])</f>
        <v>0</v>
      </c>
      <c r="M3129" s="1">
        <f>Table3[[#This Row],[Risk 2 simulated occurences]]*_xlfn.LOGNORM.INV(Table3[[#This Row],[RV lognorm]],(LN(ImpLow2)+LN(ImpUp2))/2,(LN(ImpUp2)-LN(ImpLow2))/3.29)</f>
        <v>0</v>
      </c>
    </row>
    <row r="3130" spans="7:13">
      <c r="G3130">
        <v>0.34577358949267006</v>
      </c>
      <c r="H3130">
        <v>0.74471032654154601</v>
      </c>
      <c r="I3130">
        <v>0.14364706359042184</v>
      </c>
      <c r="J3130">
        <f>_xlfn.BINOM.INV(BinomTrials,_xlfn.GAMMA.INV(Table3[[#This Row],[RV gamma]],GammaShape1,GammaRate1)/BinomTrials,Table3[[#This Row],[RV binom]])</f>
        <v>1</v>
      </c>
      <c r="K3130" s="1">
        <f>Table3[[#This Row],[Risk 1 Simulated occurences]]*_xlfn.LOGNORM.INV(Table3[[#This Row],[RV lognorm]],(LN(ImpLow1)+LN(ImpUp1))/2,(LN(ImpUp1)-LN(ImpLow1))/3.29)</f>
        <v>15016.632315271154</v>
      </c>
      <c r="L3130">
        <f>_xlfn.BINOM.INV(BinomTrials,_xlfn.GAMMA.INV(Table3[[#This Row],[RV gamma]],GammaShape2,GammaRate2)/BinomTrials,Table3[[#This Row],[RV binom]])</f>
        <v>0</v>
      </c>
      <c r="M3130" s="1">
        <f>Table3[[#This Row],[Risk 2 simulated occurences]]*_xlfn.LOGNORM.INV(Table3[[#This Row],[RV lognorm]],(LN(ImpLow2)+LN(ImpUp2))/2,(LN(ImpUp2)-LN(ImpLow2))/3.29)</f>
        <v>0</v>
      </c>
    </row>
    <row r="3131" spans="7:13">
      <c r="G3131">
        <v>0.41671860330585325</v>
      </c>
      <c r="H3131">
        <v>0.34645818376283077</v>
      </c>
      <c r="I3131">
        <v>0.27619776421980829</v>
      </c>
      <c r="J3131">
        <f>_xlfn.BINOM.INV(BinomTrials,_xlfn.GAMMA.INV(Table3[[#This Row],[RV gamma]],GammaShape1,GammaRate1)/BinomTrials,Table3[[#This Row],[RV binom]])</f>
        <v>0</v>
      </c>
      <c r="K3131" s="1">
        <f>Table3[[#This Row],[Risk 1 Simulated occurences]]*_xlfn.LOGNORM.INV(Table3[[#This Row],[RV lognorm]],(LN(ImpLow1)+LN(ImpUp1))/2,(LN(ImpUp1)-LN(ImpLow1))/3.29)</f>
        <v>0</v>
      </c>
      <c r="L3131">
        <f>_xlfn.BINOM.INV(BinomTrials,_xlfn.GAMMA.INV(Table3[[#This Row],[RV gamma]],GammaShape2,GammaRate2)/BinomTrials,Table3[[#This Row],[RV binom]])</f>
        <v>0</v>
      </c>
      <c r="M3131" s="1">
        <f>Table3[[#This Row],[Risk 2 simulated occurences]]*_xlfn.LOGNORM.INV(Table3[[#This Row],[RV lognorm]],(LN(ImpLow2)+LN(ImpUp2))/2,(LN(ImpUp2)-LN(ImpLow2))/3.29)</f>
        <v>0</v>
      </c>
    </row>
    <row r="3132" spans="7:13">
      <c r="G3132">
        <v>0.78956576147562163</v>
      </c>
      <c r="H3132">
        <v>0.9226945018967122</v>
      </c>
      <c r="I3132">
        <v>5.5823242317802849E-2</v>
      </c>
      <c r="J3132">
        <f>_xlfn.BINOM.INV(BinomTrials,_xlfn.GAMMA.INV(Table3[[#This Row],[RV gamma]],GammaShape1,GammaRate1)/BinomTrials,Table3[[#This Row],[RV binom]])</f>
        <v>2</v>
      </c>
      <c r="K3132" s="1">
        <f>Table3[[#This Row],[Risk 1 Simulated occurences]]*_xlfn.LOGNORM.INV(Table3[[#This Row],[RV lognorm]],(LN(ImpLow1)+LN(ImpUp1))/2,(LN(ImpUp1)-LN(ImpLow1))/3.29)</f>
        <v>20772.712572317028</v>
      </c>
      <c r="L3132">
        <f>_xlfn.BINOM.INV(BinomTrials,_xlfn.GAMMA.INV(Table3[[#This Row],[RV gamma]],GammaShape2,GammaRate2)/BinomTrials,Table3[[#This Row],[RV binom]])</f>
        <v>1</v>
      </c>
      <c r="M3132" s="1">
        <f>Table3[[#This Row],[Risk 2 simulated occurences]]*_xlfn.LOGNORM.INV(Table3[[#This Row],[RV lognorm]],(LN(ImpLow2)+LN(ImpUp2))/2,(LN(ImpUp2)-LN(ImpLow2))/3.29)</f>
        <v>1038635.62861585</v>
      </c>
    </row>
    <row r="3133" spans="7:13">
      <c r="G3133">
        <v>0.2317531207724256</v>
      </c>
      <c r="H3133">
        <v>0.72649337804247316</v>
      </c>
      <c r="I3133">
        <v>0.22123363531252072</v>
      </c>
      <c r="J3133">
        <f>_xlfn.BINOM.INV(BinomTrials,_xlfn.GAMMA.INV(Table3[[#This Row],[RV gamma]],GammaShape1,GammaRate1)/BinomTrials,Table3[[#This Row],[RV binom]])</f>
        <v>1</v>
      </c>
      <c r="K3133" s="1">
        <f>Table3[[#This Row],[Risk 1 Simulated occurences]]*_xlfn.LOGNORM.INV(Table3[[#This Row],[RV lognorm]],(LN(ImpLow1)+LN(ImpUp1))/2,(LN(ImpUp1)-LN(ImpLow1))/3.29)</f>
        <v>18473.754204585246</v>
      </c>
      <c r="L3133">
        <f>_xlfn.BINOM.INV(BinomTrials,_xlfn.GAMMA.INV(Table3[[#This Row],[RV gamma]],GammaShape2,GammaRate2)/BinomTrials,Table3[[#This Row],[RV binom]])</f>
        <v>0</v>
      </c>
      <c r="M3133" s="1">
        <f>Table3[[#This Row],[Risk 2 simulated occurences]]*_xlfn.LOGNORM.INV(Table3[[#This Row],[RV lognorm]],(LN(ImpLow2)+LN(ImpUp2))/2,(LN(ImpUp2)-LN(ImpLow2))/3.29)</f>
        <v>0</v>
      </c>
    </row>
    <row r="3134" spans="7:13">
      <c r="G3134">
        <v>7.4700822157180324E-2</v>
      </c>
      <c r="H3134">
        <v>0.1742047598465368</v>
      </c>
      <c r="I3134">
        <v>0.27370869753589327</v>
      </c>
      <c r="J3134">
        <f>_xlfn.BINOM.INV(BinomTrials,_xlfn.GAMMA.INV(Table3[[#This Row],[RV gamma]],GammaShape1,GammaRate1)/BinomTrials,Table3[[#This Row],[RV binom]])</f>
        <v>0</v>
      </c>
      <c r="K3134" s="1">
        <f>Table3[[#This Row],[Risk 1 Simulated occurences]]*_xlfn.LOGNORM.INV(Table3[[#This Row],[RV lognorm]],(LN(ImpLow1)+LN(ImpUp1))/2,(LN(ImpUp1)-LN(ImpLow1))/3.29)</f>
        <v>0</v>
      </c>
      <c r="L3134">
        <f>_xlfn.BINOM.INV(BinomTrials,_xlfn.GAMMA.INV(Table3[[#This Row],[RV gamma]],GammaShape2,GammaRate2)/BinomTrials,Table3[[#This Row],[RV binom]])</f>
        <v>0</v>
      </c>
      <c r="M3134" s="1">
        <f>Table3[[#This Row],[Risk 2 simulated occurences]]*_xlfn.LOGNORM.INV(Table3[[#This Row],[RV lognorm]],(LN(ImpLow2)+LN(ImpUp2))/2,(LN(ImpUp2)-LN(ImpLow2))/3.29)</f>
        <v>0</v>
      </c>
    </row>
    <row r="3135" spans="7:13">
      <c r="G3135">
        <v>0.49671799572963177</v>
      </c>
      <c r="H3135">
        <v>0.85939874074393829</v>
      </c>
      <c r="I3135">
        <v>0.22207948575824477</v>
      </c>
      <c r="J3135">
        <f>_xlfn.BINOM.INV(BinomTrials,_xlfn.GAMMA.INV(Table3[[#This Row],[RV gamma]],GammaShape1,GammaRate1)/BinomTrials,Table3[[#This Row],[RV binom]])</f>
        <v>1</v>
      </c>
      <c r="K3135" s="1">
        <f>Table3[[#This Row],[Risk 1 Simulated occurences]]*_xlfn.LOGNORM.INV(Table3[[#This Row],[RV lognorm]],(LN(ImpLow1)+LN(ImpUp1))/2,(LN(ImpUp1)-LN(ImpLow1))/3.29)</f>
        <v>18510.567676205039</v>
      </c>
      <c r="L3135">
        <f>_xlfn.BINOM.INV(BinomTrials,_xlfn.GAMMA.INV(Table3[[#This Row],[RV gamma]],GammaShape2,GammaRate2)/BinomTrials,Table3[[#This Row],[RV binom]])</f>
        <v>1</v>
      </c>
      <c r="M3135" s="1">
        <f>Table3[[#This Row],[Risk 2 simulated occurences]]*_xlfn.LOGNORM.INV(Table3[[#This Row],[RV lognorm]],(LN(ImpLow2)+LN(ImpUp2))/2,(LN(ImpUp2)-LN(ImpLow2))/3.29)</f>
        <v>1851056.7676205016</v>
      </c>
    </row>
    <row r="3136" spans="7:13">
      <c r="G3136">
        <v>0.33935422792069347</v>
      </c>
      <c r="H3136">
        <v>0.9146356833701188</v>
      </c>
      <c r="I3136">
        <v>0.48991713881954418</v>
      </c>
      <c r="J3136">
        <f>_xlfn.BINOM.INV(BinomTrials,_xlfn.GAMMA.INV(Table3[[#This Row],[RV gamma]],GammaShape1,GammaRate1)/BinomTrials,Table3[[#This Row],[RV binom]])</f>
        <v>1</v>
      </c>
      <c r="K3136" s="1">
        <f>Table3[[#This Row],[Risk 1 Simulated occurences]]*_xlfn.LOGNORM.INV(Table3[[#This Row],[RV lognorm]],(LN(ImpLow1)+LN(ImpUp1))/2,(LN(ImpUp1)-LN(ImpLow1))/3.29)</f>
        <v>31068.273500150332</v>
      </c>
      <c r="L3136">
        <f>_xlfn.BINOM.INV(BinomTrials,_xlfn.GAMMA.INV(Table3[[#This Row],[RV gamma]],GammaShape2,GammaRate2)/BinomTrials,Table3[[#This Row],[RV binom]])</f>
        <v>1</v>
      </c>
      <c r="M3136" s="1">
        <f>Table3[[#This Row],[Risk 2 simulated occurences]]*_xlfn.LOGNORM.INV(Table3[[#This Row],[RV lognorm]],(LN(ImpLow2)+LN(ImpUp2))/2,(LN(ImpUp2)-LN(ImpLow2))/3.29)</f>
        <v>3106827.3500150344</v>
      </c>
    </row>
    <row r="3137" spans="7:13">
      <c r="G3137">
        <v>0.52650866309483935</v>
      </c>
      <c r="H3137">
        <v>0.28193040158689509</v>
      </c>
      <c r="I3137">
        <v>3.7352140078950741E-2</v>
      </c>
      <c r="J3137">
        <f>_xlfn.BINOM.INV(BinomTrials,_xlfn.GAMMA.INV(Table3[[#This Row],[RV gamma]],GammaShape1,GammaRate1)/BinomTrials,Table3[[#This Row],[RV binom]])</f>
        <v>0</v>
      </c>
      <c r="K3137" s="1">
        <f>Table3[[#This Row],[Risk 1 Simulated occurences]]*_xlfn.LOGNORM.INV(Table3[[#This Row],[RV lognorm]],(LN(ImpLow1)+LN(ImpUp1))/2,(LN(ImpUp1)-LN(ImpLow1))/3.29)</f>
        <v>0</v>
      </c>
      <c r="L3137">
        <f>_xlfn.BINOM.INV(BinomTrials,_xlfn.GAMMA.INV(Table3[[#This Row],[RV gamma]],GammaShape2,GammaRate2)/BinomTrials,Table3[[#This Row],[RV binom]])</f>
        <v>0</v>
      </c>
      <c r="M3137" s="1">
        <f>Table3[[#This Row],[Risk 2 simulated occurences]]*_xlfn.LOGNORM.INV(Table3[[#This Row],[RV lognorm]],(LN(ImpLow2)+LN(ImpUp2))/2,(LN(ImpUp2)-LN(ImpLow2))/3.29)</f>
        <v>0</v>
      </c>
    </row>
    <row r="3138" spans="7:13">
      <c r="G3138">
        <v>3.110063496562682E-2</v>
      </c>
      <c r="H3138">
        <v>0.40425947094534498</v>
      </c>
      <c r="I3138">
        <v>0.7774183069250632</v>
      </c>
      <c r="J3138">
        <f>_xlfn.BINOM.INV(BinomTrials,_xlfn.GAMMA.INV(Table3[[#This Row],[RV gamma]],GammaShape1,GammaRate1)/BinomTrials,Table3[[#This Row],[RV binom]])</f>
        <v>0</v>
      </c>
      <c r="K3138" s="1">
        <f>Table3[[#This Row],[Risk 1 Simulated occurences]]*_xlfn.LOGNORM.INV(Table3[[#This Row],[RV lognorm]],(LN(ImpLow1)+LN(ImpUp1))/2,(LN(ImpUp1)-LN(ImpLow1))/3.29)</f>
        <v>0</v>
      </c>
      <c r="L3138">
        <f>_xlfn.BINOM.INV(BinomTrials,_xlfn.GAMMA.INV(Table3[[#This Row],[RV gamma]],GammaShape2,GammaRate2)/BinomTrials,Table3[[#This Row],[RV binom]])</f>
        <v>0</v>
      </c>
      <c r="M3138" s="1">
        <f>Table3[[#This Row],[Risk 2 simulated occurences]]*_xlfn.LOGNORM.INV(Table3[[#This Row],[RV lognorm]],(LN(ImpLow2)+LN(ImpUp2))/2,(LN(ImpUp2)-LN(ImpLow2))/3.29)</f>
        <v>0</v>
      </c>
    </row>
    <row r="3139" spans="7:13">
      <c r="G3139">
        <v>0.70837186728993984</v>
      </c>
      <c r="H3139">
        <v>0.38892817841327199</v>
      </c>
      <c r="I3139">
        <v>6.9484489536604147E-2</v>
      </c>
      <c r="J3139">
        <f>_xlfn.BINOM.INV(BinomTrials,_xlfn.GAMMA.INV(Table3[[#This Row],[RV gamma]],GammaShape1,GammaRate1)/BinomTrials,Table3[[#This Row],[RV binom]])</f>
        <v>0</v>
      </c>
      <c r="K3139" s="1">
        <f>Table3[[#This Row],[Risk 1 Simulated occurences]]*_xlfn.LOGNORM.INV(Table3[[#This Row],[RV lognorm]],(LN(ImpLow1)+LN(ImpUp1))/2,(LN(ImpUp1)-LN(ImpLow1))/3.29)</f>
        <v>0</v>
      </c>
      <c r="L3139">
        <f>_xlfn.BINOM.INV(BinomTrials,_xlfn.GAMMA.INV(Table3[[#This Row],[RV gamma]],GammaShape2,GammaRate2)/BinomTrials,Table3[[#This Row],[RV binom]])</f>
        <v>0</v>
      </c>
      <c r="M3139" s="1">
        <f>Table3[[#This Row],[Risk 2 simulated occurences]]*_xlfn.LOGNORM.INV(Table3[[#This Row],[RV lognorm]],(LN(ImpLow2)+LN(ImpUp2))/2,(LN(ImpUp2)-LN(ImpLow2))/3.29)</f>
        <v>0</v>
      </c>
    </row>
    <row r="3140" spans="7:13">
      <c r="G3140">
        <v>0.60597354201878117</v>
      </c>
      <c r="H3140">
        <v>0.71589459186228677</v>
      </c>
      <c r="I3140">
        <v>0.82581564170579225</v>
      </c>
      <c r="J3140">
        <f>_xlfn.BINOM.INV(BinomTrials,_xlfn.GAMMA.INV(Table3[[#This Row],[RV gamma]],GammaShape1,GammaRate1)/BinomTrials,Table3[[#This Row],[RV binom]])</f>
        <v>1</v>
      </c>
      <c r="K3140" s="1">
        <f>Table3[[#This Row],[Risk 1 Simulated occurences]]*_xlfn.LOGNORM.INV(Table3[[#This Row],[RV lognorm]],(LN(ImpLow1)+LN(ImpUp1))/2,(LN(ImpUp1)-LN(ImpLow1))/3.29)</f>
        <v>60958.303232338512</v>
      </c>
      <c r="L3140">
        <f>_xlfn.BINOM.INV(BinomTrials,_xlfn.GAMMA.INV(Table3[[#This Row],[RV gamma]],GammaShape2,GammaRate2)/BinomTrials,Table3[[#This Row],[RV binom]])</f>
        <v>0</v>
      </c>
      <c r="M3140" s="1">
        <f>Table3[[#This Row],[Risk 2 simulated occurences]]*_xlfn.LOGNORM.INV(Table3[[#This Row],[RV lognorm]],(LN(ImpLow2)+LN(ImpUp2))/2,(LN(ImpUp2)-LN(ImpLow2))/3.29)</f>
        <v>0</v>
      </c>
    </row>
    <row r="3141" spans="7:13">
      <c r="G3141">
        <v>0.59732070965567641</v>
      </c>
      <c r="H3141">
        <v>4.0405429452846489E-2</v>
      </c>
      <c r="I3141">
        <v>0.4834901492500166</v>
      </c>
      <c r="J3141">
        <f>_xlfn.BINOM.INV(BinomTrials,_xlfn.GAMMA.INV(Table3[[#This Row],[RV gamma]],GammaShape1,GammaRate1)/BinomTrials,Table3[[#This Row],[RV binom]])</f>
        <v>0</v>
      </c>
      <c r="K3141" s="1">
        <f>Table3[[#This Row],[Risk 1 Simulated occurences]]*_xlfn.LOGNORM.INV(Table3[[#This Row],[RV lognorm]],(LN(ImpLow1)+LN(ImpUp1))/2,(LN(ImpUp1)-LN(ImpLow1))/3.29)</f>
        <v>0</v>
      </c>
      <c r="L3141">
        <f>_xlfn.BINOM.INV(BinomTrials,_xlfn.GAMMA.INV(Table3[[#This Row],[RV gamma]],GammaShape2,GammaRate2)/BinomTrials,Table3[[#This Row],[RV binom]])</f>
        <v>0</v>
      </c>
      <c r="M3141" s="1">
        <f>Table3[[#This Row],[Risk 2 simulated occurences]]*_xlfn.LOGNORM.INV(Table3[[#This Row],[RV lognorm]],(LN(ImpLow2)+LN(ImpUp2))/2,(LN(ImpUp2)-LN(ImpLow2))/3.29)</f>
        <v>0</v>
      </c>
    </row>
    <row r="3142" spans="7:13">
      <c r="G3142">
        <v>0.16916718295270911</v>
      </c>
      <c r="H3142">
        <v>9.4052813990997533E-2</v>
      </c>
      <c r="I3142">
        <v>1.8938445029285943E-2</v>
      </c>
      <c r="J3142">
        <f>_xlfn.BINOM.INV(BinomTrials,_xlfn.GAMMA.INV(Table3[[#This Row],[RV gamma]],GammaShape1,GammaRate1)/BinomTrials,Table3[[#This Row],[RV binom]])</f>
        <v>0</v>
      </c>
      <c r="K3142" s="1">
        <f>Table3[[#This Row],[Risk 1 Simulated occurences]]*_xlfn.LOGNORM.INV(Table3[[#This Row],[RV lognorm]],(LN(ImpLow1)+LN(ImpUp1))/2,(LN(ImpUp1)-LN(ImpLow1))/3.29)</f>
        <v>0</v>
      </c>
      <c r="L3142">
        <f>_xlfn.BINOM.INV(BinomTrials,_xlfn.GAMMA.INV(Table3[[#This Row],[RV gamma]],GammaShape2,GammaRate2)/BinomTrials,Table3[[#This Row],[RV binom]])</f>
        <v>0</v>
      </c>
      <c r="M3142" s="1">
        <f>Table3[[#This Row],[Risk 2 simulated occurences]]*_xlfn.LOGNORM.INV(Table3[[#This Row],[RV lognorm]],(LN(ImpLow2)+LN(ImpUp2))/2,(LN(ImpUp2)-LN(ImpLow2))/3.29)</f>
        <v>0</v>
      </c>
    </row>
    <row r="3143" spans="7:13">
      <c r="G3143">
        <v>0.19284388618210513</v>
      </c>
      <c r="H3143">
        <v>0.74564474669547975</v>
      </c>
      <c r="I3143">
        <v>0.29844560720885432</v>
      </c>
      <c r="J3143">
        <f>_xlfn.BINOM.INV(BinomTrials,_xlfn.GAMMA.INV(Table3[[#This Row],[RV gamma]],GammaShape1,GammaRate1)/BinomTrials,Table3[[#This Row],[RV binom]])</f>
        <v>1</v>
      </c>
      <c r="K3143" s="1">
        <f>Table3[[#This Row],[Risk 1 Simulated occurences]]*_xlfn.LOGNORM.INV(Table3[[#This Row],[RV lognorm]],(LN(ImpLow1)+LN(ImpUp1))/2,(LN(ImpUp1)-LN(ImpLow1))/3.29)</f>
        <v>21839.731943993364</v>
      </c>
      <c r="L3143">
        <f>_xlfn.BINOM.INV(BinomTrials,_xlfn.GAMMA.INV(Table3[[#This Row],[RV gamma]],GammaShape2,GammaRate2)/BinomTrials,Table3[[#This Row],[RV binom]])</f>
        <v>0</v>
      </c>
      <c r="M3143" s="1">
        <f>Table3[[#This Row],[Risk 2 simulated occurences]]*_xlfn.LOGNORM.INV(Table3[[#This Row],[RV lognorm]],(LN(ImpLow2)+LN(ImpUp2))/2,(LN(ImpUp2)-LN(ImpLow2))/3.29)</f>
        <v>0</v>
      </c>
    </row>
    <row r="3144" spans="7:13">
      <c r="G3144">
        <v>0.12719506264067956</v>
      </c>
      <c r="H3144">
        <v>5.1257710927751714E-2</v>
      </c>
      <c r="I3144">
        <v>0.97532035921482385</v>
      </c>
      <c r="J3144">
        <f>_xlfn.BINOM.INV(BinomTrials,_xlfn.GAMMA.INV(Table3[[#This Row],[RV gamma]],GammaShape1,GammaRate1)/BinomTrials,Table3[[#This Row],[RV binom]])</f>
        <v>0</v>
      </c>
      <c r="K3144" s="1">
        <f>Table3[[#This Row],[Risk 1 Simulated occurences]]*_xlfn.LOGNORM.INV(Table3[[#This Row],[RV lognorm]],(LN(ImpLow1)+LN(ImpUp1))/2,(LN(ImpUp1)-LN(ImpLow1))/3.29)</f>
        <v>0</v>
      </c>
      <c r="L3144">
        <f>_xlfn.BINOM.INV(BinomTrials,_xlfn.GAMMA.INV(Table3[[#This Row],[RV gamma]],GammaShape2,GammaRate2)/BinomTrials,Table3[[#This Row],[RV binom]])</f>
        <v>0</v>
      </c>
      <c r="M3144" s="1">
        <f>Table3[[#This Row],[Risk 2 simulated occurences]]*_xlfn.LOGNORM.INV(Table3[[#This Row],[RV lognorm]],(LN(ImpLow2)+LN(ImpUp2))/2,(LN(ImpUp2)-LN(ImpLow2))/3.29)</f>
        <v>0</v>
      </c>
    </row>
    <row r="3145" spans="7:13">
      <c r="G3145">
        <v>0.76741780190142705</v>
      </c>
      <c r="H3145">
        <v>0.4883475627230236</v>
      </c>
      <c r="I3145">
        <v>0.20927732354462023</v>
      </c>
      <c r="J3145">
        <f>_xlfn.BINOM.INV(BinomTrials,_xlfn.GAMMA.INV(Table3[[#This Row],[RV gamma]],GammaShape1,GammaRate1)/BinomTrials,Table3[[#This Row],[RV binom]])</f>
        <v>0</v>
      </c>
      <c r="K3145" s="1">
        <f>Table3[[#This Row],[Risk 1 Simulated occurences]]*_xlfn.LOGNORM.INV(Table3[[#This Row],[RV lognorm]],(LN(ImpLow1)+LN(ImpUp1))/2,(LN(ImpUp1)-LN(ImpLow1))/3.29)</f>
        <v>0</v>
      </c>
      <c r="L3145">
        <f>_xlfn.BINOM.INV(BinomTrials,_xlfn.GAMMA.INV(Table3[[#This Row],[RV gamma]],GammaShape2,GammaRate2)/BinomTrials,Table3[[#This Row],[RV binom]])</f>
        <v>0</v>
      </c>
      <c r="M3145" s="1">
        <f>Table3[[#This Row],[Risk 2 simulated occurences]]*_xlfn.LOGNORM.INV(Table3[[#This Row],[RV lognorm]],(LN(ImpLow2)+LN(ImpUp2))/2,(LN(ImpUp2)-LN(ImpLow2))/3.29)</f>
        <v>0</v>
      </c>
    </row>
    <row r="3146" spans="7:13">
      <c r="G3146">
        <v>0.9909965572836793</v>
      </c>
      <c r="H3146">
        <v>0.65748668585786907</v>
      </c>
      <c r="I3146">
        <v>0.32397681443205884</v>
      </c>
      <c r="J3146">
        <f>_xlfn.BINOM.INV(BinomTrials,_xlfn.GAMMA.INV(Table3[[#This Row],[RV gamma]],GammaShape1,GammaRate1)/BinomTrials,Table3[[#This Row],[RV binom]])</f>
        <v>1</v>
      </c>
      <c r="K3146" s="1">
        <f>Table3[[#This Row],[Risk 1 Simulated occurences]]*_xlfn.LOGNORM.INV(Table3[[#This Row],[RV lognorm]],(LN(ImpLow1)+LN(ImpUp1))/2,(LN(ImpUp1)-LN(ImpLow1))/3.29)</f>
        <v>22972.788405461906</v>
      </c>
      <c r="L3146">
        <f>_xlfn.BINOM.INV(BinomTrials,_xlfn.GAMMA.INV(Table3[[#This Row],[RV gamma]],GammaShape2,GammaRate2)/BinomTrials,Table3[[#This Row],[RV binom]])</f>
        <v>0</v>
      </c>
      <c r="M3146" s="1">
        <f>Table3[[#This Row],[Risk 2 simulated occurences]]*_xlfn.LOGNORM.INV(Table3[[#This Row],[RV lognorm]],(LN(ImpLow2)+LN(ImpUp2))/2,(LN(ImpUp2)-LN(ImpLow2))/3.29)</f>
        <v>0</v>
      </c>
    </row>
    <row r="3147" spans="7:13">
      <c r="G3147">
        <v>0.6791382667977075</v>
      </c>
      <c r="H3147">
        <v>0.37872921320550573</v>
      </c>
      <c r="I3147">
        <v>7.8320159613303908E-2</v>
      </c>
      <c r="J3147">
        <f>_xlfn.BINOM.INV(BinomTrials,_xlfn.GAMMA.INV(Table3[[#This Row],[RV gamma]],GammaShape1,GammaRate1)/BinomTrials,Table3[[#This Row],[RV binom]])</f>
        <v>0</v>
      </c>
      <c r="K3147" s="1">
        <f>Table3[[#This Row],[Risk 1 Simulated occurences]]*_xlfn.LOGNORM.INV(Table3[[#This Row],[RV lognorm]],(LN(ImpLow1)+LN(ImpUp1))/2,(LN(ImpUp1)-LN(ImpLow1))/3.29)</f>
        <v>0</v>
      </c>
      <c r="L3147">
        <f>_xlfn.BINOM.INV(BinomTrials,_xlfn.GAMMA.INV(Table3[[#This Row],[RV gamma]],GammaShape2,GammaRate2)/BinomTrials,Table3[[#This Row],[RV binom]])</f>
        <v>0</v>
      </c>
      <c r="M3147" s="1">
        <f>Table3[[#This Row],[Risk 2 simulated occurences]]*_xlfn.LOGNORM.INV(Table3[[#This Row],[RV lognorm]],(LN(ImpLow2)+LN(ImpUp2))/2,(LN(ImpUp2)-LN(ImpLow2))/3.29)</f>
        <v>0</v>
      </c>
    </row>
    <row r="3148" spans="7:13">
      <c r="G3148">
        <v>0.27685006907063076</v>
      </c>
      <c r="H3148">
        <v>0.30188634493476074</v>
      </c>
      <c r="I3148">
        <v>0.32692262079889078</v>
      </c>
      <c r="J3148">
        <f>_xlfn.BINOM.INV(BinomTrials,_xlfn.GAMMA.INV(Table3[[#This Row],[RV gamma]],GammaShape1,GammaRate1)/BinomTrials,Table3[[#This Row],[RV binom]])</f>
        <v>0</v>
      </c>
      <c r="K3148" s="1">
        <f>Table3[[#This Row],[Risk 1 Simulated occurences]]*_xlfn.LOGNORM.INV(Table3[[#This Row],[RV lognorm]],(LN(ImpLow1)+LN(ImpUp1))/2,(LN(ImpUp1)-LN(ImpLow1))/3.29)</f>
        <v>0</v>
      </c>
      <c r="L3148">
        <f>_xlfn.BINOM.INV(BinomTrials,_xlfn.GAMMA.INV(Table3[[#This Row],[RV gamma]],GammaShape2,GammaRate2)/BinomTrials,Table3[[#This Row],[RV binom]])</f>
        <v>0</v>
      </c>
      <c r="M3148" s="1">
        <f>Table3[[#This Row],[Risk 2 simulated occurences]]*_xlfn.LOGNORM.INV(Table3[[#This Row],[RV lognorm]],(LN(ImpLow2)+LN(ImpUp2))/2,(LN(ImpUp2)-LN(ImpLow2))/3.29)</f>
        <v>0</v>
      </c>
    </row>
    <row r="3149" spans="7:13">
      <c r="G3149">
        <v>1.9110870090830546E-2</v>
      </c>
      <c r="H3149">
        <v>0.80379931852398412</v>
      </c>
      <c r="I3149">
        <v>0.58848776695713767</v>
      </c>
      <c r="J3149">
        <f>_xlfn.BINOM.INV(BinomTrials,_xlfn.GAMMA.INV(Table3[[#This Row],[RV gamma]],GammaShape1,GammaRate1)/BinomTrials,Table3[[#This Row],[RV binom]])</f>
        <v>1</v>
      </c>
      <c r="K3149" s="1">
        <f>Table3[[#This Row],[Risk 1 Simulated occurences]]*_xlfn.LOGNORM.INV(Table3[[#This Row],[RV lognorm]],(LN(ImpLow1)+LN(ImpUp1))/2,(LN(ImpUp1)-LN(ImpLow1))/3.29)</f>
        <v>36981.178760088034</v>
      </c>
      <c r="L3149">
        <f>_xlfn.BINOM.INV(BinomTrials,_xlfn.GAMMA.INV(Table3[[#This Row],[RV gamma]],GammaShape2,GammaRate2)/BinomTrials,Table3[[#This Row],[RV binom]])</f>
        <v>0</v>
      </c>
      <c r="M3149" s="1">
        <f>Table3[[#This Row],[Risk 2 simulated occurences]]*_xlfn.LOGNORM.INV(Table3[[#This Row],[RV lognorm]],(LN(ImpLow2)+LN(ImpUp2))/2,(LN(ImpUp2)-LN(ImpLow2))/3.29)</f>
        <v>0</v>
      </c>
    </row>
    <row r="3150" spans="7:13">
      <c r="G3150">
        <v>0.19639361658896953</v>
      </c>
      <c r="H3150">
        <v>0.45514643260051796</v>
      </c>
      <c r="I3150">
        <v>0.71389924861206633</v>
      </c>
      <c r="J3150">
        <f>_xlfn.BINOM.INV(BinomTrials,_xlfn.GAMMA.INV(Table3[[#This Row],[RV gamma]],GammaShape1,GammaRate1)/BinomTrials,Table3[[#This Row],[RV binom]])</f>
        <v>0</v>
      </c>
      <c r="K3150" s="1">
        <f>Table3[[#This Row],[Risk 1 Simulated occurences]]*_xlfn.LOGNORM.INV(Table3[[#This Row],[RV lognorm]],(LN(ImpLow1)+LN(ImpUp1))/2,(LN(ImpUp1)-LN(ImpLow1))/3.29)</f>
        <v>0</v>
      </c>
      <c r="L3150">
        <f>_xlfn.BINOM.INV(BinomTrials,_xlfn.GAMMA.INV(Table3[[#This Row],[RV gamma]],GammaShape2,GammaRate2)/BinomTrials,Table3[[#This Row],[RV binom]])</f>
        <v>0</v>
      </c>
      <c r="M3150" s="1">
        <f>Table3[[#This Row],[Risk 2 simulated occurences]]*_xlfn.LOGNORM.INV(Table3[[#This Row],[RV lognorm]],(LN(ImpLow2)+LN(ImpUp2))/2,(LN(ImpUp2)-LN(ImpLow2))/3.29)</f>
        <v>0</v>
      </c>
    </row>
    <row r="3151" spans="7:13">
      <c r="G3151">
        <v>0.78751401081099826</v>
      </c>
      <c r="H3151">
        <v>0.64609271690533154</v>
      </c>
      <c r="I3151">
        <v>0.50467142299966483</v>
      </c>
      <c r="J3151">
        <f>_xlfn.BINOM.INV(BinomTrials,_xlfn.GAMMA.INV(Table3[[#This Row],[RV gamma]],GammaShape1,GammaRate1)/BinomTrials,Table3[[#This Row],[RV binom]])</f>
        <v>1</v>
      </c>
      <c r="K3151" s="1">
        <f>Table3[[#This Row],[Risk 1 Simulated occurences]]*_xlfn.LOGNORM.INV(Table3[[#This Row],[RV lognorm]],(LN(ImpLow1)+LN(ImpUp1))/2,(LN(ImpUp1)-LN(ImpLow1))/3.29)</f>
        <v>31883.001988638429</v>
      </c>
      <c r="L3151">
        <f>_xlfn.BINOM.INV(BinomTrials,_xlfn.GAMMA.INV(Table3[[#This Row],[RV gamma]],GammaShape2,GammaRate2)/BinomTrials,Table3[[#This Row],[RV binom]])</f>
        <v>0</v>
      </c>
      <c r="M3151" s="1">
        <f>Table3[[#This Row],[Risk 2 simulated occurences]]*_xlfn.LOGNORM.INV(Table3[[#This Row],[RV lognorm]],(LN(ImpLow2)+LN(ImpUp2))/2,(LN(ImpUp2)-LN(ImpLow2))/3.29)</f>
        <v>0</v>
      </c>
    </row>
    <row r="3152" spans="7:13">
      <c r="G3152">
        <v>0.74797970044798201</v>
      </c>
      <c r="H3152">
        <v>0.88029302790774644</v>
      </c>
      <c r="I3152">
        <v>1.2606355367510745E-2</v>
      </c>
      <c r="J3152">
        <f>_xlfn.BINOM.INV(BinomTrials,_xlfn.GAMMA.INV(Table3[[#This Row],[RV gamma]],GammaShape1,GammaRate1)/BinomTrials,Table3[[#This Row],[RV binom]])</f>
        <v>1</v>
      </c>
      <c r="K3152" s="1">
        <f>Table3[[#This Row],[Risk 1 Simulated occurences]]*_xlfn.LOGNORM.INV(Table3[[#This Row],[RV lognorm]],(LN(ImpLow1)+LN(ImpUp1))/2,(LN(ImpUp1)-LN(ImpLow1))/3.29)</f>
        <v>6602.6448907244458</v>
      </c>
      <c r="L3152">
        <f>_xlfn.BINOM.INV(BinomTrials,_xlfn.GAMMA.INV(Table3[[#This Row],[RV gamma]],GammaShape2,GammaRate2)/BinomTrials,Table3[[#This Row],[RV binom]])</f>
        <v>1</v>
      </c>
      <c r="M3152" s="1">
        <f>Table3[[#This Row],[Risk 2 simulated occurences]]*_xlfn.LOGNORM.INV(Table3[[#This Row],[RV lognorm]],(LN(ImpLow2)+LN(ImpUp2))/2,(LN(ImpUp2)-LN(ImpLow2))/3.29)</f>
        <v>660264.48907244368</v>
      </c>
    </row>
    <row r="3153" spans="7:13">
      <c r="G3153">
        <v>0.29482542923410676</v>
      </c>
      <c r="H3153">
        <v>8.492004549359905E-2</v>
      </c>
      <c r="I3153">
        <v>0.87501466175309128</v>
      </c>
      <c r="J3153">
        <f>_xlfn.BINOM.INV(BinomTrials,_xlfn.GAMMA.INV(Table3[[#This Row],[RV gamma]],GammaShape1,GammaRate1)/BinomTrials,Table3[[#This Row],[RV binom]])</f>
        <v>0</v>
      </c>
      <c r="K3153" s="1">
        <f>Table3[[#This Row],[Risk 1 Simulated occurences]]*_xlfn.LOGNORM.INV(Table3[[#This Row],[RV lognorm]],(LN(ImpLow1)+LN(ImpUp1))/2,(LN(ImpUp1)-LN(ImpLow1))/3.29)</f>
        <v>0</v>
      </c>
      <c r="L3153">
        <f>_xlfn.BINOM.INV(BinomTrials,_xlfn.GAMMA.INV(Table3[[#This Row],[RV gamma]],GammaShape2,GammaRate2)/BinomTrials,Table3[[#This Row],[RV binom]])</f>
        <v>0</v>
      </c>
      <c r="M3153" s="1">
        <f>Table3[[#This Row],[Risk 2 simulated occurences]]*_xlfn.LOGNORM.INV(Table3[[#This Row],[RV lognorm]],(LN(ImpLow2)+LN(ImpUp2))/2,(LN(ImpUp2)-LN(ImpLow2))/3.29)</f>
        <v>0</v>
      </c>
    </row>
    <row r="3154" spans="7:13">
      <c r="G3154">
        <v>0.13098913763230161</v>
      </c>
      <c r="H3154">
        <v>0.25120461091920948</v>
      </c>
      <c r="I3154">
        <v>0.37142008420611733</v>
      </c>
      <c r="J3154">
        <f>_xlfn.BINOM.INV(BinomTrials,_xlfn.GAMMA.INV(Table3[[#This Row],[RV gamma]],GammaShape1,GammaRate1)/BinomTrials,Table3[[#This Row],[RV binom]])</f>
        <v>0</v>
      </c>
      <c r="K3154" s="1">
        <f>Table3[[#This Row],[Risk 1 Simulated occurences]]*_xlfn.LOGNORM.INV(Table3[[#This Row],[RV lognorm]],(LN(ImpLow1)+LN(ImpUp1))/2,(LN(ImpUp1)-LN(ImpLow1))/3.29)</f>
        <v>0</v>
      </c>
      <c r="L3154">
        <f>_xlfn.BINOM.INV(BinomTrials,_xlfn.GAMMA.INV(Table3[[#This Row],[RV gamma]],GammaShape2,GammaRate2)/BinomTrials,Table3[[#This Row],[RV binom]])</f>
        <v>0</v>
      </c>
      <c r="M3154" s="1">
        <f>Table3[[#This Row],[Risk 2 simulated occurences]]*_xlfn.LOGNORM.INV(Table3[[#This Row],[RV lognorm]],(LN(ImpLow2)+LN(ImpUp2))/2,(LN(ImpUp2)-LN(ImpLow2))/3.29)</f>
        <v>0</v>
      </c>
    </row>
    <row r="3155" spans="7:13">
      <c r="G3155">
        <v>0.53443618609310883</v>
      </c>
      <c r="H3155">
        <v>0.99589571915375796</v>
      </c>
      <c r="I3155">
        <v>0.4573552522144072</v>
      </c>
      <c r="J3155">
        <f>_xlfn.BINOM.INV(BinomTrials,_xlfn.GAMMA.INV(Table3[[#This Row],[RV gamma]],GammaShape1,GammaRate1)/BinomTrials,Table3[[#This Row],[RV binom]])</f>
        <v>3</v>
      </c>
      <c r="K3155" s="1">
        <f>Table3[[#This Row],[Risk 1 Simulated occurences]]*_xlfn.LOGNORM.INV(Table3[[#This Row],[RV lognorm]],(LN(ImpLow1)+LN(ImpUp1))/2,(LN(ImpUp1)-LN(ImpLow1))/3.29)</f>
        <v>88017.370847059254</v>
      </c>
      <c r="L3155">
        <f>_xlfn.BINOM.INV(BinomTrials,_xlfn.GAMMA.INV(Table3[[#This Row],[RV gamma]],GammaShape2,GammaRate2)/BinomTrials,Table3[[#This Row],[RV binom]])</f>
        <v>2</v>
      </c>
      <c r="M3155" s="1">
        <f>Table3[[#This Row],[Risk 2 simulated occurences]]*_xlfn.LOGNORM.INV(Table3[[#This Row],[RV lognorm]],(LN(ImpLow2)+LN(ImpUp2))/2,(LN(ImpUp2)-LN(ImpLow2))/3.29)</f>
        <v>5867824.7231372865</v>
      </c>
    </row>
    <row r="3156" spans="7:13">
      <c r="G3156">
        <v>0.2689796668798568</v>
      </c>
      <c r="H3156">
        <v>1.9351817210834388E-2</v>
      </c>
      <c r="I3156">
        <v>0.76972396754181194</v>
      </c>
      <c r="J3156">
        <f>_xlfn.BINOM.INV(BinomTrials,_xlfn.GAMMA.INV(Table3[[#This Row],[RV gamma]],GammaShape1,GammaRate1)/BinomTrials,Table3[[#This Row],[RV binom]])</f>
        <v>0</v>
      </c>
      <c r="K3156" s="1">
        <f>Table3[[#This Row],[Risk 1 Simulated occurences]]*_xlfn.LOGNORM.INV(Table3[[#This Row],[RV lognorm]],(LN(ImpLow1)+LN(ImpUp1))/2,(LN(ImpUp1)-LN(ImpLow1))/3.29)</f>
        <v>0</v>
      </c>
      <c r="L3156">
        <f>_xlfn.BINOM.INV(BinomTrials,_xlfn.GAMMA.INV(Table3[[#This Row],[RV gamma]],GammaShape2,GammaRate2)/BinomTrials,Table3[[#This Row],[RV binom]])</f>
        <v>0</v>
      </c>
      <c r="M3156" s="1">
        <f>Table3[[#This Row],[Risk 2 simulated occurences]]*_xlfn.LOGNORM.INV(Table3[[#This Row],[RV lognorm]],(LN(ImpLow2)+LN(ImpUp2))/2,(LN(ImpUp2)-LN(ImpLow2))/3.29)</f>
        <v>0</v>
      </c>
    </row>
    <row r="3157" spans="7:13">
      <c r="G3157">
        <v>0.74126124975330254</v>
      </c>
      <c r="H3157">
        <v>0.24599186249356339</v>
      </c>
      <c r="I3157">
        <v>0.75072247523382418</v>
      </c>
      <c r="J3157">
        <f>_xlfn.BINOM.INV(BinomTrials,_xlfn.GAMMA.INV(Table3[[#This Row],[RV gamma]],GammaShape1,GammaRate1)/BinomTrials,Table3[[#This Row],[RV binom]])</f>
        <v>0</v>
      </c>
      <c r="K3157" s="1">
        <f>Table3[[#This Row],[Risk 1 Simulated occurences]]*_xlfn.LOGNORM.INV(Table3[[#This Row],[RV lognorm]],(LN(ImpLow1)+LN(ImpUp1))/2,(LN(ImpUp1)-LN(ImpLow1))/3.29)</f>
        <v>0</v>
      </c>
      <c r="L3157">
        <f>_xlfn.BINOM.INV(BinomTrials,_xlfn.GAMMA.INV(Table3[[#This Row],[RV gamma]],GammaShape2,GammaRate2)/BinomTrials,Table3[[#This Row],[RV binom]])</f>
        <v>0</v>
      </c>
      <c r="M3157" s="1">
        <f>Table3[[#This Row],[Risk 2 simulated occurences]]*_xlfn.LOGNORM.INV(Table3[[#This Row],[RV lognorm]],(LN(ImpLow2)+LN(ImpUp2))/2,(LN(ImpUp2)-LN(ImpLow2))/3.29)</f>
        <v>0</v>
      </c>
    </row>
    <row r="3158" spans="7:13">
      <c r="G3158">
        <v>0.37782460375587668</v>
      </c>
      <c r="H3158">
        <v>0.38523292931971742</v>
      </c>
      <c r="I3158">
        <v>0.39264125488355817</v>
      </c>
      <c r="J3158">
        <f>_xlfn.BINOM.INV(BinomTrials,_xlfn.GAMMA.INV(Table3[[#This Row],[RV gamma]],GammaShape1,GammaRate1)/BinomTrials,Table3[[#This Row],[RV binom]])</f>
        <v>0</v>
      </c>
      <c r="K3158" s="1">
        <f>Table3[[#This Row],[Risk 1 Simulated occurences]]*_xlfn.LOGNORM.INV(Table3[[#This Row],[RV lognorm]],(LN(ImpLow1)+LN(ImpUp1))/2,(LN(ImpUp1)-LN(ImpLow1))/3.29)</f>
        <v>0</v>
      </c>
      <c r="L3158">
        <f>_xlfn.BINOM.INV(BinomTrials,_xlfn.GAMMA.INV(Table3[[#This Row],[RV gamma]],GammaShape2,GammaRate2)/BinomTrials,Table3[[#This Row],[RV binom]])</f>
        <v>0</v>
      </c>
      <c r="M3158" s="1">
        <f>Table3[[#This Row],[Risk 2 simulated occurences]]*_xlfn.LOGNORM.INV(Table3[[#This Row],[RV lognorm]],(LN(ImpLow2)+LN(ImpUp2))/2,(LN(ImpUp2)-LN(ImpLow2))/3.29)</f>
        <v>0</v>
      </c>
    </row>
    <row r="3159" spans="7:13">
      <c r="G3159">
        <v>9.8115325019748567E-2</v>
      </c>
      <c r="H3159">
        <v>0.609843076490724</v>
      </c>
      <c r="I3159">
        <v>0.12157082796169949</v>
      </c>
      <c r="J3159">
        <f>_xlfn.BINOM.INV(BinomTrials,_xlfn.GAMMA.INV(Table3[[#This Row],[RV gamma]],GammaShape1,GammaRate1)/BinomTrials,Table3[[#This Row],[RV binom]])</f>
        <v>0</v>
      </c>
      <c r="K3159" s="1">
        <f>Table3[[#This Row],[Risk 1 Simulated occurences]]*_xlfn.LOGNORM.INV(Table3[[#This Row],[RV lognorm]],(LN(ImpLow1)+LN(ImpUp1))/2,(LN(ImpUp1)-LN(ImpLow1))/3.29)</f>
        <v>0</v>
      </c>
      <c r="L3159">
        <f>_xlfn.BINOM.INV(BinomTrials,_xlfn.GAMMA.INV(Table3[[#This Row],[RV gamma]],GammaShape2,GammaRate2)/BinomTrials,Table3[[#This Row],[RV binom]])</f>
        <v>0</v>
      </c>
      <c r="M3159" s="1">
        <f>Table3[[#This Row],[Risk 2 simulated occurences]]*_xlfn.LOGNORM.INV(Table3[[#This Row],[RV lognorm]],(LN(ImpLow2)+LN(ImpUp2))/2,(LN(ImpUp2)-LN(ImpLow2))/3.29)</f>
        <v>0</v>
      </c>
    </row>
    <row r="3160" spans="7:13">
      <c r="G3160">
        <v>2.426760691416804E-2</v>
      </c>
      <c r="H3160">
        <v>0.63258657959875952</v>
      </c>
      <c r="I3160">
        <v>0.24090555228335109</v>
      </c>
      <c r="J3160">
        <f>_xlfn.BINOM.INV(BinomTrials,_xlfn.GAMMA.INV(Table3[[#This Row],[RV gamma]],GammaShape1,GammaRate1)/BinomTrials,Table3[[#This Row],[RV binom]])</f>
        <v>0</v>
      </c>
      <c r="K3160" s="1">
        <f>Table3[[#This Row],[Risk 1 Simulated occurences]]*_xlfn.LOGNORM.INV(Table3[[#This Row],[RV lognorm]],(LN(ImpLow1)+LN(ImpUp1))/2,(LN(ImpUp1)-LN(ImpLow1))/3.29)</f>
        <v>0</v>
      </c>
      <c r="L3160">
        <f>_xlfn.BINOM.INV(BinomTrials,_xlfn.GAMMA.INV(Table3[[#This Row],[RV gamma]],GammaShape2,GammaRate2)/BinomTrials,Table3[[#This Row],[RV binom]])</f>
        <v>0</v>
      </c>
      <c r="M3160" s="1">
        <f>Table3[[#This Row],[Risk 2 simulated occurences]]*_xlfn.LOGNORM.INV(Table3[[#This Row],[RV lognorm]],(LN(ImpLow2)+LN(ImpUp2))/2,(LN(ImpUp2)-LN(ImpLow2))/3.29)</f>
        <v>0</v>
      </c>
    </row>
    <row r="3161" spans="7:13">
      <c r="G3161">
        <v>0.86566940642225998</v>
      </c>
      <c r="H3161">
        <v>0.88264331635210813</v>
      </c>
      <c r="I3161">
        <v>0.89961722628195639</v>
      </c>
      <c r="J3161">
        <f>_xlfn.BINOM.INV(BinomTrials,_xlfn.GAMMA.INV(Table3[[#This Row],[RV gamma]],GammaShape1,GammaRate1)/BinomTrials,Table3[[#This Row],[RV binom]])</f>
        <v>2</v>
      </c>
      <c r="K3161" s="1">
        <f>Table3[[#This Row],[Risk 1 Simulated occurences]]*_xlfn.LOGNORM.INV(Table3[[#This Row],[RV lognorm]],(LN(ImpLow1)+LN(ImpUp1))/2,(LN(ImpUp1)-LN(ImpLow1))/3.29)</f>
        <v>154845.05215896334</v>
      </c>
      <c r="L3161">
        <f>_xlfn.BINOM.INV(BinomTrials,_xlfn.GAMMA.INV(Table3[[#This Row],[RV gamma]],GammaShape2,GammaRate2)/BinomTrials,Table3[[#This Row],[RV binom]])</f>
        <v>1</v>
      </c>
      <c r="M3161" s="1">
        <f>Table3[[#This Row],[Risk 2 simulated occurences]]*_xlfn.LOGNORM.INV(Table3[[#This Row],[RV lognorm]],(LN(ImpLow2)+LN(ImpUp2))/2,(LN(ImpUp2)-LN(ImpLow2))/3.29)</f>
        <v>7742252.607948171</v>
      </c>
    </row>
    <row r="3162" spans="7:13">
      <c r="G3162">
        <v>0.30571373892282777</v>
      </c>
      <c r="H3162">
        <v>0.58621792988209886</v>
      </c>
      <c r="I3162">
        <v>0.86672212084137001</v>
      </c>
      <c r="J3162">
        <f>_xlfn.BINOM.INV(BinomTrials,_xlfn.GAMMA.INV(Table3[[#This Row],[RV gamma]],GammaShape1,GammaRate1)/BinomTrials,Table3[[#This Row],[RV binom]])</f>
        <v>0</v>
      </c>
      <c r="K3162" s="1">
        <f>Table3[[#This Row],[Risk 1 Simulated occurences]]*_xlfn.LOGNORM.INV(Table3[[#This Row],[RV lognorm]],(LN(ImpLow1)+LN(ImpUp1))/2,(LN(ImpUp1)-LN(ImpLow1))/3.29)</f>
        <v>0</v>
      </c>
      <c r="L3162">
        <f>_xlfn.BINOM.INV(BinomTrials,_xlfn.GAMMA.INV(Table3[[#This Row],[RV gamma]],GammaShape2,GammaRate2)/BinomTrials,Table3[[#This Row],[RV binom]])</f>
        <v>0</v>
      </c>
      <c r="M3162" s="1">
        <f>Table3[[#This Row],[Risk 2 simulated occurences]]*_xlfn.LOGNORM.INV(Table3[[#This Row],[RV lognorm]],(LN(ImpLow2)+LN(ImpUp2))/2,(LN(ImpUp2)-LN(ImpLow2))/3.29)</f>
        <v>0</v>
      </c>
    </row>
    <row r="3163" spans="7:13">
      <c r="G3163">
        <v>0.13081007596608721</v>
      </c>
      <c r="H3163">
        <v>0.5647475284360105</v>
      </c>
      <c r="I3163">
        <v>0.99868498090593372</v>
      </c>
      <c r="J3163">
        <f>_xlfn.BINOM.INV(BinomTrials,_xlfn.GAMMA.INV(Table3[[#This Row],[RV gamma]],GammaShape1,GammaRate1)/BinomTrials,Table3[[#This Row],[RV binom]])</f>
        <v>0</v>
      </c>
      <c r="K3163" s="1">
        <f>Table3[[#This Row],[Risk 1 Simulated occurences]]*_xlfn.LOGNORM.INV(Table3[[#This Row],[RV lognorm]],(LN(ImpLow1)+LN(ImpUp1))/2,(LN(ImpUp1)-LN(ImpLow1))/3.29)</f>
        <v>0</v>
      </c>
      <c r="L3163">
        <f>_xlfn.BINOM.INV(BinomTrials,_xlfn.GAMMA.INV(Table3[[#This Row],[RV gamma]],GammaShape2,GammaRate2)/BinomTrials,Table3[[#This Row],[RV binom]])</f>
        <v>0</v>
      </c>
      <c r="M3163" s="1">
        <f>Table3[[#This Row],[Risk 2 simulated occurences]]*_xlfn.LOGNORM.INV(Table3[[#This Row],[RV lognorm]],(LN(ImpLow2)+LN(ImpUp2))/2,(LN(ImpUp2)-LN(ImpLow2))/3.29)</f>
        <v>0</v>
      </c>
    </row>
    <row r="3164" spans="7:13">
      <c r="G3164">
        <v>0.52494676202765977</v>
      </c>
      <c r="H3164">
        <v>0.71171042402820217</v>
      </c>
      <c r="I3164">
        <v>0.89847408602874446</v>
      </c>
      <c r="J3164">
        <f>_xlfn.BINOM.INV(BinomTrials,_xlfn.GAMMA.INV(Table3[[#This Row],[RV gamma]],GammaShape1,GammaRate1)/BinomTrials,Table3[[#This Row],[RV binom]])</f>
        <v>1</v>
      </c>
      <c r="K3164" s="1">
        <f>Table3[[#This Row],[Risk 1 Simulated occurences]]*_xlfn.LOGNORM.INV(Table3[[#This Row],[RV lognorm]],(LN(ImpLow1)+LN(ImpUp1))/2,(LN(ImpUp1)-LN(ImpLow1))/3.29)</f>
        <v>77072.80288757119</v>
      </c>
      <c r="L3164">
        <f>_xlfn.BINOM.INV(BinomTrials,_xlfn.GAMMA.INV(Table3[[#This Row],[RV gamma]],GammaShape2,GammaRate2)/BinomTrials,Table3[[#This Row],[RV binom]])</f>
        <v>0</v>
      </c>
      <c r="M3164" s="1">
        <f>Table3[[#This Row],[Risk 2 simulated occurences]]*_xlfn.LOGNORM.INV(Table3[[#This Row],[RV lognorm]],(LN(ImpLow2)+LN(ImpUp2))/2,(LN(ImpUp2)-LN(ImpLow2))/3.29)</f>
        <v>0</v>
      </c>
    </row>
    <row r="3165" spans="7:13">
      <c r="G3165">
        <v>0.78022939887839804</v>
      </c>
      <c r="H3165">
        <v>0.71709664199366074</v>
      </c>
      <c r="I3165">
        <v>0.65396388510892345</v>
      </c>
      <c r="J3165">
        <f>_xlfn.BINOM.INV(BinomTrials,_xlfn.GAMMA.INV(Table3[[#This Row],[RV gamma]],GammaShape1,GammaRate1)/BinomTrials,Table3[[#This Row],[RV binom]])</f>
        <v>1</v>
      </c>
      <c r="K3165" s="1">
        <f>Table3[[#This Row],[Risk 1 Simulated occurences]]*_xlfn.LOGNORM.INV(Table3[[#This Row],[RV lognorm]],(LN(ImpLow1)+LN(ImpUp1))/2,(LN(ImpUp1)-LN(ImpLow1))/3.29)</f>
        <v>41723.262028763304</v>
      </c>
      <c r="L3165">
        <f>_xlfn.BINOM.INV(BinomTrials,_xlfn.GAMMA.INV(Table3[[#This Row],[RV gamma]],GammaShape2,GammaRate2)/BinomTrials,Table3[[#This Row],[RV binom]])</f>
        <v>0</v>
      </c>
      <c r="M3165" s="1">
        <f>Table3[[#This Row],[Risk 2 simulated occurences]]*_xlfn.LOGNORM.INV(Table3[[#This Row],[RV lognorm]],(LN(ImpLow2)+LN(ImpUp2))/2,(LN(ImpUp2)-LN(ImpLow2))/3.29)</f>
        <v>0</v>
      </c>
    </row>
    <row r="3166" spans="7:13">
      <c r="G3166">
        <v>0.31550694923638689</v>
      </c>
      <c r="H3166">
        <v>0.24326198745670821</v>
      </c>
      <c r="I3166">
        <v>0.17101702567702953</v>
      </c>
      <c r="J3166">
        <f>_xlfn.BINOM.INV(BinomTrials,_xlfn.GAMMA.INV(Table3[[#This Row],[RV gamma]],GammaShape1,GammaRate1)/BinomTrials,Table3[[#This Row],[RV binom]])</f>
        <v>0</v>
      </c>
      <c r="K3166" s="1">
        <f>Table3[[#This Row],[Risk 1 Simulated occurences]]*_xlfn.LOGNORM.INV(Table3[[#This Row],[RV lognorm]],(LN(ImpLow1)+LN(ImpUp1))/2,(LN(ImpUp1)-LN(ImpLow1))/3.29)</f>
        <v>0</v>
      </c>
      <c r="L3166">
        <f>_xlfn.BINOM.INV(BinomTrials,_xlfn.GAMMA.INV(Table3[[#This Row],[RV gamma]],GammaShape2,GammaRate2)/BinomTrials,Table3[[#This Row],[RV binom]])</f>
        <v>0</v>
      </c>
      <c r="M3166" s="1">
        <f>Table3[[#This Row],[Risk 2 simulated occurences]]*_xlfn.LOGNORM.INV(Table3[[#This Row],[RV lognorm]],(LN(ImpLow2)+LN(ImpUp2))/2,(LN(ImpUp2)-LN(ImpLow2))/3.29)</f>
        <v>0</v>
      </c>
    </row>
    <row r="3167" spans="7:13">
      <c r="G3167">
        <v>0.72529581595458825</v>
      </c>
      <c r="H3167">
        <v>0.50422318489487428</v>
      </c>
      <c r="I3167">
        <v>0.28315055383516036</v>
      </c>
      <c r="J3167">
        <f>_xlfn.BINOM.INV(BinomTrials,_xlfn.GAMMA.INV(Table3[[#This Row],[RV gamma]],GammaShape1,GammaRate1)/BinomTrials,Table3[[#This Row],[RV binom]])</f>
        <v>0</v>
      </c>
      <c r="K3167" s="1">
        <f>Table3[[#This Row],[Risk 1 Simulated occurences]]*_xlfn.LOGNORM.INV(Table3[[#This Row],[RV lognorm]],(LN(ImpLow1)+LN(ImpUp1))/2,(LN(ImpUp1)-LN(ImpLow1))/3.29)</f>
        <v>0</v>
      </c>
      <c r="L3167">
        <f>_xlfn.BINOM.INV(BinomTrials,_xlfn.GAMMA.INV(Table3[[#This Row],[RV gamma]],GammaShape2,GammaRate2)/BinomTrials,Table3[[#This Row],[RV binom]])</f>
        <v>0</v>
      </c>
      <c r="M3167" s="1">
        <f>Table3[[#This Row],[Risk 2 simulated occurences]]*_xlfn.LOGNORM.INV(Table3[[#This Row],[RV lognorm]],(LN(ImpLow2)+LN(ImpUp2))/2,(LN(ImpUp2)-LN(ImpLow2))/3.29)</f>
        <v>0</v>
      </c>
    </row>
    <row r="3168" spans="7:13">
      <c r="G3168">
        <v>4.6778748765019119E-2</v>
      </c>
      <c r="H3168">
        <v>0.47906852815256851</v>
      </c>
      <c r="I3168">
        <v>0.91135830754011793</v>
      </c>
      <c r="J3168">
        <f>_xlfn.BINOM.INV(BinomTrials,_xlfn.GAMMA.INV(Table3[[#This Row],[RV gamma]],GammaShape1,GammaRate1)/BinomTrials,Table3[[#This Row],[RV binom]])</f>
        <v>0</v>
      </c>
      <c r="K3168" s="1">
        <f>Table3[[#This Row],[Risk 1 Simulated occurences]]*_xlfn.LOGNORM.INV(Table3[[#This Row],[RV lognorm]],(LN(ImpLow1)+LN(ImpUp1))/2,(LN(ImpUp1)-LN(ImpLow1))/3.29)</f>
        <v>0</v>
      </c>
      <c r="L3168">
        <f>_xlfn.BINOM.INV(BinomTrials,_xlfn.GAMMA.INV(Table3[[#This Row],[RV gamma]],GammaShape2,GammaRate2)/BinomTrials,Table3[[#This Row],[RV binom]])</f>
        <v>0</v>
      </c>
      <c r="M3168" s="1">
        <f>Table3[[#This Row],[Risk 2 simulated occurences]]*_xlfn.LOGNORM.INV(Table3[[#This Row],[RV lognorm]],(LN(ImpLow2)+LN(ImpUp2))/2,(LN(ImpUp2)-LN(ImpLow2))/3.29)</f>
        <v>0</v>
      </c>
    </row>
    <row r="3169" spans="7:13">
      <c r="G3169">
        <v>0.21043049367630412</v>
      </c>
      <c r="H3169">
        <v>0.70475266021897676</v>
      </c>
      <c r="I3169">
        <v>0.19907482676164936</v>
      </c>
      <c r="J3169">
        <f>_xlfn.BINOM.INV(BinomTrials,_xlfn.GAMMA.INV(Table3[[#This Row],[RV gamma]],GammaShape1,GammaRate1)/BinomTrials,Table3[[#This Row],[RV binom]])</f>
        <v>1</v>
      </c>
      <c r="K3169" s="1">
        <f>Table3[[#This Row],[Risk 1 Simulated occurences]]*_xlfn.LOGNORM.INV(Table3[[#This Row],[RV lognorm]],(LN(ImpLow1)+LN(ImpUp1))/2,(LN(ImpUp1)-LN(ImpLow1))/3.29)</f>
        <v>17505.81054070246</v>
      </c>
      <c r="L3169">
        <f>_xlfn.BINOM.INV(BinomTrials,_xlfn.GAMMA.INV(Table3[[#This Row],[RV gamma]],GammaShape2,GammaRate2)/BinomTrials,Table3[[#This Row],[RV binom]])</f>
        <v>0</v>
      </c>
      <c r="M3169" s="1">
        <f>Table3[[#This Row],[Risk 2 simulated occurences]]*_xlfn.LOGNORM.INV(Table3[[#This Row],[RV lognorm]],(LN(ImpLow2)+LN(ImpUp2))/2,(LN(ImpUp2)-LN(ImpLow2))/3.29)</f>
        <v>0</v>
      </c>
    </row>
    <row r="3170" spans="7:13">
      <c r="G3170">
        <v>0.70530721764327364</v>
      </c>
      <c r="H3170">
        <v>0.77796030034216135</v>
      </c>
      <c r="I3170">
        <v>0.85061338304104905</v>
      </c>
      <c r="J3170">
        <f>_xlfn.BINOM.INV(BinomTrials,_xlfn.GAMMA.INV(Table3[[#This Row],[RV gamma]],GammaShape1,GammaRate1)/BinomTrials,Table3[[#This Row],[RV binom]])</f>
        <v>1</v>
      </c>
      <c r="K3170" s="1">
        <f>Table3[[#This Row],[Risk 1 Simulated occurences]]*_xlfn.LOGNORM.INV(Table3[[#This Row],[RV lognorm]],(LN(ImpLow1)+LN(ImpUp1))/2,(LN(ImpUp1)-LN(ImpLow1))/3.29)</f>
        <v>65437.403748173478</v>
      </c>
      <c r="L3170">
        <f>_xlfn.BINOM.INV(BinomTrials,_xlfn.GAMMA.INV(Table3[[#This Row],[RV gamma]],GammaShape2,GammaRate2)/BinomTrials,Table3[[#This Row],[RV binom]])</f>
        <v>0</v>
      </c>
      <c r="M3170" s="1">
        <f>Table3[[#This Row],[Risk 2 simulated occurences]]*_xlfn.LOGNORM.INV(Table3[[#This Row],[RV lognorm]],(LN(ImpLow2)+LN(ImpUp2))/2,(LN(ImpUp2)-LN(ImpLow2))/3.29)</f>
        <v>0</v>
      </c>
    </row>
    <row r="3171" spans="7:13">
      <c r="G3171">
        <v>9.8406930499899639E-2</v>
      </c>
      <c r="H3171">
        <v>0.17876785070578002</v>
      </c>
      <c r="I3171">
        <v>0.25912877091166042</v>
      </c>
      <c r="J3171">
        <f>_xlfn.BINOM.INV(BinomTrials,_xlfn.GAMMA.INV(Table3[[#This Row],[RV gamma]],GammaShape1,GammaRate1)/BinomTrials,Table3[[#This Row],[RV binom]])</f>
        <v>0</v>
      </c>
      <c r="K3171" s="1">
        <f>Table3[[#This Row],[Risk 1 Simulated occurences]]*_xlfn.LOGNORM.INV(Table3[[#This Row],[RV lognorm]],(LN(ImpLow1)+LN(ImpUp1))/2,(LN(ImpUp1)-LN(ImpLow1))/3.29)</f>
        <v>0</v>
      </c>
      <c r="L3171">
        <f>_xlfn.BINOM.INV(BinomTrials,_xlfn.GAMMA.INV(Table3[[#This Row],[RV gamma]],GammaShape2,GammaRate2)/BinomTrials,Table3[[#This Row],[RV binom]])</f>
        <v>0</v>
      </c>
      <c r="M3171" s="1">
        <f>Table3[[#This Row],[Risk 2 simulated occurences]]*_xlfn.LOGNORM.INV(Table3[[#This Row],[RV lognorm]],(LN(ImpLow2)+LN(ImpUp2))/2,(LN(ImpUp2)-LN(ImpLow2))/3.29)</f>
        <v>0</v>
      </c>
    </row>
    <row r="3172" spans="7:13">
      <c r="G3172">
        <v>0.92528091181315519</v>
      </c>
      <c r="H3172">
        <v>0.55126681204478578</v>
      </c>
      <c r="I3172">
        <v>0.17725271227641623</v>
      </c>
      <c r="J3172">
        <f>_xlfn.BINOM.INV(BinomTrials,_xlfn.GAMMA.INV(Table3[[#This Row],[RV gamma]],GammaShape1,GammaRate1)/BinomTrials,Table3[[#This Row],[RV binom]])</f>
        <v>1</v>
      </c>
      <c r="K3172" s="1">
        <f>Table3[[#This Row],[Risk 1 Simulated occurences]]*_xlfn.LOGNORM.INV(Table3[[#This Row],[RV lognorm]],(LN(ImpLow1)+LN(ImpUp1))/2,(LN(ImpUp1)-LN(ImpLow1))/3.29)</f>
        <v>16541.5346517863</v>
      </c>
      <c r="L3172">
        <f>_xlfn.BINOM.INV(BinomTrials,_xlfn.GAMMA.INV(Table3[[#This Row],[RV gamma]],GammaShape2,GammaRate2)/BinomTrials,Table3[[#This Row],[RV binom]])</f>
        <v>0</v>
      </c>
      <c r="M3172" s="1">
        <f>Table3[[#This Row],[Risk 2 simulated occurences]]*_xlfn.LOGNORM.INV(Table3[[#This Row],[RV lognorm]],(LN(ImpLow2)+LN(ImpUp2))/2,(LN(ImpUp2)-LN(ImpLow2))/3.29)</f>
        <v>0</v>
      </c>
    </row>
    <row r="3173" spans="7:13">
      <c r="G3173">
        <v>0.19628484370013924</v>
      </c>
      <c r="H3173">
        <v>0.14131003671386747</v>
      </c>
      <c r="I3173">
        <v>8.6335229727595691E-2</v>
      </c>
      <c r="J3173">
        <f>_xlfn.BINOM.INV(BinomTrials,_xlfn.GAMMA.INV(Table3[[#This Row],[RV gamma]],GammaShape1,GammaRate1)/BinomTrials,Table3[[#This Row],[RV binom]])</f>
        <v>0</v>
      </c>
      <c r="K3173" s="1">
        <f>Table3[[#This Row],[Risk 1 Simulated occurences]]*_xlfn.LOGNORM.INV(Table3[[#This Row],[RV lognorm]],(LN(ImpLow1)+LN(ImpUp1))/2,(LN(ImpUp1)-LN(ImpLow1))/3.29)</f>
        <v>0</v>
      </c>
      <c r="L3173">
        <f>_xlfn.BINOM.INV(BinomTrials,_xlfn.GAMMA.INV(Table3[[#This Row],[RV gamma]],GammaShape2,GammaRate2)/BinomTrials,Table3[[#This Row],[RV binom]])</f>
        <v>0</v>
      </c>
      <c r="M3173" s="1">
        <f>Table3[[#This Row],[Risk 2 simulated occurences]]*_xlfn.LOGNORM.INV(Table3[[#This Row],[RV lognorm]],(LN(ImpLow2)+LN(ImpUp2))/2,(LN(ImpUp2)-LN(ImpLow2))/3.29)</f>
        <v>0</v>
      </c>
    </row>
    <row r="3174" spans="7:13">
      <c r="G3174">
        <v>0.95936806824028864</v>
      </c>
      <c r="H3174">
        <v>0.99778704997049039</v>
      </c>
      <c r="I3174">
        <v>3.6206031700692157E-2</v>
      </c>
      <c r="J3174">
        <f>_xlfn.BINOM.INV(BinomTrials,_xlfn.GAMMA.INV(Table3[[#This Row],[RV gamma]],GammaShape1,GammaRate1)/BinomTrials,Table3[[#This Row],[RV binom]])</f>
        <v>4</v>
      </c>
      <c r="K3174" s="1">
        <f>Table3[[#This Row],[Risk 1 Simulated occurences]]*_xlfn.LOGNORM.INV(Table3[[#This Row],[RV lognorm]],(LN(ImpLow1)+LN(ImpUp1))/2,(LN(ImpUp1)-LN(ImpLow1))/3.29)</f>
        <v>35975.403947003062</v>
      </c>
      <c r="L3174">
        <f>_xlfn.BINOM.INV(BinomTrials,_xlfn.GAMMA.INV(Table3[[#This Row],[RV gamma]],GammaShape2,GammaRate2)/BinomTrials,Table3[[#This Row],[RV binom]])</f>
        <v>2</v>
      </c>
      <c r="M3174" s="1">
        <f>Table3[[#This Row],[Risk 2 simulated occurences]]*_xlfn.LOGNORM.INV(Table3[[#This Row],[RV lognorm]],(LN(ImpLow2)+LN(ImpUp2))/2,(LN(ImpUp2)-LN(ImpLow2))/3.29)</f>
        <v>1798770.1973501507</v>
      </c>
    </row>
    <row r="3175" spans="7:13">
      <c r="G3175">
        <v>9.9122914531791076E-2</v>
      </c>
      <c r="H3175">
        <v>0.80694885403241445</v>
      </c>
      <c r="I3175">
        <v>0.51477479353303779</v>
      </c>
      <c r="J3175">
        <f>_xlfn.BINOM.INV(BinomTrials,_xlfn.GAMMA.INV(Table3[[#This Row],[RV gamma]],GammaShape1,GammaRate1)/BinomTrials,Table3[[#This Row],[RV binom]])</f>
        <v>1</v>
      </c>
      <c r="K3175" s="1">
        <f>Table3[[#This Row],[Risk 1 Simulated occurences]]*_xlfn.LOGNORM.INV(Table3[[#This Row],[RV lognorm]],(LN(ImpLow1)+LN(ImpUp1))/2,(LN(ImpUp1)-LN(ImpLow1))/3.29)</f>
        <v>32453.339098506673</v>
      </c>
      <c r="L3175">
        <f>_xlfn.BINOM.INV(BinomTrials,_xlfn.GAMMA.INV(Table3[[#This Row],[RV gamma]],GammaShape2,GammaRate2)/BinomTrials,Table3[[#This Row],[RV binom]])</f>
        <v>0</v>
      </c>
      <c r="M3175" s="1">
        <f>Table3[[#This Row],[Risk 2 simulated occurences]]*_xlfn.LOGNORM.INV(Table3[[#This Row],[RV lognorm]],(LN(ImpLow2)+LN(ImpUp2))/2,(LN(ImpUp2)-LN(ImpLow2))/3.29)</f>
        <v>0</v>
      </c>
    </row>
    <row r="3176" spans="7:13">
      <c r="G3176">
        <v>0.95882453581263527</v>
      </c>
      <c r="H3176">
        <v>0.38938972278935358</v>
      </c>
      <c r="I3176">
        <v>0.81995490976607188</v>
      </c>
      <c r="J3176">
        <f>_xlfn.BINOM.INV(BinomTrials,_xlfn.GAMMA.INV(Table3[[#This Row],[RV gamma]],GammaShape1,GammaRate1)/BinomTrials,Table3[[#This Row],[RV binom]])</f>
        <v>0</v>
      </c>
      <c r="K3176" s="1">
        <f>Table3[[#This Row],[Risk 1 Simulated occurences]]*_xlfn.LOGNORM.INV(Table3[[#This Row],[RV lognorm]],(LN(ImpLow1)+LN(ImpUp1))/2,(LN(ImpUp1)-LN(ImpLow1))/3.29)</f>
        <v>0</v>
      </c>
      <c r="L3176">
        <f>_xlfn.BINOM.INV(BinomTrials,_xlfn.GAMMA.INV(Table3[[#This Row],[RV gamma]],GammaShape2,GammaRate2)/BinomTrials,Table3[[#This Row],[RV binom]])</f>
        <v>0</v>
      </c>
      <c r="M3176" s="1">
        <f>Table3[[#This Row],[Risk 2 simulated occurences]]*_xlfn.LOGNORM.INV(Table3[[#This Row],[RV lognorm]],(LN(ImpLow2)+LN(ImpUp2))/2,(LN(ImpUp2)-LN(ImpLow2))/3.29)</f>
        <v>0</v>
      </c>
    </row>
    <row r="3177" spans="7:13">
      <c r="G3177">
        <v>0.9639734029602135</v>
      </c>
      <c r="H3177">
        <v>0.47307092066531581</v>
      </c>
      <c r="I3177">
        <v>0.98216843837041801</v>
      </c>
      <c r="J3177">
        <f>_xlfn.BINOM.INV(BinomTrials,_xlfn.GAMMA.INV(Table3[[#This Row],[RV gamma]],GammaShape1,GammaRate1)/BinomTrials,Table3[[#This Row],[RV binom]])</f>
        <v>0</v>
      </c>
      <c r="K3177" s="1">
        <f>Table3[[#This Row],[Risk 1 Simulated occurences]]*_xlfn.LOGNORM.INV(Table3[[#This Row],[RV lognorm]],(LN(ImpLow1)+LN(ImpUp1))/2,(LN(ImpUp1)-LN(ImpLow1))/3.29)</f>
        <v>0</v>
      </c>
      <c r="L3177">
        <f>_xlfn.BINOM.INV(BinomTrials,_xlfn.GAMMA.INV(Table3[[#This Row],[RV gamma]],GammaShape2,GammaRate2)/BinomTrials,Table3[[#This Row],[RV binom]])</f>
        <v>0</v>
      </c>
      <c r="M3177" s="1">
        <f>Table3[[#This Row],[Risk 2 simulated occurences]]*_xlfn.LOGNORM.INV(Table3[[#This Row],[RV lognorm]],(LN(ImpLow2)+LN(ImpUp2))/2,(LN(ImpUp2)-LN(ImpLow2))/3.29)</f>
        <v>0</v>
      </c>
    </row>
    <row r="3178" spans="7:13">
      <c r="G3178">
        <v>0.5009835523092111</v>
      </c>
      <c r="H3178">
        <v>0.90296362196233293</v>
      </c>
      <c r="I3178">
        <v>0.3049436916154547</v>
      </c>
      <c r="J3178">
        <f>_xlfn.BINOM.INV(BinomTrials,_xlfn.GAMMA.INV(Table3[[#This Row],[RV gamma]],GammaShape1,GammaRate1)/BinomTrials,Table3[[#This Row],[RV binom]])</f>
        <v>1</v>
      </c>
      <c r="K3178" s="1">
        <f>Table3[[#This Row],[Risk 1 Simulated occurences]]*_xlfn.LOGNORM.INV(Table3[[#This Row],[RV lognorm]],(LN(ImpLow1)+LN(ImpUp1))/2,(LN(ImpUp1)-LN(ImpLow1))/3.29)</f>
        <v>22126.545338884462</v>
      </c>
      <c r="L3178">
        <f>_xlfn.BINOM.INV(BinomTrials,_xlfn.GAMMA.INV(Table3[[#This Row],[RV gamma]],GammaShape2,GammaRate2)/BinomTrials,Table3[[#This Row],[RV binom]])</f>
        <v>1</v>
      </c>
      <c r="M3178" s="1">
        <f>Table3[[#This Row],[Risk 2 simulated occurences]]*_xlfn.LOGNORM.INV(Table3[[#This Row],[RV lognorm]],(LN(ImpLow2)+LN(ImpUp2))/2,(LN(ImpUp2)-LN(ImpLow2))/3.29)</f>
        <v>2212654.5338884471</v>
      </c>
    </row>
    <row r="3179" spans="7:13">
      <c r="G3179">
        <v>3.0563660911546862E-2</v>
      </c>
      <c r="H3179">
        <v>0.10959432092942033</v>
      </c>
      <c r="I3179">
        <v>0.1886249809472938</v>
      </c>
      <c r="J3179">
        <f>_xlfn.BINOM.INV(BinomTrials,_xlfn.GAMMA.INV(Table3[[#This Row],[RV gamma]],GammaShape1,GammaRate1)/BinomTrials,Table3[[#This Row],[RV binom]])</f>
        <v>0</v>
      </c>
      <c r="K3179" s="1">
        <f>Table3[[#This Row],[Risk 1 Simulated occurences]]*_xlfn.LOGNORM.INV(Table3[[#This Row],[RV lognorm]],(LN(ImpLow1)+LN(ImpUp1))/2,(LN(ImpUp1)-LN(ImpLow1))/3.29)</f>
        <v>0</v>
      </c>
      <c r="L3179">
        <f>_xlfn.BINOM.INV(BinomTrials,_xlfn.GAMMA.INV(Table3[[#This Row],[RV gamma]],GammaShape2,GammaRate2)/BinomTrials,Table3[[#This Row],[RV binom]])</f>
        <v>0</v>
      </c>
      <c r="M3179" s="1">
        <f>Table3[[#This Row],[Risk 2 simulated occurences]]*_xlfn.LOGNORM.INV(Table3[[#This Row],[RV lognorm]],(LN(ImpLow2)+LN(ImpUp2))/2,(LN(ImpUp2)-LN(ImpLow2))/3.29)</f>
        <v>0</v>
      </c>
    </row>
    <row r="3180" spans="7:13">
      <c r="G3180">
        <v>0.68344894036811266</v>
      </c>
      <c r="H3180">
        <v>0.95175186076748741</v>
      </c>
      <c r="I3180">
        <v>0.22005478116686214</v>
      </c>
      <c r="J3180">
        <f>_xlfn.BINOM.INV(BinomTrials,_xlfn.GAMMA.INV(Table3[[#This Row],[RV gamma]],GammaShape1,GammaRate1)/BinomTrials,Table3[[#This Row],[RV binom]])</f>
        <v>2</v>
      </c>
      <c r="K3180" s="1">
        <f>Table3[[#This Row],[Risk 1 Simulated occurences]]*_xlfn.LOGNORM.INV(Table3[[#This Row],[RV lognorm]],(LN(ImpLow1)+LN(ImpUp1))/2,(LN(ImpUp1)-LN(ImpLow1))/3.29)</f>
        <v>36844.871223833325</v>
      </c>
      <c r="L3180">
        <f>_xlfn.BINOM.INV(BinomTrials,_xlfn.GAMMA.INV(Table3[[#This Row],[RV gamma]],GammaShape2,GammaRate2)/BinomTrials,Table3[[#This Row],[RV binom]])</f>
        <v>1</v>
      </c>
      <c r="M3180" s="1">
        <f>Table3[[#This Row],[Risk 2 simulated occurences]]*_xlfn.LOGNORM.INV(Table3[[#This Row],[RV lognorm]],(LN(ImpLow2)+LN(ImpUp2))/2,(LN(ImpUp2)-LN(ImpLow2))/3.29)</f>
        <v>1842243.5611916669</v>
      </c>
    </row>
    <row r="3181" spans="7:13">
      <c r="G3181">
        <v>0.72634076686871274</v>
      </c>
      <c r="H3181">
        <v>9.3523919160256125E-2</v>
      </c>
      <c r="I3181">
        <v>0.46070707145179951</v>
      </c>
      <c r="J3181">
        <f>_xlfn.BINOM.INV(BinomTrials,_xlfn.GAMMA.INV(Table3[[#This Row],[RV gamma]],GammaShape1,GammaRate1)/BinomTrials,Table3[[#This Row],[RV binom]])</f>
        <v>0</v>
      </c>
      <c r="K3181" s="1">
        <f>Table3[[#This Row],[Risk 1 Simulated occurences]]*_xlfn.LOGNORM.INV(Table3[[#This Row],[RV lognorm]],(LN(ImpLow1)+LN(ImpUp1))/2,(LN(ImpUp1)-LN(ImpLow1))/3.29)</f>
        <v>0</v>
      </c>
      <c r="L3181">
        <f>_xlfn.BINOM.INV(BinomTrials,_xlfn.GAMMA.INV(Table3[[#This Row],[RV gamma]],GammaShape2,GammaRate2)/BinomTrials,Table3[[#This Row],[RV binom]])</f>
        <v>0</v>
      </c>
      <c r="M3181" s="1">
        <f>Table3[[#This Row],[Risk 2 simulated occurences]]*_xlfn.LOGNORM.INV(Table3[[#This Row],[RV lognorm]],(LN(ImpLow2)+LN(ImpUp2))/2,(LN(ImpUp2)-LN(ImpLow2))/3.29)</f>
        <v>0</v>
      </c>
    </row>
    <row r="3182" spans="7:13">
      <c r="G3182">
        <v>0.60926876245498129</v>
      </c>
      <c r="H3182">
        <v>0.8565093264246868</v>
      </c>
      <c r="I3182">
        <v>0.10374989039439238</v>
      </c>
      <c r="J3182">
        <f>_xlfn.BINOM.INV(BinomTrials,_xlfn.GAMMA.INV(Table3[[#This Row],[RV gamma]],GammaShape1,GammaRate1)/BinomTrials,Table3[[#This Row],[RV binom]])</f>
        <v>1</v>
      </c>
      <c r="K3182" s="1">
        <f>Table3[[#This Row],[Risk 1 Simulated occurences]]*_xlfn.LOGNORM.INV(Table3[[#This Row],[RV lognorm]],(LN(ImpLow1)+LN(ImpUp1))/2,(LN(ImpUp1)-LN(ImpLow1))/3.29)</f>
        <v>13088.15259127705</v>
      </c>
      <c r="L3182">
        <f>_xlfn.BINOM.INV(BinomTrials,_xlfn.GAMMA.INV(Table3[[#This Row],[RV gamma]],GammaShape2,GammaRate2)/BinomTrials,Table3[[#This Row],[RV binom]])</f>
        <v>1</v>
      </c>
      <c r="M3182" s="1">
        <f>Table3[[#This Row],[Risk 2 simulated occurences]]*_xlfn.LOGNORM.INV(Table3[[#This Row],[RV lognorm]],(LN(ImpLow2)+LN(ImpUp2))/2,(LN(ImpUp2)-LN(ImpLow2))/3.29)</f>
        <v>1308815.2591277033</v>
      </c>
    </row>
    <row r="3183" spans="7:13">
      <c r="G3183">
        <v>0.98009058087137091</v>
      </c>
      <c r="H3183">
        <v>0.35224921971198603</v>
      </c>
      <c r="I3183">
        <v>0.72440785855260115</v>
      </c>
      <c r="J3183">
        <f>_xlfn.BINOM.INV(BinomTrials,_xlfn.GAMMA.INV(Table3[[#This Row],[RV gamma]],GammaShape1,GammaRate1)/BinomTrials,Table3[[#This Row],[RV binom]])</f>
        <v>0</v>
      </c>
      <c r="K3183" s="1">
        <f>Table3[[#This Row],[Risk 1 Simulated occurences]]*_xlfn.LOGNORM.INV(Table3[[#This Row],[RV lognorm]],(LN(ImpLow1)+LN(ImpUp1))/2,(LN(ImpUp1)-LN(ImpLow1))/3.29)</f>
        <v>0</v>
      </c>
      <c r="L3183">
        <f>_xlfn.BINOM.INV(BinomTrials,_xlfn.GAMMA.INV(Table3[[#This Row],[RV gamma]],GammaShape2,GammaRate2)/BinomTrials,Table3[[#This Row],[RV binom]])</f>
        <v>0</v>
      </c>
      <c r="M3183" s="1">
        <f>Table3[[#This Row],[Risk 2 simulated occurences]]*_xlfn.LOGNORM.INV(Table3[[#This Row],[RV lognorm]],(LN(ImpLow2)+LN(ImpUp2))/2,(LN(ImpUp2)-LN(ImpLow2))/3.29)</f>
        <v>0</v>
      </c>
    </row>
    <row r="3184" spans="7:13">
      <c r="G3184">
        <v>0.38239270513057372</v>
      </c>
      <c r="H3184">
        <v>0.25263569934882024</v>
      </c>
      <c r="I3184">
        <v>0.12287869356706678</v>
      </c>
      <c r="J3184">
        <f>_xlfn.BINOM.INV(BinomTrials,_xlfn.GAMMA.INV(Table3[[#This Row],[RV gamma]],GammaShape1,GammaRate1)/BinomTrials,Table3[[#This Row],[RV binom]])</f>
        <v>0</v>
      </c>
      <c r="K3184" s="1">
        <f>Table3[[#This Row],[Risk 1 Simulated occurences]]*_xlfn.LOGNORM.INV(Table3[[#This Row],[RV lognorm]],(LN(ImpLow1)+LN(ImpUp1))/2,(LN(ImpUp1)-LN(ImpLow1))/3.29)</f>
        <v>0</v>
      </c>
      <c r="L3184">
        <f>_xlfn.BINOM.INV(BinomTrials,_xlfn.GAMMA.INV(Table3[[#This Row],[RV gamma]],GammaShape2,GammaRate2)/BinomTrials,Table3[[#This Row],[RV binom]])</f>
        <v>0</v>
      </c>
      <c r="M3184" s="1">
        <f>Table3[[#This Row],[Risk 2 simulated occurences]]*_xlfn.LOGNORM.INV(Table3[[#This Row],[RV lognorm]],(LN(ImpLow2)+LN(ImpUp2))/2,(LN(ImpUp2)-LN(ImpLow2))/3.29)</f>
        <v>0</v>
      </c>
    </row>
    <row r="3185" spans="7:13">
      <c r="G3185">
        <v>0.87419512955201562</v>
      </c>
      <c r="H3185">
        <v>4.8198955621662994E-2</v>
      </c>
      <c r="I3185">
        <v>0.22220278169131036</v>
      </c>
      <c r="J3185">
        <f>_xlfn.BINOM.INV(BinomTrials,_xlfn.GAMMA.INV(Table3[[#This Row],[RV gamma]],GammaShape1,GammaRate1)/BinomTrials,Table3[[#This Row],[RV binom]])</f>
        <v>0</v>
      </c>
      <c r="K3185" s="1">
        <f>Table3[[#This Row],[Risk 1 Simulated occurences]]*_xlfn.LOGNORM.INV(Table3[[#This Row],[RV lognorm]],(LN(ImpLow1)+LN(ImpUp1))/2,(LN(ImpUp1)-LN(ImpLow1))/3.29)</f>
        <v>0</v>
      </c>
      <c r="L3185">
        <f>_xlfn.BINOM.INV(BinomTrials,_xlfn.GAMMA.INV(Table3[[#This Row],[RV gamma]],GammaShape2,GammaRate2)/BinomTrials,Table3[[#This Row],[RV binom]])</f>
        <v>0</v>
      </c>
      <c r="M3185" s="1">
        <f>Table3[[#This Row],[Risk 2 simulated occurences]]*_xlfn.LOGNORM.INV(Table3[[#This Row],[RV lognorm]],(LN(ImpLow2)+LN(ImpUp2))/2,(LN(ImpUp2)-LN(ImpLow2))/3.29)</f>
        <v>0</v>
      </c>
    </row>
    <row r="3186" spans="7:13">
      <c r="G3186">
        <v>0.59754238072668309</v>
      </c>
      <c r="H3186">
        <v>7.9847133289951425E-2</v>
      </c>
      <c r="I3186">
        <v>0.56215188585321973</v>
      </c>
      <c r="J3186">
        <f>_xlfn.BINOM.INV(BinomTrials,_xlfn.GAMMA.INV(Table3[[#This Row],[RV gamma]],GammaShape1,GammaRate1)/BinomTrials,Table3[[#This Row],[RV binom]])</f>
        <v>0</v>
      </c>
      <c r="K3186" s="1">
        <f>Table3[[#This Row],[Risk 1 Simulated occurences]]*_xlfn.LOGNORM.INV(Table3[[#This Row],[RV lognorm]],(LN(ImpLow1)+LN(ImpUp1))/2,(LN(ImpUp1)-LN(ImpLow1))/3.29)</f>
        <v>0</v>
      </c>
      <c r="L3186">
        <f>_xlfn.BINOM.INV(BinomTrials,_xlfn.GAMMA.INV(Table3[[#This Row],[RV gamma]],GammaShape2,GammaRate2)/BinomTrials,Table3[[#This Row],[RV binom]])</f>
        <v>0</v>
      </c>
      <c r="M3186" s="1">
        <f>Table3[[#This Row],[Risk 2 simulated occurences]]*_xlfn.LOGNORM.INV(Table3[[#This Row],[RV lognorm]],(LN(ImpLow2)+LN(ImpUp2))/2,(LN(ImpUp2)-LN(ImpLow2))/3.29)</f>
        <v>0</v>
      </c>
    </row>
    <row r="3187" spans="7:13">
      <c r="G3187">
        <v>0.89479287336337976</v>
      </c>
      <c r="H3187">
        <v>0.99076920421364212</v>
      </c>
      <c r="I3187">
        <v>8.6745535063904491E-2</v>
      </c>
      <c r="J3187">
        <f>_xlfn.BINOM.INV(BinomTrials,_xlfn.GAMMA.INV(Table3[[#This Row],[RV gamma]],GammaShape1,GammaRate1)/BinomTrials,Table3[[#This Row],[RV binom]])</f>
        <v>3</v>
      </c>
      <c r="K3187" s="1">
        <f>Table3[[#This Row],[Risk 1 Simulated occurences]]*_xlfn.LOGNORM.INV(Table3[[#This Row],[RV lognorm]],(LN(ImpLow1)+LN(ImpUp1))/2,(LN(ImpUp1)-LN(ImpLow1))/3.29)</f>
        <v>36594.994528265292</v>
      </c>
      <c r="L3187">
        <f>_xlfn.BINOM.INV(BinomTrials,_xlfn.GAMMA.INV(Table3[[#This Row],[RV gamma]],GammaShape2,GammaRate2)/BinomTrials,Table3[[#This Row],[RV binom]])</f>
        <v>2</v>
      </c>
      <c r="M3187" s="1">
        <f>Table3[[#This Row],[Risk 2 simulated occurences]]*_xlfn.LOGNORM.INV(Table3[[#This Row],[RV lognorm]],(LN(ImpLow2)+LN(ImpUp2))/2,(LN(ImpUp2)-LN(ImpLow2))/3.29)</f>
        <v>2439666.3018843536</v>
      </c>
    </row>
    <row r="3188" spans="7:13">
      <c r="G3188">
        <v>0.78382261832422695</v>
      </c>
      <c r="H3188">
        <v>0.85801521868352559</v>
      </c>
      <c r="I3188">
        <v>0.93220781904282413</v>
      </c>
      <c r="J3188">
        <f>_xlfn.BINOM.INV(BinomTrials,_xlfn.GAMMA.INV(Table3[[#This Row],[RV gamma]],GammaShape1,GammaRate1)/BinomTrials,Table3[[#This Row],[RV binom]])</f>
        <v>1</v>
      </c>
      <c r="K3188" s="1">
        <f>Table3[[#This Row],[Risk 1 Simulated occurences]]*_xlfn.LOGNORM.INV(Table3[[#This Row],[RV lognorm]],(LN(ImpLow1)+LN(ImpUp1))/2,(LN(ImpUp1)-LN(ImpLow1))/3.29)</f>
        <v>89872.861280698984</v>
      </c>
      <c r="L3188">
        <f>_xlfn.BINOM.INV(BinomTrials,_xlfn.GAMMA.INV(Table3[[#This Row],[RV gamma]],GammaShape2,GammaRate2)/BinomTrials,Table3[[#This Row],[RV binom]])</f>
        <v>1</v>
      </c>
      <c r="M3188" s="1">
        <f>Table3[[#This Row],[Risk 2 simulated occurences]]*_xlfn.LOGNORM.INV(Table3[[#This Row],[RV lognorm]],(LN(ImpLow2)+LN(ImpUp2))/2,(LN(ImpUp2)-LN(ImpLow2))/3.29)</f>
        <v>8987286.1280699186</v>
      </c>
    </row>
    <row r="3189" spans="7:13">
      <c r="G3189">
        <v>0.70674617528298223</v>
      </c>
      <c r="H3189">
        <v>0.6617804140140211</v>
      </c>
      <c r="I3189">
        <v>0.61681465274505998</v>
      </c>
      <c r="J3189">
        <f>_xlfn.BINOM.INV(BinomTrials,_xlfn.GAMMA.INV(Table3[[#This Row],[RV gamma]],GammaShape1,GammaRate1)/BinomTrials,Table3[[#This Row],[RV binom]])</f>
        <v>1</v>
      </c>
      <c r="K3189" s="1">
        <f>Table3[[#This Row],[Risk 1 Simulated occurences]]*_xlfn.LOGNORM.INV(Table3[[#This Row],[RV lognorm]],(LN(ImpLow1)+LN(ImpUp1))/2,(LN(ImpUp1)-LN(ImpLow1))/3.29)</f>
        <v>38932.447178796465</v>
      </c>
      <c r="L3189">
        <f>_xlfn.BINOM.INV(BinomTrials,_xlfn.GAMMA.INV(Table3[[#This Row],[RV gamma]],GammaShape2,GammaRate2)/BinomTrials,Table3[[#This Row],[RV binom]])</f>
        <v>0</v>
      </c>
      <c r="M3189" s="1">
        <f>Table3[[#This Row],[Risk 2 simulated occurences]]*_xlfn.LOGNORM.INV(Table3[[#This Row],[RV lognorm]],(LN(ImpLow2)+LN(ImpUp2))/2,(LN(ImpUp2)-LN(ImpLow2))/3.29)</f>
        <v>0</v>
      </c>
    </row>
    <row r="3190" spans="7:13">
      <c r="G3190">
        <v>0.28296798108283799</v>
      </c>
      <c r="H3190">
        <v>0.54341833365308978</v>
      </c>
      <c r="I3190">
        <v>0.80386868622334151</v>
      </c>
      <c r="J3190">
        <f>_xlfn.BINOM.INV(BinomTrials,_xlfn.GAMMA.INV(Table3[[#This Row],[RV gamma]],GammaShape1,GammaRate1)/BinomTrials,Table3[[#This Row],[RV binom]])</f>
        <v>0</v>
      </c>
      <c r="K3190" s="1">
        <f>Table3[[#This Row],[Risk 1 Simulated occurences]]*_xlfn.LOGNORM.INV(Table3[[#This Row],[RV lognorm]],(LN(ImpLow1)+LN(ImpUp1))/2,(LN(ImpUp1)-LN(ImpLow1))/3.29)</f>
        <v>0</v>
      </c>
      <c r="L3190">
        <f>_xlfn.BINOM.INV(BinomTrials,_xlfn.GAMMA.INV(Table3[[#This Row],[RV gamma]],GammaShape2,GammaRate2)/BinomTrials,Table3[[#This Row],[RV binom]])</f>
        <v>0</v>
      </c>
      <c r="M3190" s="1">
        <f>Table3[[#This Row],[Risk 2 simulated occurences]]*_xlfn.LOGNORM.INV(Table3[[#This Row],[RV lognorm]],(LN(ImpLow2)+LN(ImpUp2))/2,(LN(ImpUp2)-LN(ImpLow2))/3.29)</f>
        <v>0</v>
      </c>
    </row>
    <row r="3191" spans="7:13">
      <c r="G3191">
        <v>0.8428580592585998</v>
      </c>
      <c r="H3191">
        <v>0.23193370747935665</v>
      </c>
      <c r="I3191">
        <v>0.62100935570011351</v>
      </c>
      <c r="J3191">
        <f>_xlfn.BINOM.INV(BinomTrials,_xlfn.GAMMA.INV(Table3[[#This Row],[RV gamma]],GammaShape1,GammaRate1)/BinomTrials,Table3[[#This Row],[RV binom]])</f>
        <v>0</v>
      </c>
      <c r="K3191" s="1">
        <f>Table3[[#This Row],[Risk 1 Simulated occurences]]*_xlfn.LOGNORM.INV(Table3[[#This Row],[RV lognorm]],(LN(ImpLow1)+LN(ImpUp1))/2,(LN(ImpUp1)-LN(ImpLow1))/3.29)</f>
        <v>0</v>
      </c>
      <c r="L3191">
        <f>_xlfn.BINOM.INV(BinomTrials,_xlfn.GAMMA.INV(Table3[[#This Row],[RV gamma]],GammaShape2,GammaRate2)/BinomTrials,Table3[[#This Row],[RV binom]])</f>
        <v>0</v>
      </c>
      <c r="M3191" s="1">
        <f>Table3[[#This Row],[Risk 2 simulated occurences]]*_xlfn.LOGNORM.INV(Table3[[#This Row],[RV lognorm]],(LN(ImpLow2)+LN(ImpUp2))/2,(LN(ImpUp2)-LN(ImpLow2))/3.29)</f>
        <v>0</v>
      </c>
    </row>
    <row r="3192" spans="7:13">
      <c r="G3192">
        <v>0.91540195928672419</v>
      </c>
      <c r="H3192">
        <v>0.10982160554724821</v>
      </c>
      <c r="I3192">
        <v>0.30424125180777223</v>
      </c>
      <c r="J3192">
        <f>_xlfn.BINOM.INV(BinomTrials,_xlfn.GAMMA.INV(Table3[[#This Row],[RV gamma]],GammaShape1,GammaRate1)/BinomTrials,Table3[[#This Row],[RV binom]])</f>
        <v>0</v>
      </c>
      <c r="K3192" s="1">
        <f>Table3[[#This Row],[Risk 1 Simulated occurences]]*_xlfn.LOGNORM.INV(Table3[[#This Row],[RV lognorm]],(LN(ImpLow1)+LN(ImpUp1))/2,(LN(ImpUp1)-LN(ImpLow1))/3.29)</f>
        <v>0</v>
      </c>
      <c r="L3192">
        <f>_xlfn.BINOM.INV(BinomTrials,_xlfn.GAMMA.INV(Table3[[#This Row],[RV gamma]],GammaShape2,GammaRate2)/BinomTrials,Table3[[#This Row],[RV binom]])</f>
        <v>0</v>
      </c>
      <c r="M3192" s="1">
        <f>Table3[[#This Row],[Risk 2 simulated occurences]]*_xlfn.LOGNORM.INV(Table3[[#This Row],[RV lognorm]],(LN(ImpLow2)+LN(ImpUp2))/2,(LN(ImpUp2)-LN(ImpLow2))/3.29)</f>
        <v>0</v>
      </c>
    </row>
    <row r="3193" spans="7:13">
      <c r="G3193">
        <v>0.16072973197360044</v>
      </c>
      <c r="H3193">
        <v>0.77172443260053381</v>
      </c>
      <c r="I3193">
        <v>0.38271913322746715</v>
      </c>
      <c r="J3193">
        <f>_xlfn.BINOM.INV(BinomTrials,_xlfn.GAMMA.INV(Table3[[#This Row],[RV gamma]],GammaShape1,GammaRate1)/BinomTrials,Table3[[#This Row],[RV binom]])</f>
        <v>1</v>
      </c>
      <c r="K3193" s="1">
        <f>Table3[[#This Row],[Risk 1 Simulated occurences]]*_xlfn.LOGNORM.INV(Table3[[#This Row],[RV lognorm]],(LN(ImpLow1)+LN(ImpUp1))/2,(LN(ImpUp1)-LN(ImpLow1))/3.29)</f>
        <v>25663.565490847403</v>
      </c>
      <c r="L3193">
        <f>_xlfn.BINOM.INV(BinomTrials,_xlfn.GAMMA.INV(Table3[[#This Row],[RV gamma]],GammaShape2,GammaRate2)/BinomTrials,Table3[[#This Row],[RV binom]])</f>
        <v>0</v>
      </c>
      <c r="M3193" s="1">
        <f>Table3[[#This Row],[Risk 2 simulated occurences]]*_xlfn.LOGNORM.INV(Table3[[#This Row],[RV lognorm]],(LN(ImpLow2)+LN(ImpUp2))/2,(LN(ImpUp2)-LN(ImpLow2))/3.29)</f>
        <v>0</v>
      </c>
    </row>
    <row r="3194" spans="7:13">
      <c r="G3194">
        <v>0.38460528030274682</v>
      </c>
      <c r="H3194">
        <v>0.37253871717142811</v>
      </c>
      <c r="I3194">
        <v>0.36047215404010946</v>
      </c>
      <c r="J3194">
        <f>_xlfn.BINOM.INV(BinomTrials,_xlfn.GAMMA.INV(Table3[[#This Row],[RV gamma]],GammaShape1,GammaRate1)/BinomTrials,Table3[[#This Row],[RV binom]])</f>
        <v>0</v>
      </c>
      <c r="K3194" s="1">
        <f>Table3[[#This Row],[Risk 1 Simulated occurences]]*_xlfn.LOGNORM.INV(Table3[[#This Row],[RV lognorm]],(LN(ImpLow1)+LN(ImpUp1))/2,(LN(ImpUp1)-LN(ImpLow1))/3.29)</f>
        <v>0</v>
      </c>
      <c r="L3194">
        <f>_xlfn.BINOM.INV(BinomTrials,_xlfn.GAMMA.INV(Table3[[#This Row],[RV gamma]],GammaShape2,GammaRate2)/BinomTrials,Table3[[#This Row],[RV binom]])</f>
        <v>0</v>
      </c>
      <c r="M3194" s="1">
        <f>Table3[[#This Row],[Risk 2 simulated occurences]]*_xlfn.LOGNORM.INV(Table3[[#This Row],[RV lognorm]],(LN(ImpLow2)+LN(ImpUp2))/2,(LN(ImpUp2)-LN(ImpLow2))/3.29)</f>
        <v>0</v>
      </c>
    </row>
    <row r="3195" spans="7:13">
      <c r="G3195">
        <v>6.094604826576358E-2</v>
      </c>
      <c r="H3195">
        <v>0.25821950019254325</v>
      </c>
      <c r="I3195">
        <v>0.45549295211932295</v>
      </c>
      <c r="J3195">
        <f>_xlfn.BINOM.INV(BinomTrials,_xlfn.GAMMA.INV(Table3[[#This Row],[RV gamma]],GammaShape1,GammaRate1)/BinomTrials,Table3[[#This Row],[RV binom]])</f>
        <v>0</v>
      </c>
      <c r="K3195" s="1">
        <f>Table3[[#This Row],[Risk 1 Simulated occurences]]*_xlfn.LOGNORM.INV(Table3[[#This Row],[RV lognorm]],(LN(ImpLow1)+LN(ImpUp1))/2,(LN(ImpUp1)-LN(ImpLow1))/3.29)</f>
        <v>0</v>
      </c>
      <c r="L3195">
        <f>_xlfn.BINOM.INV(BinomTrials,_xlfn.GAMMA.INV(Table3[[#This Row],[RV gamma]],GammaShape2,GammaRate2)/BinomTrials,Table3[[#This Row],[RV binom]])</f>
        <v>0</v>
      </c>
      <c r="M3195" s="1">
        <f>Table3[[#This Row],[Risk 2 simulated occurences]]*_xlfn.LOGNORM.INV(Table3[[#This Row],[RV lognorm]],(LN(ImpLow2)+LN(ImpUp2))/2,(LN(ImpUp2)-LN(ImpLow2))/3.29)</f>
        <v>0</v>
      </c>
    </row>
    <row r="3196" spans="7:13">
      <c r="G3196">
        <v>0.32023320268850458</v>
      </c>
      <c r="H3196">
        <v>0.89513973607455366</v>
      </c>
      <c r="I3196">
        <v>0.47004626946060279</v>
      </c>
      <c r="J3196">
        <f>_xlfn.BINOM.INV(BinomTrials,_xlfn.GAMMA.INV(Table3[[#This Row],[RV gamma]],GammaShape1,GammaRate1)/BinomTrials,Table3[[#This Row],[RV binom]])</f>
        <v>1</v>
      </c>
      <c r="K3196" s="1">
        <f>Table3[[#This Row],[Risk 1 Simulated occurences]]*_xlfn.LOGNORM.INV(Table3[[#This Row],[RV lognorm]],(LN(ImpLow1)+LN(ImpUp1))/2,(LN(ImpUp1)-LN(ImpLow1))/3.29)</f>
        <v>30002.467549853169</v>
      </c>
      <c r="L3196">
        <f>_xlfn.BINOM.INV(BinomTrials,_xlfn.GAMMA.INV(Table3[[#This Row],[RV gamma]],GammaShape2,GammaRate2)/BinomTrials,Table3[[#This Row],[RV binom]])</f>
        <v>1</v>
      </c>
      <c r="M3196" s="1">
        <f>Table3[[#This Row],[Risk 2 simulated occurences]]*_xlfn.LOGNORM.INV(Table3[[#This Row],[RV lognorm]],(LN(ImpLow2)+LN(ImpUp2))/2,(LN(ImpUp2)-LN(ImpLow2))/3.29)</f>
        <v>3000246.7549853181</v>
      </c>
    </row>
    <row r="3197" spans="7:13">
      <c r="G3197">
        <v>0.15943758569631614</v>
      </c>
      <c r="H3197">
        <v>0.61354420502369489</v>
      </c>
      <c r="I3197">
        <v>6.7650824351073627E-2</v>
      </c>
      <c r="J3197">
        <f>_xlfn.BINOM.INV(BinomTrials,_xlfn.GAMMA.INV(Table3[[#This Row],[RV gamma]],GammaShape1,GammaRate1)/BinomTrials,Table3[[#This Row],[RV binom]])</f>
        <v>0</v>
      </c>
      <c r="K3197" s="1">
        <f>Table3[[#This Row],[Risk 1 Simulated occurences]]*_xlfn.LOGNORM.INV(Table3[[#This Row],[RV lognorm]],(LN(ImpLow1)+LN(ImpUp1))/2,(LN(ImpUp1)-LN(ImpLow1))/3.29)</f>
        <v>0</v>
      </c>
      <c r="L3197">
        <f>_xlfn.BINOM.INV(BinomTrials,_xlfn.GAMMA.INV(Table3[[#This Row],[RV gamma]],GammaShape2,GammaRate2)/BinomTrials,Table3[[#This Row],[RV binom]])</f>
        <v>0</v>
      </c>
      <c r="M3197" s="1">
        <f>Table3[[#This Row],[Risk 2 simulated occurences]]*_xlfn.LOGNORM.INV(Table3[[#This Row],[RV lognorm]],(LN(ImpLow2)+LN(ImpUp2))/2,(LN(ImpUp2)-LN(ImpLow2))/3.29)</f>
        <v>0</v>
      </c>
    </row>
    <row r="3198" spans="7:13">
      <c r="G3198">
        <v>0.66750279798521794</v>
      </c>
      <c r="H3198">
        <v>0.83745383323983003</v>
      </c>
      <c r="I3198">
        <v>7.4048684944421376E-3</v>
      </c>
      <c r="J3198">
        <f>_xlfn.BINOM.INV(BinomTrials,_xlfn.GAMMA.INV(Table3[[#This Row],[RV gamma]],GammaShape1,GammaRate1)/BinomTrials,Table3[[#This Row],[RV binom]])</f>
        <v>1</v>
      </c>
      <c r="K3198" s="1">
        <f>Table3[[#This Row],[Risk 1 Simulated occurences]]*_xlfn.LOGNORM.INV(Table3[[#This Row],[RV lognorm]],(LN(ImpLow1)+LN(ImpUp1))/2,(LN(ImpUp1)-LN(ImpLow1))/3.29)</f>
        <v>5744.7474943801535</v>
      </c>
      <c r="L3198">
        <f>_xlfn.BINOM.INV(BinomTrials,_xlfn.GAMMA.INV(Table3[[#This Row],[RV gamma]],GammaShape2,GammaRate2)/BinomTrials,Table3[[#This Row],[RV binom]])</f>
        <v>1</v>
      </c>
      <c r="M3198" s="1">
        <f>Table3[[#This Row],[Risk 2 simulated occurences]]*_xlfn.LOGNORM.INV(Table3[[#This Row],[RV lognorm]],(LN(ImpLow2)+LN(ImpUp2))/2,(LN(ImpUp2)-LN(ImpLow2))/3.29)</f>
        <v>574474.74943801458</v>
      </c>
    </row>
    <row r="3199" spans="7:13">
      <c r="G3199">
        <v>0.7195257375573394</v>
      </c>
      <c r="H3199">
        <v>8.6575261823169547E-2</v>
      </c>
      <c r="I3199">
        <v>0.45362478608899975</v>
      </c>
      <c r="J3199">
        <f>_xlfn.BINOM.INV(BinomTrials,_xlfn.GAMMA.INV(Table3[[#This Row],[RV gamma]],GammaShape1,GammaRate1)/BinomTrials,Table3[[#This Row],[RV binom]])</f>
        <v>0</v>
      </c>
      <c r="K3199" s="1">
        <f>Table3[[#This Row],[Risk 1 Simulated occurences]]*_xlfn.LOGNORM.INV(Table3[[#This Row],[RV lognorm]],(LN(ImpLow1)+LN(ImpUp1))/2,(LN(ImpUp1)-LN(ImpLow1))/3.29)</f>
        <v>0</v>
      </c>
      <c r="L3199">
        <f>_xlfn.BINOM.INV(BinomTrials,_xlfn.GAMMA.INV(Table3[[#This Row],[RV gamma]],GammaShape2,GammaRate2)/BinomTrials,Table3[[#This Row],[RV binom]])</f>
        <v>0</v>
      </c>
      <c r="M3199" s="1">
        <f>Table3[[#This Row],[Risk 2 simulated occurences]]*_xlfn.LOGNORM.INV(Table3[[#This Row],[RV lognorm]],(LN(ImpLow2)+LN(ImpUp2))/2,(LN(ImpUp2)-LN(ImpLow2))/3.29)</f>
        <v>0</v>
      </c>
    </row>
    <row r="3200" spans="7:13">
      <c r="G3200">
        <v>6.9071126202620153E-2</v>
      </c>
      <c r="H3200">
        <v>7.0425462010514667E-2</v>
      </c>
      <c r="I3200">
        <v>7.177979781840918E-2</v>
      </c>
      <c r="J3200">
        <f>_xlfn.BINOM.INV(BinomTrials,_xlfn.GAMMA.INV(Table3[[#This Row],[RV gamma]],GammaShape1,GammaRate1)/BinomTrials,Table3[[#This Row],[RV binom]])</f>
        <v>0</v>
      </c>
      <c r="K3200" s="1">
        <f>Table3[[#This Row],[Risk 1 Simulated occurences]]*_xlfn.LOGNORM.INV(Table3[[#This Row],[RV lognorm]],(LN(ImpLow1)+LN(ImpUp1))/2,(LN(ImpUp1)-LN(ImpLow1))/3.29)</f>
        <v>0</v>
      </c>
      <c r="L3200">
        <f>_xlfn.BINOM.INV(BinomTrials,_xlfn.GAMMA.INV(Table3[[#This Row],[RV gamma]],GammaShape2,GammaRate2)/BinomTrials,Table3[[#This Row],[RV binom]])</f>
        <v>0</v>
      </c>
      <c r="M3200" s="1">
        <f>Table3[[#This Row],[Risk 2 simulated occurences]]*_xlfn.LOGNORM.INV(Table3[[#This Row],[RV lognorm]],(LN(ImpLow2)+LN(ImpUp2))/2,(LN(ImpUp2)-LN(ImpLow2))/3.29)</f>
        <v>0</v>
      </c>
    </row>
    <row r="3201" spans="7:13">
      <c r="G3201">
        <v>0.87841808743701222</v>
      </c>
      <c r="H3201">
        <v>0.6407400107200909</v>
      </c>
      <c r="I3201">
        <v>0.40306193400316964</v>
      </c>
      <c r="J3201">
        <f>_xlfn.BINOM.INV(BinomTrials,_xlfn.GAMMA.INV(Table3[[#This Row],[RV gamma]],GammaShape1,GammaRate1)/BinomTrials,Table3[[#This Row],[RV binom]])</f>
        <v>1</v>
      </c>
      <c r="K3201" s="1">
        <f>Table3[[#This Row],[Risk 1 Simulated occurences]]*_xlfn.LOGNORM.INV(Table3[[#This Row],[RV lognorm]],(LN(ImpLow1)+LN(ImpUp1))/2,(LN(ImpUp1)-LN(ImpLow1))/3.29)</f>
        <v>26631.851424044464</v>
      </c>
      <c r="L3201">
        <f>_xlfn.BINOM.INV(BinomTrials,_xlfn.GAMMA.INV(Table3[[#This Row],[RV gamma]],GammaShape2,GammaRate2)/BinomTrials,Table3[[#This Row],[RV binom]])</f>
        <v>0</v>
      </c>
      <c r="M3201" s="1">
        <f>Table3[[#This Row],[Risk 2 simulated occurences]]*_xlfn.LOGNORM.INV(Table3[[#This Row],[RV lognorm]],(LN(ImpLow2)+LN(ImpUp2))/2,(LN(ImpUp2)-LN(ImpLow2))/3.29)</f>
        <v>0</v>
      </c>
    </row>
    <row r="3202" spans="7:13">
      <c r="G3202">
        <v>0.57279555386528169</v>
      </c>
      <c r="H3202">
        <v>0.91736017256852243</v>
      </c>
      <c r="I3202">
        <v>0.26192479127176327</v>
      </c>
      <c r="J3202">
        <f>_xlfn.BINOM.INV(BinomTrials,_xlfn.GAMMA.INV(Table3[[#This Row],[RV gamma]],GammaShape1,GammaRate1)/BinomTrials,Table3[[#This Row],[RV binom]])</f>
        <v>2</v>
      </c>
      <c r="K3202" s="1">
        <f>Table3[[#This Row],[Risk 1 Simulated occurences]]*_xlfn.LOGNORM.INV(Table3[[#This Row],[RV lognorm]],(LN(ImpLow1)+LN(ImpUp1))/2,(LN(ImpUp1)-LN(ImpLow1))/3.29)</f>
        <v>40484.102069236455</v>
      </c>
      <c r="L3202">
        <f>_xlfn.BINOM.INV(BinomTrials,_xlfn.GAMMA.INV(Table3[[#This Row],[RV gamma]],GammaShape2,GammaRate2)/BinomTrials,Table3[[#This Row],[RV binom]])</f>
        <v>1</v>
      </c>
      <c r="M3202" s="1">
        <f>Table3[[#This Row],[Risk 2 simulated occurences]]*_xlfn.LOGNORM.INV(Table3[[#This Row],[RV lognorm]],(LN(ImpLow2)+LN(ImpUp2))/2,(LN(ImpUp2)-LN(ImpLow2))/3.29)</f>
        <v>2024205.1034618234</v>
      </c>
    </row>
    <row r="3203" spans="7:13">
      <c r="G3203">
        <v>0.97487381378881344</v>
      </c>
      <c r="H3203">
        <v>7.2420359157221559E-2</v>
      </c>
      <c r="I3203">
        <v>0.16996690452562965</v>
      </c>
      <c r="J3203">
        <f>_xlfn.BINOM.INV(BinomTrials,_xlfn.GAMMA.INV(Table3[[#This Row],[RV gamma]],GammaShape1,GammaRate1)/BinomTrials,Table3[[#This Row],[RV binom]])</f>
        <v>0</v>
      </c>
      <c r="K3203" s="1">
        <f>Table3[[#This Row],[Risk 1 Simulated occurences]]*_xlfn.LOGNORM.INV(Table3[[#This Row],[RV lognorm]],(LN(ImpLow1)+LN(ImpUp1))/2,(LN(ImpUp1)-LN(ImpLow1))/3.29)</f>
        <v>0</v>
      </c>
      <c r="L3203">
        <f>_xlfn.BINOM.INV(BinomTrials,_xlfn.GAMMA.INV(Table3[[#This Row],[RV gamma]],GammaShape2,GammaRate2)/BinomTrials,Table3[[#This Row],[RV binom]])</f>
        <v>0</v>
      </c>
      <c r="M3203" s="1">
        <f>Table3[[#This Row],[Risk 2 simulated occurences]]*_xlfn.LOGNORM.INV(Table3[[#This Row],[RV lognorm]],(LN(ImpLow2)+LN(ImpUp2))/2,(LN(ImpUp2)-LN(ImpLow2))/3.29)</f>
        <v>0</v>
      </c>
    </row>
    <row r="3204" spans="7:13">
      <c r="G3204">
        <v>0.70418834858769008</v>
      </c>
      <c r="H3204">
        <v>0.16897635542274284</v>
      </c>
      <c r="I3204">
        <v>0.63376436225779553</v>
      </c>
      <c r="J3204">
        <f>_xlfn.BINOM.INV(BinomTrials,_xlfn.GAMMA.INV(Table3[[#This Row],[RV gamma]],GammaShape1,GammaRate1)/BinomTrials,Table3[[#This Row],[RV binom]])</f>
        <v>0</v>
      </c>
      <c r="K3204" s="1">
        <f>Table3[[#This Row],[Risk 1 Simulated occurences]]*_xlfn.LOGNORM.INV(Table3[[#This Row],[RV lognorm]],(LN(ImpLow1)+LN(ImpUp1))/2,(LN(ImpUp1)-LN(ImpLow1))/3.29)</f>
        <v>0</v>
      </c>
      <c r="L3204">
        <f>_xlfn.BINOM.INV(BinomTrials,_xlfn.GAMMA.INV(Table3[[#This Row],[RV gamma]],GammaShape2,GammaRate2)/BinomTrials,Table3[[#This Row],[RV binom]])</f>
        <v>0</v>
      </c>
      <c r="M3204" s="1">
        <f>Table3[[#This Row],[Risk 2 simulated occurences]]*_xlfn.LOGNORM.INV(Table3[[#This Row],[RV lognorm]],(LN(ImpLow2)+LN(ImpUp2))/2,(LN(ImpUp2)-LN(ImpLow2))/3.29)</f>
        <v>0</v>
      </c>
    </row>
    <row r="3205" spans="7:13">
      <c r="G3205">
        <v>0.29357471330723478</v>
      </c>
      <c r="H3205">
        <v>0.98560559003874915</v>
      </c>
      <c r="I3205">
        <v>0.67763646677026357</v>
      </c>
      <c r="J3205">
        <f>_xlfn.BINOM.INV(BinomTrials,_xlfn.GAMMA.INV(Table3[[#This Row],[RV gamma]],GammaShape1,GammaRate1)/BinomTrials,Table3[[#This Row],[RV binom]])</f>
        <v>2</v>
      </c>
      <c r="K3205" s="1">
        <f>Table3[[#This Row],[Risk 1 Simulated occurences]]*_xlfn.LOGNORM.INV(Table3[[#This Row],[RV lognorm]],(LN(ImpLow1)+LN(ImpUp1))/2,(LN(ImpUp1)-LN(ImpLow1))/3.29)</f>
        <v>87333.704955984227</v>
      </c>
      <c r="L3205">
        <f>_xlfn.BINOM.INV(BinomTrials,_xlfn.GAMMA.INV(Table3[[#This Row],[RV gamma]],GammaShape2,GammaRate2)/BinomTrials,Table3[[#This Row],[RV binom]])</f>
        <v>1</v>
      </c>
      <c r="M3205" s="1">
        <f>Table3[[#This Row],[Risk 2 simulated occurences]]*_xlfn.LOGNORM.INV(Table3[[#This Row],[RV lognorm]],(LN(ImpLow2)+LN(ImpUp2))/2,(LN(ImpUp2)-LN(ImpLow2))/3.29)</f>
        <v>4366685.247799213</v>
      </c>
    </row>
    <row r="3206" spans="7:13">
      <c r="G3206">
        <v>0.11020655469512872</v>
      </c>
      <c r="H3206">
        <v>7.3151781257778298E-2</v>
      </c>
      <c r="I3206">
        <v>3.6097007820427886E-2</v>
      </c>
      <c r="J3206">
        <f>_xlfn.BINOM.INV(BinomTrials,_xlfn.GAMMA.INV(Table3[[#This Row],[RV gamma]],GammaShape1,GammaRate1)/BinomTrials,Table3[[#This Row],[RV binom]])</f>
        <v>0</v>
      </c>
      <c r="K3206" s="1">
        <f>Table3[[#This Row],[Risk 1 Simulated occurences]]*_xlfn.LOGNORM.INV(Table3[[#This Row],[RV lognorm]],(LN(ImpLow1)+LN(ImpUp1))/2,(LN(ImpUp1)-LN(ImpLow1))/3.29)</f>
        <v>0</v>
      </c>
      <c r="L3206">
        <f>_xlfn.BINOM.INV(BinomTrials,_xlfn.GAMMA.INV(Table3[[#This Row],[RV gamma]],GammaShape2,GammaRate2)/BinomTrials,Table3[[#This Row],[RV binom]])</f>
        <v>0</v>
      </c>
      <c r="M3206" s="1">
        <f>Table3[[#This Row],[Risk 2 simulated occurences]]*_xlfn.LOGNORM.INV(Table3[[#This Row],[RV lognorm]],(LN(ImpLow2)+LN(ImpUp2))/2,(LN(ImpUp2)-LN(ImpLow2))/3.29)</f>
        <v>0</v>
      </c>
    </row>
    <row r="3207" spans="7:13">
      <c r="G3207">
        <v>0.24156476102842239</v>
      </c>
      <c r="H3207">
        <v>0.4619875994799601</v>
      </c>
      <c r="I3207">
        <v>0.6824104379314978</v>
      </c>
      <c r="J3207">
        <f>_xlfn.BINOM.INV(BinomTrials,_xlfn.GAMMA.INV(Table3[[#This Row],[RV gamma]],GammaShape1,GammaRate1)/BinomTrials,Table3[[#This Row],[RV binom]])</f>
        <v>0</v>
      </c>
      <c r="K3207" s="1">
        <f>Table3[[#This Row],[Risk 1 Simulated occurences]]*_xlfn.LOGNORM.INV(Table3[[#This Row],[RV lognorm]],(LN(ImpLow1)+LN(ImpUp1))/2,(LN(ImpUp1)-LN(ImpLow1))/3.29)</f>
        <v>0</v>
      </c>
      <c r="L3207">
        <f>_xlfn.BINOM.INV(BinomTrials,_xlfn.GAMMA.INV(Table3[[#This Row],[RV gamma]],GammaShape2,GammaRate2)/BinomTrials,Table3[[#This Row],[RV binom]])</f>
        <v>0</v>
      </c>
      <c r="M3207" s="1">
        <f>Table3[[#This Row],[Risk 2 simulated occurences]]*_xlfn.LOGNORM.INV(Table3[[#This Row],[RV lognorm]],(LN(ImpLow2)+LN(ImpUp2))/2,(LN(ImpUp2)-LN(ImpLow2))/3.29)</f>
        <v>0</v>
      </c>
    </row>
    <row r="3208" spans="7:13">
      <c r="G3208">
        <v>0.9789386046952282</v>
      </c>
      <c r="H3208">
        <v>0.62558445968925225</v>
      </c>
      <c r="I3208">
        <v>0.27223031468327635</v>
      </c>
      <c r="J3208">
        <f>_xlfn.BINOM.INV(BinomTrials,_xlfn.GAMMA.INV(Table3[[#This Row],[RV gamma]],GammaShape1,GammaRate1)/BinomTrials,Table3[[#This Row],[RV binom]])</f>
        <v>1</v>
      </c>
      <c r="K3208" s="1">
        <f>Table3[[#This Row],[Risk 1 Simulated occurences]]*_xlfn.LOGNORM.INV(Table3[[#This Row],[RV lognorm]],(LN(ImpLow1)+LN(ImpUp1))/2,(LN(ImpUp1)-LN(ImpLow1))/3.29)</f>
        <v>20690.962636421038</v>
      </c>
      <c r="L3208">
        <f>_xlfn.BINOM.INV(BinomTrials,_xlfn.GAMMA.INV(Table3[[#This Row],[RV gamma]],GammaShape2,GammaRate2)/BinomTrials,Table3[[#This Row],[RV binom]])</f>
        <v>0</v>
      </c>
      <c r="M3208" s="1">
        <f>Table3[[#This Row],[Risk 2 simulated occurences]]*_xlfn.LOGNORM.INV(Table3[[#This Row],[RV lognorm]],(LN(ImpLow2)+LN(ImpUp2))/2,(LN(ImpUp2)-LN(ImpLow2))/3.29)</f>
        <v>0</v>
      </c>
    </row>
    <row r="3209" spans="7:13">
      <c r="G3209">
        <v>2.1129112700526191E-2</v>
      </c>
      <c r="H3209">
        <v>0.19801399726328162</v>
      </c>
      <c r="I3209">
        <v>0.37489888182603703</v>
      </c>
      <c r="J3209">
        <f>_xlfn.BINOM.INV(BinomTrials,_xlfn.GAMMA.INV(Table3[[#This Row],[RV gamma]],GammaShape1,GammaRate1)/BinomTrials,Table3[[#This Row],[RV binom]])</f>
        <v>0</v>
      </c>
      <c r="K3209" s="1">
        <f>Table3[[#This Row],[Risk 1 Simulated occurences]]*_xlfn.LOGNORM.INV(Table3[[#This Row],[RV lognorm]],(LN(ImpLow1)+LN(ImpUp1))/2,(LN(ImpUp1)-LN(ImpLow1))/3.29)</f>
        <v>0</v>
      </c>
      <c r="L3209">
        <f>_xlfn.BINOM.INV(BinomTrials,_xlfn.GAMMA.INV(Table3[[#This Row],[RV gamma]],GammaShape2,GammaRate2)/BinomTrials,Table3[[#This Row],[RV binom]])</f>
        <v>0</v>
      </c>
      <c r="M3209" s="1">
        <f>Table3[[#This Row],[Risk 2 simulated occurences]]*_xlfn.LOGNORM.INV(Table3[[#This Row],[RV lognorm]],(LN(ImpLow2)+LN(ImpUp2))/2,(LN(ImpUp2)-LN(ImpLow2))/3.29)</f>
        <v>0</v>
      </c>
    </row>
    <row r="3210" spans="7:13">
      <c r="G3210">
        <v>0.116997157743665</v>
      </c>
      <c r="H3210">
        <v>2.125200397393294E-2</v>
      </c>
      <c r="I3210">
        <v>0.92550685020420087</v>
      </c>
      <c r="J3210">
        <f>_xlfn.BINOM.INV(BinomTrials,_xlfn.GAMMA.INV(Table3[[#This Row],[RV gamma]],GammaShape1,GammaRate1)/BinomTrials,Table3[[#This Row],[RV binom]])</f>
        <v>0</v>
      </c>
      <c r="K3210" s="1">
        <f>Table3[[#This Row],[Risk 1 Simulated occurences]]*_xlfn.LOGNORM.INV(Table3[[#This Row],[RV lognorm]],(LN(ImpLow1)+LN(ImpUp1))/2,(LN(ImpUp1)-LN(ImpLow1))/3.29)</f>
        <v>0</v>
      </c>
      <c r="L3210">
        <f>_xlfn.BINOM.INV(BinomTrials,_xlfn.GAMMA.INV(Table3[[#This Row],[RV gamma]],GammaShape2,GammaRate2)/BinomTrials,Table3[[#This Row],[RV binom]])</f>
        <v>0</v>
      </c>
      <c r="M3210" s="1">
        <f>Table3[[#This Row],[Risk 2 simulated occurences]]*_xlfn.LOGNORM.INV(Table3[[#This Row],[RV lognorm]],(LN(ImpLow2)+LN(ImpUp2))/2,(LN(ImpUp2)-LN(ImpLow2))/3.29)</f>
        <v>0</v>
      </c>
    </row>
    <row r="3211" spans="7:13">
      <c r="G3211">
        <v>0.37123019777761318</v>
      </c>
      <c r="H3211">
        <v>0.1824307898908997</v>
      </c>
      <c r="I3211">
        <v>0.99363138200418621</v>
      </c>
      <c r="J3211">
        <f>_xlfn.BINOM.INV(BinomTrials,_xlfn.GAMMA.INV(Table3[[#This Row],[RV gamma]],GammaShape1,GammaRate1)/BinomTrials,Table3[[#This Row],[RV binom]])</f>
        <v>0</v>
      </c>
      <c r="K3211" s="1">
        <f>Table3[[#This Row],[Risk 1 Simulated occurences]]*_xlfn.LOGNORM.INV(Table3[[#This Row],[RV lognorm]],(LN(ImpLow1)+LN(ImpUp1))/2,(LN(ImpUp1)-LN(ImpLow1))/3.29)</f>
        <v>0</v>
      </c>
      <c r="L3211">
        <f>_xlfn.BINOM.INV(BinomTrials,_xlfn.GAMMA.INV(Table3[[#This Row],[RV gamma]],GammaShape2,GammaRate2)/BinomTrials,Table3[[#This Row],[RV binom]])</f>
        <v>0</v>
      </c>
      <c r="M3211" s="1">
        <f>Table3[[#This Row],[Risk 2 simulated occurences]]*_xlfn.LOGNORM.INV(Table3[[#This Row],[RV lognorm]],(LN(ImpLow2)+LN(ImpUp2))/2,(LN(ImpUp2)-LN(ImpLow2))/3.29)</f>
        <v>0</v>
      </c>
    </row>
    <row r="3212" spans="7:13">
      <c r="G3212">
        <v>0.26593404834435042</v>
      </c>
      <c r="H3212">
        <v>0.11428569635110242</v>
      </c>
      <c r="I3212">
        <v>0.96263734435785442</v>
      </c>
      <c r="J3212">
        <f>_xlfn.BINOM.INV(BinomTrials,_xlfn.GAMMA.INV(Table3[[#This Row],[RV gamma]],GammaShape1,GammaRate1)/BinomTrials,Table3[[#This Row],[RV binom]])</f>
        <v>0</v>
      </c>
      <c r="K3212" s="1">
        <f>Table3[[#This Row],[Risk 1 Simulated occurences]]*_xlfn.LOGNORM.INV(Table3[[#This Row],[RV lognorm]],(LN(ImpLow1)+LN(ImpUp1))/2,(LN(ImpUp1)-LN(ImpLow1))/3.29)</f>
        <v>0</v>
      </c>
      <c r="L3212">
        <f>_xlfn.BINOM.INV(BinomTrials,_xlfn.GAMMA.INV(Table3[[#This Row],[RV gamma]],GammaShape2,GammaRate2)/BinomTrials,Table3[[#This Row],[RV binom]])</f>
        <v>0</v>
      </c>
      <c r="M3212" s="1">
        <f>Table3[[#This Row],[Risk 2 simulated occurences]]*_xlfn.LOGNORM.INV(Table3[[#This Row],[RV lognorm]],(LN(ImpLow2)+LN(ImpUp2))/2,(LN(ImpUp2)-LN(ImpLow2))/3.29)</f>
        <v>0</v>
      </c>
    </row>
    <row r="3213" spans="7:13">
      <c r="G3213">
        <v>0.55355052349788625</v>
      </c>
      <c r="H3213">
        <v>0.79969857297823699</v>
      </c>
      <c r="I3213">
        <v>4.5846622458587692E-2</v>
      </c>
      <c r="J3213">
        <f>_xlfn.BINOM.INV(BinomTrials,_xlfn.GAMMA.INV(Table3[[#This Row],[RV gamma]],GammaShape1,GammaRate1)/BinomTrials,Table3[[#This Row],[RV binom]])</f>
        <v>1</v>
      </c>
      <c r="K3213" s="1">
        <f>Table3[[#This Row],[Risk 1 Simulated occurences]]*_xlfn.LOGNORM.INV(Table3[[#This Row],[RV lognorm]],(LN(ImpLow1)+LN(ImpUp1))/2,(LN(ImpUp1)-LN(ImpLow1))/3.29)</f>
        <v>9713.5075766841146</v>
      </c>
      <c r="L3213">
        <f>_xlfn.BINOM.INV(BinomTrials,_xlfn.GAMMA.INV(Table3[[#This Row],[RV gamma]],GammaShape2,GammaRate2)/BinomTrials,Table3[[#This Row],[RV binom]])</f>
        <v>0</v>
      </c>
      <c r="M3213" s="1">
        <f>Table3[[#This Row],[Risk 2 simulated occurences]]*_xlfn.LOGNORM.INV(Table3[[#This Row],[RV lognorm]],(LN(ImpLow2)+LN(ImpUp2))/2,(LN(ImpUp2)-LN(ImpLow2))/3.29)</f>
        <v>0</v>
      </c>
    </row>
    <row r="3214" spans="7:13">
      <c r="G3214">
        <v>0.52364842897450947</v>
      </c>
      <c r="H3214">
        <v>0.53391604522891156</v>
      </c>
      <c r="I3214">
        <v>0.54418366148331376</v>
      </c>
      <c r="J3214">
        <f>_xlfn.BINOM.INV(BinomTrials,_xlfn.GAMMA.INV(Table3[[#This Row],[RV gamma]],GammaShape1,GammaRate1)/BinomTrials,Table3[[#This Row],[RV binom]])</f>
        <v>0</v>
      </c>
      <c r="K3214" s="1">
        <f>Table3[[#This Row],[Risk 1 Simulated occurences]]*_xlfn.LOGNORM.INV(Table3[[#This Row],[RV lognorm]],(LN(ImpLow1)+LN(ImpUp1))/2,(LN(ImpUp1)-LN(ImpLow1))/3.29)</f>
        <v>0</v>
      </c>
      <c r="L3214">
        <f>_xlfn.BINOM.INV(BinomTrials,_xlfn.GAMMA.INV(Table3[[#This Row],[RV gamma]],GammaShape2,GammaRate2)/BinomTrials,Table3[[#This Row],[RV binom]])</f>
        <v>0</v>
      </c>
      <c r="M3214" s="1">
        <f>Table3[[#This Row],[Risk 2 simulated occurences]]*_xlfn.LOGNORM.INV(Table3[[#This Row],[RV lognorm]],(LN(ImpLow2)+LN(ImpUp2))/2,(LN(ImpUp2)-LN(ImpLow2))/3.29)</f>
        <v>0</v>
      </c>
    </row>
    <row r="3215" spans="7:13">
      <c r="G3215">
        <v>0.9591457745801405</v>
      </c>
      <c r="H3215">
        <v>0.52697216231700594</v>
      </c>
      <c r="I3215">
        <v>9.47985500538715E-2</v>
      </c>
      <c r="J3215">
        <f>_xlfn.BINOM.INV(BinomTrials,_xlfn.GAMMA.INV(Table3[[#This Row],[RV gamma]],GammaShape1,GammaRate1)/BinomTrials,Table3[[#This Row],[RV binom]])</f>
        <v>1</v>
      </c>
      <c r="K3215" s="1">
        <f>Table3[[#This Row],[Risk 1 Simulated occurences]]*_xlfn.LOGNORM.INV(Table3[[#This Row],[RV lognorm]],(LN(ImpLow1)+LN(ImpUp1))/2,(LN(ImpUp1)-LN(ImpLow1))/3.29)</f>
        <v>12626.562389625802</v>
      </c>
      <c r="L3215">
        <f>_xlfn.BINOM.INV(BinomTrials,_xlfn.GAMMA.INV(Table3[[#This Row],[RV gamma]],GammaShape2,GammaRate2)/BinomTrials,Table3[[#This Row],[RV binom]])</f>
        <v>0</v>
      </c>
      <c r="M3215" s="1">
        <f>Table3[[#This Row],[Risk 2 simulated occurences]]*_xlfn.LOGNORM.INV(Table3[[#This Row],[RV lognorm]],(LN(ImpLow2)+LN(ImpUp2))/2,(LN(ImpUp2)-LN(ImpLow2))/3.29)</f>
        <v>0</v>
      </c>
    </row>
    <row r="3216" spans="7:13">
      <c r="G3216">
        <v>0.36303336842126838</v>
      </c>
      <c r="H3216">
        <v>0.82113206191972454</v>
      </c>
      <c r="I3216">
        <v>0.27923075541818082</v>
      </c>
      <c r="J3216">
        <f>_xlfn.BINOM.INV(BinomTrials,_xlfn.GAMMA.INV(Table3[[#This Row],[RV gamma]],GammaShape1,GammaRate1)/BinomTrials,Table3[[#This Row],[RV binom]])</f>
        <v>1</v>
      </c>
      <c r="K3216" s="1">
        <f>Table3[[#This Row],[Risk 1 Simulated occurences]]*_xlfn.LOGNORM.INV(Table3[[#This Row],[RV lognorm]],(LN(ImpLow1)+LN(ImpUp1))/2,(LN(ImpUp1)-LN(ImpLow1))/3.29)</f>
        <v>20996.624421144577</v>
      </c>
      <c r="L3216">
        <f>_xlfn.BINOM.INV(BinomTrials,_xlfn.GAMMA.INV(Table3[[#This Row],[RV gamma]],GammaShape2,GammaRate2)/BinomTrials,Table3[[#This Row],[RV binom]])</f>
        <v>0</v>
      </c>
      <c r="M3216" s="1">
        <f>Table3[[#This Row],[Risk 2 simulated occurences]]*_xlfn.LOGNORM.INV(Table3[[#This Row],[RV lognorm]],(LN(ImpLow2)+LN(ImpUp2))/2,(LN(ImpUp2)-LN(ImpLow2))/3.29)</f>
        <v>0</v>
      </c>
    </row>
    <row r="3217" spans="7:13">
      <c r="G3217">
        <v>0.50182305625724744</v>
      </c>
      <c r="H3217">
        <v>0.76656468481131113</v>
      </c>
      <c r="I3217">
        <v>3.1306313365374837E-2</v>
      </c>
      <c r="J3217">
        <f>_xlfn.BINOM.INV(BinomTrials,_xlfn.GAMMA.INV(Table3[[#This Row],[RV gamma]],GammaShape1,GammaRate1)/BinomTrials,Table3[[#This Row],[RV binom]])</f>
        <v>1</v>
      </c>
      <c r="K3217" s="1">
        <f>Table3[[#This Row],[Risk 1 Simulated occurences]]*_xlfn.LOGNORM.INV(Table3[[#This Row],[RV lognorm]],(LN(ImpLow1)+LN(ImpUp1))/2,(LN(ImpUp1)-LN(ImpLow1))/3.29)</f>
        <v>8591.383711882334</v>
      </c>
      <c r="L3217">
        <f>_xlfn.BINOM.INV(BinomTrials,_xlfn.GAMMA.INV(Table3[[#This Row],[RV gamma]],GammaShape2,GammaRate2)/BinomTrials,Table3[[#This Row],[RV binom]])</f>
        <v>0</v>
      </c>
      <c r="M3217" s="1">
        <f>Table3[[#This Row],[Risk 2 simulated occurences]]*_xlfn.LOGNORM.INV(Table3[[#This Row],[RV lognorm]],(LN(ImpLow2)+LN(ImpUp2))/2,(LN(ImpUp2)-LN(ImpLow2))/3.29)</f>
        <v>0</v>
      </c>
    </row>
    <row r="3218" spans="7:13">
      <c r="G3218">
        <v>0.14010651555848611</v>
      </c>
      <c r="H3218">
        <v>0.65265762370669167</v>
      </c>
      <c r="I3218">
        <v>0.16520873185489734</v>
      </c>
      <c r="J3218">
        <f>_xlfn.BINOM.INV(BinomTrials,_xlfn.GAMMA.INV(Table3[[#This Row],[RV gamma]],GammaShape1,GammaRate1)/BinomTrials,Table3[[#This Row],[RV binom]])</f>
        <v>0</v>
      </c>
      <c r="K3218" s="1">
        <f>Table3[[#This Row],[Risk 1 Simulated occurences]]*_xlfn.LOGNORM.INV(Table3[[#This Row],[RV lognorm]],(LN(ImpLow1)+LN(ImpUp1))/2,(LN(ImpUp1)-LN(ImpLow1))/3.29)</f>
        <v>0</v>
      </c>
      <c r="L3218">
        <f>_xlfn.BINOM.INV(BinomTrials,_xlfn.GAMMA.INV(Table3[[#This Row],[RV gamma]],GammaShape2,GammaRate2)/BinomTrials,Table3[[#This Row],[RV binom]])</f>
        <v>0</v>
      </c>
      <c r="M3218" s="1">
        <f>Table3[[#This Row],[Risk 2 simulated occurences]]*_xlfn.LOGNORM.INV(Table3[[#This Row],[RV lognorm]],(LN(ImpLow2)+LN(ImpUp2))/2,(LN(ImpUp2)-LN(ImpLow2))/3.29)</f>
        <v>0</v>
      </c>
    </row>
    <row r="3219" spans="7:13">
      <c r="G3219">
        <v>0.77020699147610316</v>
      </c>
      <c r="H3219">
        <v>0.2166816383677915</v>
      </c>
      <c r="I3219">
        <v>0.66315628525947978</v>
      </c>
      <c r="J3219">
        <f>_xlfn.BINOM.INV(BinomTrials,_xlfn.GAMMA.INV(Table3[[#This Row],[RV gamma]],GammaShape1,GammaRate1)/BinomTrials,Table3[[#This Row],[RV binom]])</f>
        <v>0</v>
      </c>
      <c r="K3219" s="1">
        <f>Table3[[#This Row],[Risk 1 Simulated occurences]]*_xlfn.LOGNORM.INV(Table3[[#This Row],[RV lognorm]],(LN(ImpLow1)+LN(ImpUp1))/2,(LN(ImpUp1)-LN(ImpLow1))/3.29)</f>
        <v>0</v>
      </c>
      <c r="L3219">
        <f>_xlfn.BINOM.INV(BinomTrials,_xlfn.GAMMA.INV(Table3[[#This Row],[RV gamma]],GammaShape2,GammaRate2)/BinomTrials,Table3[[#This Row],[RV binom]])</f>
        <v>0</v>
      </c>
      <c r="M3219" s="1">
        <f>Table3[[#This Row],[Risk 2 simulated occurences]]*_xlfn.LOGNORM.INV(Table3[[#This Row],[RV lognorm]],(LN(ImpLow2)+LN(ImpUp2))/2,(LN(ImpUp2)-LN(ImpLow2))/3.29)</f>
        <v>0</v>
      </c>
    </row>
    <row r="3220" spans="7:13">
      <c r="G3220">
        <v>0.86890573886637845</v>
      </c>
      <c r="H3220">
        <v>0.76829604747160152</v>
      </c>
      <c r="I3220">
        <v>0.66768635607682469</v>
      </c>
      <c r="J3220">
        <f>_xlfn.BINOM.INV(BinomTrials,_xlfn.GAMMA.INV(Table3[[#This Row],[RV gamma]],GammaShape1,GammaRate1)/BinomTrials,Table3[[#This Row],[RV binom]])</f>
        <v>1</v>
      </c>
      <c r="K3220" s="1">
        <f>Table3[[#This Row],[Risk 1 Simulated occurences]]*_xlfn.LOGNORM.INV(Table3[[#This Row],[RV lognorm]],(LN(ImpLow1)+LN(ImpUp1))/2,(LN(ImpUp1)-LN(ImpLow1))/3.29)</f>
        <v>42832.46590671163</v>
      </c>
      <c r="L3220">
        <f>_xlfn.BINOM.INV(BinomTrials,_xlfn.GAMMA.INV(Table3[[#This Row],[RV gamma]],GammaShape2,GammaRate2)/BinomTrials,Table3[[#This Row],[RV binom]])</f>
        <v>0</v>
      </c>
      <c r="M3220" s="1">
        <f>Table3[[#This Row],[Risk 2 simulated occurences]]*_xlfn.LOGNORM.INV(Table3[[#This Row],[RV lognorm]],(LN(ImpLow2)+LN(ImpUp2))/2,(LN(ImpUp2)-LN(ImpLow2))/3.29)</f>
        <v>0</v>
      </c>
    </row>
    <row r="3221" spans="7:13">
      <c r="G3221">
        <v>0.6987531272223001</v>
      </c>
      <c r="H3221">
        <v>0.7516698552070511</v>
      </c>
      <c r="I3221">
        <v>0.8045865831918021</v>
      </c>
      <c r="J3221">
        <f>_xlfn.BINOM.INV(BinomTrials,_xlfn.GAMMA.INV(Table3[[#This Row],[RV gamma]],GammaShape1,GammaRate1)/BinomTrials,Table3[[#This Row],[RV binom]])</f>
        <v>1</v>
      </c>
      <c r="K3221" s="1">
        <f>Table3[[#This Row],[Risk 1 Simulated occurences]]*_xlfn.LOGNORM.INV(Table3[[#This Row],[RV lognorm]],(LN(ImpLow1)+LN(ImpUp1))/2,(LN(ImpUp1)-LN(ImpLow1))/3.29)</f>
        <v>57653.596131412203</v>
      </c>
      <c r="L3221">
        <f>_xlfn.BINOM.INV(BinomTrials,_xlfn.GAMMA.INV(Table3[[#This Row],[RV gamma]],GammaShape2,GammaRate2)/BinomTrials,Table3[[#This Row],[RV binom]])</f>
        <v>0</v>
      </c>
      <c r="M3221" s="1">
        <f>Table3[[#This Row],[Risk 2 simulated occurences]]*_xlfn.LOGNORM.INV(Table3[[#This Row],[RV lognorm]],(LN(ImpLow2)+LN(ImpUp2))/2,(LN(ImpUp2)-LN(ImpLow2))/3.29)</f>
        <v>0</v>
      </c>
    </row>
    <row r="3222" spans="7:13">
      <c r="G3222">
        <v>0.94380922519779265</v>
      </c>
      <c r="H3222">
        <v>0.31525646490755327</v>
      </c>
      <c r="I3222">
        <v>0.68670370461731389</v>
      </c>
      <c r="J3222">
        <f>_xlfn.BINOM.INV(BinomTrials,_xlfn.GAMMA.INV(Table3[[#This Row],[RV gamma]],GammaShape1,GammaRate1)/BinomTrials,Table3[[#This Row],[RV binom]])</f>
        <v>0</v>
      </c>
      <c r="K3222" s="1">
        <f>Table3[[#This Row],[Risk 1 Simulated occurences]]*_xlfn.LOGNORM.INV(Table3[[#This Row],[RV lognorm]],(LN(ImpLow1)+LN(ImpUp1))/2,(LN(ImpUp1)-LN(ImpLow1))/3.29)</f>
        <v>0</v>
      </c>
      <c r="L3222">
        <f>_xlfn.BINOM.INV(BinomTrials,_xlfn.GAMMA.INV(Table3[[#This Row],[RV gamma]],GammaShape2,GammaRate2)/BinomTrials,Table3[[#This Row],[RV binom]])</f>
        <v>0</v>
      </c>
      <c r="M3222" s="1">
        <f>Table3[[#This Row],[Risk 2 simulated occurences]]*_xlfn.LOGNORM.INV(Table3[[#This Row],[RV lognorm]],(LN(ImpLow2)+LN(ImpUp2))/2,(LN(ImpUp2)-LN(ImpLow2))/3.29)</f>
        <v>0</v>
      </c>
    </row>
    <row r="3223" spans="7:13">
      <c r="G3223">
        <v>0.60164789930062734</v>
      </c>
      <c r="H3223">
        <v>0.51540570124769847</v>
      </c>
      <c r="I3223">
        <v>0.42916350319476959</v>
      </c>
      <c r="J3223">
        <f>_xlfn.BINOM.INV(BinomTrials,_xlfn.GAMMA.INV(Table3[[#This Row],[RV gamma]],GammaShape1,GammaRate1)/BinomTrials,Table3[[#This Row],[RV binom]])</f>
        <v>0</v>
      </c>
      <c r="K3223" s="1">
        <f>Table3[[#This Row],[Risk 1 Simulated occurences]]*_xlfn.LOGNORM.INV(Table3[[#This Row],[RV lognorm]],(LN(ImpLow1)+LN(ImpUp1))/2,(LN(ImpUp1)-LN(ImpLow1))/3.29)</f>
        <v>0</v>
      </c>
      <c r="L3223">
        <f>_xlfn.BINOM.INV(BinomTrials,_xlfn.GAMMA.INV(Table3[[#This Row],[RV gamma]],GammaShape2,GammaRate2)/BinomTrials,Table3[[#This Row],[RV binom]])</f>
        <v>0</v>
      </c>
      <c r="M3223" s="1">
        <f>Table3[[#This Row],[Risk 2 simulated occurences]]*_xlfn.LOGNORM.INV(Table3[[#This Row],[RV lognorm]],(LN(ImpLow2)+LN(ImpUp2))/2,(LN(ImpUp2)-LN(ImpLow2))/3.29)</f>
        <v>0</v>
      </c>
    </row>
    <row r="3224" spans="7:13">
      <c r="G3224">
        <v>0.89624354564409869</v>
      </c>
      <c r="H3224">
        <v>0.42362087006849275</v>
      </c>
      <c r="I3224">
        <v>0.95099819449288692</v>
      </c>
      <c r="J3224">
        <f>_xlfn.BINOM.INV(BinomTrials,_xlfn.GAMMA.INV(Table3[[#This Row],[RV gamma]],GammaShape1,GammaRate1)/BinomTrials,Table3[[#This Row],[RV binom]])</f>
        <v>0</v>
      </c>
      <c r="K3224" s="1">
        <f>Table3[[#This Row],[Risk 1 Simulated occurences]]*_xlfn.LOGNORM.INV(Table3[[#This Row],[RV lognorm]],(LN(ImpLow1)+LN(ImpUp1))/2,(LN(ImpUp1)-LN(ImpLow1))/3.29)</f>
        <v>0</v>
      </c>
      <c r="L3224">
        <f>_xlfn.BINOM.INV(BinomTrials,_xlfn.GAMMA.INV(Table3[[#This Row],[RV gamma]],GammaShape2,GammaRate2)/BinomTrials,Table3[[#This Row],[RV binom]])</f>
        <v>0</v>
      </c>
      <c r="M3224" s="1">
        <f>Table3[[#This Row],[Risk 2 simulated occurences]]*_xlfn.LOGNORM.INV(Table3[[#This Row],[RV lognorm]],(LN(ImpLow2)+LN(ImpUp2))/2,(LN(ImpUp2)-LN(ImpLow2))/3.29)</f>
        <v>0</v>
      </c>
    </row>
    <row r="3225" spans="7:13">
      <c r="G3225">
        <v>0.16527164036653547</v>
      </c>
      <c r="H3225">
        <v>0.79596324115803618</v>
      </c>
      <c r="I3225">
        <v>0.42665484194953684</v>
      </c>
      <c r="J3225">
        <f>_xlfn.BINOM.INV(BinomTrials,_xlfn.GAMMA.INV(Table3[[#This Row],[RV gamma]],GammaShape1,GammaRate1)/BinomTrials,Table3[[#This Row],[RV binom]])</f>
        <v>1</v>
      </c>
      <c r="K3225" s="1">
        <f>Table3[[#This Row],[Risk 1 Simulated occurences]]*_xlfn.LOGNORM.INV(Table3[[#This Row],[RV lognorm]],(LN(ImpLow1)+LN(ImpUp1))/2,(LN(ImpUp1)-LN(ImpLow1))/3.29)</f>
        <v>27784.350542362616</v>
      </c>
      <c r="L3225">
        <f>_xlfn.BINOM.INV(BinomTrials,_xlfn.GAMMA.INV(Table3[[#This Row],[RV gamma]],GammaShape2,GammaRate2)/BinomTrials,Table3[[#This Row],[RV binom]])</f>
        <v>0</v>
      </c>
      <c r="M3225" s="1">
        <f>Table3[[#This Row],[Risk 2 simulated occurences]]*_xlfn.LOGNORM.INV(Table3[[#This Row],[RV lognorm]],(LN(ImpLow2)+LN(ImpUp2))/2,(LN(ImpUp2)-LN(ImpLow2))/3.29)</f>
        <v>0</v>
      </c>
    </row>
    <row r="3226" spans="7:13">
      <c r="G3226">
        <v>0.72045964036158272</v>
      </c>
      <c r="H3226">
        <v>0.75419414311377064</v>
      </c>
      <c r="I3226">
        <v>0.78792864586595845</v>
      </c>
      <c r="J3226">
        <f>_xlfn.BINOM.INV(BinomTrials,_xlfn.GAMMA.INV(Table3[[#This Row],[RV gamma]],GammaShape1,GammaRate1)/BinomTrials,Table3[[#This Row],[RV binom]])</f>
        <v>1</v>
      </c>
      <c r="K3226" s="1">
        <f>Table3[[#This Row],[Risk 1 Simulated occurences]]*_xlfn.LOGNORM.INV(Table3[[#This Row],[RV lognorm]],(LN(ImpLow1)+LN(ImpUp1))/2,(LN(ImpUp1)-LN(ImpLow1))/3.29)</f>
        <v>55326.675639729416</v>
      </c>
      <c r="L3226">
        <f>_xlfn.BINOM.INV(BinomTrials,_xlfn.GAMMA.INV(Table3[[#This Row],[RV gamma]],GammaShape2,GammaRate2)/BinomTrials,Table3[[#This Row],[RV binom]])</f>
        <v>0</v>
      </c>
      <c r="M3226" s="1">
        <f>Table3[[#This Row],[Risk 2 simulated occurences]]*_xlfn.LOGNORM.INV(Table3[[#This Row],[RV lognorm]],(LN(ImpLow2)+LN(ImpUp2))/2,(LN(ImpUp2)-LN(ImpLow2))/3.29)</f>
        <v>0</v>
      </c>
    </row>
    <row r="3227" spans="7:13">
      <c r="G3227">
        <v>0.76517555712031926</v>
      </c>
      <c r="H3227">
        <v>0.74096331314228625</v>
      </c>
      <c r="I3227">
        <v>0.71675106916425335</v>
      </c>
      <c r="J3227">
        <f>_xlfn.BINOM.INV(BinomTrials,_xlfn.GAMMA.INV(Table3[[#This Row],[RV gamma]],GammaShape1,GammaRate1)/BinomTrials,Table3[[#This Row],[RV binom]])</f>
        <v>1</v>
      </c>
      <c r="K3227" s="1">
        <f>Table3[[#This Row],[Risk 1 Simulated occurences]]*_xlfn.LOGNORM.INV(Table3[[#This Row],[RV lognorm]],(LN(ImpLow1)+LN(ImpUp1))/2,(LN(ImpUp1)-LN(ImpLow1))/3.29)</f>
        <v>47231.31664873461</v>
      </c>
      <c r="L3227">
        <f>_xlfn.BINOM.INV(BinomTrials,_xlfn.GAMMA.INV(Table3[[#This Row],[RV gamma]],GammaShape2,GammaRate2)/BinomTrials,Table3[[#This Row],[RV binom]])</f>
        <v>0</v>
      </c>
      <c r="M3227" s="1">
        <f>Table3[[#This Row],[Risk 2 simulated occurences]]*_xlfn.LOGNORM.INV(Table3[[#This Row],[RV lognorm]],(LN(ImpLow2)+LN(ImpUp2))/2,(LN(ImpUp2)-LN(ImpLow2))/3.29)</f>
        <v>0</v>
      </c>
    </row>
    <row r="3228" spans="7:13">
      <c r="G3228">
        <v>0.30558852120562852</v>
      </c>
      <c r="H3228">
        <v>0.37040398240573891</v>
      </c>
      <c r="I3228">
        <v>0.43521944360584924</v>
      </c>
      <c r="J3228">
        <f>_xlfn.BINOM.INV(BinomTrials,_xlfn.GAMMA.INV(Table3[[#This Row],[RV gamma]],GammaShape1,GammaRate1)/BinomTrials,Table3[[#This Row],[RV binom]])</f>
        <v>0</v>
      </c>
      <c r="K3228" s="1">
        <f>Table3[[#This Row],[Risk 1 Simulated occurences]]*_xlfn.LOGNORM.INV(Table3[[#This Row],[RV lognorm]],(LN(ImpLow1)+LN(ImpUp1))/2,(LN(ImpUp1)-LN(ImpLow1))/3.29)</f>
        <v>0</v>
      </c>
      <c r="L3228">
        <f>_xlfn.BINOM.INV(BinomTrials,_xlfn.GAMMA.INV(Table3[[#This Row],[RV gamma]],GammaShape2,GammaRate2)/BinomTrials,Table3[[#This Row],[RV binom]])</f>
        <v>0</v>
      </c>
      <c r="M3228" s="1">
        <f>Table3[[#This Row],[Risk 2 simulated occurences]]*_xlfn.LOGNORM.INV(Table3[[#This Row],[RV lognorm]],(LN(ImpLow2)+LN(ImpUp2))/2,(LN(ImpUp2)-LN(ImpLow2))/3.29)</f>
        <v>0</v>
      </c>
    </row>
    <row r="3229" spans="7:13">
      <c r="G3229">
        <v>2.627590299876216E-2</v>
      </c>
      <c r="H3229">
        <v>0.37973229325363983</v>
      </c>
      <c r="I3229">
        <v>0.73318868350851751</v>
      </c>
      <c r="J3229">
        <f>_xlfn.BINOM.INV(BinomTrials,_xlfn.GAMMA.INV(Table3[[#This Row],[RV gamma]],GammaShape1,GammaRate1)/BinomTrials,Table3[[#This Row],[RV binom]])</f>
        <v>0</v>
      </c>
      <c r="K3229" s="1">
        <f>Table3[[#This Row],[Risk 1 Simulated occurences]]*_xlfn.LOGNORM.INV(Table3[[#This Row],[RV lognorm]],(LN(ImpLow1)+LN(ImpUp1))/2,(LN(ImpUp1)-LN(ImpLow1))/3.29)</f>
        <v>0</v>
      </c>
      <c r="L3229">
        <f>_xlfn.BINOM.INV(BinomTrials,_xlfn.GAMMA.INV(Table3[[#This Row],[RV gamma]],GammaShape2,GammaRate2)/BinomTrials,Table3[[#This Row],[RV binom]])</f>
        <v>0</v>
      </c>
      <c r="M3229" s="1">
        <f>Table3[[#This Row],[Risk 2 simulated occurences]]*_xlfn.LOGNORM.INV(Table3[[#This Row],[RV lognorm]],(LN(ImpLow2)+LN(ImpUp2))/2,(LN(ImpUp2)-LN(ImpLow2))/3.29)</f>
        <v>0</v>
      </c>
    </row>
    <row r="3230" spans="7:13">
      <c r="G3230">
        <v>0.61910170019562438</v>
      </c>
      <c r="H3230">
        <v>0.16065271392495031</v>
      </c>
      <c r="I3230">
        <v>0.7022037276542763</v>
      </c>
      <c r="J3230">
        <f>_xlfn.BINOM.INV(BinomTrials,_xlfn.GAMMA.INV(Table3[[#This Row],[RV gamma]],GammaShape1,GammaRate1)/BinomTrials,Table3[[#This Row],[RV binom]])</f>
        <v>0</v>
      </c>
      <c r="K3230" s="1">
        <f>Table3[[#This Row],[Risk 1 Simulated occurences]]*_xlfn.LOGNORM.INV(Table3[[#This Row],[RV lognorm]],(LN(ImpLow1)+LN(ImpUp1))/2,(LN(ImpUp1)-LN(ImpLow1))/3.29)</f>
        <v>0</v>
      </c>
      <c r="L3230">
        <f>_xlfn.BINOM.INV(BinomTrials,_xlfn.GAMMA.INV(Table3[[#This Row],[RV gamma]],GammaShape2,GammaRate2)/BinomTrials,Table3[[#This Row],[RV binom]])</f>
        <v>0</v>
      </c>
      <c r="M3230" s="1">
        <f>Table3[[#This Row],[Risk 2 simulated occurences]]*_xlfn.LOGNORM.INV(Table3[[#This Row],[RV lognorm]],(LN(ImpLow2)+LN(ImpUp2))/2,(LN(ImpUp2)-LN(ImpLow2))/3.29)</f>
        <v>0</v>
      </c>
    </row>
    <row r="3231" spans="7:13">
      <c r="G3231">
        <v>0.24227518785850852</v>
      </c>
      <c r="H3231">
        <v>9.0162936640047903E-2</v>
      </c>
      <c r="I3231">
        <v>0.93805068542158732</v>
      </c>
      <c r="J3231">
        <f>_xlfn.BINOM.INV(BinomTrials,_xlfn.GAMMA.INV(Table3[[#This Row],[RV gamma]],GammaShape1,GammaRate1)/BinomTrials,Table3[[#This Row],[RV binom]])</f>
        <v>0</v>
      </c>
      <c r="K3231" s="1">
        <f>Table3[[#This Row],[Risk 1 Simulated occurences]]*_xlfn.LOGNORM.INV(Table3[[#This Row],[RV lognorm]],(LN(ImpLow1)+LN(ImpUp1))/2,(LN(ImpUp1)-LN(ImpLow1))/3.29)</f>
        <v>0</v>
      </c>
      <c r="L3231">
        <f>_xlfn.BINOM.INV(BinomTrials,_xlfn.GAMMA.INV(Table3[[#This Row],[RV gamma]],GammaShape2,GammaRate2)/BinomTrials,Table3[[#This Row],[RV binom]])</f>
        <v>0</v>
      </c>
      <c r="M3231" s="1">
        <f>Table3[[#This Row],[Risk 2 simulated occurences]]*_xlfn.LOGNORM.INV(Table3[[#This Row],[RV lognorm]],(LN(ImpLow2)+LN(ImpUp2))/2,(LN(ImpUp2)-LN(ImpLow2))/3.29)</f>
        <v>0</v>
      </c>
    </row>
    <row r="3232" spans="7:13">
      <c r="G3232">
        <v>0.91908233795272298</v>
      </c>
      <c r="H3232">
        <v>0.36847610928512931</v>
      </c>
      <c r="I3232">
        <v>0.81786988061753563</v>
      </c>
      <c r="J3232">
        <f>_xlfn.BINOM.INV(BinomTrials,_xlfn.GAMMA.INV(Table3[[#This Row],[RV gamma]],GammaShape1,GammaRate1)/BinomTrials,Table3[[#This Row],[RV binom]])</f>
        <v>0</v>
      </c>
      <c r="K3232" s="1">
        <f>Table3[[#This Row],[Risk 1 Simulated occurences]]*_xlfn.LOGNORM.INV(Table3[[#This Row],[RV lognorm]],(LN(ImpLow1)+LN(ImpUp1))/2,(LN(ImpUp1)-LN(ImpLow1))/3.29)</f>
        <v>0</v>
      </c>
      <c r="L3232">
        <f>_xlfn.BINOM.INV(BinomTrials,_xlfn.GAMMA.INV(Table3[[#This Row],[RV gamma]],GammaShape2,GammaRate2)/BinomTrials,Table3[[#This Row],[RV binom]])</f>
        <v>0</v>
      </c>
      <c r="M3232" s="1">
        <f>Table3[[#This Row],[Risk 2 simulated occurences]]*_xlfn.LOGNORM.INV(Table3[[#This Row],[RV lognorm]],(LN(ImpLow2)+LN(ImpUp2))/2,(LN(ImpUp2)-LN(ImpLow2))/3.29)</f>
        <v>0</v>
      </c>
    </row>
    <row r="3233" spans="7:13">
      <c r="G3233">
        <v>1.6853971414665679E-2</v>
      </c>
      <c r="H3233">
        <v>0.97796875516789439</v>
      </c>
      <c r="I3233">
        <v>0.93908353892112317</v>
      </c>
      <c r="J3233">
        <f>_xlfn.BINOM.INV(BinomTrials,_xlfn.GAMMA.INV(Table3[[#This Row],[RV gamma]],GammaShape1,GammaRate1)/BinomTrials,Table3[[#This Row],[RV binom]])</f>
        <v>2</v>
      </c>
      <c r="K3233" s="1">
        <f>Table3[[#This Row],[Risk 1 Simulated occurences]]*_xlfn.LOGNORM.INV(Table3[[#This Row],[RV lognorm]],(LN(ImpLow1)+LN(ImpUp1))/2,(LN(ImpUp1)-LN(ImpLow1))/3.29)</f>
        <v>186758.76273397301</v>
      </c>
      <c r="L3233">
        <f>_xlfn.BINOM.INV(BinomTrials,_xlfn.GAMMA.INV(Table3[[#This Row],[RV gamma]],GammaShape2,GammaRate2)/BinomTrials,Table3[[#This Row],[RV binom]])</f>
        <v>1</v>
      </c>
      <c r="M3233" s="1">
        <f>Table3[[#This Row],[Risk 2 simulated occurences]]*_xlfn.LOGNORM.INV(Table3[[#This Row],[RV lognorm]],(LN(ImpLow2)+LN(ImpUp2))/2,(LN(ImpUp2)-LN(ImpLow2))/3.29)</f>
        <v>9337938.1366986372</v>
      </c>
    </row>
    <row r="3234" spans="7:13">
      <c r="G3234">
        <v>0.26469756628605423</v>
      </c>
      <c r="H3234">
        <v>0.72086810680146707</v>
      </c>
      <c r="I3234">
        <v>0.1770386473168799</v>
      </c>
      <c r="J3234">
        <f>_xlfn.BINOM.INV(BinomTrials,_xlfn.GAMMA.INV(Table3[[#This Row],[RV gamma]],GammaShape1,GammaRate1)/BinomTrials,Table3[[#This Row],[RV binom]])</f>
        <v>1</v>
      </c>
      <c r="K3234" s="1">
        <f>Table3[[#This Row],[Risk 1 Simulated occurences]]*_xlfn.LOGNORM.INV(Table3[[#This Row],[RV lognorm]],(LN(ImpLow1)+LN(ImpUp1))/2,(LN(ImpUp1)-LN(ImpLow1))/3.29)</f>
        <v>16531.997380274817</v>
      </c>
      <c r="L3234">
        <f>_xlfn.BINOM.INV(BinomTrials,_xlfn.GAMMA.INV(Table3[[#This Row],[RV gamma]],GammaShape2,GammaRate2)/BinomTrials,Table3[[#This Row],[RV binom]])</f>
        <v>0</v>
      </c>
      <c r="M3234" s="1">
        <f>Table3[[#This Row],[Risk 2 simulated occurences]]*_xlfn.LOGNORM.INV(Table3[[#This Row],[RV lognorm]],(LN(ImpLow2)+LN(ImpUp2))/2,(LN(ImpUp2)-LN(ImpLow2))/3.29)</f>
        <v>0</v>
      </c>
    </row>
    <row r="3235" spans="7:13">
      <c r="G3235">
        <v>0.771996569713576</v>
      </c>
      <c r="H3235">
        <v>0.63027101225697946</v>
      </c>
      <c r="I3235">
        <v>0.48854545480038292</v>
      </c>
      <c r="J3235">
        <f>_xlfn.BINOM.INV(BinomTrials,_xlfn.GAMMA.INV(Table3[[#This Row],[RV gamma]],GammaShape1,GammaRate1)/BinomTrials,Table3[[#This Row],[RV binom]])</f>
        <v>1</v>
      </c>
      <c r="K3235" s="1">
        <f>Table3[[#This Row],[Risk 1 Simulated occurences]]*_xlfn.LOGNORM.INV(Table3[[#This Row],[RV lognorm]],(LN(ImpLow1)+LN(ImpUp1))/2,(LN(ImpUp1)-LN(ImpLow1))/3.29)</f>
        <v>30993.574158874799</v>
      </c>
      <c r="L3235">
        <f>_xlfn.BINOM.INV(BinomTrials,_xlfn.GAMMA.INV(Table3[[#This Row],[RV gamma]],GammaShape2,GammaRate2)/BinomTrials,Table3[[#This Row],[RV binom]])</f>
        <v>0</v>
      </c>
      <c r="M3235" s="1">
        <f>Table3[[#This Row],[Risk 2 simulated occurences]]*_xlfn.LOGNORM.INV(Table3[[#This Row],[RV lognorm]],(LN(ImpLow2)+LN(ImpUp2))/2,(LN(ImpUp2)-LN(ImpLow2))/3.29)</f>
        <v>0</v>
      </c>
    </row>
    <row r="3236" spans="7:13">
      <c r="G3236">
        <v>0.94634717607234942</v>
      </c>
      <c r="H3236">
        <v>0.96490300305416021</v>
      </c>
      <c r="I3236">
        <v>0.9834588300359709</v>
      </c>
      <c r="J3236">
        <f>_xlfn.BINOM.INV(BinomTrials,_xlfn.GAMMA.INV(Table3[[#This Row],[RV gamma]],GammaShape1,GammaRate1)/BinomTrials,Table3[[#This Row],[RV binom]])</f>
        <v>2</v>
      </c>
      <c r="K3236" s="1">
        <f>Table3[[#This Row],[Risk 1 Simulated occurences]]*_xlfn.LOGNORM.INV(Table3[[#This Row],[RV lognorm]],(LN(ImpLow1)+LN(ImpUp1))/2,(LN(ImpUp1)-LN(ImpLow1))/3.29)</f>
        <v>281044.73861879524</v>
      </c>
      <c r="L3236">
        <f>_xlfn.BINOM.INV(BinomTrials,_xlfn.GAMMA.INV(Table3[[#This Row],[RV gamma]],GammaShape2,GammaRate2)/BinomTrials,Table3[[#This Row],[RV binom]])</f>
        <v>1</v>
      </c>
      <c r="M3236" s="1">
        <f>Table3[[#This Row],[Risk 2 simulated occurences]]*_xlfn.LOGNORM.INV(Table3[[#This Row],[RV lognorm]],(LN(ImpLow2)+LN(ImpUp2))/2,(LN(ImpUp2)-LN(ImpLow2))/3.29)</f>
        <v>14052236.930939792</v>
      </c>
    </row>
    <row r="3237" spans="7:13">
      <c r="G3237">
        <v>0.25698824797616726</v>
      </c>
      <c r="H3237">
        <v>0.12477233126981759</v>
      </c>
      <c r="I3237">
        <v>0.99255641456346788</v>
      </c>
      <c r="J3237">
        <f>_xlfn.BINOM.INV(BinomTrials,_xlfn.GAMMA.INV(Table3[[#This Row],[RV gamma]],GammaShape1,GammaRate1)/BinomTrials,Table3[[#This Row],[RV binom]])</f>
        <v>0</v>
      </c>
      <c r="K3237" s="1">
        <f>Table3[[#This Row],[Risk 1 Simulated occurences]]*_xlfn.LOGNORM.INV(Table3[[#This Row],[RV lognorm]],(LN(ImpLow1)+LN(ImpUp1))/2,(LN(ImpUp1)-LN(ImpLow1))/3.29)</f>
        <v>0</v>
      </c>
      <c r="L3237">
        <f>_xlfn.BINOM.INV(BinomTrials,_xlfn.GAMMA.INV(Table3[[#This Row],[RV gamma]],GammaShape2,GammaRate2)/BinomTrials,Table3[[#This Row],[RV binom]])</f>
        <v>0</v>
      </c>
      <c r="M3237" s="1">
        <f>Table3[[#This Row],[Risk 2 simulated occurences]]*_xlfn.LOGNORM.INV(Table3[[#This Row],[RV lognorm]],(LN(ImpLow2)+LN(ImpUp2))/2,(LN(ImpUp2)-LN(ImpLow2))/3.29)</f>
        <v>0</v>
      </c>
    </row>
    <row r="3238" spans="7:13">
      <c r="G3238">
        <v>0.20148373544285247</v>
      </c>
      <c r="H3238">
        <v>4.8571651824084877E-2</v>
      </c>
      <c r="I3238">
        <v>0.89565956820531734</v>
      </c>
      <c r="J3238">
        <f>_xlfn.BINOM.INV(BinomTrials,_xlfn.GAMMA.INV(Table3[[#This Row],[RV gamma]],GammaShape1,GammaRate1)/BinomTrials,Table3[[#This Row],[RV binom]])</f>
        <v>0</v>
      </c>
      <c r="K3238" s="1">
        <f>Table3[[#This Row],[Risk 1 Simulated occurences]]*_xlfn.LOGNORM.INV(Table3[[#This Row],[RV lognorm]],(LN(ImpLow1)+LN(ImpUp1))/2,(LN(ImpUp1)-LN(ImpLow1))/3.29)</f>
        <v>0</v>
      </c>
      <c r="L3238">
        <f>_xlfn.BINOM.INV(BinomTrials,_xlfn.GAMMA.INV(Table3[[#This Row],[RV gamma]],GammaShape2,GammaRate2)/BinomTrials,Table3[[#This Row],[RV binom]])</f>
        <v>0</v>
      </c>
      <c r="M3238" s="1">
        <f>Table3[[#This Row],[Risk 2 simulated occurences]]*_xlfn.LOGNORM.INV(Table3[[#This Row],[RV lognorm]],(LN(ImpLow2)+LN(ImpUp2))/2,(LN(ImpUp2)-LN(ImpLow2))/3.29)</f>
        <v>0</v>
      </c>
    </row>
    <row r="3239" spans="7:13">
      <c r="G3239">
        <v>0.33714158802160138</v>
      </c>
      <c r="H3239">
        <v>0.34375220739457396</v>
      </c>
      <c r="I3239">
        <v>0.35036282676754649</v>
      </c>
      <c r="J3239">
        <f>_xlfn.BINOM.INV(BinomTrials,_xlfn.GAMMA.INV(Table3[[#This Row],[RV gamma]],GammaShape1,GammaRate1)/BinomTrials,Table3[[#This Row],[RV binom]])</f>
        <v>0</v>
      </c>
      <c r="K3239" s="1">
        <f>Table3[[#This Row],[Risk 1 Simulated occurences]]*_xlfn.LOGNORM.INV(Table3[[#This Row],[RV lognorm]],(LN(ImpLow1)+LN(ImpUp1))/2,(LN(ImpUp1)-LN(ImpLow1))/3.29)</f>
        <v>0</v>
      </c>
      <c r="L3239">
        <f>_xlfn.BINOM.INV(BinomTrials,_xlfn.GAMMA.INV(Table3[[#This Row],[RV gamma]],GammaShape2,GammaRate2)/BinomTrials,Table3[[#This Row],[RV binom]])</f>
        <v>0</v>
      </c>
      <c r="M3239" s="1">
        <f>Table3[[#This Row],[Risk 2 simulated occurences]]*_xlfn.LOGNORM.INV(Table3[[#This Row],[RV lognorm]],(LN(ImpLow2)+LN(ImpUp2))/2,(LN(ImpUp2)-LN(ImpLow2))/3.29)</f>
        <v>0</v>
      </c>
    </row>
    <row r="3240" spans="7:13">
      <c r="G3240">
        <v>0.33866987905403129</v>
      </c>
      <c r="H3240">
        <v>0.44334968060411034</v>
      </c>
      <c r="I3240">
        <v>0.54802948215418934</v>
      </c>
      <c r="J3240">
        <f>_xlfn.BINOM.INV(BinomTrials,_xlfn.GAMMA.INV(Table3[[#This Row],[RV gamma]],GammaShape1,GammaRate1)/BinomTrials,Table3[[#This Row],[RV binom]])</f>
        <v>0</v>
      </c>
      <c r="K3240" s="1">
        <f>Table3[[#This Row],[Risk 1 Simulated occurences]]*_xlfn.LOGNORM.INV(Table3[[#This Row],[RV lognorm]],(LN(ImpLow1)+LN(ImpUp1))/2,(LN(ImpUp1)-LN(ImpLow1))/3.29)</f>
        <v>0</v>
      </c>
      <c r="L3240">
        <f>_xlfn.BINOM.INV(BinomTrials,_xlfn.GAMMA.INV(Table3[[#This Row],[RV gamma]],GammaShape2,GammaRate2)/BinomTrials,Table3[[#This Row],[RV binom]])</f>
        <v>0</v>
      </c>
      <c r="M3240" s="1">
        <f>Table3[[#This Row],[Risk 2 simulated occurences]]*_xlfn.LOGNORM.INV(Table3[[#This Row],[RV lognorm]],(LN(ImpLow2)+LN(ImpUp2))/2,(LN(ImpUp2)-LN(ImpLow2))/3.29)</f>
        <v>0</v>
      </c>
    </row>
    <row r="3241" spans="7:13">
      <c r="G3241">
        <v>2.465726110369771E-2</v>
      </c>
      <c r="H3241">
        <v>0.37808191328220159</v>
      </c>
      <c r="I3241">
        <v>0.73150656546070547</v>
      </c>
      <c r="J3241">
        <f>_xlfn.BINOM.INV(BinomTrials,_xlfn.GAMMA.INV(Table3[[#This Row],[RV gamma]],GammaShape1,GammaRate1)/BinomTrials,Table3[[#This Row],[RV binom]])</f>
        <v>0</v>
      </c>
      <c r="K3241" s="1">
        <f>Table3[[#This Row],[Risk 1 Simulated occurences]]*_xlfn.LOGNORM.INV(Table3[[#This Row],[RV lognorm]],(LN(ImpLow1)+LN(ImpUp1))/2,(LN(ImpUp1)-LN(ImpLow1))/3.29)</f>
        <v>0</v>
      </c>
      <c r="L3241">
        <f>_xlfn.BINOM.INV(BinomTrials,_xlfn.GAMMA.INV(Table3[[#This Row],[RV gamma]],GammaShape2,GammaRate2)/BinomTrials,Table3[[#This Row],[RV binom]])</f>
        <v>0</v>
      </c>
      <c r="M3241" s="1">
        <f>Table3[[#This Row],[Risk 2 simulated occurences]]*_xlfn.LOGNORM.INV(Table3[[#This Row],[RV lognorm]],(LN(ImpLow2)+LN(ImpUp2))/2,(LN(ImpUp2)-LN(ImpLow2))/3.29)</f>
        <v>0</v>
      </c>
    </row>
    <row r="3242" spans="7:13">
      <c r="G3242">
        <v>0.41458736984738492</v>
      </c>
      <c r="H3242">
        <v>0.42271653396203951</v>
      </c>
      <c r="I3242">
        <v>0.43084569807669415</v>
      </c>
      <c r="J3242">
        <f>_xlfn.BINOM.INV(BinomTrials,_xlfn.GAMMA.INV(Table3[[#This Row],[RV gamma]],GammaShape1,GammaRate1)/BinomTrials,Table3[[#This Row],[RV binom]])</f>
        <v>0</v>
      </c>
      <c r="K3242" s="1">
        <f>Table3[[#This Row],[Risk 1 Simulated occurences]]*_xlfn.LOGNORM.INV(Table3[[#This Row],[RV lognorm]],(LN(ImpLow1)+LN(ImpUp1))/2,(LN(ImpUp1)-LN(ImpLow1))/3.29)</f>
        <v>0</v>
      </c>
      <c r="L3242">
        <f>_xlfn.BINOM.INV(BinomTrials,_xlfn.GAMMA.INV(Table3[[#This Row],[RV gamma]],GammaShape2,GammaRate2)/BinomTrials,Table3[[#This Row],[RV binom]])</f>
        <v>0</v>
      </c>
      <c r="M3242" s="1">
        <f>Table3[[#This Row],[Risk 2 simulated occurences]]*_xlfn.LOGNORM.INV(Table3[[#This Row],[RV lognorm]],(LN(ImpLow2)+LN(ImpUp2))/2,(LN(ImpUp2)-LN(ImpLow2))/3.29)</f>
        <v>0</v>
      </c>
    </row>
    <row r="3243" spans="7:13">
      <c r="G3243">
        <v>0.96992502499833932</v>
      </c>
      <c r="H3243">
        <v>0.59678629999830679</v>
      </c>
      <c r="I3243">
        <v>0.22364757499827426</v>
      </c>
      <c r="J3243">
        <f>_xlfn.BINOM.INV(BinomTrials,_xlfn.GAMMA.INV(Table3[[#This Row],[RV gamma]],GammaShape1,GammaRate1)/BinomTrials,Table3[[#This Row],[RV binom]])</f>
        <v>1</v>
      </c>
      <c r="K3243" s="1">
        <f>Table3[[#This Row],[Risk 1 Simulated occurences]]*_xlfn.LOGNORM.INV(Table3[[#This Row],[RV lognorm]],(LN(ImpLow1)+LN(ImpUp1))/2,(LN(ImpUp1)-LN(ImpLow1))/3.29)</f>
        <v>18578.796902747643</v>
      </c>
      <c r="L3243">
        <f>_xlfn.BINOM.INV(BinomTrials,_xlfn.GAMMA.INV(Table3[[#This Row],[RV gamma]],GammaShape2,GammaRate2)/BinomTrials,Table3[[#This Row],[RV binom]])</f>
        <v>0</v>
      </c>
      <c r="M3243" s="1">
        <f>Table3[[#This Row],[Risk 2 simulated occurences]]*_xlfn.LOGNORM.INV(Table3[[#This Row],[RV lognorm]],(LN(ImpLow2)+LN(ImpUp2))/2,(LN(ImpUp2)-LN(ImpLow2))/3.29)</f>
        <v>0</v>
      </c>
    </row>
    <row r="3244" spans="7:13">
      <c r="G3244">
        <v>0.52989514708979757</v>
      </c>
      <c r="H3244">
        <v>0.18734407154253874</v>
      </c>
      <c r="I3244">
        <v>0.84479299599527991</v>
      </c>
      <c r="J3244">
        <f>_xlfn.BINOM.INV(BinomTrials,_xlfn.GAMMA.INV(Table3[[#This Row],[RV gamma]],GammaShape1,GammaRate1)/BinomTrials,Table3[[#This Row],[RV binom]])</f>
        <v>0</v>
      </c>
      <c r="K3244" s="1">
        <f>Table3[[#This Row],[Risk 1 Simulated occurences]]*_xlfn.LOGNORM.INV(Table3[[#This Row],[RV lognorm]],(LN(ImpLow1)+LN(ImpUp1))/2,(LN(ImpUp1)-LN(ImpLow1))/3.29)</f>
        <v>0</v>
      </c>
      <c r="L3244">
        <f>_xlfn.BINOM.INV(BinomTrials,_xlfn.GAMMA.INV(Table3[[#This Row],[RV gamma]],GammaShape2,GammaRate2)/BinomTrials,Table3[[#This Row],[RV binom]])</f>
        <v>0</v>
      </c>
      <c r="M3244" s="1">
        <f>Table3[[#This Row],[Risk 2 simulated occurences]]*_xlfn.LOGNORM.INV(Table3[[#This Row],[RV lognorm]],(LN(ImpLow2)+LN(ImpUp2))/2,(LN(ImpUp2)-LN(ImpLow2))/3.29)</f>
        <v>0</v>
      </c>
    </row>
    <row r="3245" spans="7:13">
      <c r="G3245">
        <v>0.94773713822836858</v>
      </c>
      <c r="H3245">
        <v>0.69181041544853261</v>
      </c>
      <c r="I3245">
        <v>0.4358836926686967</v>
      </c>
      <c r="J3245">
        <f>_xlfn.BINOM.INV(BinomTrials,_xlfn.GAMMA.INV(Table3[[#This Row],[RV gamma]],GammaShape1,GammaRate1)/BinomTrials,Table3[[#This Row],[RV binom]])</f>
        <v>1</v>
      </c>
      <c r="K3245" s="1">
        <f>Table3[[#This Row],[Risk 1 Simulated occurences]]*_xlfn.LOGNORM.INV(Table3[[#This Row],[RV lognorm]],(LN(ImpLow1)+LN(ImpUp1))/2,(LN(ImpUp1)-LN(ImpLow1))/3.29)</f>
        <v>28244.767951794562</v>
      </c>
      <c r="L3245">
        <f>_xlfn.BINOM.INV(BinomTrials,_xlfn.GAMMA.INV(Table3[[#This Row],[RV gamma]],GammaShape2,GammaRate2)/BinomTrials,Table3[[#This Row],[RV binom]])</f>
        <v>0</v>
      </c>
      <c r="M3245" s="1">
        <f>Table3[[#This Row],[Risk 2 simulated occurences]]*_xlfn.LOGNORM.INV(Table3[[#This Row],[RV lognorm]],(LN(ImpLow2)+LN(ImpUp2))/2,(LN(ImpUp2)-LN(ImpLow2))/3.29)</f>
        <v>0</v>
      </c>
    </row>
    <row r="3246" spans="7:13">
      <c r="G3246">
        <v>0.61808220419012116</v>
      </c>
      <c r="H3246">
        <v>0.25765244348796662</v>
      </c>
      <c r="I3246">
        <v>0.89722268278581219</v>
      </c>
      <c r="J3246">
        <f>_xlfn.BINOM.INV(BinomTrials,_xlfn.GAMMA.INV(Table3[[#This Row],[RV gamma]],GammaShape1,GammaRate1)/BinomTrials,Table3[[#This Row],[RV binom]])</f>
        <v>0</v>
      </c>
      <c r="K3246" s="1">
        <f>Table3[[#This Row],[Risk 1 Simulated occurences]]*_xlfn.LOGNORM.INV(Table3[[#This Row],[RV lognorm]],(LN(ImpLow1)+LN(ImpUp1))/2,(LN(ImpUp1)-LN(ImpLow1))/3.29)</f>
        <v>0</v>
      </c>
      <c r="L3246">
        <f>_xlfn.BINOM.INV(BinomTrials,_xlfn.GAMMA.INV(Table3[[#This Row],[RV gamma]],GammaShape2,GammaRate2)/BinomTrials,Table3[[#This Row],[RV binom]])</f>
        <v>0</v>
      </c>
      <c r="M3246" s="1">
        <f>Table3[[#This Row],[Risk 2 simulated occurences]]*_xlfn.LOGNORM.INV(Table3[[#This Row],[RV lognorm]],(LN(ImpLow2)+LN(ImpUp2))/2,(LN(ImpUp2)-LN(ImpLow2))/3.29)</f>
        <v>0</v>
      </c>
    </row>
    <row r="3247" spans="7:13">
      <c r="G3247">
        <v>0.10760582336578789</v>
      </c>
      <c r="H3247">
        <v>0.36461770225531315</v>
      </c>
      <c r="I3247">
        <v>0.62162958114483835</v>
      </c>
      <c r="J3247">
        <f>_xlfn.BINOM.INV(BinomTrials,_xlfn.GAMMA.INV(Table3[[#This Row],[RV gamma]],GammaShape1,GammaRate1)/BinomTrials,Table3[[#This Row],[RV binom]])</f>
        <v>0</v>
      </c>
      <c r="K3247" s="1">
        <f>Table3[[#This Row],[Risk 1 Simulated occurences]]*_xlfn.LOGNORM.INV(Table3[[#This Row],[RV lognorm]],(LN(ImpLow1)+LN(ImpUp1))/2,(LN(ImpUp1)-LN(ImpLow1))/3.29)</f>
        <v>0</v>
      </c>
      <c r="L3247">
        <f>_xlfn.BINOM.INV(BinomTrials,_xlfn.GAMMA.INV(Table3[[#This Row],[RV gamma]],GammaShape2,GammaRate2)/BinomTrials,Table3[[#This Row],[RV binom]])</f>
        <v>0</v>
      </c>
      <c r="M3247" s="1">
        <f>Table3[[#This Row],[Risk 2 simulated occurences]]*_xlfn.LOGNORM.INV(Table3[[#This Row],[RV lognorm]],(LN(ImpLow2)+LN(ImpUp2))/2,(LN(ImpUp2)-LN(ImpLow2))/3.29)</f>
        <v>0</v>
      </c>
    </row>
    <row r="3248" spans="7:13">
      <c r="G3248">
        <v>0.53107330879712167</v>
      </c>
      <c r="H3248">
        <v>0.12972180504804562</v>
      </c>
      <c r="I3248">
        <v>0.72837030129896951</v>
      </c>
      <c r="J3248">
        <f>_xlfn.BINOM.INV(BinomTrials,_xlfn.GAMMA.INV(Table3[[#This Row],[RV gamma]],GammaShape1,GammaRate1)/BinomTrials,Table3[[#This Row],[RV binom]])</f>
        <v>0</v>
      </c>
      <c r="K3248" s="1">
        <f>Table3[[#This Row],[Risk 1 Simulated occurences]]*_xlfn.LOGNORM.INV(Table3[[#This Row],[RV lognorm]],(LN(ImpLow1)+LN(ImpUp1))/2,(LN(ImpUp1)-LN(ImpLow1))/3.29)</f>
        <v>0</v>
      </c>
      <c r="L3248">
        <f>_xlfn.BINOM.INV(BinomTrials,_xlfn.GAMMA.INV(Table3[[#This Row],[RV gamma]],GammaShape2,GammaRate2)/BinomTrials,Table3[[#This Row],[RV binom]])</f>
        <v>0</v>
      </c>
      <c r="M3248" s="1">
        <f>Table3[[#This Row],[Risk 2 simulated occurences]]*_xlfn.LOGNORM.INV(Table3[[#This Row],[RV lognorm]],(LN(ImpLow2)+LN(ImpUp2))/2,(LN(ImpUp2)-LN(ImpLow2))/3.29)</f>
        <v>0</v>
      </c>
    </row>
    <row r="3249" spans="7:13">
      <c r="G3249">
        <v>0.74910095322369641</v>
      </c>
      <c r="H3249">
        <v>0.23437744250259243</v>
      </c>
      <c r="I3249">
        <v>0.7196539317814884</v>
      </c>
      <c r="J3249">
        <f>_xlfn.BINOM.INV(BinomTrials,_xlfn.GAMMA.INV(Table3[[#This Row],[RV gamma]],GammaShape1,GammaRate1)/BinomTrials,Table3[[#This Row],[RV binom]])</f>
        <v>0</v>
      </c>
      <c r="K3249" s="1">
        <f>Table3[[#This Row],[Risk 1 Simulated occurences]]*_xlfn.LOGNORM.INV(Table3[[#This Row],[RV lognorm]],(LN(ImpLow1)+LN(ImpUp1))/2,(LN(ImpUp1)-LN(ImpLow1))/3.29)</f>
        <v>0</v>
      </c>
      <c r="L3249">
        <f>_xlfn.BINOM.INV(BinomTrials,_xlfn.GAMMA.INV(Table3[[#This Row],[RV gamma]],GammaShape2,GammaRate2)/BinomTrials,Table3[[#This Row],[RV binom]])</f>
        <v>0</v>
      </c>
      <c r="M3249" s="1">
        <f>Table3[[#This Row],[Risk 2 simulated occurences]]*_xlfn.LOGNORM.INV(Table3[[#This Row],[RV lognorm]],(LN(ImpLow2)+LN(ImpUp2))/2,(LN(ImpUp2)-LN(ImpLow2))/3.29)</f>
        <v>0</v>
      </c>
    </row>
    <row r="3250" spans="7:13">
      <c r="G3250">
        <v>0.13972083066577132</v>
      </c>
      <c r="H3250">
        <v>0.18167614107098251</v>
      </c>
      <c r="I3250">
        <v>0.2236314514761937</v>
      </c>
      <c r="J3250">
        <f>_xlfn.BINOM.INV(BinomTrials,_xlfn.GAMMA.INV(Table3[[#This Row],[RV gamma]],GammaShape1,GammaRate1)/BinomTrials,Table3[[#This Row],[RV binom]])</f>
        <v>0</v>
      </c>
      <c r="K3250" s="1">
        <f>Table3[[#This Row],[Risk 1 Simulated occurences]]*_xlfn.LOGNORM.INV(Table3[[#This Row],[RV lognorm]],(LN(ImpLow1)+LN(ImpUp1))/2,(LN(ImpUp1)-LN(ImpLow1))/3.29)</f>
        <v>0</v>
      </c>
      <c r="L3250">
        <f>_xlfn.BINOM.INV(BinomTrials,_xlfn.GAMMA.INV(Table3[[#This Row],[RV gamma]],GammaShape2,GammaRate2)/BinomTrials,Table3[[#This Row],[RV binom]])</f>
        <v>0</v>
      </c>
      <c r="M3250" s="1">
        <f>Table3[[#This Row],[Risk 2 simulated occurences]]*_xlfn.LOGNORM.INV(Table3[[#This Row],[RV lognorm]],(LN(ImpLow2)+LN(ImpUp2))/2,(LN(ImpUp2)-LN(ImpLow2))/3.29)</f>
        <v>0</v>
      </c>
    </row>
    <row r="3251" spans="7:13">
      <c r="G3251">
        <v>0.2880009996183221</v>
      </c>
      <c r="H3251">
        <v>0.4309029800029951</v>
      </c>
      <c r="I3251">
        <v>0.57380496038766804</v>
      </c>
      <c r="J3251">
        <f>_xlfn.BINOM.INV(BinomTrials,_xlfn.GAMMA.INV(Table3[[#This Row],[RV gamma]],GammaShape1,GammaRate1)/BinomTrials,Table3[[#This Row],[RV binom]])</f>
        <v>0</v>
      </c>
      <c r="K3251" s="1">
        <f>Table3[[#This Row],[Risk 1 Simulated occurences]]*_xlfn.LOGNORM.INV(Table3[[#This Row],[RV lognorm]],(LN(ImpLow1)+LN(ImpUp1))/2,(LN(ImpUp1)-LN(ImpLow1))/3.29)</f>
        <v>0</v>
      </c>
      <c r="L3251">
        <f>_xlfn.BINOM.INV(BinomTrials,_xlfn.GAMMA.INV(Table3[[#This Row],[RV gamma]],GammaShape2,GammaRate2)/BinomTrials,Table3[[#This Row],[RV binom]])</f>
        <v>0</v>
      </c>
      <c r="M3251" s="1">
        <f>Table3[[#This Row],[Risk 2 simulated occurences]]*_xlfn.LOGNORM.INV(Table3[[#This Row],[RV lognorm]],(LN(ImpLow2)+LN(ImpUp2))/2,(LN(ImpUp2)-LN(ImpLow2))/3.29)</f>
        <v>0</v>
      </c>
    </row>
    <row r="3252" spans="7:13">
      <c r="G3252">
        <v>0.43280058513991559</v>
      </c>
      <c r="H3252">
        <v>0.1863849103387375</v>
      </c>
      <c r="I3252">
        <v>0.9399692355375594</v>
      </c>
      <c r="J3252">
        <f>_xlfn.BINOM.INV(BinomTrials,_xlfn.GAMMA.INV(Table3[[#This Row],[RV gamma]],GammaShape1,GammaRate1)/BinomTrials,Table3[[#This Row],[RV binom]])</f>
        <v>0</v>
      </c>
      <c r="K3252" s="1">
        <f>Table3[[#This Row],[Risk 1 Simulated occurences]]*_xlfn.LOGNORM.INV(Table3[[#This Row],[RV lognorm]],(LN(ImpLow1)+LN(ImpUp1))/2,(LN(ImpUp1)-LN(ImpLow1))/3.29)</f>
        <v>0</v>
      </c>
      <c r="L3252">
        <f>_xlfn.BINOM.INV(BinomTrials,_xlfn.GAMMA.INV(Table3[[#This Row],[RV gamma]],GammaShape2,GammaRate2)/BinomTrials,Table3[[#This Row],[RV binom]])</f>
        <v>0</v>
      </c>
      <c r="M3252" s="1">
        <f>Table3[[#This Row],[Risk 2 simulated occurences]]*_xlfn.LOGNORM.INV(Table3[[#This Row],[RV lognorm]],(LN(ImpLow2)+LN(ImpUp2))/2,(LN(ImpUp2)-LN(ImpLow2))/3.29)</f>
        <v>0</v>
      </c>
    </row>
    <row r="3253" spans="7:13">
      <c r="G3253">
        <v>7.9434446561818223E-2</v>
      </c>
      <c r="H3253">
        <v>0.57118806316106951</v>
      </c>
      <c r="I3253">
        <v>6.294167976032089E-2</v>
      </c>
      <c r="J3253">
        <f>_xlfn.BINOM.INV(BinomTrials,_xlfn.GAMMA.INV(Table3[[#This Row],[RV gamma]],GammaShape1,GammaRate1)/BinomTrials,Table3[[#This Row],[RV binom]])</f>
        <v>0</v>
      </c>
      <c r="K3253" s="1">
        <f>Table3[[#This Row],[Risk 1 Simulated occurences]]*_xlfn.LOGNORM.INV(Table3[[#This Row],[RV lognorm]],(LN(ImpLow1)+LN(ImpUp1))/2,(LN(ImpUp1)-LN(ImpLow1))/3.29)</f>
        <v>0</v>
      </c>
      <c r="L3253">
        <f>_xlfn.BINOM.INV(BinomTrials,_xlfn.GAMMA.INV(Table3[[#This Row],[RV gamma]],GammaShape2,GammaRate2)/BinomTrials,Table3[[#This Row],[RV binom]])</f>
        <v>0</v>
      </c>
      <c r="M3253" s="1">
        <f>Table3[[#This Row],[Risk 2 simulated occurences]]*_xlfn.LOGNORM.INV(Table3[[#This Row],[RV lognorm]],(LN(ImpLow2)+LN(ImpUp2))/2,(LN(ImpUp2)-LN(ImpLow2))/3.29)</f>
        <v>0</v>
      </c>
    </row>
    <row r="3254" spans="7:13">
      <c r="G3254">
        <v>5.47433644788076E-2</v>
      </c>
      <c r="H3254">
        <v>0.9577775480960391</v>
      </c>
      <c r="I3254">
        <v>0.86081173171327063</v>
      </c>
      <c r="J3254">
        <f>_xlfn.BINOM.INV(BinomTrials,_xlfn.GAMMA.INV(Table3[[#This Row],[RV gamma]],GammaShape1,GammaRate1)/BinomTrials,Table3[[#This Row],[RV binom]])</f>
        <v>2</v>
      </c>
      <c r="K3254" s="1">
        <f>Table3[[#This Row],[Risk 1 Simulated occurences]]*_xlfn.LOGNORM.INV(Table3[[#This Row],[RV lognorm]],(LN(ImpLow1)+LN(ImpUp1))/2,(LN(ImpUp1)-LN(ImpLow1))/3.29)</f>
        <v>135053.30975735973</v>
      </c>
      <c r="L3254">
        <f>_xlfn.BINOM.INV(BinomTrials,_xlfn.GAMMA.INV(Table3[[#This Row],[RV gamma]],GammaShape2,GammaRate2)/BinomTrials,Table3[[#This Row],[RV binom]])</f>
        <v>1</v>
      </c>
      <c r="M3254" s="1">
        <f>Table3[[#This Row],[Risk 2 simulated occurences]]*_xlfn.LOGNORM.INV(Table3[[#This Row],[RV lognorm]],(LN(ImpLow2)+LN(ImpUp2))/2,(LN(ImpUp2)-LN(ImpLow2))/3.29)</f>
        <v>6752665.4878679905</v>
      </c>
    </row>
    <row r="3255" spans="7:13">
      <c r="G3255">
        <v>7.1726795319340564E-2</v>
      </c>
      <c r="H3255">
        <v>0.36725085012952369</v>
      </c>
      <c r="I3255">
        <v>0.66277490493970681</v>
      </c>
      <c r="J3255">
        <f>_xlfn.BINOM.INV(BinomTrials,_xlfn.GAMMA.INV(Table3[[#This Row],[RV gamma]],GammaShape1,GammaRate1)/BinomTrials,Table3[[#This Row],[RV binom]])</f>
        <v>0</v>
      </c>
      <c r="K3255" s="1">
        <f>Table3[[#This Row],[Risk 1 Simulated occurences]]*_xlfn.LOGNORM.INV(Table3[[#This Row],[RV lognorm]],(LN(ImpLow1)+LN(ImpUp1))/2,(LN(ImpUp1)-LN(ImpLow1))/3.29)</f>
        <v>0</v>
      </c>
      <c r="L3255">
        <f>_xlfn.BINOM.INV(BinomTrials,_xlfn.GAMMA.INV(Table3[[#This Row],[RV gamma]],GammaShape2,GammaRate2)/BinomTrials,Table3[[#This Row],[RV binom]])</f>
        <v>0</v>
      </c>
      <c r="M3255" s="1">
        <f>Table3[[#This Row],[Risk 2 simulated occurences]]*_xlfn.LOGNORM.INV(Table3[[#This Row],[RV lognorm]],(LN(ImpLow2)+LN(ImpUp2))/2,(LN(ImpUp2)-LN(ImpLow2))/3.29)</f>
        <v>0</v>
      </c>
    </row>
    <row r="3256" spans="7:13">
      <c r="G3256">
        <v>0.51224893215682776</v>
      </c>
      <c r="H3256">
        <v>0.38503812690500083</v>
      </c>
      <c r="I3256">
        <v>0.2578273216531739</v>
      </c>
      <c r="J3256">
        <f>_xlfn.BINOM.INV(BinomTrials,_xlfn.GAMMA.INV(Table3[[#This Row],[RV gamma]],GammaShape1,GammaRate1)/BinomTrials,Table3[[#This Row],[RV binom]])</f>
        <v>0</v>
      </c>
      <c r="K3256" s="1">
        <f>Table3[[#This Row],[Risk 1 Simulated occurences]]*_xlfn.LOGNORM.INV(Table3[[#This Row],[RV lognorm]],(LN(ImpLow1)+LN(ImpUp1))/2,(LN(ImpUp1)-LN(ImpLow1))/3.29)</f>
        <v>0</v>
      </c>
      <c r="L3256">
        <f>_xlfn.BINOM.INV(BinomTrials,_xlfn.GAMMA.INV(Table3[[#This Row],[RV gamma]],GammaShape2,GammaRate2)/BinomTrials,Table3[[#This Row],[RV binom]])</f>
        <v>0</v>
      </c>
      <c r="M3256" s="1">
        <f>Table3[[#This Row],[Risk 2 simulated occurences]]*_xlfn.LOGNORM.INV(Table3[[#This Row],[RV lognorm]],(LN(ImpLow2)+LN(ImpUp2))/2,(LN(ImpUp2)-LN(ImpLow2))/3.29)</f>
        <v>0</v>
      </c>
    </row>
    <row r="3257" spans="7:13">
      <c r="G3257">
        <v>0.36780275980373972</v>
      </c>
      <c r="H3257">
        <v>0.33579889234891108</v>
      </c>
      <c r="I3257">
        <v>0.30379502489408244</v>
      </c>
      <c r="J3257">
        <f>_xlfn.BINOM.INV(BinomTrials,_xlfn.GAMMA.INV(Table3[[#This Row],[RV gamma]],GammaShape1,GammaRate1)/BinomTrials,Table3[[#This Row],[RV binom]])</f>
        <v>0</v>
      </c>
      <c r="K3257" s="1">
        <f>Table3[[#This Row],[Risk 1 Simulated occurences]]*_xlfn.LOGNORM.INV(Table3[[#This Row],[RV lognorm]],(LN(ImpLow1)+LN(ImpUp1))/2,(LN(ImpUp1)-LN(ImpLow1))/3.29)</f>
        <v>0</v>
      </c>
      <c r="L3257">
        <f>_xlfn.BINOM.INV(BinomTrials,_xlfn.GAMMA.INV(Table3[[#This Row],[RV gamma]],GammaShape2,GammaRate2)/BinomTrials,Table3[[#This Row],[RV binom]])</f>
        <v>0</v>
      </c>
      <c r="M3257" s="1">
        <f>Table3[[#This Row],[Risk 2 simulated occurences]]*_xlfn.LOGNORM.INV(Table3[[#This Row],[RV lognorm]],(LN(ImpLow2)+LN(ImpUp2))/2,(LN(ImpUp2)-LN(ImpLow2))/3.29)</f>
        <v>0</v>
      </c>
    </row>
    <row r="3258" spans="7:13">
      <c r="G3258">
        <v>0.6609840214536451</v>
      </c>
      <c r="H3258">
        <v>0.77198370814881456</v>
      </c>
      <c r="I3258">
        <v>0.88298339484398414</v>
      </c>
      <c r="J3258">
        <f>_xlfn.BINOM.INV(BinomTrials,_xlfn.GAMMA.INV(Table3[[#This Row],[RV gamma]],GammaShape1,GammaRate1)/BinomTrials,Table3[[#This Row],[RV binom]])</f>
        <v>1</v>
      </c>
      <c r="K3258" s="1">
        <f>Table3[[#This Row],[Risk 1 Simulated occurences]]*_xlfn.LOGNORM.INV(Table3[[#This Row],[RV lognorm]],(LN(ImpLow1)+LN(ImpUp1))/2,(LN(ImpUp1)-LN(ImpLow1))/3.29)</f>
        <v>72729.788012975972</v>
      </c>
      <c r="L3258">
        <f>_xlfn.BINOM.INV(BinomTrials,_xlfn.GAMMA.INV(Table3[[#This Row],[RV gamma]],GammaShape2,GammaRate2)/BinomTrials,Table3[[#This Row],[RV binom]])</f>
        <v>0</v>
      </c>
      <c r="M3258" s="1">
        <f>Table3[[#This Row],[Risk 2 simulated occurences]]*_xlfn.LOGNORM.INV(Table3[[#This Row],[RV lognorm]],(LN(ImpLow2)+LN(ImpUp2))/2,(LN(ImpUp2)-LN(ImpLow2))/3.29)</f>
        <v>0</v>
      </c>
    </row>
    <row r="3259" spans="7:13">
      <c r="G3259">
        <v>0.15844857141303298</v>
      </c>
      <c r="H3259">
        <v>0.73018285712701403</v>
      </c>
      <c r="I3259">
        <v>0.30191714284099508</v>
      </c>
      <c r="J3259">
        <f>_xlfn.BINOM.INV(BinomTrials,_xlfn.GAMMA.INV(Table3[[#This Row],[RV gamma]],GammaShape1,GammaRate1)/BinomTrials,Table3[[#This Row],[RV binom]])</f>
        <v>1</v>
      </c>
      <c r="K3259" s="1">
        <f>Table3[[#This Row],[Risk 1 Simulated occurences]]*_xlfn.LOGNORM.INV(Table3[[#This Row],[RV lognorm]],(LN(ImpLow1)+LN(ImpUp1))/2,(LN(ImpUp1)-LN(ImpLow1))/3.29)</f>
        <v>21992.838997765899</v>
      </c>
      <c r="L3259">
        <f>_xlfn.BINOM.INV(BinomTrials,_xlfn.GAMMA.INV(Table3[[#This Row],[RV gamma]],GammaShape2,GammaRate2)/BinomTrials,Table3[[#This Row],[RV binom]])</f>
        <v>0</v>
      </c>
      <c r="M3259" s="1">
        <f>Table3[[#This Row],[Risk 2 simulated occurences]]*_xlfn.LOGNORM.INV(Table3[[#This Row],[RV lognorm]],(LN(ImpLow2)+LN(ImpUp2))/2,(LN(ImpUp2)-LN(ImpLow2))/3.29)</f>
        <v>0</v>
      </c>
    </row>
    <row r="3260" spans="7:13">
      <c r="G3260">
        <v>4.5139738845238343E-2</v>
      </c>
      <c r="H3260">
        <v>0.18327973372455675</v>
      </c>
      <c r="I3260">
        <v>0.32141972860387513</v>
      </c>
      <c r="J3260">
        <f>_xlfn.BINOM.INV(BinomTrials,_xlfn.GAMMA.INV(Table3[[#This Row],[RV gamma]],GammaShape1,GammaRate1)/BinomTrials,Table3[[#This Row],[RV binom]])</f>
        <v>0</v>
      </c>
      <c r="K3260" s="1">
        <f>Table3[[#This Row],[Risk 1 Simulated occurences]]*_xlfn.LOGNORM.INV(Table3[[#This Row],[RV lognorm]],(LN(ImpLow1)+LN(ImpUp1))/2,(LN(ImpUp1)-LN(ImpLow1))/3.29)</f>
        <v>0</v>
      </c>
      <c r="L3260">
        <f>_xlfn.BINOM.INV(BinomTrials,_xlfn.GAMMA.INV(Table3[[#This Row],[RV gamma]],GammaShape2,GammaRate2)/BinomTrials,Table3[[#This Row],[RV binom]])</f>
        <v>0</v>
      </c>
      <c r="M3260" s="1">
        <f>Table3[[#This Row],[Risk 2 simulated occurences]]*_xlfn.LOGNORM.INV(Table3[[#This Row],[RV lognorm]],(LN(ImpLow2)+LN(ImpUp2))/2,(LN(ImpUp2)-LN(ImpLow2))/3.29)</f>
        <v>0</v>
      </c>
    </row>
    <row r="3261" spans="7:13">
      <c r="G3261">
        <v>0.66359077192078841</v>
      </c>
      <c r="H3261">
        <v>0.38248470862511763</v>
      </c>
      <c r="I3261">
        <v>0.10137864532944683</v>
      </c>
      <c r="J3261">
        <f>_xlfn.BINOM.INV(BinomTrials,_xlfn.GAMMA.INV(Table3[[#This Row],[RV gamma]],GammaShape1,GammaRate1)/BinomTrials,Table3[[#This Row],[RV binom]])</f>
        <v>0</v>
      </c>
      <c r="K3261" s="1">
        <f>Table3[[#This Row],[Risk 1 Simulated occurences]]*_xlfn.LOGNORM.INV(Table3[[#This Row],[RV lognorm]],(LN(ImpLow1)+LN(ImpUp1))/2,(LN(ImpUp1)-LN(ImpLow1))/3.29)</f>
        <v>0</v>
      </c>
      <c r="L3261">
        <f>_xlfn.BINOM.INV(BinomTrials,_xlfn.GAMMA.INV(Table3[[#This Row],[RV gamma]],GammaShape2,GammaRate2)/BinomTrials,Table3[[#This Row],[RV binom]])</f>
        <v>0</v>
      </c>
      <c r="M3261" s="1">
        <f>Table3[[#This Row],[Risk 2 simulated occurences]]*_xlfn.LOGNORM.INV(Table3[[#This Row],[RV lognorm]],(LN(ImpLow2)+LN(ImpUp2))/2,(LN(ImpUp2)-LN(ImpLow2))/3.29)</f>
        <v>0</v>
      </c>
    </row>
    <row r="3262" spans="7:13">
      <c r="G3262">
        <v>0.97010367269166919</v>
      </c>
      <c r="H3262">
        <v>0.42049786235229014</v>
      </c>
      <c r="I3262">
        <v>0.87089205201291109</v>
      </c>
      <c r="J3262">
        <f>_xlfn.BINOM.INV(BinomTrials,_xlfn.GAMMA.INV(Table3[[#This Row],[RV gamma]],GammaShape1,GammaRate1)/BinomTrials,Table3[[#This Row],[RV binom]])</f>
        <v>0</v>
      </c>
      <c r="K3262" s="1">
        <f>Table3[[#This Row],[Risk 1 Simulated occurences]]*_xlfn.LOGNORM.INV(Table3[[#This Row],[RV lognorm]],(LN(ImpLow1)+LN(ImpUp1))/2,(LN(ImpUp1)-LN(ImpLow1))/3.29)</f>
        <v>0</v>
      </c>
      <c r="L3262">
        <f>_xlfn.BINOM.INV(BinomTrials,_xlfn.GAMMA.INV(Table3[[#This Row],[RV gamma]],GammaShape2,GammaRate2)/BinomTrials,Table3[[#This Row],[RV binom]])</f>
        <v>0</v>
      </c>
      <c r="M3262" s="1">
        <f>Table3[[#This Row],[Risk 2 simulated occurences]]*_xlfn.LOGNORM.INV(Table3[[#This Row],[RV lognorm]],(LN(ImpLow2)+LN(ImpUp2))/2,(LN(ImpUp2)-LN(ImpLow2))/3.29)</f>
        <v>0</v>
      </c>
    </row>
    <row r="3263" spans="7:13">
      <c r="G3263">
        <v>0.5324269288836172</v>
      </c>
      <c r="H3263">
        <v>0.30757255494015878</v>
      </c>
      <c r="I3263">
        <v>8.271818099670028E-2</v>
      </c>
      <c r="J3263">
        <f>_xlfn.BINOM.INV(BinomTrials,_xlfn.GAMMA.INV(Table3[[#This Row],[RV gamma]],GammaShape1,GammaRate1)/BinomTrials,Table3[[#This Row],[RV binom]])</f>
        <v>0</v>
      </c>
      <c r="K3263" s="1">
        <f>Table3[[#This Row],[Risk 1 Simulated occurences]]*_xlfn.LOGNORM.INV(Table3[[#This Row],[RV lognorm]],(LN(ImpLow1)+LN(ImpUp1))/2,(LN(ImpUp1)-LN(ImpLow1))/3.29)</f>
        <v>0</v>
      </c>
      <c r="L3263">
        <f>_xlfn.BINOM.INV(BinomTrials,_xlfn.GAMMA.INV(Table3[[#This Row],[RV gamma]],GammaShape2,GammaRate2)/BinomTrials,Table3[[#This Row],[RV binom]])</f>
        <v>0</v>
      </c>
      <c r="M3263" s="1">
        <f>Table3[[#This Row],[Risk 2 simulated occurences]]*_xlfn.LOGNORM.INV(Table3[[#This Row],[RV lognorm]],(LN(ImpLow2)+LN(ImpUp2))/2,(LN(ImpUp2)-LN(ImpLow2))/3.29)</f>
        <v>0</v>
      </c>
    </row>
    <row r="3264" spans="7:13">
      <c r="G3264">
        <v>0.49939374695503791</v>
      </c>
      <c r="H3264">
        <v>0.37193087924827395</v>
      </c>
      <c r="I3264">
        <v>0.24446801154151002</v>
      </c>
      <c r="J3264">
        <f>_xlfn.BINOM.INV(BinomTrials,_xlfn.GAMMA.INV(Table3[[#This Row],[RV gamma]],GammaShape1,GammaRate1)/BinomTrials,Table3[[#This Row],[RV binom]])</f>
        <v>0</v>
      </c>
      <c r="K3264" s="1">
        <f>Table3[[#This Row],[Risk 1 Simulated occurences]]*_xlfn.LOGNORM.INV(Table3[[#This Row],[RV lognorm]],(LN(ImpLow1)+LN(ImpUp1))/2,(LN(ImpUp1)-LN(ImpLow1))/3.29)</f>
        <v>0</v>
      </c>
      <c r="L3264">
        <f>_xlfn.BINOM.INV(BinomTrials,_xlfn.GAMMA.INV(Table3[[#This Row],[RV gamma]],GammaShape2,GammaRate2)/BinomTrials,Table3[[#This Row],[RV binom]])</f>
        <v>0</v>
      </c>
      <c r="M3264" s="1">
        <f>Table3[[#This Row],[Risk 2 simulated occurences]]*_xlfn.LOGNORM.INV(Table3[[#This Row],[RV lognorm]],(LN(ImpLow2)+LN(ImpUp2))/2,(LN(ImpUp2)-LN(ImpLow2))/3.29)</f>
        <v>0</v>
      </c>
    </row>
    <row r="3265" spans="7:13">
      <c r="G3265">
        <v>0.3107050733224978</v>
      </c>
      <c r="H3265">
        <v>4.2287525740586002E-2</v>
      </c>
      <c r="I3265">
        <v>0.7738699781586742</v>
      </c>
      <c r="J3265">
        <f>_xlfn.BINOM.INV(BinomTrials,_xlfn.GAMMA.INV(Table3[[#This Row],[RV gamma]],GammaShape1,GammaRate1)/BinomTrials,Table3[[#This Row],[RV binom]])</f>
        <v>0</v>
      </c>
      <c r="K3265" s="1">
        <f>Table3[[#This Row],[Risk 1 Simulated occurences]]*_xlfn.LOGNORM.INV(Table3[[#This Row],[RV lognorm]],(LN(ImpLow1)+LN(ImpUp1))/2,(LN(ImpUp1)-LN(ImpLow1))/3.29)</f>
        <v>0</v>
      </c>
      <c r="L3265">
        <f>_xlfn.BINOM.INV(BinomTrials,_xlfn.GAMMA.INV(Table3[[#This Row],[RV gamma]],GammaShape2,GammaRate2)/BinomTrials,Table3[[#This Row],[RV binom]])</f>
        <v>0</v>
      </c>
      <c r="M3265" s="1">
        <f>Table3[[#This Row],[Risk 2 simulated occurences]]*_xlfn.LOGNORM.INV(Table3[[#This Row],[RV lognorm]],(LN(ImpLow2)+LN(ImpUp2))/2,(LN(ImpUp2)-LN(ImpLow2))/3.29)</f>
        <v>0</v>
      </c>
    </row>
    <row r="3266" spans="7:13">
      <c r="G3266">
        <v>2.0167331220660046E-2</v>
      </c>
      <c r="H3266">
        <v>0.72644512202890832</v>
      </c>
      <c r="I3266">
        <v>0.43272291283715653</v>
      </c>
      <c r="J3266">
        <f>_xlfn.BINOM.INV(BinomTrials,_xlfn.GAMMA.INV(Table3[[#This Row],[RV gamma]],GammaShape1,GammaRate1)/BinomTrials,Table3[[#This Row],[RV binom]])</f>
        <v>1</v>
      </c>
      <c r="K3266" s="1">
        <f>Table3[[#This Row],[Risk 1 Simulated occurences]]*_xlfn.LOGNORM.INV(Table3[[#This Row],[RV lognorm]],(LN(ImpLow1)+LN(ImpUp1))/2,(LN(ImpUp1)-LN(ImpLow1))/3.29)</f>
        <v>28086.437046908384</v>
      </c>
      <c r="L3266">
        <f>_xlfn.BINOM.INV(BinomTrials,_xlfn.GAMMA.INV(Table3[[#This Row],[RV gamma]],GammaShape2,GammaRate2)/BinomTrials,Table3[[#This Row],[RV binom]])</f>
        <v>0</v>
      </c>
      <c r="M3266" s="1">
        <f>Table3[[#This Row],[Risk 2 simulated occurences]]*_xlfn.LOGNORM.INV(Table3[[#This Row],[RV lognorm]],(LN(ImpLow2)+LN(ImpUp2))/2,(LN(ImpUp2)-LN(ImpLow2))/3.29)</f>
        <v>0</v>
      </c>
    </row>
    <row r="3267" spans="7:13">
      <c r="G3267">
        <v>0.95233582563341401</v>
      </c>
      <c r="H3267">
        <v>0.36316593986152018</v>
      </c>
      <c r="I3267">
        <v>0.77399605408962635</v>
      </c>
      <c r="J3267">
        <f>_xlfn.BINOM.INV(BinomTrials,_xlfn.GAMMA.INV(Table3[[#This Row],[RV gamma]],GammaShape1,GammaRate1)/BinomTrials,Table3[[#This Row],[RV binom]])</f>
        <v>0</v>
      </c>
      <c r="K3267" s="1">
        <f>Table3[[#This Row],[Risk 1 Simulated occurences]]*_xlfn.LOGNORM.INV(Table3[[#This Row],[RV lognorm]],(LN(ImpLow1)+LN(ImpUp1))/2,(LN(ImpUp1)-LN(ImpLow1))/3.29)</f>
        <v>0</v>
      </c>
      <c r="L3267">
        <f>_xlfn.BINOM.INV(BinomTrials,_xlfn.GAMMA.INV(Table3[[#This Row],[RV gamma]],GammaShape2,GammaRate2)/BinomTrials,Table3[[#This Row],[RV binom]])</f>
        <v>0</v>
      </c>
      <c r="M3267" s="1">
        <f>Table3[[#This Row],[Risk 2 simulated occurences]]*_xlfn.LOGNORM.INV(Table3[[#This Row],[RV lognorm]],(LN(ImpLow2)+LN(ImpUp2))/2,(LN(ImpUp2)-LN(ImpLow2))/3.29)</f>
        <v>0</v>
      </c>
    </row>
    <row r="3268" spans="7:13">
      <c r="G3268">
        <v>0.90822142078924062</v>
      </c>
      <c r="H3268">
        <v>0.72995125256942173</v>
      </c>
      <c r="I3268">
        <v>0.55168108434960295</v>
      </c>
      <c r="J3268">
        <f>_xlfn.BINOM.INV(BinomTrials,_xlfn.GAMMA.INV(Table3[[#This Row],[RV gamma]],GammaShape1,GammaRate1)/BinomTrials,Table3[[#This Row],[RV binom]])</f>
        <v>1</v>
      </c>
      <c r="K3268" s="1">
        <f>Table3[[#This Row],[Risk 1 Simulated occurences]]*_xlfn.LOGNORM.INV(Table3[[#This Row],[RV lognorm]],(LN(ImpLow1)+LN(ImpUp1))/2,(LN(ImpUp1)-LN(ImpLow1))/3.29)</f>
        <v>34632.691619254729</v>
      </c>
      <c r="L3268">
        <f>_xlfn.BINOM.INV(BinomTrials,_xlfn.GAMMA.INV(Table3[[#This Row],[RV gamma]],GammaShape2,GammaRate2)/BinomTrials,Table3[[#This Row],[RV binom]])</f>
        <v>0</v>
      </c>
      <c r="M3268" s="1">
        <f>Table3[[#This Row],[Risk 2 simulated occurences]]*_xlfn.LOGNORM.INV(Table3[[#This Row],[RV lognorm]],(LN(ImpLow2)+LN(ImpUp2))/2,(LN(ImpUp2)-LN(ImpLow2))/3.29)</f>
        <v>0</v>
      </c>
    </row>
    <row r="3269" spans="7:13">
      <c r="G3269">
        <v>0.47741920476659166</v>
      </c>
      <c r="H3269">
        <v>0.29070193427181895</v>
      </c>
      <c r="I3269">
        <v>0.10398466377704621</v>
      </c>
      <c r="J3269">
        <f>_xlfn.BINOM.INV(BinomTrials,_xlfn.GAMMA.INV(Table3[[#This Row],[RV gamma]],GammaShape1,GammaRate1)/BinomTrials,Table3[[#This Row],[RV binom]])</f>
        <v>0</v>
      </c>
      <c r="K3269" s="1">
        <f>Table3[[#This Row],[Risk 1 Simulated occurences]]*_xlfn.LOGNORM.INV(Table3[[#This Row],[RV lognorm]],(LN(ImpLow1)+LN(ImpUp1))/2,(LN(ImpUp1)-LN(ImpLow1))/3.29)</f>
        <v>0</v>
      </c>
      <c r="L3269">
        <f>_xlfn.BINOM.INV(BinomTrials,_xlfn.GAMMA.INV(Table3[[#This Row],[RV gamma]],GammaShape2,GammaRate2)/BinomTrials,Table3[[#This Row],[RV binom]])</f>
        <v>0</v>
      </c>
      <c r="M3269" s="1">
        <f>Table3[[#This Row],[Risk 2 simulated occurences]]*_xlfn.LOGNORM.INV(Table3[[#This Row],[RV lognorm]],(LN(ImpLow2)+LN(ImpUp2))/2,(LN(ImpUp2)-LN(ImpLow2))/3.29)</f>
        <v>0</v>
      </c>
    </row>
    <row r="3270" spans="7:13">
      <c r="G3270">
        <v>0.98457451210570268</v>
      </c>
      <c r="H3270">
        <v>0.82740930646071642</v>
      </c>
      <c r="I3270">
        <v>0.67024410081573027</v>
      </c>
      <c r="J3270">
        <f>_xlfn.BINOM.INV(BinomTrials,_xlfn.GAMMA.INV(Table3[[#This Row],[RV gamma]],GammaShape1,GammaRate1)/BinomTrials,Table3[[#This Row],[RV binom]])</f>
        <v>1</v>
      </c>
      <c r="K3270" s="1">
        <f>Table3[[#This Row],[Risk 1 Simulated occurences]]*_xlfn.LOGNORM.INV(Table3[[#This Row],[RV lognorm]],(LN(ImpLow1)+LN(ImpUp1))/2,(LN(ImpUp1)-LN(ImpLow1))/3.29)</f>
        <v>43044.445003816909</v>
      </c>
      <c r="L3270">
        <f>_xlfn.BINOM.INV(BinomTrials,_xlfn.GAMMA.INV(Table3[[#This Row],[RV gamma]],GammaShape2,GammaRate2)/BinomTrials,Table3[[#This Row],[RV binom]])</f>
        <v>1</v>
      </c>
      <c r="M3270" s="1">
        <f>Table3[[#This Row],[Risk 2 simulated occurences]]*_xlfn.LOGNORM.INV(Table3[[#This Row],[RV lognorm]],(LN(ImpLow2)+LN(ImpUp2))/2,(LN(ImpUp2)-LN(ImpLow2))/3.29)</f>
        <v>4304444.5003816932</v>
      </c>
    </row>
    <row r="3271" spans="7:13">
      <c r="G3271">
        <v>0.74382496054462388</v>
      </c>
      <c r="H3271">
        <v>0.26821368526118511</v>
      </c>
      <c r="I3271">
        <v>0.79260240997774634</v>
      </c>
      <c r="J3271">
        <f>_xlfn.BINOM.INV(BinomTrials,_xlfn.GAMMA.INV(Table3[[#This Row],[RV gamma]],GammaShape1,GammaRate1)/BinomTrials,Table3[[#This Row],[RV binom]])</f>
        <v>0</v>
      </c>
      <c r="K3271" s="1">
        <f>Table3[[#This Row],[Risk 1 Simulated occurences]]*_xlfn.LOGNORM.INV(Table3[[#This Row],[RV lognorm]],(LN(ImpLow1)+LN(ImpUp1))/2,(LN(ImpUp1)-LN(ImpLow1))/3.29)</f>
        <v>0</v>
      </c>
      <c r="L3271">
        <f>_xlfn.BINOM.INV(BinomTrials,_xlfn.GAMMA.INV(Table3[[#This Row],[RV gamma]],GammaShape2,GammaRate2)/BinomTrials,Table3[[#This Row],[RV binom]])</f>
        <v>0</v>
      </c>
      <c r="M3271" s="1">
        <f>Table3[[#This Row],[Risk 2 simulated occurences]]*_xlfn.LOGNORM.INV(Table3[[#This Row],[RV lognorm]],(LN(ImpLow2)+LN(ImpUp2))/2,(LN(ImpUp2)-LN(ImpLow2))/3.29)</f>
        <v>0</v>
      </c>
    </row>
    <row r="3272" spans="7:13">
      <c r="G3272">
        <v>0.46611187349358196</v>
      </c>
      <c r="H3272">
        <v>0.86740818473855419</v>
      </c>
      <c r="I3272">
        <v>0.26870449598352636</v>
      </c>
      <c r="J3272">
        <f>_xlfn.BINOM.INV(BinomTrials,_xlfn.GAMMA.INV(Table3[[#This Row],[RV gamma]],GammaShape1,GammaRate1)/BinomTrials,Table3[[#This Row],[RV binom]])</f>
        <v>1</v>
      </c>
      <c r="K3272" s="1">
        <f>Table3[[#This Row],[Risk 1 Simulated occurences]]*_xlfn.LOGNORM.INV(Table3[[#This Row],[RV lognorm]],(LN(ImpLow1)+LN(ImpUp1))/2,(LN(ImpUp1)-LN(ImpLow1))/3.29)</f>
        <v>20537.25069903742</v>
      </c>
      <c r="L3272">
        <f>_xlfn.BINOM.INV(BinomTrials,_xlfn.GAMMA.INV(Table3[[#This Row],[RV gamma]],GammaShape2,GammaRate2)/BinomTrials,Table3[[#This Row],[RV binom]])</f>
        <v>1</v>
      </c>
      <c r="M3272" s="1">
        <f>Table3[[#This Row],[Risk 2 simulated occurences]]*_xlfn.LOGNORM.INV(Table3[[#This Row],[RV lognorm]],(LN(ImpLow2)+LN(ImpUp2))/2,(LN(ImpUp2)-LN(ImpLow2))/3.29)</f>
        <v>2053725.069903743</v>
      </c>
    </row>
    <row r="3273" spans="7:13">
      <c r="G3273">
        <v>0.94225780663185654</v>
      </c>
      <c r="H3273">
        <v>0.52936090087954002</v>
      </c>
      <c r="I3273">
        <v>0.11646399512722343</v>
      </c>
      <c r="J3273">
        <f>_xlfn.BINOM.INV(BinomTrials,_xlfn.GAMMA.INV(Table3[[#This Row],[RV gamma]],GammaShape1,GammaRate1)/BinomTrials,Table3[[#This Row],[RV binom]])</f>
        <v>1</v>
      </c>
      <c r="K3273" s="1">
        <f>Table3[[#This Row],[Risk 1 Simulated occurences]]*_xlfn.LOGNORM.INV(Table3[[#This Row],[RV lognorm]],(LN(ImpLow1)+LN(ImpUp1))/2,(LN(ImpUp1)-LN(ImpLow1))/3.29)</f>
        <v>13722.445262188608</v>
      </c>
      <c r="L3273">
        <f>_xlfn.BINOM.INV(BinomTrials,_xlfn.GAMMA.INV(Table3[[#This Row],[RV gamma]],GammaShape2,GammaRate2)/BinomTrials,Table3[[#This Row],[RV binom]])</f>
        <v>0</v>
      </c>
      <c r="M3273" s="1">
        <f>Table3[[#This Row],[Risk 2 simulated occurences]]*_xlfn.LOGNORM.INV(Table3[[#This Row],[RV lognorm]],(LN(ImpLow2)+LN(ImpUp2))/2,(LN(ImpUp2)-LN(ImpLow2))/3.29)</f>
        <v>0</v>
      </c>
    </row>
    <row r="3274" spans="7:13">
      <c r="G3274">
        <v>0.52695606161232855</v>
      </c>
      <c r="H3274">
        <v>0.96866108242825655</v>
      </c>
      <c r="I3274">
        <v>0.41036610324418454</v>
      </c>
      <c r="J3274">
        <f>_xlfn.BINOM.INV(BinomTrials,_xlfn.GAMMA.INV(Table3[[#This Row],[RV gamma]],GammaShape1,GammaRate1)/BinomTrials,Table3[[#This Row],[RV binom]])</f>
        <v>2</v>
      </c>
      <c r="K3274" s="1">
        <f>Table3[[#This Row],[Risk 1 Simulated occurences]]*_xlfn.LOGNORM.INV(Table3[[#This Row],[RV lognorm]],(LN(ImpLow1)+LN(ImpUp1))/2,(LN(ImpUp1)-LN(ImpLow1))/3.29)</f>
        <v>53970.147507904308</v>
      </c>
      <c r="L3274">
        <f>_xlfn.BINOM.INV(BinomTrials,_xlfn.GAMMA.INV(Table3[[#This Row],[RV gamma]],GammaShape2,GammaRate2)/BinomTrials,Table3[[#This Row],[RV binom]])</f>
        <v>1</v>
      </c>
      <c r="M3274" s="1">
        <f>Table3[[#This Row],[Risk 2 simulated occurences]]*_xlfn.LOGNORM.INV(Table3[[#This Row],[RV lognorm]],(LN(ImpLow2)+LN(ImpUp2))/2,(LN(ImpUp2)-LN(ImpLow2))/3.29)</f>
        <v>2698507.3753952165</v>
      </c>
    </row>
    <row r="3275" spans="7:13">
      <c r="G3275">
        <v>0.5505275184058247</v>
      </c>
      <c r="H3275">
        <v>0.28681237170789969</v>
      </c>
      <c r="I3275">
        <v>2.3097225009974662E-2</v>
      </c>
      <c r="J3275">
        <f>_xlfn.BINOM.INV(BinomTrials,_xlfn.GAMMA.INV(Table3[[#This Row],[RV gamma]],GammaShape1,GammaRate1)/BinomTrials,Table3[[#This Row],[RV binom]])</f>
        <v>0</v>
      </c>
      <c r="K3275" s="1">
        <f>Table3[[#This Row],[Risk 1 Simulated occurences]]*_xlfn.LOGNORM.INV(Table3[[#This Row],[RV lognorm]],(LN(ImpLow1)+LN(ImpUp1))/2,(LN(ImpUp1)-LN(ImpLow1))/3.29)</f>
        <v>0</v>
      </c>
      <c r="L3275">
        <f>_xlfn.BINOM.INV(BinomTrials,_xlfn.GAMMA.INV(Table3[[#This Row],[RV gamma]],GammaShape2,GammaRate2)/BinomTrials,Table3[[#This Row],[RV binom]])</f>
        <v>0</v>
      </c>
      <c r="M3275" s="1">
        <f>Table3[[#This Row],[Risk 2 simulated occurences]]*_xlfn.LOGNORM.INV(Table3[[#This Row],[RV lognorm]],(LN(ImpLow2)+LN(ImpUp2))/2,(LN(ImpUp2)-LN(ImpLow2))/3.29)</f>
        <v>0</v>
      </c>
    </row>
    <row r="3276" spans="7:13">
      <c r="G3276">
        <v>0.71600184669531963</v>
      </c>
      <c r="H3276">
        <v>0.45553129466973769</v>
      </c>
      <c r="I3276">
        <v>0.19506074264415574</v>
      </c>
      <c r="J3276">
        <f>_xlfn.BINOM.INV(BinomTrials,_xlfn.GAMMA.INV(Table3[[#This Row],[RV gamma]],GammaShape1,GammaRate1)/BinomTrials,Table3[[#This Row],[RV binom]])</f>
        <v>0</v>
      </c>
      <c r="K3276" s="1">
        <f>Table3[[#This Row],[Risk 1 Simulated occurences]]*_xlfn.LOGNORM.INV(Table3[[#This Row],[RV lognorm]],(LN(ImpLow1)+LN(ImpUp1))/2,(LN(ImpUp1)-LN(ImpLow1))/3.29)</f>
        <v>0</v>
      </c>
      <c r="L3276">
        <f>_xlfn.BINOM.INV(BinomTrials,_xlfn.GAMMA.INV(Table3[[#This Row],[RV gamma]],GammaShape2,GammaRate2)/BinomTrials,Table3[[#This Row],[RV binom]])</f>
        <v>0</v>
      </c>
      <c r="M3276" s="1">
        <f>Table3[[#This Row],[Risk 2 simulated occurences]]*_xlfn.LOGNORM.INV(Table3[[#This Row],[RV lognorm]],(LN(ImpLow2)+LN(ImpUp2))/2,(LN(ImpUp2)-LN(ImpLow2))/3.29)</f>
        <v>0</v>
      </c>
    </row>
    <row r="3277" spans="7:13">
      <c r="G3277">
        <v>0.84303740823782858</v>
      </c>
      <c r="H3277">
        <v>0.1144695142817076</v>
      </c>
      <c r="I3277">
        <v>0.38590162032558656</v>
      </c>
      <c r="J3277">
        <f>_xlfn.BINOM.INV(BinomTrials,_xlfn.GAMMA.INV(Table3[[#This Row],[RV gamma]],GammaShape1,GammaRate1)/BinomTrials,Table3[[#This Row],[RV binom]])</f>
        <v>0</v>
      </c>
      <c r="K3277" s="1">
        <f>Table3[[#This Row],[Risk 1 Simulated occurences]]*_xlfn.LOGNORM.INV(Table3[[#This Row],[RV lognorm]],(LN(ImpLow1)+LN(ImpUp1))/2,(LN(ImpUp1)-LN(ImpLow1))/3.29)</f>
        <v>0</v>
      </c>
      <c r="L3277">
        <f>_xlfn.BINOM.INV(BinomTrials,_xlfn.GAMMA.INV(Table3[[#This Row],[RV gamma]],GammaShape2,GammaRate2)/BinomTrials,Table3[[#This Row],[RV binom]])</f>
        <v>0</v>
      </c>
      <c r="M3277" s="1">
        <f>Table3[[#This Row],[Risk 2 simulated occurences]]*_xlfn.LOGNORM.INV(Table3[[#This Row],[RV lognorm]],(LN(ImpLow2)+LN(ImpUp2))/2,(LN(ImpUp2)-LN(ImpLow2))/3.29)</f>
        <v>0</v>
      </c>
    </row>
    <row r="3278" spans="7:13">
      <c r="G3278">
        <v>0.92972025318523877</v>
      </c>
      <c r="H3278">
        <v>0.88912653265945918</v>
      </c>
      <c r="I3278">
        <v>0.84853281213367959</v>
      </c>
      <c r="J3278">
        <f>_xlfn.BINOM.INV(BinomTrials,_xlfn.GAMMA.INV(Table3[[#This Row],[RV gamma]],GammaShape1,GammaRate1)/BinomTrials,Table3[[#This Row],[RV binom]])</f>
        <v>2</v>
      </c>
      <c r="K3278" s="1">
        <f>Table3[[#This Row],[Risk 1 Simulated occurences]]*_xlfn.LOGNORM.INV(Table3[[#This Row],[RV lognorm]],(LN(ImpLow1)+LN(ImpUp1))/2,(LN(ImpUp1)-LN(ImpLow1))/3.29)</f>
        <v>130061.53592793223</v>
      </c>
      <c r="L3278">
        <f>_xlfn.BINOM.INV(BinomTrials,_xlfn.GAMMA.INV(Table3[[#This Row],[RV gamma]],GammaShape2,GammaRate2)/BinomTrials,Table3[[#This Row],[RV binom]])</f>
        <v>1</v>
      </c>
      <c r="M3278" s="1">
        <f>Table3[[#This Row],[Risk 2 simulated occurences]]*_xlfn.LOGNORM.INV(Table3[[#This Row],[RV lognorm]],(LN(ImpLow2)+LN(ImpUp2))/2,(LN(ImpUp2)-LN(ImpLow2))/3.29)</f>
        <v>6503076.7963966141</v>
      </c>
    </row>
    <row r="3279" spans="7:13">
      <c r="G3279">
        <v>0.80829528430863062</v>
      </c>
      <c r="H3279">
        <v>0.54963440753036852</v>
      </c>
      <c r="I3279">
        <v>0.29097353075210636</v>
      </c>
      <c r="J3279">
        <f>_xlfn.BINOM.INV(BinomTrials,_xlfn.GAMMA.INV(Table3[[#This Row],[RV gamma]],GammaShape1,GammaRate1)/BinomTrials,Table3[[#This Row],[RV binom]])</f>
        <v>0</v>
      </c>
      <c r="K3279" s="1">
        <f>Table3[[#This Row],[Risk 1 Simulated occurences]]*_xlfn.LOGNORM.INV(Table3[[#This Row],[RV lognorm]],(LN(ImpLow1)+LN(ImpUp1))/2,(LN(ImpUp1)-LN(ImpLow1))/3.29)</f>
        <v>0</v>
      </c>
      <c r="L3279">
        <f>_xlfn.BINOM.INV(BinomTrials,_xlfn.GAMMA.INV(Table3[[#This Row],[RV gamma]],GammaShape2,GammaRate2)/BinomTrials,Table3[[#This Row],[RV binom]])</f>
        <v>0</v>
      </c>
      <c r="M3279" s="1">
        <f>Table3[[#This Row],[Risk 2 simulated occurences]]*_xlfn.LOGNORM.INV(Table3[[#This Row],[RV lognorm]],(LN(ImpLow2)+LN(ImpUp2))/2,(LN(ImpUp2)-LN(ImpLow2))/3.29)</f>
        <v>0</v>
      </c>
    </row>
    <row r="3280" spans="7:13">
      <c r="G3280">
        <v>1.8843375155163638E-2</v>
      </c>
      <c r="H3280">
        <v>0.70548736290330405</v>
      </c>
      <c r="I3280">
        <v>0.39213135065144455</v>
      </c>
      <c r="J3280">
        <f>_xlfn.BINOM.INV(BinomTrials,_xlfn.GAMMA.INV(Table3[[#This Row],[RV gamma]],GammaShape1,GammaRate1)/BinomTrials,Table3[[#This Row],[RV binom]])</f>
        <v>0</v>
      </c>
      <c r="K3280" s="1">
        <f>Table3[[#This Row],[Risk 1 Simulated occurences]]*_xlfn.LOGNORM.INV(Table3[[#This Row],[RV lognorm]],(LN(ImpLow1)+LN(ImpUp1))/2,(LN(ImpUp1)-LN(ImpLow1))/3.29)</f>
        <v>0</v>
      </c>
      <c r="L3280">
        <f>_xlfn.BINOM.INV(BinomTrials,_xlfn.GAMMA.INV(Table3[[#This Row],[RV gamma]],GammaShape2,GammaRate2)/BinomTrials,Table3[[#This Row],[RV binom]])</f>
        <v>0</v>
      </c>
      <c r="M3280" s="1">
        <f>Table3[[#This Row],[Risk 2 simulated occurences]]*_xlfn.LOGNORM.INV(Table3[[#This Row],[RV lognorm]],(LN(ImpLow2)+LN(ImpUp2))/2,(LN(ImpUp2)-LN(ImpLow2))/3.29)</f>
        <v>0</v>
      </c>
    </row>
    <row r="3281" spans="7:13">
      <c r="G3281">
        <v>0.70060623283526224</v>
      </c>
      <c r="H3281">
        <v>0.12610831583203203</v>
      </c>
      <c r="I3281">
        <v>0.55161039882880192</v>
      </c>
      <c r="J3281">
        <f>_xlfn.BINOM.INV(BinomTrials,_xlfn.GAMMA.INV(Table3[[#This Row],[RV gamma]],GammaShape1,GammaRate1)/BinomTrials,Table3[[#This Row],[RV binom]])</f>
        <v>0</v>
      </c>
      <c r="K3281" s="1">
        <f>Table3[[#This Row],[Risk 1 Simulated occurences]]*_xlfn.LOGNORM.INV(Table3[[#This Row],[RV lognorm]],(LN(ImpLow1)+LN(ImpUp1))/2,(LN(ImpUp1)-LN(ImpLow1))/3.29)</f>
        <v>0</v>
      </c>
      <c r="L3281">
        <f>_xlfn.BINOM.INV(BinomTrials,_xlfn.GAMMA.INV(Table3[[#This Row],[RV gamma]],GammaShape2,GammaRate2)/BinomTrials,Table3[[#This Row],[RV binom]])</f>
        <v>0</v>
      </c>
      <c r="M3281" s="1">
        <f>Table3[[#This Row],[Risk 2 simulated occurences]]*_xlfn.LOGNORM.INV(Table3[[#This Row],[RV lognorm]],(LN(ImpLow2)+LN(ImpUp2))/2,(LN(ImpUp2)-LN(ImpLow2))/3.29)</f>
        <v>0</v>
      </c>
    </row>
    <row r="3282" spans="7:13">
      <c r="G3282">
        <v>8.8955262251643116E-2</v>
      </c>
      <c r="H3282">
        <v>0.5024641889624597</v>
      </c>
      <c r="I3282">
        <v>0.91597311567327622</v>
      </c>
      <c r="J3282">
        <f>_xlfn.BINOM.INV(BinomTrials,_xlfn.GAMMA.INV(Table3[[#This Row],[RV gamma]],GammaShape1,GammaRate1)/BinomTrials,Table3[[#This Row],[RV binom]])</f>
        <v>0</v>
      </c>
      <c r="K3282" s="1">
        <f>Table3[[#This Row],[Risk 1 Simulated occurences]]*_xlfn.LOGNORM.INV(Table3[[#This Row],[RV lognorm]],(LN(ImpLow1)+LN(ImpUp1))/2,(LN(ImpUp1)-LN(ImpLow1))/3.29)</f>
        <v>0</v>
      </c>
      <c r="L3282">
        <f>_xlfn.BINOM.INV(BinomTrials,_xlfn.GAMMA.INV(Table3[[#This Row],[RV gamma]],GammaShape2,GammaRate2)/BinomTrials,Table3[[#This Row],[RV binom]])</f>
        <v>0</v>
      </c>
      <c r="M3282" s="1">
        <f>Table3[[#This Row],[Risk 2 simulated occurences]]*_xlfn.LOGNORM.INV(Table3[[#This Row],[RV lognorm]],(LN(ImpLow2)+LN(ImpUp2))/2,(LN(ImpUp2)-LN(ImpLow2))/3.29)</f>
        <v>0</v>
      </c>
    </row>
    <row r="3283" spans="7:13">
      <c r="G3283">
        <v>7.1092663365925041E-2</v>
      </c>
      <c r="H3283">
        <v>0.91562389205937456</v>
      </c>
      <c r="I3283">
        <v>0.7601551207528241</v>
      </c>
      <c r="J3283">
        <f>_xlfn.BINOM.INV(BinomTrials,_xlfn.GAMMA.INV(Table3[[#This Row],[RV gamma]],GammaShape1,GammaRate1)/BinomTrials,Table3[[#This Row],[RV binom]])</f>
        <v>1</v>
      </c>
      <c r="K3283" s="1">
        <f>Table3[[#This Row],[Risk 1 Simulated occurences]]*_xlfn.LOGNORM.INV(Table3[[#This Row],[RV lognorm]],(LN(ImpLow1)+LN(ImpUp1))/2,(LN(ImpUp1)-LN(ImpLow1))/3.29)</f>
        <v>51860.096869618064</v>
      </c>
      <c r="L3283">
        <f>_xlfn.BINOM.INV(BinomTrials,_xlfn.GAMMA.INV(Table3[[#This Row],[RV gamma]],GammaShape2,GammaRate2)/BinomTrials,Table3[[#This Row],[RV binom]])</f>
        <v>1</v>
      </c>
      <c r="M3283" s="1">
        <f>Table3[[#This Row],[Risk 2 simulated occurences]]*_xlfn.LOGNORM.INV(Table3[[#This Row],[RV lognorm]],(LN(ImpLow2)+LN(ImpUp2))/2,(LN(ImpUp2)-LN(ImpLow2))/3.29)</f>
        <v>5186009.6869618082</v>
      </c>
    </row>
    <row r="3284" spans="7:13">
      <c r="G3284">
        <v>0.85439319110214396</v>
      </c>
      <c r="H3284">
        <v>0.89075384190806828</v>
      </c>
      <c r="I3284">
        <v>0.92711449271399271</v>
      </c>
      <c r="J3284">
        <f>_xlfn.BINOM.INV(BinomTrials,_xlfn.GAMMA.INV(Table3[[#This Row],[RV gamma]],GammaShape1,GammaRate1)/BinomTrials,Table3[[#This Row],[RV binom]])</f>
        <v>2</v>
      </c>
      <c r="K3284" s="1">
        <f>Table3[[#This Row],[Risk 1 Simulated occurences]]*_xlfn.LOGNORM.INV(Table3[[#This Row],[RV lognorm]],(LN(ImpLow1)+LN(ImpUp1))/2,(LN(ImpUp1)-LN(ImpLow1))/3.29)</f>
        <v>175052.19025923015</v>
      </c>
      <c r="L3284">
        <f>_xlfn.BINOM.INV(BinomTrials,_xlfn.GAMMA.INV(Table3[[#This Row],[RV gamma]],GammaShape2,GammaRate2)/BinomTrials,Table3[[#This Row],[RV binom]])</f>
        <v>1</v>
      </c>
      <c r="M3284" s="1">
        <f>Table3[[#This Row],[Risk 2 simulated occurences]]*_xlfn.LOGNORM.INV(Table3[[#This Row],[RV lognorm]],(LN(ImpLow2)+LN(ImpUp2))/2,(LN(ImpUp2)-LN(ImpLow2))/3.29)</f>
        <v>8752609.5129615124</v>
      </c>
    </row>
    <row r="3285" spans="7:13">
      <c r="G3285">
        <v>0.78636285373306036</v>
      </c>
      <c r="H3285">
        <v>0.89982094890429687</v>
      </c>
      <c r="I3285">
        <v>1.3279044075533302E-2</v>
      </c>
      <c r="J3285">
        <f>_xlfn.BINOM.INV(BinomTrials,_xlfn.GAMMA.INV(Table3[[#This Row],[RV gamma]],GammaShape1,GammaRate1)/BinomTrials,Table3[[#This Row],[RV binom]])</f>
        <v>2</v>
      </c>
      <c r="K3285" s="1">
        <f>Table3[[#This Row],[Risk 1 Simulated occurences]]*_xlfn.LOGNORM.INV(Table3[[#This Row],[RV lognorm]],(LN(ImpLow1)+LN(ImpUp1))/2,(LN(ImpUp1)-LN(ImpLow1))/3.29)</f>
        <v>13393.07727799056</v>
      </c>
      <c r="L3285">
        <f>_xlfn.BINOM.INV(BinomTrials,_xlfn.GAMMA.INV(Table3[[#This Row],[RV gamma]],GammaShape2,GammaRate2)/BinomTrials,Table3[[#This Row],[RV binom]])</f>
        <v>1</v>
      </c>
      <c r="M3285" s="1">
        <f>Table3[[#This Row],[Risk 2 simulated occurences]]*_xlfn.LOGNORM.INV(Table3[[#This Row],[RV lognorm]],(LN(ImpLow2)+LN(ImpUp2))/2,(LN(ImpUp2)-LN(ImpLow2))/3.29)</f>
        <v>669653.86389952828</v>
      </c>
    </row>
    <row r="3286" spans="7:13">
      <c r="G3286">
        <v>0.40048269154526417</v>
      </c>
      <c r="H3286">
        <v>0.29068823451673997</v>
      </c>
      <c r="I3286">
        <v>0.18089377748821572</v>
      </c>
      <c r="J3286">
        <f>_xlfn.BINOM.INV(BinomTrials,_xlfn.GAMMA.INV(Table3[[#This Row],[RV gamma]],GammaShape1,GammaRate1)/BinomTrials,Table3[[#This Row],[RV binom]])</f>
        <v>0</v>
      </c>
      <c r="K3286" s="1">
        <f>Table3[[#This Row],[Risk 1 Simulated occurences]]*_xlfn.LOGNORM.INV(Table3[[#This Row],[RV lognorm]],(LN(ImpLow1)+LN(ImpUp1))/2,(LN(ImpUp1)-LN(ImpLow1))/3.29)</f>
        <v>0</v>
      </c>
      <c r="L3286">
        <f>_xlfn.BINOM.INV(BinomTrials,_xlfn.GAMMA.INV(Table3[[#This Row],[RV gamma]],GammaShape2,GammaRate2)/BinomTrials,Table3[[#This Row],[RV binom]])</f>
        <v>0</v>
      </c>
      <c r="M3286" s="1">
        <f>Table3[[#This Row],[Risk 2 simulated occurences]]*_xlfn.LOGNORM.INV(Table3[[#This Row],[RV lognorm]],(LN(ImpLow2)+LN(ImpUp2))/2,(LN(ImpUp2)-LN(ImpLow2))/3.29)</f>
        <v>0</v>
      </c>
    </row>
    <row r="3287" spans="7:13">
      <c r="G3287">
        <v>0.91259680125517617</v>
      </c>
      <c r="H3287">
        <v>0.59715752284841495</v>
      </c>
      <c r="I3287">
        <v>0.28171824444165372</v>
      </c>
      <c r="J3287">
        <f>_xlfn.BINOM.INV(BinomTrials,_xlfn.GAMMA.INV(Table3[[#This Row],[RV gamma]],GammaShape1,GammaRate1)/BinomTrials,Table3[[#This Row],[RV binom]])</f>
        <v>1</v>
      </c>
      <c r="K3287" s="1">
        <f>Table3[[#This Row],[Risk 1 Simulated occurences]]*_xlfn.LOGNORM.INV(Table3[[#This Row],[RV lognorm]],(LN(ImpLow1)+LN(ImpUp1))/2,(LN(ImpUp1)-LN(ImpLow1))/3.29)</f>
        <v>21105.405719446619</v>
      </c>
      <c r="L3287">
        <f>_xlfn.BINOM.INV(BinomTrials,_xlfn.GAMMA.INV(Table3[[#This Row],[RV gamma]],GammaShape2,GammaRate2)/BinomTrials,Table3[[#This Row],[RV binom]])</f>
        <v>0</v>
      </c>
      <c r="M3287" s="1">
        <f>Table3[[#This Row],[Risk 2 simulated occurences]]*_xlfn.LOGNORM.INV(Table3[[#This Row],[RV lognorm]],(LN(ImpLow2)+LN(ImpUp2))/2,(LN(ImpUp2)-LN(ImpLow2))/3.29)</f>
        <v>0</v>
      </c>
    </row>
    <row r="3288" spans="7:13">
      <c r="G3288">
        <v>1.4438695746678252E-2</v>
      </c>
      <c r="H3288">
        <v>0.4264865133103386</v>
      </c>
      <c r="I3288">
        <v>0.83853433087399898</v>
      </c>
      <c r="J3288">
        <f>_xlfn.BINOM.INV(BinomTrials,_xlfn.GAMMA.INV(Table3[[#This Row],[RV gamma]],GammaShape1,GammaRate1)/BinomTrials,Table3[[#This Row],[RV binom]])</f>
        <v>0</v>
      </c>
      <c r="K3288" s="1">
        <f>Table3[[#This Row],[Risk 1 Simulated occurences]]*_xlfn.LOGNORM.INV(Table3[[#This Row],[RV lognorm]],(LN(ImpLow1)+LN(ImpUp1))/2,(LN(ImpUp1)-LN(ImpLow1))/3.29)</f>
        <v>0</v>
      </c>
      <c r="L3288">
        <f>_xlfn.BINOM.INV(BinomTrials,_xlfn.GAMMA.INV(Table3[[#This Row],[RV gamma]],GammaShape2,GammaRate2)/BinomTrials,Table3[[#This Row],[RV binom]])</f>
        <v>0</v>
      </c>
      <c r="M3288" s="1">
        <f>Table3[[#This Row],[Risk 2 simulated occurences]]*_xlfn.LOGNORM.INV(Table3[[#This Row],[RV lognorm]],(LN(ImpLow2)+LN(ImpUp2))/2,(LN(ImpUp2)-LN(ImpLow2))/3.29)</f>
        <v>0</v>
      </c>
    </row>
    <row r="3289" spans="7:13">
      <c r="G3289">
        <v>0.67115941442137561</v>
      </c>
      <c r="H3289">
        <v>0.95882920686101036</v>
      </c>
      <c r="I3289">
        <v>0.2464989993006452</v>
      </c>
      <c r="J3289">
        <f>_xlfn.BINOM.INV(BinomTrials,_xlfn.GAMMA.INV(Table3[[#This Row],[RV gamma]],GammaShape1,GammaRate1)/BinomTrials,Table3[[#This Row],[RV binom]])</f>
        <v>2</v>
      </c>
      <c r="K3289" s="1">
        <f>Table3[[#This Row],[Risk 1 Simulated occurences]]*_xlfn.LOGNORM.INV(Table3[[#This Row],[RV lognorm]],(LN(ImpLow1)+LN(ImpUp1))/2,(LN(ImpUp1)-LN(ImpLow1))/3.29)</f>
        <v>39143.229573740624</v>
      </c>
      <c r="L3289">
        <f>_xlfn.BINOM.INV(BinomTrials,_xlfn.GAMMA.INV(Table3[[#This Row],[RV gamma]],GammaShape2,GammaRate2)/BinomTrials,Table3[[#This Row],[RV binom]])</f>
        <v>1</v>
      </c>
      <c r="M3289" s="1">
        <f>Table3[[#This Row],[Risk 2 simulated occurences]]*_xlfn.LOGNORM.INV(Table3[[#This Row],[RV lognorm]],(LN(ImpLow2)+LN(ImpUp2))/2,(LN(ImpUp2)-LN(ImpLow2))/3.29)</f>
        <v>1957161.4786870321</v>
      </c>
    </row>
    <row r="3290" spans="7:13">
      <c r="G3290">
        <v>0.17627818005917509</v>
      </c>
      <c r="H3290">
        <v>4.2479713001511855E-2</v>
      </c>
      <c r="I3290">
        <v>0.90868124594384858</v>
      </c>
      <c r="J3290">
        <f>_xlfn.BINOM.INV(BinomTrials,_xlfn.GAMMA.INV(Table3[[#This Row],[RV gamma]],GammaShape1,GammaRate1)/BinomTrials,Table3[[#This Row],[RV binom]])</f>
        <v>0</v>
      </c>
      <c r="K3290" s="1">
        <f>Table3[[#This Row],[Risk 1 Simulated occurences]]*_xlfn.LOGNORM.INV(Table3[[#This Row],[RV lognorm]],(LN(ImpLow1)+LN(ImpUp1))/2,(LN(ImpUp1)-LN(ImpLow1))/3.29)</f>
        <v>0</v>
      </c>
      <c r="L3290">
        <f>_xlfn.BINOM.INV(BinomTrials,_xlfn.GAMMA.INV(Table3[[#This Row],[RV gamma]],GammaShape2,GammaRate2)/BinomTrials,Table3[[#This Row],[RV binom]])</f>
        <v>0</v>
      </c>
      <c r="M3290" s="1">
        <f>Table3[[#This Row],[Risk 2 simulated occurences]]*_xlfn.LOGNORM.INV(Table3[[#This Row],[RV lognorm]],(LN(ImpLow2)+LN(ImpUp2))/2,(LN(ImpUp2)-LN(ImpLow2))/3.29)</f>
        <v>0</v>
      </c>
    </row>
    <row r="3291" spans="7:13">
      <c r="G3291">
        <v>0.70737225455575259</v>
      </c>
      <c r="H3291">
        <v>0.95653641640978704</v>
      </c>
      <c r="I3291">
        <v>0.20570057826382135</v>
      </c>
      <c r="J3291">
        <f>_xlfn.BINOM.INV(BinomTrials,_xlfn.GAMMA.INV(Table3[[#This Row],[RV gamma]],GammaShape1,GammaRate1)/BinomTrials,Table3[[#This Row],[RV binom]])</f>
        <v>2</v>
      </c>
      <c r="K3291" s="1">
        <f>Table3[[#This Row],[Risk 1 Simulated occurences]]*_xlfn.LOGNORM.INV(Table3[[#This Row],[RV lognorm]],(LN(ImpLow1)+LN(ImpUp1))/2,(LN(ImpUp1)-LN(ImpLow1))/3.29)</f>
        <v>35592.222171954119</v>
      </c>
      <c r="L3291">
        <f>_xlfn.BINOM.INV(BinomTrials,_xlfn.GAMMA.INV(Table3[[#This Row],[RV gamma]],GammaShape2,GammaRate2)/BinomTrials,Table3[[#This Row],[RV binom]])</f>
        <v>1</v>
      </c>
      <c r="M3291" s="1">
        <f>Table3[[#This Row],[Risk 2 simulated occurences]]*_xlfn.LOGNORM.INV(Table3[[#This Row],[RV lognorm]],(LN(ImpLow2)+LN(ImpUp2))/2,(LN(ImpUp2)-LN(ImpLow2))/3.29)</f>
        <v>1779611.1085977068</v>
      </c>
    </row>
    <row r="3292" spans="7:13">
      <c r="G3292">
        <v>0.80548231853427477</v>
      </c>
      <c r="H3292">
        <v>0.5075505992898488</v>
      </c>
      <c r="I3292">
        <v>0.20961888004542276</v>
      </c>
      <c r="J3292">
        <f>_xlfn.BINOM.INV(BinomTrials,_xlfn.GAMMA.INV(Table3[[#This Row],[RV gamma]],GammaShape1,GammaRate1)/BinomTrials,Table3[[#This Row],[RV binom]])</f>
        <v>0</v>
      </c>
      <c r="K3292" s="1">
        <f>Table3[[#This Row],[Risk 1 Simulated occurences]]*_xlfn.LOGNORM.INV(Table3[[#This Row],[RV lognorm]],(LN(ImpLow1)+LN(ImpUp1))/2,(LN(ImpUp1)-LN(ImpLow1))/3.29)</f>
        <v>0</v>
      </c>
      <c r="L3292">
        <f>_xlfn.BINOM.INV(BinomTrials,_xlfn.GAMMA.INV(Table3[[#This Row],[RV gamma]],GammaShape2,GammaRate2)/BinomTrials,Table3[[#This Row],[RV binom]])</f>
        <v>0</v>
      </c>
      <c r="M3292" s="1">
        <f>Table3[[#This Row],[Risk 2 simulated occurences]]*_xlfn.LOGNORM.INV(Table3[[#This Row],[RV lognorm]],(LN(ImpLow2)+LN(ImpUp2))/2,(LN(ImpUp2)-LN(ImpLow2))/3.29)</f>
        <v>0</v>
      </c>
    </row>
    <row r="3293" spans="7:13">
      <c r="G3293">
        <v>0.74132760555545218</v>
      </c>
      <c r="H3293">
        <v>0.40292226448791207</v>
      </c>
      <c r="I3293">
        <v>6.4516923420371922E-2</v>
      </c>
      <c r="J3293">
        <f>_xlfn.BINOM.INV(BinomTrials,_xlfn.GAMMA.INV(Table3[[#This Row],[RV gamma]],GammaShape1,GammaRate1)/BinomTrials,Table3[[#This Row],[RV binom]])</f>
        <v>0</v>
      </c>
      <c r="K3293" s="1">
        <f>Table3[[#This Row],[Risk 1 Simulated occurences]]*_xlfn.LOGNORM.INV(Table3[[#This Row],[RV lognorm]],(LN(ImpLow1)+LN(ImpUp1))/2,(LN(ImpUp1)-LN(ImpLow1))/3.29)</f>
        <v>0</v>
      </c>
      <c r="L3293">
        <f>_xlfn.BINOM.INV(BinomTrials,_xlfn.GAMMA.INV(Table3[[#This Row],[RV gamma]],GammaShape2,GammaRate2)/BinomTrials,Table3[[#This Row],[RV binom]])</f>
        <v>0</v>
      </c>
      <c r="M3293" s="1">
        <f>Table3[[#This Row],[Risk 2 simulated occurences]]*_xlfn.LOGNORM.INV(Table3[[#This Row],[RV lognorm]],(LN(ImpLow2)+LN(ImpUp2))/2,(LN(ImpUp2)-LN(ImpLow2))/3.29)</f>
        <v>0</v>
      </c>
    </row>
    <row r="3294" spans="7:13">
      <c r="G3294">
        <v>0.49306657048550739</v>
      </c>
      <c r="H3294">
        <v>0.91449924833816443</v>
      </c>
      <c r="I3294">
        <v>0.33593192619082141</v>
      </c>
      <c r="J3294">
        <f>_xlfn.BINOM.INV(BinomTrials,_xlfn.GAMMA.INV(Table3[[#This Row],[RV gamma]],GammaShape1,GammaRate1)/BinomTrials,Table3[[#This Row],[RV binom]])</f>
        <v>2</v>
      </c>
      <c r="K3294" s="1">
        <f>Table3[[#This Row],[Risk 1 Simulated occurences]]*_xlfn.LOGNORM.INV(Table3[[#This Row],[RV lognorm]],(LN(ImpLow1)+LN(ImpUp1))/2,(LN(ImpUp1)-LN(ImpLow1))/3.29)</f>
        <v>47019.588096935731</v>
      </c>
      <c r="L3294">
        <f>_xlfn.BINOM.INV(BinomTrials,_xlfn.GAMMA.INV(Table3[[#This Row],[RV gamma]],GammaShape2,GammaRate2)/BinomTrials,Table3[[#This Row],[RV binom]])</f>
        <v>1</v>
      </c>
      <c r="M3294" s="1">
        <f>Table3[[#This Row],[Risk 2 simulated occurences]]*_xlfn.LOGNORM.INV(Table3[[#This Row],[RV lognorm]],(LN(ImpLow2)+LN(ImpUp2))/2,(LN(ImpUp2)-LN(ImpLow2))/3.29)</f>
        <v>2350979.4048467875</v>
      </c>
    </row>
    <row r="3295" spans="7:13">
      <c r="G3295">
        <v>0.96985014992293439</v>
      </c>
      <c r="H3295">
        <v>0.98886681952926647</v>
      </c>
      <c r="I3295">
        <v>7.8834891355985259E-3</v>
      </c>
      <c r="J3295">
        <f>_xlfn.BINOM.INV(BinomTrials,_xlfn.GAMMA.INV(Table3[[#This Row],[RV gamma]],GammaShape1,GammaRate1)/BinomTrials,Table3[[#This Row],[RV binom]])</f>
        <v>3</v>
      </c>
      <c r="K3295" s="1">
        <f>Table3[[#This Row],[Risk 1 Simulated occurences]]*_xlfn.LOGNORM.INV(Table3[[#This Row],[RV lognorm]],(LN(ImpLow1)+LN(ImpUp1))/2,(LN(ImpUp1)-LN(ImpLow1))/3.29)</f>
        <v>17510.640092504065</v>
      </c>
      <c r="L3295">
        <f>_xlfn.BINOM.INV(BinomTrials,_xlfn.GAMMA.INV(Table3[[#This Row],[RV gamma]],GammaShape2,GammaRate2)/BinomTrials,Table3[[#This Row],[RV binom]])</f>
        <v>2</v>
      </c>
      <c r="M3295" s="1">
        <f>Table3[[#This Row],[Risk 2 simulated occurences]]*_xlfn.LOGNORM.INV(Table3[[#This Row],[RV lognorm]],(LN(ImpLow2)+LN(ImpUp2))/2,(LN(ImpUp2)-LN(ImpLow2))/3.29)</f>
        <v>1167376.0061669382</v>
      </c>
    </row>
    <row r="3296" spans="7:13">
      <c r="G3296">
        <v>0.27146975475897533</v>
      </c>
      <c r="H3296">
        <v>0.88463582838170041</v>
      </c>
      <c r="I3296">
        <v>0.49780190200442537</v>
      </c>
      <c r="J3296">
        <f>_xlfn.BINOM.INV(BinomTrials,_xlfn.GAMMA.INV(Table3[[#This Row],[RV gamma]],GammaShape1,GammaRate1)/BinomTrials,Table3[[#This Row],[RV binom]])</f>
        <v>1</v>
      </c>
      <c r="K3296" s="1">
        <f>Table3[[#This Row],[Risk 1 Simulated occurences]]*_xlfn.LOGNORM.INV(Table3[[#This Row],[RV lognorm]],(LN(ImpLow1)+LN(ImpUp1))/2,(LN(ImpUp1)-LN(ImpLow1))/3.29)</f>
        <v>31501.067829960732</v>
      </c>
      <c r="L3296">
        <f>_xlfn.BINOM.INV(BinomTrials,_xlfn.GAMMA.INV(Table3[[#This Row],[RV gamma]],GammaShape2,GammaRate2)/BinomTrials,Table3[[#This Row],[RV binom]])</f>
        <v>1</v>
      </c>
      <c r="M3296" s="1">
        <f>Table3[[#This Row],[Risk 2 simulated occurences]]*_xlfn.LOGNORM.INV(Table3[[#This Row],[RV lognorm]],(LN(ImpLow2)+LN(ImpUp2))/2,(LN(ImpUp2)-LN(ImpLow2))/3.29)</f>
        <v>3150106.7829960748</v>
      </c>
    </row>
    <row r="3297" spans="7:13">
      <c r="G3297">
        <v>0.59216823409878105</v>
      </c>
      <c r="H3297">
        <v>7.4367611237972794E-2</v>
      </c>
      <c r="I3297">
        <v>0.55656698837716456</v>
      </c>
      <c r="J3297">
        <f>_xlfn.BINOM.INV(BinomTrials,_xlfn.GAMMA.INV(Table3[[#This Row],[RV gamma]],GammaShape1,GammaRate1)/BinomTrials,Table3[[#This Row],[RV binom]])</f>
        <v>0</v>
      </c>
      <c r="K3297" s="1">
        <f>Table3[[#This Row],[Risk 1 Simulated occurences]]*_xlfn.LOGNORM.INV(Table3[[#This Row],[RV lognorm]],(LN(ImpLow1)+LN(ImpUp1))/2,(LN(ImpUp1)-LN(ImpLow1))/3.29)</f>
        <v>0</v>
      </c>
      <c r="L3297">
        <f>_xlfn.BINOM.INV(BinomTrials,_xlfn.GAMMA.INV(Table3[[#This Row],[RV gamma]],GammaShape2,GammaRate2)/BinomTrials,Table3[[#This Row],[RV binom]])</f>
        <v>0</v>
      </c>
      <c r="M3297" s="1">
        <f>Table3[[#This Row],[Risk 2 simulated occurences]]*_xlfn.LOGNORM.INV(Table3[[#This Row],[RV lognorm]],(LN(ImpLow2)+LN(ImpUp2))/2,(LN(ImpUp2)-LN(ImpLow2))/3.29)</f>
        <v>0</v>
      </c>
    </row>
    <row r="3298" spans="7:13">
      <c r="G3298">
        <v>0.5715104982124225</v>
      </c>
      <c r="H3298">
        <v>0.89644207660874453</v>
      </c>
      <c r="I3298">
        <v>0.22137365500506651</v>
      </c>
      <c r="J3298">
        <f>_xlfn.BINOM.INV(BinomTrials,_xlfn.GAMMA.INV(Table3[[#This Row],[RV gamma]],GammaShape1,GammaRate1)/BinomTrials,Table3[[#This Row],[RV binom]])</f>
        <v>1</v>
      </c>
      <c r="K3298" s="1">
        <f>Table3[[#This Row],[Risk 1 Simulated occurences]]*_xlfn.LOGNORM.INV(Table3[[#This Row],[RV lognorm]],(LN(ImpLow1)+LN(ImpUp1))/2,(LN(ImpUp1)-LN(ImpLow1))/3.29)</f>
        <v>18479.848687735332</v>
      </c>
      <c r="L3298">
        <f>_xlfn.BINOM.INV(BinomTrials,_xlfn.GAMMA.INV(Table3[[#This Row],[RV gamma]],GammaShape2,GammaRate2)/BinomTrials,Table3[[#This Row],[RV binom]])</f>
        <v>1</v>
      </c>
      <c r="M3298" s="1">
        <f>Table3[[#This Row],[Risk 2 simulated occurences]]*_xlfn.LOGNORM.INV(Table3[[#This Row],[RV lognorm]],(LN(ImpLow2)+LN(ImpUp2))/2,(LN(ImpUp2)-LN(ImpLow2))/3.29)</f>
        <v>1847984.868773534</v>
      </c>
    </row>
    <row r="3299" spans="7:13">
      <c r="G3299">
        <v>0.37694345618455832</v>
      </c>
      <c r="H3299">
        <v>0.50198156316856923</v>
      </c>
      <c r="I3299">
        <v>0.6270196701525802</v>
      </c>
      <c r="J3299">
        <f>_xlfn.BINOM.INV(BinomTrials,_xlfn.GAMMA.INV(Table3[[#This Row],[RV gamma]],GammaShape1,GammaRate1)/BinomTrials,Table3[[#This Row],[RV binom]])</f>
        <v>0</v>
      </c>
      <c r="K3299" s="1">
        <f>Table3[[#This Row],[Risk 1 Simulated occurences]]*_xlfn.LOGNORM.INV(Table3[[#This Row],[RV lognorm]],(LN(ImpLow1)+LN(ImpUp1))/2,(LN(ImpUp1)-LN(ImpLow1))/3.29)</f>
        <v>0</v>
      </c>
      <c r="L3299">
        <f>_xlfn.BINOM.INV(BinomTrials,_xlfn.GAMMA.INV(Table3[[#This Row],[RV gamma]],GammaShape2,GammaRate2)/BinomTrials,Table3[[#This Row],[RV binom]])</f>
        <v>0</v>
      </c>
      <c r="M3299" s="1">
        <f>Table3[[#This Row],[Risk 2 simulated occurences]]*_xlfn.LOGNORM.INV(Table3[[#This Row],[RV lognorm]],(LN(ImpLow2)+LN(ImpUp2))/2,(LN(ImpUp2)-LN(ImpLow2))/3.29)</f>
        <v>0</v>
      </c>
    </row>
    <row r="3300" spans="7:13">
      <c r="G3300">
        <v>0.28866809387163633</v>
      </c>
      <c r="H3300">
        <v>0.80413217414362925</v>
      </c>
      <c r="I3300">
        <v>0.31959625441562212</v>
      </c>
      <c r="J3300">
        <f>_xlfn.BINOM.INV(BinomTrials,_xlfn.GAMMA.INV(Table3[[#This Row],[RV gamma]],GammaShape1,GammaRate1)/BinomTrials,Table3[[#This Row],[RV binom]])</f>
        <v>1</v>
      </c>
      <c r="K3300" s="1">
        <f>Table3[[#This Row],[Risk 1 Simulated occurences]]*_xlfn.LOGNORM.INV(Table3[[#This Row],[RV lognorm]],(LN(ImpLow1)+LN(ImpUp1))/2,(LN(ImpUp1)-LN(ImpLow1))/3.29)</f>
        <v>22777.132914487116</v>
      </c>
      <c r="L3300">
        <f>_xlfn.BINOM.INV(BinomTrials,_xlfn.GAMMA.INV(Table3[[#This Row],[RV gamma]],GammaShape2,GammaRate2)/BinomTrials,Table3[[#This Row],[RV binom]])</f>
        <v>0</v>
      </c>
      <c r="M3300" s="1">
        <f>Table3[[#This Row],[Risk 2 simulated occurences]]*_xlfn.LOGNORM.INV(Table3[[#This Row],[RV lognorm]],(LN(ImpLow2)+LN(ImpUp2))/2,(LN(ImpUp2)-LN(ImpLow2))/3.29)</f>
        <v>0</v>
      </c>
    </row>
    <row r="3301" spans="7:13">
      <c r="G3301">
        <v>0.64465370059230076</v>
      </c>
      <c r="H3301">
        <v>4.9450831976463473E-2</v>
      </c>
      <c r="I3301">
        <v>0.45424796336062623</v>
      </c>
      <c r="J3301">
        <f>_xlfn.BINOM.INV(BinomTrials,_xlfn.GAMMA.INV(Table3[[#This Row],[RV gamma]],GammaShape1,GammaRate1)/BinomTrials,Table3[[#This Row],[RV binom]])</f>
        <v>0</v>
      </c>
      <c r="K3301" s="1">
        <f>Table3[[#This Row],[Risk 1 Simulated occurences]]*_xlfn.LOGNORM.INV(Table3[[#This Row],[RV lognorm]],(LN(ImpLow1)+LN(ImpUp1))/2,(LN(ImpUp1)-LN(ImpLow1))/3.29)</f>
        <v>0</v>
      </c>
      <c r="L3301">
        <f>_xlfn.BINOM.INV(BinomTrials,_xlfn.GAMMA.INV(Table3[[#This Row],[RV gamma]],GammaShape2,GammaRate2)/BinomTrials,Table3[[#This Row],[RV binom]])</f>
        <v>0</v>
      </c>
      <c r="M3301" s="1">
        <f>Table3[[#This Row],[Risk 2 simulated occurences]]*_xlfn.LOGNORM.INV(Table3[[#This Row],[RV lognorm]],(LN(ImpLow2)+LN(ImpUp2))/2,(LN(ImpUp2)-LN(ImpLow2))/3.29)</f>
        <v>0</v>
      </c>
    </row>
    <row r="3302" spans="7:13">
      <c r="G3302">
        <v>0.69474585479812034</v>
      </c>
      <c r="H3302">
        <v>0.12013302842161294</v>
      </c>
      <c r="I3302">
        <v>0.54552020204510554</v>
      </c>
      <c r="J3302">
        <f>_xlfn.BINOM.INV(BinomTrials,_xlfn.GAMMA.INV(Table3[[#This Row],[RV gamma]],GammaShape1,GammaRate1)/BinomTrials,Table3[[#This Row],[RV binom]])</f>
        <v>0</v>
      </c>
      <c r="K3302" s="1">
        <f>Table3[[#This Row],[Risk 1 Simulated occurences]]*_xlfn.LOGNORM.INV(Table3[[#This Row],[RV lognorm]],(LN(ImpLow1)+LN(ImpUp1))/2,(LN(ImpUp1)-LN(ImpLow1))/3.29)</f>
        <v>0</v>
      </c>
      <c r="L3302">
        <f>_xlfn.BINOM.INV(BinomTrials,_xlfn.GAMMA.INV(Table3[[#This Row],[RV gamma]],GammaShape2,GammaRate2)/BinomTrials,Table3[[#This Row],[RV binom]])</f>
        <v>0</v>
      </c>
      <c r="M3302" s="1">
        <f>Table3[[#This Row],[Risk 2 simulated occurences]]*_xlfn.LOGNORM.INV(Table3[[#This Row],[RV lognorm]],(LN(ImpLow2)+LN(ImpUp2))/2,(LN(ImpUp2)-LN(ImpLow2))/3.29)</f>
        <v>0</v>
      </c>
    </row>
    <row r="3303" spans="7:13">
      <c r="G3303">
        <v>0.59358159200920801</v>
      </c>
      <c r="H3303">
        <v>7.5808682048604206E-2</v>
      </c>
      <c r="I3303">
        <v>0.55803577208800048</v>
      </c>
      <c r="J3303">
        <f>_xlfn.BINOM.INV(BinomTrials,_xlfn.GAMMA.INV(Table3[[#This Row],[RV gamma]],GammaShape1,GammaRate1)/BinomTrials,Table3[[#This Row],[RV binom]])</f>
        <v>0</v>
      </c>
      <c r="K3303" s="1">
        <f>Table3[[#This Row],[Risk 1 Simulated occurences]]*_xlfn.LOGNORM.INV(Table3[[#This Row],[RV lognorm]],(LN(ImpLow1)+LN(ImpUp1))/2,(LN(ImpUp1)-LN(ImpLow1))/3.29)</f>
        <v>0</v>
      </c>
      <c r="L3303">
        <f>_xlfn.BINOM.INV(BinomTrials,_xlfn.GAMMA.INV(Table3[[#This Row],[RV gamma]],GammaShape2,GammaRate2)/BinomTrials,Table3[[#This Row],[RV binom]])</f>
        <v>0</v>
      </c>
      <c r="M3303" s="1">
        <f>Table3[[#This Row],[Risk 2 simulated occurences]]*_xlfn.LOGNORM.INV(Table3[[#This Row],[RV lognorm]],(LN(ImpLow2)+LN(ImpUp2))/2,(LN(ImpUp2)-LN(ImpLow2))/3.29)</f>
        <v>0</v>
      </c>
    </row>
    <row r="3304" spans="7:13">
      <c r="G3304">
        <v>0.32581689875843789</v>
      </c>
      <c r="H3304">
        <v>0.11651919089095629</v>
      </c>
      <c r="I3304">
        <v>0.90722148302347472</v>
      </c>
      <c r="J3304">
        <f>_xlfn.BINOM.INV(BinomTrials,_xlfn.GAMMA.INV(Table3[[#This Row],[RV gamma]],GammaShape1,GammaRate1)/BinomTrials,Table3[[#This Row],[RV binom]])</f>
        <v>0</v>
      </c>
      <c r="K3304" s="1">
        <f>Table3[[#This Row],[Risk 1 Simulated occurences]]*_xlfn.LOGNORM.INV(Table3[[#This Row],[RV lognorm]],(LN(ImpLow1)+LN(ImpUp1))/2,(LN(ImpUp1)-LN(ImpLow1))/3.29)</f>
        <v>0</v>
      </c>
      <c r="L3304">
        <f>_xlfn.BINOM.INV(BinomTrials,_xlfn.GAMMA.INV(Table3[[#This Row],[RV gamma]],GammaShape2,GammaRate2)/BinomTrials,Table3[[#This Row],[RV binom]])</f>
        <v>0</v>
      </c>
      <c r="M3304" s="1">
        <f>Table3[[#This Row],[Risk 2 simulated occurences]]*_xlfn.LOGNORM.INV(Table3[[#This Row],[RV lognorm]],(LN(ImpLow2)+LN(ImpUp2))/2,(LN(ImpUp2)-LN(ImpLow2))/3.29)</f>
        <v>0</v>
      </c>
    </row>
    <row r="3305" spans="7:13">
      <c r="G3305">
        <v>4.6174330658360543E-3</v>
      </c>
      <c r="H3305">
        <v>0.33804130430242108</v>
      </c>
      <c r="I3305">
        <v>0.67146517553900609</v>
      </c>
      <c r="J3305">
        <f>_xlfn.BINOM.INV(BinomTrials,_xlfn.GAMMA.INV(Table3[[#This Row],[RV gamma]],GammaShape1,GammaRate1)/BinomTrials,Table3[[#This Row],[RV binom]])</f>
        <v>0</v>
      </c>
      <c r="K3305" s="1">
        <f>Table3[[#This Row],[Risk 1 Simulated occurences]]*_xlfn.LOGNORM.INV(Table3[[#This Row],[RV lognorm]],(LN(ImpLow1)+LN(ImpUp1))/2,(LN(ImpUp1)-LN(ImpLow1))/3.29)</f>
        <v>0</v>
      </c>
      <c r="L3305">
        <f>_xlfn.BINOM.INV(BinomTrials,_xlfn.GAMMA.INV(Table3[[#This Row],[RV gamma]],GammaShape2,GammaRate2)/BinomTrials,Table3[[#This Row],[RV binom]])</f>
        <v>0</v>
      </c>
      <c r="M3305" s="1">
        <f>Table3[[#This Row],[Risk 2 simulated occurences]]*_xlfn.LOGNORM.INV(Table3[[#This Row],[RV lognorm]],(LN(ImpLow2)+LN(ImpUp2))/2,(LN(ImpUp2)-LN(ImpLow2))/3.29)</f>
        <v>0</v>
      </c>
    </row>
    <row r="3306" spans="7:13">
      <c r="G3306">
        <v>0.6051975375065568</v>
      </c>
      <c r="H3306">
        <v>0.46020141079099913</v>
      </c>
      <c r="I3306">
        <v>0.31520528407544146</v>
      </c>
      <c r="J3306">
        <f>_xlfn.BINOM.INV(BinomTrials,_xlfn.GAMMA.INV(Table3[[#This Row],[RV gamma]],GammaShape1,GammaRate1)/BinomTrials,Table3[[#This Row],[RV binom]])</f>
        <v>0</v>
      </c>
      <c r="K3306" s="1">
        <f>Table3[[#This Row],[Risk 1 Simulated occurences]]*_xlfn.LOGNORM.INV(Table3[[#This Row],[RV lognorm]],(LN(ImpLow1)+LN(ImpUp1))/2,(LN(ImpUp1)-LN(ImpLow1))/3.29)</f>
        <v>0</v>
      </c>
      <c r="L3306">
        <f>_xlfn.BINOM.INV(BinomTrials,_xlfn.GAMMA.INV(Table3[[#This Row],[RV gamma]],GammaShape2,GammaRate2)/BinomTrials,Table3[[#This Row],[RV binom]])</f>
        <v>0</v>
      </c>
      <c r="M3306" s="1">
        <f>Table3[[#This Row],[Risk 2 simulated occurences]]*_xlfn.LOGNORM.INV(Table3[[#This Row],[RV lognorm]],(LN(ImpLow2)+LN(ImpUp2))/2,(LN(ImpUp2)-LN(ImpLow2))/3.29)</f>
        <v>0</v>
      </c>
    </row>
    <row r="3307" spans="7:13">
      <c r="G3307">
        <v>0.55501287270105115</v>
      </c>
      <c r="H3307">
        <v>0.60511116432264034</v>
      </c>
      <c r="I3307">
        <v>0.65520945594422964</v>
      </c>
      <c r="J3307">
        <f>_xlfn.BINOM.INV(BinomTrials,_xlfn.GAMMA.INV(Table3[[#This Row],[RV gamma]],GammaShape1,GammaRate1)/BinomTrials,Table3[[#This Row],[RV binom]])</f>
        <v>1</v>
      </c>
      <c r="K3307" s="1">
        <f>Table3[[#This Row],[Risk 1 Simulated occurences]]*_xlfn.LOGNORM.INV(Table3[[#This Row],[RV lognorm]],(LN(ImpLow1)+LN(ImpUp1))/2,(LN(ImpUp1)-LN(ImpLow1))/3.29)</f>
        <v>41822.053914154712</v>
      </c>
      <c r="L3307">
        <f>_xlfn.BINOM.INV(BinomTrials,_xlfn.GAMMA.INV(Table3[[#This Row],[RV gamma]],GammaShape2,GammaRate2)/BinomTrials,Table3[[#This Row],[RV binom]])</f>
        <v>0</v>
      </c>
      <c r="M3307" s="1">
        <f>Table3[[#This Row],[Risk 2 simulated occurences]]*_xlfn.LOGNORM.INV(Table3[[#This Row],[RV lognorm]],(LN(ImpLow2)+LN(ImpUp2))/2,(LN(ImpUp2)-LN(ImpLow2))/3.29)</f>
        <v>0</v>
      </c>
    </row>
    <row r="3308" spans="7:13">
      <c r="G3308">
        <v>0.10135148656617454</v>
      </c>
      <c r="H3308">
        <v>0.10333877061649169</v>
      </c>
      <c r="I3308">
        <v>0.10532605466680883</v>
      </c>
      <c r="J3308">
        <f>_xlfn.BINOM.INV(BinomTrials,_xlfn.GAMMA.INV(Table3[[#This Row],[RV gamma]],GammaShape1,GammaRate1)/BinomTrials,Table3[[#This Row],[RV binom]])</f>
        <v>0</v>
      </c>
      <c r="K3308" s="1">
        <f>Table3[[#This Row],[Risk 1 Simulated occurences]]*_xlfn.LOGNORM.INV(Table3[[#This Row],[RV lognorm]],(LN(ImpLow1)+LN(ImpUp1))/2,(LN(ImpUp1)-LN(ImpLow1))/3.29)</f>
        <v>0</v>
      </c>
      <c r="L3308">
        <f>_xlfn.BINOM.INV(BinomTrials,_xlfn.GAMMA.INV(Table3[[#This Row],[RV gamma]],GammaShape2,GammaRate2)/BinomTrials,Table3[[#This Row],[RV binom]])</f>
        <v>0</v>
      </c>
      <c r="M3308" s="1">
        <f>Table3[[#This Row],[Risk 2 simulated occurences]]*_xlfn.LOGNORM.INV(Table3[[#This Row],[RV lognorm]],(LN(ImpLow2)+LN(ImpUp2))/2,(LN(ImpUp2)-LN(ImpLow2))/3.29)</f>
        <v>0</v>
      </c>
    </row>
    <row r="3309" spans="7:13">
      <c r="G3309">
        <v>0.41443471769543117</v>
      </c>
      <c r="H3309">
        <v>0.81471775137573377</v>
      </c>
      <c r="I3309">
        <v>0.21500078505603634</v>
      </c>
      <c r="J3309">
        <f>_xlfn.BINOM.INV(BinomTrials,_xlfn.GAMMA.INV(Table3[[#This Row],[RV gamma]],GammaShape1,GammaRate1)/BinomTrials,Table3[[#This Row],[RV binom]])</f>
        <v>1</v>
      </c>
      <c r="K3309" s="1">
        <f>Table3[[#This Row],[Risk 1 Simulated occurences]]*_xlfn.LOGNORM.INV(Table3[[#This Row],[RV lognorm]],(LN(ImpLow1)+LN(ImpUp1))/2,(LN(ImpUp1)-LN(ImpLow1))/3.29)</f>
        <v>18202.2441100588</v>
      </c>
      <c r="L3309">
        <f>_xlfn.BINOM.INV(BinomTrials,_xlfn.GAMMA.INV(Table3[[#This Row],[RV gamma]],GammaShape2,GammaRate2)/BinomTrials,Table3[[#This Row],[RV binom]])</f>
        <v>0</v>
      </c>
      <c r="M3309" s="1">
        <f>Table3[[#This Row],[Risk 2 simulated occurences]]*_xlfn.LOGNORM.INV(Table3[[#This Row],[RV lognorm]],(LN(ImpLow2)+LN(ImpUp2))/2,(LN(ImpUp2)-LN(ImpLow2))/3.29)</f>
        <v>0</v>
      </c>
    </row>
    <row r="3310" spans="7:13">
      <c r="G3310">
        <v>0.40430030711195447</v>
      </c>
      <c r="H3310">
        <v>0.96124737195728693</v>
      </c>
      <c r="I3310">
        <v>0.51819443680261934</v>
      </c>
      <c r="J3310">
        <f>_xlfn.BINOM.INV(BinomTrials,_xlfn.GAMMA.INV(Table3[[#This Row],[RV gamma]],GammaShape1,GammaRate1)/BinomTrials,Table3[[#This Row],[RV binom]])</f>
        <v>2</v>
      </c>
      <c r="K3310" s="1">
        <f>Table3[[#This Row],[Risk 1 Simulated occurences]]*_xlfn.LOGNORM.INV(Table3[[#This Row],[RV lognorm]],(LN(ImpLow1)+LN(ImpUp1))/2,(LN(ImpUp1)-LN(ImpLow1))/3.29)</f>
        <v>65297.570113541755</v>
      </c>
      <c r="L3310">
        <f>_xlfn.BINOM.INV(BinomTrials,_xlfn.GAMMA.INV(Table3[[#This Row],[RV gamma]],GammaShape2,GammaRate2)/BinomTrials,Table3[[#This Row],[RV binom]])</f>
        <v>1</v>
      </c>
      <c r="M3310" s="1">
        <f>Table3[[#This Row],[Risk 2 simulated occurences]]*_xlfn.LOGNORM.INV(Table3[[#This Row],[RV lognorm]],(LN(ImpLow2)+LN(ImpUp2))/2,(LN(ImpUp2)-LN(ImpLow2))/3.29)</f>
        <v>3264878.5056770891</v>
      </c>
    </row>
    <row r="3311" spans="7:13">
      <c r="G3311">
        <v>7.526163061860093E-2</v>
      </c>
      <c r="H3311">
        <v>0.68458048612092648</v>
      </c>
      <c r="I3311">
        <v>0.29389934162325193</v>
      </c>
      <c r="J3311">
        <f>_xlfn.BINOM.INV(BinomTrials,_xlfn.GAMMA.INV(Table3[[#This Row],[RV gamma]],GammaShape1,GammaRate1)/BinomTrials,Table3[[#This Row],[RV binom]])</f>
        <v>0</v>
      </c>
      <c r="K3311" s="1">
        <f>Table3[[#This Row],[Risk 1 Simulated occurences]]*_xlfn.LOGNORM.INV(Table3[[#This Row],[RV lognorm]],(LN(ImpLow1)+LN(ImpUp1))/2,(LN(ImpUp1)-LN(ImpLow1))/3.29)</f>
        <v>0</v>
      </c>
      <c r="L3311">
        <f>_xlfn.BINOM.INV(BinomTrials,_xlfn.GAMMA.INV(Table3[[#This Row],[RV gamma]],GammaShape2,GammaRate2)/BinomTrials,Table3[[#This Row],[RV binom]])</f>
        <v>0</v>
      </c>
      <c r="M3311" s="1">
        <f>Table3[[#This Row],[Risk 2 simulated occurences]]*_xlfn.LOGNORM.INV(Table3[[#This Row],[RV lognorm]],(LN(ImpLow2)+LN(ImpUp2))/2,(LN(ImpUp2)-LN(ImpLow2))/3.29)</f>
        <v>0</v>
      </c>
    </row>
    <row r="3312" spans="7:13">
      <c r="G3312">
        <v>0.92222580682589939</v>
      </c>
      <c r="H3312">
        <v>0.744230234410721</v>
      </c>
      <c r="I3312">
        <v>0.56623466199554251</v>
      </c>
      <c r="J3312">
        <f>_xlfn.BINOM.INV(BinomTrials,_xlfn.GAMMA.INV(Table3[[#This Row],[RV gamma]],GammaShape1,GammaRate1)/BinomTrials,Table3[[#This Row],[RV binom]])</f>
        <v>1</v>
      </c>
      <c r="K3312" s="1">
        <f>Table3[[#This Row],[Risk 1 Simulated occurences]]*_xlfn.LOGNORM.INV(Table3[[#This Row],[RV lognorm]],(LN(ImpLow1)+LN(ImpUp1))/2,(LN(ImpUp1)-LN(ImpLow1))/3.29)</f>
        <v>35538.396618337581</v>
      </c>
      <c r="L3312">
        <f>_xlfn.BINOM.INV(BinomTrials,_xlfn.GAMMA.INV(Table3[[#This Row],[RV gamma]],GammaShape2,GammaRate2)/BinomTrials,Table3[[#This Row],[RV binom]])</f>
        <v>0</v>
      </c>
      <c r="M3312" s="1">
        <f>Table3[[#This Row],[Risk 2 simulated occurences]]*_xlfn.LOGNORM.INV(Table3[[#This Row],[RV lognorm]],(LN(ImpLow2)+LN(ImpUp2))/2,(LN(ImpUp2)-LN(ImpLow2))/3.29)</f>
        <v>0</v>
      </c>
    </row>
    <row r="3313" spans="7:13">
      <c r="G3313">
        <v>0.84913532289170446</v>
      </c>
      <c r="H3313">
        <v>0.2775497409876202</v>
      </c>
      <c r="I3313">
        <v>0.70596415908353594</v>
      </c>
      <c r="J3313">
        <f>_xlfn.BINOM.INV(BinomTrials,_xlfn.GAMMA.INV(Table3[[#This Row],[RV gamma]],GammaShape1,GammaRate1)/BinomTrials,Table3[[#This Row],[RV binom]])</f>
        <v>0</v>
      </c>
      <c r="K3313" s="1">
        <f>Table3[[#This Row],[Risk 1 Simulated occurences]]*_xlfn.LOGNORM.INV(Table3[[#This Row],[RV lognorm]],(LN(ImpLow1)+LN(ImpUp1))/2,(LN(ImpUp1)-LN(ImpLow1))/3.29)</f>
        <v>0</v>
      </c>
      <c r="L3313">
        <f>_xlfn.BINOM.INV(BinomTrials,_xlfn.GAMMA.INV(Table3[[#This Row],[RV gamma]],GammaShape2,GammaRate2)/BinomTrials,Table3[[#This Row],[RV binom]])</f>
        <v>0</v>
      </c>
      <c r="M3313" s="1">
        <f>Table3[[#This Row],[Risk 2 simulated occurences]]*_xlfn.LOGNORM.INV(Table3[[#This Row],[RV lognorm]],(LN(ImpLow2)+LN(ImpUp2))/2,(LN(ImpUp2)-LN(ImpLow2))/3.29)</f>
        <v>0</v>
      </c>
    </row>
    <row r="3314" spans="7:13">
      <c r="G3314">
        <v>0.41737184087623463</v>
      </c>
      <c r="H3314">
        <v>0.77849677893263136</v>
      </c>
      <c r="I3314">
        <v>0.13962171698902814</v>
      </c>
      <c r="J3314">
        <f>_xlfn.BINOM.INV(BinomTrials,_xlfn.GAMMA.INV(Table3[[#This Row],[RV gamma]],GammaShape1,GammaRate1)/BinomTrials,Table3[[#This Row],[RV binom]])</f>
        <v>1</v>
      </c>
      <c r="K3314" s="1">
        <f>Table3[[#This Row],[Risk 1 Simulated occurences]]*_xlfn.LOGNORM.INV(Table3[[#This Row],[RV lognorm]],(LN(ImpLow1)+LN(ImpUp1))/2,(LN(ImpUp1)-LN(ImpLow1))/3.29)</f>
        <v>14829.223110263492</v>
      </c>
      <c r="L3314">
        <f>_xlfn.BINOM.INV(BinomTrials,_xlfn.GAMMA.INV(Table3[[#This Row],[RV gamma]],GammaShape2,GammaRate2)/BinomTrials,Table3[[#This Row],[RV binom]])</f>
        <v>0</v>
      </c>
      <c r="M3314" s="1">
        <f>Table3[[#This Row],[Risk 2 simulated occurences]]*_xlfn.LOGNORM.INV(Table3[[#This Row],[RV lognorm]],(LN(ImpLow2)+LN(ImpUp2))/2,(LN(ImpUp2)-LN(ImpLow2))/3.29)</f>
        <v>0</v>
      </c>
    </row>
    <row r="3315" spans="7:13">
      <c r="G3315">
        <v>0.76852960687527883</v>
      </c>
      <c r="H3315">
        <v>0.19536352073557839</v>
      </c>
      <c r="I3315">
        <v>0.62219743459587795</v>
      </c>
      <c r="J3315">
        <f>_xlfn.BINOM.INV(BinomTrials,_xlfn.GAMMA.INV(Table3[[#This Row],[RV gamma]],GammaShape1,GammaRate1)/BinomTrials,Table3[[#This Row],[RV binom]])</f>
        <v>0</v>
      </c>
      <c r="K3315" s="1">
        <f>Table3[[#This Row],[Risk 1 Simulated occurences]]*_xlfn.LOGNORM.INV(Table3[[#This Row],[RV lognorm]],(LN(ImpLow1)+LN(ImpUp1))/2,(LN(ImpUp1)-LN(ImpLow1))/3.29)</f>
        <v>0</v>
      </c>
      <c r="L3315">
        <f>_xlfn.BINOM.INV(BinomTrials,_xlfn.GAMMA.INV(Table3[[#This Row],[RV gamma]],GammaShape2,GammaRate2)/BinomTrials,Table3[[#This Row],[RV binom]])</f>
        <v>0</v>
      </c>
      <c r="M3315" s="1">
        <f>Table3[[#This Row],[Risk 2 simulated occurences]]*_xlfn.LOGNORM.INV(Table3[[#This Row],[RV lognorm]],(LN(ImpLow2)+LN(ImpUp2))/2,(LN(ImpUp2)-LN(ImpLow2))/3.29)</f>
        <v>0</v>
      </c>
    </row>
    <row r="3316" spans="7:13">
      <c r="G3316">
        <v>0.67710275281085763</v>
      </c>
      <c r="H3316">
        <v>0.47469300286597249</v>
      </c>
      <c r="I3316">
        <v>0.27228325292108729</v>
      </c>
      <c r="J3316">
        <f>_xlfn.BINOM.INV(BinomTrials,_xlfn.GAMMA.INV(Table3[[#This Row],[RV gamma]],GammaShape1,GammaRate1)/BinomTrials,Table3[[#This Row],[RV binom]])</f>
        <v>0</v>
      </c>
      <c r="K3316" s="1">
        <f>Table3[[#This Row],[Risk 1 Simulated occurences]]*_xlfn.LOGNORM.INV(Table3[[#This Row],[RV lognorm]],(LN(ImpLow1)+LN(ImpUp1))/2,(LN(ImpUp1)-LN(ImpLow1))/3.29)</f>
        <v>0</v>
      </c>
      <c r="L3316">
        <f>_xlfn.BINOM.INV(BinomTrials,_xlfn.GAMMA.INV(Table3[[#This Row],[RV gamma]],GammaShape2,GammaRate2)/BinomTrials,Table3[[#This Row],[RV binom]])</f>
        <v>0</v>
      </c>
      <c r="M3316" s="1">
        <f>Table3[[#This Row],[Risk 2 simulated occurences]]*_xlfn.LOGNORM.INV(Table3[[#This Row],[RV lognorm]],(LN(ImpLow2)+LN(ImpUp2))/2,(LN(ImpUp2)-LN(ImpLow2))/3.29)</f>
        <v>0</v>
      </c>
    </row>
    <row r="3317" spans="7:13">
      <c r="G3317">
        <v>6.5966492083839368E-2</v>
      </c>
      <c r="H3317">
        <v>0.16529916839920877</v>
      </c>
      <c r="I3317">
        <v>0.26463184471457818</v>
      </c>
      <c r="J3317">
        <f>_xlfn.BINOM.INV(BinomTrials,_xlfn.GAMMA.INV(Table3[[#This Row],[RV gamma]],GammaShape1,GammaRate1)/BinomTrials,Table3[[#This Row],[RV binom]])</f>
        <v>0</v>
      </c>
      <c r="K3317" s="1">
        <f>Table3[[#This Row],[Risk 1 Simulated occurences]]*_xlfn.LOGNORM.INV(Table3[[#This Row],[RV lognorm]],(LN(ImpLow1)+LN(ImpUp1))/2,(LN(ImpUp1)-LN(ImpLow1))/3.29)</f>
        <v>0</v>
      </c>
      <c r="L3317">
        <f>_xlfn.BINOM.INV(BinomTrials,_xlfn.GAMMA.INV(Table3[[#This Row],[RV gamma]],GammaShape2,GammaRate2)/BinomTrials,Table3[[#This Row],[RV binom]])</f>
        <v>0</v>
      </c>
      <c r="M3317" s="1">
        <f>Table3[[#This Row],[Risk 2 simulated occurences]]*_xlfn.LOGNORM.INV(Table3[[#This Row],[RV lognorm]],(LN(ImpLow2)+LN(ImpUp2))/2,(LN(ImpUp2)-LN(ImpLow2))/3.29)</f>
        <v>0</v>
      </c>
    </row>
    <row r="3318" spans="7:13">
      <c r="G3318">
        <v>0.69883245308829123</v>
      </c>
      <c r="H3318">
        <v>0.18312328550178711</v>
      </c>
      <c r="I3318">
        <v>0.66741411791528304</v>
      </c>
      <c r="J3318">
        <f>_xlfn.BINOM.INV(BinomTrials,_xlfn.GAMMA.INV(Table3[[#This Row],[RV gamma]],GammaShape1,GammaRate1)/BinomTrials,Table3[[#This Row],[RV binom]])</f>
        <v>0</v>
      </c>
      <c r="K3318" s="1">
        <f>Table3[[#This Row],[Risk 1 Simulated occurences]]*_xlfn.LOGNORM.INV(Table3[[#This Row],[RV lognorm]],(LN(ImpLow1)+LN(ImpUp1))/2,(LN(ImpUp1)-LN(ImpLow1))/3.29)</f>
        <v>0</v>
      </c>
      <c r="L3318">
        <f>_xlfn.BINOM.INV(BinomTrials,_xlfn.GAMMA.INV(Table3[[#This Row],[RV gamma]],GammaShape2,GammaRate2)/BinomTrials,Table3[[#This Row],[RV binom]])</f>
        <v>0</v>
      </c>
      <c r="M3318" s="1">
        <f>Table3[[#This Row],[Risk 2 simulated occurences]]*_xlfn.LOGNORM.INV(Table3[[#This Row],[RV lognorm]],(LN(ImpLow2)+LN(ImpUp2))/2,(LN(ImpUp2)-LN(ImpLow2))/3.29)</f>
        <v>0</v>
      </c>
    </row>
    <row r="3319" spans="7:13">
      <c r="G3319">
        <v>0.27703905491020486</v>
      </c>
      <c r="H3319">
        <v>0.75305942853589514</v>
      </c>
      <c r="I3319">
        <v>0.22907980216158544</v>
      </c>
      <c r="J3319">
        <f>_xlfn.BINOM.INV(BinomTrials,_xlfn.GAMMA.INV(Table3[[#This Row],[RV gamma]],GammaShape1,GammaRate1)/BinomTrials,Table3[[#This Row],[RV binom]])</f>
        <v>1</v>
      </c>
      <c r="K3319" s="1">
        <f>Table3[[#This Row],[Risk 1 Simulated occurences]]*_xlfn.LOGNORM.INV(Table3[[#This Row],[RV lognorm]],(LN(ImpLow1)+LN(ImpUp1))/2,(LN(ImpUp1)-LN(ImpLow1))/3.29)</f>
        <v>18815.005018876294</v>
      </c>
      <c r="L3319">
        <f>_xlfn.BINOM.INV(BinomTrials,_xlfn.GAMMA.INV(Table3[[#This Row],[RV gamma]],GammaShape2,GammaRate2)/BinomTrials,Table3[[#This Row],[RV binom]])</f>
        <v>0</v>
      </c>
      <c r="M3319" s="1">
        <f>Table3[[#This Row],[Risk 2 simulated occurences]]*_xlfn.LOGNORM.INV(Table3[[#This Row],[RV lognorm]],(LN(ImpLow2)+LN(ImpUp2))/2,(LN(ImpUp2)-LN(ImpLow2))/3.29)</f>
        <v>0</v>
      </c>
    </row>
    <row r="3320" spans="7:13">
      <c r="G3320">
        <v>0.19539587581315818</v>
      </c>
      <c r="H3320">
        <v>0.66981540278988672</v>
      </c>
      <c r="I3320">
        <v>0.14423492976661537</v>
      </c>
      <c r="J3320">
        <f>_xlfn.BINOM.INV(BinomTrials,_xlfn.GAMMA.INV(Table3[[#This Row],[RV gamma]],GammaShape1,GammaRate1)/BinomTrials,Table3[[#This Row],[RV binom]])</f>
        <v>1</v>
      </c>
      <c r="K3320" s="1">
        <f>Table3[[#This Row],[Risk 1 Simulated occurences]]*_xlfn.LOGNORM.INV(Table3[[#This Row],[RV lognorm]],(LN(ImpLow1)+LN(ImpUp1))/2,(LN(ImpUp1)-LN(ImpLow1))/3.29)</f>
        <v>15043.898410924681</v>
      </c>
      <c r="L3320">
        <f>_xlfn.BINOM.INV(BinomTrials,_xlfn.GAMMA.INV(Table3[[#This Row],[RV gamma]],GammaShape2,GammaRate2)/BinomTrials,Table3[[#This Row],[RV binom]])</f>
        <v>0</v>
      </c>
      <c r="M3320" s="1">
        <f>Table3[[#This Row],[Risk 2 simulated occurences]]*_xlfn.LOGNORM.INV(Table3[[#This Row],[RV lognorm]],(LN(ImpLow2)+LN(ImpUp2))/2,(LN(ImpUp2)-LN(ImpLow2))/3.29)</f>
        <v>0</v>
      </c>
    </row>
    <row r="3321" spans="7:13">
      <c r="G3321">
        <v>1.8484791749382761E-2</v>
      </c>
      <c r="H3321">
        <v>0.58747468962682159</v>
      </c>
      <c r="I3321">
        <v>0.15646458750426051</v>
      </c>
      <c r="J3321">
        <f>_xlfn.BINOM.INV(BinomTrials,_xlfn.GAMMA.INV(Table3[[#This Row],[RV gamma]],GammaShape1,GammaRate1)/BinomTrials,Table3[[#This Row],[RV binom]])</f>
        <v>0</v>
      </c>
      <c r="K3321" s="1">
        <f>Table3[[#This Row],[Risk 1 Simulated occurences]]*_xlfn.LOGNORM.INV(Table3[[#This Row],[RV lognorm]],(LN(ImpLow1)+LN(ImpUp1))/2,(LN(ImpUp1)-LN(ImpLow1))/3.29)</f>
        <v>0</v>
      </c>
      <c r="L3321">
        <f>_xlfn.BINOM.INV(BinomTrials,_xlfn.GAMMA.INV(Table3[[#This Row],[RV gamma]],GammaShape2,GammaRate2)/BinomTrials,Table3[[#This Row],[RV binom]])</f>
        <v>0</v>
      </c>
      <c r="M3321" s="1">
        <f>Table3[[#This Row],[Risk 2 simulated occurences]]*_xlfn.LOGNORM.INV(Table3[[#This Row],[RV lognorm]],(LN(ImpLow2)+LN(ImpUp2))/2,(LN(ImpUp2)-LN(ImpLow2))/3.29)</f>
        <v>0</v>
      </c>
    </row>
    <row r="3322" spans="7:13">
      <c r="G3322">
        <v>0.67389493187605165</v>
      </c>
      <c r="H3322">
        <v>0.68710855799126835</v>
      </c>
      <c r="I3322">
        <v>0.70032218410648506</v>
      </c>
      <c r="J3322">
        <f>_xlfn.BINOM.INV(BinomTrials,_xlfn.GAMMA.INV(Table3[[#This Row],[RV gamma]],GammaShape1,GammaRate1)/BinomTrials,Table3[[#This Row],[RV binom]])</f>
        <v>1</v>
      </c>
      <c r="K3322" s="1">
        <f>Table3[[#This Row],[Risk 1 Simulated occurences]]*_xlfn.LOGNORM.INV(Table3[[#This Row],[RV lognorm]],(LN(ImpLow1)+LN(ImpUp1))/2,(LN(ImpUp1)-LN(ImpLow1))/3.29)</f>
        <v>45674.518059803464</v>
      </c>
      <c r="L3322">
        <f>_xlfn.BINOM.INV(BinomTrials,_xlfn.GAMMA.INV(Table3[[#This Row],[RV gamma]],GammaShape2,GammaRate2)/BinomTrials,Table3[[#This Row],[RV binom]])</f>
        <v>0</v>
      </c>
      <c r="M3322" s="1">
        <f>Table3[[#This Row],[Risk 2 simulated occurences]]*_xlfn.LOGNORM.INV(Table3[[#This Row],[RV lognorm]],(LN(ImpLow2)+LN(ImpUp2))/2,(LN(ImpUp2)-LN(ImpLow2))/3.29)</f>
        <v>0</v>
      </c>
    </row>
    <row r="3323" spans="7:13">
      <c r="G3323">
        <v>0.15212004080047833</v>
      </c>
      <c r="H3323">
        <v>0.23353415924754653</v>
      </c>
      <c r="I3323">
        <v>0.31494827769461475</v>
      </c>
      <c r="J3323">
        <f>_xlfn.BINOM.INV(BinomTrials,_xlfn.GAMMA.INV(Table3[[#This Row],[RV gamma]],GammaShape1,GammaRate1)/BinomTrials,Table3[[#This Row],[RV binom]])</f>
        <v>0</v>
      </c>
      <c r="K3323" s="1">
        <f>Table3[[#This Row],[Risk 1 Simulated occurences]]*_xlfn.LOGNORM.INV(Table3[[#This Row],[RV lognorm]],(LN(ImpLow1)+LN(ImpUp1))/2,(LN(ImpUp1)-LN(ImpLow1))/3.29)</f>
        <v>0</v>
      </c>
      <c r="L3323">
        <f>_xlfn.BINOM.INV(BinomTrials,_xlfn.GAMMA.INV(Table3[[#This Row],[RV gamma]],GammaShape2,GammaRate2)/BinomTrials,Table3[[#This Row],[RV binom]])</f>
        <v>0</v>
      </c>
      <c r="M3323" s="1">
        <f>Table3[[#This Row],[Risk 2 simulated occurences]]*_xlfn.LOGNORM.INV(Table3[[#This Row],[RV lognorm]],(LN(ImpLow2)+LN(ImpUp2))/2,(LN(ImpUp2)-LN(ImpLow2))/3.29)</f>
        <v>0</v>
      </c>
    </row>
    <row r="3324" spans="7:13">
      <c r="G3324">
        <v>0.68152573363926527</v>
      </c>
      <c r="H3324">
        <v>8.6144735145449979E-3</v>
      </c>
      <c r="I3324">
        <v>0.33570321338982473</v>
      </c>
      <c r="J3324">
        <f>_xlfn.BINOM.INV(BinomTrials,_xlfn.GAMMA.INV(Table3[[#This Row],[RV gamma]],GammaShape1,GammaRate1)/BinomTrials,Table3[[#This Row],[RV binom]])</f>
        <v>0</v>
      </c>
      <c r="K3324" s="1">
        <f>Table3[[#This Row],[Risk 1 Simulated occurences]]*_xlfn.LOGNORM.INV(Table3[[#This Row],[RV lognorm]],(LN(ImpLow1)+LN(ImpUp1))/2,(LN(ImpUp1)-LN(ImpLow1))/3.29)</f>
        <v>0</v>
      </c>
      <c r="L3324">
        <f>_xlfn.BINOM.INV(BinomTrials,_xlfn.GAMMA.INV(Table3[[#This Row],[RV gamma]],GammaShape2,GammaRate2)/BinomTrials,Table3[[#This Row],[RV binom]])</f>
        <v>0</v>
      </c>
      <c r="M3324" s="1">
        <f>Table3[[#This Row],[Risk 2 simulated occurences]]*_xlfn.LOGNORM.INV(Table3[[#This Row],[RV lognorm]],(LN(ImpLow2)+LN(ImpUp2))/2,(LN(ImpUp2)-LN(ImpLow2))/3.29)</f>
        <v>0</v>
      </c>
    </row>
    <row r="3325" spans="7:13">
      <c r="G3325">
        <v>0.40300527513167134</v>
      </c>
      <c r="H3325">
        <v>0.78345635895778254</v>
      </c>
      <c r="I3325">
        <v>0.16390744278389377</v>
      </c>
      <c r="J3325">
        <f>_xlfn.BINOM.INV(BinomTrials,_xlfn.GAMMA.INV(Table3[[#This Row],[RV gamma]],GammaShape1,GammaRate1)/BinomTrials,Table3[[#This Row],[RV binom]])</f>
        <v>1</v>
      </c>
      <c r="K3325" s="1">
        <f>Table3[[#This Row],[Risk 1 Simulated occurences]]*_xlfn.LOGNORM.INV(Table3[[#This Row],[RV lognorm]],(LN(ImpLow1)+LN(ImpUp1))/2,(LN(ImpUp1)-LN(ImpLow1))/3.29)</f>
        <v>15943.221570412274</v>
      </c>
      <c r="L3325">
        <f>_xlfn.BINOM.INV(BinomTrials,_xlfn.GAMMA.INV(Table3[[#This Row],[RV gamma]],GammaShape2,GammaRate2)/BinomTrials,Table3[[#This Row],[RV binom]])</f>
        <v>0</v>
      </c>
      <c r="M3325" s="1">
        <f>Table3[[#This Row],[Risk 2 simulated occurences]]*_xlfn.LOGNORM.INV(Table3[[#This Row],[RV lognorm]],(LN(ImpLow2)+LN(ImpUp2))/2,(LN(ImpUp2)-LN(ImpLow2))/3.29)</f>
        <v>0</v>
      </c>
    </row>
    <row r="3326" spans="7:13">
      <c r="G3326">
        <v>0.3096591380004115</v>
      </c>
      <c r="H3326">
        <v>0.55102500345139993</v>
      </c>
      <c r="I3326">
        <v>0.79239086890238841</v>
      </c>
      <c r="J3326">
        <f>_xlfn.BINOM.INV(BinomTrials,_xlfn.GAMMA.INV(Table3[[#This Row],[RV gamma]],GammaShape1,GammaRate1)/BinomTrials,Table3[[#This Row],[RV binom]])</f>
        <v>0</v>
      </c>
      <c r="K3326" s="1">
        <f>Table3[[#This Row],[Risk 1 Simulated occurences]]*_xlfn.LOGNORM.INV(Table3[[#This Row],[RV lognorm]],(LN(ImpLow1)+LN(ImpUp1))/2,(LN(ImpUp1)-LN(ImpLow1))/3.29)</f>
        <v>0</v>
      </c>
      <c r="L3326">
        <f>_xlfn.BINOM.INV(BinomTrials,_xlfn.GAMMA.INV(Table3[[#This Row],[RV gamma]],GammaShape2,GammaRate2)/BinomTrials,Table3[[#This Row],[RV binom]])</f>
        <v>0</v>
      </c>
      <c r="M3326" s="1">
        <f>Table3[[#This Row],[Risk 2 simulated occurences]]*_xlfn.LOGNORM.INV(Table3[[#This Row],[RV lognorm]],(LN(ImpLow2)+LN(ImpUp2))/2,(LN(ImpUp2)-LN(ImpLow2))/3.29)</f>
        <v>0</v>
      </c>
    </row>
    <row r="3327" spans="7:13">
      <c r="G3327">
        <v>0.44113237291627211</v>
      </c>
      <c r="H3327">
        <v>7.7233007679336246E-2</v>
      </c>
      <c r="I3327">
        <v>0.71333364244240038</v>
      </c>
      <c r="J3327">
        <f>_xlfn.BINOM.INV(BinomTrials,_xlfn.GAMMA.INV(Table3[[#This Row],[RV gamma]],GammaShape1,GammaRate1)/BinomTrials,Table3[[#This Row],[RV binom]])</f>
        <v>0</v>
      </c>
      <c r="K3327" s="1">
        <f>Table3[[#This Row],[Risk 1 Simulated occurences]]*_xlfn.LOGNORM.INV(Table3[[#This Row],[RV lognorm]],(LN(ImpLow1)+LN(ImpUp1))/2,(LN(ImpUp1)-LN(ImpLow1))/3.29)</f>
        <v>0</v>
      </c>
      <c r="L3327">
        <f>_xlfn.BINOM.INV(BinomTrials,_xlfn.GAMMA.INV(Table3[[#This Row],[RV gamma]],GammaShape2,GammaRate2)/BinomTrials,Table3[[#This Row],[RV binom]])</f>
        <v>0</v>
      </c>
      <c r="M3327" s="1">
        <f>Table3[[#This Row],[Risk 2 simulated occurences]]*_xlfn.LOGNORM.INV(Table3[[#This Row],[RV lognorm]],(LN(ImpLow2)+LN(ImpUp2))/2,(LN(ImpUp2)-LN(ImpLow2))/3.29)</f>
        <v>0</v>
      </c>
    </row>
    <row r="3328" spans="7:13">
      <c r="G3328">
        <v>0.11179160378491115</v>
      </c>
      <c r="H3328">
        <v>5.5160066604223131E-2</v>
      </c>
      <c r="I3328">
        <v>0.99852852942353509</v>
      </c>
      <c r="J3328">
        <f>_xlfn.BINOM.INV(BinomTrials,_xlfn.GAMMA.INV(Table3[[#This Row],[RV gamma]],GammaShape1,GammaRate1)/BinomTrials,Table3[[#This Row],[RV binom]])</f>
        <v>0</v>
      </c>
      <c r="K3328" s="1">
        <f>Table3[[#This Row],[Risk 1 Simulated occurences]]*_xlfn.LOGNORM.INV(Table3[[#This Row],[RV lognorm]],(LN(ImpLow1)+LN(ImpUp1))/2,(LN(ImpUp1)-LN(ImpLow1))/3.29)</f>
        <v>0</v>
      </c>
      <c r="L3328">
        <f>_xlfn.BINOM.INV(BinomTrials,_xlfn.GAMMA.INV(Table3[[#This Row],[RV gamma]],GammaShape2,GammaRate2)/BinomTrials,Table3[[#This Row],[RV binom]])</f>
        <v>0</v>
      </c>
      <c r="M3328" s="1">
        <f>Table3[[#This Row],[Risk 2 simulated occurences]]*_xlfn.LOGNORM.INV(Table3[[#This Row],[RV lognorm]],(LN(ImpLow2)+LN(ImpUp2))/2,(LN(ImpUp2)-LN(ImpLow2))/3.29)</f>
        <v>0</v>
      </c>
    </row>
    <row r="3329" spans="7:13">
      <c r="G3329">
        <v>0.88148481300169823</v>
      </c>
      <c r="H3329">
        <v>7.523941717820215E-2</v>
      </c>
      <c r="I3329">
        <v>0.26899402135470601</v>
      </c>
      <c r="J3329">
        <f>_xlfn.BINOM.INV(BinomTrials,_xlfn.GAMMA.INV(Table3[[#This Row],[RV gamma]],GammaShape1,GammaRate1)/BinomTrials,Table3[[#This Row],[RV binom]])</f>
        <v>0</v>
      </c>
      <c r="K3329" s="1">
        <f>Table3[[#This Row],[Risk 1 Simulated occurences]]*_xlfn.LOGNORM.INV(Table3[[#This Row],[RV lognorm]],(LN(ImpLow1)+LN(ImpUp1))/2,(LN(ImpUp1)-LN(ImpLow1))/3.29)</f>
        <v>0</v>
      </c>
      <c r="L3329">
        <f>_xlfn.BINOM.INV(BinomTrials,_xlfn.GAMMA.INV(Table3[[#This Row],[RV gamma]],GammaShape2,GammaRate2)/BinomTrials,Table3[[#This Row],[RV binom]])</f>
        <v>0</v>
      </c>
      <c r="M3329" s="1">
        <f>Table3[[#This Row],[Risk 2 simulated occurences]]*_xlfn.LOGNORM.INV(Table3[[#This Row],[RV lognorm]],(LN(ImpLow2)+LN(ImpUp2))/2,(LN(ImpUp2)-LN(ImpLow2))/3.29)</f>
        <v>0</v>
      </c>
    </row>
    <row r="3330" spans="7:13">
      <c r="G3330">
        <v>0.11525211954268259</v>
      </c>
      <c r="H3330">
        <v>0.54888451404351957</v>
      </c>
      <c r="I3330">
        <v>0.98251690854435647</v>
      </c>
      <c r="J3330">
        <f>_xlfn.BINOM.INV(BinomTrials,_xlfn.GAMMA.INV(Table3[[#This Row],[RV gamma]],GammaShape1,GammaRate1)/BinomTrials,Table3[[#This Row],[RV binom]])</f>
        <v>0</v>
      </c>
      <c r="K3330" s="1">
        <f>Table3[[#This Row],[Risk 1 Simulated occurences]]*_xlfn.LOGNORM.INV(Table3[[#This Row],[RV lognorm]],(LN(ImpLow1)+LN(ImpUp1))/2,(LN(ImpUp1)-LN(ImpLow1))/3.29)</f>
        <v>0</v>
      </c>
      <c r="L3330">
        <f>_xlfn.BINOM.INV(BinomTrials,_xlfn.GAMMA.INV(Table3[[#This Row],[RV gamma]],GammaShape2,GammaRate2)/BinomTrials,Table3[[#This Row],[RV binom]])</f>
        <v>0</v>
      </c>
      <c r="M3330" s="1">
        <f>Table3[[#This Row],[Risk 2 simulated occurences]]*_xlfn.LOGNORM.INV(Table3[[#This Row],[RV lognorm]],(LN(ImpLow2)+LN(ImpUp2))/2,(LN(ImpUp2)-LN(ImpLow2))/3.29)</f>
        <v>0</v>
      </c>
    </row>
    <row r="3331" spans="7:13">
      <c r="G3331">
        <v>4.2373153866442456E-2</v>
      </c>
      <c r="H3331">
        <v>0.10202752943245114</v>
      </c>
      <c r="I3331">
        <v>0.1616819049984598</v>
      </c>
      <c r="J3331">
        <f>_xlfn.BINOM.INV(BinomTrials,_xlfn.GAMMA.INV(Table3[[#This Row],[RV gamma]],GammaShape1,GammaRate1)/BinomTrials,Table3[[#This Row],[RV binom]])</f>
        <v>0</v>
      </c>
      <c r="K3331" s="1">
        <f>Table3[[#This Row],[Risk 1 Simulated occurences]]*_xlfn.LOGNORM.INV(Table3[[#This Row],[RV lognorm]],(LN(ImpLow1)+LN(ImpUp1))/2,(LN(ImpUp1)-LN(ImpLow1))/3.29)</f>
        <v>0</v>
      </c>
      <c r="L3331">
        <f>_xlfn.BINOM.INV(BinomTrials,_xlfn.GAMMA.INV(Table3[[#This Row],[RV gamma]],GammaShape2,GammaRate2)/BinomTrials,Table3[[#This Row],[RV binom]])</f>
        <v>0</v>
      </c>
      <c r="M3331" s="1">
        <f>Table3[[#This Row],[Risk 2 simulated occurences]]*_xlfn.LOGNORM.INV(Table3[[#This Row],[RV lognorm]],(LN(ImpLow2)+LN(ImpUp2))/2,(LN(ImpUp2)-LN(ImpLow2))/3.29)</f>
        <v>0</v>
      </c>
    </row>
    <row r="3332" spans="7:13">
      <c r="G3332">
        <v>0.16559703329838674</v>
      </c>
      <c r="H3332">
        <v>0.77668717120619823</v>
      </c>
      <c r="I3332">
        <v>0.38777730911400976</v>
      </c>
      <c r="J3332">
        <f>_xlfn.BINOM.INV(BinomTrials,_xlfn.GAMMA.INV(Table3[[#This Row],[RV gamma]],GammaShape1,GammaRate1)/BinomTrials,Table3[[#This Row],[RV binom]])</f>
        <v>1</v>
      </c>
      <c r="K3332" s="1">
        <f>Table3[[#This Row],[Risk 1 Simulated occurences]]*_xlfn.LOGNORM.INV(Table3[[#This Row],[RV lognorm]],(LN(ImpLow1)+LN(ImpUp1))/2,(LN(ImpUp1)-LN(ImpLow1))/3.29)</f>
        <v>25902.300789631736</v>
      </c>
      <c r="L3332">
        <f>_xlfn.BINOM.INV(BinomTrials,_xlfn.GAMMA.INV(Table3[[#This Row],[RV gamma]],GammaShape2,GammaRate2)/BinomTrials,Table3[[#This Row],[RV binom]])</f>
        <v>0</v>
      </c>
      <c r="M3332" s="1">
        <f>Table3[[#This Row],[Risk 2 simulated occurences]]*_xlfn.LOGNORM.INV(Table3[[#This Row],[RV lognorm]],(LN(ImpLow2)+LN(ImpUp2))/2,(LN(ImpUp2)-LN(ImpLow2))/3.29)</f>
        <v>0</v>
      </c>
    </row>
    <row r="3333" spans="7:13">
      <c r="G3333">
        <v>0.18933864598597336</v>
      </c>
      <c r="H3333">
        <v>0.78128646257393364</v>
      </c>
      <c r="I3333">
        <v>0.37323427916189389</v>
      </c>
      <c r="J3333">
        <f>_xlfn.BINOM.INV(BinomTrials,_xlfn.GAMMA.INV(Table3[[#This Row],[RV gamma]],GammaShape1,GammaRate1)/BinomTrials,Table3[[#This Row],[RV binom]])</f>
        <v>1</v>
      </c>
      <c r="K3333" s="1">
        <f>Table3[[#This Row],[Risk 1 Simulated occurences]]*_xlfn.LOGNORM.INV(Table3[[#This Row],[RV lognorm]],(LN(ImpLow1)+LN(ImpUp1))/2,(LN(ImpUp1)-LN(ImpLow1))/3.29)</f>
        <v>25219.282423732631</v>
      </c>
      <c r="L3333">
        <f>_xlfn.BINOM.INV(BinomTrials,_xlfn.GAMMA.INV(Table3[[#This Row],[RV gamma]],GammaShape2,GammaRate2)/BinomTrials,Table3[[#This Row],[RV binom]])</f>
        <v>0</v>
      </c>
      <c r="M3333" s="1">
        <f>Table3[[#This Row],[Risk 2 simulated occurences]]*_xlfn.LOGNORM.INV(Table3[[#This Row],[RV lognorm]],(LN(ImpLow2)+LN(ImpUp2))/2,(LN(ImpUp2)-LN(ImpLow2))/3.29)</f>
        <v>0</v>
      </c>
    </row>
    <row r="3334" spans="7:13">
      <c r="G3334">
        <v>0.21462308625440257</v>
      </c>
      <c r="H3334">
        <v>8.1576480102528104E-2</v>
      </c>
      <c r="I3334">
        <v>0.94852987395065369</v>
      </c>
      <c r="J3334">
        <f>_xlfn.BINOM.INV(BinomTrials,_xlfn.GAMMA.INV(Table3[[#This Row],[RV gamma]],GammaShape1,GammaRate1)/BinomTrials,Table3[[#This Row],[RV binom]])</f>
        <v>0</v>
      </c>
      <c r="K3334" s="1">
        <f>Table3[[#This Row],[Risk 1 Simulated occurences]]*_xlfn.LOGNORM.INV(Table3[[#This Row],[RV lognorm]],(LN(ImpLow1)+LN(ImpUp1))/2,(LN(ImpUp1)-LN(ImpLow1))/3.29)</f>
        <v>0</v>
      </c>
      <c r="L3334">
        <f>_xlfn.BINOM.INV(BinomTrials,_xlfn.GAMMA.INV(Table3[[#This Row],[RV gamma]],GammaShape2,GammaRate2)/BinomTrials,Table3[[#This Row],[RV binom]])</f>
        <v>0</v>
      </c>
      <c r="M3334" s="1">
        <f>Table3[[#This Row],[Risk 2 simulated occurences]]*_xlfn.LOGNORM.INV(Table3[[#This Row],[RV lognorm]],(LN(ImpLow2)+LN(ImpUp2))/2,(LN(ImpUp2)-LN(ImpLow2))/3.29)</f>
        <v>0</v>
      </c>
    </row>
    <row r="3335" spans="7:13">
      <c r="G3335">
        <v>0.17021067774398749</v>
      </c>
      <c r="H3335">
        <v>5.5901083189948034E-2</v>
      </c>
      <c r="I3335">
        <v>0.94159148863590858</v>
      </c>
      <c r="J3335">
        <f>_xlfn.BINOM.INV(BinomTrials,_xlfn.GAMMA.INV(Table3[[#This Row],[RV gamma]],GammaShape1,GammaRate1)/BinomTrials,Table3[[#This Row],[RV binom]])</f>
        <v>0</v>
      </c>
      <c r="K3335" s="1">
        <f>Table3[[#This Row],[Risk 1 Simulated occurences]]*_xlfn.LOGNORM.INV(Table3[[#This Row],[RV lognorm]],(LN(ImpLow1)+LN(ImpUp1))/2,(LN(ImpUp1)-LN(ImpLow1))/3.29)</f>
        <v>0</v>
      </c>
      <c r="L3335">
        <f>_xlfn.BINOM.INV(BinomTrials,_xlfn.GAMMA.INV(Table3[[#This Row],[RV gamma]],GammaShape2,GammaRate2)/BinomTrials,Table3[[#This Row],[RV binom]])</f>
        <v>0</v>
      </c>
      <c r="M3335" s="1">
        <f>Table3[[#This Row],[Risk 2 simulated occurences]]*_xlfn.LOGNORM.INV(Table3[[#This Row],[RV lognorm]],(LN(ImpLow2)+LN(ImpUp2))/2,(LN(ImpUp2)-LN(ImpLow2))/3.29)</f>
        <v>0</v>
      </c>
    </row>
    <row r="3336" spans="7:13">
      <c r="G3336">
        <v>0.7308608431978435</v>
      </c>
      <c r="H3336">
        <v>0.52950517345662473</v>
      </c>
      <c r="I3336">
        <v>0.32814950371540597</v>
      </c>
      <c r="J3336">
        <f>_xlfn.BINOM.INV(BinomTrials,_xlfn.GAMMA.INV(Table3[[#This Row],[RV gamma]],GammaShape1,GammaRate1)/BinomTrials,Table3[[#This Row],[RV binom]])</f>
        <v>0</v>
      </c>
      <c r="K3336" s="1">
        <f>Table3[[#This Row],[Risk 1 Simulated occurences]]*_xlfn.LOGNORM.INV(Table3[[#This Row],[RV lognorm]],(LN(ImpLow1)+LN(ImpUp1))/2,(LN(ImpUp1)-LN(ImpLow1))/3.29)</f>
        <v>0</v>
      </c>
      <c r="L3336">
        <f>_xlfn.BINOM.INV(BinomTrials,_xlfn.GAMMA.INV(Table3[[#This Row],[RV gamma]],GammaShape2,GammaRate2)/BinomTrials,Table3[[#This Row],[RV binom]])</f>
        <v>0</v>
      </c>
      <c r="M3336" s="1">
        <f>Table3[[#This Row],[Risk 2 simulated occurences]]*_xlfn.LOGNORM.INV(Table3[[#This Row],[RV lognorm]],(LN(ImpLow2)+LN(ImpUp2))/2,(LN(ImpUp2)-LN(ImpLow2))/3.29)</f>
        <v>0</v>
      </c>
    </row>
    <row r="3337" spans="7:13">
      <c r="G3337">
        <v>0.57819162615490682</v>
      </c>
      <c r="H3337">
        <v>0.39345028549127758</v>
      </c>
      <c r="I3337">
        <v>0.20870894482764832</v>
      </c>
      <c r="J3337">
        <f>_xlfn.BINOM.INV(BinomTrials,_xlfn.GAMMA.INV(Table3[[#This Row],[RV gamma]],GammaShape1,GammaRate1)/BinomTrials,Table3[[#This Row],[RV binom]])</f>
        <v>0</v>
      </c>
      <c r="K3337" s="1">
        <f>Table3[[#This Row],[Risk 1 Simulated occurences]]*_xlfn.LOGNORM.INV(Table3[[#This Row],[RV lognorm]],(LN(ImpLow1)+LN(ImpUp1))/2,(LN(ImpUp1)-LN(ImpLow1))/3.29)</f>
        <v>0</v>
      </c>
      <c r="L3337">
        <f>_xlfn.BINOM.INV(BinomTrials,_xlfn.GAMMA.INV(Table3[[#This Row],[RV gamma]],GammaShape2,GammaRate2)/BinomTrials,Table3[[#This Row],[RV binom]])</f>
        <v>0</v>
      </c>
      <c r="M3337" s="1">
        <f>Table3[[#This Row],[Risk 2 simulated occurences]]*_xlfn.LOGNORM.INV(Table3[[#This Row],[RV lognorm]],(LN(ImpLow2)+LN(ImpUp2))/2,(LN(ImpUp2)-LN(ImpLow2))/3.29)</f>
        <v>0</v>
      </c>
    </row>
    <row r="3338" spans="7:13">
      <c r="G3338">
        <v>0.66666078551982566</v>
      </c>
      <c r="H3338">
        <v>0.71894825190256739</v>
      </c>
      <c r="I3338">
        <v>0.77123571828530901</v>
      </c>
      <c r="J3338">
        <f>_xlfn.BINOM.INV(BinomTrials,_xlfn.GAMMA.INV(Table3[[#This Row],[RV gamma]],GammaShape1,GammaRate1)/BinomTrials,Table3[[#This Row],[RV binom]])</f>
        <v>1</v>
      </c>
      <c r="K3338" s="1">
        <f>Table3[[#This Row],[Risk 1 Simulated occurences]]*_xlfn.LOGNORM.INV(Table3[[#This Row],[RV lognorm]],(LN(ImpLow1)+LN(ImpUp1))/2,(LN(ImpUp1)-LN(ImpLow1))/3.29)</f>
        <v>53187.837069430607</v>
      </c>
      <c r="L3338">
        <f>_xlfn.BINOM.INV(BinomTrials,_xlfn.GAMMA.INV(Table3[[#This Row],[RV gamma]],GammaShape2,GammaRate2)/BinomTrials,Table3[[#This Row],[RV binom]])</f>
        <v>0</v>
      </c>
      <c r="M3338" s="1">
        <f>Table3[[#This Row],[Risk 2 simulated occurences]]*_xlfn.LOGNORM.INV(Table3[[#This Row],[RV lognorm]],(LN(ImpLow2)+LN(ImpUp2))/2,(LN(ImpUp2)-LN(ImpLow2))/3.29)</f>
        <v>0</v>
      </c>
    </row>
    <row r="3339" spans="7:13">
      <c r="G3339">
        <v>0.56782223170987434</v>
      </c>
      <c r="H3339">
        <v>0.36326972644928363</v>
      </c>
      <c r="I3339">
        <v>0.15871722118869294</v>
      </c>
      <c r="J3339">
        <f>_xlfn.BINOM.INV(BinomTrials,_xlfn.GAMMA.INV(Table3[[#This Row],[RV gamma]],GammaShape1,GammaRate1)/BinomTrials,Table3[[#This Row],[RV binom]])</f>
        <v>0</v>
      </c>
      <c r="K3339" s="1">
        <f>Table3[[#This Row],[Risk 1 Simulated occurences]]*_xlfn.LOGNORM.INV(Table3[[#This Row],[RV lognorm]],(LN(ImpLow1)+LN(ImpUp1))/2,(LN(ImpUp1)-LN(ImpLow1))/3.29)</f>
        <v>0</v>
      </c>
      <c r="L3339">
        <f>_xlfn.BINOM.INV(BinomTrials,_xlfn.GAMMA.INV(Table3[[#This Row],[RV gamma]],GammaShape2,GammaRate2)/BinomTrials,Table3[[#This Row],[RV binom]])</f>
        <v>0</v>
      </c>
      <c r="M3339" s="1">
        <f>Table3[[#This Row],[Risk 2 simulated occurences]]*_xlfn.LOGNORM.INV(Table3[[#This Row],[RV lognorm]],(LN(ImpLow2)+LN(ImpUp2))/2,(LN(ImpUp2)-LN(ImpLow2))/3.29)</f>
        <v>0</v>
      </c>
    </row>
    <row r="3340" spans="7:13">
      <c r="G3340">
        <v>0.38824834785808265</v>
      </c>
      <c r="H3340">
        <v>0.47429243311020192</v>
      </c>
      <c r="I3340">
        <v>0.56033651836232123</v>
      </c>
      <c r="J3340">
        <f>_xlfn.BINOM.INV(BinomTrials,_xlfn.GAMMA.INV(Table3[[#This Row],[RV gamma]],GammaShape1,GammaRate1)/BinomTrials,Table3[[#This Row],[RV binom]])</f>
        <v>0</v>
      </c>
      <c r="K3340" s="1">
        <f>Table3[[#This Row],[Risk 1 Simulated occurences]]*_xlfn.LOGNORM.INV(Table3[[#This Row],[RV lognorm]],(LN(ImpLow1)+LN(ImpUp1))/2,(LN(ImpUp1)-LN(ImpLow1))/3.29)</f>
        <v>0</v>
      </c>
      <c r="L3340">
        <f>_xlfn.BINOM.INV(BinomTrials,_xlfn.GAMMA.INV(Table3[[#This Row],[RV gamma]],GammaShape2,GammaRate2)/BinomTrials,Table3[[#This Row],[RV binom]])</f>
        <v>0</v>
      </c>
      <c r="M3340" s="1">
        <f>Table3[[#This Row],[Risk 2 simulated occurences]]*_xlfn.LOGNORM.INV(Table3[[#This Row],[RV lognorm]],(LN(ImpLow2)+LN(ImpUp2))/2,(LN(ImpUp2)-LN(ImpLow2))/3.29)</f>
        <v>0</v>
      </c>
    </row>
    <row r="3341" spans="7:13">
      <c r="G3341">
        <v>0.28998245079535173</v>
      </c>
      <c r="H3341">
        <v>0.43292328316388806</v>
      </c>
      <c r="I3341">
        <v>0.57586411553242434</v>
      </c>
      <c r="J3341">
        <f>_xlfn.BINOM.INV(BinomTrials,_xlfn.GAMMA.INV(Table3[[#This Row],[RV gamma]],GammaShape1,GammaRate1)/BinomTrials,Table3[[#This Row],[RV binom]])</f>
        <v>0</v>
      </c>
      <c r="K3341" s="1">
        <f>Table3[[#This Row],[Risk 1 Simulated occurences]]*_xlfn.LOGNORM.INV(Table3[[#This Row],[RV lognorm]],(LN(ImpLow1)+LN(ImpUp1))/2,(LN(ImpUp1)-LN(ImpLow1))/3.29)</f>
        <v>0</v>
      </c>
      <c r="L3341">
        <f>_xlfn.BINOM.INV(BinomTrials,_xlfn.GAMMA.INV(Table3[[#This Row],[RV gamma]],GammaShape2,GammaRate2)/BinomTrials,Table3[[#This Row],[RV binom]])</f>
        <v>0</v>
      </c>
      <c r="M3341" s="1">
        <f>Table3[[#This Row],[Risk 2 simulated occurences]]*_xlfn.LOGNORM.INV(Table3[[#This Row],[RV lognorm]],(LN(ImpLow2)+LN(ImpUp2))/2,(LN(ImpUp2)-LN(ImpLow2))/3.29)</f>
        <v>0</v>
      </c>
    </row>
    <row r="3342" spans="7:13">
      <c r="G3342">
        <v>0.73505051747665295</v>
      </c>
      <c r="H3342">
        <v>0.14162013546639129</v>
      </c>
      <c r="I3342">
        <v>0.54818975345612952</v>
      </c>
      <c r="J3342">
        <f>_xlfn.BINOM.INV(BinomTrials,_xlfn.GAMMA.INV(Table3[[#This Row],[RV gamma]],GammaShape1,GammaRate1)/BinomTrials,Table3[[#This Row],[RV binom]])</f>
        <v>0</v>
      </c>
      <c r="K3342" s="1">
        <f>Table3[[#This Row],[Risk 1 Simulated occurences]]*_xlfn.LOGNORM.INV(Table3[[#This Row],[RV lognorm]],(LN(ImpLow1)+LN(ImpUp1))/2,(LN(ImpUp1)-LN(ImpLow1))/3.29)</f>
        <v>0</v>
      </c>
      <c r="L3342">
        <f>_xlfn.BINOM.INV(BinomTrials,_xlfn.GAMMA.INV(Table3[[#This Row],[RV gamma]],GammaShape2,GammaRate2)/BinomTrials,Table3[[#This Row],[RV binom]])</f>
        <v>0</v>
      </c>
      <c r="M3342" s="1">
        <f>Table3[[#This Row],[Risk 2 simulated occurences]]*_xlfn.LOGNORM.INV(Table3[[#This Row],[RV lognorm]],(LN(ImpLow2)+LN(ImpUp2))/2,(LN(ImpUp2)-LN(ImpLow2))/3.29)</f>
        <v>0</v>
      </c>
    </row>
    <row r="3343" spans="7:13">
      <c r="G3343">
        <v>0.99404723010680041</v>
      </c>
      <c r="H3343">
        <v>0.20961678363830633</v>
      </c>
      <c r="I3343">
        <v>0.42518633716981225</v>
      </c>
      <c r="J3343">
        <f>_xlfn.BINOM.INV(BinomTrials,_xlfn.GAMMA.INV(Table3[[#This Row],[RV gamma]],GammaShape1,GammaRate1)/BinomTrials,Table3[[#This Row],[RV binom]])</f>
        <v>0</v>
      </c>
      <c r="K3343" s="1">
        <f>Table3[[#This Row],[Risk 1 Simulated occurences]]*_xlfn.LOGNORM.INV(Table3[[#This Row],[RV lognorm]],(LN(ImpLow1)+LN(ImpUp1))/2,(LN(ImpUp1)-LN(ImpLow1))/3.29)</f>
        <v>0</v>
      </c>
      <c r="L3343">
        <f>_xlfn.BINOM.INV(BinomTrials,_xlfn.GAMMA.INV(Table3[[#This Row],[RV gamma]],GammaShape2,GammaRate2)/BinomTrials,Table3[[#This Row],[RV binom]])</f>
        <v>0</v>
      </c>
      <c r="M3343" s="1">
        <f>Table3[[#This Row],[Risk 2 simulated occurences]]*_xlfn.LOGNORM.INV(Table3[[#This Row],[RV lognorm]],(LN(ImpLow2)+LN(ImpUp2))/2,(LN(ImpUp2)-LN(ImpLow2))/3.29)</f>
        <v>0</v>
      </c>
    </row>
    <row r="3344" spans="7:13">
      <c r="G3344">
        <v>0.95179640499492935</v>
      </c>
      <c r="H3344">
        <v>2.9282609014437817E-2</v>
      </c>
      <c r="I3344">
        <v>0.10676881303394624</v>
      </c>
      <c r="J3344">
        <f>_xlfn.BINOM.INV(BinomTrials,_xlfn.GAMMA.INV(Table3[[#This Row],[RV gamma]],GammaShape1,GammaRate1)/BinomTrials,Table3[[#This Row],[RV binom]])</f>
        <v>0</v>
      </c>
      <c r="K3344" s="1">
        <f>Table3[[#This Row],[Risk 1 Simulated occurences]]*_xlfn.LOGNORM.INV(Table3[[#This Row],[RV lognorm]],(LN(ImpLow1)+LN(ImpUp1))/2,(LN(ImpUp1)-LN(ImpLow1))/3.29)</f>
        <v>0</v>
      </c>
      <c r="L3344">
        <f>_xlfn.BINOM.INV(BinomTrials,_xlfn.GAMMA.INV(Table3[[#This Row],[RV gamma]],GammaShape2,GammaRate2)/BinomTrials,Table3[[#This Row],[RV binom]])</f>
        <v>0</v>
      </c>
      <c r="M3344" s="1">
        <f>Table3[[#This Row],[Risk 2 simulated occurences]]*_xlfn.LOGNORM.INV(Table3[[#This Row],[RV lognorm]],(LN(ImpLow2)+LN(ImpUp2))/2,(LN(ImpUp2)-LN(ImpLow2))/3.29)</f>
        <v>0</v>
      </c>
    </row>
    <row r="3345" spans="7:13">
      <c r="G3345">
        <v>0.84217874977839124</v>
      </c>
      <c r="H3345">
        <v>0.15280970565639887</v>
      </c>
      <c r="I3345">
        <v>0.46344066153440655</v>
      </c>
      <c r="J3345">
        <f>_xlfn.BINOM.INV(BinomTrials,_xlfn.GAMMA.INV(Table3[[#This Row],[RV gamma]],GammaShape1,GammaRate1)/BinomTrials,Table3[[#This Row],[RV binom]])</f>
        <v>0</v>
      </c>
      <c r="K3345" s="1">
        <f>Table3[[#This Row],[Risk 1 Simulated occurences]]*_xlfn.LOGNORM.INV(Table3[[#This Row],[RV lognorm]],(LN(ImpLow1)+LN(ImpUp1))/2,(LN(ImpUp1)-LN(ImpLow1))/3.29)</f>
        <v>0</v>
      </c>
      <c r="L3345">
        <f>_xlfn.BINOM.INV(BinomTrials,_xlfn.GAMMA.INV(Table3[[#This Row],[RV gamma]],GammaShape2,GammaRate2)/BinomTrials,Table3[[#This Row],[RV binom]])</f>
        <v>0</v>
      </c>
      <c r="M3345" s="1">
        <f>Table3[[#This Row],[Risk 2 simulated occurences]]*_xlfn.LOGNORM.INV(Table3[[#This Row],[RV lognorm]],(LN(ImpLow2)+LN(ImpUp2))/2,(LN(ImpUp2)-LN(ImpLow2))/3.29)</f>
        <v>0</v>
      </c>
    </row>
    <row r="3346" spans="7:13">
      <c r="G3346">
        <v>0.49824752542108647</v>
      </c>
      <c r="H3346">
        <v>0.27272296709600974</v>
      </c>
      <c r="I3346">
        <v>4.7198408770933009E-2</v>
      </c>
      <c r="J3346">
        <f>_xlfn.BINOM.INV(BinomTrials,_xlfn.GAMMA.INV(Table3[[#This Row],[RV gamma]],GammaShape1,GammaRate1)/BinomTrials,Table3[[#This Row],[RV binom]])</f>
        <v>0</v>
      </c>
      <c r="K3346" s="1">
        <f>Table3[[#This Row],[Risk 1 Simulated occurences]]*_xlfn.LOGNORM.INV(Table3[[#This Row],[RV lognorm]],(LN(ImpLow1)+LN(ImpUp1))/2,(LN(ImpUp1)-LN(ImpLow1))/3.29)</f>
        <v>0</v>
      </c>
      <c r="L3346">
        <f>_xlfn.BINOM.INV(BinomTrials,_xlfn.GAMMA.INV(Table3[[#This Row],[RV gamma]],GammaShape2,GammaRate2)/BinomTrials,Table3[[#This Row],[RV binom]])</f>
        <v>0</v>
      </c>
      <c r="M3346" s="1">
        <f>Table3[[#This Row],[Risk 2 simulated occurences]]*_xlfn.LOGNORM.INV(Table3[[#This Row],[RV lognorm]],(LN(ImpLow2)+LN(ImpUp2))/2,(LN(ImpUp2)-LN(ImpLow2))/3.29)</f>
        <v>0</v>
      </c>
    </row>
    <row r="3347" spans="7:13">
      <c r="G3347">
        <v>4.615975220043201E-2</v>
      </c>
      <c r="H3347">
        <v>0.65490798263573458</v>
      </c>
      <c r="I3347">
        <v>0.2636562130710372</v>
      </c>
      <c r="J3347">
        <f>_xlfn.BINOM.INV(BinomTrials,_xlfn.GAMMA.INV(Table3[[#This Row],[RV gamma]],GammaShape1,GammaRate1)/BinomTrials,Table3[[#This Row],[RV binom]])</f>
        <v>0</v>
      </c>
      <c r="K3347" s="1">
        <f>Table3[[#This Row],[Risk 1 Simulated occurences]]*_xlfn.LOGNORM.INV(Table3[[#This Row],[RV lognorm]],(LN(ImpLow1)+LN(ImpUp1))/2,(LN(ImpUp1)-LN(ImpLow1))/3.29)</f>
        <v>0</v>
      </c>
      <c r="L3347">
        <f>_xlfn.BINOM.INV(BinomTrials,_xlfn.GAMMA.INV(Table3[[#This Row],[RV gamma]],GammaShape2,GammaRate2)/BinomTrials,Table3[[#This Row],[RV binom]])</f>
        <v>0</v>
      </c>
      <c r="M3347" s="1">
        <f>Table3[[#This Row],[Risk 2 simulated occurences]]*_xlfn.LOGNORM.INV(Table3[[#This Row],[RV lognorm]],(LN(ImpLow2)+LN(ImpUp2))/2,(LN(ImpUp2)-LN(ImpLow2))/3.29)</f>
        <v>0</v>
      </c>
    </row>
    <row r="3348" spans="7:13">
      <c r="G3348">
        <v>0.80695523266073099</v>
      </c>
      <c r="H3348">
        <v>3.8464158791333511E-2</v>
      </c>
      <c r="I3348">
        <v>0.26997308492193606</v>
      </c>
      <c r="J3348">
        <f>_xlfn.BINOM.INV(BinomTrials,_xlfn.GAMMA.INV(Table3[[#This Row],[RV gamma]],GammaShape1,GammaRate1)/BinomTrials,Table3[[#This Row],[RV binom]])</f>
        <v>0</v>
      </c>
      <c r="K3348" s="1">
        <f>Table3[[#This Row],[Risk 1 Simulated occurences]]*_xlfn.LOGNORM.INV(Table3[[#This Row],[RV lognorm]],(LN(ImpLow1)+LN(ImpUp1))/2,(LN(ImpUp1)-LN(ImpLow1))/3.29)</f>
        <v>0</v>
      </c>
      <c r="L3348">
        <f>_xlfn.BINOM.INV(BinomTrials,_xlfn.GAMMA.INV(Table3[[#This Row],[RV gamma]],GammaShape2,GammaRate2)/BinomTrials,Table3[[#This Row],[RV binom]])</f>
        <v>0</v>
      </c>
      <c r="M3348" s="1">
        <f>Table3[[#This Row],[Risk 2 simulated occurences]]*_xlfn.LOGNORM.INV(Table3[[#This Row],[RV lognorm]],(LN(ImpLow2)+LN(ImpUp2))/2,(LN(ImpUp2)-LN(ImpLow2))/3.29)</f>
        <v>0</v>
      </c>
    </row>
    <row r="3349" spans="7:13">
      <c r="G3349">
        <v>0.4965953289049656</v>
      </c>
      <c r="H3349">
        <v>0.46711680594231786</v>
      </c>
      <c r="I3349">
        <v>0.43763828297967011</v>
      </c>
      <c r="J3349">
        <f>_xlfn.BINOM.INV(BinomTrials,_xlfn.GAMMA.INV(Table3[[#This Row],[RV gamma]],GammaShape1,GammaRate1)/BinomTrials,Table3[[#This Row],[RV binom]])</f>
        <v>0</v>
      </c>
      <c r="K3349" s="1">
        <f>Table3[[#This Row],[Risk 1 Simulated occurences]]*_xlfn.LOGNORM.INV(Table3[[#This Row],[RV lognorm]],(LN(ImpLow1)+LN(ImpUp1))/2,(LN(ImpUp1)-LN(ImpLow1))/3.29)</f>
        <v>0</v>
      </c>
      <c r="L3349">
        <f>_xlfn.BINOM.INV(BinomTrials,_xlfn.GAMMA.INV(Table3[[#This Row],[RV gamma]],GammaShape2,GammaRate2)/BinomTrials,Table3[[#This Row],[RV binom]])</f>
        <v>0</v>
      </c>
      <c r="M3349" s="1">
        <f>Table3[[#This Row],[Risk 2 simulated occurences]]*_xlfn.LOGNORM.INV(Table3[[#This Row],[RV lognorm]],(LN(ImpLow2)+LN(ImpUp2))/2,(LN(ImpUp2)-LN(ImpLow2))/3.29)</f>
        <v>0</v>
      </c>
    </row>
    <row r="3350" spans="7:13">
      <c r="G3350">
        <v>0.27769290575650191</v>
      </c>
      <c r="H3350">
        <v>0.83215747253604111</v>
      </c>
      <c r="I3350">
        <v>0.38662203931558042</v>
      </c>
      <c r="J3350">
        <f>_xlfn.BINOM.INV(BinomTrials,_xlfn.GAMMA.INV(Table3[[#This Row],[RV gamma]],GammaShape1,GammaRate1)/BinomTrials,Table3[[#This Row],[RV binom]])</f>
        <v>1</v>
      </c>
      <c r="K3350" s="1">
        <f>Table3[[#This Row],[Risk 1 Simulated occurences]]*_xlfn.LOGNORM.INV(Table3[[#This Row],[RV lognorm]],(LN(ImpLow1)+LN(ImpUp1))/2,(LN(ImpUp1)-LN(ImpLow1))/3.29)</f>
        <v>25847.660534357841</v>
      </c>
      <c r="L3350">
        <f>_xlfn.BINOM.INV(BinomTrials,_xlfn.GAMMA.INV(Table3[[#This Row],[RV gamma]],GammaShape2,GammaRate2)/BinomTrials,Table3[[#This Row],[RV binom]])</f>
        <v>0</v>
      </c>
      <c r="M3350" s="1">
        <f>Table3[[#This Row],[Risk 2 simulated occurences]]*_xlfn.LOGNORM.INV(Table3[[#This Row],[RV lognorm]],(LN(ImpLow2)+LN(ImpUp2))/2,(LN(ImpUp2)-LN(ImpLow2))/3.29)</f>
        <v>0</v>
      </c>
    </row>
    <row r="3351" spans="7:13">
      <c r="G3351">
        <v>0.18466704952747889</v>
      </c>
      <c r="H3351">
        <v>7.0640913243703973E-2</v>
      </c>
      <c r="I3351">
        <v>0.95661477695992903</v>
      </c>
      <c r="J3351">
        <f>_xlfn.BINOM.INV(BinomTrials,_xlfn.GAMMA.INV(Table3[[#This Row],[RV gamma]],GammaShape1,GammaRate1)/BinomTrials,Table3[[#This Row],[RV binom]])</f>
        <v>0</v>
      </c>
      <c r="K3351" s="1">
        <f>Table3[[#This Row],[Risk 1 Simulated occurences]]*_xlfn.LOGNORM.INV(Table3[[#This Row],[RV lognorm]],(LN(ImpLow1)+LN(ImpUp1))/2,(LN(ImpUp1)-LN(ImpLow1))/3.29)</f>
        <v>0</v>
      </c>
      <c r="L3351">
        <f>_xlfn.BINOM.INV(BinomTrials,_xlfn.GAMMA.INV(Table3[[#This Row],[RV gamma]],GammaShape2,GammaRate2)/BinomTrials,Table3[[#This Row],[RV binom]])</f>
        <v>0</v>
      </c>
      <c r="M3351" s="1">
        <f>Table3[[#This Row],[Risk 2 simulated occurences]]*_xlfn.LOGNORM.INV(Table3[[#This Row],[RV lognorm]],(LN(ImpLow2)+LN(ImpUp2))/2,(LN(ImpUp2)-LN(ImpLow2))/3.29)</f>
        <v>0</v>
      </c>
    </row>
    <row r="3352" spans="7:13">
      <c r="G3352">
        <v>0.6991014083377558</v>
      </c>
      <c r="H3352">
        <v>0.26182888693261375</v>
      </c>
      <c r="I3352">
        <v>0.82455636552747169</v>
      </c>
      <c r="J3352">
        <f>_xlfn.BINOM.INV(BinomTrials,_xlfn.GAMMA.INV(Table3[[#This Row],[RV gamma]],GammaShape1,GammaRate1)/BinomTrials,Table3[[#This Row],[RV binom]])</f>
        <v>0</v>
      </c>
      <c r="K3352" s="1">
        <f>Table3[[#This Row],[Risk 1 Simulated occurences]]*_xlfn.LOGNORM.INV(Table3[[#This Row],[RV lognorm]],(LN(ImpLow1)+LN(ImpUp1))/2,(LN(ImpUp1)-LN(ImpLow1))/3.29)</f>
        <v>0</v>
      </c>
      <c r="L3352">
        <f>_xlfn.BINOM.INV(BinomTrials,_xlfn.GAMMA.INV(Table3[[#This Row],[RV gamma]],GammaShape2,GammaRate2)/BinomTrials,Table3[[#This Row],[RV binom]])</f>
        <v>0</v>
      </c>
      <c r="M3352" s="1">
        <f>Table3[[#This Row],[Risk 2 simulated occurences]]*_xlfn.LOGNORM.INV(Table3[[#This Row],[RV lognorm]],(LN(ImpLow2)+LN(ImpUp2))/2,(LN(ImpUp2)-LN(ImpLow2))/3.29)</f>
        <v>0</v>
      </c>
    </row>
    <row r="3353" spans="7:13">
      <c r="G3353">
        <v>0.79736993266147094</v>
      </c>
      <c r="H3353">
        <v>0.55810267643914679</v>
      </c>
      <c r="I3353">
        <v>0.31883542021682271</v>
      </c>
      <c r="J3353">
        <f>_xlfn.BINOM.INV(BinomTrials,_xlfn.GAMMA.INV(Table3[[#This Row],[RV gamma]],GammaShape1,GammaRate1)/BinomTrials,Table3[[#This Row],[RV binom]])</f>
        <v>0</v>
      </c>
      <c r="K3353" s="1">
        <f>Table3[[#This Row],[Risk 1 Simulated occurences]]*_xlfn.LOGNORM.INV(Table3[[#This Row],[RV lognorm]],(LN(ImpLow1)+LN(ImpUp1))/2,(LN(ImpUp1)-LN(ImpLow1))/3.29)</f>
        <v>0</v>
      </c>
      <c r="L3353">
        <f>_xlfn.BINOM.INV(BinomTrials,_xlfn.GAMMA.INV(Table3[[#This Row],[RV gamma]],GammaShape2,GammaRate2)/BinomTrials,Table3[[#This Row],[RV binom]])</f>
        <v>0</v>
      </c>
      <c r="M3353" s="1">
        <f>Table3[[#This Row],[Risk 2 simulated occurences]]*_xlfn.LOGNORM.INV(Table3[[#This Row],[RV lognorm]],(LN(ImpLow2)+LN(ImpUp2))/2,(LN(ImpUp2)-LN(ImpLow2))/3.29)</f>
        <v>0</v>
      </c>
    </row>
    <row r="3354" spans="7:13">
      <c r="G3354">
        <v>0.39645824134184898</v>
      </c>
      <c r="H3354">
        <v>3.1682912740708752E-2</v>
      </c>
      <c r="I3354">
        <v>0.66690758413956852</v>
      </c>
      <c r="J3354">
        <f>_xlfn.BINOM.INV(BinomTrials,_xlfn.GAMMA.INV(Table3[[#This Row],[RV gamma]],GammaShape1,GammaRate1)/BinomTrials,Table3[[#This Row],[RV binom]])</f>
        <v>0</v>
      </c>
      <c r="K3354" s="1">
        <f>Table3[[#This Row],[Risk 1 Simulated occurences]]*_xlfn.LOGNORM.INV(Table3[[#This Row],[RV lognorm]],(LN(ImpLow1)+LN(ImpUp1))/2,(LN(ImpUp1)-LN(ImpLow1))/3.29)</f>
        <v>0</v>
      </c>
      <c r="L3354">
        <f>_xlfn.BINOM.INV(BinomTrials,_xlfn.GAMMA.INV(Table3[[#This Row],[RV gamma]],GammaShape2,GammaRate2)/BinomTrials,Table3[[#This Row],[RV binom]])</f>
        <v>0</v>
      </c>
      <c r="M3354" s="1">
        <f>Table3[[#This Row],[Risk 2 simulated occurences]]*_xlfn.LOGNORM.INV(Table3[[#This Row],[RV lognorm]],(LN(ImpLow2)+LN(ImpUp2))/2,(LN(ImpUp2)-LN(ImpLow2))/3.29)</f>
        <v>0</v>
      </c>
    </row>
    <row r="3355" spans="7:13">
      <c r="G3355">
        <v>0.2736622324556402</v>
      </c>
      <c r="H3355">
        <v>0.49471443309202529</v>
      </c>
      <c r="I3355">
        <v>0.71576663372841043</v>
      </c>
      <c r="J3355">
        <f>_xlfn.BINOM.INV(BinomTrials,_xlfn.GAMMA.INV(Table3[[#This Row],[RV gamma]],GammaShape1,GammaRate1)/BinomTrials,Table3[[#This Row],[RV binom]])</f>
        <v>0</v>
      </c>
      <c r="K3355" s="1">
        <f>Table3[[#This Row],[Risk 1 Simulated occurences]]*_xlfn.LOGNORM.INV(Table3[[#This Row],[RV lognorm]],(LN(ImpLow1)+LN(ImpUp1))/2,(LN(ImpUp1)-LN(ImpLow1))/3.29)</f>
        <v>0</v>
      </c>
      <c r="L3355">
        <f>_xlfn.BINOM.INV(BinomTrials,_xlfn.GAMMA.INV(Table3[[#This Row],[RV gamma]],GammaShape2,GammaRate2)/BinomTrials,Table3[[#This Row],[RV binom]])</f>
        <v>0</v>
      </c>
      <c r="M3355" s="1">
        <f>Table3[[#This Row],[Risk 2 simulated occurences]]*_xlfn.LOGNORM.INV(Table3[[#This Row],[RV lognorm]],(LN(ImpLow2)+LN(ImpUp2))/2,(LN(ImpUp2)-LN(ImpLow2))/3.29)</f>
        <v>0</v>
      </c>
    </row>
    <row r="3356" spans="7:13">
      <c r="G3356">
        <v>0.44114088194497902</v>
      </c>
      <c r="H3356">
        <v>0.6654769776693904</v>
      </c>
      <c r="I3356">
        <v>0.88981307339380178</v>
      </c>
      <c r="J3356">
        <f>_xlfn.BINOM.INV(BinomTrials,_xlfn.GAMMA.INV(Table3[[#This Row],[RV gamma]],GammaShape1,GammaRate1)/BinomTrials,Table3[[#This Row],[RV binom]])</f>
        <v>1</v>
      </c>
      <c r="K3356" s="1">
        <f>Table3[[#This Row],[Risk 1 Simulated occurences]]*_xlfn.LOGNORM.INV(Table3[[#This Row],[RV lognorm]],(LN(ImpLow1)+LN(ImpUp1))/2,(LN(ImpUp1)-LN(ImpLow1))/3.29)</f>
        <v>74559.489353118523</v>
      </c>
      <c r="L3356">
        <f>_xlfn.BINOM.INV(BinomTrials,_xlfn.GAMMA.INV(Table3[[#This Row],[RV gamma]],GammaShape2,GammaRate2)/BinomTrials,Table3[[#This Row],[RV binom]])</f>
        <v>0</v>
      </c>
      <c r="M3356" s="1">
        <f>Table3[[#This Row],[Risk 2 simulated occurences]]*_xlfn.LOGNORM.INV(Table3[[#This Row],[RV lognorm]],(LN(ImpLow2)+LN(ImpUp2))/2,(LN(ImpUp2)-LN(ImpLow2))/3.29)</f>
        <v>0</v>
      </c>
    </row>
    <row r="3357" spans="7:13">
      <c r="G3357">
        <v>0.25480284926239533</v>
      </c>
      <c r="H3357">
        <v>0.6715636894440109</v>
      </c>
      <c r="I3357">
        <v>8.8324529625626522E-2</v>
      </c>
      <c r="J3357">
        <f>_xlfn.BINOM.INV(BinomTrials,_xlfn.GAMMA.INV(Table3[[#This Row],[RV gamma]],GammaShape1,GammaRate1)/BinomTrials,Table3[[#This Row],[RV binom]])</f>
        <v>1</v>
      </c>
      <c r="K3357" s="1">
        <f>Table3[[#This Row],[Risk 1 Simulated occurences]]*_xlfn.LOGNORM.INV(Table3[[#This Row],[RV lognorm]],(LN(ImpLow1)+LN(ImpUp1))/2,(LN(ImpUp1)-LN(ImpLow1))/3.29)</f>
        <v>12283.374585302085</v>
      </c>
      <c r="L3357">
        <f>_xlfn.BINOM.INV(BinomTrials,_xlfn.GAMMA.INV(Table3[[#This Row],[RV gamma]],GammaShape2,GammaRate2)/BinomTrials,Table3[[#This Row],[RV binom]])</f>
        <v>0</v>
      </c>
      <c r="M3357" s="1">
        <f>Table3[[#This Row],[Risk 2 simulated occurences]]*_xlfn.LOGNORM.INV(Table3[[#This Row],[RV lognorm]],(LN(ImpLow2)+LN(ImpUp2))/2,(LN(ImpUp2)-LN(ImpLow2))/3.29)</f>
        <v>0</v>
      </c>
    </row>
    <row r="3358" spans="7:13">
      <c r="G3358">
        <v>0.47148755307844259</v>
      </c>
      <c r="H3358">
        <v>0.97092848549174537</v>
      </c>
      <c r="I3358">
        <v>0.47036941790504821</v>
      </c>
      <c r="J3358">
        <f>_xlfn.BINOM.INV(BinomTrials,_xlfn.GAMMA.INV(Table3[[#This Row],[RV gamma]],GammaShape1,GammaRate1)/BinomTrials,Table3[[#This Row],[RV binom]])</f>
        <v>2</v>
      </c>
      <c r="K3358" s="1">
        <f>Table3[[#This Row],[Risk 1 Simulated occurences]]*_xlfn.LOGNORM.INV(Table3[[#This Row],[RV lognorm]],(LN(ImpLow1)+LN(ImpUp1))/2,(LN(ImpUp1)-LN(ImpLow1))/3.29)</f>
        <v>60039.057177531911</v>
      </c>
      <c r="L3358">
        <f>_xlfn.BINOM.INV(BinomTrials,_xlfn.GAMMA.INV(Table3[[#This Row],[RV gamma]],GammaShape2,GammaRate2)/BinomTrials,Table3[[#This Row],[RV binom]])</f>
        <v>1</v>
      </c>
      <c r="M3358" s="1">
        <f>Table3[[#This Row],[Risk 2 simulated occurences]]*_xlfn.LOGNORM.INV(Table3[[#This Row],[RV lognorm]],(LN(ImpLow2)+LN(ImpUp2))/2,(LN(ImpUp2)-LN(ImpLow2))/3.29)</f>
        <v>3001952.8588765967</v>
      </c>
    </row>
    <row r="3359" spans="7:13">
      <c r="G3359">
        <v>0.29130458938484294</v>
      </c>
      <c r="H3359">
        <v>0.39505565976493789</v>
      </c>
      <c r="I3359">
        <v>0.49880673014503285</v>
      </c>
      <c r="J3359">
        <f>_xlfn.BINOM.INV(BinomTrials,_xlfn.GAMMA.INV(Table3[[#This Row],[RV gamma]],GammaShape1,GammaRate1)/BinomTrials,Table3[[#This Row],[RV binom]])</f>
        <v>0</v>
      </c>
      <c r="K3359" s="1">
        <f>Table3[[#This Row],[Risk 1 Simulated occurences]]*_xlfn.LOGNORM.INV(Table3[[#This Row],[RV lognorm]],(LN(ImpLow1)+LN(ImpUp1))/2,(LN(ImpUp1)-LN(ImpLow1))/3.29)</f>
        <v>0</v>
      </c>
      <c r="L3359">
        <f>_xlfn.BINOM.INV(BinomTrials,_xlfn.GAMMA.INV(Table3[[#This Row],[RV gamma]],GammaShape2,GammaRate2)/BinomTrials,Table3[[#This Row],[RV binom]])</f>
        <v>0</v>
      </c>
      <c r="M3359" s="1">
        <f>Table3[[#This Row],[Risk 2 simulated occurences]]*_xlfn.LOGNORM.INV(Table3[[#This Row],[RV lognorm]],(LN(ImpLow2)+LN(ImpUp2))/2,(LN(ImpUp2)-LN(ImpLow2))/3.29)</f>
        <v>0</v>
      </c>
    </row>
    <row r="3360" spans="7:13">
      <c r="G3360">
        <v>0.95623379105526662</v>
      </c>
      <c r="H3360">
        <v>0.70047366931125232</v>
      </c>
      <c r="I3360">
        <v>0.44471354756723791</v>
      </c>
      <c r="J3360">
        <f>_xlfn.BINOM.INV(BinomTrials,_xlfn.GAMMA.INV(Table3[[#This Row],[RV gamma]],GammaShape1,GammaRate1)/BinomTrials,Table3[[#This Row],[RV binom]])</f>
        <v>1</v>
      </c>
      <c r="K3360" s="1">
        <f>Table3[[#This Row],[Risk 1 Simulated occurences]]*_xlfn.LOGNORM.INV(Table3[[#This Row],[RV lognorm]],(LN(ImpLow1)+LN(ImpUp1))/2,(LN(ImpUp1)-LN(ImpLow1))/3.29)</f>
        <v>28690.749411165281</v>
      </c>
      <c r="L3360">
        <f>_xlfn.BINOM.INV(BinomTrials,_xlfn.GAMMA.INV(Table3[[#This Row],[RV gamma]],GammaShape2,GammaRate2)/BinomTrials,Table3[[#This Row],[RV binom]])</f>
        <v>0</v>
      </c>
      <c r="M3360" s="1">
        <f>Table3[[#This Row],[Risk 2 simulated occurences]]*_xlfn.LOGNORM.INV(Table3[[#This Row],[RV lognorm]],(LN(ImpLow2)+LN(ImpUp2))/2,(LN(ImpUp2)-LN(ImpLow2))/3.29)</f>
        <v>0</v>
      </c>
    </row>
    <row r="3361" spans="7:13">
      <c r="G3361">
        <v>0.42132626586655447</v>
      </c>
      <c r="H3361">
        <v>0.86096011421687901</v>
      </c>
      <c r="I3361">
        <v>0.30059396256720367</v>
      </c>
      <c r="J3361">
        <f>_xlfn.BINOM.INV(BinomTrials,_xlfn.GAMMA.INV(Table3[[#This Row],[RV gamma]],GammaShape1,GammaRate1)/BinomTrials,Table3[[#This Row],[RV binom]])</f>
        <v>1</v>
      </c>
      <c r="K3361" s="1">
        <f>Table3[[#This Row],[Risk 1 Simulated occurences]]*_xlfn.LOGNORM.INV(Table3[[#This Row],[RV lognorm]],(LN(ImpLow1)+LN(ImpUp1))/2,(LN(ImpUp1)-LN(ImpLow1))/3.29)</f>
        <v>21934.450259142377</v>
      </c>
      <c r="L3361">
        <f>_xlfn.BINOM.INV(BinomTrials,_xlfn.GAMMA.INV(Table3[[#This Row],[RV gamma]],GammaShape2,GammaRate2)/BinomTrials,Table3[[#This Row],[RV binom]])</f>
        <v>1</v>
      </c>
      <c r="M3361" s="1">
        <f>Table3[[#This Row],[Risk 2 simulated occurences]]*_xlfn.LOGNORM.INV(Table3[[#This Row],[RV lognorm]],(LN(ImpLow2)+LN(ImpUp2))/2,(LN(ImpUp2)-LN(ImpLow2))/3.29)</f>
        <v>2193445.0259142388</v>
      </c>
    </row>
    <row r="3362" spans="7:13">
      <c r="G3362">
        <v>0.23055041918091029</v>
      </c>
      <c r="H3362">
        <v>0.15663964308641834</v>
      </c>
      <c r="I3362">
        <v>8.2728866991926386E-2</v>
      </c>
      <c r="J3362">
        <f>_xlfn.BINOM.INV(BinomTrials,_xlfn.GAMMA.INV(Table3[[#This Row],[RV gamma]],GammaShape1,GammaRate1)/BinomTrials,Table3[[#This Row],[RV binom]])</f>
        <v>0</v>
      </c>
      <c r="K3362" s="1">
        <f>Table3[[#This Row],[Risk 1 Simulated occurences]]*_xlfn.LOGNORM.INV(Table3[[#This Row],[RV lognorm]],(LN(ImpLow1)+LN(ImpUp1))/2,(LN(ImpUp1)-LN(ImpLow1))/3.29)</f>
        <v>0</v>
      </c>
      <c r="L3362">
        <f>_xlfn.BINOM.INV(BinomTrials,_xlfn.GAMMA.INV(Table3[[#This Row],[RV gamma]],GammaShape2,GammaRate2)/BinomTrials,Table3[[#This Row],[RV binom]])</f>
        <v>0</v>
      </c>
      <c r="M3362" s="1">
        <f>Table3[[#This Row],[Risk 2 simulated occurences]]*_xlfn.LOGNORM.INV(Table3[[#This Row],[RV lognorm]],(LN(ImpLow2)+LN(ImpUp2))/2,(LN(ImpUp2)-LN(ImpLow2))/3.29)</f>
        <v>0</v>
      </c>
    </row>
    <row r="3363" spans="7:13">
      <c r="G3363">
        <v>0.86089517355938217</v>
      </c>
      <c r="H3363">
        <v>0.64248135343309554</v>
      </c>
      <c r="I3363">
        <v>0.42406753330680891</v>
      </c>
      <c r="J3363">
        <f>_xlfn.BINOM.INV(BinomTrials,_xlfn.GAMMA.INV(Table3[[#This Row],[RV gamma]],GammaShape1,GammaRate1)/BinomTrials,Table3[[#This Row],[RV binom]])</f>
        <v>1</v>
      </c>
      <c r="K3363" s="1">
        <f>Table3[[#This Row],[Risk 1 Simulated occurences]]*_xlfn.LOGNORM.INV(Table3[[#This Row],[RV lognorm]],(LN(ImpLow1)+LN(ImpUp1))/2,(LN(ImpUp1)-LN(ImpLow1))/3.29)</f>
        <v>27656.280623148596</v>
      </c>
      <c r="L3363">
        <f>_xlfn.BINOM.INV(BinomTrials,_xlfn.GAMMA.INV(Table3[[#This Row],[RV gamma]],GammaShape2,GammaRate2)/BinomTrials,Table3[[#This Row],[RV binom]])</f>
        <v>0</v>
      </c>
      <c r="M3363" s="1">
        <f>Table3[[#This Row],[Risk 2 simulated occurences]]*_xlfn.LOGNORM.INV(Table3[[#This Row],[RV lognorm]],(LN(ImpLow2)+LN(ImpUp2))/2,(LN(ImpUp2)-LN(ImpLow2))/3.29)</f>
        <v>0</v>
      </c>
    </row>
    <row r="3364" spans="7:13">
      <c r="G3364">
        <v>6.5182012536182068E-2</v>
      </c>
      <c r="H3364">
        <v>0.18410715003689151</v>
      </c>
      <c r="I3364">
        <v>0.30303228753760098</v>
      </c>
      <c r="J3364">
        <f>_xlfn.BINOM.INV(BinomTrials,_xlfn.GAMMA.INV(Table3[[#This Row],[RV gamma]],GammaShape1,GammaRate1)/BinomTrials,Table3[[#This Row],[RV binom]])</f>
        <v>0</v>
      </c>
      <c r="K3364" s="1">
        <f>Table3[[#This Row],[Risk 1 Simulated occurences]]*_xlfn.LOGNORM.INV(Table3[[#This Row],[RV lognorm]],(LN(ImpLow1)+LN(ImpUp1))/2,(LN(ImpUp1)-LN(ImpLow1))/3.29)</f>
        <v>0</v>
      </c>
      <c r="L3364">
        <f>_xlfn.BINOM.INV(BinomTrials,_xlfn.GAMMA.INV(Table3[[#This Row],[RV gamma]],GammaShape2,GammaRate2)/BinomTrials,Table3[[#This Row],[RV binom]])</f>
        <v>0</v>
      </c>
      <c r="M3364" s="1">
        <f>Table3[[#This Row],[Risk 2 simulated occurences]]*_xlfn.LOGNORM.INV(Table3[[#This Row],[RV lognorm]],(LN(ImpLow2)+LN(ImpUp2))/2,(LN(ImpUp2)-LN(ImpLow2))/3.29)</f>
        <v>0</v>
      </c>
    </row>
    <row r="3365" spans="7:13">
      <c r="G3365">
        <v>0.51408469561211978</v>
      </c>
      <c r="H3365">
        <v>0.2888706700358869</v>
      </c>
      <c r="I3365">
        <v>6.3656644459653952E-2</v>
      </c>
      <c r="J3365">
        <f>_xlfn.BINOM.INV(BinomTrials,_xlfn.GAMMA.INV(Table3[[#This Row],[RV gamma]],GammaShape1,GammaRate1)/BinomTrials,Table3[[#This Row],[RV binom]])</f>
        <v>0</v>
      </c>
      <c r="K3365" s="1">
        <f>Table3[[#This Row],[Risk 1 Simulated occurences]]*_xlfn.LOGNORM.INV(Table3[[#This Row],[RV lognorm]],(LN(ImpLow1)+LN(ImpUp1))/2,(LN(ImpUp1)-LN(ImpLow1))/3.29)</f>
        <v>0</v>
      </c>
      <c r="L3365">
        <f>_xlfn.BINOM.INV(BinomTrials,_xlfn.GAMMA.INV(Table3[[#This Row],[RV gamma]],GammaShape2,GammaRate2)/BinomTrials,Table3[[#This Row],[RV binom]])</f>
        <v>0</v>
      </c>
      <c r="M3365" s="1">
        <f>Table3[[#This Row],[Risk 2 simulated occurences]]*_xlfn.LOGNORM.INV(Table3[[#This Row],[RV lognorm]],(LN(ImpLow2)+LN(ImpUp2))/2,(LN(ImpUp2)-LN(ImpLow2))/3.29)</f>
        <v>0</v>
      </c>
    </row>
    <row r="3366" spans="7:13">
      <c r="G3366">
        <v>0.22147915289806164</v>
      </c>
      <c r="H3366">
        <v>4.9351293150964794E-2</v>
      </c>
      <c r="I3366">
        <v>0.87722343340386799</v>
      </c>
      <c r="J3366">
        <f>_xlfn.BINOM.INV(BinomTrials,_xlfn.GAMMA.INV(Table3[[#This Row],[RV gamma]],GammaShape1,GammaRate1)/BinomTrials,Table3[[#This Row],[RV binom]])</f>
        <v>0</v>
      </c>
      <c r="K3366" s="1">
        <f>Table3[[#This Row],[Risk 1 Simulated occurences]]*_xlfn.LOGNORM.INV(Table3[[#This Row],[RV lognorm]],(LN(ImpLow1)+LN(ImpUp1))/2,(LN(ImpUp1)-LN(ImpLow1))/3.29)</f>
        <v>0</v>
      </c>
      <c r="L3366">
        <f>_xlfn.BINOM.INV(BinomTrials,_xlfn.GAMMA.INV(Table3[[#This Row],[RV gamma]],GammaShape2,GammaRate2)/BinomTrials,Table3[[#This Row],[RV binom]])</f>
        <v>0</v>
      </c>
      <c r="M3366" s="1">
        <f>Table3[[#This Row],[Risk 2 simulated occurences]]*_xlfn.LOGNORM.INV(Table3[[#This Row],[RV lognorm]],(LN(ImpLow2)+LN(ImpUp2))/2,(LN(ImpUp2)-LN(ImpLow2))/3.29)</f>
        <v>0</v>
      </c>
    </row>
    <row r="3367" spans="7:13">
      <c r="G3367">
        <v>0.40012275772174949</v>
      </c>
      <c r="H3367">
        <v>0.44718398826531319</v>
      </c>
      <c r="I3367">
        <v>0.4942452188088769</v>
      </c>
      <c r="J3367">
        <f>_xlfn.BINOM.INV(BinomTrials,_xlfn.GAMMA.INV(Table3[[#This Row],[RV gamma]],GammaShape1,GammaRate1)/BinomTrials,Table3[[#This Row],[RV binom]])</f>
        <v>0</v>
      </c>
      <c r="K3367" s="1">
        <f>Table3[[#This Row],[Risk 1 Simulated occurences]]*_xlfn.LOGNORM.INV(Table3[[#This Row],[RV lognorm]],(LN(ImpLow1)+LN(ImpUp1))/2,(LN(ImpUp1)-LN(ImpLow1))/3.29)</f>
        <v>0</v>
      </c>
      <c r="L3367">
        <f>_xlfn.BINOM.INV(BinomTrials,_xlfn.GAMMA.INV(Table3[[#This Row],[RV gamma]],GammaShape2,GammaRate2)/BinomTrials,Table3[[#This Row],[RV binom]])</f>
        <v>0</v>
      </c>
      <c r="M3367" s="1">
        <f>Table3[[#This Row],[Risk 2 simulated occurences]]*_xlfn.LOGNORM.INV(Table3[[#This Row],[RV lognorm]],(LN(ImpLow2)+LN(ImpUp2))/2,(LN(ImpUp2)-LN(ImpLow2))/3.29)</f>
        <v>0</v>
      </c>
    </row>
    <row r="3368" spans="7:13">
      <c r="G3368">
        <v>0.86318902944363141</v>
      </c>
      <c r="H3368">
        <v>0.82129077511899673</v>
      </c>
      <c r="I3368">
        <v>0.77939252079436205</v>
      </c>
      <c r="J3368">
        <f>_xlfn.BINOM.INV(BinomTrials,_xlfn.GAMMA.INV(Table3[[#This Row],[RV gamma]],GammaShape1,GammaRate1)/BinomTrials,Table3[[#This Row],[RV binom]])</f>
        <v>1</v>
      </c>
      <c r="K3368" s="1">
        <f>Table3[[#This Row],[Risk 1 Simulated occurences]]*_xlfn.LOGNORM.INV(Table3[[#This Row],[RV lognorm]],(LN(ImpLow1)+LN(ImpUp1))/2,(LN(ImpUp1)-LN(ImpLow1))/3.29)</f>
        <v>54210.832424996806</v>
      </c>
      <c r="L3368">
        <f>_xlfn.BINOM.INV(BinomTrials,_xlfn.GAMMA.INV(Table3[[#This Row],[RV gamma]],GammaShape2,GammaRate2)/BinomTrials,Table3[[#This Row],[RV binom]])</f>
        <v>1</v>
      </c>
      <c r="M3368" s="1">
        <f>Table3[[#This Row],[Risk 2 simulated occurences]]*_xlfn.LOGNORM.INV(Table3[[#This Row],[RV lognorm]],(LN(ImpLow2)+LN(ImpUp2))/2,(LN(ImpUp2)-LN(ImpLow2))/3.29)</f>
        <v>5421083.2424996831</v>
      </c>
    </row>
    <row r="3369" spans="7:13">
      <c r="G3369">
        <v>0.61801785911341101</v>
      </c>
      <c r="H3369">
        <v>0.43405742497837985</v>
      </c>
      <c r="I3369">
        <v>0.25009699084334869</v>
      </c>
      <c r="J3369">
        <f>_xlfn.BINOM.INV(BinomTrials,_xlfn.GAMMA.INV(Table3[[#This Row],[RV gamma]],GammaShape1,GammaRate1)/BinomTrials,Table3[[#This Row],[RV binom]])</f>
        <v>0</v>
      </c>
      <c r="K3369" s="1">
        <f>Table3[[#This Row],[Risk 1 Simulated occurences]]*_xlfn.LOGNORM.INV(Table3[[#This Row],[RV lognorm]],(LN(ImpLow1)+LN(ImpUp1))/2,(LN(ImpUp1)-LN(ImpLow1))/3.29)</f>
        <v>0</v>
      </c>
      <c r="L3369">
        <f>_xlfn.BINOM.INV(BinomTrials,_xlfn.GAMMA.INV(Table3[[#This Row],[RV gamma]],GammaShape2,GammaRate2)/BinomTrials,Table3[[#This Row],[RV binom]])</f>
        <v>0</v>
      </c>
      <c r="M3369" s="1">
        <f>Table3[[#This Row],[Risk 2 simulated occurences]]*_xlfn.LOGNORM.INV(Table3[[#This Row],[RV lognorm]],(LN(ImpLow2)+LN(ImpUp2))/2,(LN(ImpUp2)-LN(ImpLow2))/3.29)</f>
        <v>0</v>
      </c>
    </row>
    <row r="3370" spans="7:13">
      <c r="G3370">
        <v>2.6158119098356979E-2</v>
      </c>
      <c r="H3370">
        <v>0.20314161162969732</v>
      </c>
      <c r="I3370">
        <v>0.38012510416103762</v>
      </c>
      <c r="J3370">
        <f>_xlfn.BINOM.INV(BinomTrials,_xlfn.GAMMA.INV(Table3[[#This Row],[RV gamma]],GammaShape1,GammaRate1)/BinomTrials,Table3[[#This Row],[RV binom]])</f>
        <v>0</v>
      </c>
      <c r="K3370" s="1">
        <f>Table3[[#This Row],[Risk 1 Simulated occurences]]*_xlfn.LOGNORM.INV(Table3[[#This Row],[RV lognorm]],(LN(ImpLow1)+LN(ImpUp1))/2,(LN(ImpUp1)-LN(ImpLow1))/3.29)</f>
        <v>0</v>
      </c>
      <c r="L3370">
        <f>_xlfn.BINOM.INV(BinomTrials,_xlfn.GAMMA.INV(Table3[[#This Row],[RV gamma]],GammaShape2,GammaRate2)/BinomTrials,Table3[[#This Row],[RV binom]])</f>
        <v>0</v>
      </c>
      <c r="M3370" s="1">
        <f>Table3[[#This Row],[Risk 2 simulated occurences]]*_xlfn.LOGNORM.INV(Table3[[#This Row],[RV lognorm]],(LN(ImpLow2)+LN(ImpUp2))/2,(LN(ImpUp2)-LN(ImpLow2))/3.29)</f>
        <v>0</v>
      </c>
    </row>
    <row r="3371" spans="7:13">
      <c r="G3371">
        <v>0.6395076860857698</v>
      </c>
      <c r="H3371">
        <v>0.20106666032274564</v>
      </c>
      <c r="I3371">
        <v>0.76262563455972154</v>
      </c>
      <c r="J3371">
        <f>_xlfn.BINOM.INV(BinomTrials,_xlfn.GAMMA.INV(Table3[[#This Row],[RV gamma]],GammaShape1,GammaRate1)/BinomTrials,Table3[[#This Row],[RV binom]])</f>
        <v>0</v>
      </c>
      <c r="K3371" s="1">
        <f>Table3[[#This Row],[Risk 1 Simulated occurences]]*_xlfn.LOGNORM.INV(Table3[[#This Row],[RV lognorm]],(LN(ImpLow1)+LN(ImpUp1))/2,(LN(ImpUp1)-LN(ImpLow1))/3.29)</f>
        <v>0</v>
      </c>
      <c r="L3371">
        <f>_xlfn.BINOM.INV(BinomTrials,_xlfn.GAMMA.INV(Table3[[#This Row],[RV gamma]],GammaShape2,GammaRate2)/BinomTrials,Table3[[#This Row],[RV binom]])</f>
        <v>0</v>
      </c>
      <c r="M3371" s="1">
        <f>Table3[[#This Row],[Risk 2 simulated occurences]]*_xlfn.LOGNORM.INV(Table3[[#This Row],[RV lognorm]],(LN(ImpLow2)+LN(ImpUp2))/2,(LN(ImpUp2)-LN(ImpLow2))/3.29)</f>
        <v>0</v>
      </c>
    </row>
    <row r="3372" spans="7:13">
      <c r="G3372">
        <v>0.2056800435323641</v>
      </c>
      <c r="H3372">
        <v>0.32736004438593985</v>
      </c>
      <c r="I3372">
        <v>0.44904004523951563</v>
      </c>
      <c r="J3372">
        <f>_xlfn.BINOM.INV(BinomTrials,_xlfn.GAMMA.INV(Table3[[#This Row],[RV gamma]],GammaShape1,GammaRate1)/BinomTrials,Table3[[#This Row],[RV binom]])</f>
        <v>0</v>
      </c>
      <c r="K3372" s="1">
        <f>Table3[[#This Row],[Risk 1 Simulated occurences]]*_xlfn.LOGNORM.INV(Table3[[#This Row],[RV lognorm]],(LN(ImpLow1)+LN(ImpUp1))/2,(LN(ImpUp1)-LN(ImpLow1))/3.29)</f>
        <v>0</v>
      </c>
      <c r="L3372">
        <f>_xlfn.BINOM.INV(BinomTrials,_xlfn.GAMMA.INV(Table3[[#This Row],[RV gamma]],GammaShape2,GammaRate2)/BinomTrials,Table3[[#This Row],[RV binom]])</f>
        <v>0</v>
      </c>
      <c r="M3372" s="1">
        <f>Table3[[#This Row],[Risk 2 simulated occurences]]*_xlfn.LOGNORM.INV(Table3[[#This Row],[RV lognorm]],(LN(ImpLow2)+LN(ImpUp2))/2,(LN(ImpUp2)-LN(ImpLow2))/3.29)</f>
        <v>0</v>
      </c>
    </row>
    <row r="3373" spans="7:13">
      <c r="G3373">
        <v>0.8644916484432722</v>
      </c>
      <c r="H3373">
        <v>0.94026599449117942</v>
      </c>
      <c r="I3373">
        <v>1.6040340539086768E-2</v>
      </c>
      <c r="J3373">
        <f>_xlfn.BINOM.INV(BinomTrials,_xlfn.GAMMA.INV(Table3[[#This Row],[RV gamma]],GammaShape1,GammaRate1)/BinomTrials,Table3[[#This Row],[RV binom]])</f>
        <v>2</v>
      </c>
      <c r="K3373" s="1">
        <f>Table3[[#This Row],[Risk 1 Simulated occurences]]*_xlfn.LOGNORM.INV(Table3[[#This Row],[RV lognorm]],(LN(ImpLow1)+LN(ImpUp1))/2,(LN(ImpUp1)-LN(ImpLow1))/3.29)</f>
        <v>14110.404112503731</v>
      </c>
      <c r="L3373">
        <f>_xlfn.BINOM.INV(BinomTrials,_xlfn.GAMMA.INV(Table3[[#This Row],[RV gamma]],GammaShape2,GammaRate2)/BinomTrials,Table3[[#This Row],[RV binom]])</f>
        <v>1</v>
      </c>
      <c r="M3373" s="1">
        <f>Table3[[#This Row],[Risk 2 simulated occurences]]*_xlfn.LOGNORM.INV(Table3[[#This Row],[RV lognorm]],(LN(ImpLow2)+LN(ImpUp2))/2,(LN(ImpUp2)-LN(ImpLow2))/3.29)</f>
        <v>705520.20562518691</v>
      </c>
    </row>
    <row r="3374" spans="7:13">
      <c r="G3374">
        <v>0.51113538607542186</v>
      </c>
      <c r="H3374">
        <v>5.0569413253371331E-2</v>
      </c>
      <c r="I3374">
        <v>0.5900034404313208</v>
      </c>
      <c r="J3374">
        <f>_xlfn.BINOM.INV(BinomTrials,_xlfn.GAMMA.INV(Table3[[#This Row],[RV gamma]],GammaShape1,GammaRate1)/BinomTrials,Table3[[#This Row],[RV binom]])</f>
        <v>0</v>
      </c>
      <c r="K3374" s="1">
        <f>Table3[[#This Row],[Risk 1 Simulated occurences]]*_xlfn.LOGNORM.INV(Table3[[#This Row],[RV lognorm]],(LN(ImpLow1)+LN(ImpUp1))/2,(LN(ImpUp1)-LN(ImpLow1))/3.29)</f>
        <v>0</v>
      </c>
      <c r="L3374">
        <f>_xlfn.BINOM.INV(BinomTrials,_xlfn.GAMMA.INV(Table3[[#This Row],[RV gamma]],GammaShape2,GammaRate2)/BinomTrials,Table3[[#This Row],[RV binom]])</f>
        <v>0</v>
      </c>
      <c r="M3374" s="1">
        <f>Table3[[#This Row],[Risk 2 simulated occurences]]*_xlfn.LOGNORM.INV(Table3[[#This Row],[RV lognorm]],(LN(ImpLow2)+LN(ImpUp2))/2,(LN(ImpUp2)-LN(ImpLow2))/3.29)</f>
        <v>0</v>
      </c>
    </row>
    <row r="3375" spans="7:13">
      <c r="G3375">
        <v>0.65243376961556909</v>
      </c>
      <c r="H3375">
        <v>0.92012854941195277</v>
      </c>
      <c r="I3375">
        <v>0.18782332920833647</v>
      </c>
      <c r="J3375">
        <f>_xlfn.BINOM.INV(BinomTrials,_xlfn.GAMMA.INV(Table3[[#This Row],[RV gamma]],GammaShape1,GammaRate1)/BinomTrials,Table3[[#This Row],[RV binom]])</f>
        <v>2</v>
      </c>
      <c r="K3375" s="1">
        <f>Table3[[#This Row],[Risk 1 Simulated occurences]]*_xlfn.LOGNORM.INV(Table3[[#This Row],[RV lognorm]],(LN(ImpLow1)+LN(ImpUp1))/2,(LN(ImpUp1)-LN(ImpLow1))/3.29)</f>
        <v>34020.87780839832</v>
      </c>
      <c r="L3375">
        <f>_xlfn.BINOM.INV(BinomTrials,_xlfn.GAMMA.INV(Table3[[#This Row],[RV gamma]],GammaShape2,GammaRate2)/BinomTrials,Table3[[#This Row],[RV binom]])</f>
        <v>1</v>
      </c>
      <c r="M3375" s="1">
        <f>Table3[[#This Row],[Risk 2 simulated occurences]]*_xlfn.LOGNORM.INV(Table3[[#This Row],[RV lognorm]],(LN(ImpLow2)+LN(ImpUp2))/2,(LN(ImpUp2)-LN(ImpLow2))/3.29)</f>
        <v>1701043.8904199167</v>
      </c>
    </row>
    <row r="3376" spans="7:13">
      <c r="G3376">
        <v>0.45436592886893357</v>
      </c>
      <c r="H3376">
        <v>0.600529966689893</v>
      </c>
      <c r="I3376">
        <v>0.74669400451085255</v>
      </c>
      <c r="J3376">
        <f>_xlfn.BINOM.INV(BinomTrials,_xlfn.GAMMA.INV(Table3[[#This Row],[RV gamma]],GammaShape1,GammaRate1)/BinomTrials,Table3[[#This Row],[RV binom]])</f>
        <v>0</v>
      </c>
      <c r="K3376" s="1">
        <f>Table3[[#This Row],[Risk 1 Simulated occurences]]*_xlfn.LOGNORM.INV(Table3[[#This Row],[RV lognorm]],(LN(ImpLow1)+LN(ImpUp1))/2,(LN(ImpUp1)-LN(ImpLow1))/3.29)</f>
        <v>0</v>
      </c>
      <c r="L3376">
        <f>_xlfn.BINOM.INV(BinomTrials,_xlfn.GAMMA.INV(Table3[[#This Row],[RV gamma]],GammaShape2,GammaRate2)/BinomTrials,Table3[[#This Row],[RV binom]])</f>
        <v>0</v>
      </c>
      <c r="M3376" s="1">
        <f>Table3[[#This Row],[Risk 2 simulated occurences]]*_xlfn.LOGNORM.INV(Table3[[#This Row],[RV lognorm]],(LN(ImpLow2)+LN(ImpUp2))/2,(LN(ImpUp2)-LN(ImpLow2))/3.29)</f>
        <v>0</v>
      </c>
    </row>
    <row r="3377" spans="7:13">
      <c r="G3377">
        <v>0.52816650016613609</v>
      </c>
      <c r="H3377">
        <v>0.10715015703213875</v>
      </c>
      <c r="I3377">
        <v>0.68613381389814143</v>
      </c>
      <c r="J3377">
        <f>_xlfn.BINOM.INV(BinomTrials,_xlfn.GAMMA.INV(Table3[[#This Row],[RV gamma]],GammaShape1,GammaRate1)/BinomTrials,Table3[[#This Row],[RV binom]])</f>
        <v>0</v>
      </c>
      <c r="K3377" s="1">
        <f>Table3[[#This Row],[Risk 1 Simulated occurences]]*_xlfn.LOGNORM.INV(Table3[[#This Row],[RV lognorm]],(LN(ImpLow1)+LN(ImpUp1))/2,(LN(ImpUp1)-LN(ImpLow1))/3.29)</f>
        <v>0</v>
      </c>
      <c r="L3377">
        <f>_xlfn.BINOM.INV(BinomTrials,_xlfn.GAMMA.INV(Table3[[#This Row],[RV gamma]],GammaShape2,GammaRate2)/BinomTrials,Table3[[#This Row],[RV binom]])</f>
        <v>0</v>
      </c>
      <c r="M3377" s="1">
        <f>Table3[[#This Row],[Risk 2 simulated occurences]]*_xlfn.LOGNORM.INV(Table3[[#This Row],[RV lognorm]],(LN(ImpLow2)+LN(ImpUp2))/2,(LN(ImpUp2)-LN(ImpLow2))/3.29)</f>
        <v>0</v>
      </c>
    </row>
    <row r="3378" spans="7:13">
      <c r="G3378">
        <v>0.8943682922489794</v>
      </c>
      <c r="H3378">
        <v>0.87268923915582208</v>
      </c>
      <c r="I3378">
        <v>0.85101018606266476</v>
      </c>
      <c r="J3378">
        <f>_xlfn.BINOM.INV(BinomTrials,_xlfn.GAMMA.INV(Table3[[#This Row],[RV gamma]],GammaShape1,GammaRate1)/BinomTrials,Table3[[#This Row],[RV binom]])</f>
        <v>2</v>
      </c>
      <c r="K3378" s="1">
        <f>Table3[[#This Row],[Risk 1 Simulated occurences]]*_xlfn.LOGNORM.INV(Table3[[#This Row],[RV lognorm]],(LN(ImpLow1)+LN(ImpUp1))/2,(LN(ImpUp1)-LN(ImpLow1))/3.29)</f>
        <v>131031.34970913164</v>
      </c>
      <c r="L3378">
        <f>_xlfn.BINOM.INV(BinomTrials,_xlfn.GAMMA.INV(Table3[[#This Row],[RV gamma]],GammaShape2,GammaRate2)/BinomTrials,Table3[[#This Row],[RV binom]])</f>
        <v>1</v>
      </c>
      <c r="M3378" s="1">
        <f>Table3[[#This Row],[Risk 2 simulated occurences]]*_xlfn.LOGNORM.INV(Table3[[#This Row],[RV lognorm]],(LN(ImpLow2)+LN(ImpUp2))/2,(LN(ImpUp2)-LN(ImpLow2))/3.29)</f>
        <v>6551567.4854565961</v>
      </c>
    </row>
    <row r="3379" spans="7:13">
      <c r="G3379">
        <v>0.64788782859588412</v>
      </c>
      <c r="H3379">
        <v>0.28804249190168574</v>
      </c>
      <c r="I3379">
        <v>0.92819715520748736</v>
      </c>
      <c r="J3379">
        <f>_xlfn.BINOM.INV(BinomTrials,_xlfn.GAMMA.INV(Table3[[#This Row],[RV gamma]],GammaShape1,GammaRate1)/BinomTrials,Table3[[#This Row],[RV binom]])</f>
        <v>0</v>
      </c>
      <c r="K3379" s="1">
        <f>Table3[[#This Row],[Risk 1 Simulated occurences]]*_xlfn.LOGNORM.INV(Table3[[#This Row],[RV lognorm]],(LN(ImpLow1)+LN(ImpUp1))/2,(LN(ImpUp1)-LN(ImpLow1))/3.29)</f>
        <v>0</v>
      </c>
      <c r="L3379">
        <f>_xlfn.BINOM.INV(BinomTrials,_xlfn.GAMMA.INV(Table3[[#This Row],[RV gamma]],GammaShape2,GammaRate2)/BinomTrials,Table3[[#This Row],[RV binom]])</f>
        <v>0</v>
      </c>
      <c r="M3379" s="1">
        <f>Table3[[#This Row],[Risk 2 simulated occurences]]*_xlfn.LOGNORM.INV(Table3[[#This Row],[RV lognorm]],(LN(ImpLow2)+LN(ImpUp2))/2,(LN(ImpUp2)-LN(ImpLow2))/3.29)</f>
        <v>0</v>
      </c>
    </row>
    <row r="3380" spans="7:13">
      <c r="G3380">
        <v>5.0735211023471879E-2</v>
      </c>
      <c r="H3380">
        <v>0.13016139163177526</v>
      </c>
      <c r="I3380">
        <v>0.20958757224007862</v>
      </c>
      <c r="J3380">
        <f>_xlfn.BINOM.INV(BinomTrials,_xlfn.GAMMA.INV(Table3[[#This Row],[RV gamma]],GammaShape1,GammaRate1)/BinomTrials,Table3[[#This Row],[RV binom]])</f>
        <v>0</v>
      </c>
      <c r="K3380" s="1">
        <f>Table3[[#This Row],[Risk 1 Simulated occurences]]*_xlfn.LOGNORM.INV(Table3[[#This Row],[RV lognorm]],(LN(ImpLow1)+LN(ImpUp1))/2,(LN(ImpUp1)-LN(ImpLow1))/3.29)</f>
        <v>0</v>
      </c>
      <c r="L3380">
        <f>_xlfn.BINOM.INV(BinomTrials,_xlfn.GAMMA.INV(Table3[[#This Row],[RV gamma]],GammaShape2,GammaRate2)/BinomTrials,Table3[[#This Row],[RV binom]])</f>
        <v>0</v>
      </c>
      <c r="M3380" s="1">
        <f>Table3[[#This Row],[Risk 2 simulated occurences]]*_xlfn.LOGNORM.INV(Table3[[#This Row],[RV lognorm]],(LN(ImpLow2)+LN(ImpUp2))/2,(LN(ImpUp2)-LN(ImpLow2))/3.29)</f>
        <v>0</v>
      </c>
    </row>
    <row r="3381" spans="7:13">
      <c r="G3381">
        <v>0.70669167149192269</v>
      </c>
      <c r="H3381">
        <v>0.62250915524666628</v>
      </c>
      <c r="I3381">
        <v>0.53832663900140987</v>
      </c>
      <c r="J3381">
        <f>_xlfn.BINOM.INV(BinomTrials,_xlfn.GAMMA.INV(Table3[[#This Row],[RV gamma]],GammaShape1,GammaRate1)/BinomTrials,Table3[[#This Row],[RV binom]])</f>
        <v>1</v>
      </c>
      <c r="K3381" s="1">
        <f>Table3[[#This Row],[Risk 1 Simulated occurences]]*_xlfn.LOGNORM.INV(Table3[[#This Row],[RV lognorm]],(LN(ImpLow1)+LN(ImpUp1))/2,(LN(ImpUp1)-LN(ImpLow1))/3.29)</f>
        <v>33825.627788948841</v>
      </c>
      <c r="L3381">
        <f>_xlfn.BINOM.INV(BinomTrials,_xlfn.GAMMA.INV(Table3[[#This Row],[RV gamma]],GammaShape2,GammaRate2)/BinomTrials,Table3[[#This Row],[RV binom]])</f>
        <v>0</v>
      </c>
      <c r="M3381" s="1">
        <f>Table3[[#This Row],[Risk 2 simulated occurences]]*_xlfn.LOGNORM.INV(Table3[[#This Row],[RV lognorm]],(LN(ImpLow2)+LN(ImpUp2))/2,(LN(ImpUp2)-LN(ImpLow2))/3.29)</f>
        <v>0</v>
      </c>
    </row>
    <row r="3382" spans="7:13">
      <c r="G3382">
        <v>0.36692276474410795</v>
      </c>
      <c r="H3382">
        <v>0.51137223071948268</v>
      </c>
      <c r="I3382">
        <v>0.65582169669485735</v>
      </c>
      <c r="J3382">
        <f>_xlfn.BINOM.INV(BinomTrials,_xlfn.GAMMA.INV(Table3[[#This Row],[RV gamma]],GammaShape1,GammaRate1)/BinomTrials,Table3[[#This Row],[RV binom]])</f>
        <v>0</v>
      </c>
      <c r="K3382" s="1">
        <f>Table3[[#This Row],[Risk 1 Simulated occurences]]*_xlfn.LOGNORM.INV(Table3[[#This Row],[RV lognorm]],(LN(ImpLow1)+LN(ImpUp1))/2,(LN(ImpUp1)-LN(ImpLow1))/3.29)</f>
        <v>0</v>
      </c>
      <c r="L3382">
        <f>_xlfn.BINOM.INV(BinomTrials,_xlfn.GAMMA.INV(Table3[[#This Row],[RV gamma]],GammaShape2,GammaRate2)/BinomTrials,Table3[[#This Row],[RV binom]])</f>
        <v>0</v>
      </c>
      <c r="M3382" s="1">
        <f>Table3[[#This Row],[Risk 2 simulated occurences]]*_xlfn.LOGNORM.INV(Table3[[#This Row],[RV lognorm]],(LN(ImpLow2)+LN(ImpUp2))/2,(LN(ImpUp2)-LN(ImpLow2))/3.29)</f>
        <v>0</v>
      </c>
    </row>
    <row r="3383" spans="7:13">
      <c r="G3383">
        <v>0.87090705422261128</v>
      </c>
      <c r="H3383">
        <v>0.63308170234462324</v>
      </c>
      <c r="I3383">
        <v>0.39525635046663526</v>
      </c>
      <c r="J3383">
        <f>_xlfn.BINOM.INV(BinomTrials,_xlfn.GAMMA.INV(Table3[[#This Row],[RV gamma]],GammaShape1,GammaRate1)/BinomTrials,Table3[[#This Row],[RV binom]])</f>
        <v>1</v>
      </c>
      <c r="K3383" s="1">
        <f>Table3[[#This Row],[Risk 1 Simulated occurences]]*_xlfn.LOGNORM.INV(Table3[[#This Row],[RV lognorm]],(LN(ImpLow1)+LN(ImpUp1))/2,(LN(ImpUp1)-LN(ImpLow1))/3.29)</f>
        <v>26257.711283452125</v>
      </c>
      <c r="L3383">
        <f>_xlfn.BINOM.INV(BinomTrials,_xlfn.GAMMA.INV(Table3[[#This Row],[RV gamma]],GammaShape2,GammaRate2)/BinomTrials,Table3[[#This Row],[RV binom]])</f>
        <v>0</v>
      </c>
      <c r="M3383" s="1">
        <f>Table3[[#This Row],[Risk 2 simulated occurences]]*_xlfn.LOGNORM.INV(Table3[[#This Row],[RV lognorm]],(LN(ImpLow2)+LN(ImpUp2))/2,(LN(ImpUp2)-LN(ImpLow2))/3.29)</f>
        <v>0</v>
      </c>
    </row>
    <row r="3384" spans="7:13">
      <c r="G3384">
        <v>0.33486031942761518</v>
      </c>
      <c r="H3384">
        <v>0.20417130608305861</v>
      </c>
      <c r="I3384">
        <v>7.3482292738502056E-2</v>
      </c>
      <c r="J3384">
        <f>_xlfn.BINOM.INV(BinomTrials,_xlfn.GAMMA.INV(Table3[[#This Row],[RV gamma]],GammaShape1,GammaRate1)/BinomTrials,Table3[[#This Row],[RV binom]])</f>
        <v>0</v>
      </c>
      <c r="K3384" s="1">
        <f>Table3[[#This Row],[Risk 1 Simulated occurences]]*_xlfn.LOGNORM.INV(Table3[[#This Row],[RV lognorm]],(LN(ImpLow1)+LN(ImpUp1))/2,(LN(ImpUp1)-LN(ImpLow1))/3.29)</f>
        <v>0</v>
      </c>
      <c r="L3384">
        <f>_xlfn.BINOM.INV(BinomTrials,_xlfn.GAMMA.INV(Table3[[#This Row],[RV gamma]],GammaShape2,GammaRate2)/BinomTrials,Table3[[#This Row],[RV binom]])</f>
        <v>0</v>
      </c>
      <c r="M3384" s="1">
        <f>Table3[[#This Row],[Risk 2 simulated occurences]]*_xlfn.LOGNORM.INV(Table3[[#This Row],[RV lognorm]],(LN(ImpLow2)+LN(ImpUp2))/2,(LN(ImpUp2)-LN(ImpLow2))/3.29)</f>
        <v>0</v>
      </c>
    </row>
    <row r="3385" spans="7:13">
      <c r="G3385">
        <v>0.99738861992833605</v>
      </c>
      <c r="H3385">
        <v>0.50714133796614658</v>
      </c>
      <c r="I3385">
        <v>1.6894056003957082E-2</v>
      </c>
      <c r="J3385">
        <f>_xlfn.BINOM.INV(BinomTrials,_xlfn.GAMMA.INV(Table3[[#This Row],[RV gamma]],GammaShape1,GammaRate1)/BinomTrials,Table3[[#This Row],[RV binom]])</f>
        <v>1</v>
      </c>
      <c r="K3385" s="1">
        <f>Table3[[#This Row],[Risk 1 Simulated occurences]]*_xlfn.LOGNORM.INV(Table3[[#This Row],[RV lognorm]],(LN(ImpLow1)+LN(ImpUp1))/2,(LN(ImpUp1)-LN(ImpLow1))/3.29)</f>
        <v>7158.7214092806489</v>
      </c>
      <c r="L3385">
        <f>_xlfn.BINOM.INV(BinomTrials,_xlfn.GAMMA.INV(Table3[[#This Row],[RV gamma]],GammaShape2,GammaRate2)/BinomTrials,Table3[[#This Row],[RV binom]])</f>
        <v>0</v>
      </c>
      <c r="M3385" s="1">
        <f>Table3[[#This Row],[Risk 2 simulated occurences]]*_xlfn.LOGNORM.INV(Table3[[#This Row],[RV lognorm]],(LN(ImpLow2)+LN(ImpUp2))/2,(LN(ImpUp2)-LN(ImpLow2))/3.29)</f>
        <v>0</v>
      </c>
    </row>
    <row r="3386" spans="7:13">
      <c r="G3386">
        <v>0.11053513554415439</v>
      </c>
      <c r="H3386">
        <v>0.52446719702541233</v>
      </c>
      <c r="I3386">
        <v>0.93839925850667028</v>
      </c>
      <c r="J3386">
        <f>_xlfn.BINOM.INV(BinomTrials,_xlfn.GAMMA.INV(Table3[[#This Row],[RV gamma]],GammaShape1,GammaRate1)/BinomTrials,Table3[[#This Row],[RV binom]])</f>
        <v>0</v>
      </c>
      <c r="K3386" s="1">
        <f>Table3[[#This Row],[Risk 1 Simulated occurences]]*_xlfn.LOGNORM.INV(Table3[[#This Row],[RV lognorm]],(LN(ImpLow1)+LN(ImpUp1))/2,(LN(ImpUp1)-LN(ImpLow1))/3.29)</f>
        <v>0</v>
      </c>
      <c r="L3386">
        <f>_xlfn.BINOM.INV(BinomTrials,_xlfn.GAMMA.INV(Table3[[#This Row],[RV gamma]],GammaShape2,GammaRate2)/BinomTrials,Table3[[#This Row],[RV binom]])</f>
        <v>0</v>
      </c>
      <c r="M3386" s="1">
        <f>Table3[[#This Row],[Risk 2 simulated occurences]]*_xlfn.LOGNORM.INV(Table3[[#This Row],[RV lognorm]],(LN(ImpLow2)+LN(ImpUp2))/2,(LN(ImpUp2)-LN(ImpLow2))/3.29)</f>
        <v>0</v>
      </c>
    </row>
    <row r="3387" spans="7:13">
      <c r="G3387">
        <v>0.76402309060284079</v>
      </c>
      <c r="H3387">
        <v>0.72018040610485734</v>
      </c>
      <c r="I3387">
        <v>0.67633772160687378</v>
      </c>
      <c r="J3387">
        <f>_xlfn.BINOM.INV(BinomTrials,_xlfn.GAMMA.INV(Table3[[#This Row],[RV gamma]],GammaShape1,GammaRate1)/BinomTrials,Table3[[#This Row],[RV binom]])</f>
        <v>1</v>
      </c>
      <c r="K3387" s="1">
        <f>Table3[[#This Row],[Risk 1 Simulated occurences]]*_xlfn.LOGNORM.INV(Table3[[#This Row],[RV lognorm]],(LN(ImpLow1)+LN(ImpUp1))/2,(LN(ImpUp1)-LN(ImpLow1))/3.29)</f>
        <v>43556.433714471044</v>
      </c>
      <c r="L3387">
        <f>_xlfn.BINOM.INV(BinomTrials,_xlfn.GAMMA.INV(Table3[[#This Row],[RV gamma]],GammaShape2,GammaRate2)/BinomTrials,Table3[[#This Row],[RV binom]])</f>
        <v>0</v>
      </c>
      <c r="M3387" s="1">
        <f>Table3[[#This Row],[Risk 2 simulated occurences]]*_xlfn.LOGNORM.INV(Table3[[#This Row],[RV lognorm]],(LN(ImpLow2)+LN(ImpUp2))/2,(LN(ImpUp2)-LN(ImpLow2))/3.29)</f>
        <v>0</v>
      </c>
    </row>
    <row r="3388" spans="7:13">
      <c r="G3388">
        <v>0.93608376194540588</v>
      </c>
      <c r="H3388">
        <v>7.2085404336492256E-2</v>
      </c>
      <c r="I3388">
        <v>0.20808704672757863</v>
      </c>
      <c r="J3388">
        <f>_xlfn.BINOM.INV(BinomTrials,_xlfn.GAMMA.INV(Table3[[#This Row],[RV gamma]],GammaShape1,GammaRate1)/BinomTrials,Table3[[#This Row],[RV binom]])</f>
        <v>0</v>
      </c>
      <c r="K3388" s="1">
        <f>Table3[[#This Row],[Risk 1 Simulated occurences]]*_xlfn.LOGNORM.INV(Table3[[#This Row],[RV lognorm]],(LN(ImpLow1)+LN(ImpUp1))/2,(LN(ImpUp1)-LN(ImpLow1))/3.29)</f>
        <v>0</v>
      </c>
      <c r="L3388">
        <f>_xlfn.BINOM.INV(BinomTrials,_xlfn.GAMMA.INV(Table3[[#This Row],[RV gamma]],GammaShape2,GammaRate2)/BinomTrials,Table3[[#This Row],[RV binom]])</f>
        <v>0</v>
      </c>
      <c r="M3388" s="1">
        <f>Table3[[#This Row],[Risk 2 simulated occurences]]*_xlfn.LOGNORM.INV(Table3[[#This Row],[RV lognorm]],(LN(ImpLow2)+LN(ImpUp2))/2,(LN(ImpUp2)-LN(ImpLow2))/3.29)</f>
        <v>0</v>
      </c>
    </row>
    <row r="3389" spans="7:13">
      <c r="G3389">
        <v>0.75978701643635849</v>
      </c>
      <c r="H3389">
        <v>0.53939068342530672</v>
      </c>
      <c r="I3389">
        <v>0.31899435041425489</v>
      </c>
      <c r="J3389">
        <f>_xlfn.BINOM.INV(BinomTrials,_xlfn.GAMMA.INV(Table3[[#This Row],[RV gamma]],GammaShape1,GammaRate1)/BinomTrials,Table3[[#This Row],[RV binom]])</f>
        <v>0</v>
      </c>
      <c r="K3389" s="1">
        <f>Table3[[#This Row],[Risk 1 Simulated occurences]]*_xlfn.LOGNORM.INV(Table3[[#This Row],[RV lognorm]],(LN(ImpLow1)+LN(ImpUp1))/2,(LN(ImpUp1)-LN(ImpLow1))/3.29)</f>
        <v>0</v>
      </c>
      <c r="L3389">
        <f>_xlfn.BINOM.INV(BinomTrials,_xlfn.GAMMA.INV(Table3[[#This Row],[RV gamma]],GammaShape2,GammaRate2)/BinomTrials,Table3[[#This Row],[RV binom]])</f>
        <v>0</v>
      </c>
      <c r="M3389" s="1">
        <f>Table3[[#This Row],[Risk 2 simulated occurences]]*_xlfn.LOGNORM.INV(Table3[[#This Row],[RV lognorm]],(LN(ImpLow2)+LN(ImpUp2))/2,(LN(ImpUp2)-LN(ImpLow2))/3.29)</f>
        <v>0</v>
      </c>
    </row>
    <row r="3390" spans="7:13">
      <c r="G3390">
        <v>0.74038524587656618</v>
      </c>
      <c r="H3390">
        <v>0.53921632912904782</v>
      </c>
      <c r="I3390">
        <v>0.33804741238152952</v>
      </c>
      <c r="J3390">
        <f>_xlfn.BINOM.INV(BinomTrials,_xlfn.GAMMA.INV(Table3[[#This Row],[RV gamma]],GammaShape1,GammaRate1)/BinomTrials,Table3[[#This Row],[RV binom]])</f>
        <v>0</v>
      </c>
      <c r="K3390" s="1">
        <f>Table3[[#This Row],[Risk 1 Simulated occurences]]*_xlfn.LOGNORM.INV(Table3[[#This Row],[RV lognorm]],(LN(ImpLow1)+LN(ImpUp1))/2,(LN(ImpUp1)-LN(ImpLow1))/3.29)</f>
        <v>0</v>
      </c>
      <c r="L3390">
        <f>_xlfn.BINOM.INV(BinomTrials,_xlfn.GAMMA.INV(Table3[[#This Row],[RV gamma]],GammaShape2,GammaRate2)/BinomTrials,Table3[[#This Row],[RV binom]])</f>
        <v>0</v>
      </c>
      <c r="M3390" s="1">
        <f>Table3[[#This Row],[Risk 2 simulated occurences]]*_xlfn.LOGNORM.INV(Table3[[#This Row],[RV lognorm]],(LN(ImpLow2)+LN(ImpUp2))/2,(LN(ImpUp2)-LN(ImpLow2))/3.29)</f>
        <v>0</v>
      </c>
    </row>
    <row r="3391" spans="7:13">
      <c r="G3391">
        <v>0.65482744744737975</v>
      </c>
      <c r="H3391">
        <v>0.60884367190713229</v>
      </c>
      <c r="I3391">
        <v>0.56285989636688494</v>
      </c>
      <c r="J3391">
        <f>_xlfn.BINOM.INV(BinomTrials,_xlfn.GAMMA.INV(Table3[[#This Row],[RV gamma]],GammaShape1,GammaRate1)/BinomTrials,Table3[[#This Row],[RV binom]])</f>
        <v>1</v>
      </c>
      <c r="K3391" s="1">
        <f>Table3[[#This Row],[Risk 1 Simulated occurences]]*_xlfn.LOGNORM.INV(Table3[[#This Row],[RV lognorm]],(LN(ImpLow1)+LN(ImpUp1))/2,(LN(ImpUp1)-LN(ImpLow1))/3.29)</f>
        <v>35325.834842892997</v>
      </c>
      <c r="L3391">
        <f>_xlfn.BINOM.INV(BinomTrials,_xlfn.GAMMA.INV(Table3[[#This Row],[RV gamma]],GammaShape2,GammaRate2)/BinomTrials,Table3[[#This Row],[RV binom]])</f>
        <v>0</v>
      </c>
      <c r="M3391" s="1">
        <f>Table3[[#This Row],[Risk 2 simulated occurences]]*_xlfn.LOGNORM.INV(Table3[[#This Row],[RV lognorm]],(LN(ImpLow2)+LN(ImpUp2))/2,(LN(ImpUp2)-LN(ImpLow2))/3.29)</f>
        <v>0</v>
      </c>
    </row>
    <row r="3392" spans="7:13">
      <c r="G3392">
        <v>0.684909248112193</v>
      </c>
      <c r="H3392">
        <v>0.83559374317321633</v>
      </c>
      <c r="I3392">
        <v>0.98627823823423977</v>
      </c>
      <c r="J3392">
        <f>_xlfn.BINOM.INV(BinomTrials,_xlfn.GAMMA.INV(Table3[[#This Row],[RV gamma]],GammaShape1,GammaRate1)/BinomTrials,Table3[[#This Row],[RV binom]])</f>
        <v>1</v>
      </c>
      <c r="K3392" s="1">
        <f>Table3[[#This Row],[Risk 1 Simulated occurences]]*_xlfn.LOGNORM.INV(Table3[[#This Row],[RV lognorm]],(LN(ImpLow1)+LN(ImpUp1))/2,(LN(ImpUp1)-LN(ImpLow1))/3.29)</f>
        <v>147998.92536981386</v>
      </c>
      <c r="L3392">
        <f>_xlfn.BINOM.INV(BinomTrials,_xlfn.GAMMA.INV(Table3[[#This Row],[RV gamma]],GammaShape2,GammaRate2)/BinomTrials,Table3[[#This Row],[RV binom]])</f>
        <v>1</v>
      </c>
      <c r="M3392" s="1">
        <f>Table3[[#This Row],[Risk 2 simulated occurences]]*_xlfn.LOGNORM.INV(Table3[[#This Row],[RV lognorm]],(LN(ImpLow2)+LN(ImpUp2))/2,(LN(ImpUp2)-LN(ImpLow2))/3.29)</f>
        <v>14799892.536981419</v>
      </c>
    </row>
    <row r="3393" spans="7:13">
      <c r="G3393">
        <v>0.26973302162705598</v>
      </c>
      <c r="H3393">
        <v>0.82404151224719435</v>
      </c>
      <c r="I3393">
        <v>0.37835000286733267</v>
      </c>
      <c r="J3393">
        <f>_xlfn.BINOM.INV(BinomTrials,_xlfn.GAMMA.INV(Table3[[#This Row],[RV gamma]],GammaShape1,GammaRate1)/BinomTrials,Table3[[#This Row],[RV binom]])</f>
        <v>1</v>
      </c>
      <c r="K3393" s="1">
        <f>Table3[[#This Row],[Risk 1 Simulated occurences]]*_xlfn.LOGNORM.INV(Table3[[#This Row],[RV lognorm]],(LN(ImpLow1)+LN(ImpUp1))/2,(LN(ImpUp1)-LN(ImpLow1))/3.29)</f>
        <v>25458.373407729927</v>
      </c>
      <c r="L3393">
        <f>_xlfn.BINOM.INV(BinomTrials,_xlfn.GAMMA.INV(Table3[[#This Row],[RV gamma]],GammaShape2,GammaRate2)/BinomTrials,Table3[[#This Row],[RV binom]])</f>
        <v>0</v>
      </c>
      <c r="M3393" s="1">
        <f>Table3[[#This Row],[Risk 2 simulated occurences]]*_xlfn.LOGNORM.INV(Table3[[#This Row],[RV lognorm]],(LN(ImpLow2)+LN(ImpUp2))/2,(LN(ImpUp2)-LN(ImpLow2))/3.29)</f>
        <v>0</v>
      </c>
    </row>
    <row r="3394" spans="7:13">
      <c r="G3394">
        <v>0.40289448592946608</v>
      </c>
      <c r="H3394">
        <v>0.66569633859474975</v>
      </c>
      <c r="I3394">
        <v>0.92849819126003341</v>
      </c>
      <c r="J3394">
        <f>_xlfn.BINOM.INV(BinomTrials,_xlfn.GAMMA.INV(Table3[[#This Row],[RV gamma]],GammaShape1,GammaRate1)/BinomTrials,Table3[[#This Row],[RV binom]])</f>
        <v>1</v>
      </c>
      <c r="K3394" s="1">
        <f>Table3[[#This Row],[Risk 1 Simulated occurences]]*_xlfn.LOGNORM.INV(Table3[[#This Row],[RV lognorm]],(LN(ImpLow1)+LN(ImpUp1))/2,(LN(ImpUp1)-LN(ImpLow1))/3.29)</f>
        <v>88144.788758433046</v>
      </c>
      <c r="L3394">
        <f>_xlfn.BINOM.INV(BinomTrials,_xlfn.GAMMA.INV(Table3[[#This Row],[RV gamma]],GammaShape2,GammaRate2)/BinomTrials,Table3[[#This Row],[RV binom]])</f>
        <v>0</v>
      </c>
      <c r="M3394" s="1">
        <f>Table3[[#This Row],[Risk 2 simulated occurences]]*_xlfn.LOGNORM.INV(Table3[[#This Row],[RV lognorm]],(LN(ImpLow2)+LN(ImpUp2))/2,(LN(ImpUp2)-LN(ImpLow2))/3.29)</f>
        <v>0</v>
      </c>
    </row>
    <row r="3395" spans="7:13">
      <c r="G3395">
        <v>0.44762501653638903</v>
      </c>
      <c r="H3395">
        <v>0.35836276195867117</v>
      </c>
      <c r="I3395">
        <v>0.26910050738095331</v>
      </c>
      <c r="J3395">
        <f>_xlfn.BINOM.INV(BinomTrials,_xlfn.GAMMA.INV(Table3[[#This Row],[RV gamma]],GammaShape1,GammaRate1)/BinomTrials,Table3[[#This Row],[RV binom]])</f>
        <v>0</v>
      </c>
      <c r="K3395" s="1">
        <f>Table3[[#This Row],[Risk 1 Simulated occurences]]*_xlfn.LOGNORM.INV(Table3[[#This Row],[RV lognorm]],(LN(ImpLow1)+LN(ImpUp1))/2,(LN(ImpUp1)-LN(ImpLow1))/3.29)</f>
        <v>0</v>
      </c>
      <c r="L3395">
        <f>_xlfn.BINOM.INV(BinomTrials,_xlfn.GAMMA.INV(Table3[[#This Row],[RV gamma]],GammaShape2,GammaRate2)/BinomTrials,Table3[[#This Row],[RV binom]])</f>
        <v>0</v>
      </c>
      <c r="M3395" s="1">
        <f>Table3[[#This Row],[Risk 2 simulated occurences]]*_xlfn.LOGNORM.INV(Table3[[#This Row],[RV lognorm]],(LN(ImpLow2)+LN(ImpUp2))/2,(LN(ImpUp2)-LN(ImpLow2))/3.29)</f>
        <v>0</v>
      </c>
    </row>
    <row r="3396" spans="7:13">
      <c r="G3396">
        <v>0.23365292709025226</v>
      </c>
      <c r="H3396">
        <v>2.940239386139549E-3</v>
      </c>
      <c r="I3396">
        <v>0.77222755168202684</v>
      </c>
      <c r="J3396">
        <f>_xlfn.BINOM.INV(BinomTrials,_xlfn.GAMMA.INV(Table3[[#This Row],[RV gamma]],GammaShape1,GammaRate1)/BinomTrials,Table3[[#This Row],[RV binom]])</f>
        <v>0</v>
      </c>
      <c r="K3396" s="1">
        <f>Table3[[#This Row],[Risk 1 Simulated occurences]]*_xlfn.LOGNORM.INV(Table3[[#This Row],[RV lognorm]],(LN(ImpLow1)+LN(ImpUp1))/2,(LN(ImpUp1)-LN(ImpLow1))/3.29)</f>
        <v>0</v>
      </c>
      <c r="L3396">
        <f>_xlfn.BINOM.INV(BinomTrials,_xlfn.GAMMA.INV(Table3[[#This Row],[RV gamma]],GammaShape2,GammaRate2)/BinomTrials,Table3[[#This Row],[RV binom]])</f>
        <v>0</v>
      </c>
      <c r="M3396" s="1">
        <f>Table3[[#This Row],[Risk 2 simulated occurences]]*_xlfn.LOGNORM.INV(Table3[[#This Row],[RV lognorm]],(LN(ImpLow2)+LN(ImpUp2))/2,(LN(ImpUp2)-LN(ImpLow2))/3.29)</f>
        <v>0</v>
      </c>
    </row>
    <row r="3397" spans="7:13">
      <c r="G3397">
        <v>4.7456058695659071E-3</v>
      </c>
      <c r="H3397">
        <v>0.41660336284740052</v>
      </c>
      <c r="I3397">
        <v>0.82846111982523518</v>
      </c>
      <c r="J3397">
        <f>_xlfn.BINOM.INV(BinomTrials,_xlfn.GAMMA.INV(Table3[[#This Row],[RV gamma]],GammaShape1,GammaRate1)/BinomTrials,Table3[[#This Row],[RV binom]])</f>
        <v>0</v>
      </c>
      <c r="K3397" s="1">
        <f>Table3[[#This Row],[Risk 1 Simulated occurences]]*_xlfn.LOGNORM.INV(Table3[[#This Row],[RV lognorm]],(LN(ImpLow1)+LN(ImpUp1))/2,(LN(ImpUp1)-LN(ImpLow1))/3.29)</f>
        <v>0</v>
      </c>
      <c r="L3397">
        <f>_xlfn.BINOM.INV(BinomTrials,_xlfn.GAMMA.INV(Table3[[#This Row],[RV gamma]],GammaShape2,GammaRate2)/BinomTrials,Table3[[#This Row],[RV binom]])</f>
        <v>0</v>
      </c>
      <c r="M3397" s="1">
        <f>Table3[[#This Row],[Risk 2 simulated occurences]]*_xlfn.LOGNORM.INV(Table3[[#This Row],[RV lognorm]],(LN(ImpLow2)+LN(ImpUp2))/2,(LN(ImpUp2)-LN(ImpLow2))/3.29)</f>
        <v>0</v>
      </c>
    </row>
    <row r="3398" spans="7:13">
      <c r="G3398">
        <v>0.75939784979419678</v>
      </c>
      <c r="H3398">
        <v>0.85271937626074967</v>
      </c>
      <c r="I3398">
        <v>0.94604090272730257</v>
      </c>
      <c r="J3398">
        <f>_xlfn.BINOM.INV(BinomTrials,_xlfn.GAMMA.INV(Table3[[#This Row],[RV gamma]],GammaShape1,GammaRate1)/BinomTrials,Table3[[#This Row],[RV binom]])</f>
        <v>1</v>
      </c>
      <c r="K3398" s="1">
        <f>Table3[[#This Row],[Risk 1 Simulated occurences]]*_xlfn.LOGNORM.INV(Table3[[#This Row],[RV lognorm]],(LN(ImpLow1)+LN(ImpUp1))/2,(LN(ImpUp1)-LN(ImpLow1))/3.29)</f>
        <v>97417.868583036092</v>
      </c>
      <c r="L3398">
        <f>_xlfn.BINOM.INV(BinomTrials,_xlfn.GAMMA.INV(Table3[[#This Row],[RV gamma]],GammaShape2,GammaRate2)/BinomTrials,Table3[[#This Row],[RV binom]])</f>
        <v>1</v>
      </c>
      <c r="M3398" s="1">
        <f>Table3[[#This Row],[Risk 2 simulated occurences]]*_xlfn.LOGNORM.INV(Table3[[#This Row],[RV lognorm]],(LN(ImpLow2)+LN(ImpUp2))/2,(LN(ImpUp2)-LN(ImpLow2))/3.29)</f>
        <v>9741786.858303614</v>
      </c>
    </row>
    <row r="3399" spans="7:13">
      <c r="G3399">
        <v>0.19966149106605979</v>
      </c>
      <c r="H3399">
        <v>0.65455681442029623</v>
      </c>
      <c r="I3399">
        <v>0.10945213777453272</v>
      </c>
      <c r="J3399">
        <f>_xlfn.BINOM.INV(BinomTrials,_xlfn.GAMMA.INV(Table3[[#This Row],[RV gamma]],GammaShape1,GammaRate1)/BinomTrials,Table3[[#This Row],[RV binom]])</f>
        <v>0</v>
      </c>
      <c r="K3399" s="1">
        <f>Table3[[#This Row],[Risk 1 Simulated occurences]]*_xlfn.LOGNORM.INV(Table3[[#This Row],[RV lognorm]],(LN(ImpLow1)+LN(ImpUp1))/2,(LN(ImpUp1)-LN(ImpLow1))/3.29)</f>
        <v>0</v>
      </c>
      <c r="L3399">
        <f>_xlfn.BINOM.INV(BinomTrials,_xlfn.GAMMA.INV(Table3[[#This Row],[RV gamma]],GammaShape2,GammaRate2)/BinomTrials,Table3[[#This Row],[RV binom]])</f>
        <v>0</v>
      </c>
      <c r="M3399" s="1">
        <f>Table3[[#This Row],[Risk 2 simulated occurences]]*_xlfn.LOGNORM.INV(Table3[[#This Row],[RV lognorm]],(LN(ImpLow2)+LN(ImpUp2))/2,(LN(ImpUp2)-LN(ImpLow2))/3.29)</f>
        <v>0</v>
      </c>
    </row>
    <row r="3400" spans="7:13">
      <c r="G3400">
        <v>0.71068034726692375</v>
      </c>
      <c r="H3400">
        <v>0.13637996191921642</v>
      </c>
      <c r="I3400">
        <v>0.56207957657150909</v>
      </c>
      <c r="J3400">
        <f>_xlfn.BINOM.INV(BinomTrials,_xlfn.GAMMA.INV(Table3[[#This Row],[RV gamma]],GammaShape1,GammaRate1)/BinomTrials,Table3[[#This Row],[RV binom]])</f>
        <v>0</v>
      </c>
      <c r="K3400" s="1">
        <f>Table3[[#This Row],[Risk 1 Simulated occurences]]*_xlfn.LOGNORM.INV(Table3[[#This Row],[RV lognorm]],(LN(ImpLow1)+LN(ImpUp1))/2,(LN(ImpUp1)-LN(ImpLow1))/3.29)</f>
        <v>0</v>
      </c>
      <c r="L3400">
        <f>_xlfn.BINOM.INV(BinomTrials,_xlfn.GAMMA.INV(Table3[[#This Row],[RV gamma]],GammaShape2,GammaRate2)/BinomTrials,Table3[[#This Row],[RV binom]])</f>
        <v>0</v>
      </c>
      <c r="M3400" s="1">
        <f>Table3[[#This Row],[Risk 2 simulated occurences]]*_xlfn.LOGNORM.INV(Table3[[#This Row],[RV lognorm]],(LN(ImpLow2)+LN(ImpUp2))/2,(LN(ImpUp2)-LN(ImpLow2))/3.29)</f>
        <v>0</v>
      </c>
    </row>
    <row r="3401" spans="7:13">
      <c r="G3401">
        <v>0.40459651518827144</v>
      </c>
      <c r="H3401">
        <v>0.13801997627039439</v>
      </c>
      <c r="I3401">
        <v>0.87144343735251739</v>
      </c>
      <c r="J3401">
        <f>_xlfn.BINOM.INV(BinomTrials,_xlfn.GAMMA.INV(Table3[[#This Row],[RV gamma]],GammaShape1,GammaRate1)/BinomTrials,Table3[[#This Row],[RV binom]])</f>
        <v>0</v>
      </c>
      <c r="K3401" s="1">
        <f>Table3[[#This Row],[Risk 1 Simulated occurences]]*_xlfn.LOGNORM.INV(Table3[[#This Row],[RV lognorm]],(LN(ImpLow1)+LN(ImpUp1))/2,(LN(ImpUp1)-LN(ImpLow1))/3.29)</f>
        <v>0</v>
      </c>
      <c r="L3401">
        <f>_xlfn.BINOM.INV(BinomTrials,_xlfn.GAMMA.INV(Table3[[#This Row],[RV gamma]],GammaShape2,GammaRate2)/BinomTrials,Table3[[#This Row],[RV binom]])</f>
        <v>0</v>
      </c>
      <c r="M3401" s="1">
        <f>Table3[[#This Row],[Risk 2 simulated occurences]]*_xlfn.LOGNORM.INV(Table3[[#This Row],[RV lognorm]],(LN(ImpLow2)+LN(ImpUp2))/2,(LN(ImpUp2)-LN(ImpLow2))/3.29)</f>
        <v>0</v>
      </c>
    </row>
    <row r="3402" spans="7:13">
      <c r="G3402">
        <v>5.3630769277750873E-2</v>
      </c>
      <c r="H3402">
        <v>0.70174117651849111</v>
      </c>
      <c r="I3402">
        <v>0.34985158375923131</v>
      </c>
      <c r="J3402">
        <f>_xlfn.BINOM.INV(BinomTrials,_xlfn.GAMMA.INV(Table3[[#This Row],[RV gamma]],GammaShape1,GammaRate1)/BinomTrials,Table3[[#This Row],[RV binom]])</f>
        <v>1</v>
      </c>
      <c r="K3402" s="1">
        <f>Table3[[#This Row],[Risk 1 Simulated occurences]]*_xlfn.LOGNORM.INV(Table3[[#This Row],[RV lognorm]],(LN(ImpLow1)+LN(ImpUp1))/2,(LN(ImpUp1)-LN(ImpLow1))/3.29)</f>
        <v>24141.236834000538</v>
      </c>
      <c r="L3402">
        <f>_xlfn.BINOM.INV(BinomTrials,_xlfn.GAMMA.INV(Table3[[#This Row],[RV gamma]],GammaShape2,GammaRate2)/BinomTrials,Table3[[#This Row],[RV binom]])</f>
        <v>0</v>
      </c>
      <c r="M3402" s="1">
        <f>Table3[[#This Row],[Risk 2 simulated occurences]]*_xlfn.LOGNORM.INV(Table3[[#This Row],[RV lognorm]],(LN(ImpLow2)+LN(ImpUp2))/2,(LN(ImpUp2)-LN(ImpLow2))/3.29)</f>
        <v>0</v>
      </c>
    </row>
    <row r="3403" spans="7:13">
      <c r="G3403">
        <v>0.37233925115891697</v>
      </c>
      <c r="H3403">
        <v>0.16395374627968004</v>
      </c>
      <c r="I3403">
        <v>0.95556824140044316</v>
      </c>
      <c r="J3403">
        <f>_xlfn.BINOM.INV(BinomTrials,_xlfn.GAMMA.INV(Table3[[#This Row],[RV gamma]],GammaShape1,GammaRate1)/BinomTrials,Table3[[#This Row],[RV binom]])</f>
        <v>0</v>
      </c>
      <c r="K3403" s="1">
        <f>Table3[[#This Row],[Risk 1 Simulated occurences]]*_xlfn.LOGNORM.INV(Table3[[#This Row],[RV lognorm]],(LN(ImpLow1)+LN(ImpUp1))/2,(LN(ImpUp1)-LN(ImpLow1))/3.29)</f>
        <v>0</v>
      </c>
      <c r="L3403">
        <f>_xlfn.BINOM.INV(BinomTrials,_xlfn.GAMMA.INV(Table3[[#This Row],[RV gamma]],GammaShape2,GammaRate2)/BinomTrials,Table3[[#This Row],[RV binom]])</f>
        <v>0</v>
      </c>
      <c r="M3403" s="1">
        <f>Table3[[#This Row],[Risk 2 simulated occurences]]*_xlfn.LOGNORM.INV(Table3[[#This Row],[RV lognorm]],(LN(ImpLow2)+LN(ImpUp2))/2,(LN(ImpUp2)-LN(ImpLow2))/3.29)</f>
        <v>0</v>
      </c>
    </row>
    <row r="3404" spans="7:13">
      <c r="G3404">
        <v>0.90579422791758279</v>
      </c>
      <c r="H3404">
        <v>0.57061372258263343</v>
      </c>
      <c r="I3404">
        <v>0.23543321724768412</v>
      </c>
      <c r="J3404">
        <f>_xlfn.BINOM.INV(BinomTrials,_xlfn.GAMMA.INV(Table3[[#This Row],[RV gamma]],GammaShape1,GammaRate1)/BinomTrials,Table3[[#This Row],[RV binom]])</f>
        <v>1</v>
      </c>
      <c r="K3404" s="1">
        <f>Table3[[#This Row],[Risk 1 Simulated occurences]]*_xlfn.LOGNORM.INV(Table3[[#This Row],[RV lognorm]],(LN(ImpLow1)+LN(ImpUp1))/2,(LN(ImpUp1)-LN(ImpLow1))/3.29)</f>
        <v>19091.048489732399</v>
      </c>
      <c r="L3404">
        <f>_xlfn.BINOM.INV(BinomTrials,_xlfn.GAMMA.INV(Table3[[#This Row],[RV gamma]],GammaShape2,GammaRate2)/BinomTrials,Table3[[#This Row],[RV binom]])</f>
        <v>0</v>
      </c>
      <c r="M3404" s="1">
        <f>Table3[[#This Row],[Risk 2 simulated occurences]]*_xlfn.LOGNORM.INV(Table3[[#This Row],[RV lognorm]],(LN(ImpLow2)+LN(ImpUp2))/2,(LN(ImpUp2)-LN(ImpLow2))/3.29)</f>
        <v>0</v>
      </c>
    </row>
    <row r="3405" spans="7:13">
      <c r="G3405">
        <v>0.68358861081469269</v>
      </c>
      <c r="H3405">
        <v>0.30483544632086318</v>
      </c>
      <c r="I3405">
        <v>0.92608228182703367</v>
      </c>
      <c r="J3405">
        <f>_xlfn.BINOM.INV(BinomTrials,_xlfn.GAMMA.INV(Table3[[#This Row],[RV gamma]],GammaShape1,GammaRate1)/BinomTrials,Table3[[#This Row],[RV binom]])</f>
        <v>0</v>
      </c>
      <c r="K3405" s="1">
        <f>Table3[[#This Row],[Risk 1 Simulated occurences]]*_xlfn.LOGNORM.INV(Table3[[#This Row],[RV lognorm]],(LN(ImpLow1)+LN(ImpUp1))/2,(LN(ImpUp1)-LN(ImpLow1))/3.29)</f>
        <v>0</v>
      </c>
      <c r="L3405">
        <f>_xlfn.BINOM.INV(BinomTrials,_xlfn.GAMMA.INV(Table3[[#This Row],[RV gamma]],GammaShape2,GammaRate2)/BinomTrials,Table3[[#This Row],[RV binom]])</f>
        <v>0</v>
      </c>
      <c r="M3405" s="1">
        <f>Table3[[#This Row],[Risk 2 simulated occurences]]*_xlfn.LOGNORM.INV(Table3[[#This Row],[RV lognorm]],(LN(ImpLow2)+LN(ImpUp2))/2,(LN(ImpUp2)-LN(ImpLow2))/3.29)</f>
        <v>0</v>
      </c>
    </row>
    <row r="3406" spans="7:13">
      <c r="G3406">
        <v>7.378196254083047E-2</v>
      </c>
      <c r="H3406">
        <v>0.36934631474751339</v>
      </c>
      <c r="I3406">
        <v>0.66491066695419632</v>
      </c>
      <c r="J3406">
        <f>_xlfn.BINOM.INV(BinomTrials,_xlfn.GAMMA.INV(Table3[[#This Row],[RV gamma]],GammaShape1,GammaRate1)/BinomTrials,Table3[[#This Row],[RV binom]])</f>
        <v>0</v>
      </c>
      <c r="K3406" s="1">
        <f>Table3[[#This Row],[Risk 1 Simulated occurences]]*_xlfn.LOGNORM.INV(Table3[[#This Row],[RV lognorm]],(LN(ImpLow1)+LN(ImpUp1))/2,(LN(ImpUp1)-LN(ImpLow1))/3.29)</f>
        <v>0</v>
      </c>
      <c r="L3406">
        <f>_xlfn.BINOM.INV(BinomTrials,_xlfn.GAMMA.INV(Table3[[#This Row],[RV gamma]],GammaShape2,GammaRate2)/BinomTrials,Table3[[#This Row],[RV binom]])</f>
        <v>0</v>
      </c>
      <c r="M3406" s="1">
        <f>Table3[[#This Row],[Risk 2 simulated occurences]]*_xlfn.LOGNORM.INV(Table3[[#This Row],[RV lognorm]],(LN(ImpLow2)+LN(ImpUp2))/2,(LN(ImpUp2)-LN(ImpLow2))/3.29)</f>
        <v>0</v>
      </c>
    </row>
    <row r="3407" spans="7:13">
      <c r="G3407">
        <v>5.3444423737677015E-2</v>
      </c>
      <c r="H3407">
        <v>0.60351196145802366</v>
      </c>
      <c r="I3407">
        <v>0.15357949917837022</v>
      </c>
      <c r="J3407">
        <f>_xlfn.BINOM.INV(BinomTrials,_xlfn.GAMMA.INV(Table3[[#This Row],[RV gamma]],GammaShape1,GammaRate1)/BinomTrials,Table3[[#This Row],[RV binom]])</f>
        <v>0</v>
      </c>
      <c r="K3407" s="1">
        <f>Table3[[#This Row],[Risk 1 Simulated occurences]]*_xlfn.LOGNORM.INV(Table3[[#This Row],[RV lognorm]],(LN(ImpLow1)+LN(ImpUp1))/2,(LN(ImpUp1)-LN(ImpLow1))/3.29)</f>
        <v>0</v>
      </c>
      <c r="L3407">
        <f>_xlfn.BINOM.INV(BinomTrials,_xlfn.GAMMA.INV(Table3[[#This Row],[RV gamma]],GammaShape2,GammaRate2)/BinomTrials,Table3[[#This Row],[RV binom]])</f>
        <v>0</v>
      </c>
      <c r="M3407" s="1">
        <f>Table3[[#This Row],[Risk 2 simulated occurences]]*_xlfn.LOGNORM.INV(Table3[[#This Row],[RV lognorm]],(LN(ImpLow2)+LN(ImpUp2))/2,(LN(ImpUp2)-LN(ImpLow2))/3.29)</f>
        <v>0</v>
      </c>
    </row>
    <row r="3408" spans="7:13">
      <c r="G3408">
        <v>0.24042975913753256</v>
      </c>
      <c r="H3408">
        <v>0.22553622500297438</v>
      </c>
      <c r="I3408">
        <v>0.21064269086841619</v>
      </c>
      <c r="J3408">
        <f>_xlfn.BINOM.INV(BinomTrials,_xlfn.GAMMA.INV(Table3[[#This Row],[RV gamma]],GammaShape1,GammaRate1)/BinomTrials,Table3[[#This Row],[RV binom]])</f>
        <v>0</v>
      </c>
      <c r="K3408" s="1">
        <f>Table3[[#This Row],[Risk 1 Simulated occurences]]*_xlfn.LOGNORM.INV(Table3[[#This Row],[RV lognorm]],(LN(ImpLow1)+LN(ImpUp1))/2,(LN(ImpUp1)-LN(ImpLow1))/3.29)</f>
        <v>0</v>
      </c>
      <c r="L3408">
        <f>_xlfn.BINOM.INV(BinomTrials,_xlfn.GAMMA.INV(Table3[[#This Row],[RV gamma]],GammaShape2,GammaRate2)/BinomTrials,Table3[[#This Row],[RV binom]])</f>
        <v>0</v>
      </c>
      <c r="M3408" s="1">
        <f>Table3[[#This Row],[Risk 2 simulated occurences]]*_xlfn.LOGNORM.INV(Table3[[#This Row],[RV lognorm]],(LN(ImpLow2)+LN(ImpUp2))/2,(LN(ImpUp2)-LN(ImpLow2))/3.29)</f>
        <v>0</v>
      </c>
    </row>
    <row r="3409" spans="7:13">
      <c r="G3409">
        <v>0.90296182450976303</v>
      </c>
      <c r="H3409">
        <v>0.58733362499034669</v>
      </c>
      <c r="I3409">
        <v>0.27170542547093024</v>
      </c>
      <c r="J3409">
        <f>_xlfn.BINOM.INV(BinomTrials,_xlfn.GAMMA.INV(Table3[[#This Row],[RV gamma]],GammaShape1,GammaRate1)/BinomTrials,Table3[[#This Row],[RV binom]])</f>
        <v>1</v>
      </c>
      <c r="K3409" s="1">
        <f>Table3[[#This Row],[Risk 1 Simulated occurences]]*_xlfn.LOGNORM.INV(Table3[[#This Row],[RV lognorm]],(LN(ImpLow1)+LN(ImpUp1))/2,(LN(ImpUp1)-LN(ImpLow1))/3.29)</f>
        <v>20668.070212596882</v>
      </c>
      <c r="L3409">
        <f>_xlfn.BINOM.INV(BinomTrials,_xlfn.GAMMA.INV(Table3[[#This Row],[RV gamma]],GammaShape2,GammaRate2)/BinomTrials,Table3[[#This Row],[RV binom]])</f>
        <v>0</v>
      </c>
      <c r="M3409" s="1">
        <f>Table3[[#This Row],[Risk 2 simulated occurences]]*_xlfn.LOGNORM.INV(Table3[[#This Row],[RV lognorm]],(LN(ImpLow2)+LN(ImpUp2))/2,(LN(ImpUp2)-LN(ImpLow2))/3.29)</f>
        <v>0</v>
      </c>
    </row>
    <row r="3410" spans="7:13">
      <c r="G3410">
        <v>7.9384535588037472E-2</v>
      </c>
      <c r="H3410">
        <v>0.31623521275643035</v>
      </c>
      <c r="I3410">
        <v>0.55308588992482322</v>
      </c>
      <c r="J3410">
        <f>_xlfn.BINOM.INV(BinomTrials,_xlfn.GAMMA.INV(Table3[[#This Row],[RV gamma]],GammaShape1,GammaRate1)/BinomTrials,Table3[[#This Row],[RV binom]])</f>
        <v>0</v>
      </c>
      <c r="K3410" s="1">
        <f>Table3[[#This Row],[Risk 1 Simulated occurences]]*_xlfn.LOGNORM.INV(Table3[[#This Row],[RV lognorm]],(LN(ImpLow1)+LN(ImpUp1))/2,(LN(ImpUp1)-LN(ImpLow1))/3.29)</f>
        <v>0</v>
      </c>
      <c r="L3410">
        <f>_xlfn.BINOM.INV(BinomTrials,_xlfn.GAMMA.INV(Table3[[#This Row],[RV gamma]],GammaShape2,GammaRate2)/BinomTrials,Table3[[#This Row],[RV binom]])</f>
        <v>0</v>
      </c>
      <c r="M3410" s="1">
        <f>Table3[[#This Row],[Risk 2 simulated occurences]]*_xlfn.LOGNORM.INV(Table3[[#This Row],[RV lognorm]],(LN(ImpLow2)+LN(ImpUp2))/2,(LN(ImpUp2)-LN(ImpLow2))/3.29)</f>
        <v>0</v>
      </c>
    </row>
    <row r="3411" spans="7:13">
      <c r="G3411">
        <v>0.21588962814579235</v>
      </c>
      <c r="H3411">
        <v>0.96522079732512156</v>
      </c>
      <c r="I3411">
        <v>0.71455196650445085</v>
      </c>
      <c r="J3411">
        <f>_xlfn.BINOM.INV(BinomTrials,_xlfn.GAMMA.INV(Table3[[#This Row],[RV gamma]],GammaShape1,GammaRate1)/BinomTrials,Table3[[#This Row],[RV binom]])</f>
        <v>2</v>
      </c>
      <c r="K3411" s="1">
        <f>Table3[[#This Row],[Risk 1 Simulated occurences]]*_xlfn.LOGNORM.INV(Table3[[#This Row],[RV lognorm]],(LN(ImpLow1)+LN(ImpUp1))/2,(LN(ImpUp1)-LN(ImpLow1))/3.29)</f>
        <v>94034.897581154</v>
      </c>
      <c r="L3411">
        <f>_xlfn.BINOM.INV(BinomTrials,_xlfn.GAMMA.INV(Table3[[#This Row],[RV gamma]],GammaShape2,GammaRate2)/BinomTrials,Table3[[#This Row],[RV binom]])</f>
        <v>1</v>
      </c>
      <c r="M3411" s="1">
        <f>Table3[[#This Row],[Risk 2 simulated occurences]]*_xlfn.LOGNORM.INV(Table3[[#This Row],[RV lognorm]],(LN(ImpLow2)+LN(ImpUp2))/2,(LN(ImpUp2)-LN(ImpLow2))/3.29)</f>
        <v>4701744.8790577017</v>
      </c>
    </row>
    <row r="3412" spans="7:13">
      <c r="G3412">
        <v>0.45698024633199918</v>
      </c>
      <c r="H3412">
        <v>0.46594064331890112</v>
      </c>
      <c r="I3412">
        <v>0.4749010403058031</v>
      </c>
      <c r="J3412">
        <f>_xlfn.BINOM.INV(BinomTrials,_xlfn.GAMMA.INV(Table3[[#This Row],[RV gamma]],GammaShape1,GammaRate1)/BinomTrials,Table3[[#This Row],[RV binom]])</f>
        <v>0</v>
      </c>
      <c r="K3412" s="1">
        <f>Table3[[#This Row],[Risk 1 Simulated occurences]]*_xlfn.LOGNORM.INV(Table3[[#This Row],[RV lognorm]],(LN(ImpLow1)+LN(ImpUp1))/2,(LN(ImpUp1)-LN(ImpLow1))/3.29)</f>
        <v>0</v>
      </c>
      <c r="L3412">
        <f>_xlfn.BINOM.INV(BinomTrials,_xlfn.GAMMA.INV(Table3[[#This Row],[RV gamma]],GammaShape2,GammaRate2)/BinomTrials,Table3[[#This Row],[RV binom]])</f>
        <v>0</v>
      </c>
      <c r="M3412" s="1">
        <f>Table3[[#This Row],[Risk 2 simulated occurences]]*_xlfn.LOGNORM.INV(Table3[[#This Row],[RV lognorm]],(LN(ImpLow2)+LN(ImpUp2))/2,(LN(ImpUp2)-LN(ImpLow2))/3.29)</f>
        <v>0</v>
      </c>
    </row>
    <row r="3413" spans="7:13">
      <c r="G3413">
        <v>0.46700010191043845</v>
      </c>
      <c r="H3413">
        <v>6.4392260771427429E-2</v>
      </c>
      <c r="I3413">
        <v>0.66178441963241641</v>
      </c>
      <c r="J3413">
        <f>_xlfn.BINOM.INV(BinomTrials,_xlfn.GAMMA.INV(Table3[[#This Row],[RV gamma]],GammaShape1,GammaRate1)/BinomTrials,Table3[[#This Row],[RV binom]])</f>
        <v>0</v>
      </c>
      <c r="K3413" s="1">
        <f>Table3[[#This Row],[Risk 1 Simulated occurences]]*_xlfn.LOGNORM.INV(Table3[[#This Row],[RV lognorm]],(LN(ImpLow1)+LN(ImpUp1))/2,(LN(ImpUp1)-LN(ImpLow1))/3.29)</f>
        <v>0</v>
      </c>
      <c r="L3413">
        <f>_xlfn.BINOM.INV(BinomTrials,_xlfn.GAMMA.INV(Table3[[#This Row],[RV gamma]],GammaShape2,GammaRate2)/BinomTrials,Table3[[#This Row],[RV binom]])</f>
        <v>0</v>
      </c>
      <c r="M3413" s="1">
        <f>Table3[[#This Row],[Risk 2 simulated occurences]]*_xlfn.LOGNORM.INV(Table3[[#This Row],[RV lognorm]],(LN(ImpLow2)+LN(ImpUp2))/2,(LN(ImpUp2)-LN(ImpLow2))/3.29)</f>
        <v>0</v>
      </c>
    </row>
    <row r="3414" spans="7:13">
      <c r="G3414">
        <v>0.87071280873879453</v>
      </c>
      <c r="H3414">
        <v>0.24072678538073169</v>
      </c>
      <c r="I3414">
        <v>0.6107407620226688</v>
      </c>
      <c r="J3414">
        <f>_xlfn.BINOM.INV(BinomTrials,_xlfn.GAMMA.INV(Table3[[#This Row],[RV gamma]],GammaShape1,GammaRate1)/BinomTrials,Table3[[#This Row],[RV binom]])</f>
        <v>0</v>
      </c>
      <c r="K3414" s="1">
        <f>Table3[[#This Row],[Risk 1 Simulated occurences]]*_xlfn.LOGNORM.INV(Table3[[#This Row],[RV lognorm]],(LN(ImpLow1)+LN(ImpUp1))/2,(LN(ImpUp1)-LN(ImpLow1))/3.29)</f>
        <v>0</v>
      </c>
      <c r="L3414">
        <f>_xlfn.BINOM.INV(BinomTrials,_xlfn.GAMMA.INV(Table3[[#This Row],[RV gamma]],GammaShape2,GammaRate2)/BinomTrials,Table3[[#This Row],[RV binom]])</f>
        <v>0</v>
      </c>
      <c r="M3414" s="1">
        <f>Table3[[#This Row],[Risk 2 simulated occurences]]*_xlfn.LOGNORM.INV(Table3[[#This Row],[RV lognorm]],(LN(ImpLow2)+LN(ImpUp2))/2,(LN(ImpUp2)-LN(ImpLow2))/3.29)</f>
        <v>0</v>
      </c>
    </row>
    <row r="3415" spans="7:13">
      <c r="G3415">
        <v>7.0176472920075283E-2</v>
      </c>
      <c r="H3415">
        <v>0.89508189395772386</v>
      </c>
      <c r="I3415">
        <v>0.71998731499537238</v>
      </c>
      <c r="J3415">
        <f>_xlfn.BINOM.INV(BinomTrials,_xlfn.GAMMA.INV(Table3[[#This Row],[RV gamma]],GammaShape1,GammaRate1)/BinomTrials,Table3[[#This Row],[RV binom]])</f>
        <v>1</v>
      </c>
      <c r="K3415" s="1">
        <f>Table3[[#This Row],[Risk 1 Simulated occurences]]*_xlfn.LOGNORM.INV(Table3[[#This Row],[RV lognorm]],(LN(ImpLow1)+LN(ImpUp1))/2,(LN(ImpUp1)-LN(ImpLow1))/3.29)</f>
        <v>47549.288154628746</v>
      </c>
      <c r="L3415">
        <f>_xlfn.BINOM.INV(BinomTrials,_xlfn.GAMMA.INV(Table3[[#This Row],[RV gamma]],GammaShape2,GammaRate2)/BinomTrials,Table3[[#This Row],[RV binom]])</f>
        <v>1</v>
      </c>
      <c r="M3415" s="1">
        <f>Table3[[#This Row],[Risk 2 simulated occurences]]*_xlfn.LOGNORM.INV(Table3[[#This Row],[RV lognorm]],(LN(ImpLow2)+LN(ImpUp2))/2,(LN(ImpUp2)-LN(ImpLow2))/3.29)</f>
        <v>4754928.815462877</v>
      </c>
    </row>
    <row r="3416" spans="7:13">
      <c r="G3416">
        <v>0.45598036770521683</v>
      </c>
      <c r="H3416">
        <v>0.64139174746414263</v>
      </c>
      <c r="I3416">
        <v>0.82680312722306848</v>
      </c>
      <c r="J3416">
        <f>_xlfn.BINOM.INV(BinomTrials,_xlfn.GAMMA.INV(Table3[[#This Row],[RV gamma]],GammaShape1,GammaRate1)/BinomTrials,Table3[[#This Row],[RV binom]])</f>
        <v>1</v>
      </c>
      <c r="K3416" s="1">
        <f>Table3[[#This Row],[Risk 1 Simulated occurences]]*_xlfn.LOGNORM.INV(Table3[[#This Row],[RV lognorm]],(LN(ImpLow1)+LN(ImpUp1))/2,(LN(ImpUp1)-LN(ImpLow1))/3.29)</f>
        <v>61122.740502987588</v>
      </c>
      <c r="L3416">
        <f>_xlfn.BINOM.INV(BinomTrials,_xlfn.GAMMA.INV(Table3[[#This Row],[RV gamma]],GammaShape2,GammaRate2)/BinomTrials,Table3[[#This Row],[RV binom]])</f>
        <v>0</v>
      </c>
      <c r="M3416" s="1">
        <f>Table3[[#This Row],[Risk 2 simulated occurences]]*_xlfn.LOGNORM.INV(Table3[[#This Row],[RV lognorm]],(LN(ImpLow2)+LN(ImpUp2))/2,(LN(ImpUp2)-LN(ImpLow2))/3.29)</f>
        <v>0</v>
      </c>
    </row>
    <row r="3417" spans="7:13">
      <c r="G3417">
        <v>0.66204002157879993</v>
      </c>
      <c r="H3417">
        <v>0.87109962984505096</v>
      </c>
      <c r="I3417">
        <v>8.0159238111301906E-2</v>
      </c>
      <c r="J3417">
        <f>_xlfn.BINOM.INV(BinomTrials,_xlfn.GAMMA.INV(Table3[[#This Row],[RV gamma]],GammaShape1,GammaRate1)/BinomTrials,Table3[[#This Row],[RV binom]])</f>
        <v>1</v>
      </c>
      <c r="K3417" s="1">
        <f>Table3[[#This Row],[Risk 1 Simulated occurences]]*_xlfn.LOGNORM.INV(Table3[[#This Row],[RV lognorm]],(LN(ImpLow1)+LN(ImpUp1))/2,(LN(ImpUp1)-LN(ImpLow1))/3.29)</f>
        <v>11837.279399891031</v>
      </c>
      <c r="L3417">
        <f>_xlfn.BINOM.INV(BinomTrials,_xlfn.GAMMA.INV(Table3[[#This Row],[RV gamma]],GammaShape2,GammaRate2)/BinomTrials,Table3[[#This Row],[RV binom]])</f>
        <v>1</v>
      </c>
      <c r="M3417" s="1">
        <f>Table3[[#This Row],[Risk 2 simulated occurences]]*_xlfn.LOGNORM.INV(Table3[[#This Row],[RV lognorm]],(LN(ImpLow2)+LN(ImpUp2))/2,(LN(ImpUp2)-LN(ImpLow2))/3.29)</f>
        <v>1183727.9399891016</v>
      </c>
    </row>
    <row r="3418" spans="7:13">
      <c r="G3418">
        <v>0.90664267489064609</v>
      </c>
      <c r="H3418">
        <v>0.57147880577085486</v>
      </c>
      <c r="I3418">
        <v>0.2363149366510636</v>
      </c>
      <c r="J3418">
        <f>_xlfn.BINOM.INV(BinomTrials,_xlfn.GAMMA.INV(Table3[[#This Row],[RV gamma]],GammaShape1,GammaRate1)/BinomTrials,Table3[[#This Row],[RV binom]])</f>
        <v>1</v>
      </c>
      <c r="K3418" s="1">
        <f>Table3[[#This Row],[Risk 1 Simulated occurences]]*_xlfn.LOGNORM.INV(Table3[[#This Row],[RV lognorm]],(LN(ImpLow1)+LN(ImpUp1))/2,(LN(ImpUp1)-LN(ImpLow1))/3.29)</f>
        <v>19129.34518326632</v>
      </c>
      <c r="L3418">
        <f>_xlfn.BINOM.INV(BinomTrials,_xlfn.GAMMA.INV(Table3[[#This Row],[RV gamma]],GammaShape2,GammaRate2)/BinomTrials,Table3[[#This Row],[RV binom]])</f>
        <v>0</v>
      </c>
      <c r="M3418" s="1">
        <f>Table3[[#This Row],[Risk 2 simulated occurences]]*_xlfn.LOGNORM.INV(Table3[[#This Row],[RV lognorm]],(LN(ImpLow2)+LN(ImpUp2))/2,(LN(ImpUp2)-LN(ImpLow2))/3.29)</f>
        <v>0</v>
      </c>
    </row>
    <row r="3419" spans="7:13">
      <c r="G3419">
        <v>0.94343688708890083</v>
      </c>
      <c r="H3419">
        <v>0.84428859075731066</v>
      </c>
      <c r="I3419">
        <v>0.7451402944257205</v>
      </c>
      <c r="J3419">
        <f>_xlfn.BINOM.INV(BinomTrials,_xlfn.GAMMA.INV(Table3[[#This Row],[RV gamma]],GammaShape1,GammaRate1)/BinomTrials,Table3[[#This Row],[RV binom]])</f>
        <v>1</v>
      </c>
      <c r="K3419" s="1">
        <f>Table3[[#This Row],[Risk 1 Simulated occurences]]*_xlfn.LOGNORM.INV(Table3[[#This Row],[RV lognorm]],(LN(ImpLow1)+LN(ImpUp1))/2,(LN(ImpUp1)-LN(ImpLow1))/3.29)</f>
        <v>50163.454303669059</v>
      </c>
      <c r="L3419">
        <f>_xlfn.BINOM.INV(BinomTrials,_xlfn.GAMMA.INV(Table3[[#This Row],[RV gamma]],GammaShape2,GammaRate2)/BinomTrials,Table3[[#This Row],[RV binom]])</f>
        <v>1</v>
      </c>
      <c r="M3419" s="1">
        <f>Table3[[#This Row],[Risk 2 simulated occurences]]*_xlfn.LOGNORM.INV(Table3[[#This Row],[RV lognorm]],(LN(ImpLow2)+LN(ImpUp2))/2,(LN(ImpUp2)-LN(ImpLow2))/3.29)</f>
        <v>5016345.4303669166</v>
      </c>
    </row>
    <row r="3420" spans="7:13">
      <c r="G3420">
        <v>0.34376130315650316</v>
      </c>
      <c r="H3420">
        <v>0.95834485812035619</v>
      </c>
      <c r="I3420">
        <v>0.57292841308420916</v>
      </c>
      <c r="J3420">
        <f>_xlfn.BINOM.INV(BinomTrials,_xlfn.GAMMA.INV(Table3[[#This Row],[RV gamma]],GammaShape1,GammaRate1)/BinomTrials,Table3[[#This Row],[RV binom]])</f>
        <v>2</v>
      </c>
      <c r="K3420" s="1">
        <f>Table3[[#This Row],[Risk 1 Simulated occurences]]*_xlfn.LOGNORM.INV(Table3[[#This Row],[RV lognorm]],(LN(ImpLow1)+LN(ImpUp1))/2,(LN(ImpUp1)-LN(ImpLow1))/3.29)</f>
        <v>71929.458109479805</v>
      </c>
      <c r="L3420">
        <f>_xlfn.BINOM.INV(BinomTrials,_xlfn.GAMMA.INV(Table3[[#This Row],[RV gamma]],GammaShape2,GammaRate2)/BinomTrials,Table3[[#This Row],[RV binom]])</f>
        <v>1</v>
      </c>
      <c r="M3420" s="1">
        <f>Table3[[#This Row],[Risk 2 simulated occurences]]*_xlfn.LOGNORM.INV(Table3[[#This Row],[RV lognorm]],(LN(ImpLow2)+LN(ImpUp2))/2,(LN(ImpUp2)-LN(ImpLow2))/3.29)</f>
        <v>3596472.9054739918</v>
      </c>
    </row>
    <row r="3421" spans="7:13">
      <c r="G3421">
        <v>0.59622215134847079</v>
      </c>
      <c r="H3421">
        <v>0.90203042882589179</v>
      </c>
      <c r="I3421">
        <v>0.20783870630331278</v>
      </c>
      <c r="J3421">
        <f>_xlfn.BINOM.INV(BinomTrials,_xlfn.GAMMA.INV(Table3[[#This Row],[RV gamma]],GammaShape1,GammaRate1)/BinomTrials,Table3[[#This Row],[RV binom]])</f>
        <v>1</v>
      </c>
      <c r="K3421" s="1">
        <f>Table3[[#This Row],[Risk 1 Simulated occurences]]*_xlfn.LOGNORM.INV(Table3[[#This Row],[RV lognorm]],(LN(ImpLow1)+LN(ImpUp1))/2,(LN(ImpUp1)-LN(ImpLow1))/3.29)</f>
        <v>17889.607388331504</v>
      </c>
      <c r="L3421">
        <f>_xlfn.BINOM.INV(BinomTrials,_xlfn.GAMMA.INV(Table3[[#This Row],[RV gamma]],GammaShape2,GammaRate2)/BinomTrials,Table3[[#This Row],[RV binom]])</f>
        <v>1</v>
      </c>
      <c r="M3421" s="1">
        <f>Table3[[#This Row],[Risk 2 simulated occurences]]*_xlfn.LOGNORM.INV(Table3[[#This Row],[RV lognorm]],(LN(ImpLow2)+LN(ImpUp2))/2,(LN(ImpUp2)-LN(ImpLow2))/3.29)</f>
        <v>1788960.7388331511</v>
      </c>
    </row>
    <row r="3422" spans="7:13">
      <c r="G3422">
        <v>0.70569771374841117</v>
      </c>
      <c r="H3422">
        <v>0.42541727676308588</v>
      </c>
      <c r="I3422">
        <v>0.1451368397777606</v>
      </c>
      <c r="J3422">
        <f>_xlfn.BINOM.INV(BinomTrials,_xlfn.GAMMA.INV(Table3[[#This Row],[RV gamma]],GammaShape1,GammaRate1)/BinomTrials,Table3[[#This Row],[RV binom]])</f>
        <v>0</v>
      </c>
      <c r="K3422" s="1">
        <f>Table3[[#This Row],[Risk 1 Simulated occurences]]*_xlfn.LOGNORM.INV(Table3[[#This Row],[RV lognorm]],(LN(ImpLow1)+LN(ImpUp1))/2,(LN(ImpUp1)-LN(ImpLow1))/3.29)</f>
        <v>0</v>
      </c>
      <c r="L3422">
        <f>_xlfn.BINOM.INV(BinomTrials,_xlfn.GAMMA.INV(Table3[[#This Row],[RV gamma]],GammaShape2,GammaRate2)/BinomTrials,Table3[[#This Row],[RV binom]])</f>
        <v>0</v>
      </c>
      <c r="M3422" s="1">
        <f>Table3[[#This Row],[Risk 2 simulated occurences]]*_xlfn.LOGNORM.INV(Table3[[#This Row],[RV lognorm]],(LN(ImpLow2)+LN(ImpUp2))/2,(LN(ImpUp2)-LN(ImpLow2))/3.29)</f>
        <v>0</v>
      </c>
    </row>
    <row r="3423" spans="7:13">
      <c r="G3423">
        <v>0.6614749695460661</v>
      </c>
      <c r="H3423">
        <v>0.98817055718422431</v>
      </c>
      <c r="I3423">
        <v>0.31486614482238245</v>
      </c>
      <c r="J3423">
        <f>_xlfn.BINOM.INV(BinomTrials,_xlfn.GAMMA.INV(Table3[[#This Row],[RV gamma]],GammaShape1,GammaRate1)/BinomTrials,Table3[[#This Row],[RV binom]])</f>
        <v>3</v>
      </c>
      <c r="K3423" s="1">
        <f>Table3[[#This Row],[Risk 1 Simulated occurences]]*_xlfn.LOGNORM.INV(Table3[[#This Row],[RV lognorm]],(LN(ImpLow1)+LN(ImpUp1))/2,(LN(ImpUp1)-LN(ImpLow1))/3.29)</f>
        <v>67699.456035832045</v>
      </c>
      <c r="L3423">
        <f>_xlfn.BINOM.INV(BinomTrials,_xlfn.GAMMA.INV(Table3[[#This Row],[RV gamma]],GammaShape2,GammaRate2)/BinomTrials,Table3[[#This Row],[RV binom]])</f>
        <v>2</v>
      </c>
      <c r="M3423" s="1">
        <f>Table3[[#This Row],[Risk 2 simulated occurences]]*_xlfn.LOGNORM.INV(Table3[[#This Row],[RV lognorm]],(LN(ImpLow2)+LN(ImpUp2))/2,(LN(ImpUp2)-LN(ImpLow2))/3.29)</f>
        <v>4513297.0690554716</v>
      </c>
    </row>
    <row r="3424" spans="7:13">
      <c r="G3424">
        <v>0.40981316073323282</v>
      </c>
      <c r="H3424">
        <v>0.18255459525741385</v>
      </c>
      <c r="I3424">
        <v>0.95529602978159489</v>
      </c>
      <c r="J3424">
        <f>_xlfn.BINOM.INV(BinomTrials,_xlfn.GAMMA.INV(Table3[[#This Row],[RV gamma]],GammaShape1,GammaRate1)/BinomTrials,Table3[[#This Row],[RV binom]])</f>
        <v>0</v>
      </c>
      <c r="K3424" s="1">
        <f>Table3[[#This Row],[Risk 1 Simulated occurences]]*_xlfn.LOGNORM.INV(Table3[[#This Row],[RV lognorm]],(LN(ImpLow1)+LN(ImpUp1))/2,(LN(ImpUp1)-LN(ImpLow1))/3.29)</f>
        <v>0</v>
      </c>
      <c r="L3424">
        <f>_xlfn.BINOM.INV(BinomTrials,_xlfn.GAMMA.INV(Table3[[#This Row],[RV gamma]],GammaShape2,GammaRate2)/BinomTrials,Table3[[#This Row],[RV binom]])</f>
        <v>0</v>
      </c>
      <c r="M3424" s="1">
        <f>Table3[[#This Row],[Risk 2 simulated occurences]]*_xlfn.LOGNORM.INV(Table3[[#This Row],[RV lognorm]],(LN(ImpLow2)+LN(ImpUp2))/2,(LN(ImpUp2)-LN(ImpLow2))/3.29)</f>
        <v>0</v>
      </c>
    </row>
    <row r="3425" spans="7:13">
      <c r="G3425">
        <v>0.72979244344392435</v>
      </c>
      <c r="H3425">
        <v>0.19508249135458958</v>
      </c>
      <c r="I3425">
        <v>0.66037253926525474</v>
      </c>
      <c r="J3425">
        <f>_xlfn.BINOM.INV(BinomTrials,_xlfn.GAMMA.INV(Table3[[#This Row],[RV gamma]],GammaShape1,GammaRate1)/BinomTrials,Table3[[#This Row],[RV binom]])</f>
        <v>0</v>
      </c>
      <c r="K3425" s="1">
        <f>Table3[[#This Row],[Risk 1 Simulated occurences]]*_xlfn.LOGNORM.INV(Table3[[#This Row],[RV lognorm]],(LN(ImpLow1)+LN(ImpUp1))/2,(LN(ImpUp1)-LN(ImpLow1))/3.29)</f>
        <v>0</v>
      </c>
      <c r="L3425">
        <f>_xlfn.BINOM.INV(BinomTrials,_xlfn.GAMMA.INV(Table3[[#This Row],[RV gamma]],GammaShape2,GammaRate2)/BinomTrials,Table3[[#This Row],[RV binom]])</f>
        <v>0</v>
      </c>
      <c r="M3425" s="1">
        <f>Table3[[#This Row],[Risk 2 simulated occurences]]*_xlfn.LOGNORM.INV(Table3[[#This Row],[RV lognorm]],(LN(ImpLow2)+LN(ImpUp2))/2,(LN(ImpUp2)-LN(ImpLow2))/3.29)</f>
        <v>0</v>
      </c>
    </row>
    <row r="3426" spans="7:13">
      <c r="G3426">
        <v>0.62159696203730863</v>
      </c>
      <c r="H3426">
        <v>0.75143219658705973</v>
      </c>
      <c r="I3426">
        <v>0.88126743113681094</v>
      </c>
      <c r="J3426">
        <f>_xlfn.BINOM.INV(BinomTrials,_xlfn.GAMMA.INV(Table3[[#This Row],[RV gamma]],GammaShape1,GammaRate1)/BinomTrials,Table3[[#This Row],[RV binom]])</f>
        <v>1</v>
      </c>
      <c r="K3426" s="1">
        <f>Table3[[#This Row],[Risk 1 Simulated occurences]]*_xlfn.LOGNORM.INV(Table3[[#This Row],[RV lognorm]],(LN(ImpLow1)+LN(ImpUp1))/2,(LN(ImpUp1)-LN(ImpLow1))/3.29)</f>
        <v>72288.940086316608</v>
      </c>
      <c r="L3426">
        <f>_xlfn.BINOM.INV(BinomTrials,_xlfn.GAMMA.INV(Table3[[#This Row],[RV gamma]],GammaShape2,GammaRate2)/BinomTrials,Table3[[#This Row],[RV binom]])</f>
        <v>0</v>
      </c>
      <c r="M3426" s="1">
        <f>Table3[[#This Row],[Risk 2 simulated occurences]]*_xlfn.LOGNORM.INV(Table3[[#This Row],[RV lognorm]],(LN(ImpLow2)+LN(ImpUp2))/2,(LN(ImpUp2)-LN(ImpLow2))/3.29)</f>
        <v>0</v>
      </c>
    </row>
    <row r="3427" spans="7:13">
      <c r="G3427">
        <v>0.18014096104546495</v>
      </c>
      <c r="H3427">
        <v>0.32092803871302311</v>
      </c>
      <c r="I3427">
        <v>0.46171511638058121</v>
      </c>
      <c r="J3427">
        <f>_xlfn.BINOM.INV(BinomTrials,_xlfn.GAMMA.INV(Table3[[#This Row],[RV gamma]],GammaShape1,GammaRate1)/BinomTrials,Table3[[#This Row],[RV binom]])</f>
        <v>0</v>
      </c>
      <c r="K3427" s="1">
        <f>Table3[[#This Row],[Risk 1 Simulated occurences]]*_xlfn.LOGNORM.INV(Table3[[#This Row],[RV lognorm]],(LN(ImpLow1)+LN(ImpUp1))/2,(LN(ImpUp1)-LN(ImpLow1))/3.29)</f>
        <v>0</v>
      </c>
      <c r="L3427">
        <f>_xlfn.BINOM.INV(BinomTrials,_xlfn.GAMMA.INV(Table3[[#This Row],[RV gamma]],GammaShape2,GammaRate2)/BinomTrials,Table3[[#This Row],[RV binom]])</f>
        <v>0</v>
      </c>
      <c r="M3427" s="1">
        <f>Table3[[#This Row],[Risk 2 simulated occurences]]*_xlfn.LOGNORM.INV(Table3[[#This Row],[RV lognorm]],(LN(ImpLow2)+LN(ImpUp2))/2,(LN(ImpUp2)-LN(ImpLow2))/3.29)</f>
        <v>0</v>
      </c>
    </row>
    <row r="3428" spans="7:13">
      <c r="G3428">
        <v>0.62913229112938618</v>
      </c>
      <c r="H3428">
        <v>0.83754664977898197</v>
      </c>
      <c r="I3428">
        <v>4.5961008428577803E-2</v>
      </c>
      <c r="J3428">
        <f>_xlfn.BINOM.INV(BinomTrials,_xlfn.GAMMA.INV(Table3[[#This Row],[RV gamma]],GammaShape1,GammaRate1)/BinomTrials,Table3[[#This Row],[RV binom]])</f>
        <v>1</v>
      </c>
      <c r="K3428" s="1">
        <f>Table3[[#This Row],[Risk 1 Simulated occurences]]*_xlfn.LOGNORM.INV(Table3[[#This Row],[RV lognorm]],(LN(ImpLow1)+LN(ImpUp1))/2,(LN(ImpUp1)-LN(ImpLow1))/3.29)</f>
        <v>9721.5846894129972</v>
      </c>
      <c r="L3428">
        <f>_xlfn.BINOM.INV(BinomTrials,_xlfn.GAMMA.INV(Table3[[#This Row],[RV gamma]],GammaShape2,GammaRate2)/BinomTrials,Table3[[#This Row],[RV binom]])</f>
        <v>1</v>
      </c>
      <c r="M3428" s="1">
        <f>Table3[[#This Row],[Risk 2 simulated occurences]]*_xlfn.LOGNORM.INV(Table3[[#This Row],[RV lognorm]],(LN(ImpLow2)+LN(ImpUp2))/2,(LN(ImpUp2)-LN(ImpLow2))/3.29)</f>
        <v>972158.46894130006</v>
      </c>
    </row>
    <row r="3429" spans="7:13">
      <c r="G3429">
        <v>0.82641701159366265</v>
      </c>
      <c r="H3429">
        <v>0.64654283535040113</v>
      </c>
      <c r="I3429">
        <v>0.46666865910713962</v>
      </c>
      <c r="J3429">
        <f>_xlfn.BINOM.INV(BinomTrials,_xlfn.GAMMA.INV(Table3[[#This Row],[RV gamma]],GammaShape1,GammaRate1)/BinomTrials,Table3[[#This Row],[RV binom]])</f>
        <v>1</v>
      </c>
      <c r="K3429" s="1">
        <f>Table3[[#This Row],[Risk 1 Simulated occurences]]*_xlfn.LOGNORM.INV(Table3[[#This Row],[RV lognorm]],(LN(ImpLow1)+LN(ImpUp1))/2,(LN(ImpUp1)-LN(ImpLow1))/3.29)</f>
        <v>29824.657457605255</v>
      </c>
      <c r="L3429">
        <f>_xlfn.BINOM.INV(BinomTrials,_xlfn.GAMMA.INV(Table3[[#This Row],[RV gamma]],GammaShape2,GammaRate2)/BinomTrials,Table3[[#This Row],[RV binom]])</f>
        <v>0</v>
      </c>
      <c r="M3429" s="1">
        <f>Table3[[#This Row],[Risk 2 simulated occurences]]*_xlfn.LOGNORM.INV(Table3[[#This Row],[RV lognorm]],(LN(ImpLow2)+LN(ImpUp2))/2,(LN(ImpUp2)-LN(ImpLow2))/3.29)</f>
        <v>0</v>
      </c>
    </row>
    <row r="3430" spans="7:13">
      <c r="G3430">
        <v>0.59071385468855209</v>
      </c>
      <c r="H3430">
        <v>0.44543373419224924</v>
      </c>
      <c r="I3430">
        <v>0.30015361369594634</v>
      </c>
      <c r="J3430">
        <f>_xlfn.BINOM.INV(BinomTrials,_xlfn.GAMMA.INV(Table3[[#This Row],[RV gamma]],GammaShape1,GammaRate1)/BinomTrials,Table3[[#This Row],[RV binom]])</f>
        <v>0</v>
      </c>
      <c r="K3430" s="1">
        <f>Table3[[#This Row],[Risk 1 Simulated occurences]]*_xlfn.LOGNORM.INV(Table3[[#This Row],[RV lognorm]],(LN(ImpLow1)+LN(ImpUp1))/2,(LN(ImpUp1)-LN(ImpLow1))/3.29)</f>
        <v>0</v>
      </c>
      <c r="L3430">
        <f>_xlfn.BINOM.INV(BinomTrials,_xlfn.GAMMA.INV(Table3[[#This Row],[RV gamma]],GammaShape2,GammaRate2)/BinomTrials,Table3[[#This Row],[RV binom]])</f>
        <v>0</v>
      </c>
      <c r="M3430" s="1">
        <f>Table3[[#This Row],[Risk 2 simulated occurences]]*_xlfn.LOGNORM.INV(Table3[[#This Row],[RV lognorm]],(LN(ImpLow2)+LN(ImpUp2))/2,(LN(ImpUp2)-LN(ImpLow2))/3.29)</f>
        <v>0</v>
      </c>
    </row>
    <row r="3431" spans="7:13">
      <c r="G3431">
        <v>0.12775575049582671</v>
      </c>
      <c r="H3431">
        <v>0.4047705691329998</v>
      </c>
      <c r="I3431">
        <v>0.68178538777017283</v>
      </c>
      <c r="J3431">
        <f>_xlfn.BINOM.INV(BinomTrials,_xlfn.GAMMA.INV(Table3[[#This Row],[RV gamma]],GammaShape1,GammaRate1)/BinomTrials,Table3[[#This Row],[RV binom]])</f>
        <v>0</v>
      </c>
      <c r="K3431" s="1">
        <f>Table3[[#This Row],[Risk 1 Simulated occurences]]*_xlfn.LOGNORM.INV(Table3[[#This Row],[RV lognorm]],(LN(ImpLow1)+LN(ImpUp1))/2,(LN(ImpUp1)-LN(ImpLow1))/3.29)</f>
        <v>0</v>
      </c>
      <c r="L3431">
        <f>_xlfn.BINOM.INV(BinomTrials,_xlfn.GAMMA.INV(Table3[[#This Row],[RV gamma]],GammaShape2,GammaRate2)/BinomTrials,Table3[[#This Row],[RV binom]])</f>
        <v>0</v>
      </c>
      <c r="M3431" s="1">
        <f>Table3[[#This Row],[Risk 2 simulated occurences]]*_xlfn.LOGNORM.INV(Table3[[#This Row],[RV lognorm]],(LN(ImpLow2)+LN(ImpUp2))/2,(LN(ImpUp2)-LN(ImpLow2))/3.29)</f>
        <v>0</v>
      </c>
    </row>
    <row r="3432" spans="7:13">
      <c r="G3432">
        <v>0.19089858335950347</v>
      </c>
      <c r="H3432">
        <v>0.9789554183273369</v>
      </c>
      <c r="I3432">
        <v>0.76701225329517031</v>
      </c>
      <c r="J3432">
        <f>_xlfn.BINOM.INV(BinomTrials,_xlfn.GAMMA.INV(Table3[[#This Row],[RV gamma]],GammaShape1,GammaRate1)/BinomTrials,Table3[[#This Row],[RV binom]])</f>
        <v>2</v>
      </c>
      <c r="K3432" s="1">
        <f>Table3[[#This Row],[Risk 1 Simulated occurences]]*_xlfn.LOGNORM.INV(Table3[[#This Row],[RV lognorm]],(LN(ImpLow1)+LN(ImpUp1))/2,(LN(ImpUp1)-LN(ImpLow1))/3.29)</f>
        <v>105347.33321785816</v>
      </c>
      <c r="L3432">
        <f>_xlfn.BINOM.INV(BinomTrials,_xlfn.GAMMA.INV(Table3[[#This Row],[RV gamma]],GammaShape2,GammaRate2)/BinomTrials,Table3[[#This Row],[RV binom]])</f>
        <v>1</v>
      </c>
      <c r="M3432" s="1">
        <f>Table3[[#This Row],[Risk 2 simulated occurences]]*_xlfn.LOGNORM.INV(Table3[[#This Row],[RV lognorm]],(LN(ImpLow2)+LN(ImpUp2))/2,(LN(ImpUp2)-LN(ImpLow2))/3.29)</f>
        <v>5267366.6608929103</v>
      </c>
    </row>
    <row r="3433" spans="7:13">
      <c r="G3433">
        <v>0.43249052317463349</v>
      </c>
      <c r="H3433">
        <v>0.30371582755060672</v>
      </c>
      <c r="I3433">
        <v>0.17494113192657992</v>
      </c>
      <c r="J3433">
        <f>_xlfn.BINOM.INV(BinomTrials,_xlfn.GAMMA.INV(Table3[[#This Row],[RV gamma]],GammaShape1,GammaRate1)/BinomTrials,Table3[[#This Row],[RV binom]])</f>
        <v>0</v>
      </c>
      <c r="K3433" s="1">
        <f>Table3[[#This Row],[Risk 1 Simulated occurences]]*_xlfn.LOGNORM.INV(Table3[[#This Row],[RV lognorm]],(LN(ImpLow1)+LN(ImpUp1))/2,(LN(ImpUp1)-LN(ImpLow1))/3.29)</f>
        <v>0</v>
      </c>
      <c r="L3433">
        <f>_xlfn.BINOM.INV(BinomTrials,_xlfn.GAMMA.INV(Table3[[#This Row],[RV gamma]],GammaShape2,GammaRate2)/BinomTrials,Table3[[#This Row],[RV binom]])</f>
        <v>0</v>
      </c>
      <c r="M3433" s="1">
        <f>Table3[[#This Row],[Risk 2 simulated occurences]]*_xlfn.LOGNORM.INV(Table3[[#This Row],[RV lognorm]],(LN(ImpLow2)+LN(ImpUp2))/2,(LN(ImpUp2)-LN(ImpLow2))/3.29)</f>
        <v>0</v>
      </c>
    </row>
    <row r="3434" spans="7:13">
      <c r="G3434">
        <v>0.86822299606549691</v>
      </c>
      <c r="H3434">
        <v>0.55191364304717339</v>
      </c>
      <c r="I3434">
        <v>0.23560429002884975</v>
      </c>
      <c r="J3434">
        <f>_xlfn.BINOM.INV(BinomTrials,_xlfn.GAMMA.INV(Table3[[#This Row],[RV gamma]],GammaShape1,GammaRate1)/BinomTrials,Table3[[#This Row],[RV binom]])</f>
        <v>1</v>
      </c>
      <c r="K3434" s="1">
        <f>Table3[[#This Row],[Risk 1 Simulated occurences]]*_xlfn.LOGNORM.INV(Table3[[#This Row],[RV lognorm]],(LN(ImpLow1)+LN(ImpUp1))/2,(LN(ImpUp1)-LN(ImpLow1))/3.29)</f>
        <v>19098.479054945517</v>
      </c>
      <c r="L3434">
        <f>_xlfn.BINOM.INV(BinomTrials,_xlfn.GAMMA.INV(Table3[[#This Row],[RV gamma]],GammaShape2,GammaRate2)/BinomTrials,Table3[[#This Row],[RV binom]])</f>
        <v>0</v>
      </c>
      <c r="M3434" s="1">
        <f>Table3[[#This Row],[Risk 2 simulated occurences]]*_xlfn.LOGNORM.INV(Table3[[#This Row],[RV lognorm]],(LN(ImpLow2)+LN(ImpUp2))/2,(LN(ImpUp2)-LN(ImpLow2))/3.29)</f>
        <v>0</v>
      </c>
    </row>
    <row r="3435" spans="7:13">
      <c r="G3435">
        <v>0.22389487280691736</v>
      </c>
      <c r="H3435">
        <v>1.2598693842347103E-2</v>
      </c>
      <c r="I3435">
        <v>0.80130251487777682</v>
      </c>
      <c r="J3435">
        <f>_xlfn.BINOM.INV(BinomTrials,_xlfn.GAMMA.INV(Table3[[#This Row],[RV gamma]],GammaShape1,GammaRate1)/BinomTrials,Table3[[#This Row],[RV binom]])</f>
        <v>0</v>
      </c>
      <c r="K3435" s="1">
        <f>Table3[[#This Row],[Risk 1 Simulated occurences]]*_xlfn.LOGNORM.INV(Table3[[#This Row],[RV lognorm]],(LN(ImpLow1)+LN(ImpUp1))/2,(LN(ImpUp1)-LN(ImpLow1))/3.29)</f>
        <v>0</v>
      </c>
      <c r="L3435">
        <f>_xlfn.BINOM.INV(BinomTrials,_xlfn.GAMMA.INV(Table3[[#This Row],[RV gamma]],GammaShape2,GammaRate2)/BinomTrials,Table3[[#This Row],[RV binom]])</f>
        <v>0</v>
      </c>
      <c r="M3435" s="1">
        <f>Table3[[#This Row],[Risk 2 simulated occurences]]*_xlfn.LOGNORM.INV(Table3[[#This Row],[RV lognorm]],(LN(ImpLow2)+LN(ImpUp2))/2,(LN(ImpUp2)-LN(ImpLow2))/3.29)</f>
        <v>0</v>
      </c>
    </row>
    <row r="3436" spans="7:13">
      <c r="G3436">
        <v>1.1272658599201897E-3</v>
      </c>
      <c r="H3436">
        <v>0.74624740832776171</v>
      </c>
      <c r="I3436">
        <v>0.49136755079560335</v>
      </c>
      <c r="J3436">
        <f>_xlfn.BINOM.INV(BinomTrials,_xlfn.GAMMA.INV(Table3[[#This Row],[RV gamma]],GammaShape1,GammaRate1)/BinomTrials,Table3[[#This Row],[RV binom]])</f>
        <v>0</v>
      </c>
      <c r="K3436" s="1">
        <f>Table3[[#This Row],[Risk 1 Simulated occurences]]*_xlfn.LOGNORM.INV(Table3[[#This Row],[RV lognorm]],(LN(ImpLow1)+LN(ImpUp1))/2,(LN(ImpUp1)-LN(ImpLow1))/3.29)</f>
        <v>0</v>
      </c>
      <c r="L3436">
        <f>_xlfn.BINOM.INV(BinomTrials,_xlfn.GAMMA.INV(Table3[[#This Row],[RV gamma]],GammaShape2,GammaRate2)/BinomTrials,Table3[[#This Row],[RV binom]])</f>
        <v>0</v>
      </c>
      <c r="M3436" s="1">
        <f>Table3[[#This Row],[Risk 2 simulated occurences]]*_xlfn.LOGNORM.INV(Table3[[#This Row],[RV lognorm]],(LN(ImpLow2)+LN(ImpUp2))/2,(LN(ImpUp2)-LN(ImpLow2))/3.29)</f>
        <v>0</v>
      </c>
    </row>
    <row r="3437" spans="7:13">
      <c r="G3437">
        <v>0.94595730767862751</v>
      </c>
      <c r="H3437">
        <v>0.18019176469193388</v>
      </c>
      <c r="I3437">
        <v>0.41442622170524029</v>
      </c>
      <c r="J3437">
        <f>_xlfn.BINOM.INV(BinomTrials,_xlfn.GAMMA.INV(Table3[[#This Row],[RV gamma]],GammaShape1,GammaRate1)/BinomTrials,Table3[[#This Row],[RV binom]])</f>
        <v>0</v>
      </c>
      <c r="K3437" s="1">
        <f>Table3[[#This Row],[Risk 1 Simulated occurences]]*_xlfn.LOGNORM.INV(Table3[[#This Row],[RV lognorm]],(LN(ImpLow1)+LN(ImpUp1))/2,(LN(ImpUp1)-LN(ImpLow1))/3.29)</f>
        <v>0</v>
      </c>
      <c r="L3437">
        <f>_xlfn.BINOM.INV(BinomTrials,_xlfn.GAMMA.INV(Table3[[#This Row],[RV gamma]],GammaShape2,GammaRate2)/BinomTrials,Table3[[#This Row],[RV binom]])</f>
        <v>0</v>
      </c>
      <c r="M3437" s="1">
        <f>Table3[[#This Row],[Risk 2 simulated occurences]]*_xlfn.LOGNORM.INV(Table3[[#This Row],[RV lognorm]],(LN(ImpLow2)+LN(ImpUp2))/2,(LN(ImpUp2)-LN(ImpLow2))/3.29)</f>
        <v>0</v>
      </c>
    </row>
    <row r="3438" spans="7:13">
      <c r="G3438">
        <v>0.70447015469170648</v>
      </c>
      <c r="H3438">
        <v>0.48298917733272034</v>
      </c>
      <c r="I3438">
        <v>0.2615081999737342</v>
      </c>
      <c r="J3438">
        <f>_xlfn.BINOM.INV(BinomTrials,_xlfn.GAMMA.INV(Table3[[#This Row],[RV gamma]],GammaShape1,GammaRate1)/BinomTrials,Table3[[#This Row],[RV binom]])</f>
        <v>0</v>
      </c>
      <c r="K3438" s="1">
        <f>Table3[[#This Row],[Risk 1 Simulated occurences]]*_xlfn.LOGNORM.INV(Table3[[#This Row],[RV lognorm]],(LN(ImpLow1)+LN(ImpUp1))/2,(LN(ImpUp1)-LN(ImpLow1))/3.29)</f>
        <v>0</v>
      </c>
      <c r="L3438">
        <f>_xlfn.BINOM.INV(BinomTrials,_xlfn.GAMMA.INV(Table3[[#This Row],[RV gamma]],GammaShape2,GammaRate2)/BinomTrials,Table3[[#This Row],[RV binom]])</f>
        <v>0</v>
      </c>
      <c r="M3438" s="1">
        <f>Table3[[#This Row],[Risk 2 simulated occurences]]*_xlfn.LOGNORM.INV(Table3[[#This Row],[RV lognorm]],(LN(ImpLow2)+LN(ImpUp2))/2,(LN(ImpUp2)-LN(ImpLow2))/3.29)</f>
        <v>0</v>
      </c>
    </row>
    <row r="3439" spans="7:13">
      <c r="G3439">
        <v>2.9889903510869436E-2</v>
      </c>
      <c r="H3439">
        <v>0.59910343103069041</v>
      </c>
      <c r="I3439">
        <v>0.16831695855051138</v>
      </c>
      <c r="J3439">
        <f>_xlfn.BINOM.INV(BinomTrials,_xlfn.GAMMA.INV(Table3[[#This Row],[RV gamma]],GammaShape1,GammaRate1)/BinomTrials,Table3[[#This Row],[RV binom]])</f>
        <v>0</v>
      </c>
      <c r="K3439" s="1">
        <f>Table3[[#This Row],[Risk 1 Simulated occurences]]*_xlfn.LOGNORM.INV(Table3[[#This Row],[RV lognorm]],(LN(ImpLow1)+LN(ImpUp1))/2,(LN(ImpUp1)-LN(ImpLow1))/3.29)</f>
        <v>0</v>
      </c>
      <c r="L3439">
        <f>_xlfn.BINOM.INV(BinomTrials,_xlfn.GAMMA.INV(Table3[[#This Row],[RV gamma]],GammaShape2,GammaRate2)/BinomTrials,Table3[[#This Row],[RV binom]])</f>
        <v>0</v>
      </c>
      <c r="M3439" s="1">
        <f>Table3[[#This Row],[Risk 2 simulated occurences]]*_xlfn.LOGNORM.INV(Table3[[#This Row],[RV lognorm]],(LN(ImpLow2)+LN(ImpUp2))/2,(LN(ImpUp2)-LN(ImpLow2))/3.29)</f>
        <v>0</v>
      </c>
    </row>
    <row r="3440" spans="7:13">
      <c r="G3440">
        <v>0.35960830718260645</v>
      </c>
      <c r="H3440">
        <v>0.13136533281363796</v>
      </c>
      <c r="I3440">
        <v>0.90312235844466948</v>
      </c>
      <c r="J3440">
        <f>_xlfn.BINOM.INV(BinomTrials,_xlfn.GAMMA.INV(Table3[[#This Row],[RV gamma]],GammaShape1,GammaRate1)/BinomTrials,Table3[[#This Row],[RV binom]])</f>
        <v>0</v>
      </c>
      <c r="K3440" s="1">
        <f>Table3[[#This Row],[Risk 1 Simulated occurences]]*_xlfn.LOGNORM.INV(Table3[[#This Row],[RV lognorm]],(LN(ImpLow1)+LN(ImpUp1))/2,(LN(ImpUp1)-LN(ImpLow1))/3.29)</f>
        <v>0</v>
      </c>
      <c r="L3440">
        <f>_xlfn.BINOM.INV(BinomTrials,_xlfn.GAMMA.INV(Table3[[#This Row],[RV gamma]],GammaShape2,GammaRate2)/BinomTrials,Table3[[#This Row],[RV binom]])</f>
        <v>0</v>
      </c>
      <c r="M3440" s="1">
        <f>Table3[[#This Row],[Risk 2 simulated occurences]]*_xlfn.LOGNORM.INV(Table3[[#This Row],[RV lognorm]],(LN(ImpLow2)+LN(ImpUp2))/2,(LN(ImpUp2)-LN(ImpLow2))/3.29)</f>
        <v>0</v>
      </c>
    </row>
    <row r="3441" spans="7:13">
      <c r="G3441">
        <v>0.93681881806665046</v>
      </c>
      <c r="H3441">
        <v>0.85714859881305538</v>
      </c>
      <c r="I3441">
        <v>0.77747837955946031</v>
      </c>
      <c r="J3441">
        <f>_xlfn.BINOM.INV(BinomTrials,_xlfn.GAMMA.INV(Table3[[#This Row],[RV gamma]],GammaShape1,GammaRate1)/BinomTrials,Table3[[#This Row],[RV binom]])</f>
        <v>1</v>
      </c>
      <c r="K3441" s="1">
        <f>Table3[[#This Row],[Risk 1 Simulated occurences]]*_xlfn.LOGNORM.INV(Table3[[#This Row],[RV lognorm]],(LN(ImpLow1)+LN(ImpUp1))/2,(LN(ImpUp1)-LN(ImpLow1))/3.29)</f>
        <v>53967.100756283013</v>
      </c>
      <c r="L3441">
        <f>_xlfn.BINOM.INV(BinomTrials,_xlfn.GAMMA.INV(Table3[[#This Row],[RV gamma]],GammaShape2,GammaRate2)/BinomTrials,Table3[[#This Row],[RV binom]])</f>
        <v>1</v>
      </c>
      <c r="M3441" s="1">
        <f>Table3[[#This Row],[Risk 2 simulated occurences]]*_xlfn.LOGNORM.INV(Table3[[#This Row],[RV lognorm]],(LN(ImpLow2)+LN(ImpUp2))/2,(LN(ImpUp2)-LN(ImpLow2))/3.29)</f>
        <v>5396710.075628303</v>
      </c>
    </row>
    <row r="3442" spans="7:13">
      <c r="G3442">
        <v>0.11387524619413318</v>
      </c>
      <c r="H3442">
        <v>9.6500251021469127E-2</v>
      </c>
      <c r="I3442">
        <v>7.9125255848805073E-2</v>
      </c>
      <c r="J3442">
        <f>_xlfn.BINOM.INV(BinomTrials,_xlfn.GAMMA.INV(Table3[[#This Row],[RV gamma]],GammaShape1,GammaRate1)/BinomTrials,Table3[[#This Row],[RV binom]])</f>
        <v>0</v>
      </c>
      <c r="K3442" s="1">
        <f>Table3[[#This Row],[Risk 1 Simulated occurences]]*_xlfn.LOGNORM.INV(Table3[[#This Row],[RV lognorm]],(LN(ImpLow1)+LN(ImpUp1))/2,(LN(ImpUp1)-LN(ImpLow1))/3.29)</f>
        <v>0</v>
      </c>
      <c r="L3442">
        <f>_xlfn.BINOM.INV(BinomTrials,_xlfn.GAMMA.INV(Table3[[#This Row],[RV gamma]],GammaShape2,GammaRate2)/BinomTrials,Table3[[#This Row],[RV binom]])</f>
        <v>0</v>
      </c>
      <c r="M3442" s="1">
        <f>Table3[[#This Row],[Risk 2 simulated occurences]]*_xlfn.LOGNORM.INV(Table3[[#This Row],[RV lognorm]],(LN(ImpLow2)+LN(ImpUp2))/2,(LN(ImpUp2)-LN(ImpLow2))/3.29)</f>
        <v>0</v>
      </c>
    </row>
    <row r="3443" spans="7:13">
      <c r="G3443">
        <v>0.90126278479642363</v>
      </c>
      <c r="H3443">
        <v>0.87971891783164768</v>
      </c>
      <c r="I3443">
        <v>0.85817505086687162</v>
      </c>
      <c r="J3443">
        <f>_xlfn.BINOM.INV(BinomTrials,_xlfn.GAMMA.INV(Table3[[#This Row],[RV gamma]],GammaShape1,GammaRate1)/BinomTrials,Table3[[#This Row],[RV binom]])</f>
        <v>2</v>
      </c>
      <c r="K3443" s="1">
        <f>Table3[[#This Row],[Risk 1 Simulated occurences]]*_xlfn.LOGNORM.INV(Table3[[#This Row],[RV lognorm]],(LN(ImpLow1)+LN(ImpUp1))/2,(LN(ImpUp1)-LN(ImpLow1))/3.29)</f>
        <v>133940.93509179528</v>
      </c>
      <c r="L3443">
        <f>_xlfn.BINOM.INV(BinomTrials,_xlfn.GAMMA.INV(Table3[[#This Row],[RV gamma]],GammaShape2,GammaRate2)/BinomTrials,Table3[[#This Row],[RV binom]])</f>
        <v>1</v>
      </c>
      <c r="M3443" s="1">
        <f>Table3[[#This Row],[Risk 2 simulated occurences]]*_xlfn.LOGNORM.INV(Table3[[#This Row],[RV lognorm]],(LN(ImpLow2)+LN(ImpUp2))/2,(LN(ImpUp2)-LN(ImpLow2))/3.29)</f>
        <v>6697046.7545897681</v>
      </c>
    </row>
    <row r="3444" spans="7:13">
      <c r="G3444">
        <v>0.52362407349218809</v>
      </c>
      <c r="H3444">
        <v>0.43585199650183881</v>
      </c>
      <c r="I3444">
        <v>0.34807991951148953</v>
      </c>
      <c r="J3444">
        <f>_xlfn.BINOM.INV(BinomTrials,_xlfn.GAMMA.INV(Table3[[#This Row],[RV gamma]],GammaShape1,GammaRate1)/BinomTrials,Table3[[#This Row],[RV binom]])</f>
        <v>0</v>
      </c>
      <c r="K3444" s="1">
        <f>Table3[[#This Row],[Risk 1 Simulated occurences]]*_xlfn.LOGNORM.INV(Table3[[#This Row],[RV lognorm]],(LN(ImpLow1)+LN(ImpUp1))/2,(LN(ImpUp1)-LN(ImpLow1))/3.29)</f>
        <v>0</v>
      </c>
      <c r="L3444">
        <f>_xlfn.BINOM.INV(BinomTrials,_xlfn.GAMMA.INV(Table3[[#This Row],[RV gamma]],GammaShape2,GammaRate2)/BinomTrials,Table3[[#This Row],[RV binom]])</f>
        <v>0</v>
      </c>
      <c r="M3444" s="1">
        <f>Table3[[#This Row],[Risk 2 simulated occurences]]*_xlfn.LOGNORM.INV(Table3[[#This Row],[RV lognorm]],(LN(ImpLow2)+LN(ImpUp2))/2,(LN(ImpUp2)-LN(ImpLow2))/3.29)</f>
        <v>0</v>
      </c>
    </row>
    <row r="3445" spans="7:13">
      <c r="G3445">
        <v>0.5498031832044028</v>
      </c>
      <c r="H3445">
        <v>0.36450520640448908</v>
      </c>
      <c r="I3445">
        <v>0.17920722960457541</v>
      </c>
      <c r="J3445">
        <f>_xlfn.BINOM.INV(BinomTrials,_xlfn.GAMMA.INV(Table3[[#This Row],[RV gamma]],GammaShape1,GammaRate1)/BinomTrials,Table3[[#This Row],[RV binom]])</f>
        <v>0</v>
      </c>
      <c r="K3445" s="1">
        <f>Table3[[#This Row],[Risk 1 Simulated occurences]]*_xlfn.LOGNORM.INV(Table3[[#This Row],[RV lognorm]],(LN(ImpLow1)+LN(ImpUp1))/2,(LN(ImpUp1)-LN(ImpLow1))/3.29)</f>
        <v>0</v>
      </c>
      <c r="L3445">
        <f>_xlfn.BINOM.INV(BinomTrials,_xlfn.GAMMA.INV(Table3[[#This Row],[RV gamma]],GammaShape2,GammaRate2)/BinomTrials,Table3[[#This Row],[RV binom]])</f>
        <v>0</v>
      </c>
      <c r="M3445" s="1">
        <f>Table3[[#This Row],[Risk 2 simulated occurences]]*_xlfn.LOGNORM.INV(Table3[[#This Row],[RV lognorm]],(LN(ImpLow2)+LN(ImpUp2))/2,(LN(ImpUp2)-LN(ImpLow2))/3.29)</f>
        <v>0</v>
      </c>
    </row>
    <row r="3446" spans="7:13">
      <c r="G3446">
        <v>0.54210011639730082</v>
      </c>
      <c r="H3446">
        <v>0.23900404024822824</v>
      </c>
      <c r="I3446">
        <v>0.93590796409915578</v>
      </c>
      <c r="J3446">
        <f>_xlfn.BINOM.INV(BinomTrials,_xlfn.GAMMA.INV(Table3[[#This Row],[RV gamma]],GammaShape1,GammaRate1)/BinomTrials,Table3[[#This Row],[RV binom]])</f>
        <v>0</v>
      </c>
      <c r="K3446" s="1">
        <f>Table3[[#This Row],[Risk 1 Simulated occurences]]*_xlfn.LOGNORM.INV(Table3[[#This Row],[RV lognorm]],(LN(ImpLow1)+LN(ImpUp1))/2,(LN(ImpUp1)-LN(ImpLow1))/3.29)</f>
        <v>0</v>
      </c>
      <c r="L3446">
        <f>_xlfn.BINOM.INV(BinomTrials,_xlfn.GAMMA.INV(Table3[[#This Row],[RV gamma]],GammaShape2,GammaRate2)/BinomTrials,Table3[[#This Row],[RV binom]])</f>
        <v>0</v>
      </c>
      <c r="M3446" s="1">
        <f>Table3[[#This Row],[Risk 2 simulated occurences]]*_xlfn.LOGNORM.INV(Table3[[#This Row],[RV lognorm]],(LN(ImpLow2)+LN(ImpUp2))/2,(LN(ImpUp2)-LN(ImpLow2))/3.29)</f>
        <v>0</v>
      </c>
    </row>
    <row r="3447" spans="7:13">
      <c r="G3447">
        <v>7.6656289434366059E-2</v>
      </c>
      <c r="H3447">
        <v>0.94090445197229478</v>
      </c>
      <c r="I3447">
        <v>0.80515261451022357</v>
      </c>
      <c r="J3447">
        <f>_xlfn.BINOM.INV(BinomTrials,_xlfn.GAMMA.INV(Table3[[#This Row],[RV gamma]],GammaShape1,GammaRate1)/BinomTrials,Table3[[#This Row],[RV binom]])</f>
        <v>1</v>
      </c>
      <c r="K3447" s="1">
        <f>Table3[[#This Row],[Risk 1 Simulated occurences]]*_xlfn.LOGNORM.INV(Table3[[#This Row],[RV lognorm]],(LN(ImpLow1)+LN(ImpUp1))/2,(LN(ImpUp1)-LN(ImpLow1))/3.29)</f>
        <v>57736.461187028406</v>
      </c>
      <c r="L3447">
        <f>_xlfn.BINOM.INV(BinomTrials,_xlfn.GAMMA.INV(Table3[[#This Row],[RV gamma]],GammaShape2,GammaRate2)/BinomTrials,Table3[[#This Row],[RV binom]])</f>
        <v>1</v>
      </c>
      <c r="M3447" s="1">
        <f>Table3[[#This Row],[Risk 2 simulated occurences]]*_xlfn.LOGNORM.INV(Table3[[#This Row],[RV lognorm]],(LN(ImpLow2)+LN(ImpUp2))/2,(LN(ImpUp2)-LN(ImpLow2))/3.29)</f>
        <v>5773646.1187028438</v>
      </c>
    </row>
    <row r="3448" spans="7:13">
      <c r="G3448">
        <v>0.36225652339042003</v>
      </c>
      <c r="H3448">
        <v>0.78112429835885966</v>
      </c>
      <c r="I3448">
        <v>0.19999207332729924</v>
      </c>
      <c r="J3448">
        <f>_xlfn.BINOM.INV(BinomTrials,_xlfn.GAMMA.INV(Table3[[#This Row],[RV gamma]],GammaShape1,GammaRate1)/BinomTrials,Table3[[#This Row],[RV binom]])</f>
        <v>1</v>
      </c>
      <c r="K3448" s="1">
        <f>Table3[[#This Row],[Risk 1 Simulated occurences]]*_xlfn.LOGNORM.INV(Table3[[#This Row],[RV lognorm]],(LN(ImpLow1)+LN(ImpUp1))/2,(LN(ImpUp1)-LN(ImpLow1))/3.29)</f>
        <v>17546.054294446592</v>
      </c>
      <c r="L3448">
        <f>_xlfn.BINOM.INV(BinomTrials,_xlfn.GAMMA.INV(Table3[[#This Row],[RV gamma]],GammaShape2,GammaRate2)/BinomTrials,Table3[[#This Row],[RV binom]])</f>
        <v>0</v>
      </c>
      <c r="M3448" s="1">
        <f>Table3[[#This Row],[Risk 2 simulated occurences]]*_xlfn.LOGNORM.INV(Table3[[#This Row],[RV lognorm]],(LN(ImpLow2)+LN(ImpUp2))/2,(LN(ImpUp2)-LN(ImpLow2))/3.29)</f>
        <v>0</v>
      </c>
    </row>
    <row r="3449" spans="7:13">
      <c r="G3449">
        <v>0.44538862278935903</v>
      </c>
      <c r="H3449">
        <v>0.35608251735385626</v>
      </c>
      <c r="I3449">
        <v>0.2667764119183535</v>
      </c>
      <c r="J3449">
        <f>_xlfn.BINOM.INV(BinomTrials,_xlfn.GAMMA.INV(Table3[[#This Row],[RV gamma]],GammaShape1,GammaRate1)/BinomTrials,Table3[[#This Row],[RV binom]])</f>
        <v>0</v>
      </c>
      <c r="K3449" s="1">
        <f>Table3[[#This Row],[Risk 1 Simulated occurences]]*_xlfn.LOGNORM.INV(Table3[[#This Row],[RV lognorm]],(LN(ImpLow1)+LN(ImpUp1))/2,(LN(ImpUp1)-LN(ImpLow1))/3.29)</f>
        <v>0</v>
      </c>
      <c r="L3449">
        <f>_xlfn.BINOM.INV(BinomTrials,_xlfn.GAMMA.INV(Table3[[#This Row],[RV gamma]],GammaShape2,GammaRate2)/BinomTrials,Table3[[#This Row],[RV binom]])</f>
        <v>0</v>
      </c>
      <c r="M3449" s="1">
        <f>Table3[[#This Row],[Risk 2 simulated occurences]]*_xlfn.LOGNORM.INV(Table3[[#This Row],[RV lognorm]],(LN(ImpLow2)+LN(ImpUp2))/2,(LN(ImpUp2)-LN(ImpLow2))/3.29)</f>
        <v>0</v>
      </c>
    </row>
    <row r="3450" spans="7:13">
      <c r="G3450">
        <v>0.64658322075688435</v>
      </c>
      <c r="H3450">
        <v>0.67886916626192129</v>
      </c>
      <c r="I3450">
        <v>0.71115511176695823</v>
      </c>
      <c r="J3450">
        <f>_xlfn.BINOM.INV(BinomTrials,_xlfn.GAMMA.INV(Table3[[#This Row],[RV gamma]],GammaShape1,GammaRate1)/BinomTrials,Table3[[#This Row],[RV binom]])</f>
        <v>1</v>
      </c>
      <c r="K3450" s="1">
        <f>Table3[[#This Row],[Risk 1 Simulated occurences]]*_xlfn.LOGNORM.INV(Table3[[#This Row],[RV lognorm]],(LN(ImpLow1)+LN(ImpUp1))/2,(LN(ImpUp1)-LN(ImpLow1))/3.29)</f>
        <v>46690.518100045818</v>
      </c>
      <c r="L3450">
        <f>_xlfn.BINOM.INV(BinomTrials,_xlfn.GAMMA.INV(Table3[[#This Row],[RV gamma]],GammaShape2,GammaRate2)/BinomTrials,Table3[[#This Row],[RV binom]])</f>
        <v>0</v>
      </c>
      <c r="M3450" s="1">
        <f>Table3[[#This Row],[Risk 2 simulated occurences]]*_xlfn.LOGNORM.INV(Table3[[#This Row],[RV lognorm]],(LN(ImpLow2)+LN(ImpUp2))/2,(LN(ImpUp2)-LN(ImpLow2))/3.29)</f>
        <v>0</v>
      </c>
    </row>
    <row r="3451" spans="7:13">
      <c r="G3451">
        <v>0.12419126095445419</v>
      </c>
      <c r="H3451">
        <v>0.75407736411042392</v>
      </c>
      <c r="I3451">
        <v>0.38396346726639358</v>
      </c>
      <c r="J3451">
        <f>_xlfn.BINOM.INV(BinomTrials,_xlfn.GAMMA.INV(Table3[[#This Row],[RV gamma]],GammaShape1,GammaRate1)/BinomTrials,Table3[[#This Row],[RV binom]])</f>
        <v>1</v>
      </c>
      <c r="K3451" s="1">
        <f>Table3[[#This Row],[Risk 1 Simulated occurences]]*_xlfn.LOGNORM.INV(Table3[[#This Row],[RV lognorm]],(LN(ImpLow1)+LN(ImpUp1))/2,(LN(ImpUp1)-LN(ImpLow1))/3.29)</f>
        <v>25722.176234231109</v>
      </c>
      <c r="L3451">
        <f>_xlfn.BINOM.INV(BinomTrials,_xlfn.GAMMA.INV(Table3[[#This Row],[RV gamma]],GammaShape2,GammaRate2)/BinomTrials,Table3[[#This Row],[RV binom]])</f>
        <v>0</v>
      </c>
      <c r="M3451" s="1">
        <f>Table3[[#This Row],[Risk 2 simulated occurences]]*_xlfn.LOGNORM.INV(Table3[[#This Row],[RV lognorm]],(LN(ImpLow2)+LN(ImpUp2))/2,(LN(ImpUp2)-LN(ImpLow2))/3.29)</f>
        <v>0</v>
      </c>
    </row>
    <row r="3452" spans="7:13">
      <c r="G3452">
        <v>0.28252286151169004</v>
      </c>
      <c r="H3452">
        <v>0.77825860389427215</v>
      </c>
      <c r="I3452">
        <v>0.27399434627685432</v>
      </c>
      <c r="J3452">
        <f>_xlfn.BINOM.INV(BinomTrials,_xlfn.GAMMA.INV(Table3[[#This Row],[RV gamma]],GammaShape1,GammaRate1)/BinomTrials,Table3[[#This Row],[RV binom]])</f>
        <v>1</v>
      </c>
      <c r="K3452" s="1">
        <f>Table3[[#This Row],[Risk 1 Simulated occurences]]*_xlfn.LOGNORM.INV(Table3[[#This Row],[RV lognorm]],(LN(ImpLow1)+LN(ImpUp1))/2,(LN(ImpUp1)-LN(ImpLow1))/3.29)</f>
        <v>20767.923983256027</v>
      </c>
      <c r="L3452">
        <f>_xlfn.BINOM.INV(BinomTrials,_xlfn.GAMMA.INV(Table3[[#This Row],[RV gamma]],GammaShape2,GammaRate2)/BinomTrials,Table3[[#This Row],[RV binom]])</f>
        <v>0</v>
      </c>
      <c r="M3452" s="1">
        <f>Table3[[#This Row],[Risk 2 simulated occurences]]*_xlfn.LOGNORM.INV(Table3[[#This Row],[RV lognorm]],(LN(ImpLow2)+LN(ImpUp2))/2,(LN(ImpUp2)-LN(ImpLow2))/3.29)</f>
        <v>0</v>
      </c>
    </row>
    <row r="3453" spans="7:13">
      <c r="G3453">
        <v>0.36173342697403088</v>
      </c>
      <c r="H3453">
        <v>0.1923556510323452</v>
      </c>
      <c r="I3453">
        <v>2.2977875090659537E-2</v>
      </c>
      <c r="J3453">
        <f>_xlfn.BINOM.INV(BinomTrials,_xlfn.GAMMA.INV(Table3[[#This Row],[RV gamma]],GammaShape1,GammaRate1)/BinomTrials,Table3[[#This Row],[RV binom]])</f>
        <v>0</v>
      </c>
      <c r="K3453" s="1">
        <f>Table3[[#This Row],[Risk 1 Simulated occurences]]*_xlfn.LOGNORM.INV(Table3[[#This Row],[RV lognorm]],(LN(ImpLow1)+LN(ImpUp1))/2,(LN(ImpUp1)-LN(ImpLow1))/3.29)</f>
        <v>0</v>
      </c>
      <c r="L3453">
        <f>_xlfn.BINOM.INV(BinomTrials,_xlfn.GAMMA.INV(Table3[[#This Row],[RV gamma]],GammaShape2,GammaRate2)/BinomTrials,Table3[[#This Row],[RV binom]])</f>
        <v>0</v>
      </c>
      <c r="M3453" s="1">
        <f>Table3[[#This Row],[Risk 2 simulated occurences]]*_xlfn.LOGNORM.INV(Table3[[#This Row],[RV lognorm]],(LN(ImpLow2)+LN(ImpUp2))/2,(LN(ImpUp2)-LN(ImpLow2))/3.29)</f>
        <v>0</v>
      </c>
    </row>
    <row r="3454" spans="7:13">
      <c r="G3454">
        <v>0.6537071525369339</v>
      </c>
      <c r="H3454">
        <v>0.92142690062589339</v>
      </c>
      <c r="I3454">
        <v>0.18914664871485282</v>
      </c>
      <c r="J3454">
        <f>_xlfn.BINOM.INV(BinomTrials,_xlfn.GAMMA.INV(Table3[[#This Row],[RV gamma]],GammaShape1,GammaRate1)/BinomTrials,Table3[[#This Row],[RV binom]])</f>
        <v>2</v>
      </c>
      <c r="K3454" s="1">
        <f>Table3[[#This Row],[Risk 1 Simulated occurences]]*_xlfn.LOGNORM.INV(Table3[[#This Row],[RV lognorm]],(LN(ImpLow1)+LN(ImpUp1))/2,(LN(ImpUp1)-LN(ImpLow1))/3.29)</f>
        <v>34137.763801532004</v>
      </c>
      <c r="L3454">
        <f>_xlfn.BINOM.INV(BinomTrials,_xlfn.GAMMA.INV(Table3[[#This Row],[RV gamma]],GammaShape2,GammaRate2)/BinomTrials,Table3[[#This Row],[RV binom]])</f>
        <v>1</v>
      </c>
      <c r="M3454" s="1">
        <f>Table3[[#This Row],[Risk 2 simulated occurences]]*_xlfn.LOGNORM.INV(Table3[[#This Row],[RV lognorm]],(LN(ImpLow2)+LN(ImpUp2))/2,(LN(ImpUp2)-LN(ImpLow2))/3.29)</f>
        <v>1706888.1900766012</v>
      </c>
    </row>
    <row r="3455" spans="7:13">
      <c r="G3455">
        <v>0.85611268824716691</v>
      </c>
      <c r="H3455">
        <v>0.42191881938926823</v>
      </c>
      <c r="I3455">
        <v>0.98772495053136955</v>
      </c>
      <c r="J3455">
        <f>_xlfn.BINOM.INV(BinomTrials,_xlfn.GAMMA.INV(Table3[[#This Row],[RV gamma]],GammaShape1,GammaRate1)/BinomTrials,Table3[[#This Row],[RV binom]])</f>
        <v>0</v>
      </c>
      <c r="K3455" s="1">
        <f>Table3[[#This Row],[Risk 1 Simulated occurences]]*_xlfn.LOGNORM.INV(Table3[[#This Row],[RV lognorm]],(LN(ImpLow1)+LN(ImpUp1))/2,(LN(ImpUp1)-LN(ImpLow1))/3.29)</f>
        <v>0</v>
      </c>
      <c r="L3455">
        <f>_xlfn.BINOM.INV(BinomTrials,_xlfn.GAMMA.INV(Table3[[#This Row],[RV gamma]],GammaShape2,GammaRate2)/BinomTrials,Table3[[#This Row],[RV binom]])</f>
        <v>0</v>
      </c>
      <c r="M3455" s="1">
        <f>Table3[[#This Row],[Risk 2 simulated occurences]]*_xlfn.LOGNORM.INV(Table3[[#This Row],[RV lognorm]],(LN(ImpLow2)+LN(ImpUp2))/2,(LN(ImpUp2)-LN(ImpLow2))/3.29)</f>
        <v>0</v>
      </c>
    </row>
    <row r="3456" spans="7:13">
      <c r="G3456">
        <v>0.68595137013399576</v>
      </c>
      <c r="H3456">
        <v>0.18959747543074074</v>
      </c>
      <c r="I3456">
        <v>0.69324358072748571</v>
      </c>
      <c r="J3456">
        <f>_xlfn.BINOM.INV(BinomTrials,_xlfn.GAMMA.INV(Table3[[#This Row],[RV gamma]],GammaShape1,GammaRate1)/BinomTrials,Table3[[#This Row],[RV binom]])</f>
        <v>0</v>
      </c>
      <c r="K3456" s="1">
        <f>Table3[[#This Row],[Risk 1 Simulated occurences]]*_xlfn.LOGNORM.INV(Table3[[#This Row],[RV lognorm]],(LN(ImpLow1)+LN(ImpUp1))/2,(LN(ImpUp1)-LN(ImpLow1))/3.29)</f>
        <v>0</v>
      </c>
      <c r="L3456">
        <f>_xlfn.BINOM.INV(BinomTrials,_xlfn.GAMMA.INV(Table3[[#This Row],[RV gamma]],GammaShape2,GammaRate2)/BinomTrials,Table3[[#This Row],[RV binom]])</f>
        <v>0</v>
      </c>
      <c r="M3456" s="1">
        <f>Table3[[#This Row],[Risk 2 simulated occurences]]*_xlfn.LOGNORM.INV(Table3[[#This Row],[RV lognorm]],(LN(ImpLow2)+LN(ImpUp2))/2,(LN(ImpUp2)-LN(ImpLow2))/3.29)</f>
        <v>0</v>
      </c>
    </row>
    <row r="3457" spans="7:13">
      <c r="G3457">
        <v>0.78467784206600755</v>
      </c>
      <c r="H3457">
        <v>0.5647695644594587</v>
      </c>
      <c r="I3457">
        <v>0.34486128685290984</v>
      </c>
      <c r="J3457">
        <f>_xlfn.BINOM.INV(BinomTrials,_xlfn.GAMMA.INV(Table3[[#This Row],[RV gamma]],GammaShape1,GammaRate1)/BinomTrials,Table3[[#This Row],[RV binom]])</f>
        <v>1</v>
      </c>
      <c r="K3457" s="1">
        <f>Table3[[#This Row],[Risk 1 Simulated occurences]]*_xlfn.LOGNORM.INV(Table3[[#This Row],[RV lognorm]],(LN(ImpLow1)+LN(ImpUp1))/2,(LN(ImpUp1)-LN(ImpLow1))/3.29)</f>
        <v>23914.043464510643</v>
      </c>
      <c r="L3457">
        <f>_xlfn.BINOM.INV(BinomTrials,_xlfn.GAMMA.INV(Table3[[#This Row],[RV gamma]],GammaShape2,GammaRate2)/BinomTrials,Table3[[#This Row],[RV binom]])</f>
        <v>0</v>
      </c>
      <c r="M3457" s="1">
        <f>Table3[[#This Row],[Risk 2 simulated occurences]]*_xlfn.LOGNORM.INV(Table3[[#This Row],[RV lognorm]],(LN(ImpLow2)+LN(ImpUp2))/2,(LN(ImpUp2)-LN(ImpLow2))/3.29)</f>
        <v>0</v>
      </c>
    </row>
    <row r="3458" spans="7:13">
      <c r="G3458">
        <v>8.0491603389611283E-2</v>
      </c>
      <c r="H3458">
        <v>8.2069870122740918E-2</v>
      </c>
      <c r="I3458">
        <v>8.3648136855870553E-2</v>
      </c>
      <c r="J3458">
        <f>_xlfn.BINOM.INV(BinomTrials,_xlfn.GAMMA.INV(Table3[[#This Row],[RV gamma]],GammaShape1,GammaRate1)/BinomTrials,Table3[[#This Row],[RV binom]])</f>
        <v>0</v>
      </c>
      <c r="K3458" s="1">
        <f>Table3[[#This Row],[Risk 1 Simulated occurences]]*_xlfn.LOGNORM.INV(Table3[[#This Row],[RV lognorm]],(LN(ImpLow1)+LN(ImpUp1))/2,(LN(ImpUp1)-LN(ImpLow1))/3.29)</f>
        <v>0</v>
      </c>
      <c r="L3458">
        <f>_xlfn.BINOM.INV(BinomTrials,_xlfn.GAMMA.INV(Table3[[#This Row],[RV gamma]],GammaShape2,GammaRate2)/BinomTrials,Table3[[#This Row],[RV binom]])</f>
        <v>0</v>
      </c>
      <c r="M3458" s="1">
        <f>Table3[[#This Row],[Risk 2 simulated occurences]]*_xlfn.LOGNORM.INV(Table3[[#This Row],[RV lognorm]],(LN(ImpLow2)+LN(ImpUp2))/2,(LN(ImpUp2)-LN(ImpLow2))/3.29)</f>
        <v>0</v>
      </c>
    </row>
    <row r="3459" spans="7:13">
      <c r="G3459">
        <v>0.82237816919683393</v>
      </c>
      <c r="H3459">
        <v>0.34830715290657577</v>
      </c>
      <c r="I3459">
        <v>0.87423613661631761</v>
      </c>
      <c r="J3459">
        <f>_xlfn.BINOM.INV(BinomTrials,_xlfn.GAMMA.INV(Table3[[#This Row],[RV gamma]],GammaShape1,GammaRate1)/BinomTrials,Table3[[#This Row],[RV binom]])</f>
        <v>0</v>
      </c>
      <c r="K3459" s="1">
        <f>Table3[[#This Row],[Risk 1 Simulated occurences]]*_xlfn.LOGNORM.INV(Table3[[#This Row],[RV lognorm]],(LN(ImpLow1)+LN(ImpUp1))/2,(LN(ImpUp1)-LN(ImpLow1))/3.29)</f>
        <v>0</v>
      </c>
      <c r="L3459">
        <f>_xlfn.BINOM.INV(BinomTrials,_xlfn.GAMMA.INV(Table3[[#This Row],[RV gamma]],GammaShape2,GammaRate2)/BinomTrials,Table3[[#This Row],[RV binom]])</f>
        <v>0</v>
      </c>
      <c r="M3459" s="1">
        <f>Table3[[#This Row],[Risk 2 simulated occurences]]*_xlfn.LOGNORM.INV(Table3[[#This Row],[RV lognorm]],(LN(ImpLow2)+LN(ImpUp2))/2,(LN(ImpUp2)-LN(ImpLow2))/3.29)</f>
        <v>0</v>
      </c>
    </row>
    <row r="3460" spans="7:13">
      <c r="G3460">
        <v>0.70988969118794876</v>
      </c>
      <c r="H3460">
        <v>0.99831890081908503</v>
      </c>
      <c r="I3460">
        <v>0.28674811045022125</v>
      </c>
      <c r="J3460">
        <f>_xlfn.BINOM.INV(BinomTrials,_xlfn.GAMMA.INV(Table3[[#This Row],[RV gamma]],GammaShape1,GammaRate1)/BinomTrials,Table3[[#This Row],[RV binom]])</f>
        <v>4</v>
      </c>
      <c r="K3460" s="1">
        <f>Table3[[#This Row],[Risk 1 Simulated occurences]]*_xlfn.LOGNORM.INV(Table3[[#This Row],[RV lognorm]],(LN(ImpLow1)+LN(ImpUp1))/2,(LN(ImpUp1)-LN(ImpLow1))/3.29)</f>
        <v>85302.694452455326</v>
      </c>
      <c r="L3460">
        <f>_xlfn.BINOM.INV(BinomTrials,_xlfn.GAMMA.INV(Table3[[#This Row],[RV gamma]],GammaShape2,GammaRate2)/BinomTrials,Table3[[#This Row],[RV binom]])</f>
        <v>2</v>
      </c>
      <c r="M3460" s="1">
        <f>Table3[[#This Row],[Risk 2 simulated occurences]]*_xlfn.LOGNORM.INV(Table3[[#This Row],[RV lognorm]],(LN(ImpLow2)+LN(ImpUp2))/2,(LN(ImpUp2)-LN(ImpLow2))/3.29)</f>
        <v>4265134.722622768</v>
      </c>
    </row>
    <row r="3461" spans="7:13">
      <c r="G3461">
        <v>0.11603979585507875</v>
      </c>
      <c r="H3461">
        <v>0.74576606636204112</v>
      </c>
      <c r="I3461">
        <v>0.37549233686900341</v>
      </c>
      <c r="J3461">
        <f>_xlfn.BINOM.INV(BinomTrials,_xlfn.GAMMA.INV(Table3[[#This Row],[RV gamma]],GammaShape1,GammaRate1)/BinomTrials,Table3[[#This Row],[RV binom]])</f>
        <v>1</v>
      </c>
      <c r="K3461" s="1">
        <f>Table3[[#This Row],[Risk 1 Simulated occurences]]*_xlfn.LOGNORM.INV(Table3[[#This Row],[RV lognorm]],(LN(ImpLow1)+LN(ImpUp1))/2,(LN(ImpUp1)-LN(ImpLow1))/3.29)</f>
        <v>25324.663898753795</v>
      </c>
      <c r="L3461">
        <f>_xlfn.BINOM.INV(BinomTrials,_xlfn.GAMMA.INV(Table3[[#This Row],[RV gamma]],GammaShape2,GammaRate2)/BinomTrials,Table3[[#This Row],[RV binom]])</f>
        <v>0</v>
      </c>
      <c r="M3461" s="1">
        <f>Table3[[#This Row],[Risk 2 simulated occurences]]*_xlfn.LOGNORM.INV(Table3[[#This Row],[RV lognorm]],(LN(ImpLow2)+LN(ImpUp2))/2,(LN(ImpUp2)-LN(ImpLow2))/3.29)</f>
        <v>0</v>
      </c>
    </row>
    <row r="3462" spans="7:13">
      <c r="G3462">
        <v>0.28084893630857066</v>
      </c>
      <c r="H3462">
        <v>9.0277346824424967E-2</v>
      </c>
      <c r="I3462">
        <v>0.89970575734027924</v>
      </c>
      <c r="J3462">
        <f>_xlfn.BINOM.INV(BinomTrials,_xlfn.GAMMA.INV(Table3[[#This Row],[RV gamma]],GammaShape1,GammaRate1)/BinomTrials,Table3[[#This Row],[RV binom]])</f>
        <v>0</v>
      </c>
      <c r="K3462" s="1">
        <f>Table3[[#This Row],[Risk 1 Simulated occurences]]*_xlfn.LOGNORM.INV(Table3[[#This Row],[RV lognorm]],(LN(ImpLow1)+LN(ImpUp1))/2,(LN(ImpUp1)-LN(ImpLow1))/3.29)</f>
        <v>0</v>
      </c>
      <c r="L3462">
        <f>_xlfn.BINOM.INV(BinomTrials,_xlfn.GAMMA.INV(Table3[[#This Row],[RV gamma]],GammaShape2,GammaRate2)/BinomTrials,Table3[[#This Row],[RV binom]])</f>
        <v>0</v>
      </c>
      <c r="M3462" s="1">
        <f>Table3[[#This Row],[Risk 2 simulated occurences]]*_xlfn.LOGNORM.INV(Table3[[#This Row],[RV lognorm]],(LN(ImpLow2)+LN(ImpUp2))/2,(LN(ImpUp2)-LN(ImpLow2))/3.29)</f>
        <v>0</v>
      </c>
    </row>
    <row r="3463" spans="7:13">
      <c r="G3463">
        <v>0.22807253814678291</v>
      </c>
      <c r="H3463">
        <v>0.29136807811044535</v>
      </c>
      <c r="I3463">
        <v>0.35466361807410773</v>
      </c>
      <c r="J3463">
        <f>_xlfn.BINOM.INV(BinomTrials,_xlfn.GAMMA.INV(Table3[[#This Row],[RV gamma]],GammaShape1,GammaRate1)/BinomTrials,Table3[[#This Row],[RV binom]])</f>
        <v>0</v>
      </c>
      <c r="K3463" s="1">
        <f>Table3[[#This Row],[Risk 1 Simulated occurences]]*_xlfn.LOGNORM.INV(Table3[[#This Row],[RV lognorm]],(LN(ImpLow1)+LN(ImpUp1))/2,(LN(ImpUp1)-LN(ImpLow1))/3.29)</f>
        <v>0</v>
      </c>
      <c r="L3463">
        <f>_xlfn.BINOM.INV(BinomTrials,_xlfn.GAMMA.INV(Table3[[#This Row],[RV gamma]],GammaShape2,GammaRate2)/BinomTrials,Table3[[#This Row],[RV binom]])</f>
        <v>0</v>
      </c>
      <c r="M3463" s="1">
        <f>Table3[[#This Row],[Risk 2 simulated occurences]]*_xlfn.LOGNORM.INV(Table3[[#This Row],[RV lognorm]],(LN(ImpLow2)+LN(ImpUp2))/2,(LN(ImpUp2)-LN(ImpLow2))/3.29)</f>
        <v>0</v>
      </c>
    </row>
    <row r="3464" spans="7:13">
      <c r="G3464">
        <v>0.21514863298048667</v>
      </c>
      <c r="H3464">
        <v>2.3288802254613862E-2</v>
      </c>
      <c r="I3464">
        <v>0.83142897152874107</v>
      </c>
      <c r="J3464">
        <f>_xlfn.BINOM.INV(BinomTrials,_xlfn.GAMMA.INV(Table3[[#This Row],[RV gamma]],GammaShape1,GammaRate1)/BinomTrials,Table3[[#This Row],[RV binom]])</f>
        <v>0</v>
      </c>
      <c r="K3464" s="1">
        <f>Table3[[#This Row],[Risk 1 Simulated occurences]]*_xlfn.LOGNORM.INV(Table3[[#This Row],[RV lognorm]],(LN(ImpLow1)+LN(ImpUp1))/2,(LN(ImpUp1)-LN(ImpLow1))/3.29)</f>
        <v>0</v>
      </c>
      <c r="L3464">
        <f>_xlfn.BINOM.INV(BinomTrials,_xlfn.GAMMA.INV(Table3[[#This Row],[RV gamma]],GammaShape2,GammaRate2)/BinomTrials,Table3[[#This Row],[RV binom]])</f>
        <v>0</v>
      </c>
      <c r="M3464" s="1">
        <f>Table3[[#This Row],[Risk 2 simulated occurences]]*_xlfn.LOGNORM.INV(Table3[[#This Row],[RV lognorm]],(LN(ImpLow2)+LN(ImpUp2))/2,(LN(ImpUp2)-LN(ImpLow2))/3.29)</f>
        <v>0</v>
      </c>
    </row>
    <row r="3465" spans="7:13">
      <c r="G3465">
        <v>3.0745030395102238E-3</v>
      </c>
      <c r="H3465">
        <v>0.41489949329518688</v>
      </c>
      <c r="I3465">
        <v>0.82672448355086359</v>
      </c>
      <c r="J3465">
        <f>_xlfn.BINOM.INV(BinomTrials,_xlfn.GAMMA.INV(Table3[[#This Row],[RV gamma]],GammaShape1,GammaRate1)/BinomTrials,Table3[[#This Row],[RV binom]])</f>
        <v>0</v>
      </c>
      <c r="K3465" s="1">
        <f>Table3[[#This Row],[Risk 1 Simulated occurences]]*_xlfn.LOGNORM.INV(Table3[[#This Row],[RV lognorm]],(LN(ImpLow1)+LN(ImpUp1))/2,(LN(ImpUp1)-LN(ImpLow1))/3.29)</f>
        <v>0</v>
      </c>
      <c r="L3465">
        <f>_xlfn.BINOM.INV(BinomTrials,_xlfn.GAMMA.INV(Table3[[#This Row],[RV gamma]],GammaShape2,GammaRate2)/BinomTrials,Table3[[#This Row],[RV binom]])</f>
        <v>0</v>
      </c>
      <c r="M3465" s="1">
        <f>Table3[[#This Row],[Risk 2 simulated occurences]]*_xlfn.LOGNORM.INV(Table3[[#This Row],[RV lognorm]],(LN(ImpLow2)+LN(ImpUp2))/2,(LN(ImpUp2)-LN(ImpLow2))/3.29)</f>
        <v>0</v>
      </c>
    </row>
    <row r="3466" spans="7:13">
      <c r="G3466">
        <v>0.67317258504832744</v>
      </c>
      <c r="H3466">
        <v>0.21578381220613785</v>
      </c>
      <c r="I3466">
        <v>0.75839503936394814</v>
      </c>
      <c r="J3466">
        <f>_xlfn.BINOM.INV(BinomTrials,_xlfn.GAMMA.INV(Table3[[#This Row],[RV gamma]],GammaShape1,GammaRate1)/BinomTrials,Table3[[#This Row],[RV binom]])</f>
        <v>0</v>
      </c>
      <c r="K3466" s="1">
        <f>Table3[[#This Row],[Risk 1 Simulated occurences]]*_xlfn.LOGNORM.INV(Table3[[#This Row],[RV lognorm]],(LN(ImpLow1)+LN(ImpUp1))/2,(LN(ImpUp1)-LN(ImpLow1))/3.29)</f>
        <v>0</v>
      </c>
      <c r="L3466">
        <f>_xlfn.BINOM.INV(BinomTrials,_xlfn.GAMMA.INV(Table3[[#This Row],[RV gamma]],GammaShape2,GammaRate2)/BinomTrials,Table3[[#This Row],[RV binom]])</f>
        <v>0</v>
      </c>
      <c r="M3466" s="1">
        <f>Table3[[#This Row],[Risk 2 simulated occurences]]*_xlfn.LOGNORM.INV(Table3[[#This Row],[RV lognorm]],(LN(ImpLow2)+LN(ImpUp2))/2,(LN(ImpUp2)-LN(ImpLow2))/3.29)</f>
        <v>0</v>
      </c>
    </row>
    <row r="3467" spans="7:13">
      <c r="G3467">
        <v>1.1636907240206799E-2</v>
      </c>
      <c r="H3467">
        <v>0.67853174855864218</v>
      </c>
      <c r="I3467">
        <v>0.34542658987707764</v>
      </c>
      <c r="J3467">
        <f>_xlfn.BINOM.INV(BinomTrials,_xlfn.GAMMA.INV(Table3[[#This Row],[RV gamma]],GammaShape1,GammaRate1)/BinomTrials,Table3[[#This Row],[RV binom]])</f>
        <v>0</v>
      </c>
      <c r="K3467" s="1">
        <f>Table3[[#This Row],[Risk 1 Simulated occurences]]*_xlfn.LOGNORM.INV(Table3[[#This Row],[RV lognorm]],(LN(ImpLow1)+LN(ImpUp1))/2,(LN(ImpUp1)-LN(ImpLow1))/3.29)</f>
        <v>0</v>
      </c>
      <c r="L3467">
        <f>_xlfn.BINOM.INV(BinomTrials,_xlfn.GAMMA.INV(Table3[[#This Row],[RV gamma]],GammaShape2,GammaRate2)/BinomTrials,Table3[[#This Row],[RV binom]])</f>
        <v>0</v>
      </c>
      <c r="M3467" s="1">
        <f>Table3[[#This Row],[Risk 2 simulated occurences]]*_xlfn.LOGNORM.INV(Table3[[#This Row],[RV lognorm]],(LN(ImpLow2)+LN(ImpUp2))/2,(LN(ImpUp2)-LN(ImpLow2))/3.29)</f>
        <v>0</v>
      </c>
    </row>
    <row r="3468" spans="7:13">
      <c r="G3468">
        <v>0.58149998615565712</v>
      </c>
      <c r="H3468">
        <v>8.3098025099885661E-2</v>
      </c>
      <c r="I3468">
        <v>0.58469606404411423</v>
      </c>
      <c r="J3468">
        <f>_xlfn.BINOM.INV(BinomTrials,_xlfn.GAMMA.INV(Table3[[#This Row],[RV gamma]],GammaShape1,GammaRate1)/BinomTrials,Table3[[#This Row],[RV binom]])</f>
        <v>0</v>
      </c>
      <c r="K3468" s="1">
        <f>Table3[[#This Row],[Risk 1 Simulated occurences]]*_xlfn.LOGNORM.INV(Table3[[#This Row],[RV lognorm]],(LN(ImpLow1)+LN(ImpUp1))/2,(LN(ImpUp1)-LN(ImpLow1))/3.29)</f>
        <v>0</v>
      </c>
      <c r="L3468">
        <f>_xlfn.BINOM.INV(BinomTrials,_xlfn.GAMMA.INV(Table3[[#This Row],[RV gamma]],GammaShape2,GammaRate2)/BinomTrials,Table3[[#This Row],[RV binom]])</f>
        <v>0</v>
      </c>
      <c r="M3468" s="1">
        <f>Table3[[#This Row],[Risk 2 simulated occurences]]*_xlfn.LOGNORM.INV(Table3[[#This Row],[RV lognorm]],(LN(ImpLow2)+LN(ImpUp2))/2,(LN(ImpUp2)-LN(ImpLow2))/3.29)</f>
        <v>0</v>
      </c>
    </row>
    <row r="3469" spans="7:13">
      <c r="G3469">
        <v>0.27026731812873267</v>
      </c>
      <c r="H3469">
        <v>0.62850785377831564</v>
      </c>
      <c r="I3469">
        <v>0.98674838942789866</v>
      </c>
      <c r="J3469">
        <f>_xlfn.BINOM.INV(BinomTrials,_xlfn.GAMMA.INV(Table3[[#This Row],[RV gamma]],GammaShape1,GammaRate1)/BinomTrials,Table3[[#This Row],[RV binom]])</f>
        <v>0</v>
      </c>
      <c r="K3469" s="1">
        <f>Table3[[#This Row],[Risk 1 Simulated occurences]]*_xlfn.LOGNORM.INV(Table3[[#This Row],[RV lognorm]],(LN(ImpLow1)+LN(ImpUp1))/2,(LN(ImpUp1)-LN(ImpLow1))/3.29)</f>
        <v>0</v>
      </c>
      <c r="L3469">
        <f>_xlfn.BINOM.INV(BinomTrials,_xlfn.GAMMA.INV(Table3[[#This Row],[RV gamma]],GammaShape2,GammaRate2)/BinomTrials,Table3[[#This Row],[RV binom]])</f>
        <v>0</v>
      </c>
      <c r="M3469" s="1">
        <f>Table3[[#This Row],[Risk 2 simulated occurences]]*_xlfn.LOGNORM.INV(Table3[[#This Row],[RV lognorm]],(LN(ImpLow2)+LN(ImpUp2))/2,(LN(ImpUp2)-LN(ImpLow2))/3.29)</f>
        <v>0</v>
      </c>
    </row>
    <row r="3470" spans="7:13">
      <c r="G3470">
        <v>0.38281578960959606</v>
      </c>
      <c r="H3470">
        <v>0.33149845215096069</v>
      </c>
      <c r="I3470">
        <v>0.28018111469232532</v>
      </c>
      <c r="J3470">
        <f>_xlfn.BINOM.INV(BinomTrials,_xlfn.GAMMA.INV(Table3[[#This Row],[RV gamma]],GammaShape1,GammaRate1)/BinomTrials,Table3[[#This Row],[RV binom]])</f>
        <v>0</v>
      </c>
      <c r="K3470" s="1">
        <f>Table3[[#This Row],[Risk 1 Simulated occurences]]*_xlfn.LOGNORM.INV(Table3[[#This Row],[RV lognorm]],(LN(ImpLow1)+LN(ImpUp1))/2,(LN(ImpUp1)-LN(ImpLow1))/3.29)</f>
        <v>0</v>
      </c>
      <c r="L3470">
        <f>_xlfn.BINOM.INV(BinomTrials,_xlfn.GAMMA.INV(Table3[[#This Row],[RV gamma]],GammaShape2,GammaRate2)/BinomTrials,Table3[[#This Row],[RV binom]])</f>
        <v>0</v>
      </c>
      <c r="M3470" s="1">
        <f>Table3[[#This Row],[Risk 2 simulated occurences]]*_xlfn.LOGNORM.INV(Table3[[#This Row],[RV lognorm]],(LN(ImpLow2)+LN(ImpUp2))/2,(LN(ImpUp2)-LN(ImpLow2))/3.29)</f>
        <v>0</v>
      </c>
    </row>
    <row r="3471" spans="7:13">
      <c r="G3471">
        <v>0.98497596848056468</v>
      </c>
      <c r="H3471">
        <v>0.49448530119586981</v>
      </c>
      <c r="I3471">
        <v>3.9946339111750174E-3</v>
      </c>
      <c r="J3471">
        <f>_xlfn.BINOM.INV(BinomTrials,_xlfn.GAMMA.INV(Table3[[#This Row],[RV gamma]],GammaShape1,GammaRate1)/BinomTrials,Table3[[#This Row],[RV binom]])</f>
        <v>1</v>
      </c>
      <c r="K3471" s="1">
        <f>Table3[[#This Row],[Risk 1 Simulated occurences]]*_xlfn.LOGNORM.INV(Table3[[#This Row],[RV lognorm]],(LN(ImpLow1)+LN(ImpUp1))/2,(LN(ImpUp1)-LN(ImpLow1))/3.29)</f>
        <v>4940.3986894201444</v>
      </c>
      <c r="L3471">
        <f>_xlfn.BINOM.INV(BinomTrials,_xlfn.GAMMA.INV(Table3[[#This Row],[RV gamma]],GammaShape2,GammaRate2)/BinomTrials,Table3[[#This Row],[RV binom]])</f>
        <v>0</v>
      </c>
      <c r="M3471" s="1">
        <f>Table3[[#This Row],[Risk 2 simulated occurences]]*_xlfn.LOGNORM.INV(Table3[[#This Row],[RV lognorm]],(LN(ImpLow2)+LN(ImpUp2))/2,(LN(ImpUp2)-LN(ImpLow2))/3.29)</f>
        <v>0</v>
      </c>
    </row>
    <row r="3472" spans="7:13">
      <c r="G3472">
        <v>0.49110225284989095</v>
      </c>
      <c r="H3472">
        <v>0.81445719898420255</v>
      </c>
      <c r="I3472">
        <v>0.13781214511851414</v>
      </c>
      <c r="J3472">
        <f>_xlfn.BINOM.INV(BinomTrials,_xlfn.GAMMA.INV(Table3[[#This Row],[RV gamma]],GammaShape1,GammaRate1)/BinomTrials,Table3[[#This Row],[RV binom]])</f>
        <v>1</v>
      </c>
      <c r="K3472" s="1">
        <f>Table3[[#This Row],[Risk 1 Simulated occurences]]*_xlfn.LOGNORM.INV(Table3[[#This Row],[RV lognorm]],(LN(ImpLow1)+LN(ImpUp1))/2,(LN(ImpUp1)-LN(ImpLow1))/3.29)</f>
        <v>14744.555759208059</v>
      </c>
      <c r="L3472">
        <f>_xlfn.BINOM.INV(BinomTrials,_xlfn.GAMMA.INV(Table3[[#This Row],[RV gamma]],GammaShape2,GammaRate2)/BinomTrials,Table3[[#This Row],[RV binom]])</f>
        <v>0</v>
      </c>
      <c r="M3472" s="1">
        <f>Table3[[#This Row],[Risk 2 simulated occurences]]*_xlfn.LOGNORM.INV(Table3[[#This Row],[RV lognorm]],(LN(ImpLow2)+LN(ImpUp2))/2,(LN(ImpUp2)-LN(ImpLow2))/3.29)</f>
        <v>0</v>
      </c>
    </row>
    <row r="3473" spans="7:13">
      <c r="G3473">
        <v>0.95556364811750294</v>
      </c>
      <c r="H3473">
        <v>0.58214332749235598</v>
      </c>
      <c r="I3473">
        <v>0.20872300686720899</v>
      </c>
      <c r="J3473">
        <f>_xlfn.BINOM.INV(BinomTrials,_xlfn.GAMMA.INV(Table3[[#This Row],[RV gamma]],GammaShape1,GammaRate1)/BinomTrials,Table3[[#This Row],[RV binom]])</f>
        <v>1</v>
      </c>
      <c r="K3473" s="1">
        <f>Table3[[#This Row],[Risk 1 Simulated occurences]]*_xlfn.LOGNORM.INV(Table3[[#This Row],[RV lognorm]],(LN(ImpLow1)+LN(ImpUp1))/2,(LN(ImpUp1)-LN(ImpLow1))/3.29)</f>
        <v>17928.252590761662</v>
      </c>
      <c r="L3473">
        <f>_xlfn.BINOM.INV(BinomTrials,_xlfn.GAMMA.INV(Table3[[#This Row],[RV gamma]],GammaShape2,GammaRate2)/BinomTrials,Table3[[#This Row],[RV binom]])</f>
        <v>0</v>
      </c>
      <c r="M3473" s="1">
        <f>Table3[[#This Row],[Risk 2 simulated occurences]]*_xlfn.LOGNORM.INV(Table3[[#This Row],[RV lognorm]],(LN(ImpLow2)+LN(ImpUp2))/2,(LN(ImpUp2)-LN(ImpLow2))/3.29)</f>
        <v>0</v>
      </c>
    </row>
    <row r="3474" spans="7:13">
      <c r="G3474">
        <v>0.15823391087270991</v>
      </c>
      <c r="H3474">
        <v>8.2905164027076761E-2</v>
      </c>
      <c r="I3474">
        <v>7.5764171814436173E-3</v>
      </c>
      <c r="J3474">
        <f>_xlfn.BINOM.INV(BinomTrials,_xlfn.GAMMA.INV(Table3[[#This Row],[RV gamma]],GammaShape1,GammaRate1)/BinomTrials,Table3[[#This Row],[RV binom]])</f>
        <v>0</v>
      </c>
      <c r="K3474" s="1">
        <f>Table3[[#This Row],[Risk 1 Simulated occurences]]*_xlfn.LOGNORM.INV(Table3[[#This Row],[RV lognorm]],(LN(ImpLow1)+LN(ImpUp1))/2,(LN(ImpUp1)-LN(ImpLow1))/3.29)</f>
        <v>0</v>
      </c>
      <c r="L3474">
        <f>_xlfn.BINOM.INV(BinomTrials,_xlfn.GAMMA.INV(Table3[[#This Row],[RV gamma]],GammaShape2,GammaRate2)/BinomTrials,Table3[[#This Row],[RV binom]])</f>
        <v>0</v>
      </c>
      <c r="M3474" s="1">
        <f>Table3[[#This Row],[Risk 2 simulated occurences]]*_xlfn.LOGNORM.INV(Table3[[#This Row],[RV lognorm]],(LN(ImpLow2)+LN(ImpUp2))/2,(LN(ImpUp2)-LN(ImpLow2))/3.29)</f>
        <v>0</v>
      </c>
    </row>
    <row r="3475" spans="7:13">
      <c r="G3475">
        <v>0.43734003763522022</v>
      </c>
      <c r="H3475">
        <v>0.38709180307904806</v>
      </c>
      <c r="I3475">
        <v>0.33684356852287595</v>
      </c>
      <c r="J3475">
        <f>_xlfn.BINOM.INV(BinomTrials,_xlfn.GAMMA.INV(Table3[[#This Row],[RV gamma]],GammaShape1,GammaRate1)/BinomTrials,Table3[[#This Row],[RV binom]])</f>
        <v>0</v>
      </c>
      <c r="K3475" s="1">
        <f>Table3[[#This Row],[Risk 1 Simulated occurences]]*_xlfn.LOGNORM.INV(Table3[[#This Row],[RV lognorm]],(LN(ImpLow1)+LN(ImpUp1))/2,(LN(ImpUp1)-LN(ImpLow1))/3.29)</f>
        <v>0</v>
      </c>
      <c r="L3475">
        <f>_xlfn.BINOM.INV(BinomTrials,_xlfn.GAMMA.INV(Table3[[#This Row],[RV gamma]],GammaShape2,GammaRate2)/BinomTrials,Table3[[#This Row],[RV binom]])</f>
        <v>0</v>
      </c>
      <c r="M3475" s="1">
        <f>Table3[[#This Row],[Risk 2 simulated occurences]]*_xlfn.LOGNORM.INV(Table3[[#This Row],[RV lognorm]],(LN(ImpLow2)+LN(ImpUp2))/2,(LN(ImpUp2)-LN(ImpLow2))/3.29)</f>
        <v>0</v>
      </c>
    </row>
    <row r="3476" spans="7:13">
      <c r="G3476">
        <v>0.37401253514644345</v>
      </c>
      <c r="H3476">
        <v>0.85193434956107961</v>
      </c>
      <c r="I3476">
        <v>0.32985616397571571</v>
      </c>
      <c r="J3476">
        <f>_xlfn.BINOM.INV(BinomTrials,_xlfn.GAMMA.INV(Table3[[#This Row],[RV gamma]],GammaShape1,GammaRate1)/BinomTrials,Table3[[#This Row],[RV binom]])</f>
        <v>1</v>
      </c>
      <c r="K3476" s="1">
        <f>Table3[[#This Row],[Risk 1 Simulated occurences]]*_xlfn.LOGNORM.INV(Table3[[#This Row],[RV lognorm]],(LN(ImpLow1)+LN(ImpUp1))/2,(LN(ImpUp1)-LN(ImpLow1))/3.29)</f>
        <v>23236.30452312576</v>
      </c>
      <c r="L3476">
        <f>_xlfn.BINOM.INV(BinomTrials,_xlfn.GAMMA.INV(Table3[[#This Row],[RV gamma]],GammaShape2,GammaRate2)/BinomTrials,Table3[[#This Row],[RV binom]])</f>
        <v>1</v>
      </c>
      <c r="M3476" s="1">
        <f>Table3[[#This Row],[Risk 2 simulated occurences]]*_xlfn.LOGNORM.INV(Table3[[#This Row],[RV lognorm]],(LN(ImpLow2)+LN(ImpUp2))/2,(LN(ImpUp2)-LN(ImpLow2))/3.29)</f>
        <v>2323630.4523125771</v>
      </c>
    </row>
    <row r="3477" spans="7:13">
      <c r="G3477">
        <v>2.8678206274601728E-2</v>
      </c>
      <c r="H3477">
        <v>0.46061307306429983</v>
      </c>
      <c r="I3477">
        <v>0.89254793985399783</v>
      </c>
      <c r="J3477">
        <f>_xlfn.BINOM.INV(BinomTrials,_xlfn.GAMMA.INV(Table3[[#This Row],[RV gamma]],GammaShape1,GammaRate1)/BinomTrials,Table3[[#This Row],[RV binom]])</f>
        <v>0</v>
      </c>
      <c r="K3477" s="1">
        <f>Table3[[#This Row],[Risk 1 Simulated occurences]]*_xlfn.LOGNORM.INV(Table3[[#This Row],[RV lognorm]],(LN(ImpLow1)+LN(ImpUp1))/2,(LN(ImpUp1)-LN(ImpLow1))/3.29)</f>
        <v>0</v>
      </c>
      <c r="L3477">
        <f>_xlfn.BINOM.INV(BinomTrials,_xlfn.GAMMA.INV(Table3[[#This Row],[RV gamma]],GammaShape2,GammaRate2)/BinomTrials,Table3[[#This Row],[RV binom]])</f>
        <v>0</v>
      </c>
      <c r="M3477" s="1">
        <f>Table3[[#This Row],[Risk 2 simulated occurences]]*_xlfn.LOGNORM.INV(Table3[[#This Row],[RV lognorm]],(LN(ImpLow2)+LN(ImpUp2))/2,(LN(ImpUp2)-LN(ImpLow2))/3.29)</f>
        <v>0</v>
      </c>
    </row>
    <row r="3478" spans="7:13">
      <c r="G3478">
        <v>0.99461285723122439</v>
      </c>
      <c r="H3478">
        <v>0.52391899168673861</v>
      </c>
      <c r="I3478">
        <v>5.3225126142252763E-2</v>
      </c>
      <c r="J3478">
        <f>_xlfn.BINOM.INV(BinomTrials,_xlfn.GAMMA.INV(Table3[[#This Row],[RV gamma]],GammaShape1,GammaRate1)/BinomTrials,Table3[[#This Row],[RV binom]])</f>
        <v>1</v>
      </c>
      <c r="K3478" s="1">
        <f>Table3[[#This Row],[Risk 1 Simulated occurences]]*_xlfn.LOGNORM.INV(Table3[[#This Row],[RV lognorm]],(LN(ImpLow1)+LN(ImpUp1))/2,(LN(ImpUp1)-LN(ImpLow1))/3.29)</f>
        <v>10216.786481696579</v>
      </c>
      <c r="L3478">
        <f>_xlfn.BINOM.INV(BinomTrials,_xlfn.GAMMA.INV(Table3[[#This Row],[RV gamma]],GammaShape2,GammaRate2)/BinomTrials,Table3[[#This Row],[RV binom]])</f>
        <v>0</v>
      </c>
      <c r="M3478" s="1">
        <f>Table3[[#This Row],[Risk 2 simulated occurences]]*_xlfn.LOGNORM.INV(Table3[[#This Row],[RV lognorm]],(LN(ImpLow2)+LN(ImpUp2))/2,(LN(ImpUp2)-LN(ImpLow2))/3.29)</f>
        <v>0</v>
      </c>
    </row>
    <row r="3479" spans="7:13">
      <c r="G3479">
        <v>0.45829148518773333</v>
      </c>
      <c r="H3479">
        <v>0.50649327901494379</v>
      </c>
      <c r="I3479">
        <v>0.55469507284215425</v>
      </c>
      <c r="J3479">
        <f>_xlfn.BINOM.INV(BinomTrials,_xlfn.GAMMA.INV(Table3[[#This Row],[RV gamma]],GammaShape1,GammaRate1)/BinomTrials,Table3[[#This Row],[RV binom]])</f>
        <v>0</v>
      </c>
      <c r="K3479" s="1">
        <f>Table3[[#This Row],[Risk 1 Simulated occurences]]*_xlfn.LOGNORM.INV(Table3[[#This Row],[RV lognorm]],(LN(ImpLow1)+LN(ImpUp1))/2,(LN(ImpUp1)-LN(ImpLow1))/3.29)</f>
        <v>0</v>
      </c>
      <c r="L3479">
        <f>_xlfn.BINOM.INV(BinomTrials,_xlfn.GAMMA.INV(Table3[[#This Row],[RV gamma]],GammaShape2,GammaRate2)/BinomTrials,Table3[[#This Row],[RV binom]])</f>
        <v>0</v>
      </c>
      <c r="M3479" s="1">
        <f>Table3[[#This Row],[Risk 2 simulated occurences]]*_xlfn.LOGNORM.INV(Table3[[#This Row],[RV lognorm]],(LN(ImpLow2)+LN(ImpUp2))/2,(LN(ImpUp2)-LN(ImpLow2))/3.29)</f>
        <v>0</v>
      </c>
    </row>
    <row r="3480" spans="7:13">
      <c r="G3480">
        <v>0.50499155023367681</v>
      </c>
      <c r="H3480">
        <v>0.63254040415982737</v>
      </c>
      <c r="I3480">
        <v>0.76008925808597783</v>
      </c>
      <c r="J3480">
        <f>_xlfn.BINOM.INV(BinomTrials,_xlfn.GAMMA.INV(Table3[[#This Row],[RV gamma]],GammaShape1,GammaRate1)/BinomTrials,Table3[[#This Row],[RV binom]])</f>
        <v>1</v>
      </c>
      <c r="K3480" s="1">
        <f>Table3[[#This Row],[Risk 1 Simulated occurences]]*_xlfn.LOGNORM.INV(Table3[[#This Row],[RV lognorm]],(LN(ImpLow1)+LN(ImpUp1))/2,(LN(ImpUp1)-LN(ImpLow1))/3.29)</f>
        <v>51852.405608370107</v>
      </c>
      <c r="L3480">
        <f>_xlfn.BINOM.INV(BinomTrials,_xlfn.GAMMA.INV(Table3[[#This Row],[RV gamma]],GammaShape2,GammaRate2)/BinomTrials,Table3[[#This Row],[RV binom]])</f>
        <v>0</v>
      </c>
      <c r="M3480" s="1">
        <f>Table3[[#This Row],[Risk 2 simulated occurences]]*_xlfn.LOGNORM.INV(Table3[[#This Row],[RV lognorm]],(LN(ImpLow2)+LN(ImpUp2))/2,(LN(ImpUp2)-LN(ImpLow2))/3.29)</f>
        <v>0</v>
      </c>
    </row>
    <row r="3481" spans="7:13">
      <c r="G3481">
        <v>0.3929847774063166</v>
      </c>
      <c r="H3481">
        <v>0.10657271421820518</v>
      </c>
      <c r="I3481">
        <v>0.82016065103009372</v>
      </c>
      <c r="J3481">
        <f>_xlfn.BINOM.INV(BinomTrials,_xlfn.GAMMA.INV(Table3[[#This Row],[RV gamma]],GammaShape1,GammaRate1)/BinomTrials,Table3[[#This Row],[RV binom]])</f>
        <v>0</v>
      </c>
      <c r="K3481" s="1">
        <f>Table3[[#This Row],[Risk 1 Simulated occurences]]*_xlfn.LOGNORM.INV(Table3[[#This Row],[RV lognorm]],(LN(ImpLow1)+LN(ImpUp1))/2,(LN(ImpUp1)-LN(ImpLow1))/3.29)</f>
        <v>0</v>
      </c>
      <c r="L3481">
        <f>_xlfn.BINOM.INV(BinomTrials,_xlfn.GAMMA.INV(Table3[[#This Row],[RV gamma]],GammaShape2,GammaRate2)/BinomTrials,Table3[[#This Row],[RV binom]])</f>
        <v>0</v>
      </c>
      <c r="M3481" s="1">
        <f>Table3[[#This Row],[Risk 2 simulated occurences]]*_xlfn.LOGNORM.INV(Table3[[#This Row],[RV lognorm]],(LN(ImpLow2)+LN(ImpUp2))/2,(LN(ImpUp2)-LN(ImpLow2))/3.29)</f>
        <v>0</v>
      </c>
    </row>
    <row r="3482" spans="7:13">
      <c r="G3482">
        <v>0.89515386796330743</v>
      </c>
      <c r="H3482">
        <v>0.16760786537435271</v>
      </c>
      <c r="I3482">
        <v>0.44006186278539794</v>
      </c>
      <c r="J3482">
        <f>_xlfn.BINOM.INV(BinomTrials,_xlfn.GAMMA.INV(Table3[[#This Row],[RV gamma]],GammaShape1,GammaRate1)/BinomTrials,Table3[[#This Row],[RV binom]])</f>
        <v>0</v>
      </c>
      <c r="K3482" s="1">
        <f>Table3[[#This Row],[Risk 1 Simulated occurences]]*_xlfn.LOGNORM.INV(Table3[[#This Row],[RV lognorm]],(LN(ImpLow1)+LN(ImpUp1))/2,(LN(ImpUp1)-LN(ImpLow1))/3.29)</f>
        <v>0</v>
      </c>
      <c r="L3482">
        <f>_xlfn.BINOM.INV(BinomTrials,_xlfn.GAMMA.INV(Table3[[#This Row],[RV gamma]],GammaShape2,GammaRate2)/BinomTrials,Table3[[#This Row],[RV binom]])</f>
        <v>0</v>
      </c>
      <c r="M3482" s="1">
        <f>Table3[[#This Row],[Risk 2 simulated occurences]]*_xlfn.LOGNORM.INV(Table3[[#This Row],[RV lognorm]],(LN(ImpLow2)+LN(ImpUp2))/2,(LN(ImpUp2)-LN(ImpLow2))/3.29)</f>
        <v>0</v>
      </c>
    </row>
    <row r="3483" spans="7:13">
      <c r="G3483">
        <v>0.85105885930874337</v>
      </c>
      <c r="H3483">
        <v>0.98539334674616963</v>
      </c>
      <c r="I3483">
        <v>0.11972783418359599</v>
      </c>
      <c r="J3483">
        <f>_xlfn.BINOM.INV(BinomTrials,_xlfn.GAMMA.INV(Table3[[#This Row],[RV gamma]],GammaShape1,GammaRate1)/BinomTrials,Table3[[#This Row],[RV binom]])</f>
        <v>3</v>
      </c>
      <c r="K3483" s="1">
        <f>Table3[[#This Row],[Risk 1 Simulated occurences]]*_xlfn.LOGNORM.INV(Table3[[#This Row],[RV lognorm]],(LN(ImpLow1)+LN(ImpUp1))/2,(LN(ImpUp1)-LN(ImpLow1))/3.29)</f>
        <v>41645.543950152867</v>
      </c>
      <c r="L3483">
        <f>_xlfn.BINOM.INV(BinomTrials,_xlfn.GAMMA.INV(Table3[[#This Row],[RV gamma]],GammaShape2,GammaRate2)/BinomTrials,Table3[[#This Row],[RV binom]])</f>
        <v>2</v>
      </c>
      <c r="M3483" s="1">
        <f>Table3[[#This Row],[Risk 2 simulated occurences]]*_xlfn.LOGNORM.INV(Table3[[#This Row],[RV lognorm]],(LN(ImpLow2)+LN(ImpUp2))/2,(LN(ImpUp2)-LN(ImpLow2))/3.29)</f>
        <v>2776369.5966768591</v>
      </c>
    </row>
    <row r="3484" spans="7:13">
      <c r="G3484">
        <v>0.74624840204894938</v>
      </c>
      <c r="H3484">
        <v>0.50597876287343857</v>
      </c>
      <c r="I3484">
        <v>0.26570912369792776</v>
      </c>
      <c r="J3484">
        <f>_xlfn.BINOM.INV(BinomTrials,_xlfn.GAMMA.INV(Table3[[#This Row],[RV gamma]],GammaShape1,GammaRate1)/BinomTrials,Table3[[#This Row],[RV binom]])</f>
        <v>0</v>
      </c>
      <c r="K3484" s="1">
        <f>Table3[[#This Row],[Risk 1 Simulated occurences]]*_xlfn.LOGNORM.INV(Table3[[#This Row],[RV lognorm]],(LN(ImpLow1)+LN(ImpUp1))/2,(LN(ImpUp1)-LN(ImpLow1))/3.29)</f>
        <v>0</v>
      </c>
      <c r="L3484">
        <f>_xlfn.BINOM.INV(BinomTrials,_xlfn.GAMMA.INV(Table3[[#This Row],[RV gamma]],GammaShape2,GammaRate2)/BinomTrials,Table3[[#This Row],[RV binom]])</f>
        <v>0</v>
      </c>
      <c r="M3484" s="1">
        <f>Table3[[#This Row],[Risk 2 simulated occurences]]*_xlfn.LOGNORM.INV(Table3[[#This Row],[RV lognorm]],(LN(ImpLow2)+LN(ImpUp2))/2,(LN(ImpUp2)-LN(ImpLow2))/3.29)</f>
        <v>0</v>
      </c>
    </row>
    <row r="3485" spans="7:13">
      <c r="G3485">
        <v>0.19689323669154812</v>
      </c>
      <c r="H3485">
        <v>0.98506761388157849</v>
      </c>
      <c r="I3485">
        <v>0.77324199107160885</v>
      </c>
      <c r="J3485">
        <f>_xlfn.BINOM.INV(BinomTrials,_xlfn.GAMMA.INV(Table3[[#This Row],[RV gamma]],GammaShape1,GammaRate1)/BinomTrials,Table3[[#This Row],[RV binom]])</f>
        <v>2</v>
      </c>
      <c r="K3485" s="1">
        <f>Table3[[#This Row],[Risk 1 Simulated occurences]]*_xlfn.LOGNORM.INV(Table3[[#This Row],[RV lognorm]],(LN(ImpLow1)+LN(ImpUp1))/2,(LN(ImpUp1)-LN(ImpLow1))/3.29)</f>
        <v>106871.44106394528</v>
      </c>
      <c r="L3485">
        <f>_xlfn.BINOM.INV(BinomTrials,_xlfn.GAMMA.INV(Table3[[#This Row],[RV gamma]],GammaShape2,GammaRate2)/BinomTrials,Table3[[#This Row],[RV binom]])</f>
        <v>1</v>
      </c>
      <c r="M3485" s="1">
        <f>Table3[[#This Row],[Risk 2 simulated occurences]]*_xlfn.LOGNORM.INV(Table3[[#This Row],[RV lognorm]],(LN(ImpLow2)+LN(ImpUp2))/2,(LN(ImpUp2)-LN(ImpLow2))/3.29)</f>
        <v>5343572.0531972665</v>
      </c>
    </row>
    <row r="3486" spans="7:13">
      <c r="G3486">
        <v>0.18462907484948127</v>
      </c>
      <c r="H3486">
        <v>3.1386507689667172E-2</v>
      </c>
      <c r="I3486">
        <v>0.87814394052985312</v>
      </c>
      <c r="J3486">
        <f>_xlfn.BINOM.INV(BinomTrials,_xlfn.GAMMA.INV(Table3[[#This Row],[RV gamma]],GammaShape1,GammaRate1)/BinomTrials,Table3[[#This Row],[RV binom]])</f>
        <v>0</v>
      </c>
      <c r="K3486" s="1">
        <f>Table3[[#This Row],[Risk 1 Simulated occurences]]*_xlfn.LOGNORM.INV(Table3[[#This Row],[RV lognorm]],(LN(ImpLow1)+LN(ImpUp1))/2,(LN(ImpUp1)-LN(ImpLow1))/3.29)</f>
        <v>0</v>
      </c>
      <c r="L3486">
        <f>_xlfn.BINOM.INV(BinomTrials,_xlfn.GAMMA.INV(Table3[[#This Row],[RV gamma]],GammaShape2,GammaRate2)/BinomTrials,Table3[[#This Row],[RV binom]])</f>
        <v>0</v>
      </c>
      <c r="M3486" s="1">
        <f>Table3[[#This Row],[Risk 2 simulated occurences]]*_xlfn.LOGNORM.INV(Table3[[#This Row],[RV lognorm]],(LN(ImpLow2)+LN(ImpUp2))/2,(LN(ImpUp2)-LN(ImpLow2))/3.29)</f>
        <v>0</v>
      </c>
    </row>
    <row r="3487" spans="7:13">
      <c r="G3487">
        <v>6.0860995231597215E-2</v>
      </c>
      <c r="H3487">
        <v>0.51303474023613838</v>
      </c>
      <c r="I3487">
        <v>0.96520848524067948</v>
      </c>
      <c r="J3487">
        <f>_xlfn.BINOM.INV(BinomTrials,_xlfn.GAMMA.INV(Table3[[#This Row],[RV gamma]],GammaShape1,GammaRate1)/BinomTrials,Table3[[#This Row],[RV binom]])</f>
        <v>0</v>
      </c>
      <c r="K3487" s="1">
        <f>Table3[[#This Row],[Risk 1 Simulated occurences]]*_xlfn.LOGNORM.INV(Table3[[#This Row],[RV lognorm]],(LN(ImpLow1)+LN(ImpUp1))/2,(LN(ImpUp1)-LN(ImpLow1))/3.29)</f>
        <v>0</v>
      </c>
      <c r="L3487">
        <f>_xlfn.BINOM.INV(BinomTrials,_xlfn.GAMMA.INV(Table3[[#This Row],[RV gamma]],GammaShape2,GammaRate2)/BinomTrials,Table3[[#This Row],[RV binom]])</f>
        <v>0</v>
      </c>
      <c r="M3487" s="1">
        <f>Table3[[#This Row],[Risk 2 simulated occurences]]*_xlfn.LOGNORM.INV(Table3[[#This Row],[RV lognorm]],(LN(ImpLow2)+LN(ImpUp2))/2,(LN(ImpUp2)-LN(ImpLow2))/3.29)</f>
        <v>0</v>
      </c>
    </row>
    <row r="3488" spans="7:13">
      <c r="G3488">
        <v>0.89074685745441673</v>
      </c>
      <c r="H3488">
        <v>0.57487914877705237</v>
      </c>
      <c r="I3488">
        <v>0.25901144009968796</v>
      </c>
      <c r="J3488">
        <f>_xlfn.BINOM.INV(BinomTrials,_xlfn.GAMMA.INV(Table3[[#This Row],[RV gamma]],GammaShape1,GammaRate1)/BinomTrials,Table3[[#This Row],[RV binom]])</f>
        <v>1</v>
      </c>
      <c r="K3488" s="1">
        <f>Table3[[#This Row],[Risk 1 Simulated occurences]]*_xlfn.LOGNORM.INV(Table3[[#This Row],[RV lognorm]],(LN(ImpLow1)+LN(ImpUp1))/2,(LN(ImpUp1)-LN(ImpLow1))/3.29)</f>
        <v>20115.323814079005</v>
      </c>
      <c r="L3488">
        <f>_xlfn.BINOM.INV(BinomTrials,_xlfn.GAMMA.INV(Table3[[#This Row],[RV gamma]],GammaShape2,GammaRate2)/BinomTrials,Table3[[#This Row],[RV binom]])</f>
        <v>0</v>
      </c>
      <c r="M3488" s="1">
        <f>Table3[[#This Row],[Risk 2 simulated occurences]]*_xlfn.LOGNORM.INV(Table3[[#This Row],[RV lognorm]],(LN(ImpLow2)+LN(ImpUp2))/2,(LN(ImpUp2)-LN(ImpLow2))/3.29)</f>
        <v>0</v>
      </c>
    </row>
    <row r="3489" spans="7:13">
      <c r="G3489">
        <v>0.7824332363821721</v>
      </c>
      <c r="H3489">
        <v>0.99385349591907746</v>
      </c>
      <c r="I3489">
        <v>0.20527375545598275</v>
      </c>
      <c r="J3489">
        <f>_xlfn.BINOM.INV(BinomTrials,_xlfn.GAMMA.INV(Table3[[#This Row],[RV gamma]],GammaShape1,GammaRate1)/BinomTrials,Table3[[#This Row],[RV binom]])</f>
        <v>3</v>
      </c>
      <c r="K3489" s="1">
        <f>Table3[[#This Row],[Risk 1 Simulated occurences]]*_xlfn.LOGNORM.INV(Table3[[#This Row],[RV lognorm]],(LN(ImpLow1)+LN(ImpUp1))/2,(LN(ImpUp1)-LN(ImpLow1))/3.29)</f>
        <v>53332.310678460541</v>
      </c>
      <c r="L3489">
        <f>_xlfn.BINOM.INV(BinomTrials,_xlfn.GAMMA.INV(Table3[[#This Row],[RV gamma]],GammaShape2,GammaRate2)/BinomTrials,Table3[[#This Row],[RV binom]])</f>
        <v>2</v>
      </c>
      <c r="M3489" s="1">
        <f>Table3[[#This Row],[Risk 2 simulated occurences]]*_xlfn.LOGNORM.INV(Table3[[#This Row],[RV lognorm]],(LN(ImpLow2)+LN(ImpUp2))/2,(LN(ImpUp2)-LN(ImpLow2))/3.29)</f>
        <v>3555487.3785640313</v>
      </c>
    </row>
    <row r="3490" spans="7:13">
      <c r="G3490">
        <v>0.3554038751662727</v>
      </c>
      <c r="H3490">
        <v>0.69570591193423881</v>
      </c>
      <c r="I3490">
        <v>3.6007948702204952E-2</v>
      </c>
      <c r="J3490">
        <f>_xlfn.BINOM.INV(BinomTrials,_xlfn.GAMMA.INV(Table3[[#This Row],[RV gamma]],GammaShape1,GammaRate1)/BinomTrials,Table3[[#This Row],[RV binom]])</f>
        <v>1</v>
      </c>
      <c r="K3490" s="1">
        <f>Table3[[#This Row],[Risk 1 Simulated occurences]]*_xlfn.LOGNORM.INV(Table3[[#This Row],[RV lognorm]],(LN(ImpLow1)+LN(ImpUp1))/2,(LN(ImpUp1)-LN(ImpLow1))/3.29)</f>
        <v>8978.1352018722155</v>
      </c>
      <c r="L3490">
        <f>_xlfn.BINOM.INV(BinomTrials,_xlfn.GAMMA.INV(Table3[[#This Row],[RV gamma]],GammaShape2,GammaRate2)/BinomTrials,Table3[[#This Row],[RV binom]])</f>
        <v>0</v>
      </c>
      <c r="M3490" s="1">
        <f>Table3[[#This Row],[Risk 2 simulated occurences]]*_xlfn.LOGNORM.INV(Table3[[#This Row],[RV lognorm]],(LN(ImpLow2)+LN(ImpUp2))/2,(LN(ImpUp2)-LN(ImpLow2))/3.29)</f>
        <v>0</v>
      </c>
    </row>
    <row r="3491" spans="7:13">
      <c r="G3491">
        <v>0.27292991954504042</v>
      </c>
      <c r="H3491">
        <v>0.72926187875180593</v>
      </c>
      <c r="I3491">
        <v>0.18559383795857143</v>
      </c>
      <c r="J3491">
        <f>_xlfn.BINOM.INV(BinomTrials,_xlfn.GAMMA.INV(Table3[[#This Row],[RV gamma]],GammaShape1,GammaRate1)/BinomTrials,Table3[[#This Row],[RV binom]])</f>
        <v>1</v>
      </c>
      <c r="K3491" s="1">
        <f>Table3[[#This Row],[Risk 1 Simulated occurences]]*_xlfn.LOGNORM.INV(Table3[[#This Row],[RV lognorm]],(LN(ImpLow1)+LN(ImpUp1))/2,(LN(ImpUp1)-LN(ImpLow1))/3.29)</f>
        <v>16911.854070586542</v>
      </c>
      <c r="L3491">
        <f>_xlfn.BINOM.INV(BinomTrials,_xlfn.GAMMA.INV(Table3[[#This Row],[RV gamma]],GammaShape2,GammaRate2)/BinomTrials,Table3[[#This Row],[RV binom]])</f>
        <v>0</v>
      </c>
      <c r="M3491" s="1">
        <f>Table3[[#This Row],[Risk 2 simulated occurences]]*_xlfn.LOGNORM.INV(Table3[[#This Row],[RV lognorm]],(LN(ImpLow2)+LN(ImpUp2))/2,(LN(ImpUp2)-LN(ImpLow2))/3.29)</f>
        <v>0</v>
      </c>
    </row>
    <row r="3492" spans="7:13">
      <c r="G3492">
        <v>0.13315779349448056</v>
      </c>
      <c r="H3492">
        <v>0.70439618160221551</v>
      </c>
      <c r="I3492">
        <v>0.27563456970995037</v>
      </c>
      <c r="J3492">
        <f>_xlfn.BINOM.INV(BinomTrials,_xlfn.GAMMA.INV(Table3[[#This Row],[RV gamma]],GammaShape1,GammaRate1)/BinomTrials,Table3[[#This Row],[RV binom]])</f>
        <v>1</v>
      </c>
      <c r="K3492" s="1">
        <f>Table3[[#This Row],[Risk 1 Simulated occurences]]*_xlfn.LOGNORM.INV(Table3[[#This Row],[RV lognorm]],(LN(ImpLow1)+LN(ImpUp1))/2,(LN(ImpUp1)-LN(ImpLow1))/3.29)</f>
        <v>20839.520020463144</v>
      </c>
      <c r="L3492">
        <f>_xlfn.BINOM.INV(BinomTrials,_xlfn.GAMMA.INV(Table3[[#This Row],[RV gamma]],GammaShape2,GammaRate2)/BinomTrials,Table3[[#This Row],[RV binom]])</f>
        <v>0</v>
      </c>
      <c r="M3492" s="1">
        <f>Table3[[#This Row],[Risk 2 simulated occurences]]*_xlfn.LOGNORM.INV(Table3[[#This Row],[RV lognorm]],(LN(ImpLow2)+LN(ImpUp2))/2,(LN(ImpUp2)-LN(ImpLow2))/3.29)</f>
        <v>0</v>
      </c>
    </row>
    <row r="3493" spans="7:13">
      <c r="G3493">
        <v>0.98303526173487088</v>
      </c>
      <c r="H3493">
        <v>0.78662418843555459</v>
      </c>
      <c r="I3493">
        <v>0.59021311513623831</v>
      </c>
      <c r="J3493">
        <f>_xlfn.BINOM.INV(BinomTrials,_xlfn.GAMMA.INV(Table3[[#This Row],[RV gamma]],GammaShape1,GammaRate1)/BinomTrials,Table3[[#This Row],[RV binom]])</f>
        <v>1</v>
      </c>
      <c r="K3493" s="1">
        <f>Table3[[#This Row],[Risk 1 Simulated occurences]]*_xlfn.LOGNORM.INV(Table3[[#This Row],[RV lognorm]],(LN(ImpLow1)+LN(ImpUp1))/2,(LN(ImpUp1)-LN(ImpLow1))/3.29)</f>
        <v>37096.184820613838</v>
      </c>
      <c r="L3493">
        <f>_xlfn.BINOM.INV(BinomTrials,_xlfn.GAMMA.INV(Table3[[#This Row],[RV gamma]],GammaShape2,GammaRate2)/BinomTrials,Table3[[#This Row],[RV binom]])</f>
        <v>1</v>
      </c>
      <c r="M3493" s="1">
        <f>Table3[[#This Row],[Risk 2 simulated occurences]]*_xlfn.LOGNORM.INV(Table3[[#This Row],[RV lognorm]],(LN(ImpLow2)+LN(ImpUp2))/2,(LN(ImpUp2)-LN(ImpLow2))/3.29)</f>
        <v>3709618.4820613856</v>
      </c>
    </row>
    <row r="3494" spans="7:13">
      <c r="G3494">
        <v>0.87364397797437565</v>
      </c>
      <c r="H3494">
        <v>0.79273503636603015</v>
      </c>
      <c r="I3494">
        <v>0.71182609475768455</v>
      </c>
      <c r="J3494">
        <f>_xlfn.BINOM.INV(BinomTrials,_xlfn.GAMMA.INV(Table3[[#This Row],[RV gamma]],GammaShape1,GammaRate1)/BinomTrials,Table3[[#This Row],[RV binom]])</f>
        <v>1</v>
      </c>
      <c r="K3494" s="1">
        <f>Table3[[#This Row],[Risk 1 Simulated occurences]]*_xlfn.LOGNORM.INV(Table3[[#This Row],[RV lognorm]],(LN(ImpLow1)+LN(ImpUp1))/2,(LN(ImpUp1)-LN(ImpLow1))/3.29)</f>
        <v>46754.771876460683</v>
      </c>
      <c r="L3494">
        <f>_xlfn.BINOM.INV(BinomTrials,_xlfn.GAMMA.INV(Table3[[#This Row],[RV gamma]],GammaShape2,GammaRate2)/BinomTrials,Table3[[#This Row],[RV binom]])</f>
        <v>0</v>
      </c>
      <c r="M3494" s="1">
        <f>Table3[[#This Row],[Risk 2 simulated occurences]]*_xlfn.LOGNORM.INV(Table3[[#This Row],[RV lognorm]],(LN(ImpLow2)+LN(ImpUp2))/2,(LN(ImpUp2)-LN(ImpLow2))/3.29)</f>
        <v>0</v>
      </c>
    </row>
    <row r="3495" spans="7:13">
      <c r="G3495">
        <v>0.33433781533238377</v>
      </c>
      <c r="H3495">
        <v>0.49775620386831287</v>
      </c>
      <c r="I3495">
        <v>0.66117459240424192</v>
      </c>
      <c r="J3495">
        <f>_xlfn.BINOM.INV(BinomTrials,_xlfn.GAMMA.INV(Table3[[#This Row],[RV gamma]],GammaShape1,GammaRate1)/BinomTrials,Table3[[#This Row],[RV binom]])</f>
        <v>0</v>
      </c>
      <c r="K3495" s="1">
        <f>Table3[[#This Row],[Risk 1 Simulated occurences]]*_xlfn.LOGNORM.INV(Table3[[#This Row],[RV lognorm]],(LN(ImpLow1)+LN(ImpUp1))/2,(LN(ImpUp1)-LN(ImpLow1))/3.29)</f>
        <v>0</v>
      </c>
      <c r="L3495">
        <f>_xlfn.BINOM.INV(BinomTrials,_xlfn.GAMMA.INV(Table3[[#This Row],[RV gamma]],GammaShape2,GammaRate2)/BinomTrials,Table3[[#This Row],[RV binom]])</f>
        <v>0</v>
      </c>
      <c r="M3495" s="1">
        <f>Table3[[#This Row],[Risk 2 simulated occurences]]*_xlfn.LOGNORM.INV(Table3[[#This Row],[RV lognorm]],(LN(ImpLow2)+LN(ImpUp2))/2,(LN(ImpUp2)-LN(ImpLow2))/3.29)</f>
        <v>0</v>
      </c>
    </row>
    <row r="3496" spans="7:13">
      <c r="G3496">
        <v>0.21566229137390028</v>
      </c>
      <c r="H3496">
        <v>0.78851841473417283</v>
      </c>
      <c r="I3496">
        <v>0.36137453809444536</v>
      </c>
      <c r="J3496">
        <f>_xlfn.BINOM.INV(BinomTrials,_xlfn.GAMMA.INV(Table3[[#This Row],[RV gamma]],GammaShape1,GammaRate1)/BinomTrials,Table3[[#This Row],[RV binom]])</f>
        <v>1</v>
      </c>
      <c r="K3496" s="1">
        <f>Table3[[#This Row],[Risk 1 Simulated occurences]]*_xlfn.LOGNORM.INV(Table3[[#This Row],[RV lognorm]],(LN(ImpLow1)+LN(ImpUp1))/2,(LN(ImpUp1)-LN(ImpLow1))/3.29)</f>
        <v>24669.592104024563</v>
      </c>
      <c r="L3496">
        <f>_xlfn.BINOM.INV(BinomTrials,_xlfn.GAMMA.INV(Table3[[#This Row],[RV gamma]],GammaShape2,GammaRate2)/BinomTrials,Table3[[#This Row],[RV binom]])</f>
        <v>0</v>
      </c>
      <c r="M3496" s="1">
        <f>Table3[[#This Row],[Risk 2 simulated occurences]]*_xlfn.LOGNORM.INV(Table3[[#This Row],[RV lognorm]],(LN(ImpLow2)+LN(ImpUp2))/2,(LN(ImpUp2)-LN(ImpLow2))/3.29)</f>
        <v>0</v>
      </c>
    </row>
    <row r="3497" spans="7:13">
      <c r="G3497">
        <v>0.63613112114189707</v>
      </c>
      <c r="H3497">
        <v>0.62899643724271859</v>
      </c>
      <c r="I3497">
        <v>0.6218617533435401</v>
      </c>
      <c r="J3497">
        <f>_xlfn.BINOM.INV(BinomTrials,_xlfn.GAMMA.INV(Table3[[#This Row],[RV gamma]],GammaShape1,GammaRate1)/BinomTrials,Table3[[#This Row],[RV binom]])</f>
        <v>1</v>
      </c>
      <c r="K3497" s="1">
        <f>Table3[[#This Row],[Risk 1 Simulated occurences]]*_xlfn.LOGNORM.INV(Table3[[#This Row],[RV lognorm]],(LN(ImpLow1)+LN(ImpUp1))/2,(LN(ImpUp1)-LN(ImpLow1))/3.29)</f>
        <v>39295.120952649151</v>
      </c>
      <c r="L3497">
        <f>_xlfn.BINOM.INV(BinomTrials,_xlfn.GAMMA.INV(Table3[[#This Row],[RV gamma]],GammaShape2,GammaRate2)/BinomTrials,Table3[[#This Row],[RV binom]])</f>
        <v>0</v>
      </c>
      <c r="M3497" s="1">
        <f>Table3[[#This Row],[Risk 2 simulated occurences]]*_xlfn.LOGNORM.INV(Table3[[#This Row],[RV lognorm]],(LN(ImpLow2)+LN(ImpUp2))/2,(LN(ImpUp2)-LN(ImpLow2))/3.29)</f>
        <v>0</v>
      </c>
    </row>
    <row r="3498" spans="7:13">
      <c r="G3498">
        <v>0.45575303186464733</v>
      </c>
      <c r="H3498">
        <v>0.5431207383717972</v>
      </c>
      <c r="I3498">
        <v>0.63048844487894717</v>
      </c>
      <c r="J3498">
        <f>_xlfn.BINOM.INV(BinomTrials,_xlfn.GAMMA.INV(Table3[[#This Row],[RV gamma]],GammaShape1,GammaRate1)/BinomTrials,Table3[[#This Row],[RV binom]])</f>
        <v>0</v>
      </c>
      <c r="K3498" s="1">
        <f>Table3[[#This Row],[Risk 1 Simulated occurences]]*_xlfn.LOGNORM.INV(Table3[[#This Row],[RV lognorm]],(LN(ImpLow1)+LN(ImpUp1))/2,(LN(ImpUp1)-LN(ImpLow1))/3.29)</f>
        <v>0</v>
      </c>
      <c r="L3498">
        <f>_xlfn.BINOM.INV(BinomTrials,_xlfn.GAMMA.INV(Table3[[#This Row],[RV gamma]],GammaShape2,GammaRate2)/BinomTrials,Table3[[#This Row],[RV binom]])</f>
        <v>0</v>
      </c>
      <c r="M3498" s="1">
        <f>Table3[[#This Row],[Risk 2 simulated occurences]]*_xlfn.LOGNORM.INV(Table3[[#This Row],[RV lognorm]],(LN(ImpLow2)+LN(ImpUp2))/2,(LN(ImpUp2)-LN(ImpLow2))/3.29)</f>
        <v>0</v>
      </c>
    </row>
    <row r="3499" spans="7:13">
      <c r="G3499">
        <v>0.84120654912721671</v>
      </c>
      <c r="H3499">
        <v>0.23024981479637782</v>
      </c>
      <c r="I3499">
        <v>0.61929308046553888</v>
      </c>
      <c r="J3499">
        <f>_xlfn.BINOM.INV(BinomTrials,_xlfn.GAMMA.INV(Table3[[#This Row],[RV gamma]],GammaShape1,GammaRate1)/BinomTrials,Table3[[#This Row],[RV binom]])</f>
        <v>0</v>
      </c>
      <c r="K3499" s="1">
        <f>Table3[[#This Row],[Risk 1 Simulated occurences]]*_xlfn.LOGNORM.INV(Table3[[#This Row],[RV lognorm]],(LN(ImpLow1)+LN(ImpUp1))/2,(LN(ImpUp1)-LN(ImpLow1))/3.29)</f>
        <v>0</v>
      </c>
      <c r="L3499">
        <f>_xlfn.BINOM.INV(BinomTrials,_xlfn.GAMMA.INV(Table3[[#This Row],[RV gamma]],GammaShape2,GammaRate2)/BinomTrials,Table3[[#This Row],[RV binom]])</f>
        <v>0</v>
      </c>
      <c r="M3499" s="1">
        <f>Table3[[#This Row],[Risk 2 simulated occurences]]*_xlfn.LOGNORM.INV(Table3[[#This Row],[RV lognorm]],(LN(ImpLow2)+LN(ImpUp2))/2,(LN(ImpUp2)-LN(ImpLow2))/3.29)</f>
        <v>0</v>
      </c>
    </row>
    <row r="3500" spans="7:13">
      <c r="G3500">
        <v>0.15847118113118744</v>
      </c>
      <c r="H3500">
        <v>0.80863728272199509</v>
      </c>
      <c r="I3500">
        <v>0.45880338431280265</v>
      </c>
      <c r="J3500">
        <f>_xlfn.BINOM.INV(BinomTrials,_xlfn.GAMMA.INV(Table3[[#This Row],[RV gamma]],GammaShape1,GammaRate1)/BinomTrials,Table3[[#This Row],[RV binom]])</f>
        <v>1</v>
      </c>
      <c r="K3500" s="1">
        <f>Table3[[#This Row],[Risk 1 Simulated occurences]]*_xlfn.LOGNORM.INV(Table3[[#This Row],[RV lognorm]],(LN(ImpLow1)+LN(ImpUp1))/2,(LN(ImpUp1)-LN(ImpLow1))/3.29)</f>
        <v>29414.169465219442</v>
      </c>
      <c r="L3500">
        <f>_xlfn.BINOM.INV(BinomTrials,_xlfn.GAMMA.INV(Table3[[#This Row],[RV gamma]],GammaShape2,GammaRate2)/BinomTrials,Table3[[#This Row],[RV binom]])</f>
        <v>0</v>
      </c>
      <c r="M3500" s="1">
        <f>Table3[[#This Row],[Risk 2 simulated occurences]]*_xlfn.LOGNORM.INV(Table3[[#This Row],[RV lognorm]],(LN(ImpLow2)+LN(ImpUp2))/2,(LN(ImpUp2)-LN(ImpLow2))/3.29)</f>
        <v>0</v>
      </c>
    </row>
    <row r="3501" spans="7:13">
      <c r="G3501">
        <v>0.42514127186738943</v>
      </c>
      <c r="H3501">
        <v>0.76681070857067157</v>
      </c>
      <c r="I3501">
        <v>0.10848014527395375</v>
      </c>
      <c r="J3501">
        <f>_xlfn.BINOM.INV(BinomTrials,_xlfn.GAMMA.INV(Table3[[#This Row],[RV gamma]],GammaShape1,GammaRate1)/BinomTrials,Table3[[#This Row],[RV binom]])</f>
        <v>1</v>
      </c>
      <c r="K3501" s="1">
        <f>Table3[[#This Row],[Risk 1 Simulated occurences]]*_xlfn.LOGNORM.INV(Table3[[#This Row],[RV lognorm]],(LN(ImpLow1)+LN(ImpUp1))/2,(LN(ImpUp1)-LN(ImpLow1))/3.29)</f>
        <v>13326.804736317314</v>
      </c>
      <c r="L3501">
        <f>_xlfn.BINOM.INV(BinomTrials,_xlfn.GAMMA.INV(Table3[[#This Row],[RV gamma]],GammaShape2,GammaRate2)/BinomTrials,Table3[[#This Row],[RV binom]])</f>
        <v>0</v>
      </c>
      <c r="M3501" s="1">
        <f>Table3[[#This Row],[Risk 2 simulated occurences]]*_xlfn.LOGNORM.INV(Table3[[#This Row],[RV lognorm]],(LN(ImpLow2)+LN(ImpUp2))/2,(LN(ImpUp2)-LN(ImpLow2))/3.29)</f>
        <v>0</v>
      </c>
    </row>
    <row r="3502" spans="7:13">
      <c r="G3502">
        <v>0.3493562752145139</v>
      </c>
      <c r="H3502">
        <v>0.78757894727754363</v>
      </c>
      <c r="I3502">
        <v>0.22580161934057327</v>
      </c>
      <c r="J3502">
        <f>_xlfn.BINOM.INV(BinomTrials,_xlfn.GAMMA.INV(Table3[[#This Row],[RV gamma]],GammaShape1,GammaRate1)/BinomTrials,Table3[[#This Row],[RV binom]])</f>
        <v>1</v>
      </c>
      <c r="K3502" s="1">
        <f>Table3[[#This Row],[Risk 1 Simulated occurences]]*_xlfn.LOGNORM.INV(Table3[[#This Row],[RV lognorm]],(LN(ImpLow1)+LN(ImpUp1))/2,(LN(ImpUp1)-LN(ImpLow1))/3.29)</f>
        <v>18672.487008598309</v>
      </c>
      <c r="L3502">
        <f>_xlfn.BINOM.INV(BinomTrials,_xlfn.GAMMA.INV(Table3[[#This Row],[RV gamma]],GammaShape2,GammaRate2)/BinomTrials,Table3[[#This Row],[RV binom]])</f>
        <v>0</v>
      </c>
      <c r="M3502" s="1">
        <f>Table3[[#This Row],[Risk 2 simulated occurences]]*_xlfn.LOGNORM.INV(Table3[[#This Row],[RV lognorm]],(LN(ImpLow2)+LN(ImpUp2))/2,(LN(ImpUp2)-LN(ImpLow2))/3.29)</f>
        <v>0</v>
      </c>
    </row>
    <row r="3503" spans="7:13">
      <c r="G3503">
        <v>0.63091753033498188</v>
      </c>
      <c r="H3503">
        <v>0.83936689367488349</v>
      </c>
      <c r="I3503">
        <v>4.7816257014785084E-2</v>
      </c>
      <c r="J3503">
        <f>_xlfn.BINOM.INV(BinomTrials,_xlfn.GAMMA.INV(Table3[[#This Row],[RV gamma]],GammaShape1,GammaRate1)/BinomTrials,Table3[[#This Row],[RV binom]])</f>
        <v>1</v>
      </c>
      <c r="K3503" s="1">
        <f>Table3[[#This Row],[Risk 1 Simulated occurences]]*_xlfn.LOGNORM.INV(Table3[[#This Row],[RV lognorm]],(LN(ImpLow1)+LN(ImpUp1))/2,(LN(ImpUp1)-LN(ImpLow1))/3.29)</f>
        <v>9851.2994728977756</v>
      </c>
      <c r="L3503">
        <f>_xlfn.BINOM.INV(BinomTrials,_xlfn.GAMMA.INV(Table3[[#This Row],[RV gamma]],GammaShape2,GammaRate2)/BinomTrials,Table3[[#This Row],[RV binom]])</f>
        <v>1</v>
      </c>
      <c r="M3503" s="1">
        <f>Table3[[#This Row],[Risk 2 simulated occurences]]*_xlfn.LOGNORM.INV(Table3[[#This Row],[RV lognorm]],(LN(ImpLow2)+LN(ImpUp2))/2,(LN(ImpUp2)-LN(ImpLow2))/3.29)</f>
        <v>985129.94728977629</v>
      </c>
    </row>
    <row r="3504" spans="7:13">
      <c r="G3504">
        <v>0.83093234004030581</v>
      </c>
      <c r="H3504">
        <v>0.23938199376658628</v>
      </c>
      <c r="I3504">
        <v>0.64783164749286681</v>
      </c>
      <c r="J3504">
        <f>_xlfn.BINOM.INV(BinomTrials,_xlfn.GAMMA.INV(Table3[[#This Row],[RV gamma]],GammaShape1,GammaRate1)/BinomTrials,Table3[[#This Row],[RV binom]])</f>
        <v>0</v>
      </c>
      <c r="K3504" s="1">
        <f>Table3[[#This Row],[Risk 1 Simulated occurences]]*_xlfn.LOGNORM.INV(Table3[[#This Row],[RV lognorm]],(LN(ImpLow1)+LN(ImpUp1))/2,(LN(ImpUp1)-LN(ImpLow1))/3.29)</f>
        <v>0</v>
      </c>
      <c r="L3504">
        <f>_xlfn.BINOM.INV(BinomTrials,_xlfn.GAMMA.INV(Table3[[#This Row],[RV gamma]],GammaShape2,GammaRate2)/BinomTrials,Table3[[#This Row],[RV binom]])</f>
        <v>0</v>
      </c>
      <c r="M3504" s="1">
        <f>Table3[[#This Row],[Risk 2 simulated occurences]]*_xlfn.LOGNORM.INV(Table3[[#This Row],[RV lognorm]],(LN(ImpLow2)+LN(ImpUp2))/2,(LN(ImpUp2)-LN(ImpLow2))/3.29)</f>
        <v>0</v>
      </c>
    </row>
    <row r="3505" spans="7:13">
      <c r="G3505">
        <v>0.47983905741937416</v>
      </c>
      <c r="H3505">
        <v>0.29316923501583247</v>
      </c>
      <c r="I3505">
        <v>0.10649941261229078</v>
      </c>
      <c r="J3505">
        <f>_xlfn.BINOM.INV(BinomTrials,_xlfn.GAMMA.INV(Table3[[#This Row],[RV gamma]],GammaShape1,GammaRate1)/BinomTrials,Table3[[#This Row],[RV binom]])</f>
        <v>0</v>
      </c>
      <c r="K3505" s="1">
        <f>Table3[[#This Row],[Risk 1 Simulated occurences]]*_xlfn.LOGNORM.INV(Table3[[#This Row],[RV lognorm]],(LN(ImpLow1)+LN(ImpUp1))/2,(LN(ImpUp1)-LN(ImpLow1))/3.29)</f>
        <v>0</v>
      </c>
      <c r="L3505">
        <f>_xlfn.BINOM.INV(BinomTrials,_xlfn.GAMMA.INV(Table3[[#This Row],[RV gamma]],GammaShape2,GammaRate2)/BinomTrials,Table3[[#This Row],[RV binom]])</f>
        <v>0</v>
      </c>
      <c r="M3505" s="1">
        <f>Table3[[#This Row],[Risk 2 simulated occurences]]*_xlfn.LOGNORM.INV(Table3[[#This Row],[RV lognorm]],(LN(ImpLow2)+LN(ImpUp2))/2,(LN(ImpUp2)-LN(ImpLow2))/3.29)</f>
        <v>0</v>
      </c>
    </row>
    <row r="3506" spans="7:13">
      <c r="G3506">
        <v>0.65503804742127569</v>
      </c>
      <c r="H3506">
        <v>0.29533291109620263</v>
      </c>
      <c r="I3506">
        <v>0.93562777477112957</v>
      </c>
      <c r="J3506">
        <f>_xlfn.BINOM.INV(BinomTrials,_xlfn.GAMMA.INV(Table3[[#This Row],[RV gamma]],GammaShape1,GammaRate1)/BinomTrials,Table3[[#This Row],[RV binom]])</f>
        <v>0</v>
      </c>
      <c r="K3506" s="1">
        <f>Table3[[#This Row],[Risk 1 Simulated occurences]]*_xlfn.LOGNORM.INV(Table3[[#This Row],[RV lognorm]],(LN(ImpLow1)+LN(ImpUp1))/2,(LN(ImpUp1)-LN(ImpLow1))/3.29)</f>
        <v>0</v>
      </c>
      <c r="L3506">
        <f>_xlfn.BINOM.INV(BinomTrials,_xlfn.GAMMA.INV(Table3[[#This Row],[RV gamma]],GammaShape2,GammaRate2)/BinomTrials,Table3[[#This Row],[RV binom]])</f>
        <v>0</v>
      </c>
      <c r="M3506" s="1">
        <f>Table3[[#This Row],[Risk 2 simulated occurences]]*_xlfn.LOGNORM.INV(Table3[[#This Row],[RV lognorm]],(LN(ImpLow2)+LN(ImpUp2))/2,(LN(ImpUp2)-LN(ImpLow2))/3.29)</f>
        <v>0</v>
      </c>
    </row>
    <row r="3507" spans="7:13">
      <c r="G3507">
        <v>0.22446300938001973</v>
      </c>
      <c r="H3507">
        <v>0.66023679387766721</v>
      </c>
      <c r="I3507">
        <v>9.6010578375314626E-2</v>
      </c>
      <c r="J3507">
        <f>_xlfn.BINOM.INV(BinomTrials,_xlfn.GAMMA.INV(Table3[[#This Row],[RV gamma]],GammaShape1,GammaRate1)/BinomTrials,Table3[[#This Row],[RV binom]])</f>
        <v>1</v>
      </c>
      <c r="K3507" s="1">
        <f>Table3[[#This Row],[Risk 1 Simulated occurences]]*_xlfn.LOGNORM.INV(Table3[[#This Row],[RV lognorm]],(LN(ImpLow1)+LN(ImpUp1))/2,(LN(ImpUp1)-LN(ImpLow1))/3.29)</f>
        <v>12689.893265295652</v>
      </c>
      <c r="L3507">
        <f>_xlfn.BINOM.INV(BinomTrials,_xlfn.GAMMA.INV(Table3[[#This Row],[RV gamma]],GammaShape2,GammaRate2)/BinomTrials,Table3[[#This Row],[RV binom]])</f>
        <v>0</v>
      </c>
      <c r="M3507" s="1">
        <f>Table3[[#This Row],[Risk 2 simulated occurences]]*_xlfn.LOGNORM.INV(Table3[[#This Row],[RV lognorm]],(LN(ImpLow2)+LN(ImpUp2))/2,(LN(ImpUp2)-LN(ImpLow2))/3.29)</f>
        <v>0</v>
      </c>
    </row>
    <row r="3508" spans="7:13">
      <c r="G3508">
        <v>0.54979864999176875</v>
      </c>
      <c r="H3508">
        <v>0.5997947019523916</v>
      </c>
      <c r="I3508">
        <v>0.64979075391301455</v>
      </c>
      <c r="J3508">
        <f>_xlfn.BINOM.INV(BinomTrials,_xlfn.GAMMA.INV(Table3[[#This Row],[RV gamma]],GammaShape1,GammaRate1)/BinomTrials,Table3[[#This Row],[RV binom]])</f>
        <v>0</v>
      </c>
      <c r="K3508" s="1">
        <f>Table3[[#This Row],[Risk 1 Simulated occurences]]*_xlfn.LOGNORM.INV(Table3[[#This Row],[RV lognorm]],(LN(ImpLow1)+LN(ImpUp1))/2,(LN(ImpUp1)-LN(ImpLow1))/3.29)</f>
        <v>0</v>
      </c>
      <c r="L3508">
        <f>_xlfn.BINOM.INV(BinomTrials,_xlfn.GAMMA.INV(Table3[[#This Row],[RV gamma]],GammaShape2,GammaRate2)/BinomTrials,Table3[[#This Row],[RV binom]])</f>
        <v>0</v>
      </c>
      <c r="M3508" s="1">
        <f>Table3[[#This Row],[Risk 2 simulated occurences]]*_xlfn.LOGNORM.INV(Table3[[#This Row],[RV lognorm]],(LN(ImpLow2)+LN(ImpUp2))/2,(LN(ImpUp2)-LN(ImpLow2))/3.29)</f>
        <v>0</v>
      </c>
    </row>
    <row r="3509" spans="7:13">
      <c r="G3509">
        <v>0.46591041165679248</v>
      </c>
      <c r="H3509">
        <v>0.74955571384614139</v>
      </c>
      <c r="I3509">
        <v>3.3201016035490208E-2</v>
      </c>
      <c r="J3509">
        <f>_xlfn.BINOM.INV(BinomTrials,_xlfn.GAMMA.INV(Table3[[#This Row],[RV gamma]],GammaShape1,GammaRate1)/BinomTrials,Table3[[#This Row],[RV binom]])</f>
        <v>1</v>
      </c>
      <c r="K3509" s="1">
        <f>Table3[[#This Row],[Risk 1 Simulated occurences]]*_xlfn.LOGNORM.INV(Table3[[#This Row],[RV lognorm]],(LN(ImpLow1)+LN(ImpUp1))/2,(LN(ImpUp1)-LN(ImpLow1))/3.29)</f>
        <v>8750.5723931044067</v>
      </c>
      <c r="L3509">
        <f>_xlfn.BINOM.INV(BinomTrials,_xlfn.GAMMA.INV(Table3[[#This Row],[RV gamma]],GammaShape2,GammaRate2)/BinomTrials,Table3[[#This Row],[RV binom]])</f>
        <v>0</v>
      </c>
      <c r="M3509" s="1">
        <f>Table3[[#This Row],[Risk 2 simulated occurences]]*_xlfn.LOGNORM.INV(Table3[[#This Row],[RV lognorm]],(LN(ImpLow2)+LN(ImpUp2))/2,(LN(ImpUp2)-LN(ImpLow2))/3.29)</f>
        <v>0</v>
      </c>
    </row>
    <row r="3510" spans="7:13">
      <c r="G3510">
        <v>0.55628871571099792</v>
      </c>
      <c r="H3510">
        <v>0.78288261209748811</v>
      </c>
      <c r="I3510">
        <v>9.4765084839782254E-3</v>
      </c>
      <c r="J3510">
        <f>_xlfn.BINOM.INV(BinomTrials,_xlfn.GAMMA.INV(Table3[[#This Row],[RV gamma]],GammaShape1,GammaRate1)/BinomTrials,Table3[[#This Row],[RV binom]])</f>
        <v>1</v>
      </c>
      <c r="K3510" s="1">
        <f>Table3[[#This Row],[Risk 1 Simulated occurences]]*_xlfn.LOGNORM.INV(Table3[[#This Row],[RV lognorm]],(LN(ImpLow1)+LN(ImpUp1))/2,(LN(ImpUp1)-LN(ImpLow1))/3.29)</f>
        <v>6120.5741741942657</v>
      </c>
      <c r="L3510">
        <f>_xlfn.BINOM.INV(BinomTrials,_xlfn.GAMMA.INV(Table3[[#This Row],[RV gamma]],GammaShape2,GammaRate2)/BinomTrials,Table3[[#This Row],[RV binom]])</f>
        <v>0</v>
      </c>
      <c r="M3510" s="1">
        <f>Table3[[#This Row],[Risk 2 simulated occurences]]*_xlfn.LOGNORM.INV(Table3[[#This Row],[RV lognorm]],(LN(ImpLow2)+LN(ImpUp2))/2,(LN(ImpUp2)-LN(ImpLow2))/3.29)</f>
        <v>0</v>
      </c>
    </row>
    <row r="3511" spans="7:13">
      <c r="G3511">
        <v>0.54444495474195342</v>
      </c>
      <c r="H3511">
        <v>0.90806152248199168</v>
      </c>
      <c r="I3511">
        <v>0.27167809022202999</v>
      </c>
      <c r="J3511">
        <f>_xlfn.BINOM.INV(BinomTrials,_xlfn.GAMMA.INV(Table3[[#This Row],[RV gamma]],GammaShape1,GammaRate1)/BinomTrials,Table3[[#This Row],[RV binom]])</f>
        <v>2</v>
      </c>
      <c r="K3511" s="1">
        <f>Table3[[#This Row],[Risk 1 Simulated occurences]]*_xlfn.LOGNORM.INV(Table3[[#This Row],[RV lognorm]],(LN(ImpLow1)+LN(ImpUp1))/2,(LN(ImpUp1)-LN(ImpLow1))/3.29)</f>
        <v>41333.756219881645</v>
      </c>
      <c r="L3511">
        <f>_xlfn.BINOM.INV(BinomTrials,_xlfn.GAMMA.INV(Table3[[#This Row],[RV gamma]],GammaShape2,GammaRate2)/BinomTrials,Table3[[#This Row],[RV binom]])</f>
        <v>1</v>
      </c>
      <c r="M3511" s="1">
        <f>Table3[[#This Row],[Risk 2 simulated occurences]]*_xlfn.LOGNORM.INV(Table3[[#This Row],[RV lognorm]],(LN(ImpLow2)+LN(ImpUp2))/2,(LN(ImpUp2)-LN(ImpLow2))/3.29)</f>
        <v>2066687.8109940833</v>
      </c>
    </row>
    <row r="3512" spans="7:13">
      <c r="G3512">
        <v>0.48635434801054855</v>
      </c>
      <c r="H3512">
        <v>0.79000835483428478</v>
      </c>
      <c r="I3512">
        <v>9.366236165802104E-2</v>
      </c>
      <c r="J3512">
        <f>_xlfn.BINOM.INV(BinomTrials,_xlfn.GAMMA.INV(Table3[[#This Row],[RV gamma]],GammaShape1,GammaRate1)/BinomTrials,Table3[[#This Row],[RV binom]])</f>
        <v>1</v>
      </c>
      <c r="K3512" s="1">
        <f>Table3[[#This Row],[Risk 1 Simulated occurences]]*_xlfn.LOGNORM.INV(Table3[[#This Row],[RV lognorm]],(LN(ImpLow1)+LN(ImpUp1))/2,(LN(ImpUp1)-LN(ImpLow1))/3.29)</f>
        <v>12566.941119395633</v>
      </c>
      <c r="L3512">
        <f>_xlfn.BINOM.INV(BinomTrials,_xlfn.GAMMA.INV(Table3[[#This Row],[RV gamma]],GammaShape2,GammaRate2)/BinomTrials,Table3[[#This Row],[RV binom]])</f>
        <v>0</v>
      </c>
      <c r="M3512" s="1">
        <f>Table3[[#This Row],[Risk 2 simulated occurences]]*_xlfn.LOGNORM.INV(Table3[[#This Row],[RV lognorm]],(LN(ImpLow2)+LN(ImpUp2))/2,(LN(ImpUp2)-LN(ImpLow2))/3.29)</f>
        <v>0</v>
      </c>
    </row>
    <row r="3513" spans="7:13">
      <c r="G3513">
        <v>0.15752701328952193</v>
      </c>
      <c r="H3513">
        <v>0.67041969982461058</v>
      </c>
      <c r="I3513">
        <v>0.18331238635969926</v>
      </c>
      <c r="J3513">
        <f>_xlfn.BINOM.INV(BinomTrials,_xlfn.GAMMA.INV(Table3[[#This Row],[RV gamma]],GammaShape1,GammaRate1)/BinomTrials,Table3[[#This Row],[RV binom]])</f>
        <v>1</v>
      </c>
      <c r="K3513" s="1">
        <f>Table3[[#This Row],[Risk 1 Simulated occurences]]*_xlfn.LOGNORM.INV(Table3[[#This Row],[RV lognorm]],(LN(ImpLow1)+LN(ImpUp1))/2,(LN(ImpUp1)-LN(ImpLow1))/3.29)</f>
        <v>16810.806045874295</v>
      </c>
      <c r="L3513">
        <f>_xlfn.BINOM.INV(BinomTrials,_xlfn.GAMMA.INV(Table3[[#This Row],[RV gamma]],GammaShape2,GammaRate2)/BinomTrials,Table3[[#This Row],[RV binom]])</f>
        <v>0</v>
      </c>
      <c r="M3513" s="1">
        <f>Table3[[#This Row],[Risk 2 simulated occurences]]*_xlfn.LOGNORM.INV(Table3[[#This Row],[RV lognorm]],(LN(ImpLow2)+LN(ImpUp2))/2,(LN(ImpUp2)-LN(ImpLow2))/3.29)</f>
        <v>0</v>
      </c>
    </row>
    <row r="3514" spans="7:13">
      <c r="G3514">
        <v>0.55651235699491219</v>
      </c>
      <c r="H3514">
        <v>0.7438949522301066</v>
      </c>
      <c r="I3514">
        <v>0.93127754746530089</v>
      </c>
      <c r="J3514">
        <f>_xlfn.BINOM.INV(BinomTrials,_xlfn.GAMMA.INV(Table3[[#This Row],[RV gamma]],GammaShape1,GammaRate1)/BinomTrials,Table3[[#This Row],[RV binom]])</f>
        <v>1</v>
      </c>
      <c r="K3514" s="1">
        <f>Table3[[#This Row],[Risk 1 Simulated occurences]]*_xlfn.LOGNORM.INV(Table3[[#This Row],[RV lognorm]],(LN(ImpLow1)+LN(ImpUp1))/2,(LN(ImpUp1)-LN(ImpLow1))/3.29)</f>
        <v>89429.605377054773</v>
      </c>
      <c r="L3514">
        <f>_xlfn.BINOM.INV(BinomTrials,_xlfn.GAMMA.INV(Table3[[#This Row],[RV gamma]],GammaShape2,GammaRate2)/BinomTrials,Table3[[#This Row],[RV binom]])</f>
        <v>0</v>
      </c>
      <c r="M3514" s="1">
        <f>Table3[[#This Row],[Risk 2 simulated occurences]]*_xlfn.LOGNORM.INV(Table3[[#This Row],[RV lognorm]],(LN(ImpLow2)+LN(ImpUp2))/2,(LN(ImpUp2)-LN(ImpLow2))/3.29)</f>
        <v>0</v>
      </c>
    </row>
    <row r="3515" spans="7:13">
      <c r="G3515">
        <v>0.30318401348925383</v>
      </c>
      <c r="H3515">
        <v>0.64246213140080777</v>
      </c>
      <c r="I3515">
        <v>0.98174024931236181</v>
      </c>
      <c r="J3515">
        <f>_xlfn.BINOM.INV(BinomTrials,_xlfn.GAMMA.INV(Table3[[#This Row],[RV gamma]],GammaShape1,GammaRate1)/BinomTrials,Table3[[#This Row],[RV binom]])</f>
        <v>1</v>
      </c>
      <c r="K3515" s="1">
        <f>Table3[[#This Row],[Risk 1 Simulated occurences]]*_xlfn.LOGNORM.INV(Table3[[#This Row],[RV lognorm]],(LN(ImpLow1)+LN(ImpUp1))/2,(LN(ImpUp1)-LN(ImpLow1))/3.29)</f>
        <v>136644.24531637446</v>
      </c>
      <c r="L3515">
        <f>_xlfn.BINOM.INV(BinomTrials,_xlfn.GAMMA.INV(Table3[[#This Row],[RV gamma]],GammaShape2,GammaRate2)/BinomTrials,Table3[[#This Row],[RV binom]])</f>
        <v>0</v>
      </c>
      <c r="M3515" s="1">
        <f>Table3[[#This Row],[Risk 2 simulated occurences]]*_xlfn.LOGNORM.INV(Table3[[#This Row],[RV lognorm]],(LN(ImpLow2)+LN(ImpUp2))/2,(LN(ImpUp2)-LN(ImpLow2))/3.29)</f>
        <v>0</v>
      </c>
    </row>
    <row r="3516" spans="7:13">
      <c r="G3516">
        <v>0.61371471388904131</v>
      </c>
      <c r="H3516">
        <v>0.86104245337706176</v>
      </c>
      <c r="I3516">
        <v>0.10837019286508215</v>
      </c>
      <c r="J3516">
        <f>_xlfn.BINOM.INV(BinomTrials,_xlfn.GAMMA.INV(Table3[[#This Row],[RV gamma]],GammaShape1,GammaRate1)/BinomTrials,Table3[[#This Row],[RV binom]])</f>
        <v>1</v>
      </c>
      <c r="K3516" s="1">
        <f>Table3[[#This Row],[Risk 1 Simulated occurences]]*_xlfn.LOGNORM.INV(Table3[[#This Row],[RV lognorm]],(LN(ImpLow1)+LN(ImpUp1))/2,(LN(ImpUp1)-LN(ImpLow1))/3.29)</f>
        <v>13321.295130066335</v>
      </c>
      <c r="L3516">
        <f>_xlfn.BINOM.INV(BinomTrials,_xlfn.GAMMA.INV(Table3[[#This Row],[RV gamma]],GammaShape2,GammaRate2)/BinomTrials,Table3[[#This Row],[RV binom]])</f>
        <v>1</v>
      </c>
      <c r="M3516" s="1">
        <f>Table3[[#This Row],[Risk 2 simulated occurences]]*_xlfn.LOGNORM.INV(Table3[[#This Row],[RV lognorm]],(LN(ImpLow2)+LN(ImpUp2))/2,(LN(ImpUp2)-LN(ImpLow2))/3.29)</f>
        <v>1332129.5130066341</v>
      </c>
    </row>
    <row r="3517" spans="7:13">
      <c r="G3517">
        <v>0.70319633311740881</v>
      </c>
      <c r="H3517">
        <v>0.54051390827657375</v>
      </c>
      <c r="I3517">
        <v>0.37783148343573858</v>
      </c>
      <c r="J3517">
        <f>_xlfn.BINOM.INV(BinomTrials,_xlfn.GAMMA.INV(Table3[[#This Row],[RV gamma]],GammaShape1,GammaRate1)/BinomTrials,Table3[[#This Row],[RV binom]])</f>
        <v>0</v>
      </c>
      <c r="K3517" s="1">
        <f>Table3[[#This Row],[Risk 1 Simulated occurences]]*_xlfn.LOGNORM.INV(Table3[[#This Row],[RV lognorm]],(LN(ImpLow1)+LN(ImpUp1))/2,(LN(ImpUp1)-LN(ImpLow1))/3.29)</f>
        <v>0</v>
      </c>
      <c r="L3517">
        <f>_xlfn.BINOM.INV(BinomTrials,_xlfn.GAMMA.INV(Table3[[#This Row],[RV gamma]],GammaShape2,GammaRate2)/BinomTrials,Table3[[#This Row],[RV binom]])</f>
        <v>0</v>
      </c>
      <c r="M3517" s="1">
        <f>Table3[[#This Row],[Risk 2 simulated occurences]]*_xlfn.LOGNORM.INV(Table3[[#This Row],[RV lognorm]],(LN(ImpLow2)+LN(ImpUp2))/2,(LN(ImpUp2)-LN(ImpLow2))/3.29)</f>
        <v>0</v>
      </c>
    </row>
    <row r="3518" spans="7:13">
      <c r="G3518">
        <v>0.62077070429025716</v>
      </c>
      <c r="H3518">
        <v>0.41725640437437983</v>
      </c>
      <c r="I3518">
        <v>0.21374210445850253</v>
      </c>
      <c r="J3518">
        <f>_xlfn.BINOM.INV(BinomTrials,_xlfn.GAMMA.INV(Table3[[#This Row],[RV gamma]],GammaShape1,GammaRate1)/BinomTrials,Table3[[#This Row],[RV binom]])</f>
        <v>0</v>
      </c>
      <c r="K3518" s="1">
        <f>Table3[[#This Row],[Risk 1 Simulated occurences]]*_xlfn.LOGNORM.INV(Table3[[#This Row],[RV lognorm]],(LN(ImpLow1)+LN(ImpUp1))/2,(LN(ImpUp1)-LN(ImpLow1))/3.29)</f>
        <v>0</v>
      </c>
      <c r="L3518">
        <f>_xlfn.BINOM.INV(BinomTrials,_xlfn.GAMMA.INV(Table3[[#This Row],[RV gamma]],GammaShape2,GammaRate2)/BinomTrials,Table3[[#This Row],[RV binom]])</f>
        <v>0</v>
      </c>
      <c r="M3518" s="1">
        <f>Table3[[#This Row],[Risk 2 simulated occurences]]*_xlfn.LOGNORM.INV(Table3[[#This Row],[RV lognorm]],(LN(ImpLow2)+LN(ImpUp2))/2,(LN(ImpUp2)-LN(ImpLow2))/3.29)</f>
        <v>0</v>
      </c>
    </row>
    <row r="3519" spans="7:13">
      <c r="G3519">
        <v>0.2932270063521466</v>
      </c>
      <c r="H3519">
        <v>0.82838832020218867</v>
      </c>
      <c r="I3519">
        <v>0.36354963405223079</v>
      </c>
      <c r="J3519">
        <f>_xlfn.BINOM.INV(BinomTrials,_xlfn.GAMMA.INV(Table3[[#This Row],[RV gamma]],GammaShape1,GammaRate1)/BinomTrials,Table3[[#This Row],[RV binom]])</f>
        <v>1</v>
      </c>
      <c r="K3519" s="1">
        <f>Table3[[#This Row],[Risk 1 Simulated occurences]]*_xlfn.LOGNORM.INV(Table3[[#This Row],[RV lognorm]],(LN(ImpLow1)+LN(ImpUp1))/2,(LN(ImpUp1)-LN(ImpLow1))/3.29)</f>
        <v>24769.942847327038</v>
      </c>
      <c r="L3519">
        <f>_xlfn.BINOM.INV(BinomTrials,_xlfn.GAMMA.INV(Table3[[#This Row],[RV gamma]],GammaShape2,GammaRate2)/BinomTrials,Table3[[#This Row],[RV binom]])</f>
        <v>0</v>
      </c>
      <c r="M3519" s="1">
        <f>Table3[[#This Row],[Risk 2 simulated occurences]]*_xlfn.LOGNORM.INV(Table3[[#This Row],[RV lognorm]],(LN(ImpLow2)+LN(ImpUp2))/2,(LN(ImpUp2)-LN(ImpLow2))/3.29)</f>
        <v>0</v>
      </c>
    </row>
    <row r="3520" spans="7:13">
      <c r="G3520">
        <v>0.26629576052832221</v>
      </c>
      <c r="H3520">
        <v>0.72249763818574031</v>
      </c>
      <c r="I3520">
        <v>0.17869951584315835</v>
      </c>
      <c r="J3520">
        <f>_xlfn.BINOM.INV(BinomTrials,_xlfn.GAMMA.INV(Table3[[#This Row],[RV gamma]],GammaShape1,GammaRate1)/BinomTrials,Table3[[#This Row],[RV binom]])</f>
        <v>1</v>
      </c>
      <c r="K3520" s="1">
        <f>Table3[[#This Row],[Risk 1 Simulated occurences]]*_xlfn.LOGNORM.INV(Table3[[#This Row],[RV lognorm]],(LN(ImpLow1)+LN(ImpUp1))/2,(LN(ImpUp1)-LN(ImpLow1))/3.29)</f>
        <v>16605.948187942395</v>
      </c>
      <c r="L3520">
        <f>_xlfn.BINOM.INV(BinomTrials,_xlfn.GAMMA.INV(Table3[[#This Row],[RV gamma]],GammaShape2,GammaRate2)/BinomTrials,Table3[[#This Row],[RV binom]])</f>
        <v>0</v>
      </c>
      <c r="M3520" s="1">
        <f>Table3[[#This Row],[Risk 2 simulated occurences]]*_xlfn.LOGNORM.INV(Table3[[#This Row],[RV lognorm]],(LN(ImpLow2)+LN(ImpUp2))/2,(LN(ImpUp2)-LN(ImpLow2))/3.29)</f>
        <v>0</v>
      </c>
    </row>
    <row r="3521" spans="7:13">
      <c r="G3521">
        <v>0.63284719951117752</v>
      </c>
      <c r="H3521">
        <v>1.7804987736886827E-2</v>
      </c>
      <c r="I3521">
        <v>0.40276277596259619</v>
      </c>
      <c r="J3521">
        <f>_xlfn.BINOM.INV(BinomTrials,_xlfn.GAMMA.INV(Table3[[#This Row],[RV gamma]],GammaShape1,GammaRate1)/BinomTrials,Table3[[#This Row],[RV binom]])</f>
        <v>0</v>
      </c>
      <c r="K3521" s="1">
        <f>Table3[[#This Row],[Risk 1 Simulated occurences]]*_xlfn.LOGNORM.INV(Table3[[#This Row],[RV lognorm]],(LN(ImpLow1)+LN(ImpUp1))/2,(LN(ImpUp1)-LN(ImpLow1))/3.29)</f>
        <v>0</v>
      </c>
      <c r="L3521">
        <f>_xlfn.BINOM.INV(BinomTrials,_xlfn.GAMMA.INV(Table3[[#This Row],[RV gamma]],GammaShape2,GammaRate2)/BinomTrials,Table3[[#This Row],[RV binom]])</f>
        <v>0</v>
      </c>
      <c r="M3521" s="1">
        <f>Table3[[#This Row],[Risk 2 simulated occurences]]*_xlfn.LOGNORM.INV(Table3[[#This Row],[RV lognorm]],(LN(ImpLow2)+LN(ImpUp2))/2,(LN(ImpUp2)-LN(ImpLow2))/3.29)</f>
        <v>0</v>
      </c>
    </row>
    <row r="3522" spans="7:13">
      <c r="G3522">
        <v>0.26288218435965582</v>
      </c>
      <c r="H3522">
        <v>0.24842889385690395</v>
      </c>
      <c r="I3522">
        <v>0.2339756033541521</v>
      </c>
      <c r="J3522">
        <f>_xlfn.BINOM.INV(BinomTrials,_xlfn.GAMMA.INV(Table3[[#This Row],[RV gamma]],GammaShape1,GammaRate1)/BinomTrials,Table3[[#This Row],[RV binom]])</f>
        <v>0</v>
      </c>
      <c r="K3522" s="1">
        <f>Table3[[#This Row],[Risk 1 Simulated occurences]]*_xlfn.LOGNORM.INV(Table3[[#This Row],[RV lognorm]],(LN(ImpLow1)+LN(ImpUp1))/2,(LN(ImpUp1)-LN(ImpLow1))/3.29)</f>
        <v>0</v>
      </c>
      <c r="L3522">
        <f>_xlfn.BINOM.INV(BinomTrials,_xlfn.GAMMA.INV(Table3[[#This Row],[RV gamma]],GammaShape2,GammaRate2)/BinomTrials,Table3[[#This Row],[RV binom]])</f>
        <v>0</v>
      </c>
      <c r="M3522" s="1">
        <f>Table3[[#This Row],[Risk 2 simulated occurences]]*_xlfn.LOGNORM.INV(Table3[[#This Row],[RV lognorm]],(LN(ImpLow2)+LN(ImpUp2))/2,(LN(ImpUp2)-LN(ImpLow2))/3.29)</f>
        <v>0</v>
      </c>
    </row>
    <row r="3523" spans="7:13">
      <c r="G3523">
        <v>0.26087253273505367</v>
      </c>
      <c r="H3523">
        <v>0.34441905298476061</v>
      </c>
      <c r="I3523">
        <v>0.42796557323446754</v>
      </c>
      <c r="J3523">
        <f>_xlfn.BINOM.INV(BinomTrials,_xlfn.GAMMA.INV(Table3[[#This Row],[RV gamma]],GammaShape1,GammaRate1)/BinomTrials,Table3[[#This Row],[RV binom]])</f>
        <v>0</v>
      </c>
      <c r="K3523" s="1">
        <f>Table3[[#This Row],[Risk 1 Simulated occurences]]*_xlfn.LOGNORM.INV(Table3[[#This Row],[RV lognorm]],(LN(ImpLow1)+LN(ImpUp1))/2,(LN(ImpUp1)-LN(ImpLow1))/3.29)</f>
        <v>0</v>
      </c>
      <c r="L3523">
        <f>_xlfn.BINOM.INV(BinomTrials,_xlfn.GAMMA.INV(Table3[[#This Row],[RV gamma]],GammaShape2,GammaRate2)/BinomTrials,Table3[[#This Row],[RV binom]])</f>
        <v>0</v>
      </c>
      <c r="M3523" s="1">
        <f>Table3[[#This Row],[Risk 2 simulated occurences]]*_xlfn.LOGNORM.INV(Table3[[#This Row],[RV lognorm]],(LN(ImpLow2)+LN(ImpUp2))/2,(LN(ImpUp2)-LN(ImpLow2))/3.29)</f>
        <v>0</v>
      </c>
    </row>
    <row r="3524" spans="7:13">
      <c r="G3524">
        <v>0.48465767804750132</v>
      </c>
      <c r="H3524">
        <v>0.65102351487196219</v>
      </c>
      <c r="I3524">
        <v>0.81738935169642291</v>
      </c>
      <c r="J3524">
        <f>_xlfn.BINOM.INV(BinomTrials,_xlfn.GAMMA.INV(Table3[[#This Row],[RV gamma]],GammaShape1,GammaRate1)/BinomTrials,Table3[[#This Row],[RV binom]])</f>
        <v>1</v>
      </c>
      <c r="K3524" s="1">
        <f>Table3[[#This Row],[Risk 1 Simulated occurences]]*_xlfn.LOGNORM.INV(Table3[[#This Row],[RV lognorm]],(LN(ImpLow1)+LN(ImpUp1))/2,(LN(ImpUp1)-LN(ImpLow1))/3.29)</f>
        <v>59595.855836623748</v>
      </c>
      <c r="L3524">
        <f>_xlfn.BINOM.INV(BinomTrials,_xlfn.GAMMA.INV(Table3[[#This Row],[RV gamma]],GammaShape2,GammaRate2)/BinomTrials,Table3[[#This Row],[RV binom]])</f>
        <v>0</v>
      </c>
      <c r="M3524" s="1">
        <f>Table3[[#This Row],[Risk 2 simulated occurences]]*_xlfn.LOGNORM.INV(Table3[[#This Row],[RV lognorm]],(LN(ImpLow2)+LN(ImpUp2))/2,(LN(ImpUp2)-LN(ImpLow2))/3.29)</f>
        <v>0</v>
      </c>
    </row>
    <row r="3525" spans="7:13">
      <c r="G3525">
        <v>0.6415949443548894</v>
      </c>
      <c r="H3525">
        <v>0.75221445306773038</v>
      </c>
      <c r="I3525">
        <v>0.86283396178057137</v>
      </c>
      <c r="J3525">
        <f>_xlfn.BINOM.INV(BinomTrials,_xlfn.GAMMA.INV(Table3[[#This Row],[RV gamma]],GammaShape1,GammaRate1)/BinomTrials,Table3[[#This Row],[RV binom]])</f>
        <v>1</v>
      </c>
      <c r="K3525" s="1">
        <f>Table3[[#This Row],[Risk 1 Simulated occurences]]*_xlfn.LOGNORM.INV(Table3[[#This Row],[RV lognorm]],(LN(ImpLow1)+LN(ImpUp1))/2,(LN(ImpUp1)-LN(ImpLow1))/3.29)</f>
        <v>67961.284365652347</v>
      </c>
      <c r="L3525">
        <f>_xlfn.BINOM.INV(BinomTrials,_xlfn.GAMMA.INV(Table3[[#This Row],[RV gamma]],GammaShape2,GammaRate2)/BinomTrials,Table3[[#This Row],[RV binom]])</f>
        <v>0</v>
      </c>
      <c r="M3525" s="1">
        <f>Table3[[#This Row],[Risk 2 simulated occurences]]*_xlfn.LOGNORM.INV(Table3[[#This Row],[RV lognorm]],(LN(ImpLow2)+LN(ImpUp2))/2,(LN(ImpUp2)-LN(ImpLow2))/3.29)</f>
        <v>0</v>
      </c>
    </row>
    <row r="3526" spans="7:13">
      <c r="G3526">
        <v>0.28622977262652932</v>
      </c>
      <c r="H3526">
        <v>0.4683127093446966</v>
      </c>
      <c r="I3526">
        <v>0.65039564606286382</v>
      </c>
      <c r="J3526">
        <f>_xlfn.BINOM.INV(BinomTrials,_xlfn.GAMMA.INV(Table3[[#This Row],[RV gamma]],GammaShape1,GammaRate1)/BinomTrials,Table3[[#This Row],[RV binom]])</f>
        <v>0</v>
      </c>
      <c r="K3526" s="1">
        <f>Table3[[#This Row],[Risk 1 Simulated occurences]]*_xlfn.LOGNORM.INV(Table3[[#This Row],[RV lognorm]],(LN(ImpLow1)+LN(ImpUp1))/2,(LN(ImpUp1)-LN(ImpLow1))/3.29)</f>
        <v>0</v>
      </c>
      <c r="L3526">
        <f>_xlfn.BINOM.INV(BinomTrials,_xlfn.GAMMA.INV(Table3[[#This Row],[RV gamma]],GammaShape2,GammaRate2)/BinomTrials,Table3[[#This Row],[RV binom]])</f>
        <v>0</v>
      </c>
      <c r="M3526" s="1">
        <f>Table3[[#This Row],[Risk 2 simulated occurences]]*_xlfn.LOGNORM.INV(Table3[[#This Row],[RV lognorm]],(LN(ImpLow2)+LN(ImpUp2))/2,(LN(ImpUp2)-LN(ImpLow2))/3.29)</f>
        <v>0</v>
      </c>
    </row>
    <row r="3527" spans="7:13">
      <c r="G3527">
        <v>0.66378853407864857</v>
      </c>
      <c r="H3527">
        <v>0.93170595631548481</v>
      </c>
      <c r="I3527">
        <v>0.19962337855232107</v>
      </c>
      <c r="J3527">
        <f>_xlfn.BINOM.INV(BinomTrials,_xlfn.GAMMA.INV(Table3[[#This Row],[RV gamma]],GammaShape1,GammaRate1)/BinomTrials,Table3[[#This Row],[RV binom]])</f>
        <v>2</v>
      </c>
      <c r="K3527" s="1">
        <f>Table3[[#This Row],[Risk 1 Simulated occurences]]*_xlfn.LOGNORM.INV(Table3[[#This Row],[RV lognorm]],(LN(ImpLow1)+LN(ImpUp1))/2,(LN(ImpUp1)-LN(ImpLow1))/3.29)</f>
        <v>35059.760523711229</v>
      </c>
      <c r="L3527">
        <f>_xlfn.BINOM.INV(BinomTrials,_xlfn.GAMMA.INV(Table3[[#This Row],[RV gamma]],GammaShape2,GammaRate2)/BinomTrials,Table3[[#This Row],[RV binom]])</f>
        <v>1</v>
      </c>
      <c r="M3527" s="1">
        <f>Table3[[#This Row],[Risk 2 simulated occurences]]*_xlfn.LOGNORM.INV(Table3[[#This Row],[RV lognorm]],(LN(ImpLow2)+LN(ImpUp2))/2,(LN(ImpUp2)-LN(ImpLow2))/3.29)</f>
        <v>1752988.0261855624</v>
      </c>
    </row>
    <row r="3528" spans="7:13">
      <c r="G3528">
        <v>0.29389225984639128</v>
      </c>
      <c r="H3528">
        <v>0.18200779435318326</v>
      </c>
      <c r="I3528">
        <v>7.0123328859975242E-2</v>
      </c>
      <c r="J3528">
        <f>_xlfn.BINOM.INV(BinomTrials,_xlfn.GAMMA.INV(Table3[[#This Row],[RV gamma]],GammaShape1,GammaRate1)/BinomTrials,Table3[[#This Row],[RV binom]])</f>
        <v>0</v>
      </c>
      <c r="K3528" s="1">
        <f>Table3[[#This Row],[Risk 1 Simulated occurences]]*_xlfn.LOGNORM.INV(Table3[[#This Row],[RV lognorm]],(LN(ImpLow1)+LN(ImpUp1))/2,(LN(ImpUp1)-LN(ImpLow1))/3.29)</f>
        <v>0</v>
      </c>
      <c r="L3528">
        <f>_xlfn.BINOM.INV(BinomTrials,_xlfn.GAMMA.INV(Table3[[#This Row],[RV gamma]],GammaShape2,GammaRate2)/BinomTrials,Table3[[#This Row],[RV binom]])</f>
        <v>0</v>
      </c>
      <c r="M3528" s="1">
        <f>Table3[[#This Row],[Risk 2 simulated occurences]]*_xlfn.LOGNORM.INV(Table3[[#This Row],[RV lognorm]],(LN(ImpLow2)+LN(ImpUp2))/2,(LN(ImpUp2)-LN(ImpLow2))/3.29)</f>
        <v>0</v>
      </c>
    </row>
    <row r="3529" spans="7:13">
      <c r="G3529">
        <v>0.44721123829819787</v>
      </c>
      <c r="H3529">
        <v>4.9996939511036936E-3</v>
      </c>
      <c r="I3529">
        <v>0.56278814960400958</v>
      </c>
      <c r="J3529">
        <f>_xlfn.BINOM.INV(BinomTrials,_xlfn.GAMMA.INV(Table3[[#This Row],[RV gamma]],GammaShape1,GammaRate1)/BinomTrials,Table3[[#This Row],[RV binom]])</f>
        <v>0</v>
      </c>
      <c r="K3529" s="1">
        <f>Table3[[#This Row],[Risk 1 Simulated occurences]]*_xlfn.LOGNORM.INV(Table3[[#This Row],[RV lognorm]],(LN(ImpLow1)+LN(ImpUp1))/2,(LN(ImpUp1)-LN(ImpLow1))/3.29)</f>
        <v>0</v>
      </c>
      <c r="L3529">
        <f>_xlfn.BINOM.INV(BinomTrials,_xlfn.GAMMA.INV(Table3[[#This Row],[RV gamma]],GammaShape2,GammaRate2)/BinomTrials,Table3[[#This Row],[RV binom]])</f>
        <v>0</v>
      </c>
      <c r="M3529" s="1">
        <f>Table3[[#This Row],[Risk 2 simulated occurences]]*_xlfn.LOGNORM.INV(Table3[[#This Row],[RV lognorm]],(LN(ImpLow2)+LN(ImpUp2))/2,(LN(ImpUp2)-LN(ImpLow2))/3.29)</f>
        <v>0</v>
      </c>
    </row>
    <row r="3530" spans="7:13">
      <c r="G3530">
        <v>0.27928207781132408</v>
      </c>
      <c r="H3530">
        <v>2.9856236199781408E-2</v>
      </c>
      <c r="I3530">
        <v>0.78043039458823871</v>
      </c>
      <c r="J3530">
        <f>_xlfn.BINOM.INV(BinomTrials,_xlfn.GAMMA.INV(Table3[[#This Row],[RV gamma]],GammaShape1,GammaRate1)/BinomTrials,Table3[[#This Row],[RV binom]])</f>
        <v>0</v>
      </c>
      <c r="K3530" s="1">
        <f>Table3[[#This Row],[Risk 1 Simulated occurences]]*_xlfn.LOGNORM.INV(Table3[[#This Row],[RV lognorm]],(LN(ImpLow1)+LN(ImpUp1))/2,(LN(ImpUp1)-LN(ImpLow1))/3.29)</f>
        <v>0</v>
      </c>
      <c r="L3530">
        <f>_xlfn.BINOM.INV(BinomTrials,_xlfn.GAMMA.INV(Table3[[#This Row],[RV gamma]],GammaShape2,GammaRate2)/BinomTrials,Table3[[#This Row],[RV binom]])</f>
        <v>0</v>
      </c>
      <c r="M3530" s="1">
        <f>Table3[[#This Row],[Risk 2 simulated occurences]]*_xlfn.LOGNORM.INV(Table3[[#This Row],[RV lognorm]],(LN(ImpLow2)+LN(ImpUp2))/2,(LN(ImpUp2)-LN(ImpLow2))/3.29)</f>
        <v>0</v>
      </c>
    </row>
    <row r="3531" spans="7:13">
      <c r="G3531">
        <v>0.89388177492370913</v>
      </c>
      <c r="H3531">
        <v>0.79376180972613475</v>
      </c>
      <c r="I3531">
        <v>0.69364184452856048</v>
      </c>
      <c r="J3531">
        <f>_xlfn.BINOM.INV(BinomTrials,_xlfn.GAMMA.INV(Table3[[#This Row],[RV gamma]],GammaShape1,GammaRate1)/BinomTrials,Table3[[#This Row],[RV binom]])</f>
        <v>1</v>
      </c>
      <c r="K3531" s="1">
        <f>Table3[[#This Row],[Risk 1 Simulated occurences]]*_xlfn.LOGNORM.INV(Table3[[#This Row],[RV lognorm]],(LN(ImpLow1)+LN(ImpUp1))/2,(LN(ImpUp1)-LN(ImpLow1))/3.29)</f>
        <v>45067.156594336739</v>
      </c>
      <c r="L3531">
        <f>_xlfn.BINOM.INV(BinomTrials,_xlfn.GAMMA.INV(Table3[[#This Row],[RV gamma]],GammaShape2,GammaRate2)/BinomTrials,Table3[[#This Row],[RV binom]])</f>
        <v>0</v>
      </c>
      <c r="M3531" s="1">
        <f>Table3[[#This Row],[Risk 2 simulated occurences]]*_xlfn.LOGNORM.INV(Table3[[#This Row],[RV lognorm]],(LN(ImpLow2)+LN(ImpUp2))/2,(LN(ImpUp2)-LN(ImpLow2))/3.29)</f>
        <v>0</v>
      </c>
    </row>
    <row r="3532" spans="7:13">
      <c r="G3532">
        <v>0.47099114277911891</v>
      </c>
      <c r="H3532">
        <v>0.75473606714733699</v>
      </c>
      <c r="I3532">
        <v>3.8480991515554952E-2</v>
      </c>
      <c r="J3532">
        <f>_xlfn.BINOM.INV(BinomTrials,_xlfn.GAMMA.INV(Table3[[#This Row],[RV gamma]],GammaShape1,GammaRate1)/BinomTrials,Table3[[#This Row],[RV binom]])</f>
        <v>1</v>
      </c>
      <c r="K3532" s="1">
        <f>Table3[[#This Row],[Risk 1 Simulated occurences]]*_xlfn.LOGNORM.INV(Table3[[#This Row],[RV lognorm]],(LN(ImpLow1)+LN(ImpUp1))/2,(LN(ImpUp1)-LN(ImpLow1))/3.29)</f>
        <v>9171.3662246372278</v>
      </c>
      <c r="L3532">
        <f>_xlfn.BINOM.INV(BinomTrials,_xlfn.GAMMA.INV(Table3[[#This Row],[RV gamma]],GammaShape2,GammaRate2)/BinomTrials,Table3[[#This Row],[RV binom]])</f>
        <v>0</v>
      </c>
      <c r="M3532" s="1">
        <f>Table3[[#This Row],[Risk 2 simulated occurences]]*_xlfn.LOGNORM.INV(Table3[[#This Row],[RV lognorm]],(LN(ImpLow2)+LN(ImpUp2))/2,(LN(ImpUp2)-LN(ImpLow2))/3.29)</f>
        <v>0</v>
      </c>
    </row>
    <row r="3533" spans="7:13">
      <c r="G3533">
        <v>0.94813668865158074</v>
      </c>
      <c r="H3533">
        <v>0.84908054529180776</v>
      </c>
      <c r="I3533">
        <v>0.75002440193203479</v>
      </c>
      <c r="J3533">
        <f>_xlfn.BINOM.INV(BinomTrials,_xlfn.GAMMA.INV(Table3[[#This Row],[RV gamma]],GammaShape1,GammaRate1)/BinomTrials,Table3[[#This Row],[RV binom]])</f>
        <v>1</v>
      </c>
      <c r="K3533" s="1">
        <f>Table3[[#This Row],[Risk 1 Simulated occurences]]*_xlfn.LOGNORM.INV(Table3[[#This Row],[RV lognorm]],(LN(ImpLow1)+LN(ImpUp1))/2,(LN(ImpUp1)-LN(ImpLow1))/3.29)</f>
        <v>50703.206242692511</v>
      </c>
      <c r="L3533">
        <f>_xlfn.BINOM.INV(BinomTrials,_xlfn.GAMMA.INV(Table3[[#This Row],[RV gamma]],GammaShape2,GammaRate2)/BinomTrials,Table3[[#This Row],[RV binom]])</f>
        <v>1</v>
      </c>
      <c r="M3533" s="1">
        <f>Table3[[#This Row],[Risk 2 simulated occurences]]*_xlfn.LOGNORM.INV(Table3[[#This Row],[RV lognorm]],(LN(ImpLow2)+LN(ImpUp2))/2,(LN(ImpUp2)-LN(ImpLow2))/3.29)</f>
        <v>5070320.6242692536</v>
      </c>
    </row>
    <row r="3534" spans="7:13">
      <c r="G3534">
        <v>0.33332616711655921</v>
      </c>
      <c r="H3534">
        <v>0.49672471941296231</v>
      </c>
      <c r="I3534">
        <v>0.66012327170936547</v>
      </c>
      <c r="J3534">
        <f>_xlfn.BINOM.INV(BinomTrials,_xlfn.GAMMA.INV(Table3[[#This Row],[RV gamma]],GammaShape1,GammaRate1)/BinomTrials,Table3[[#This Row],[RV binom]])</f>
        <v>0</v>
      </c>
      <c r="K3534" s="1">
        <f>Table3[[#This Row],[Risk 1 Simulated occurences]]*_xlfn.LOGNORM.INV(Table3[[#This Row],[RV lognorm]],(LN(ImpLow1)+LN(ImpUp1))/2,(LN(ImpUp1)-LN(ImpLow1))/3.29)</f>
        <v>0</v>
      </c>
      <c r="L3534">
        <f>_xlfn.BINOM.INV(BinomTrials,_xlfn.GAMMA.INV(Table3[[#This Row],[RV gamma]],GammaShape2,GammaRate2)/BinomTrials,Table3[[#This Row],[RV binom]])</f>
        <v>0</v>
      </c>
      <c r="M3534" s="1">
        <f>Table3[[#This Row],[Risk 2 simulated occurences]]*_xlfn.LOGNORM.INV(Table3[[#This Row],[RV lognorm]],(LN(ImpLow2)+LN(ImpUp2))/2,(LN(ImpUp2)-LN(ImpLow2))/3.29)</f>
        <v>0</v>
      </c>
    </row>
    <row r="3535" spans="7:13">
      <c r="G3535">
        <v>0.21289072801027947</v>
      </c>
      <c r="H3535">
        <v>0.45235917365753986</v>
      </c>
      <c r="I3535">
        <v>0.69182761930480019</v>
      </c>
      <c r="J3535">
        <f>_xlfn.BINOM.INV(BinomTrials,_xlfn.GAMMA.INV(Table3[[#This Row],[RV gamma]],GammaShape1,GammaRate1)/BinomTrials,Table3[[#This Row],[RV binom]])</f>
        <v>0</v>
      </c>
      <c r="K3535" s="1">
        <f>Table3[[#This Row],[Risk 1 Simulated occurences]]*_xlfn.LOGNORM.INV(Table3[[#This Row],[RV lognorm]],(LN(ImpLow1)+LN(ImpUp1))/2,(LN(ImpUp1)-LN(ImpLow1))/3.29)</f>
        <v>0</v>
      </c>
      <c r="L3535">
        <f>_xlfn.BINOM.INV(BinomTrials,_xlfn.GAMMA.INV(Table3[[#This Row],[RV gamma]],GammaShape2,GammaRate2)/BinomTrials,Table3[[#This Row],[RV binom]])</f>
        <v>0</v>
      </c>
      <c r="M3535" s="1">
        <f>Table3[[#This Row],[Risk 2 simulated occurences]]*_xlfn.LOGNORM.INV(Table3[[#This Row],[RV lognorm]],(LN(ImpLow2)+LN(ImpUp2))/2,(LN(ImpUp2)-LN(ImpLow2))/3.29)</f>
        <v>0</v>
      </c>
    </row>
    <row r="3536" spans="7:13">
      <c r="G3536">
        <v>5.4465668766976179E-2</v>
      </c>
      <c r="H3536">
        <v>0.80063166227221105</v>
      </c>
      <c r="I3536">
        <v>0.54679765577744588</v>
      </c>
      <c r="J3536">
        <f>_xlfn.BINOM.INV(BinomTrials,_xlfn.GAMMA.INV(Table3[[#This Row],[RV gamma]],GammaShape1,GammaRate1)/BinomTrials,Table3[[#This Row],[RV binom]])</f>
        <v>1</v>
      </c>
      <c r="K3536" s="1">
        <f>Table3[[#This Row],[Risk 1 Simulated occurences]]*_xlfn.LOGNORM.INV(Table3[[#This Row],[RV lognorm]],(LN(ImpLow1)+LN(ImpUp1))/2,(LN(ImpUp1)-LN(ImpLow1))/3.29)</f>
        <v>34334.994094727415</v>
      </c>
      <c r="L3536">
        <f>_xlfn.BINOM.INV(BinomTrials,_xlfn.GAMMA.INV(Table3[[#This Row],[RV gamma]],GammaShape2,GammaRate2)/BinomTrials,Table3[[#This Row],[RV binom]])</f>
        <v>0</v>
      </c>
      <c r="M3536" s="1">
        <f>Table3[[#This Row],[Risk 2 simulated occurences]]*_xlfn.LOGNORM.INV(Table3[[#This Row],[RV lognorm]],(LN(ImpLow2)+LN(ImpUp2))/2,(LN(ImpUp2)-LN(ImpLow2))/3.29)</f>
        <v>0</v>
      </c>
    </row>
    <row r="3537" spans="7:13">
      <c r="G3537">
        <v>0.4044949665686558</v>
      </c>
      <c r="H3537">
        <v>0.21634780905039414</v>
      </c>
      <c r="I3537">
        <v>2.8200651532132481E-2</v>
      </c>
      <c r="J3537">
        <f>_xlfn.BINOM.INV(BinomTrials,_xlfn.GAMMA.INV(Table3[[#This Row],[RV gamma]],GammaShape1,GammaRate1)/BinomTrials,Table3[[#This Row],[RV binom]])</f>
        <v>0</v>
      </c>
      <c r="K3537" s="1">
        <f>Table3[[#This Row],[Risk 1 Simulated occurences]]*_xlfn.LOGNORM.INV(Table3[[#This Row],[RV lognorm]],(LN(ImpLow1)+LN(ImpUp1))/2,(LN(ImpUp1)-LN(ImpLow1))/3.29)</f>
        <v>0</v>
      </c>
      <c r="L3537">
        <f>_xlfn.BINOM.INV(BinomTrials,_xlfn.GAMMA.INV(Table3[[#This Row],[RV gamma]],GammaShape2,GammaRate2)/BinomTrials,Table3[[#This Row],[RV binom]])</f>
        <v>0</v>
      </c>
      <c r="M3537" s="1">
        <f>Table3[[#This Row],[Risk 2 simulated occurences]]*_xlfn.LOGNORM.INV(Table3[[#This Row],[RV lognorm]],(LN(ImpLow2)+LN(ImpUp2))/2,(LN(ImpUp2)-LN(ImpLow2))/3.29)</f>
        <v>0</v>
      </c>
    </row>
    <row r="3538" spans="7:13">
      <c r="G3538">
        <v>0.34690311939777019</v>
      </c>
      <c r="H3538">
        <v>0.15762670997419706</v>
      </c>
      <c r="I3538">
        <v>0.96835030055062399</v>
      </c>
      <c r="J3538">
        <f>_xlfn.BINOM.INV(BinomTrials,_xlfn.GAMMA.INV(Table3[[#This Row],[RV gamma]],GammaShape1,GammaRate1)/BinomTrials,Table3[[#This Row],[RV binom]])</f>
        <v>0</v>
      </c>
      <c r="K3538" s="1">
        <f>Table3[[#This Row],[Risk 1 Simulated occurences]]*_xlfn.LOGNORM.INV(Table3[[#This Row],[RV lognorm]],(LN(ImpLow1)+LN(ImpUp1))/2,(LN(ImpUp1)-LN(ImpLow1))/3.29)</f>
        <v>0</v>
      </c>
      <c r="L3538">
        <f>_xlfn.BINOM.INV(BinomTrials,_xlfn.GAMMA.INV(Table3[[#This Row],[RV gamma]],GammaShape2,GammaRate2)/BinomTrials,Table3[[#This Row],[RV binom]])</f>
        <v>0</v>
      </c>
      <c r="M3538" s="1">
        <f>Table3[[#This Row],[Risk 2 simulated occurences]]*_xlfn.LOGNORM.INV(Table3[[#This Row],[RV lognorm]],(LN(ImpLow2)+LN(ImpUp2))/2,(LN(ImpUp2)-LN(ImpLow2))/3.29)</f>
        <v>0</v>
      </c>
    </row>
    <row r="3539" spans="7:13">
      <c r="G3539">
        <v>0.40072771832380805</v>
      </c>
      <c r="H3539">
        <v>0.23211453633015722</v>
      </c>
      <c r="I3539">
        <v>6.3501354336506388E-2</v>
      </c>
      <c r="J3539">
        <f>_xlfn.BINOM.INV(BinomTrials,_xlfn.GAMMA.INV(Table3[[#This Row],[RV gamma]],GammaShape1,GammaRate1)/BinomTrials,Table3[[#This Row],[RV binom]])</f>
        <v>0</v>
      </c>
      <c r="K3539" s="1">
        <f>Table3[[#This Row],[Risk 1 Simulated occurences]]*_xlfn.LOGNORM.INV(Table3[[#This Row],[RV lognorm]],(LN(ImpLow1)+LN(ImpUp1))/2,(LN(ImpUp1)-LN(ImpLow1))/3.29)</f>
        <v>0</v>
      </c>
      <c r="L3539">
        <f>_xlfn.BINOM.INV(BinomTrials,_xlfn.GAMMA.INV(Table3[[#This Row],[RV gamma]],GammaShape2,GammaRate2)/BinomTrials,Table3[[#This Row],[RV binom]])</f>
        <v>0</v>
      </c>
      <c r="M3539" s="1">
        <f>Table3[[#This Row],[Risk 2 simulated occurences]]*_xlfn.LOGNORM.INV(Table3[[#This Row],[RV lognorm]],(LN(ImpLow2)+LN(ImpUp2))/2,(LN(ImpUp2)-LN(ImpLow2))/3.29)</f>
        <v>0</v>
      </c>
    </row>
    <row r="3540" spans="7:13">
      <c r="G3540">
        <v>3.0761868241597837E-2</v>
      </c>
      <c r="H3540">
        <v>0.1490121009522174</v>
      </c>
      <c r="I3540">
        <v>0.26726233366283697</v>
      </c>
      <c r="J3540">
        <f>_xlfn.BINOM.INV(BinomTrials,_xlfn.GAMMA.INV(Table3[[#This Row],[RV gamma]],GammaShape1,GammaRate1)/BinomTrials,Table3[[#This Row],[RV binom]])</f>
        <v>0</v>
      </c>
      <c r="K3540" s="1">
        <f>Table3[[#This Row],[Risk 1 Simulated occurences]]*_xlfn.LOGNORM.INV(Table3[[#This Row],[RV lognorm]],(LN(ImpLow1)+LN(ImpUp1))/2,(LN(ImpUp1)-LN(ImpLow1))/3.29)</f>
        <v>0</v>
      </c>
      <c r="L3540">
        <f>_xlfn.BINOM.INV(BinomTrials,_xlfn.GAMMA.INV(Table3[[#This Row],[RV gamma]],GammaShape2,GammaRate2)/BinomTrials,Table3[[#This Row],[RV binom]])</f>
        <v>0</v>
      </c>
      <c r="M3540" s="1">
        <f>Table3[[#This Row],[Risk 2 simulated occurences]]*_xlfn.LOGNORM.INV(Table3[[#This Row],[RV lognorm]],(LN(ImpLow2)+LN(ImpUp2))/2,(LN(ImpUp2)-LN(ImpLow2))/3.29)</f>
        <v>0</v>
      </c>
    </row>
    <row r="3541" spans="7:13">
      <c r="G3541">
        <v>1.4719536534845614E-2</v>
      </c>
      <c r="H3541">
        <v>0.44638070391788182</v>
      </c>
      <c r="I3541">
        <v>0.87804187130091804</v>
      </c>
      <c r="J3541">
        <f>_xlfn.BINOM.INV(BinomTrials,_xlfn.GAMMA.INV(Table3[[#This Row],[RV gamma]],GammaShape1,GammaRate1)/BinomTrials,Table3[[#This Row],[RV binom]])</f>
        <v>0</v>
      </c>
      <c r="K3541" s="1">
        <f>Table3[[#This Row],[Risk 1 Simulated occurences]]*_xlfn.LOGNORM.INV(Table3[[#This Row],[RV lognorm]],(LN(ImpLow1)+LN(ImpUp1))/2,(LN(ImpUp1)-LN(ImpLow1))/3.29)</f>
        <v>0</v>
      </c>
      <c r="L3541">
        <f>_xlfn.BINOM.INV(BinomTrials,_xlfn.GAMMA.INV(Table3[[#This Row],[RV gamma]],GammaShape2,GammaRate2)/BinomTrials,Table3[[#This Row],[RV binom]])</f>
        <v>0</v>
      </c>
      <c r="M3541" s="1">
        <f>Table3[[#This Row],[Risk 2 simulated occurences]]*_xlfn.LOGNORM.INV(Table3[[#This Row],[RV lognorm]],(LN(ImpLow2)+LN(ImpUp2))/2,(LN(ImpUp2)-LN(ImpLow2))/3.29)</f>
        <v>0</v>
      </c>
    </row>
    <row r="3542" spans="7:13">
      <c r="G3542">
        <v>0.3912505411502209</v>
      </c>
      <c r="H3542">
        <v>0.32049074783944093</v>
      </c>
      <c r="I3542">
        <v>0.24973095452866095</v>
      </c>
      <c r="J3542">
        <f>_xlfn.BINOM.INV(BinomTrials,_xlfn.GAMMA.INV(Table3[[#This Row],[RV gamma]],GammaShape1,GammaRate1)/BinomTrials,Table3[[#This Row],[RV binom]])</f>
        <v>0</v>
      </c>
      <c r="K3542" s="1">
        <f>Table3[[#This Row],[Risk 1 Simulated occurences]]*_xlfn.LOGNORM.INV(Table3[[#This Row],[RV lognorm]],(LN(ImpLow1)+LN(ImpUp1))/2,(LN(ImpUp1)-LN(ImpLow1))/3.29)</f>
        <v>0</v>
      </c>
      <c r="L3542">
        <f>_xlfn.BINOM.INV(BinomTrials,_xlfn.GAMMA.INV(Table3[[#This Row],[RV gamma]],GammaShape2,GammaRate2)/BinomTrials,Table3[[#This Row],[RV binom]])</f>
        <v>0</v>
      </c>
      <c r="M3542" s="1">
        <f>Table3[[#This Row],[Risk 2 simulated occurences]]*_xlfn.LOGNORM.INV(Table3[[#This Row],[RV lognorm]],(LN(ImpLow2)+LN(ImpUp2))/2,(LN(ImpUp2)-LN(ImpLow2))/3.29)</f>
        <v>0</v>
      </c>
    </row>
    <row r="3543" spans="7:13">
      <c r="G3543">
        <v>0.7478451117630327</v>
      </c>
      <c r="H3543">
        <v>0.48799893748387646</v>
      </c>
      <c r="I3543">
        <v>0.22815276320472022</v>
      </c>
      <c r="J3543">
        <f>_xlfn.BINOM.INV(BinomTrials,_xlfn.GAMMA.INV(Table3[[#This Row],[RV gamma]],GammaShape1,GammaRate1)/BinomTrials,Table3[[#This Row],[RV binom]])</f>
        <v>0</v>
      </c>
      <c r="K3543" s="1">
        <f>Table3[[#This Row],[Risk 1 Simulated occurences]]*_xlfn.LOGNORM.INV(Table3[[#This Row],[RV lognorm]],(LN(ImpLow1)+LN(ImpUp1))/2,(LN(ImpUp1)-LN(ImpLow1))/3.29)</f>
        <v>0</v>
      </c>
      <c r="L3543">
        <f>_xlfn.BINOM.INV(BinomTrials,_xlfn.GAMMA.INV(Table3[[#This Row],[RV gamma]],GammaShape2,GammaRate2)/BinomTrials,Table3[[#This Row],[RV binom]])</f>
        <v>0</v>
      </c>
      <c r="M3543" s="1">
        <f>Table3[[#This Row],[Risk 2 simulated occurences]]*_xlfn.LOGNORM.INV(Table3[[#This Row],[RV lognorm]],(LN(ImpLow2)+LN(ImpUp2))/2,(LN(ImpUp2)-LN(ImpLow2))/3.29)</f>
        <v>0</v>
      </c>
    </row>
    <row r="3544" spans="7:13">
      <c r="G3544">
        <v>3.2793401290100721E-2</v>
      </c>
      <c r="H3544">
        <v>0.7981422915114752</v>
      </c>
      <c r="I3544">
        <v>0.56349118173284973</v>
      </c>
      <c r="J3544">
        <f>_xlfn.BINOM.INV(BinomTrials,_xlfn.GAMMA.INV(Table3[[#This Row],[RV gamma]],GammaShape1,GammaRate1)/BinomTrials,Table3[[#This Row],[RV binom]])</f>
        <v>1</v>
      </c>
      <c r="K3544" s="1">
        <f>Table3[[#This Row],[Risk 1 Simulated occurences]]*_xlfn.LOGNORM.INV(Table3[[#This Row],[RV lognorm]],(LN(ImpLow1)+LN(ImpUp1))/2,(LN(ImpUp1)-LN(ImpLow1))/3.29)</f>
        <v>35365.477517432773</v>
      </c>
      <c r="L3544">
        <f>_xlfn.BINOM.INV(BinomTrials,_xlfn.GAMMA.INV(Table3[[#This Row],[RV gamma]],GammaShape2,GammaRate2)/BinomTrials,Table3[[#This Row],[RV binom]])</f>
        <v>0</v>
      </c>
      <c r="M3544" s="1">
        <f>Table3[[#This Row],[Risk 2 simulated occurences]]*_xlfn.LOGNORM.INV(Table3[[#This Row],[RV lognorm]],(LN(ImpLow2)+LN(ImpUp2))/2,(LN(ImpUp2)-LN(ImpLow2))/3.29)</f>
        <v>0</v>
      </c>
    </row>
    <row r="3545" spans="7:13">
      <c r="G3545">
        <v>0.15869548272280742</v>
      </c>
      <c r="H3545">
        <v>0.37749343336443109</v>
      </c>
      <c r="I3545">
        <v>0.59629138400605475</v>
      </c>
      <c r="J3545">
        <f>_xlfn.BINOM.INV(BinomTrials,_xlfn.GAMMA.INV(Table3[[#This Row],[RV gamma]],GammaShape1,GammaRate1)/BinomTrials,Table3[[#This Row],[RV binom]])</f>
        <v>0</v>
      </c>
      <c r="K3545" s="1">
        <f>Table3[[#This Row],[Risk 1 Simulated occurences]]*_xlfn.LOGNORM.INV(Table3[[#This Row],[RV lognorm]],(LN(ImpLow1)+LN(ImpUp1))/2,(LN(ImpUp1)-LN(ImpLow1))/3.29)</f>
        <v>0</v>
      </c>
      <c r="L3545">
        <f>_xlfn.BINOM.INV(BinomTrials,_xlfn.GAMMA.INV(Table3[[#This Row],[RV gamma]],GammaShape2,GammaRate2)/BinomTrials,Table3[[#This Row],[RV binom]])</f>
        <v>0</v>
      </c>
      <c r="M3545" s="1">
        <f>Table3[[#This Row],[Risk 2 simulated occurences]]*_xlfn.LOGNORM.INV(Table3[[#This Row],[RV lognorm]],(LN(ImpLow2)+LN(ImpUp2))/2,(LN(ImpUp2)-LN(ImpLow2))/3.29)</f>
        <v>0</v>
      </c>
    </row>
    <row r="3546" spans="7:13">
      <c r="G3546">
        <v>0.19497812222455541</v>
      </c>
      <c r="H3546">
        <v>0.53213455599366433</v>
      </c>
      <c r="I3546">
        <v>0.8692909897627733</v>
      </c>
      <c r="J3546">
        <f>_xlfn.BINOM.INV(BinomTrials,_xlfn.GAMMA.INV(Table3[[#This Row],[RV gamma]],GammaShape1,GammaRate1)/BinomTrials,Table3[[#This Row],[RV binom]])</f>
        <v>0</v>
      </c>
      <c r="K3546" s="1">
        <f>Table3[[#This Row],[Risk 1 Simulated occurences]]*_xlfn.LOGNORM.INV(Table3[[#This Row],[RV lognorm]],(LN(ImpLow1)+LN(ImpUp1))/2,(LN(ImpUp1)-LN(ImpLow1))/3.29)</f>
        <v>0</v>
      </c>
      <c r="L3546">
        <f>_xlfn.BINOM.INV(BinomTrials,_xlfn.GAMMA.INV(Table3[[#This Row],[RV gamma]],GammaShape2,GammaRate2)/BinomTrials,Table3[[#This Row],[RV binom]])</f>
        <v>0</v>
      </c>
      <c r="M3546" s="1">
        <f>Table3[[#This Row],[Risk 2 simulated occurences]]*_xlfn.LOGNORM.INV(Table3[[#This Row],[RV lognorm]],(LN(ImpLow2)+LN(ImpUp2))/2,(LN(ImpUp2)-LN(ImpLow2))/3.29)</f>
        <v>0</v>
      </c>
    </row>
    <row r="3547" spans="7:13">
      <c r="G3547">
        <v>0.99730022810273811</v>
      </c>
      <c r="H3547">
        <v>0.58548258551651733</v>
      </c>
      <c r="I3547">
        <v>0.1736649429302965</v>
      </c>
      <c r="J3547">
        <f>_xlfn.BINOM.INV(BinomTrials,_xlfn.GAMMA.INV(Table3[[#This Row],[RV gamma]],GammaShape1,GammaRate1)/BinomTrials,Table3[[#This Row],[RV binom]])</f>
        <v>1</v>
      </c>
      <c r="K3547" s="1">
        <f>Table3[[#This Row],[Risk 1 Simulated occurences]]*_xlfn.LOGNORM.INV(Table3[[#This Row],[RV lognorm]],(LN(ImpLow1)+LN(ImpUp1))/2,(LN(ImpUp1)-LN(ImpLow1))/3.29)</f>
        <v>16381.447235685098</v>
      </c>
      <c r="L3547">
        <f>_xlfn.BINOM.INV(BinomTrials,_xlfn.GAMMA.INV(Table3[[#This Row],[RV gamma]],GammaShape2,GammaRate2)/BinomTrials,Table3[[#This Row],[RV binom]])</f>
        <v>0</v>
      </c>
      <c r="M3547" s="1">
        <f>Table3[[#This Row],[Risk 2 simulated occurences]]*_xlfn.LOGNORM.INV(Table3[[#This Row],[RV lognorm]],(LN(ImpLow2)+LN(ImpUp2))/2,(LN(ImpUp2)-LN(ImpLow2))/3.29)</f>
        <v>0</v>
      </c>
    </row>
    <row r="3548" spans="7:13">
      <c r="G3548">
        <v>0.62493372271998493</v>
      </c>
      <c r="H3548">
        <v>0.2058147761066513</v>
      </c>
      <c r="I3548">
        <v>0.78669582949331762</v>
      </c>
      <c r="J3548">
        <f>_xlfn.BINOM.INV(BinomTrials,_xlfn.GAMMA.INV(Table3[[#This Row],[RV gamma]],GammaShape1,GammaRate1)/BinomTrials,Table3[[#This Row],[RV binom]])</f>
        <v>0</v>
      </c>
      <c r="K3548" s="1">
        <f>Table3[[#This Row],[Risk 1 Simulated occurences]]*_xlfn.LOGNORM.INV(Table3[[#This Row],[RV lognorm]],(LN(ImpLow1)+LN(ImpUp1))/2,(LN(ImpUp1)-LN(ImpLow1))/3.29)</f>
        <v>0</v>
      </c>
      <c r="L3548">
        <f>_xlfn.BINOM.INV(BinomTrials,_xlfn.GAMMA.INV(Table3[[#This Row],[RV gamma]],GammaShape2,GammaRate2)/BinomTrials,Table3[[#This Row],[RV binom]])</f>
        <v>0</v>
      </c>
      <c r="M3548" s="1">
        <f>Table3[[#This Row],[Risk 2 simulated occurences]]*_xlfn.LOGNORM.INV(Table3[[#This Row],[RV lognorm]],(LN(ImpLow2)+LN(ImpUp2))/2,(LN(ImpUp2)-LN(ImpLow2))/3.29)</f>
        <v>0</v>
      </c>
    </row>
    <row r="3549" spans="7:13">
      <c r="G3549">
        <v>0.26107775478673995</v>
      </c>
      <c r="H3549">
        <v>0.12894202448844072</v>
      </c>
      <c r="I3549">
        <v>0.99680629419014155</v>
      </c>
      <c r="J3549">
        <f>_xlfn.BINOM.INV(BinomTrials,_xlfn.GAMMA.INV(Table3[[#This Row],[RV gamma]],GammaShape1,GammaRate1)/BinomTrials,Table3[[#This Row],[RV binom]])</f>
        <v>0</v>
      </c>
      <c r="K3549" s="1">
        <f>Table3[[#This Row],[Risk 1 Simulated occurences]]*_xlfn.LOGNORM.INV(Table3[[#This Row],[RV lognorm]],(LN(ImpLow1)+LN(ImpUp1))/2,(LN(ImpUp1)-LN(ImpLow1))/3.29)</f>
        <v>0</v>
      </c>
      <c r="L3549">
        <f>_xlfn.BINOM.INV(BinomTrials,_xlfn.GAMMA.INV(Table3[[#This Row],[RV gamma]],GammaShape2,GammaRate2)/BinomTrials,Table3[[#This Row],[RV binom]])</f>
        <v>0</v>
      </c>
      <c r="M3549" s="1">
        <f>Table3[[#This Row],[Risk 2 simulated occurences]]*_xlfn.LOGNORM.INV(Table3[[#This Row],[RV lognorm]],(LN(ImpLow2)+LN(ImpUp2))/2,(LN(ImpUp2)-LN(ImpLow2))/3.29)</f>
        <v>0</v>
      </c>
    </row>
    <row r="3550" spans="7:13">
      <c r="G3550">
        <v>0.93382470073822177</v>
      </c>
      <c r="H3550">
        <v>0.12860557722328492</v>
      </c>
      <c r="I3550">
        <v>0.32338645370834807</v>
      </c>
      <c r="J3550">
        <f>_xlfn.BINOM.INV(BinomTrials,_xlfn.GAMMA.INV(Table3[[#This Row],[RV gamma]],GammaShape1,GammaRate1)/BinomTrials,Table3[[#This Row],[RV binom]])</f>
        <v>0</v>
      </c>
      <c r="K3550" s="1">
        <f>Table3[[#This Row],[Risk 1 Simulated occurences]]*_xlfn.LOGNORM.INV(Table3[[#This Row],[RV lognorm]],(LN(ImpLow1)+LN(ImpUp1))/2,(LN(ImpUp1)-LN(ImpLow1))/3.29)</f>
        <v>0</v>
      </c>
      <c r="L3550">
        <f>_xlfn.BINOM.INV(BinomTrials,_xlfn.GAMMA.INV(Table3[[#This Row],[RV gamma]],GammaShape2,GammaRate2)/BinomTrials,Table3[[#This Row],[RV binom]])</f>
        <v>0</v>
      </c>
      <c r="M3550" s="1">
        <f>Table3[[#This Row],[Risk 2 simulated occurences]]*_xlfn.LOGNORM.INV(Table3[[#This Row],[RV lognorm]],(LN(ImpLow2)+LN(ImpUp2))/2,(LN(ImpUp2)-LN(ImpLow2))/3.29)</f>
        <v>0</v>
      </c>
    </row>
    <row r="3551" spans="7:13">
      <c r="G3551">
        <v>0.79174530729267067</v>
      </c>
      <c r="H3551">
        <v>0.47393639174938967</v>
      </c>
      <c r="I3551">
        <v>0.15612747620610867</v>
      </c>
      <c r="J3551">
        <f>_xlfn.BINOM.INV(BinomTrials,_xlfn.GAMMA.INV(Table3[[#This Row],[RV gamma]],GammaShape1,GammaRate1)/BinomTrials,Table3[[#This Row],[RV binom]])</f>
        <v>0</v>
      </c>
      <c r="K3551" s="1">
        <f>Table3[[#This Row],[Risk 1 Simulated occurences]]*_xlfn.LOGNORM.INV(Table3[[#This Row],[RV lognorm]],(LN(ImpLow1)+LN(ImpUp1))/2,(LN(ImpUp1)-LN(ImpLow1))/3.29)</f>
        <v>0</v>
      </c>
      <c r="L3551">
        <f>_xlfn.BINOM.INV(BinomTrials,_xlfn.GAMMA.INV(Table3[[#This Row],[RV gamma]],GammaShape2,GammaRate2)/BinomTrials,Table3[[#This Row],[RV binom]])</f>
        <v>0</v>
      </c>
      <c r="M3551" s="1">
        <f>Table3[[#This Row],[Risk 2 simulated occurences]]*_xlfn.LOGNORM.INV(Table3[[#This Row],[RV lognorm]],(LN(ImpLow2)+LN(ImpUp2))/2,(LN(ImpUp2)-LN(ImpLow2))/3.29)</f>
        <v>0</v>
      </c>
    </row>
    <row r="3552" spans="7:13">
      <c r="G3552">
        <v>0.863379667915115</v>
      </c>
      <c r="H3552">
        <v>0.44893613199188193</v>
      </c>
      <c r="I3552">
        <v>3.4492596068648899E-2</v>
      </c>
      <c r="J3552">
        <f>_xlfn.BINOM.INV(BinomTrials,_xlfn.GAMMA.INV(Table3[[#This Row],[RV gamma]],GammaShape1,GammaRate1)/BinomTrials,Table3[[#This Row],[RV binom]])</f>
        <v>0</v>
      </c>
      <c r="K3552" s="1">
        <f>Table3[[#This Row],[Risk 1 Simulated occurences]]*_xlfn.LOGNORM.INV(Table3[[#This Row],[RV lognorm]],(LN(ImpLow1)+LN(ImpUp1))/2,(LN(ImpUp1)-LN(ImpLow1))/3.29)</f>
        <v>0</v>
      </c>
      <c r="L3552">
        <f>_xlfn.BINOM.INV(BinomTrials,_xlfn.GAMMA.INV(Table3[[#This Row],[RV gamma]],GammaShape2,GammaRate2)/BinomTrials,Table3[[#This Row],[RV binom]])</f>
        <v>0</v>
      </c>
      <c r="M3552" s="1">
        <f>Table3[[#This Row],[Risk 2 simulated occurences]]*_xlfn.LOGNORM.INV(Table3[[#This Row],[RV lognorm]],(LN(ImpLow2)+LN(ImpUp2))/2,(LN(ImpUp2)-LN(ImpLow2))/3.29)</f>
        <v>0</v>
      </c>
    </row>
    <row r="3553" spans="7:13">
      <c r="G3553">
        <v>0.82207864933744013</v>
      </c>
      <c r="H3553">
        <v>0.26957038755974283</v>
      </c>
      <c r="I3553">
        <v>0.71706212578204565</v>
      </c>
      <c r="J3553">
        <f>_xlfn.BINOM.INV(BinomTrials,_xlfn.GAMMA.INV(Table3[[#This Row],[RV gamma]],GammaShape1,GammaRate1)/BinomTrials,Table3[[#This Row],[RV binom]])</f>
        <v>0</v>
      </c>
      <c r="K3553" s="1">
        <f>Table3[[#This Row],[Risk 1 Simulated occurences]]*_xlfn.LOGNORM.INV(Table3[[#This Row],[RV lognorm]],(LN(ImpLow1)+LN(ImpUp1))/2,(LN(ImpUp1)-LN(ImpLow1))/3.29)</f>
        <v>0</v>
      </c>
      <c r="L3553">
        <f>_xlfn.BINOM.INV(BinomTrials,_xlfn.GAMMA.INV(Table3[[#This Row],[RV gamma]],GammaShape2,GammaRate2)/BinomTrials,Table3[[#This Row],[RV binom]])</f>
        <v>0</v>
      </c>
      <c r="M3553" s="1">
        <f>Table3[[#This Row],[Risk 2 simulated occurences]]*_xlfn.LOGNORM.INV(Table3[[#This Row],[RV lognorm]],(LN(ImpLow2)+LN(ImpUp2))/2,(LN(ImpUp2)-LN(ImpLow2))/3.29)</f>
        <v>0</v>
      </c>
    </row>
    <row r="3554" spans="7:13">
      <c r="G3554">
        <v>0.67585941435576391</v>
      </c>
      <c r="H3554">
        <v>0.66950371659803376</v>
      </c>
      <c r="I3554">
        <v>0.66314801884030361</v>
      </c>
      <c r="J3554">
        <f>_xlfn.BINOM.INV(BinomTrials,_xlfn.GAMMA.INV(Table3[[#This Row],[RV gamma]],GammaShape1,GammaRate1)/BinomTrials,Table3[[#This Row],[RV binom]])</f>
        <v>1</v>
      </c>
      <c r="K3554" s="1">
        <f>Table3[[#This Row],[Risk 1 Simulated occurences]]*_xlfn.LOGNORM.INV(Table3[[#This Row],[RV lognorm]],(LN(ImpLow1)+LN(ImpUp1))/2,(LN(ImpUp1)-LN(ImpLow1))/3.29)</f>
        <v>42460.470724201674</v>
      </c>
      <c r="L3554">
        <f>_xlfn.BINOM.INV(BinomTrials,_xlfn.GAMMA.INV(Table3[[#This Row],[RV gamma]],GammaShape2,GammaRate2)/BinomTrials,Table3[[#This Row],[RV binom]])</f>
        <v>0</v>
      </c>
      <c r="M3554" s="1">
        <f>Table3[[#This Row],[Risk 2 simulated occurences]]*_xlfn.LOGNORM.INV(Table3[[#This Row],[RV lognorm]],(LN(ImpLow2)+LN(ImpUp2))/2,(LN(ImpUp2)-LN(ImpLow2))/3.29)</f>
        <v>0</v>
      </c>
    </row>
    <row r="3555" spans="7:13">
      <c r="G3555">
        <v>0.16917707732374643</v>
      </c>
      <c r="H3555">
        <v>0.34896486315362379</v>
      </c>
      <c r="I3555">
        <v>0.52875264898350116</v>
      </c>
      <c r="J3555">
        <f>_xlfn.BINOM.INV(BinomTrials,_xlfn.GAMMA.INV(Table3[[#This Row],[RV gamma]],GammaShape1,GammaRate1)/BinomTrials,Table3[[#This Row],[RV binom]])</f>
        <v>0</v>
      </c>
      <c r="K3555" s="1">
        <f>Table3[[#This Row],[Risk 1 Simulated occurences]]*_xlfn.LOGNORM.INV(Table3[[#This Row],[RV lognorm]],(LN(ImpLow1)+LN(ImpUp1))/2,(LN(ImpUp1)-LN(ImpLow1))/3.29)</f>
        <v>0</v>
      </c>
      <c r="L3555">
        <f>_xlfn.BINOM.INV(BinomTrials,_xlfn.GAMMA.INV(Table3[[#This Row],[RV gamma]],GammaShape2,GammaRate2)/BinomTrials,Table3[[#This Row],[RV binom]])</f>
        <v>0</v>
      </c>
      <c r="M3555" s="1">
        <f>Table3[[#This Row],[Risk 2 simulated occurences]]*_xlfn.LOGNORM.INV(Table3[[#This Row],[RV lognorm]],(LN(ImpLow2)+LN(ImpUp2))/2,(LN(ImpUp2)-LN(ImpLow2))/3.29)</f>
        <v>0</v>
      </c>
    </row>
    <row r="3556" spans="7:13">
      <c r="G3556">
        <v>0.35913858020638051</v>
      </c>
      <c r="H3556">
        <v>5.2455022955525211E-2</v>
      </c>
      <c r="I3556">
        <v>0.7457714657046699</v>
      </c>
      <c r="J3556">
        <f>_xlfn.BINOM.INV(BinomTrials,_xlfn.GAMMA.INV(Table3[[#This Row],[RV gamma]],GammaShape1,GammaRate1)/BinomTrials,Table3[[#This Row],[RV binom]])</f>
        <v>0</v>
      </c>
      <c r="K3556" s="1">
        <f>Table3[[#This Row],[Risk 1 Simulated occurences]]*_xlfn.LOGNORM.INV(Table3[[#This Row],[RV lognorm]],(LN(ImpLow1)+LN(ImpUp1))/2,(LN(ImpUp1)-LN(ImpLow1))/3.29)</f>
        <v>0</v>
      </c>
      <c r="L3556">
        <f>_xlfn.BINOM.INV(BinomTrials,_xlfn.GAMMA.INV(Table3[[#This Row],[RV gamma]],GammaShape2,GammaRate2)/BinomTrials,Table3[[#This Row],[RV binom]])</f>
        <v>0</v>
      </c>
      <c r="M3556" s="1">
        <f>Table3[[#This Row],[Risk 2 simulated occurences]]*_xlfn.LOGNORM.INV(Table3[[#This Row],[RV lognorm]],(LN(ImpLow2)+LN(ImpUp2))/2,(LN(ImpUp2)-LN(ImpLow2))/3.29)</f>
        <v>0</v>
      </c>
    </row>
    <row r="3557" spans="7:13">
      <c r="G3557">
        <v>4.2117528636994556E-2</v>
      </c>
      <c r="H3557">
        <v>0.61157081351222975</v>
      </c>
      <c r="I3557">
        <v>0.18102409838746492</v>
      </c>
      <c r="J3557">
        <f>_xlfn.BINOM.INV(BinomTrials,_xlfn.GAMMA.INV(Table3[[#This Row],[RV gamma]],GammaShape1,GammaRate1)/BinomTrials,Table3[[#This Row],[RV binom]])</f>
        <v>0</v>
      </c>
      <c r="K3557" s="1">
        <f>Table3[[#This Row],[Risk 1 Simulated occurences]]*_xlfn.LOGNORM.INV(Table3[[#This Row],[RV lognorm]],(LN(ImpLow1)+LN(ImpUp1))/2,(LN(ImpUp1)-LN(ImpLow1))/3.29)</f>
        <v>0</v>
      </c>
      <c r="L3557">
        <f>_xlfn.BINOM.INV(BinomTrials,_xlfn.GAMMA.INV(Table3[[#This Row],[RV gamma]],GammaShape2,GammaRate2)/BinomTrials,Table3[[#This Row],[RV binom]])</f>
        <v>0</v>
      </c>
      <c r="M3557" s="1">
        <f>Table3[[#This Row],[Risk 2 simulated occurences]]*_xlfn.LOGNORM.INV(Table3[[#This Row],[RV lognorm]],(LN(ImpLow2)+LN(ImpUp2))/2,(LN(ImpUp2)-LN(ImpLow2))/3.29)</f>
        <v>0</v>
      </c>
    </row>
    <row r="3558" spans="7:13">
      <c r="G3558">
        <v>0.86930380196743817</v>
      </c>
      <c r="H3558">
        <v>0.6706627000452311</v>
      </c>
      <c r="I3558">
        <v>0.47202159812302402</v>
      </c>
      <c r="J3558">
        <f>_xlfn.BINOM.INV(BinomTrials,_xlfn.GAMMA.INV(Table3[[#This Row],[RV gamma]],GammaShape1,GammaRate1)/BinomTrials,Table3[[#This Row],[RV binom]])</f>
        <v>1</v>
      </c>
      <c r="K3558" s="1">
        <f>Table3[[#This Row],[Risk 1 Simulated occurences]]*_xlfn.LOGNORM.INV(Table3[[#This Row],[RV lognorm]],(LN(ImpLow1)+LN(ImpUp1))/2,(LN(ImpUp1)-LN(ImpLow1))/3.29)</f>
        <v>30106.893393438448</v>
      </c>
      <c r="L3558">
        <f>_xlfn.BINOM.INV(BinomTrials,_xlfn.GAMMA.INV(Table3[[#This Row],[RV gamma]],GammaShape2,GammaRate2)/BinomTrials,Table3[[#This Row],[RV binom]])</f>
        <v>0</v>
      </c>
      <c r="M3558" s="1">
        <f>Table3[[#This Row],[Risk 2 simulated occurences]]*_xlfn.LOGNORM.INV(Table3[[#This Row],[RV lognorm]],(LN(ImpLow2)+LN(ImpUp2))/2,(LN(ImpUp2)-LN(ImpLow2))/3.29)</f>
        <v>0</v>
      </c>
    </row>
    <row r="3559" spans="7:13">
      <c r="G3559">
        <v>0.38899966673413278</v>
      </c>
      <c r="H3559">
        <v>0.82799966019950788</v>
      </c>
      <c r="I3559">
        <v>0.26699965366488304</v>
      </c>
      <c r="J3559">
        <f>_xlfn.BINOM.INV(BinomTrials,_xlfn.GAMMA.INV(Table3[[#This Row],[RV gamma]],GammaShape1,GammaRate1)/BinomTrials,Table3[[#This Row],[RV binom]])</f>
        <v>1</v>
      </c>
      <c r="K3559" s="1">
        <f>Table3[[#This Row],[Risk 1 Simulated occurences]]*_xlfn.LOGNORM.INV(Table3[[#This Row],[RV lognorm]],(LN(ImpLow1)+LN(ImpUp1))/2,(LN(ImpUp1)-LN(ImpLow1))/3.29)</f>
        <v>20462.976227469146</v>
      </c>
      <c r="L3559">
        <f>_xlfn.BINOM.INV(BinomTrials,_xlfn.GAMMA.INV(Table3[[#This Row],[RV gamma]],GammaShape2,GammaRate2)/BinomTrials,Table3[[#This Row],[RV binom]])</f>
        <v>0</v>
      </c>
      <c r="M3559" s="1">
        <f>Table3[[#This Row],[Risk 2 simulated occurences]]*_xlfn.LOGNORM.INV(Table3[[#This Row],[RV lognorm]],(LN(ImpLow2)+LN(ImpUp2))/2,(LN(ImpUp2)-LN(ImpLow2))/3.29)</f>
        <v>0</v>
      </c>
    </row>
    <row r="3560" spans="7:13">
      <c r="G3560">
        <v>0.91739880056930645</v>
      </c>
      <c r="H3560">
        <v>0.19028897312948898</v>
      </c>
      <c r="I3560">
        <v>0.46317914568967145</v>
      </c>
      <c r="J3560">
        <f>_xlfn.BINOM.INV(BinomTrials,_xlfn.GAMMA.INV(Table3[[#This Row],[RV gamma]],GammaShape1,GammaRate1)/BinomTrials,Table3[[#This Row],[RV binom]])</f>
        <v>0</v>
      </c>
      <c r="K3560" s="1">
        <f>Table3[[#This Row],[Risk 1 Simulated occurences]]*_xlfn.LOGNORM.INV(Table3[[#This Row],[RV lognorm]],(LN(ImpLow1)+LN(ImpUp1))/2,(LN(ImpUp1)-LN(ImpLow1))/3.29)</f>
        <v>0</v>
      </c>
      <c r="L3560">
        <f>_xlfn.BINOM.INV(BinomTrials,_xlfn.GAMMA.INV(Table3[[#This Row],[RV gamma]],GammaShape2,GammaRate2)/BinomTrials,Table3[[#This Row],[RV binom]])</f>
        <v>0</v>
      </c>
      <c r="M3560" s="1">
        <f>Table3[[#This Row],[Risk 2 simulated occurences]]*_xlfn.LOGNORM.INV(Table3[[#This Row],[RV lognorm]],(LN(ImpLow2)+LN(ImpUp2))/2,(LN(ImpUp2)-LN(ImpLow2))/3.29)</f>
        <v>0</v>
      </c>
    </row>
    <row r="3561" spans="7:13">
      <c r="G3561">
        <v>0.72164116833435421</v>
      </c>
      <c r="H3561">
        <v>0.18677138732130238</v>
      </c>
      <c r="I3561">
        <v>0.65190160630825056</v>
      </c>
      <c r="J3561">
        <f>_xlfn.BINOM.INV(BinomTrials,_xlfn.GAMMA.INV(Table3[[#This Row],[RV gamma]],GammaShape1,GammaRate1)/BinomTrials,Table3[[#This Row],[RV binom]])</f>
        <v>0</v>
      </c>
      <c r="K3561" s="1">
        <f>Table3[[#This Row],[Risk 1 Simulated occurences]]*_xlfn.LOGNORM.INV(Table3[[#This Row],[RV lognorm]],(LN(ImpLow1)+LN(ImpUp1))/2,(LN(ImpUp1)-LN(ImpLow1))/3.29)</f>
        <v>0</v>
      </c>
      <c r="L3561">
        <f>_xlfn.BINOM.INV(BinomTrials,_xlfn.GAMMA.INV(Table3[[#This Row],[RV gamma]],GammaShape2,GammaRate2)/BinomTrials,Table3[[#This Row],[RV binom]])</f>
        <v>0</v>
      </c>
      <c r="M3561" s="1">
        <f>Table3[[#This Row],[Risk 2 simulated occurences]]*_xlfn.LOGNORM.INV(Table3[[#This Row],[RV lognorm]],(LN(ImpLow2)+LN(ImpUp2))/2,(LN(ImpUp2)-LN(ImpLow2))/3.29)</f>
        <v>0</v>
      </c>
    </row>
    <row r="3562" spans="7:13">
      <c r="G3562">
        <v>0.6231161954920349</v>
      </c>
      <c r="H3562">
        <v>6.6706709129133596E-2</v>
      </c>
      <c r="I3562">
        <v>0.51029722276623235</v>
      </c>
      <c r="J3562">
        <f>_xlfn.BINOM.INV(BinomTrials,_xlfn.GAMMA.INV(Table3[[#This Row],[RV gamma]],GammaShape1,GammaRate1)/BinomTrials,Table3[[#This Row],[RV binom]])</f>
        <v>0</v>
      </c>
      <c r="K3562" s="1">
        <f>Table3[[#This Row],[Risk 1 Simulated occurences]]*_xlfn.LOGNORM.INV(Table3[[#This Row],[RV lognorm]],(LN(ImpLow1)+LN(ImpUp1))/2,(LN(ImpUp1)-LN(ImpLow1))/3.29)</f>
        <v>0</v>
      </c>
      <c r="L3562">
        <f>_xlfn.BINOM.INV(BinomTrials,_xlfn.GAMMA.INV(Table3[[#This Row],[RV gamma]],GammaShape2,GammaRate2)/BinomTrials,Table3[[#This Row],[RV binom]])</f>
        <v>0</v>
      </c>
      <c r="M3562" s="1">
        <f>Table3[[#This Row],[Risk 2 simulated occurences]]*_xlfn.LOGNORM.INV(Table3[[#This Row],[RV lognorm]],(LN(ImpLow2)+LN(ImpUp2))/2,(LN(ImpUp2)-LN(ImpLow2))/3.29)</f>
        <v>0</v>
      </c>
    </row>
    <row r="3563" spans="7:13">
      <c r="G3563">
        <v>0.71389763463004385</v>
      </c>
      <c r="H3563">
        <v>0.13966033334827999</v>
      </c>
      <c r="I3563">
        <v>0.56542303206651612</v>
      </c>
      <c r="J3563">
        <f>_xlfn.BINOM.INV(BinomTrials,_xlfn.GAMMA.INV(Table3[[#This Row],[RV gamma]],GammaShape1,GammaRate1)/BinomTrials,Table3[[#This Row],[RV binom]])</f>
        <v>0</v>
      </c>
      <c r="K3563" s="1">
        <f>Table3[[#This Row],[Risk 1 Simulated occurences]]*_xlfn.LOGNORM.INV(Table3[[#This Row],[RV lognorm]],(LN(ImpLow1)+LN(ImpUp1))/2,(LN(ImpUp1)-LN(ImpLow1))/3.29)</f>
        <v>0</v>
      </c>
      <c r="L3563">
        <f>_xlfn.BINOM.INV(BinomTrials,_xlfn.GAMMA.INV(Table3[[#This Row],[RV gamma]],GammaShape2,GammaRate2)/BinomTrials,Table3[[#This Row],[RV binom]])</f>
        <v>0</v>
      </c>
      <c r="M3563" s="1">
        <f>Table3[[#This Row],[Risk 2 simulated occurences]]*_xlfn.LOGNORM.INV(Table3[[#This Row],[RV lognorm]],(LN(ImpLow2)+LN(ImpUp2))/2,(LN(ImpUp2)-LN(ImpLow2))/3.29)</f>
        <v>0</v>
      </c>
    </row>
    <row r="3564" spans="7:13">
      <c r="G3564">
        <v>0.47754522714649572</v>
      </c>
      <c r="H3564">
        <v>0.27122258454152504</v>
      </c>
      <c r="I3564">
        <v>6.4899941936554364E-2</v>
      </c>
      <c r="J3564">
        <f>_xlfn.BINOM.INV(BinomTrials,_xlfn.GAMMA.INV(Table3[[#This Row],[RV gamma]],GammaShape1,GammaRate1)/BinomTrials,Table3[[#This Row],[RV binom]])</f>
        <v>0</v>
      </c>
      <c r="K3564" s="1">
        <f>Table3[[#This Row],[Risk 1 Simulated occurences]]*_xlfn.LOGNORM.INV(Table3[[#This Row],[RV lognorm]],(LN(ImpLow1)+LN(ImpUp1))/2,(LN(ImpUp1)-LN(ImpLow1))/3.29)</f>
        <v>0</v>
      </c>
      <c r="L3564">
        <f>_xlfn.BINOM.INV(BinomTrials,_xlfn.GAMMA.INV(Table3[[#This Row],[RV gamma]],GammaShape2,GammaRate2)/BinomTrials,Table3[[#This Row],[RV binom]])</f>
        <v>0</v>
      </c>
      <c r="M3564" s="1">
        <f>Table3[[#This Row],[Risk 2 simulated occurences]]*_xlfn.LOGNORM.INV(Table3[[#This Row],[RV lognorm]],(LN(ImpLow2)+LN(ImpUp2))/2,(LN(ImpUp2)-LN(ImpLow2))/3.29)</f>
        <v>0</v>
      </c>
    </row>
    <row r="3565" spans="7:13">
      <c r="G3565">
        <v>0.10263265115331516</v>
      </c>
      <c r="H3565">
        <v>0.4379783894112233</v>
      </c>
      <c r="I3565">
        <v>0.77332412766913139</v>
      </c>
      <c r="J3565">
        <f>_xlfn.BINOM.INV(BinomTrials,_xlfn.GAMMA.INV(Table3[[#This Row],[RV gamma]],GammaShape1,GammaRate1)/BinomTrials,Table3[[#This Row],[RV binom]])</f>
        <v>0</v>
      </c>
      <c r="K3565" s="1">
        <f>Table3[[#This Row],[Risk 1 Simulated occurences]]*_xlfn.LOGNORM.INV(Table3[[#This Row],[RV lognorm]],(LN(ImpLow1)+LN(ImpUp1))/2,(LN(ImpUp1)-LN(ImpLow1))/3.29)</f>
        <v>0</v>
      </c>
      <c r="L3565">
        <f>_xlfn.BINOM.INV(BinomTrials,_xlfn.GAMMA.INV(Table3[[#This Row],[RV gamma]],GammaShape2,GammaRate2)/BinomTrials,Table3[[#This Row],[RV binom]])</f>
        <v>0</v>
      </c>
      <c r="M3565" s="1">
        <f>Table3[[#This Row],[Risk 2 simulated occurences]]*_xlfn.LOGNORM.INV(Table3[[#This Row],[RV lognorm]],(LN(ImpLow2)+LN(ImpUp2))/2,(LN(ImpUp2)-LN(ImpLow2))/3.29)</f>
        <v>0</v>
      </c>
    </row>
    <row r="3566" spans="7:13">
      <c r="G3566">
        <v>0.94696793376792587</v>
      </c>
      <c r="H3566">
        <v>0.10279083443004211</v>
      </c>
      <c r="I3566">
        <v>0.25861373509215829</v>
      </c>
      <c r="J3566">
        <f>_xlfn.BINOM.INV(BinomTrials,_xlfn.GAMMA.INV(Table3[[#This Row],[RV gamma]],GammaShape1,GammaRate1)/BinomTrials,Table3[[#This Row],[RV binom]])</f>
        <v>0</v>
      </c>
      <c r="K3566" s="1">
        <f>Table3[[#This Row],[Risk 1 Simulated occurences]]*_xlfn.LOGNORM.INV(Table3[[#This Row],[RV lognorm]],(LN(ImpLow1)+LN(ImpUp1))/2,(LN(ImpUp1)-LN(ImpLow1))/3.29)</f>
        <v>0</v>
      </c>
      <c r="L3566">
        <f>_xlfn.BINOM.INV(BinomTrials,_xlfn.GAMMA.INV(Table3[[#This Row],[RV gamma]],GammaShape2,GammaRate2)/BinomTrials,Table3[[#This Row],[RV binom]])</f>
        <v>0</v>
      </c>
      <c r="M3566" s="1">
        <f>Table3[[#This Row],[Risk 2 simulated occurences]]*_xlfn.LOGNORM.INV(Table3[[#This Row],[RV lognorm]],(LN(ImpLow2)+LN(ImpUp2))/2,(LN(ImpUp2)-LN(ImpLow2))/3.29)</f>
        <v>0</v>
      </c>
    </row>
    <row r="3567" spans="7:13">
      <c r="G3567">
        <v>0.69006283753088804</v>
      </c>
      <c r="H3567">
        <v>0.60555426571776827</v>
      </c>
      <c r="I3567">
        <v>0.52104569390464839</v>
      </c>
      <c r="J3567">
        <f>_xlfn.BINOM.INV(BinomTrials,_xlfn.GAMMA.INV(Table3[[#This Row],[RV gamma]],GammaShape1,GammaRate1)/BinomTrials,Table3[[#This Row],[RV binom]])</f>
        <v>1</v>
      </c>
      <c r="K3567" s="1">
        <f>Table3[[#This Row],[Risk 1 Simulated occurences]]*_xlfn.LOGNORM.INV(Table3[[#This Row],[RV lognorm]],(LN(ImpLow1)+LN(ImpUp1))/2,(LN(ImpUp1)-LN(ImpLow1))/3.29)</f>
        <v>32812.703433764043</v>
      </c>
      <c r="L3567">
        <f>_xlfn.BINOM.INV(BinomTrials,_xlfn.GAMMA.INV(Table3[[#This Row],[RV gamma]],GammaShape2,GammaRate2)/BinomTrials,Table3[[#This Row],[RV binom]])</f>
        <v>0</v>
      </c>
      <c r="M3567" s="1">
        <f>Table3[[#This Row],[Risk 2 simulated occurences]]*_xlfn.LOGNORM.INV(Table3[[#This Row],[RV lognorm]],(LN(ImpLow2)+LN(ImpUp2))/2,(LN(ImpUp2)-LN(ImpLow2))/3.29)</f>
        <v>0</v>
      </c>
    </row>
    <row r="3568" spans="7:13">
      <c r="G3568">
        <v>0.88611038163588862</v>
      </c>
      <c r="H3568">
        <v>0.55054391853071005</v>
      </c>
      <c r="I3568">
        <v>0.21497745542553134</v>
      </c>
      <c r="J3568">
        <f>_xlfn.BINOM.INV(BinomTrials,_xlfn.GAMMA.INV(Table3[[#This Row],[RV gamma]],GammaShape1,GammaRate1)/BinomTrials,Table3[[#This Row],[RV binom]])</f>
        <v>1</v>
      </c>
      <c r="K3568" s="1">
        <f>Table3[[#This Row],[Risk 1 Simulated occurences]]*_xlfn.LOGNORM.INV(Table3[[#This Row],[RV lognorm]],(LN(ImpLow1)+LN(ImpUp1))/2,(LN(ImpUp1)-LN(ImpLow1))/3.29)</f>
        <v>18201.226954106467</v>
      </c>
      <c r="L3568">
        <f>_xlfn.BINOM.INV(BinomTrials,_xlfn.GAMMA.INV(Table3[[#This Row],[RV gamma]],GammaShape2,GammaRate2)/BinomTrials,Table3[[#This Row],[RV binom]])</f>
        <v>0</v>
      </c>
      <c r="M3568" s="1">
        <f>Table3[[#This Row],[Risk 2 simulated occurences]]*_xlfn.LOGNORM.INV(Table3[[#This Row],[RV lognorm]],(LN(ImpLow2)+LN(ImpUp2))/2,(LN(ImpUp2)-LN(ImpLow2))/3.29)</f>
        <v>0</v>
      </c>
    </row>
    <row r="3569" spans="7:13">
      <c r="G3569">
        <v>0.85718415438066431</v>
      </c>
      <c r="H3569">
        <v>0.99163874564303023</v>
      </c>
      <c r="I3569">
        <v>0.12609333690539623</v>
      </c>
      <c r="J3569">
        <f>_xlfn.BINOM.INV(BinomTrials,_xlfn.GAMMA.INV(Table3[[#This Row],[RV gamma]],GammaShape1,GammaRate1)/BinomTrials,Table3[[#This Row],[RV binom]])</f>
        <v>3</v>
      </c>
      <c r="K3569" s="1">
        <f>Table3[[#This Row],[Risk 1 Simulated occurences]]*_xlfn.LOGNORM.INV(Table3[[#This Row],[RV lognorm]],(LN(ImpLow1)+LN(ImpUp1))/2,(LN(ImpUp1)-LN(ImpLow1))/3.29)</f>
        <v>42567.725046379266</v>
      </c>
      <c r="L3569">
        <f>_xlfn.BINOM.INV(BinomTrials,_xlfn.GAMMA.INV(Table3[[#This Row],[RV gamma]],GammaShape2,GammaRate2)/BinomTrials,Table3[[#This Row],[RV binom]])</f>
        <v>2</v>
      </c>
      <c r="M3569" s="1">
        <f>Table3[[#This Row],[Risk 2 simulated occurences]]*_xlfn.LOGNORM.INV(Table3[[#This Row],[RV lognorm]],(LN(ImpLow2)+LN(ImpUp2))/2,(LN(ImpUp2)-LN(ImpLow2))/3.29)</f>
        <v>2837848.3364252807</v>
      </c>
    </row>
    <row r="3570" spans="7:13">
      <c r="G3570">
        <v>0.69408267582491168</v>
      </c>
      <c r="H3570">
        <v>0.47239802240971385</v>
      </c>
      <c r="I3570">
        <v>0.25071336899451602</v>
      </c>
      <c r="J3570">
        <f>_xlfn.BINOM.INV(BinomTrials,_xlfn.GAMMA.INV(Table3[[#This Row],[RV gamma]],GammaShape1,GammaRate1)/BinomTrials,Table3[[#This Row],[RV binom]])</f>
        <v>0</v>
      </c>
      <c r="K3570" s="1">
        <f>Table3[[#This Row],[Risk 1 Simulated occurences]]*_xlfn.LOGNORM.INV(Table3[[#This Row],[RV lognorm]],(LN(ImpLow1)+LN(ImpUp1))/2,(LN(ImpUp1)-LN(ImpLow1))/3.29)</f>
        <v>0</v>
      </c>
      <c r="L3570">
        <f>_xlfn.BINOM.INV(BinomTrials,_xlfn.GAMMA.INV(Table3[[#This Row],[RV gamma]],GammaShape2,GammaRate2)/BinomTrials,Table3[[#This Row],[RV binom]])</f>
        <v>0</v>
      </c>
      <c r="M3570" s="1">
        <f>Table3[[#This Row],[Risk 2 simulated occurences]]*_xlfn.LOGNORM.INV(Table3[[#This Row],[RV lognorm]],(LN(ImpLow2)+LN(ImpUp2))/2,(LN(ImpUp2)-LN(ImpLow2))/3.29)</f>
        <v>0</v>
      </c>
    </row>
    <row r="3571" spans="7:13">
      <c r="G3571">
        <v>0.44753258929007339</v>
      </c>
      <c r="H3571">
        <v>0.59356264006046699</v>
      </c>
      <c r="I3571">
        <v>0.73959269083086066</v>
      </c>
      <c r="J3571">
        <f>_xlfn.BINOM.INV(BinomTrials,_xlfn.GAMMA.INV(Table3[[#This Row],[RV gamma]],GammaShape1,GammaRate1)/BinomTrials,Table3[[#This Row],[RV binom]])</f>
        <v>0</v>
      </c>
      <c r="K3571" s="1">
        <f>Table3[[#This Row],[Risk 1 Simulated occurences]]*_xlfn.LOGNORM.INV(Table3[[#This Row],[RV lognorm]],(LN(ImpLow1)+LN(ImpUp1))/2,(LN(ImpUp1)-LN(ImpLow1))/3.29)</f>
        <v>0</v>
      </c>
      <c r="L3571">
        <f>_xlfn.BINOM.INV(BinomTrials,_xlfn.GAMMA.INV(Table3[[#This Row],[RV gamma]],GammaShape2,GammaRate2)/BinomTrials,Table3[[#This Row],[RV binom]])</f>
        <v>0</v>
      </c>
      <c r="M3571" s="1">
        <f>Table3[[#This Row],[Risk 2 simulated occurences]]*_xlfn.LOGNORM.INV(Table3[[#This Row],[RV lognorm]],(LN(ImpLow2)+LN(ImpUp2))/2,(LN(ImpUp2)-LN(ImpLow2))/3.29)</f>
        <v>0</v>
      </c>
    </row>
    <row r="3572" spans="7:13">
      <c r="G3572">
        <v>0.68022819826390046</v>
      </c>
      <c r="H3572">
        <v>7.2914962690749652E-3</v>
      </c>
      <c r="I3572">
        <v>0.33435479427424947</v>
      </c>
      <c r="J3572">
        <f>_xlfn.BINOM.INV(BinomTrials,_xlfn.GAMMA.INV(Table3[[#This Row],[RV gamma]],GammaShape1,GammaRate1)/BinomTrials,Table3[[#This Row],[RV binom]])</f>
        <v>0</v>
      </c>
      <c r="K3572" s="1">
        <f>Table3[[#This Row],[Risk 1 Simulated occurences]]*_xlfn.LOGNORM.INV(Table3[[#This Row],[RV lognorm]],(LN(ImpLow1)+LN(ImpUp1))/2,(LN(ImpUp1)-LN(ImpLow1))/3.29)</f>
        <v>0</v>
      </c>
      <c r="L3572">
        <f>_xlfn.BINOM.INV(BinomTrials,_xlfn.GAMMA.INV(Table3[[#This Row],[RV gamma]],GammaShape2,GammaRate2)/BinomTrials,Table3[[#This Row],[RV binom]])</f>
        <v>0</v>
      </c>
      <c r="M3572" s="1">
        <f>Table3[[#This Row],[Risk 2 simulated occurences]]*_xlfn.LOGNORM.INV(Table3[[#This Row],[RV lognorm]],(LN(ImpLow2)+LN(ImpUp2))/2,(LN(ImpUp2)-LN(ImpLow2))/3.29)</f>
        <v>0</v>
      </c>
    </row>
    <row r="3573" spans="7:13">
      <c r="G3573">
        <v>0.5953282213748099</v>
      </c>
      <c r="H3573">
        <v>0.54817779434294334</v>
      </c>
      <c r="I3573">
        <v>0.50102736731107689</v>
      </c>
      <c r="J3573">
        <f>_xlfn.BINOM.INV(BinomTrials,_xlfn.GAMMA.INV(Table3[[#This Row],[RV gamma]],GammaShape1,GammaRate1)/BinomTrials,Table3[[#This Row],[RV binom]])</f>
        <v>0</v>
      </c>
      <c r="K3573" s="1">
        <f>Table3[[#This Row],[Risk 1 Simulated occurences]]*_xlfn.LOGNORM.INV(Table3[[#This Row],[RV lognorm]],(LN(ImpLow1)+LN(ImpUp1))/2,(LN(ImpUp1)-LN(ImpLow1))/3.29)</f>
        <v>0</v>
      </c>
      <c r="L3573">
        <f>_xlfn.BINOM.INV(BinomTrials,_xlfn.GAMMA.INV(Table3[[#This Row],[RV gamma]],GammaShape2,GammaRate2)/BinomTrials,Table3[[#This Row],[RV binom]])</f>
        <v>0</v>
      </c>
      <c r="M3573" s="1">
        <f>Table3[[#This Row],[Risk 2 simulated occurences]]*_xlfn.LOGNORM.INV(Table3[[#This Row],[RV lognorm]],(LN(ImpLow2)+LN(ImpUp2))/2,(LN(ImpUp2)-LN(ImpLow2))/3.29)</f>
        <v>0</v>
      </c>
    </row>
    <row r="3574" spans="7:13">
      <c r="G3574">
        <v>0.68141664642906596</v>
      </c>
      <c r="H3574">
        <v>0.22418952184924368</v>
      </c>
      <c r="I3574">
        <v>0.76696239726942139</v>
      </c>
      <c r="J3574">
        <f>_xlfn.BINOM.INV(BinomTrials,_xlfn.GAMMA.INV(Table3[[#This Row],[RV gamma]],GammaShape1,GammaRate1)/BinomTrials,Table3[[#This Row],[RV binom]])</f>
        <v>0</v>
      </c>
      <c r="K3574" s="1">
        <f>Table3[[#This Row],[Risk 1 Simulated occurences]]*_xlfn.LOGNORM.INV(Table3[[#This Row],[RV lognorm]],(LN(ImpLow1)+LN(ImpUp1))/2,(LN(ImpUp1)-LN(ImpLow1))/3.29)</f>
        <v>0</v>
      </c>
      <c r="L3574">
        <f>_xlfn.BINOM.INV(BinomTrials,_xlfn.GAMMA.INV(Table3[[#This Row],[RV gamma]],GammaShape2,GammaRate2)/BinomTrials,Table3[[#This Row],[RV binom]])</f>
        <v>0</v>
      </c>
      <c r="M3574" s="1">
        <f>Table3[[#This Row],[Risk 2 simulated occurences]]*_xlfn.LOGNORM.INV(Table3[[#This Row],[RV lognorm]],(LN(ImpLow2)+LN(ImpUp2))/2,(LN(ImpUp2)-LN(ImpLow2))/3.29)</f>
        <v>0</v>
      </c>
    </row>
    <row r="3575" spans="7:13">
      <c r="G3575">
        <v>0.56957653331084945</v>
      </c>
      <c r="H3575">
        <v>0.95329372023851322</v>
      </c>
      <c r="I3575">
        <v>0.33701090716617688</v>
      </c>
      <c r="J3575">
        <f>_xlfn.BINOM.INV(BinomTrials,_xlfn.GAMMA.INV(Table3[[#This Row],[RV gamma]],GammaShape1,GammaRate1)/BinomTrials,Table3[[#This Row],[RV binom]])</f>
        <v>2</v>
      </c>
      <c r="K3575" s="1">
        <f>Table3[[#This Row],[Risk 1 Simulated occurences]]*_xlfn.LOGNORM.INV(Table3[[#This Row],[RV lognorm]],(LN(ImpLow1)+LN(ImpUp1))/2,(LN(ImpUp1)-LN(ImpLow1))/3.29)</f>
        <v>47116.984528714973</v>
      </c>
      <c r="L3575">
        <f>_xlfn.BINOM.INV(BinomTrials,_xlfn.GAMMA.INV(Table3[[#This Row],[RV gamma]],GammaShape2,GammaRate2)/BinomTrials,Table3[[#This Row],[RV binom]])</f>
        <v>1</v>
      </c>
      <c r="M3575" s="1">
        <f>Table3[[#This Row],[Risk 2 simulated occurences]]*_xlfn.LOGNORM.INV(Table3[[#This Row],[RV lognorm]],(LN(ImpLow2)+LN(ImpUp2))/2,(LN(ImpUp2)-LN(ImpLow2))/3.29)</f>
        <v>2355849.2264357456</v>
      </c>
    </row>
    <row r="3576" spans="7:13">
      <c r="G3576">
        <v>0.87279535544700704</v>
      </c>
      <c r="H3576">
        <v>7.5560486910660049E-3</v>
      </c>
      <c r="I3576">
        <v>0.14231674193512497</v>
      </c>
      <c r="J3576">
        <f>_xlfn.BINOM.INV(BinomTrials,_xlfn.GAMMA.INV(Table3[[#This Row],[RV gamma]],GammaShape1,GammaRate1)/BinomTrials,Table3[[#This Row],[RV binom]])</f>
        <v>0</v>
      </c>
      <c r="K3576" s="1">
        <f>Table3[[#This Row],[Risk 1 Simulated occurences]]*_xlfn.LOGNORM.INV(Table3[[#This Row],[RV lognorm]],(LN(ImpLow1)+LN(ImpUp1))/2,(LN(ImpUp1)-LN(ImpLow1))/3.29)</f>
        <v>0</v>
      </c>
      <c r="L3576">
        <f>_xlfn.BINOM.INV(BinomTrials,_xlfn.GAMMA.INV(Table3[[#This Row],[RV gamma]],GammaShape2,GammaRate2)/BinomTrials,Table3[[#This Row],[RV binom]])</f>
        <v>0</v>
      </c>
      <c r="M3576" s="1">
        <f>Table3[[#This Row],[Risk 2 simulated occurences]]*_xlfn.LOGNORM.INV(Table3[[#This Row],[RV lognorm]],(LN(ImpLow2)+LN(ImpUp2))/2,(LN(ImpUp2)-LN(ImpLow2))/3.29)</f>
        <v>0</v>
      </c>
    </row>
    <row r="3577" spans="7:13">
      <c r="G3577">
        <v>7.1538997847372193E-2</v>
      </c>
      <c r="H3577">
        <v>0.99451035074634031</v>
      </c>
      <c r="I3577">
        <v>0.91748170364530834</v>
      </c>
      <c r="J3577">
        <f>_xlfn.BINOM.INV(BinomTrials,_xlfn.GAMMA.INV(Table3[[#This Row],[RV gamma]],GammaShape1,GammaRate1)/BinomTrials,Table3[[#This Row],[RV binom]])</f>
        <v>3</v>
      </c>
      <c r="K3577" s="1">
        <f>Table3[[#This Row],[Risk 1 Simulated occurences]]*_xlfn.LOGNORM.INV(Table3[[#This Row],[RV lognorm]],(LN(ImpLow1)+LN(ImpUp1))/2,(LN(ImpUp1)-LN(ImpLow1))/3.29)</f>
        <v>250672.12664049549</v>
      </c>
      <c r="L3577">
        <f>_xlfn.BINOM.INV(BinomTrials,_xlfn.GAMMA.INV(Table3[[#This Row],[RV gamma]],GammaShape2,GammaRate2)/BinomTrials,Table3[[#This Row],[RV binom]])</f>
        <v>2</v>
      </c>
      <c r="M3577" s="1">
        <f>Table3[[#This Row],[Risk 2 simulated occurences]]*_xlfn.LOGNORM.INV(Table3[[#This Row],[RV lognorm]],(LN(ImpLow2)+LN(ImpUp2))/2,(LN(ImpUp2)-LN(ImpLow2))/3.29)</f>
        <v>16711475.109366372</v>
      </c>
    </row>
    <row r="3578" spans="7:13">
      <c r="G3578">
        <v>0.35593682078455424</v>
      </c>
      <c r="H3578">
        <v>0.73546499374111418</v>
      </c>
      <c r="I3578">
        <v>0.11499316669767404</v>
      </c>
      <c r="J3578">
        <f>_xlfn.BINOM.INV(BinomTrials,_xlfn.GAMMA.INV(Table3[[#This Row],[RV gamma]],GammaShape1,GammaRate1)/BinomTrials,Table3[[#This Row],[RV binom]])</f>
        <v>1</v>
      </c>
      <c r="K3578" s="1">
        <f>Table3[[#This Row],[Risk 1 Simulated occurences]]*_xlfn.LOGNORM.INV(Table3[[#This Row],[RV lognorm]],(LN(ImpLow1)+LN(ImpUp1))/2,(LN(ImpUp1)-LN(ImpLow1))/3.29)</f>
        <v>13650.186419909918</v>
      </c>
      <c r="L3578">
        <f>_xlfn.BINOM.INV(BinomTrials,_xlfn.GAMMA.INV(Table3[[#This Row],[RV gamma]],GammaShape2,GammaRate2)/BinomTrials,Table3[[#This Row],[RV binom]])</f>
        <v>0</v>
      </c>
      <c r="M3578" s="1">
        <f>Table3[[#This Row],[Risk 2 simulated occurences]]*_xlfn.LOGNORM.INV(Table3[[#This Row],[RV lognorm]],(LN(ImpLow2)+LN(ImpUp2))/2,(LN(ImpUp2)-LN(ImpLow2))/3.29)</f>
        <v>0</v>
      </c>
    </row>
    <row r="3579" spans="7:13">
      <c r="G3579">
        <v>0.2301469260035767</v>
      </c>
      <c r="H3579">
        <v>0.96014980690560758</v>
      </c>
      <c r="I3579">
        <v>0.6901526878076385</v>
      </c>
      <c r="J3579">
        <f>_xlfn.BINOM.INV(BinomTrials,_xlfn.GAMMA.INV(Table3[[#This Row],[RV gamma]],GammaShape1,GammaRate1)/BinomTrials,Table3[[#This Row],[RV binom]])</f>
        <v>2</v>
      </c>
      <c r="K3579" s="1">
        <f>Table3[[#This Row],[Risk 1 Simulated occurences]]*_xlfn.LOGNORM.INV(Table3[[#This Row],[RV lognorm]],(LN(ImpLow1)+LN(ImpUp1))/2,(LN(ImpUp1)-LN(ImpLow1))/3.29)</f>
        <v>89510.90542973121</v>
      </c>
      <c r="L3579">
        <f>_xlfn.BINOM.INV(BinomTrials,_xlfn.GAMMA.INV(Table3[[#This Row],[RV gamma]],GammaShape2,GammaRate2)/BinomTrials,Table3[[#This Row],[RV binom]])</f>
        <v>1</v>
      </c>
      <c r="M3579" s="1">
        <f>Table3[[#This Row],[Risk 2 simulated occurences]]*_xlfn.LOGNORM.INV(Table3[[#This Row],[RV lognorm]],(LN(ImpLow2)+LN(ImpUp2))/2,(LN(ImpUp2)-LN(ImpLow2))/3.29)</f>
        <v>4475545.2714865617</v>
      </c>
    </row>
    <row r="3580" spans="7:13">
      <c r="G3580">
        <v>7.9385342113387464E-2</v>
      </c>
      <c r="H3580">
        <v>0.23780466254698329</v>
      </c>
      <c r="I3580">
        <v>0.39622398298057915</v>
      </c>
      <c r="J3580">
        <f>_xlfn.BINOM.INV(BinomTrials,_xlfn.GAMMA.INV(Table3[[#This Row],[RV gamma]],GammaShape1,GammaRate1)/BinomTrials,Table3[[#This Row],[RV binom]])</f>
        <v>0</v>
      </c>
      <c r="K3580" s="1">
        <f>Table3[[#This Row],[Risk 1 Simulated occurences]]*_xlfn.LOGNORM.INV(Table3[[#This Row],[RV lognorm]],(LN(ImpLow1)+LN(ImpUp1))/2,(LN(ImpUp1)-LN(ImpLow1))/3.29)</f>
        <v>0</v>
      </c>
      <c r="L3580">
        <f>_xlfn.BINOM.INV(BinomTrials,_xlfn.GAMMA.INV(Table3[[#This Row],[RV gamma]],GammaShape2,GammaRate2)/BinomTrials,Table3[[#This Row],[RV binom]])</f>
        <v>0</v>
      </c>
      <c r="M3580" s="1">
        <f>Table3[[#This Row],[Risk 2 simulated occurences]]*_xlfn.LOGNORM.INV(Table3[[#This Row],[RV lognorm]],(LN(ImpLow2)+LN(ImpUp2))/2,(LN(ImpUp2)-LN(ImpLow2))/3.29)</f>
        <v>0</v>
      </c>
    </row>
    <row r="3581" spans="7:13">
      <c r="G3581">
        <v>0.22944489970311752</v>
      </c>
      <c r="H3581">
        <v>0.78296342714827671</v>
      </c>
      <c r="I3581">
        <v>0.33648195459343583</v>
      </c>
      <c r="J3581">
        <f>_xlfn.BINOM.INV(BinomTrials,_xlfn.GAMMA.INV(Table3[[#This Row],[RV gamma]],GammaShape1,GammaRate1)/BinomTrials,Table3[[#This Row],[RV binom]])</f>
        <v>1</v>
      </c>
      <c r="K3581" s="1">
        <f>Table3[[#This Row],[Risk 1 Simulated occurences]]*_xlfn.LOGNORM.INV(Table3[[#This Row],[RV lognorm]],(LN(ImpLow1)+LN(ImpUp1))/2,(LN(ImpUp1)-LN(ImpLow1))/3.29)</f>
        <v>23534.613772339275</v>
      </c>
      <c r="L3581">
        <f>_xlfn.BINOM.INV(BinomTrials,_xlfn.GAMMA.INV(Table3[[#This Row],[RV gamma]],GammaShape2,GammaRate2)/BinomTrials,Table3[[#This Row],[RV binom]])</f>
        <v>0</v>
      </c>
      <c r="M3581" s="1">
        <f>Table3[[#This Row],[Risk 2 simulated occurences]]*_xlfn.LOGNORM.INV(Table3[[#This Row],[RV lognorm]],(LN(ImpLow2)+LN(ImpUp2))/2,(LN(ImpUp2)-LN(ImpLow2))/3.29)</f>
        <v>0</v>
      </c>
    </row>
    <row r="3582" spans="7:13">
      <c r="G3582">
        <v>0.28042931029593077</v>
      </c>
      <c r="H3582">
        <v>0.26632008108604704</v>
      </c>
      <c r="I3582">
        <v>0.25221085187616332</v>
      </c>
      <c r="J3582">
        <f>_xlfn.BINOM.INV(BinomTrials,_xlfn.GAMMA.INV(Table3[[#This Row],[RV gamma]],GammaShape1,GammaRate1)/BinomTrials,Table3[[#This Row],[RV binom]])</f>
        <v>0</v>
      </c>
      <c r="K3582" s="1">
        <f>Table3[[#This Row],[Risk 1 Simulated occurences]]*_xlfn.LOGNORM.INV(Table3[[#This Row],[RV lognorm]],(LN(ImpLow1)+LN(ImpUp1))/2,(LN(ImpUp1)-LN(ImpLow1))/3.29)</f>
        <v>0</v>
      </c>
      <c r="L3582">
        <f>_xlfn.BINOM.INV(BinomTrials,_xlfn.GAMMA.INV(Table3[[#This Row],[RV gamma]],GammaShape2,GammaRate2)/BinomTrials,Table3[[#This Row],[RV binom]])</f>
        <v>0</v>
      </c>
      <c r="M3582" s="1">
        <f>Table3[[#This Row],[Risk 2 simulated occurences]]*_xlfn.LOGNORM.INV(Table3[[#This Row],[RV lognorm]],(LN(ImpLow2)+LN(ImpUp2))/2,(LN(ImpUp2)-LN(ImpLow2))/3.29)</f>
        <v>0</v>
      </c>
    </row>
    <row r="3583" spans="7:13">
      <c r="G3583">
        <v>0.17541814370798792</v>
      </c>
      <c r="H3583">
        <v>4.1602813192458274E-2</v>
      </c>
      <c r="I3583">
        <v>0.90778748267692866</v>
      </c>
      <c r="J3583">
        <f>_xlfn.BINOM.INV(BinomTrials,_xlfn.GAMMA.INV(Table3[[#This Row],[RV gamma]],GammaShape1,GammaRate1)/BinomTrials,Table3[[#This Row],[RV binom]])</f>
        <v>0</v>
      </c>
      <c r="K3583" s="1">
        <f>Table3[[#This Row],[Risk 1 Simulated occurences]]*_xlfn.LOGNORM.INV(Table3[[#This Row],[RV lognorm]],(LN(ImpLow1)+LN(ImpUp1))/2,(LN(ImpUp1)-LN(ImpLow1))/3.29)</f>
        <v>0</v>
      </c>
      <c r="L3583">
        <f>_xlfn.BINOM.INV(BinomTrials,_xlfn.GAMMA.INV(Table3[[#This Row],[RV gamma]],GammaShape2,GammaRate2)/BinomTrials,Table3[[#This Row],[RV binom]])</f>
        <v>0</v>
      </c>
      <c r="M3583" s="1">
        <f>Table3[[#This Row],[Risk 2 simulated occurences]]*_xlfn.LOGNORM.INV(Table3[[#This Row],[RV lognorm]],(LN(ImpLow2)+LN(ImpUp2))/2,(LN(ImpUp2)-LN(ImpLow2))/3.29)</f>
        <v>0</v>
      </c>
    </row>
    <row r="3584" spans="7:13">
      <c r="G3584">
        <v>0.25274130015295992</v>
      </c>
      <c r="H3584">
        <v>0.21848132564615519</v>
      </c>
      <c r="I3584">
        <v>0.18422135113935048</v>
      </c>
      <c r="J3584">
        <f>_xlfn.BINOM.INV(BinomTrials,_xlfn.GAMMA.INV(Table3[[#This Row],[RV gamma]],GammaShape1,GammaRate1)/BinomTrials,Table3[[#This Row],[RV binom]])</f>
        <v>0</v>
      </c>
      <c r="K3584" s="1">
        <f>Table3[[#This Row],[Risk 1 Simulated occurences]]*_xlfn.LOGNORM.INV(Table3[[#This Row],[RV lognorm]],(LN(ImpLow1)+LN(ImpUp1))/2,(LN(ImpUp1)-LN(ImpLow1))/3.29)</f>
        <v>0</v>
      </c>
      <c r="L3584">
        <f>_xlfn.BINOM.INV(BinomTrials,_xlfn.GAMMA.INV(Table3[[#This Row],[RV gamma]],GammaShape2,GammaRate2)/BinomTrials,Table3[[#This Row],[RV binom]])</f>
        <v>0</v>
      </c>
      <c r="M3584" s="1">
        <f>Table3[[#This Row],[Risk 2 simulated occurences]]*_xlfn.LOGNORM.INV(Table3[[#This Row],[RV lognorm]],(LN(ImpLow2)+LN(ImpUp2))/2,(LN(ImpUp2)-LN(ImpLow2))/3.29)</f>
        <v>0</v>
      </c>
    </row>
    <row r="3585" spans="7:13">
      <c r="G3585">
        <v>0.82303167079716533</v>
      </c>
      <c r="H3585">
        <v>1.564013493044308E-2</v>
      </c>
      <c r="I3585">
        <v>0.20824859906372084</v>
      </c>
      <c r="J3585">
        <f>_xlfn.BINOM.INV(BinomTrials,_xlfn.GAMMA.INV(Table3[[#This Row],[RV gamma]],GammaShape1,GammaRate1)/BinomTrials,Table3[[#This Row],[RV binom]])</f>
        <v>0</v>
      </c>
      <c r="K3585" s="1">
        <f>Table3[[#This Row],[Risk 1 Simulated occurences]]*_xlfn.LOGNORM.INV(Table3[[#This Row],[RV lognorm]],(LN(ImpLow1)+LN(ImpUp1))/2,(LN(ImpUp1)-LN(ImpLow1))/3.29)</f>
        <v>0</v>
      </c>
      <c r="L3585">
        <f>_xlfn.BINOM.INV(BinomTrials,_xlfn.GAMMA.INV(Table3[[#This Row],[RV gamma]],GammaShape2,GammaRate2)/BinomTrials,Table3[[#This Row],[RV binom]])</f>
        <v>0</v>
      </c>
      <c r="M3585" s="1">
        <f>Table3[[#This Row],[Risk 2 simulated occurences]]*_xlfn.LOGNORM.INV(Table3[[#This Row],[RV lognorm]],(LN(ImpLow2)+LN(ImpUp2))/2,(LN(ImpUp2)-LN(ImpLow2))/3.29)</f>
        <v>0</v>
      </c>
    </row>
    <row r="3586" spans="7:13">
      <c r="G3586">
        <v>0.69329108795770034</v>
      </c>
      <c r="H3586">
        <v>0.86374777595687091</v>
      </c>
      <c r="I3586">
        <v>3.420446395604148E-2</v>
      </c>
      <c r="J3586">
        <f>_xlfn.BINOM.INV(BinomTrials,_xlfn.GAMMA.INV(Table3[[#This Row],[RV gamma]],GammaShape1,GammaRate1)/BinomTrials,Table3[[#This Row],[RV binom]])</f>
        <v>1</v>
      </c>
      <c r="K3586" s="1">
        <f>Table3[[#This Row],[Risk 1 Simulated occurences]]*_xlfn.LOGNORM.INV(Table3[[#This Row],[RV lognorm]],(LN(ImpLow1)+LN(ImpUp1))/2,(LN(ImpUp1)-LN(ImpLow1))/3.29)</f>
        <v>8833.0018119868309</v>
      </c>
      <c r="L3586">
        <f>_xlfn.BINOM.INV(BinomTrials,_xlfn.GAMMA.INV(Table3[[#This Row],[RV gamma]],GammaShape2,GammaRate2)/BinomTrials,Table3[[#This Row],[RV binom]])</f>
        <v>1</v>
      </c>
      <c r="M3586" s="1">
        <f>Table3[[#This Row],[Risk 2 simulated occurences]]*_xlfn.LOGNORM.INV(Table3[[#This Row],[RV lognorm]],(LN(ImpLow2)+LN(ImpUp2))/2,(LN(ImpUp2)-LN(ImpLow2))/3.29)</f>
        <v>883300.18119868345</v>
      </c>
    </row>
    <row r="3587" spans="7:13">
      <c r="G3587">
        <v>0.1433153050687701</v>
      </c>
      <c r="H3587">
        <v>8.8705071289420633E-3</v>
      </c>
      <c r="I3587">
        <v>0.874425709189114</v>
      </c>
      <c r="J3587">
        <f>_xlfn.BINOM.INV(BinomTrials,_xlfn.GAMMA.INV(Table3[[#This Row],[RV gamma]],GammaShape1,GammaRate1)/BinomTrials,Table3[[#This Row],[RV binom]])</f>
        <v>0</v>
      </c>
      <c r="K3587" s="1">
        <f>Table3[[#This Row],[Risk 1 Simulated occurences]]*_xlfn.LOGNORM.INV(Table3[[#This Row],[RV lognorm]],(LN(ImpLow1)+LN(ImpUp1))/2,(LN(ImpUp1)-LN(ImpLow1))/3.29)</f>
        <v>0</v>
      </c>
      <c r="L3587">
        <f>_xlfn.BINOM.INV(BinomTrials,_xlfn.GAMMA.INV(Table3[[#This Row],[RV gamma]],GammaShape2,GammaRate2)/BinomTrials,Table3[[#This Row],[RV binom]])</f>
        <v>0</v>
      </c>
      <c r="M3587" s="1">
        <f>Table3[[#This Row],[Risk 2 simulated occurences]]*_xlfn.LOGNORM.INV(Table3[[#This Row],[RV lognorm]],(LN(ImpLow2)+LN(ImpUp2))/2,(LN(ImpUp2)-LN(ImpLow2))/3.29)</f>
        <v>0</v>
      </c>
    </row>
    <row r="3588" spans="7:13">
      <c r="G3588">
        <v>0.70033229081906956</v>
      </c>
      <c r="H3588">
        <v>8.6613316129247345E-2</v>
      </c>
      <c r="I3588">
        <v>0.47289434143942516</v>
      </c>
      <c r="J3588">
        <f>_xlfn.BINOM.INV(BinomTrials,_xlfn.GAMMA.INV(Table3[[#This Row],[RV gamma]],GammaShape1,GammaRate1)/BinomTrials,Table3[[#This Row],[RV binom]])</f>
        <v>0</v>
      </c>
      <c r="K3588" s="1">
        <f>Table3[[#This Row],[Risk 1 Simulated occurences]]*_xlfn.LOGNORM.INV(Table3[[#This Row],[RV lognorm]],(LN(ImpLow1)+LN(ImpUp1))/2,(LN(ImpUp1)-LN(ImpLow1))/3.29)</f>
        <v>0</v>
      </c>
      <c r="L3588">
        <f>_xlfn.BINOM.INV(BinomTrials,_xlfn.GAMMA.INV(Table3[[#This Row],[RV gamma]],GammaShape2,GammaRate2)/BinomTrials,Table3[[#This Row],[RV binom]])</f>
        <v>0</v>
      </c>
      <c r="M3588" s="1">
        <f>Table3[[#This Row],[Risk 2 simulated occurences]]*_xlfn.LOGNORM.INV(Table3[[#This Row],[RV lognorm]],(LN(ImpLow2)+LN(ImpUp2))/2,(LN(ImpUp2)-LN(ImpLow2))/3.29)</f>
        <v>0</v>
      </c>
    </row>
    <row r="3589" spans="7:13">
      <c r="G3589">
        <v>0.48481179610118819</v>
      </c>
      <c r="H3589">
        <v>0.71000418426003498</v>
      </c>
      <c r="I3589">
        <v>0.93519657241888188</v>
      </c>
      <c r="J3589">
        <f>_xlfn.BINOM.INV(BinomTrials,_xlfn.GAMMA.INV(Table3[[#This Row],[RV gamma]],GammaShape1,GammaRate1)/BinomTrials,Table3[[#This Row],[RV binom]])</f>
        <v>1</v>
      </c>
      <c r="K3589" s="1">
        <f>Table3[[#This Row],[Risk 1 Simulated occurences]]*_xlfn.LOGNORM.INV(Table3[[#This Row],[RV lognorm]],(LN(ImpLow1)+LN(ImpUp1))/2,(LN(ImpUp1)-LN(ImpLow1))/3.29)</f>
        <v>91345.071083815783</v>
      </c>
      <c r="L3589">
        <f>_xlfn.BINOM.INV(BinomTrials,_xlfn.GAMMA.INV(Table3[[#This Row],[RV gamma]],GammaShape2,GammaRate2)/BinomTrials,Table3[[#This Row],[RV binom]])</f>
        <v>0</v>
      </c>
      <c r="M3589" s="1">
        <f>Table3[[#This Row],[Risk 2 simulated occurences]]*_xlfn.LOGNORM.INV(Table3[[#This Row],[RV lognorm]],(LN(ImpLow2)+LN(ImpUp2))/2,(LN(ImpUp2)-LN(ImpLow2))/3.29)</f>
        <v>0</v>
      </c>
    </row>
    <row r="3590" spans="7:13">
      <c r="G3590">
        <v>0.23185707266994615</v>
      </c>
      <c r="H3590">
        <v>4.0324858408572549E-2</v>
      </c>
      <c r="I3590">
        <v>0.8487926441471989</v>
      </c>
      <c r="J3590">
        <f>_xlfn.BINOM.INV(BinomTrials,_xlfn.GAMMA.INV(Table3[[#This Row],[RV gamma]],GammaShape1,GammaRate1)/BinomTrials,Table3[[#This Row],[RV binom]])</f>
        <v>0</v>
      </c>
      <c r="K3590" s="1">
        <f>Table3[[#This Row],[Risk 1 Simulated occurences]]*_xlfn.LOGNORM.INV(Table3[[#This Row],[RV lognorm]],(LN(ImpLow1)+LN(ImpUp1))/2,(LN(ImpUp1)-LN(ImpLow1))/3.29)</f>
        <v>0</v>
      </c>
      <c r="L3590">
        <f>_xlfn.BINOM.INV(BinomTrials,_xlfn.GAMMA.INV(Table3[[#This Row],[RV gamma]],GammaShape2,GammaRate2)/BinomTrials,Table3[[#This Row],[RV binom]])</f>
        <v>0</v>
      </c>
      <c r="M3590" s="1">
        <f>Table3[[#This Row],[Risk 2 simulated occurences]]*_xlfn.LOGNORM.INV(Table3[[#This Row],[RV lognorm]],(LN(ImpLow2)+LN(ImpUp2))/2,(LN(ImpUp2)-LN(ImpLow2))/3.29)</f>
        <v>0</v>
      </c>
    </row>
    <row r="3591" spans="7:13">
      <c r="G3591">
        <v>0.82182036378505652</v>
      </c>
      <c r="H3591">
        <v>0.73989527287888124</v>
      </c>
      <c r="I3591">
        <v>0.65797018197270585</v>
      </c>
      <c r="J3591">
        <f>_xlfn.BINOM.INV(BinomTrials,_xlfn.GAMMA.INV(Table3[[#This Row],[RV gamma]],GammaShape1,GammaRate1)/BinomTrials,Table3[[#This Row],[RV binom]])</f>
        <v>1</v>
      </c>
      <c r="K3591" s="1">
        <f>Table3[[#This Row],[Risk 1 Simulated occurences]]*_xlfn.LOGNORM.INV(Table3[[#This Row],[RV lognorm]],(LN(ImpLow1)+LN(ImpUp1))/2,(LN(ImpUp1)-LN(ImpLow1))/3.29)</f>
        <v>42042.3354390635</v>
      </c>
      <c r="L3591">
        <f>_xlfn.BINOM.INV(BinomTrials,_xlfn.GAMMA.INV(Table3[[#This Row],[RV gamma]],GammaShape2,GammaRate2)/BinomTrials,Table3[[#This Row],[RV binom]])</f>
        <v>0</v>
      </c>
      <c r="M3591" s="1">
        <f>Table3[[#This Row],[Risk 2 simulated occurences]]*_xlfn.LOGNORM.INV(Table3[[#This Row],[RV lognorm]],(LN(ImpLow2)+LN(ImpUp2))/2,(LN(ImpUp2)-LN(ImpLow2))/3.29)</f>
        <v>0</v>
      </c>
    </row>
    <row r="3592" spans="7:13">
      <c r="G3592">
        <v>0.33485413544571685</v>
      </c>
      <c r="H3592">
        <v>0.4198512753564172</v>
      </c>
      <c r="I3592">
        <v>0.50484841526711755</v>
      </c>
      <c r="J3592">
        <f>_xlfn.BINOM.INV(BinomTrials,_xlfn.GAMMA.INV(Table3[[#This Row],[RV gamma]],GammaShape1,GammaRate1)/BinomTrials,Table3[[#This Row],[RV binom]])</f>
        <v>0</v>
      </c>
      <c r="K3592" s="1">
        <f>Table3[[#This Row],[Risk 1 Simulated occurences]]*_xlfn.LOGNORM.INV(Table3[[#This Row],[RV lognorm]],(LN(ImpLow1)+LN(ImpUp1))/2,(LN(ImpUp1)-LN(ImpLow1))/3.29)</f>
        <v>0</v>
      </c>
      <c r="L3592">
        <f>_xlfn.BINOM.INV(BinomTrials,_xlfn.GAMMA.INV(Table3[[#This Row],[RV gamma]],GammaShape2,GammaRate2)/BinomTrials,Table3[[#This Row],[RV binom]])</f>
        <v>0</v>
      </c>
      <c r="M3592" s="1">
        <f>Table3[[#This Row],[Risk 2 simulated occurences]]*_xlfn.LOGNORM.INV(Table3[[#This Row],[RV lognorm]],(LN(ImpLow2)+LN(ImpUp2))/2,(LN(ImpUp2)-LN(ImpLow2))/3.29)</f>
        <v>0</v>
      </c>
    </row>
    <row r="3593" spans="7:13">
      <c r="G3593">
        <v>0.893454436163164</v>
      </c>
      <c r="H3593">
        <v>0.44038491530361812</v>
      </c>
      <c r="I3593">
        <v>0.98731539444407235</v>
      </c>
      <c r="J3593">
        <f>_xlfn.BINOM.INV(BinomTrials,_xlfn.GAMMA.INV(Table3[[#This Row],[RV gamma]],GammaShape1,GammaRate1)/BinomTrials,Table3[[#This Row],[RV binom]])</f>
        <v>0</v>
      </c>
      <c r="K3593" s="1">
        <f>Table3[[#This Row],[Risk 1 Simulated occurences]]*_xlfn.LOGNORM.INV(Table3[[#This Row],[RV lognorm]],(LN(ImpLow1)+LN(ImpUp1))/2,(LN(ImpUp1)-LN(ImpLow1))/3.29)</f>
        <v>0</v>
      </c>
      <c r="L3593">
        <f>_xlfn.BINOM.INV(BinomTrials,_xlfn.GAMMA.INV(Table3[[#This Row],[RV gamma]],GammaShape2,GammaRate2)/BinomTrials,Table3[[#This Row],[RV binom]])</f>
        <v>0</v>
      </c>
      <c r="M3593" s="1">
        <f>Table3[[#This Row],[Risk 2 simulated occurences]]*_xlfn.LOGNORM.INV(Table3[[#This Row],[RV lognorm]],(LN(ImpLow2)+LN(ImpUp2))/2,(LN(ImpUp2)-LN(ImpLow2))/3.29)</f>
        <v>0</v>
      </c>
    </row>
    <row r="3594" spans="7:13">
      <c r="G3594">
        <v>0.28870859429645751</v>
      </c>
      <c r="H3594">
        <v>0.54927150791011359</v>
      </c>
      <c r="I3594">
        <v>0.80983442152376961</v>
      </c>
      <c r="J3594">
        <f>_xlfn.BINOM.INV(BinomTrials,_xlfn.GAMMA.INV(Table3[[#This Row],[RV gamma]],GammaShape1,GammaRate1)/BinomTrials,Table3[[#This Row],[RV binom]])</f>
        <v>0</v>
      </c>
      <c r="K3594" s="1">
        <f>Table3[[#This Row],[Risk 1 Simulated occurences]]*_xlfn.LOGNORM.INV(Table3[[#This Row],[RV lognorm]],(LN(ImpLow1)+LN(ImpUp1))/2,(LN(ImpUp1)-LN(ImpLow1))/3.29)</f>
        <v>0</v>
      </c>
      <c r="L3594">
        <f>_xlfn.BINOM.INV(BinomTrials,_xlfn.GAMMA.INV(Table3[[#This Row],[RV gamma]],GammaShape2,GammaRate2)/BinomTrials,Table3[[#This Row],[RV binom]])</f>
        <v>0</v>
      </c>
      <c r="M3594" s="1">
        <f>Table3[[#This Row],[Risk 2 simulated occurences]]*_xlfn.LOGNORM.INV(Table3[[#This Row],[RV lognorm]],(LN(ImpLow2)+LN(ImpUp2))/2,(LN(ImpUp2)-LN(ImpLow2))/3.29)</f>
        <v>0</v>
      </c>
    </row>
    <row r="3595" spans="7:13">
      <c r="G3595">
        <v>0.32534434056158379</v>
      </c>
      <c r="H3595">
        <v>0.60623344527847756</v>
      </c>
      <c r="I3595">
        <v>0.88712254999537143</v>
      </c>
      <c r="J3595">
        <f>_xlfn.BINOM.INV(BinomTrials,_xlfn.GAMMA.INV(Table3[[#This Row],[RV gamma]],GammaShape1,GammaRate1)/BinomTrials,Table3[[#This Row],[RV binom]])</f>
        <v>0</v>
      </c>
      <c r="K3595" s="1">
        <f>Table3[[#This Row],[Risk 1 Simulated occurences]]*_xlfn.LOGNORM.INV(Table3[[#This Row],[RV lognorm]],(LN(ImpLow1)+LN(ImpUp1))/2,(LN(ImpUp1)-LN(ImpLow1))/3.29)</f>
        <v>0</v>
      </c>
      <c r="L3595">
        <f>_xlfn.BINOM.INV(BinomTrials,_xlfn.GAMMA.INV(Table3[[#This Row],[RV gamma]],GammaShape2,GammaRate2)/BinomTrials,Table3[[#This Row],[RV binom]])</f>
        <v>0</v>
      </c>
      <c r="M3595" s="1">
        <f>Table3[[#This Row],[Risk 2 simulated occurences]]*_xlfn.LOGNORM.INV(Table3[[#This Row],[RV lognorm]],(LN(ImpLow2)+LN(ImpUp2))/2,(LN(ImpUp2)-LN(ImpLow2))/3.29)</f>
        <v>0</v>
      </c>
    </row>
    <row r="3596" spans="7:13">
      <c r="G3596">
        <v>6.2331818538872444E-2</v>
      </c>
      <c r="H3596">
        <v>0.96551479537296803</v>
      </c>
      <c r="I3596">
        <v>0.86869777220706357</v>
      </c>
      <c r="J3596">
        <f>_xlfn.BINOM.INV(BinomTrials,_xlfn.GAMMA.INV(Table3[[#This Row],[RV gamma]],GammaShape1,GammaRate1)/BinomTrials,Table3[[#This Row],[RV binom]])</f>
        <v>2</v>
      </c>
      <c r="K3596" s="1">
        <f>Table3[[#This Row],[Risk 1 Simulated occurences]]*_xlfn.LOGNORM.INV(Table3[[#This Row],[RV lognorm]],(LN(ImpLow1)+LN(ImpUp1))/2,(LN(ImpUp1)-LN(ImpLow1))/3.29)</f>
        <v>138526.70485638382</v>
      </c>
      <c r="L3596">
        <f>_xlfn.BINOM.INV(BinomTrials,_xlfn.GAMMA.INV(Table3[[#This Row],[RV gamma]],GammaShape2,GammaRate2)/BinomTrials,Table3[[#This Row],[RV binom]])</f>
        <v>1</v>
      </c>
      <c r="M3596" s="1">
        <f>Table3[[#This Row],[Risk 2 simulated occurences]]*_xlfn.LOGNORM.INV(Table3[[#This Row],[RV lognorm]],(LN(ImpLow2)+LN(ImpUp2))/2,(LN(ImpUp2)-LN(ImpLow2))/3.29)</f>
        <v>6926335.2428191947</v>
      </c>
    </row>
    <row r="3597" spans="7:13">
      <c r="G3597">
        <v>0.6108741828291091</v>
      </c>
      <c r="H3597">
        <v>0.40716583347281715</v>
      </c>
      <c r="I3597">
        <v>0.20345748411652514</v>
      </c>
      <c r="J3597">
        <f>_xlfn.BINOM.INV(BinomTrials,_xlfn.GAMMA.INV(Table3[[#This Row],[RV gamma]],GammaShape1,GammaRate1)/BinomTrials,Table3[[#This Row],[RV binom]])</f>
        <v>0</v>
      </c>
      <c r="K3597" s="1">
        <f>Table3[[#This Row],[Risk 1 Simulated occurences]]*_xlfn.LOGNORM.INV(Table3[[#This Row],[RV lognorm]],(LN(ImpLow1)+LN(ImpUp1))/2,(LN(ImpUp1)-LN(ImpLow1))/3.29)</f>
        <v>0</v>
      </c>
      <c r="L3597">
        <f>_xlfn.BINOM.INV(BinomTrials,_xlfn.GAMMA.INV(Table3[[#This Row],[RV gamma]],GammaShape2,GammaRate2)/BinomTrials,Table3[[#This Row],[RV binom]])</f>
        <v>0</v>
      </c>
      <c r="M3597" s="1">
        <f>Table3[[#This Row],[Risk 2 simulated occurences]]*_xlfn.LOGNORM.INV(Table3[[#This Row],[RV lognorm]],(LN(ImpLow2)+LN(ImpUp2))/2,(LN(ImpUp2)-LN(ImpLow2))/3.29)</f>
        <v>0</v>
      </c>
    </row>
    <row r="3598" spans="7:13">
      <c r="G3598">
        <v>0.962390808836739</v>
      </c>
      <c r="H3598">
        <v>0.23616317763745934</v>
      </c>
      <c r="I3598">
        <v>0.50993554643817973</v>
      </c>
      <c r="J3598">
        <f>_xlfn.BINOM.INV(BinomTrials,_xlfn.GAMMA.INV(Table3[[#This Row],[RV gamma]],GammaShape1,GammaRate1)/BinomTrials,Table3[[#This Row],[RV binom]])</f>
        <v>0</v>
      </c>
      <c r="K3598" s="1">
        <f>Table3[[#This Row],[Risk 1 Simulated occurences]]*_xlfn.LOGNORM.INV(Table3[[#This Row],[RV lognorm]],(LN(ImpLow1)+LN(ImpUp1))/2,(LN(ImpUp1)-LN(ImpLow1))/3.29)</f>
        <v>0</v>
      </c>
      <c r="L3598">
        <f>_xlfn.BINOM.INV(BinomTrials,_xlfn.GAMMA.INV(Table3[[#This Row],[RV gamma]],GammaShape2,GammaRate2)/BinomTrials,Table3[[#This Row],[RV binom]])</f>
        <v>0</v>
      </c>
      <c r="M3598" s="1">
        <f>Table3[[#This Row],[Risk 2 simulated occurences]]*_xlfn.LOGNORM.INV(Table3[[#This Row],[RV lognorm]],(LN(ImpLow2)+LN(ImpUp2))/2,(LN(ImpUp2)-LN(ImpLow2))/3.29)</f>
        <v>0</v>
      </c>
    </row>
    <row r="3599" spans="7:13">
      <c r="G3599">
        <v>0.90232411907162713</v>
      </c>
      <c r="H3599">
        <v>0.1945265527789139</v>
      </c>
      <c r="I3599">
        <v>0.48672898648620072</v>
      </c>
      <c r="J3599">
        <f>_xlfn.BINOM.INV(BinomTrials,_xlfn.GAMMA.INV(Table3[[#This Row],[RV gamma]],GammaShape1,GammaRate1)/BinomTrials,Table3[[#This Row],[RV binom]])</f>
        <v>0</v>
      </c>
      <c r="K3599" s="1">
        <f>Table3[[#This Row],[Risk 1 Simulated occurences]]*_xlfn.LOGNORM.INV(Table3[[#This Row],[RV lognorm]],(LN(ImpLow1)+LN(ImpUp1))/2,(LN(ImpUp1)-LN(ImpLow1))/3.29)</f>
        <v>0</v>
      </c>
      <c r="L3599">
        <f>_xlfn.BINOM.INV(BinomTrials,_xlfn.GAMMA.INV(Table3[[#This Row],[RV gamma]],GammaShape2,GammaRate2)/BinomTrials,Table3[[#This Row],[RV binom]])</f>
        <v>0</v>
      </c>
      <c r="M3599" s="1">
        <f>Table3[[#This Row],[Risk 2 simulated occurences]]*_xlfn.LOGNORM.INV(Table3[[#This Row],[RV lognorm]],(LN(ImpLow2)+LN(ImpUp2))/2,(LN(ImpUp2)-LN(ImpLow2))/3.29)</f>
        <v>0</v>
      </c>
    </row>
    <row r="3600" spans="7:13">
      <c r="G3600">
        <v>0.36146923683652155</v>
      </c>
      <c r="H3600">
        <v>0.40777255520586508</v>
      </c>
      <c r="I3600">
        <v>0.45407587357520868</v>
      </c>
      <c r="J3600">
        <f>_xlfn.BINOM.INV(BinomTrials,_xlfn.GAMMA.INV(Table3[[#This Row],[RV gamma]],GammaShape1,GammaRate1)/BinomTrials,Table3[[#This Row],[RV binom]])</f>
        <v>0</v>
      </c>
      <c r="K3600" s="1">
        <f>Table3[[#This Row],[Risk 1 Simulated occurences]]*_xlfn.LOGNORM.INV(Table3[[#This Row],[RV lognorm]],(LN(ImpLow1)+LN(ImpUp1))/2,(LN(ImpUp1)-LN(ImpLow1))/3.29)</f>
        <v>0</v>
      </c>
      <c r="L3600">
        <f>_xlfn.BINOM.INV(BinomTrials,_xlfn.GAMMA.INV(Table3[[#This Row],[RV gamma]],GammaShape2,GammaRate2)/BinomTrials,Table3[[#This Row],[RV binom]])</f>
        <v>0</v>
      </c>
      <c r="M3600" s="1">
        <f>Table3[[#This Row],[Risk 2 simulated occurences]]*_xlfn.LOGNORM.INV(Table3[[#This Row],[RV lognorm]],(LN(ImpLow2)+LN(ImpUp2))/2,(LN(ImpUp2)-LN(ImpLow2))/3.29)</f>
        <v>0</v>
      </c>
    </row>
    <row r="3601" spans="7:13">
      <c r="G3601">
        <v>0.21346351141737005</v>
      </c>
      <c r="H3601">
        <v>0.43333534497457338</v>
      </c>
      <c r="I3601">
        <v>0.65320717853177668</v>
      </c>
      <c r="J3601">
        <f>_xlfn.BINOM.INV(BinomTrials,_xlfn.GAMMA.INV(Table3[[#This Row],[RV gamma]],GammaShape1,GammaRate1)/BinomTrials,Table3[[#This Row],[RV binom]])</f>
        <v>0</v>
      </c>
      <c r="K3601" s="1">
        <f>Table3[[#This Row],[Risk 1 Simulated occurences]]*_xlfn.LOGNORM.INV(Table3[[#This Row],[RV lognorm]],(LN(ImpLow1)+LN(ImpUp1))/2,(LN(ImpUp1)-LN(ImpLow1))/3.29)</f>
        <v>0</v>
      </c>
      <c r="L3601">
        <f>_xlfn.BINOM.INV(BinomTrials,_xlfn.GAMMA.INV(Table3[[#This Row],[RV gamma]],GammaShape2,GammaRate2)/BinomTrials,Table3[[#This Row],[RV binom]])</f>
        <v>0</v>
      </c>
      <c r="M3601" s="1">
        <f>Table3[[#This Row],[Risk 2 simulated occurences]]*_xlfn.LOGNORM.INV(Table3[[#This Row],[RV lognorm]],(LN(ImpLow2)+LN(ImpUp2))/2,(LN(ImpUp2)-LN(ImpLow2))/3.29)</f>
        <v>0</v>
      </c>
    </row>
    <row r="3602" spans="7:13">
      <c r="G3602">
        <v>0.68123639173863293</v>
      </c>
      <c r="H3602">
        <v>6.7142987655076661E-2</v>
      </c>
      <c r="I3602">
        <v>0.45304958357152042</v>
      </c>
      <c r="J3602">
        <f>_xlfn.BINOM.INV(BinomTrials,_xlfn.GAMMA.INV(Table3[[#This Row],[RV gamma]],GammaShape1,GammaRate1)/BinomTrials,Table3[[#This Row],[RV binom]])</f>
        <v>0</v>
      </c>
      <c r="K3602" s="1">
        <f>Table3[[#This Row],[Risk 1 Simulated occurences]]*_xlfn.LOGNORM.INV(Table3[[#This Row],[RV lognorm]],(LN(ImpLow1)+LN(ImpUp1))/2,(LN(ImpUp1)-LN(ImpLow1))/3.29)</f>
        <v>0</v>
      </c>
      <c r="L3602">
        <f>_xlfn.BINOM.INV(BinomTrials,_xlfn.GAMMA.INV(Table3[[#This Row],[RV gamma]],GammaShape2,GammaRate2)/BinomTrials,Table3[[#This Row],[RV binom]])</f>
        <v>0</v>
      </c>
      <c r="M3602" s="1">
        <f>Table3[[#This Row],[Risk 2 simulated occurences]]*_xlfn.LOGNORM.INV(Table3[[#This Row],[RV lognorm]],(LN(ImpLow2)+LN(ImpUp2))/2,(LN(ImpUp2)-LN(ImpLow2))/3.29)</f>
        <v>0</v>
      </c>
    </row>
    <row r="3603" spans="7:13">
      <c r="G3603">
        <v>0.54003595120275205</v>
      </c>
      <c r="H3603">
        <v>0.47219351887339422</v>
      </c>
      <c r="I3603">
        <v>0.40435108654403645</v>
      </c>
      <c r="J3603">
        <f>_xlfn.BINOM.INV(BinomTrials,_xlfn.GAMMA.INV(Table3[[#This Row],[RV gamma]],GammaShape1,GammaRate1)/BinomTrials,Table3[[#This Row],[RV binom]])</f>
        <v>0</v>
      </c>
      <c r="K3603" s="1">
        <f>Table3[[#This Row],[Risk 1 Simulated occurences]]*_xlfn.LOGNORM.INV(Table3[[#This Row],[RV lognorm]],(LN(ImpLow1)+LN(ImpUp1))/2,(LN(ImpUp1)-LN(ImpLow1))/3.29)</f>
        <v>0</v>
      </c>
      <c r="L3603">
        <f>_xlfn.BINOM.INV(BinomTrials,_xlfn.GAMMA.INV(Table3[[#This Row],[RV gamma]],GammaShape2,GammaRate2)/BinomTrials,Table3[[#This Row],[RV binom]])</f>
        <v>0</v>
      </c>
      <c r="M3603" s="1">
        <f>Table3[[#This Row],[Risk 2 simulated occurences]]*_xlfn.LOGNORM.INV(Table3[[#This Row],[RV lognorm]],(LN(ImpLow2)+LN(ImpUp2))/2,(LN(ImpUp2)-LN(ImpLow2))/3.29)</f>
        <v>0</v>
      </c>
    </row>
    <row r="3604" spans="7:13">
      <c r="G3604">
        <v>0.38423186465363568</v>
      </c>
      <c r="H3604">
        <v>0.15647170513704034</v>
      </c>
      <c r="I3604">
        <v>0.928711545620445</v>
      </c>
      <c r="J3604">
        <f>_xlfn.BINOM.INV(BinomTrials,_xlfn.GAMMA.INV(Table3[[#This Row],[RV gamma]],GammaShape1,GammaRate1)/BinomTrials,Table3[[#This Row],[RV binom]])</f>
        <v>0</v>
      </c>
      <c r="K3604" s="1">
        <f>Table3[[#This Row],[Risk 1 Simulated occurences]]*_xlfn.LOGNORM.INV(Table3[[#This Row],[RV lognorm]],(LN(ImpLow1)+LN(ImpUp1))/2,(LN(ImpUp1)-LN(ImpLow1))/3.29)</f>
        <v>0</v>
      </c>
      <c r="L3604">
        <f>_xlfn.BINOM.INV(BinomTrials,_xlfn.GAMMA.INV(Table3[[#This Row],[RV gamma]],GammaShape2,GammaRate2)/BinomTrials,Table3[[#This Row],[RV binom]])</f>
        <v>0</v>
      </c>
      <c r="M3604" s="1">
        <f>Table3[[#This Row],[Risk 2 simulated occurences]]*_xlfn.LOGNORM.INV(Table3[[#This Row],[RV lognorm]],(LN(ImpLow2)+LN(ImpUp2))/2,(LN(ImpUp2)-LN(ImpLow2))/3.29)</f>
        <v>0</v>
      </c>
    </row>
    <row r="3605" spans="7:13">
      <c r="G3605">
        <v>0.78494923365532854</v>
      </c>
      <c r="H3605">
        <v>0.81994823823680552</v>
      </c>
      <c r="I3605">
        <v>0.8549472428182826</v>
      </c>
      <c r="J3605">
        <f>_xlfn.BINOM.INV(BinomTrials,_xlfn.GAMMA.INV(Table3[[#This Row],[RV gamma]],GammaShape1,GammaRate1)/BinomTrials,Table3[[#This Row],[RV binom]])</f>
        <v>1</v>
      </c>
      <c r="K3605" s="1">
        <f>Table3[[#This Row],[Risk 1 Simulated occurences]]*_xlfn.LOGNORM.INV(Table3[[#This Row],[RV lognorm]],(LN(ImpLow1)+LN(ImpUp1))/2,(LN(ImpUp1)-LN(ImpLow1))/3.29)</f>
        <v>66305.135367995827</v>
      </c>
      <c r="L3605">
        <f>_xlfn.BINOM.INV(BinomTrials,_xlfn.GAMMA.INV(Table3[[#This Row],[RV gamma]],GammaShape2,GammaRate2)/BinomTrials,Table3[[#This Row],[RV binom]])</f>
        <v>0</v>
      </c>
      <c r="M3605" s="1">
        <f>Table3[[#This Row],[Risk 2 simulated occurences]]*_xlfn.LOGNORM.INV(Table3[[#This Row],[RV lognorm]],(LN(ImpLow2)+LN(ImpUp2))/2,(LN(ImpUp2)-LN(ImpLow2))/3.29)</f>
        <v>0</v>
      </c>
    </row>
    <row r="3606" spans="7:13">
      <c r="G3606">
        <v>0.64177004510619218</v>
      </c>
      <c r="H3606">
        <v>0.87004004599062723</v>
      </c>
      <c r="I3606">
        <v>9.8310046875062423E-2</v>
      </c>
      <c r="J3606">
        <f>_xlfn.BINOM.INV(BinomTrials,_xlfn.GAMMA.INV(Table3[[#This Row],[RV gamma]],GammaShape1,GammaRate1)/BinomTrials,Table3[[#This Row],[RV binom]])</f>
        <v>1</v>
      </c>
      <c r="K3606" s="1">
        <f>Table3[[#This Row],[Risk 1 Simulated occurences]]*_xlfn.LOGNORM.INV(Table3[[#This Row],[RV lognorm]],(LN(ImpLow1)+LN(ImpUp1))/2,(LN(ImpUp1)-LN(ImpLow1))/3.29)</f>
        <v>12809.303240263529</v>
      </c>
      <c r="L3606">
        <f>_xlfn.BINOM.INV(BinomTrials,_xlfn.GAMMA.INV(Table3[[#This Row],[RV gamma]],GammaShape2,GammaRate2)/BinomTrials,Table3[[#This Row],[RV binom]])</f>
        <v>1</v>
      </c>
      <c r="M3606" s="1">
        <f>Table3[[#This Row],[Risk 2 simulated occurences]]*_xlfn.LOGNORM.INV(Table3[[#This Row],[RV lognorm]],(LN(ImpLow2)+LN(ImpUp2))/2,(LN(ImpUp2)-LN(ImpLow2))/3.29)</f>
        <v>1280930.3240263534</v>
      </c>
    </row>
    <row r="3607" spans="7:13">
      <c r="G3607">
        <v>0.2291480997713041</v>
      </c>
      <c r="H3607">
        <v>0.76305296447270221</v>
      </c>
      <c r="I3607">
        <v>0.29695782917410035</v>
      </c>
      <c r="J3607">
        <f>_xlfn.BINOM.INV(BinomTrials,_xlfn.GAMMA.INV(Table3[[#This Row],[RV gamma]],GammaShape1,GammaRate1)/BinomTrials,Table3[[#This Row],[RV binom]])</f>
        <v>1</v>
      </c>
      <c r="K3607" s="1">
        <f>Table3[[#This Row],[Risk 1 Simulated occurences]]*_xlfn.LOGNORM.INV(Table3[[#This Row],[RV lognorm]],(LN(ImpLow1)+LN(ImpUp1))/2,(LN(ImpUp1)-LN(ImpLow1))/3.29)</f>
        <v>21774.196622547217</v>
      </c>
      <c r="L3607">
        <f>_xlfn.BINOM.INV(BinomTrials,_xlfn.GAMMA.INV(Table3[[#This Row],[RV gamma]],GammaShape2,GammaRate2)/BinomTrials,Table3[[#This Row],[RV binom]])</f>
        <v>0</v>
      </c>
      <c r="M3607" s="1">
        <f>Table3[[#This Row],[Risk 2 simulated occurences]]*_xlfn.LOGNORM.INV(Table3[[#This Row],[RV lognorm]],(LN(ImpLow2)+LN(ImpUp2))/2,(LN(ImpUp2)-LN(ImpLow2))/3.29)</f>
        <v>0</v>
      </c>
    </row>
    <row r="3608" spans="7:13">
      <c r="G3608">
        <v>0.29211285630805084</v>
      </c>
      <c r="H3608">
        <v>0.63117389270624791</v>
      </c>
      <c r="I3608">
        <v>0.97023492910444498</v>
      </c>
      <c r="J3608">
        <f>_xlfn.BINOM.INV(BinomTrials,_xlfn.GAMMA.INV(Table3[[#This Row],[RV gamma]],GammaShape1,GammaRate1)/BinomTrials,Table3[[#This Row],[RV binom]])</f>
        <v>0</v>
      </c>
      <c r="K3608" s="1">
        <f>Table3[[#This Row],[Risk 1 Simulated occurences]]*_xlfn.LOGNORM.INV(Table3[[#This Row],[RV lognorm]],(LN(ImpLow1)+LN(ImpUp1))/2,(LN(ImpUp1)-LN(ImpLow1))/3.29)</f>
        <v>0</v>
      </c>
      <c r="L3608">
        <f>_xlfn.BINOM.INV(BinomTrials,_xlfn.GAMMA.INV(Table3[[#This Row],[RV gamma]],GammaShape2,GammaRate2)/BinomTrials,Table3[[#This Row],[RV binom]])</f>
        <v>0</v>
      </c>
      <c r="M3608" s="1">
        <f>Table3[[#This Row],[Risk 2 simulated occurences]]*_xlfn.LOGNORM.INV(Table3[[#This Row],[RV lognorm]],(LN(ImpLow2)+LN(ImpUp2))/2,(LN(ImpUp2)-LN(ImpLow2))/3.29)</f>
        <v>0</v>
      </c>
    </row>
    <row r="3609" spans="7:13">
      <c r="G3609">
        <v>0.54077596941067652</v>
      </c>
      <c r="H3609">
        <v>0.13961471390892505</v>
      </c>
      <c r="I3609">
        <v>0.73845345840717358</v>
      </c>
      <c r="J3609">
        <f>_xlfn.BINOM.INV(BinomTrials,_xlfn.GAMMA.INV(Table3[[#This Row],[RV gamma]],GammaShape1,GammaRate1)/BinomTrials,Table3[[#This Row],[RV binom]])</f>
        <v>0</v>
      </c>
      <c r="K3609" s="1">
        <f>Table3[[#This Row],[Risk 1 Simulated occurences]]*_xlfn.LOGNORM.INV(Table3[[#This Row],[RV lognorm]],(LN(ImpLow1)+LN(ImpUp1))/2,(LN(ImpUp1)-LN(ImpLow1))/3.29)</f>
        <v>0</v>
      </c>
      <c r="L3609">
        <f>_xlfn.BINOM.INV(BinomTrials,_xlfn.GAMMA.INV(Table3[[#This Row],[RV gamma]],GammaShape2,GammaRate2)/BinomTrials,Table3[[#This Row],[RV binom]])</f>
        <v>0</v>
      </c>
      <c r="M3609" s="1">
        <f>Table3[[#This Row],[Risk 2 simulated occurences]]*_xlfn.LOGNORM.INV(Table3[[#This Row],[RV lognorm]],(LN(ImpLow2)+LN(ImpUp2))/2,(LN(ImpUp2)-LN(ImpLow2))/3.29)</f>
        <v>0</v>
      </c>
    </row>
    <row r="3610" spans="7:13">
      <c r="G3610">
        <v>0.82171788523984979</v>
      </c>
      <c r="H3610">
        <v>0.50449666730337617</v>
      </c>
      <c r="I3610">
        <v>0.18727544936690269</v>
      </c>
      <c r="J3610">
        <f>_xlfn.BINOM.INV(BinomTrials,_xlfn.GAMMA.INV(Table3[[#This Row],[RV gamma]],GammaShape1,GammaRate1)/BinomTrials,Table3[[#This Row],[RV binom]])</f>
        <v>0</v>
      </c>
      <c r="K3610" s="1">
        <f>Table3[[#This Row],[Risk 1 Simulated occurences]]*_xlfn.LOGNORM.INV(Table3[[#This Row],[RV lognorm]],(LN(ImpLow1)+LN(ImpUp1))/2,(LN(ImpUp1)-LN(ImpLow1))/3.29)</f>
        <v>0</v>
      </c>
      <c r="L3610">
        <f>_xlfn.BINOM.INV(BinomTrials,_xlfn.GAMMA.INV(Table3[[#This Row],[RV gamma]],GammaShape2,GammaRate2)/BinomTrials,Table3[[#This Row],[RV binom]])</f>
        <v>0</v>
      </c>
      <c r="M3610" s="1">
        <f>Table3[[#This Row],[Risk 2 simulated occurences]]*_xlfn.LOGNORM.INV(Table3[[#This Row],[RV lognorm]],(LN(ImpLow2)+LN(ImpUp2))/2,(LN(ImpUp2)-LN(ImpLow2))/3.29)</f>
        <v>0</v>
      </c>
    </row>
    <row r="3611" spans="7:13">
      <c r="G3611">
        <v>0.61249722615466329</v>
      </c>
      <c r="H3611">
        <v>7.5487367843970365E-2</v>
      </c>
      <c r="I3611">
        <v>0.53847750953327744</v>
      </c>
      <c r="J3611">
        <f>_xlfn.BINOM.INV(BinomTrials,_xlfn.GAMMA.INV(Table3[[#This Row],[RV gamma]],GammaShape1,GammaRate1)/BinomTrials,Table3[[#This Row],[RV binom]])</f>
        <v>0</v>
      </c>
      <c r="K3611" s="1">
        <f>Table3[[#This Row],[Risk 1 Simulated occurences]]*_xlfn.LOGNORM.INV(Table3[[#This Row],[RV lognorm]],(LN(ImpLow1)+LN(ImpUp1))/2,(LN(ImpUp1)-LN(ImpLow1))/3.29)</f>
        <v>0</v>
      </c>
      <c r="L3611">
        <f>_xlfn.BINOM.INV(BinomTrials,_xlfn.GAMMA.INV(Table3[[#This Row],[RV gamma]],GammaShape2,GammaRate2)/BinomTrials,Table3[[#This Row],[RV binom]])</f>
        <v>0</v>
      </c>
      <c r="M3611" s="1">
        <f>Table3[[#This Row],[Risk 2 simulated occurences]]*_xlfn.LOGNORM.INV(Table3[[#This Row],[RV lognorm]],(LN(ImpLow2)+LN(ImpUp2))/2,(LN(ImpUp2)-LN(ImpLow2))/3.29)</f>
        <v>0</v>
      </c>
    </row>
    <row r="3612" spans="7:13">
      <c r="G3612">
        <v>0.24087998142506925</v>
      </c>
      <c r="H3612">
        <v>0.71619135360987451</v>
      </c>
      <c r="I3612">
        <v>0.19150272579467983</v>
      </c>
      <c r="J3612">
        <f>_xlfn.BINOM.INV(BinomTrials,_xlfn.GAMMA.INV(Table3[[#This Row],[RV gamma]],GammaShape1,GammaRate1)/BinomTrials,Table3[[#This Row],[RV binom]])</f>
        <v>1</v>
      </c>
      <c r="K3612" s="1">
        <f>Table3[[#This Row],[Risk 1 Simulated occurences]]*_xlfn.LOGNORM.INV(Table3[[#This Row],[RV lognorm]],(LN(ImpLow1)+LN(ImpUp1))/2,(LN(ImpUp1)-LN(ImpLow1))/3.29)</f>
        <v>17172.808496087266</v>
      </c>
      <c r="L3612">
        <f>_xlfn.BINOM.INV(BinomTrials,_xlfn.GAMMA.INV(Table3[[#This Row],[RV gamma]],GammaShape2,GammaRate2)/BinomTrials,Table3[[#This Row],[RV binom]])</f>
        <v>0</v>
      </c>
      <c r="M3612" s="1">
        <f>Table3[[#This Row],[Risk 2 simulated occurences]]*_xlfn.LOGNORM.INV(Table3[[#This Row],[RV lognorm]],(LN(ImpLow2)+LN(ImpUp2))/2,(LN(ImpUp2)-LN(ImpLow2))/3.29)</f>
        <v>0</v>
      </c>
    </row>
    <row r="3613" spans="7:13">
      <c r="G3613">
        <v>0.46984781113911783</v>
      </c>
      <c r="H3613">
        <v>2.8080121161453482E-2</v>
      </c>
      <c r="I3613">
        <v>0.58631243118378917</v>
      </c>
      <c r="J3613">
        <f>_xlfn.BINOM.INV(BinomTrials,_xlfn.GAMMA.INV(Table3[[#This Row],[RV gamma]],GammaShape1,GammaRate1)/BinomTrials,Table3[[#This Row],[RV binom]])</f>
        <v>0</v>
      </c>
      <c r="K3613" s="1">
        <f>Table3[[#This Row],[Risk 1 Simulated occurences]]*_xlfn.LOGNORM.INV(Table3[[#This Row],[RV lognorm]],(LN(ImpLow1)+LN(ImpUp1))/2,(LN(ImpUp1)-LN(ImpLow1))/3.29)</f>
        <v>0</v>
      </c>
      <c r="L3613">
        <f>_xlfn.BINOM.INV(BinomTrials,_xlfn.GAMMA.INV(Table3[[#This Row],[RV gamma]],GammaShape2,GammaRate2)/BinomTrials,Table3[[#This Row],[RV binom]])</f>
        <v>0</v>
      </c>
      <c r="M3613" s="1">
        <f>Table3[[#This Row],[Risk 2 simulated occurences]]*_xlfn.LOGNORM.INV(Table3[[#This Row],[RV lognorm]],(LN(ImpLow2)+LN(ImpUp2))/2,(LN(ImpUp2)-LN(ImpLow2))/3.29)</f>
        <v>0</v>
      </c>
    </row>
    <row r="3614" spans="7:13">
      <c r="G3614">
        <v>0.7321618151535102</v>
      </c>
      <c r="H3614">
        <v>0.94259636054867713</v>
      </c>
      <c r="I3614">
        <v>0.15303090594384397</v>
      </c>
      <c r="J3614">
        <f>_xlfn.BINOM.INV(BinomTrials,_xlfn.GAMMA.INV(Table3[[#This Row],[RV gamma]],GammaShape1,GammaRate1)/BinomTrials,Table3[[#This Row],[RV binom]])</f>
        <v>2</v>
      </c>
      <c r="K3614" s="1">
        <f>Table3[[#This Row],[Risk 1 Simulated occurences]]*_xlfn.LOGNORM.INV(Table3[[#This Row],[RV lognorm]],(LN(ImpLow1)+LN(ImpUp1))/2,(LN(ImpUp1)-LN(ImpLow1))/3.29)</f>
        <v>30897.940994417499</v>
      </c>
      <c r="L3614">
        <f>_xlfn.BINOM.INV(BinomTrials,_xlfn.GAMMA.INV(Table3[[#This Row],[RV gamma]],GammaShape2,GammaRate2)/BinomTrials,Table3[[#This Row],[RV binom]])</f>
        <v>1</v>
      </c>
      <c r="M3614" s="1">
        <f>Table3[[#This Row],[Risk 2 simulated occurences]]*_xlfn.LOGNORM.INV(Table3[[#This Row],[RV lognorm]],(LN(ImpLow2)+LN(ImpUp2))/2,(LN(ImpUp2)-LN(ImpLow2))/3.29)</f>
        <v>1544897.0497208757</v>
      </c>
    </row>
    <row r="3615" spans="7:13">
      <c r="G3615">
        <v>0.44362728504632937</v>
      </c>
      <c r="H3615">
        <v>0.21703174161586525</v>
      </c>
      <c r="I3615">
        <v>0.99043619818540118</v>
      </c>
      <c r="J3615">
        <f>_xlfn.BINOM.INV(BinomTrials,_xlfn.GAMMA.INV(Table3[[#This Row],[RV gamma]],GammaShape1,GammaRate1)/BinomTrials,Table3[[#This Row],[RV binom]])</f>
        <v>0</v>
      </c>
      <c r="K3615" s="1">
        <f>Table3[[#This Row],[Risk 1 Simulated occurences]]*_xlfn.LOGNORM.INV(Table3[[#This Row],[RV lognorm]],(LN(ImpLow1)+LN(ImpUp1))/2,(LN(ImpUp1)-LN(ImpLow1))/3.29)</f>
        <v>0</v>
      </c>
      <c r="L3615">
        <f>_xlfn.BINOM.INV(BinomTrials,_xlfn.GAMMA.INV(Table3[[#This Row],[RV gamma]],GammaShape2,GammaRate2)/BinomTrials,Table3[[#This Row],[RV binom]])</f>
        <v>0</v>
      </c>
      <c r="M3615" s="1">
        <f>Table3[[#This Row],[Risk 2 simulated occurences]]*_xlfn.LOGNORM.INV(Table3[[#This Row],[RV lognorm]],(LN(ImpLow2)+LN(ImpUp2))/2,(LN(ImpUp2)-LN(ImpLow2))/3.29)</f>
        <v>0</v>
      </c>
    </row>
    <row r="3616" spans="7:13">
      <c r="G3616">
        <v>4.3779773658038944E-2</v>
      </c>
      <c r="H3616">
        <v>0.65248133784741225</v>
      </c>
      <c r="I3616">
        <v>0.26118290203678557</v>
      </c>
      <c r="J3616">
        <f>_xlfn.BINOM.INV(BinomTrials,_xlfn.GAMMA.INV(Table3[[#This Row],[RV gamma]],GammaShape1,GammaRate1)/BinomTrials,Table3[[#This Row],[RV binom]])</f>
        <v>0</v>
      </c>
      <c r="K3616" s="1">
        <f>Table3[[#This Row],[Risk 1 Simulated occurences]]*_xlfn.LOGNORM.INV(Table3[[#This Row],[RV lognorm]],(LN(ImpLow1)+LN(ImpUp1))/2,(LN(ImpUp1)-LN(ImpLow1))/3.29)</f>
        <v>0</v>
      </c>
      <c r="L3616">
        <f>_xlfn.BINOM.INV(BinomTrials,_xlfn.GAMMA.INV(Table3[[#This Row],[RV gamma]],GammaShape2,GammaRate2)/BinomTrials,Table3[[#This Row],[RV binom]])</f>
        <v>0</v>
      </c>
      <c r="M3616" s="1">
        <f>Table3[[#This Row],[Risk 2 simulated occurences]]*_xlfn.LOGNORM.INV(Table3[[#This Row],[RV lognorm]],(LN(ImpLow2)+LN(ImpUp2))/2,(LN(ImpUp2)-LN(ImpLow2))/3.29)</f>
        <v>0</v>
      </c>
    </row>
    <row r="3617" spans="7:13">
      <c r="G3617">
        <v>0.80665587066051359</v>
      </c>
      <c r="H3617">
        <v>0.25384520145777856</v>
      </c>
      <c r="I3617">
        <v>0.70103453225504353</v>
      </c>
      <c r="J3617">
        <f>_xlfn.BINOM.INV(BinomTrials,_xlfn.GAMMA.INV(Table3[[#This Row],[RV gamma]],GammaShape1,GammaRate1)/BinomTrials,Table3[[#This Row],[RV binom]])</f>
        <v>0</v>
      </c>
      <c r="K3617" s="1">
        <f>Table3[[#This Row],[Risk 1 Simulated occurences]]*_xlfn.LOGNORM.INV(Table3[[#This Row],[RV lognorm]],(LN(ImpLow1)+LN(ImpUp1))/2,(LN(ImpUp1)-LN(ImpLow1))/3.29)</f>
        <v>0</v>
      </c>
      <c r="L3617">
        <f>_xlfn.BINOM.INV(BinomTrials,_xlfn.GAMMA.INV(Table3[[#This Row],[RV gamma]],GammaShape2,GammaRate2)/BinomTrials,Table3[[#This Row],[RV binom]])</f>
        <v>0</v>
      </c>
      <c r="M3617" s="1">
        <f>Table3[[#This Row],[Risk 2 simulated occurences]]*_xlfn.LOGNORM.INV(Table3[[#This Row],[RV lognorm]],(LN(ImpLow2)+LN(ImpUp2))/2,(LN(ImpUp2)-LN(ImpLow2))/3.29)</f>
        <v>0</v>
      </c>
    </row>
    <row r="3618" spans="7:13">
      <c r="G3618">
        <v>0.46521819125172598</v>
      </c>
      <c r="H3618">
        <v>0.37630090088411278</v>
      </c>
      <c r="I3618">
        <v>0.28738361051649952</v>
      </c>
      <c r="J3618">
        <f>_xlfn.BINOM.INV(BinomTrials,_xlfn.GAMMA.INV(Table3[[#This Row],[RV gamma]],GammaShape1,GammaRate1)/BinomTrials,Table3[[#This Row],[RV binom]])</f>
        <v>0</v>
      </c>
      <c r="K3618" s="1">
        <f>Table3[[#This Row],[Risk 1 Simulated occurences]]*_xlfn.LOGNORM.INV(Table3[[#This Row],[RV lognorm]],(LN(ImpLow1)+LN(ImpUp1))/2,(LN(ImpUp1)-LN(ImpLow1))/3.29)</f>
        <v>0</v>
      </c>
      <c r="L3618">
        <f>_xlfn.BINOM.INV(BinomTrials,_xlfn.GAMMA.INV(Table3[[#This Row],[RV gamma]],GammaShape2,GammaRate2)/BinomTrials,Table3[[#This Row],[RV binom]])</f>
        <v>0</v>
      </c>
      <c r="M3618" s="1">
        <f>Table3[[#This Row],[Risk 2 simulated occurences]]*_xlfn.LOGNORM.INV(Table3[[#This Row],[RV lognorm]],(LN(ImpLow2)+LN(ImpUp2))/2,(LN(ImpUp2)-LN(ImpLow2))/3.29)</f>
        <v>0</v>
      </c>
    </row>
    <row r="3619" spans="7:13">
      <c r="G3619">
        <v>0.9221403677585257</v>
      </c>
      <c r="H3619">
        <v>0.48924115928320266</v>
      </c>
      <c r="I3619">
        <v>5.6341950807879654E-2</v>
      </c>
      <c r="J3619">
        <f>_xlfn.BINOM.INV(BinomTrials,_xlfn.GAMMA.INV(Table3[[#This Row],[RV gamma]],GammaShape1,GammaRate1)/BinomTrials,Table3[[#This Row],[RV binom]])</f>
        <v>0</v>
      </c>
      <c r="K3619" s="1">
        <f>Table3[[#This Row],[Risk 1 Simulated occurences]]*_xlfn.LOGNORM.INV(Table3[[#This Row],[RV lognorm]],(LN(ImpLow1)+LN(ImpUp1))/2,(LN(ImpUp1)-LN(ImpLow1))/3.29)</f>
        <v>0</v>
      </c>
      <c r="L3619">
        <f>_xlfn.BINOM.INV(BinomTrials,_xlfn.GAMMA.INV(Table3[[#This Row],[RV gamma]],GammaShape2,GammaRate2)/BinomTrials,Table3[[#This Row],[RV binom]])</f>
        <v>0</v>
      </c>
      <c r="M3619" s="1">
        <f>Table3[[#This Row],[Risk 2 simulated occurences]]*_xlfn.LOGNORM.INV(Table3[[#This Row],[RV lognorm]],(LN(ImpLow2)+LN(ImpUp2))/2,(LN(ImpUp2)-LN(ImpLow2))/3.29)</f>
        <v>0</v>
      </c>
    </row>
    <row r="3620" spans="7:13">
      <c r="G3620">
        <v>0.41316091754155276</v>
      </c>
      <c r="H3620">
        <v>0.6761640727874656</v>
      </c>
      <c r="I3620">
        <v>0.93916722803337838</v>
      </c>
      <c r="J3620">
        <f>_xlfn.BINOM.INV(BinomTrials,_xlfn.GAMMA.INV(Table3[[#This Row],[RV gamma]],GammaShape1,GammaRate1)/BinomTrials,Table3[[#This Row],[RV binom]])</f>
        <v>1</v>
      </c>
      <c r="K3620" s="1">
        <f>Table3[[#This Row],[Risk 1 Simulated occurences]]*_xlfn.LOGNORM.INV(Table3[[#This Row],[RV lognorm]],(LN(ImpLow1)+LN(ImpUp1))/2,(LN(ImpUp1)-LN(ImpLow1))/3.29)</f>
        <v>93424.789313206769</v>
      </c>
      <c r="L3620">
        <f>_xlfn.BINOM.INV(BinomTrials,_xlfn.GAMMA.INV(Table3[[#This Row],[RV gamma]],GammaShape2,GammaRate2)/BinomTrials,Table3[[#This Row],[RV binom]])</f>
        <v>0</v>
      </c>
      <c r="M3620" s="1">
        <f>Table3[[#This Row],[Risk 2 simulated occurences]]*_xlfn.LOGNORM.INV(Table3[[#This Row],[RV lognorm]],(LN(ImpLow2)+LN(ImpUp2))/2,(LN(ImpUp2)-LN(ImpLow2))/3.29)</f>
        <v>0</v>
      </c>
    </row>
    <row r="3621" spans="7:13">
      <c r="G3621">
        <v>0.99554112087727575</v>
      </c>
      <c r="H3621">
        <v>0.28957133893369291</v>
      </c>
      <c r="I3621">
        <v>0.58360155699011007</v>
      </c>
      <c r="J3621">
        <f>_xlfn.BINOM.INV(BinomTrials,_xlfn.GAMMA.INV(Table3[[#This Row],[RV gamma]],GammaShape1,GammaRate1)/BinomTrials,Table3[[#This Row],[RV binom]])</f>
        <v>0</v>
      </c>
      <c r="K3621" s="1">
        <f>Table3[[#This Row],[Risk 1 Simulated occurences]]*_xlfn.LOGNORM.INV(Table3[[#This Row],[RV lognorm]],(LN(ImpLow1)+LN(ImpUp1))/2,(LN(ImpUp1)-LN(ImpLow1))/3.29)</f>
        <v>0</v>
      </c>
      <c r="L3621">
        <f>_xlfn.BINOM.INV(BinomTrials,_xlfn.GAMMA.INV(Table3[[#This Row],[RV gamma]],GammaShape2,GammaRate2)/BinomTrials,Table3[[#This Row],[RV binom]])</f>
        <v>0</v>
      </c>
      <c r="M3621" s="1">
        <f>Table3[[#This Row],[Risk 2 simulated occurences]]*_xlfn.LOGNORM.INV(Table3[[#This Row],[RV lognorm]],(LN(ImpLow2)+LN(ImpUp2))/2,(LN(ImpUp2)-LN(ImpLow2))/3.29)</f>
        <v>0</v>
      </c>
    </row>
    <row r="3622" spans="7:13">
      <c r="G3622">
        <v>5.9618584373788246E-2</v>
      </c>
      <c r="H3622">
        <v>0.82549345857719592</v>
      </c>
      <c r="I3622">
        <v>0.59136833278060352</v>
      </c>
      <c r="J3622">
        <f>_xlfn.BINOM.INV(BinomTrials,_xlfn.GAMMA.INV(Table3[[#This Row],[RV gamma]],GammaShape1,GammaRate1)/BinomTrials,Table3[[#This Row],[RV binom]])</f>
        <v>1</v>
      </c>
      <c r="K3622" s="1">
        <f>Table3[[#This Row],[Risk 1 Simulated occurences]]*_xlfn.LOGNORM.INV(Table3[[#This Row],[RV lognorm]],(LN(ImpLow1)+LN(ImpUp1))/2,(LN(ImpUp1)-LN(ImpLow1))/3.29)</f>
        <v>37173.452877541269</v>
      </c>
      <c r="L3622">
        <f>_xlfn.BINOM.INV(BinomTrials,_xlfn.GAMMA.INV(Table3[[#This Row],[RV gamma]],GammaShape2,GammaRate2)/BinomTrials,Table3[[#This Row],[RV binom]])</f>
        <v>0</v>
      </c>
      <c r="M3622" s="1">
        <f>Table3[[#This Row],[Risk 2 simulated occurences]]*_xlfn.LOGNORM.INV(Table3[[#This Row],[RV lognorm]],(LN(ImpLow2)+LN(ImpUp2))/2,(LN(ImpUp2)-LN(ImpLow2))/3.29)</f>
        <v>0</v>
      </c>
    </row>
    <row r="3623" spans="7:13">
      <c r="G3623">
        <v>9.5475702590996255E-3</v>
      </c>
      <c r="H3623">
        <v>6.8558306930846677E-2</v>
      </c>
      <c r="I3623">
        <v>0.12756904360259372</v>
      </c>
      <c r="J3623">
        <f>_xlfn.BINOM.INV(BinomTrials,_xlfn.GAMMA.INV(Table3[[#This Row],[RV gamma]],GammaShape1,GammaRate1)/BinomTrials,Table3[[#This Row],[RV binom]])</f>
        <v>0</v>
      </c>
      <c r="K3623" s="1">
        <f>Table3[[#This Row],[Risk 1 Simulated occurences]]*_xlfn.LOGNORM.INV(Table3[[#This Row],[RV lognorm]],(LN(ImpLow1)+LN(ImpUp1))/2,(LN(ImpUp1)-LN(ImpLow1))/3.29)</f>
        <v>0</v>
      </c>
      <c r="L3623">
        <f>_xlfn.BINOM.INV(BinomTrials,_xlfn.GAMMA.INV(Table3[[#This Row],[RV gamma]],GammaShape2,GammaRate2)/BinomTrials,Table3[[#This Row],[RV binom]])</f>
        <v>0</v>
      </c>
      <c r="M3623" s="1">
        <f>Table3[[#This Row],[Risk 2 simulated occurences]]*_xlfn.LOGNORM.INV(Table3[[#This Row],[RV lognorm]],(LN(ImpLow2)+LN(ImpUp2))/2,(LN(ImpUp2)-LN(ImpLow2))/3.29)</f>
        <v>0</v>
      </c>
    </row>
    <row r="3624" spans="7:13">
      <c r="G3624">
        <v>0.4660133446874159</v>
      </c>
      <c r="H3624">
        <v>0.25946458674011036</v>
      </c>
      <c r="I3624">
        <v>5.2915828792804771E-2</v>
      </c>
      <c r="J3624">
        <f>_xlfn.BINOM.INV(BinomTrials,_xlfn.GAMMA.INV(Table3[[#This Row],[RV gamma]],GammaShape1,GammaRate1)/BinomTrials,Table3[[#This Row],[RV binom]])</f>
        <v>0</v>
      </c>
      <c r="K3624" s="1">
        <f>Table3[[#This Row],[Risk 1 Simulated occurences]]*_xlfn.LOGNORM.INV(Table3[[#This Row],[RV lognorm]],(LN(ImpLow1)+LN(ImpUp1))/2,(LN(ImpUp1)-LN(ImpLow1))/3.29)</f>
        <v>0</v>
      </c>
      <c r="L3624">
        <f>_xlfn.BINOM.INV(BinomTrials,_xlfn.GAMMA.INV(Table3[[#This Row],[RV gamma]],GammaShape2,GammaRate2)/BinomTrials,Table3[[#This Row],[RV binom]])</f>
        <v>0</v>
      </c>
      <c r="M3624" s="1">
        <f>Table3[[#This Row],[Risk 2 simulated occurences]]*_xlfn.LOGNORM.INV(Table3[[#This Row],[RV lognorm]],(LN(ImpLow2)+LN(ImpUp2))/2,(LN(ImpUp2)-LN(ImpLow2))/3.29)</f>
        <v>0</v>
      </c>
    </row>
    <row r="3625" spans="7:13">
      <c r="G3625">
        <v>0.28628416139925095</v>
      </c>
      <c r="H3625">
        <v>0.82130934103453035</v>
      </c>
      <c r="I3625">
        <v>0.35633452066980981</v>
      </c>
      <c r="J3625">
        <f>_xlfn.BINOM.INV(BinomTrials,_xlfn.GAMMA.INV(Table3[[#This Row],[RV gamma]],GammaShape1,GammaRate1)/BinomTrials,Table3[[#This Row],[RV binom]])</f>
        <v>1</v>
      </c>
      <c r="K3625" s="1">
        <f>Table3[[#This Row],[Risk 1 Simulated occurences]]*_xlfn.LOGNORM.INV(Table3[[#This Row],[RV lognorm]],(LN(ImpLow1)+LN(ImpUp1))/2,(LN(ImpUp1)-LN(ImpLow1))/3.29)</f>
        <v>24437.830959867923</v>
      </c>
      <c r="L3625">
        <f>_xlfn.BINOM.INV(BinomTrials,_xlfn.GAMMA.INV(Table3[[#This Row],[RV gamma]],GammaShape2,GammaRate2)/BinomTrials,Table3[[#This Row],[RV binom]])</f>
        <v>0</v>
      </c>
      <c r="M3625" s="1">
        <f>Table3[[#This Row],[Risk 2 simulated occurences]]*_xlfn.LOGNORM.INV(Table3[[#This Row],[RV lognorm]],(LN(ImpLow2)+LN(ImpUp2))/2,(LN(ImpUp2)-LN(ImpLow2))/3.29)</f>
        <v>0</v>
      </c>
    </row>
    <row r="3626" spans="7:13">
      <c r="G3626">
        <v>0.57790063721030049</v>
      </c>
      <c r="H3626">
        <v>0.7460947673516789</v>
      </c>
      <c r="I3626">
        <v>0.91428889749305742</v>
      </c>
      <c r="J3626">
        <f>_xlfn.BINOM.INV(BinomTrials,_xlfn.GAMMA.INV(Table3[[#This Row],[RV gamma]],GammaShape1,GammaRate1)/BinomTrials,Table3[[#This Row],[RV binom]])</f>
        <v>1</v>
      </c>
      <c r="K3626" s="1">
        <f>Table3[[#This Row],[Risk 1 Simulated occurences]]*_xlfn.LOGNORM.INV(Table3[[#This Row],[RV lognorm]],(LN(ImpLow1)+LN(ImpUp1))/2,(LN(ImpUp1)-LN(ImpLow1))/3.29)</f>
        <v>82356.628057651775</v>
      </c>
      <c r="L3626">
        <f>_xlfn.BINOM.INV(BinomTrials,_xlfn.GAMMA.INV(Table3[[#This Row],[RV gamma]],GammaShape2,GammaRate2)/BinomTrials,Table3[[#This Row],[RV binom]])</f>
        <v>0</v>
      </c>
      <c r="M3626" s="1">
        <f>Table3[[#This Row],[Risk 2 simulated occurences]]*_xlfn.LOGNORM.INV(Table3[[#This Row],[RV lognorm]],(LN(ImpLow2)+LN(ImpUp2))/2,(LN(ImpUp2)-LN(ImpLow2))/3.29)</f>
        <v>0</v>
      </c>
    </row>
    <row r="3627" spans="7:13">
      <c r="G3627">
        <v>0.77600959352031795</v>
      </c>
      <c r="H3627">
        <v>0.6147548796677752</v>
      </c>
      <c r="I3627">
        <v>0.45350016581523239</v>
      </c>
      <c r="J3627">
        <f>_xlfn.BINOM.INV(BinomTrials,_xlfn.GAMMA.INV(Table3[[#This Row],[RV gamma]],GammaShape1,GammaRate1)/BinomTrials,Table3[[#This Row],[RV binom]])</f>
        <v>1</v>
      </c>
      <c r="K3627" s="1">
        <f>Table3[[#This Row],[Risk 1 Simulated occurences]]*_xlfn.LOGNORM.INV(Table3[[#This Row],[RV lognorm]],(LN(ImpLow1)+LN(ImpUp1))/2,(LN(ImpUp1)-LN(ImpLow1))/3.29)</f>
        <v>29140.130670274866</v>
      </c>
      <c r="L3627">
        <f>_xlfn.BINOM.INV(BinomTrials,_xlfn.GAMMA.INV(Table3[[#This Row],[RV gamma]],GammaShape2,GammaRate2)/BinomTrials,Table3[[#This Row],[RV binom]])</f>
        <v>0</v>
      </c>
      <c r="M3627" s="1">
        <f>Table3[[#This Row],[Risk 2 simulated occurences]]*_xlfn.LOGNORM.INV(Table3[[#This Row],[RV lognorm]],(LN(ImpLow2)+LN(ImpUp2))/2,(LN(ImpUp2)-LN(ImpLow2))/3.29)</f>
        <v>0</v>
      </c>
    </row>
    <row r="3628" spans="7:13">
      <c r="G3628">
        <v>0.39323829598409976</v>
      </c>
      <c r="H3628">
        <v>0.18526257629751347</v>
      </c>
      <c r="I3628">
        <v>0.97728685661092718</v>
      </c>
      <c r="J3628">
        <f>_xlfn.BINOM.INV(BinomTrials,_xlfn.GAMMA.INV(Table3[[#This Row],[RV gamma]],GammaShape1,GammaRate1)/BinomTrials,Table3[[#This Row],[RV binom]])</f>
        <v>0</v>
      </c>
      <c r="K3628" s="1">
        <f>Table3[[#This Row],[Risk 1 Simulated occurences]]*_xlfn.LOGNORM.INV(Table3[[#This Row],[RV lognorm]],(LN(ImpLow1)+LN(ImpUp1))/2,(LN(ImpUp1)-LN(ImpLow1))/3.29)</f>
        <v>0</v>
      </c>
      <c r="L3628">
        <f>_xlfn.BINOM.INV(BinomTrials,_xlfn.GAMMA.INV(Table3[[#This Row],[RV gamma]],GammaShape2,GammaRate2)/BinomTrials,Table3[[#This Row],[RV binom]])</f>
        <v>0</v>
      </c>
      <c r="M3628" s="1">
        <f>Table3[[#This Row],[Risk 2 simulated occurences]]*_xlfn.LOGNORM.INV(Table3[[#This Row],[RV lognorm]],(LN(ImpLow2)+LN(ImpUp2))/2,(LN(ImpUp2)-LN(ImpLow2))/3.29)</f>
        <v>0</v>
      </c>
    </row>
    <row r="3629" spans="7:13">
      <c r="G3629">
        <v>0.15604060476461454</v>
      </c>
      <c r="H3629">
        <v>0.70811983230901876</v>
      </c>
      <c r="I3629">
        <v>0.26019905985342295</v>
      </c>
      <c r="J3629">
        <f>_xlfn.BINOM.INV(BinomTrials,_xlfn.GAMMA.INV(Table3[[#This Row],[RV gamma]],GammaShape1,GammaRate1)/BinomTrials,Table3[[#This Row],[RV binom]])</f>
        <v>1</v>
      </c>
      <c r="K3629" s="1">
        <f>Table3[[#This Row],[Risk 1 Simulated occurences]]*_xlfn.LOGNORM.INV(Table3[[#This Row],[RV lognorm]],(LN(ImpLow1)+LN(ImpUp1))/2,(LN(ImpUp1)-LN(ImpLow1))/3.29)</f>
        <v>20166.975901822039</v>
      </c>
      <c r="L3629">
        <f>_xlfn.BINOM.INV(BinomTrials,_xlfn.GAMMA.INV(Table3[[#This Row],[RV gamma]],GammaShape2,GammaRate2)/BinomTrials,Table3[[#This Row],[RV binom]])</f>
        <v>0</v>
      </c>
      <c r="M3629" s="1">
        <f>Table3[[#This Row],[Risk 2 simulated occurences]]*_xlfn.LOGNORM.INV(Table3[[#This Row],[RV lognorm]],(LN(ImpLow2)+LN(ImpUp2))/2,(LN(ImpUp2)-LN(ImpLow2))/3.29)</f>
        <v>0</v>
      </c>
    </row>
    <row r="3630" spans="7:13">
      <c r="G3630">
        <v>0.57444427887650407</v>
      </c>
      <c r="H3630">
        <v>0.37002161767800412</v>
      </c>
      <c r="I3630">
        <v>0.16559895647950421</v>
      </c>
      <c r="J3630">
        <f>_xlfn.BINOM.INV(BinomTrials,_xlfn.GAMMA.INV(Table3[[#This Row],[RV gamma]],GammaShape1,GammaRate1)/BinomTrials,Table3[[#This Row],[RV binom]])</f>
        <v>0</v>
      </c>
      <c r="K3630" s="1">
        <f>Table3[[#This Row],[Risk 1 Simulated occurences]]*_xlfn.LOGNORM.INV(Table3[[#This Row],[RV lognorm]],(LN(ImpLow1)+LN(ImpUp1))/2,(LN(ImpUp1)-LN(ImpLow1))/3.29)</f>
        <v>0</v>
      </c>
      <c r="L3630">
        <f>_xlfn.BINOM.INV(BinomTrials,_xlfn.GAMMA.INV(Table3[[#This Row],[RV gamma]],GammaShape2,GammaRate2)/BinomTrials,Table3[[#This Row],[RV binom]])</f>
        <v>0</v>
      </c>
      <c r="M3630" s="1">
        <f>Table3[[#This Row],[Risk 2 simulated occurences]]*_xlfn.LOGNORM.INV(Table3[[#This Row],[RV lognorm]],(LN(ImpLow2)+LN(ImpUp2))/2,(LN(ImpUp2)-LN(ImpLow2))/3.29)</f>
        <v>0</v>
      </c>
    </row>
    <row r="3631" spans="7:13">
      <c r="G3631">
        <v>0.68499507740372567</v>
      </c>
      <c r="H3631">
        <v>0.95332831421556341</v>
      </c>
      <c r="I3631">
        <v>0.22166155102740115</v>
      </c>
      <c r="J3631">
        <f>_xlfn.BINOM.INV(BinomTrials,_xlfn.GAMMA.INV(Table3[[#This Row],[RV gamma]],GammaShape1,GammaRate1)/BinomTrials,Table3[[#This Row],[RV binom]])</f>
        <v>2</v>
      </c>
      <c r="K3631" s="1">
        <f>Table3[[#This Row],[Risk 1 Simulated occurences]]*_xlfn.LOGNORM.INV(Table3[[#This Row],[RV lognorm]],(LN(ImpLow1)+LN(ImpUp1))/2,(LN(ImpUp1)-LN(ImpLow1))/3.29)</f>
        <v>36984.758024208852</v>
      </c>
      <c r="L3631">
        <f>_xlfn.BINOM.INV(BinomTrials,_xlfn.GAMMA.INV(Table3[[#This Row],[RV gamma]],GammaShape2,GammaRate2)/BinomTrials,Table3[[#This Row],[RV binom]])</f>
        <v>1</v>
      </c>
      <c r="M3631" s="1">
        <f>Table3[[#This Row],[Risk 2 simulated occurences]]*_xlfn.LOGNORM.INV(Table3[[#This Row],[RV lognorm]],(LN(ImpLow2)+LN(ImpUp2))/2,(LN(ImpUp2)-LN(ImpLow2))/3.29)</f>
        <v>1849237.9012104436</v>
      </c>
    </row>
    <row r="3632" spans="7:13">
      <c r="G3632">
        <v>0.7122659244166063</v>
      </c>
      <c r="H3632">
        <v>0.58897702097379467</v>
      </c>
      <c r="I3632">
        <v>0.46568811753098299</v>
      </c>
      <c r="J3632">
        <f>_xlfn.BINOM.INV(BinomTrials,_xlfn.GAMMA.INV(Table3[[#This Row],[RV gamma]],GammaShape1,GammaRate1)/BinomTrials,Table3[[#This Row],[RV binom]])</f>
        <v>1</v>
      </c>
      <c r="K3632" s="1">
        <f>Table3[[#This Row],[Risk 1 Simulated occurences]]*_xlfn.LOGNORM.INV(Table3[[#This Row],[RV lognorm]],(LN(ImpLow1)+LN(ImpUp1))/2,(LN(ImpUp1)-LN(ImpLow1))/3.29)</f>
        <v>29773.212720905565</v>
      </c>
      <c r="L3632">
        <f>_xlfn.BINOM.INV(BinomTrials,_xlfn.GAMMA.INV(Table3[[#This Row],[RV gamma]],GammaShape2,GammaRate2)/BinomTrials,Table3[[#This Row],[RV binom]])</f>
        <v>0</v>
      </c>
      <c r="M3632" s="1">
        <f>Table3[[#This Row],[Risk 2 simulated occurences]]*_xlfn.LOGNORM.INV(Table3[[#This Row],[RV lognorm]],(LN(ImpLow2)+LN(ImpUp2))/2,(LN(ImpUp2)-LN(ImpLow2))/3.29)</f>
        <v>0</v>
      </c>
    </row>
    <row r="3633" spans="7:13">
      <c r="G3633">
        <v>5.3391669901735925E-2</v>
      </c>
      <c r="H3633">
        <v>0.93679150656647581</v>
      </c>
      <c r="I3633">
        <v>0.82019134323121579</v>
      </c>
      <c r="J3633">
        <f>_xlfn.BINOM.INV(BinomTrials,_xlfn.GAMMA.INV(Table3[[#This Row],[RV gamma]],GammaShape1,GammaRate1)/BinomTrials,Table3[[#This Row],[RV binom]])</f>
        <v>1</v>
      </c>
      <c r="K3633" s="1">
        <f>Table3[[#This Row],[Risk 1 Simulated occurences]]*_xlfn.LOGNORM.INV(Table3[[#This Row],[RV lognorm]],(LN(ImpLow1)+LN(ImpUp1))/2,(LN(ImpUp1)-LN(ImpLow1))/3.29)</f>
        <v>60041.037357726083</v>
      </c>
      <c r="L3633">
        <f>_xlfn.BINOM.INV(BinomTrials,_xlfn.GAMMA.INV(Table3[[#This Row],[RV gamma]],GammaShape2,GammaRate2)/BinomTrials,Table3[[#This Row],[RV binom]])</f>
        <v>1</v>
      </c>
      <c r="M3633" s="1">
        <f>Table3[[#This Row],[Risk 2 simulated occurences]]*_xlfn.LOGNORM.INV(Table3[[#This Row],[RV lognorm]],(LN(ImpLow2)+LN(ImpUp2))/2,(LN(ImpUp2)-LN(ImpLow2))/3.29)</f>
        <v>6004103.7357726209</v>
      </c>
    </row>
    <row r="3634" spans="7:13">
      <c r="G3634">
        <v>0.35379603847572394</v>
      </c>
      <c r="H3634">
        <v>0.65485086275956172</v>
      </c>
      <c r="I3634">
        <v>0.9559056870433994</v>
      </c>
      <c r="J3634">
        <f>_xlfn.BINOM.INV(BinomTrials,_xlfn.GAMMA.INV(Table3[[#This Row],[RV gamma]],GammaShape1,GammaRate1)/BinomTrials,Table3[[#This Row],[RV binom]])</f>
        <v>1</v>
      </c>
      <c r="K3634" s="1">
        <f>Table3[[#This Row],[Risk 1 Simulated occurences]]*_xlfn.LOGNORM.INV(Table3[[#This Row],[RV lognorm]],(LN(ImpLow1)+LN(ImpUp1))/2,(LN(ImpUp1)-LN(ImpLow1))/3.29)</f>
        <v>104290.92810355662</v>
      </c>
      <c r="L3634">
        <f>_xlfn.BINOM.INV(BinomTrials,_xlfn.GAMMA.INV(Table3[[#This Row],[RV gamma]],GammaShape2,GammaRate2)/BinomTrials,Table3[[#This Row],[RV binom]])</f>
        <v>0</v>
      </c>
      <c r="M3634" s="1">
        <f>Table3[[#This Row],[Risk 2 simulated occurences]]*_xlfn.LOGNORM.INV(Table3[[#This Row],[RV lognorm]],(LN(ImpLow2)+LN(ImpUp2))/2,(LN(ImpUp2)-LN(ImpLow2))/3.29)</f>
        <v>0</v>
      </c>
    </row>
    <row r="3635" spans="7:13">
      <c r="G3635">
        <v>0.25001866149251289</v>
      </c>
      <c r="H3635">
        <v>7.8450399953150382E-2</v>
      </c>
      <c r="I3635">
        <v>0.90688213841378784</v>
      </c>
      <c r="J3635">
        <f>_xlfn.BINOM.INV(BinomTrials,_xlfn.GAMMA.INV(Table3[[#This Row],[RV gamma]],GammaShape1,GammaRate1)/BinomTrials,Table3[[#This Row],[RV binom]])</f>
        <v>0</v>
      </c>
      <c r="K3635" s="1">
        <f>Table3[[#This Row],[Risk 1 Simulated occurences]]*_xlfn.LOGNORM.INV(Table3[[#This Row],[RV lognorm]],(LN(ImpLow1)+LN(ImpUp1))/2,(LN(ImpUp1)-LN(ImpLow1))/3.29)</f>
        <v>0</v>
      </c>
      <c r="L3635">
        <f>_xlfn.BINOM.INV(BinomTrials,_xlfn.GAMMA.INV(Table3[[#This Row],[RV gamma]],GammaShape2,GammaRate2)/BinomTrials,Table3[[#This Row],[RV binom]])</f>
        <v>0</v>
      </c>
      <c r="M3635" s="1">
        <f>Table3[[#This Row],[Risk 2 simulated occurences]]*_xlfn.LOGNORM.INV(Table3[[#This Row],[RV lognorm]],(LN(ImpLow2)+LN(ImpUp2))/2,(LN(ImpUp2)-LN(ImpLow2))/3.29)</f>
        <v>0</v>
      </c>
    </row>
    <row r="3636" spans="7:13">
      <c r="G3636">
        <v>6.3643704663796208E-2</v>
      </c>
      <c r="H3636">
        <v>0.51587201259838045</v>
      </c>
      <c r="I3636">
        <v>0.96810032053296469</v>
      </c>
      <c r="J3636">
        <f>_xlfn.BINOM.INV(BinomTrials,_xlfn.GAMMA.INV(Table3[[#This Row],[RV gamma]],GammaShape1,GammaRate1)/BinomTrials,Table3[[#This Row],[RV binom]])</f>
        <v>0</v>
      </c>
      <c r="K3636" s="1">
        <f>Table3[[#This Row],[Risk 1 Simulated occurences]]*_xlfn.LOGNORM.INV(Table3[[#This Row],[RV lognorm]],(LN(ImpLow1)+LN(ImpUp1))/2,(LN(ImpUp1)-LN(ImpLow1))/3.29)</f>
        <v>0</v>
      </c>
      <c r="L3636">
        <f>_xlfn.BINOM.INV(BinomTrials,_xlfn.GAMMA.INV(Table3[[#This Row],[RV gamma]],GammaShape2,GammaRate2)/BinomTrials,Table3[[#This Row],[RV binom]])</f>
        <v>0</v>
      </c>
      <c r="M3636" s="1">
        <f>Table3[[#This Row],[Risk 2 simulated occurences]]*_xlfn.LOGNORM.INV(Table3[[#This Row],[RV lognorm]],(LN(ImpLow2)+LN(ImpUp2))/2,(LN(ImpUp2)-LN(ImpLow2))/3.29)</f>
        <v>0</v>
      </c>
    </row>
    <row r="3637" spans="7:13">
      <c r="G3637">
        <v>0.65974428442294908</v>
      </c>
      <c r="H3637">
        <v>0.26091574098026182</v>
      </c>
      <c r="I3637">
        <v>0.86208719753757457</v>
      </c>
      <c r="J3637">
        <f>_xlfn.BINOM.INV(BinomTrials,_xlfn.GAMMA.INV(Table3[[#This Row],[RV gamma]],GammaShape1,GammaRate1)/BinomTrials,Table3[[#This Row],[RV binom]])</f>
        <v>0</v>
      </c>
      <c r="K3637" s="1">
        <f>Table3[[#This Row],[Risk 1 Simulated occurences]]*_xlfn.LOGNORM.INV(Table3[[#This Row],[RV lognorm]],(LN(ImpLow1)+LN(ImpUp1))/2,(LN(ImpUp1)-LN(ImpLow1))/3.29)</f>
        <v>0</v>
      </c>
      <c r="L3637">
        <f>_xlfn.BINOM.INV(BinomTrials,_xlfn.GAMMA.INV(Table3[[#This Row],[RV gamma]],GammaShape2,GammaRate2)/BinomTrials,Table3[[#This Row],[RV binom]])</f>
        <v>0</v>
      </c>
      <c r="M3637" s="1">
        <f>Table3[[#This Row],[Risk 2 simulated occurences]]*_xlfn.LOGNORM.INV(Table3[[#This Row],[RV lognorm]],(LN(ImpLow2)+LN(ImpUp2))/2,(LN(ImpUp2)-LN(ImpLow2))/3.29)</f>
        <v>0</v>
      </c>
    </row>
    <row r="3638" spans="7:13">
      <c r="G3638">
        <v>0.3221882965053377</v>
      </c>
      <c r="H3638">
        <v>0.21085865526034434</v>
      </c>
      <c r="I3638">
        <v>9.9529014015350969E-2</v>
      </c>
      <c r="J3638">
        <f>_xlfn.BINOM.INV(BinomTrials,_xlfn.GAMMA.INV(Table3[[#This Row],[RV gamma]],GammaShape1,GammaRate1)/BinomTrials,Table3[[#This Row],[RV binom]])</f>
        <v>0</v>
      </c>
      <c r="K3638" s="1">
        <f>Table3[[#This Row],[Risk 1 Simulated occurences]]*_xlfn.LOGNORM.INV(Table3[[#This Row],[RV lognorm]],(LN(ImpLow1)+LN(ImpUp1))/2,(LN(ImpUp1)-LN(ImpLow1))/3.29)</f>
        <v>0</v>
      </c>
      <c r="L3638">
        <f>_xlfn.BINOM.INV(BinomTrials,_xlfn.GAMMA.INV(Table3[[#This Row],[RV gamma]],GammaShape2,GammaRate2)/BinomTrials,Table3[[#This Row],[RV binom]])</f>
        <v>0</v>
      </c>
      <c r="M3638" s="1">
        <f>Table3[[#This Row],[Risk 2 simulated occurences]]*_xlfn.LOGNORM.INV(Table3[[#This Row],[RV lognorm]],(LN(ImpLow2)+LN(ImpUp2))/2,(LN(ImpUp2)-LN(ImpLow2))/3.29)</f>
        <v>0</v>
      </c>
    </row>
    <row r="3639" spans="7:13">
      <c r="G3639">
        <v>1.8699365211045073E-2</v>
      </c>
      <c r="H3639">
        <v>0.90141896060734006</v>
      </c>
      <c r="I3639">
        <v>0.78413855600363502</v>
      </c>
      <c r="J3639">
        <f>_xlfn.BINOM.INV(BinomTrials,_xlfn.GAMMA.INV(Table3[[#This Row],[RV gamma]],GammaShape1,GammaRate1)/BinomTrials,Table3[[#This Row],[RV binom]])</f>
        <v>1</v>
      </c>
      <c r="K3639" s="1">
        <f>Table3[[#This Row],[Risk 1 Simulated occurences]]*_xlfn.LOGNORM.INV(Table3[[#This Row],[RV lognorm]],(LN(ImpLow1)+LN(ImpUp1))/2,(LN(ImpUp1)-LN(ImpLow1))/3.29)</f>
        <v>54825.273048368355</v>
      </c>
      <c r="L3639">
        <f>_xlfn.BINOM.INV(BinomTrials,_xlfn.GAMMA.INV(Table3[[#This Row],[RV gamma]],GammaShape2,GammaRate2)/BinomTrials,Table3[[#This Row],[RV binom]])</f>
        <v>1</v>
      </c>
      <c r="M3639" s="1">
        <f>Table3[[#This Row],[Risk 2 simulated occurences]]*_xlfn.LOGNORM.INV(Table3[[#This Row],[RV lognorm]],(LN(ImpLow2)+LN(ImpUp2))/2,(LN(ImpUp2)-LN(ImpLow2))/3.29)</f>
        <v>5482527.3048368376</v>
      </c>
    </row>
    <row r="3640" spans="7:13">
      <c r="G3640">
        <v>0.2802311020345572</v>
      </c>
      <c r="H3640">
        <v>0.14847092756464655</v>
      </c>
      <c r="I3640">
        <v>1.6710753094735905E-2</v>
      </c>
      <c r="J3640">
        <f>_xlfn.BINOM.INV(BinomTrials,_xlfn.GAMMA.INV(Table3[[#This Row],[RV gamma]],GammaShape1,GammaRate1)/BinomTrials,Table3[[#This Row],[RV binom]])</f>
        <v>0</v>
      </c>
      <c r="K3640" s="1">
        <f>Table3[[#This Row],[Risk 1 Simulated occurences]]*_xlfn.LOGNORM.INV(Table3[[#This Row],[RV lognorm]],(LN(ImpLow1)+LN(ImpUp1))/2,(LN(ImpUp1)-LN(ImpLow1))/3.29)</f>
        <v>0</v>
      </c>
      <c r="L3640">
        <f>_xlfn.BINOM.INV(BinomTrials,_xlfn.GAMMA.INV(Table3[[#This Row],[RV gamma]],GammaShape2,GammaRate2)/BinomTrials,Table3[[#This Row],[RV binom]])</f>
        <v>0</v>
      </c>
      <c r="M3640" s="1">
        <f>Table3[[#This Row],[Risk 2 simulated occurences]]*_xlfn.LOGNORM.INV(Table3[[#This Row],[RV lognorm]],(LN(ImpLow2)+LN(ImpUp2))/2,(LN(ImpUp2)-LN(ImpLow2))/3.29)</f>
        <v>0</v>
      </c>
    </row>
    <row r="3641" spans="7:13">
      <c r="G3641">
        <v>0.84413189480273609</v>
      </c>
      <c r="H3641">
        <v>0.35087957901455441</v>
      </c>
      <c r="I3641">
        <v>0.85762726322637273</v>
      </c>
      <c r="J3641">
        <f>_xlfn.BINOM.INV(BinomTrials,_xlfn.GAMMA.INV(Table3[[#This Row],[RV gamma]],GammaShape1,GammaRate1)/BinomTrials,Table3[[#This Row],[RV binom]])</f>
        <v>0</v>
      </c>
      <c r="K3641" s="1">
        <f>Table3[[#This Row],[Risk 1 Simulated occurences]]*_xlfn.LOGNORM.INV(Table3[[#This Row],[RV lognorm]],(LN(ImpLow1)+LN(ImpUp1))/2,(LN(ImpUp1)-LN(ImpLow1))/3.29)</f>
        <v>0</v>
      </c>
      <c r="L3641">
        <f>_xlfn.BINOM.INV(BinomTrials,_xlfn.GAMMA.INV(Table3[[#This Row],[RV gamma]],GammaShape2,GammaRate2)/BinomTrials,Table3[[#This Row],[RV binom]])</f>
        <v>0</v>
      </c>
      <c r="M3641" s="1">
        <f>Table3[[#This Row],[Risk 2 simulated occurences]]*_xlfn.LOGNORM.INV(Table3[[#This Row],[RV lognorm]],(LN(ImpLow2)+LN(ImpUp2))/2,(LN(ImpUp2)-LN(ImpLow2))/3.29)</f>
        <v>0</v>
      </c>
    </row>
    <row r="3642" spans="7:13">
      <c r="G3642">
        <v>0.32475594958511922</v>
      </c>
      <c r="H3642">
        <v>0.23308449761620001</v>
      </c>
      <c r="I3642">
        <v>0.14141304564728077</v>
      </c>
      <c r="J3642">
        <f>_xlfn.BINOM.INV(BinomTrials,_xlfn.GAMMA.INV(Table3[[#This Row],[RV gamma]],GammaShape1,GammaRate1)/BinomTrials,Table3[[#This Row],[RV binom]])</f>
        <v>0</v>
      </c>
      <c r="K3642" s="1">
        <f>Table3[[#This Row],[Risk 1 Simulated occurences]]*_xlfn.LOGNORM.INV(Table3[[#This Row],[RV lognorm]],(LN(ImpLow1)+LN(ImpUp1))/2,(LN(ImpUp1)-LN(ImpLow1))/3.29)</f>
        <v>0</v>
      </c>
      <c r="L3642">
        <f>_xlfn.BINOM.INV(BinomTrials,_xlfn.GAMMA.INV(Table3[[#This Row],[RV gamma]],GammaShape2,GammaRate2)/BinomTrials,Table3[[#This Row],[RV binom]])</f>
        <v>0</v>
      </c>
      <c r="M3642" s="1">
        <f>Table3[[#This Row],[Risk 2 simulated occurences]]*_xlfn.LOGNORM.INV(Table3[[#This Row],[RV lognorm]],(LN(ImpLow2)+LN(ImpUp2))/2,(LN(ImpUp2)-LN(ImpLow2))/3.29)</f>
        <v>0</v>
      </c>
    </row>
    <row r="3643" spans="7:13">
      <c r="G3643">
        <v>0.17324467709904753</v>
      </c>
      <c r="H3643">
        <v>0.4511514354735387</v>
      </c>
      <c r="I3643">
        <v>0.72905819384802983</v>
      </c>
      <c r="J3643">
        <f>_xlfn.BINOM.INV(BinomTrials,_xlfn.GAMMA.INV(Table3[[#This Row],[RV gamma]],GammaShape1,GammaRate1)/BinomTrials,Table3[[#This Row],[RV binom]])</f>
        <v>0</v>
      </c>
      <c r="K3643" s="1">
        <f>Table3[[#This Row],[Risk 1 Simulated occurences]]*_xlfn.LOGNORM.INV(Table3[[#This Row],[RV lognorm]],(LN(ImpLow1)+LN(ImpUp1))/2,(LN(ImpUp1)-LN(ImpLow1))/3.29)</f>
        <v>0</v>
      </c>
      <c r="L3643">
        <f>_xlfn.BINOM.INV(BinomTrials,_xlfn.GAMMA.INV(Table3[[#This Row],[RV gamma]],GammaShape2,GammaRate2)/BinomTrials,Table3[[#This Row],[RV binom]])</f>
        <v>0</v>
      </c>
      <c r="M3643" s="1">
        <f>Table3[[#This Row],[Risk 2 simulated occurences]]*_xlfn.LOGNORM.INV(Table3[[#This Row],[RV lognorm]],(LN(ImpLow2)+LN(ImpUp2))/2,(LN(ImpUp2)-LN(ImpLow2))/3.29)</f>
        <v>0</v>
      </c>
    </row>
    <row r="3644" spans="7:13">
      <c r="G3644">
        <v>0.72328800369207191</v>
      </c>
      <c r="H3644">
        <v>0.50217600376446547</v>
      </c>
      <c r="I3644">
        <v>0.28106400383685903</v>
      </c>
      <c r="J3644">
        <f>_xlfn.BINOM.INV(BinomTrials,_xlfn.GAMMA.INV(Table3[[#This Row],[RV gamma]],GammaShape1,GammaRate1)/BinomTrials,Table3[[#This Row],[RV binom]])</f>
        <v>0</v>
      </c>
      <c r="K3644" s="1">
        <f>Table3[[#This Row],[Risk 1 Simulated occurences]]*_xlfn.LOGNORM.INV(Table3[[#This Row],[RV lognorm]],(LN(ImpLow1)+LN(ImpUp1))/2,(LN(ImpUp1)-LN(ImpLow1))/3.29)</f>
        <v>0</v>
      </c>
      <c r="L3644">
        <f>_xlfn.BINOM.INV(BinomTrials,_xlfn.GAMMA.INV(Table3[[#This Row],[RV gamma]],GammaShape2,GammaRate2)/BinomTrials,Table3[[#This Row],[RV binom]])</f>
        <v>0</v>
      </c>
      <c r="M3644" s="1">
        <f>Table3[[#This Row],[Risk 2 simulated occurences]]*_xlfn.LOGNORM.INV(Table3[[#This Row],[RV lognorm]],(LN(ImpLow2)+LN(ImpUp2))/2,(LN(ImpUp2)-LN(ImpLow2))/3.29)</f>
        <v>0</v>
      </c>
    </row>
    <row r="3645" spans="7:13">
      <c r="G3645">
        <v>0.3014780526521979</v>
      </c>
      <c r="H3645">
        <v>7.2095269370868464E-2</v>
      </c>
      <c r="I3645">
        <v>0.84271248608953897</v>
      </c>
      <c r="J3645">
        <f>_xlfn.BINOM.INV(BinomTrials,_xlfn.GAMMA.INV(Table3[[#This Row],[RV gamma]],GammaShape1,GammaRate1)/BinomTrials,Table3[[#This Row],[RV binom]])</f>
        <v>0</v>
      </c>
      <c r="K3645" s="1">
        <f>Table3[[#This Row],[Risk 1 Simulated occurences]]*_xlfn.LOGNORM.INV(Table3[[#This Row],[RV lognorm]],(LN(ImpLow1)+LN(ImpUp1))/2,(LN(ImpUp1)-LN(ImpLow1))/3.29)</f>
        <v>0</v>
      </c>
      <c r="L3645">
        <f>_xlfn.BINOM.INV(BinomTrials,_xlfn.GAMMA.INV(Table3[[#This Row],[RV gamma]],GammaShape2,GammaRate2)/BinomTrials,Table3[[#This Row],[RV binom]])</f>
        <v>0</v>
      </c>
      <c r="M3645" s="1">
        <f>Table3[[#This Row],[Risk 2 simulated occurences]]*_xlfn.LOGNORM.INV(Table3[[#This Row],[RV lognorm]],(LN(ImpLow2)+LN(ImpUp2))/2,(LN(ImpUp2)-LN(ImpLow2))/3.29)</f>
        <v>0</v>
      </c>
    </row>
    <row r="3646" spans="7:13">
      <c r="G3646">
        <v>0.94163092549034899</v>
      </c>
      <c r="H3646">
        <v>0.70519231618623823</v>
      </c>
      <c r="I3646">
        <v>0.46875370688212742</v>
      </c>
      <c r="J3646">
        <f>_xlfn.BINOM.INV(BinomTrials,_xlfn.GAMMA.INV(Table3[[#This Row],[RV gamma]],GammaShape1,GammaRate1)/BinomTrials,Table3[[#This Row],[RV binom]])</f>
        <v>1</v>
      </c>
      <c r="K3646" s="1">
        <f>Table3[[#This Row],[Risk 1 Simulated occurences]]*_xlfn.LOGNORM.INV(Table3[[#This Row],[RV lognorm]],(LN(ImpLow1)+LN(ImpUp1))/2,(LN(ImpUp1)-LN(ImpLow1))/3.29)</f>
        <v>29934.311443144543</v>
      </c>
      <c r="L3646">
        <f>_xlfn.BINOM.INV(BinomTrials,_xlfn.GAMMA.INV(Table3[[#This Row],[RV gamma]],GammaShape2,GammaRate2)/BinomTrials,Table3[[#This Row],[RV binom]])</f>
        <v>0</v>
      </c>
      <c r="M3646" s="1">
        <f>Table3[[#This Row],[Risk 2 simulated occurences]]*_xlfn.LOGNORM.INV(Table3[[#This Row],[RV lognorm]],(LN(ImpLow2)+LN(ImpUp2))/2,(LN(ImpUp2)-LN(ImpLow2))/3.29)</f>
        <v>0</v>
      </c>
    </row>
    <row r="3647" spans="7:13">
      <c r="G3647">
        <v>0.9909647162961609</v>
      </c>
      <c r="H3647">
        <v>0.16725814210588957</v>
      </c>
      <c r="I3647">
        <v>0.34355156791561819</v>
      </c>
      <c r="J3647">
        <f>_xlfn.BINOM.INV(BinomTrials,_xlfn.GAMMA.INV(Table3[[#This Row],[RV gamma]],GammaShape1,GammaRate1)/BinomTrials,Table3[[#This Row],[RV binom]])</f>
        <v>0</v>
      </c>
      <c r="K3647" s="1">
        <f>Table3[[#This Row],[Risk 1 Simulated occurences]]*_xlfn.LOGNORM.INV(Table3[[#This Row],[RV lognorm]],(LN(ImpLow1)+LN(ImpUp1))/2,(LN(ImpUp1)-LN(ImpLow1))/3.29)</f>
        <v>0</v>
      </c>
      <c r="L3647">
        <f>_xlfn.BINOM.INV(BinomTrials,_xlfn.GAMMA.INV(Table3[[#This Row],[RV gamma]],GammaShape2,GammaRate2)/BinomTrials,Table3[[#This Row],[RV binom]])</f>
        <v>0</v>
      </c>
      <c r="M3647" s="1">
        <f>Table3[[#This Row],[Risk 2 simulated occurences]]*_xlfn.LOGNORM.INV(Table3[[#This Row],[RV lognorm]],(LN(ImpLow2)+LN(ImpUp2))/2,(LN(ImpUp2)-LN(ImpLow2))/3.29)</f>
        <v>0</v>
      </c>
    </row>
    <row r="3648" spans="7:13">
      <c r="G3648">
        <v>0.14398678957670311</v>
      </c>
      <c r="H3648">
        <v>0.10759437368605024</v>
      </c>
      <c r="I3648">
        <v>7.1201957795397355E-2</v>
      </c>
      <c r="J3648">
        <f>_xlfn.BINOM.INV(BinomTrials,_xlfn.GAMMA.INV(Table3[[#This Row],[RV gamma]],GammaShape1,GammaRate1)/BinomTrials,Table3[[#This Row],[RV binom]])</f>
        <v>0</v>
      </c>
      <c r="K3648" s="1">
        <f>Table3[[#This Row],[Risk 1 Simulated occurences]]*_xlfn.LOGNORM.INV(Table3[[#This Row],[RV lognorm]],(LN(ImpLow1)+LN(ImpUp1))/2,(LN(ImpUp1)-LN(ImpLow1))/3.29)</f>
        <v>0</v>
      </c>
      <c r="L3648">
        <f>_xlfn.BINOM.INV(BinomTrials,_xlfn.GAMMA.INV(Table3[[#This Row],[RV gamma]],GammaShape2,GammaRate2)/BinomTrials,Table3[[#This Row],[RV binom]])</f>
        <v>0</v>
      </c>
      <c r="M3648" s="1">
        <f>Table3[[#This Row],[Risk 2 simulated occurences]]*_xlfn.LOGNORM.INV(Table3[[#This Row],[RV lognorm]],(LN(ImpLow2)+LN(ImpUp2))/2,(LN(ImpUp2)-LN(ImpLow2))/3.29)</f>
        <v>0</v>
      </c>
    </row>
    <row r="3649" spans="7:13">
      <c r="G3649">
        <v>0.98597241564931926</v>
      </c>
      <c r="H3649">
        <v>0.33863854144636474</v>
      </c>
      <c r="I3649">
        <v>0.69130466724341022</v>
      </c>
      <c r="J3649">
        <f>_xlfn.BINOM.INV(BinomTrials,_xlfn.GAMMA.INV(Table3[[#This Row],[RV gamma]],GammaShape1,GammaRate1)/BinomTrials,Table3[[#This Row],[RV binom]])</f>
        <v>0</v>
      </c>
      <c r="K3649" s="1">
        <f>Table3[[#This Row],[Risk 1 Simulated occurences]]*_xlfn.LOGNORM.INV(Table3[[#This Row],[RV lognorm]],(LN(ImpLow1)+LN(ImpUp1))/2,(LN(ImpUp1)-LN(ImpLow1))/3.29)</f>
        <v>0</v>
      </c>
      <c r="L3649">
        <f>_xlfn.BINOM.INV(BinomTrials,_xlfn.GAMMA.INV(Table3[[#This Row],[RV gamma]],GammaShape2,GammaRate2)/BinomTrials,Table3[[#This Row],[RV binom]])</f>
        <v>0</v>
      </c>
      <c r="M3649" s="1">
        <f>Table3[[#This Row],[Risk 2 simulated occurences]]*_xlfn.LOGNORM.INV(Table3[[#This Row],[RV lognorm]],(LN(ImpLow2)+LN(ImpUp2))/2,(LN(ImpUp2)-LN(ImpLow2))/3.29)</f>
        <v>0</v>
      </c>
    </row>
    <row r="3650" spans="7:13">
      <c r="G3650">
        <v>0.23838981810882212</v>
      </c>
      <c r="H3650">
        <v>0.49796608905213235</v>
      </c>
      <c r="I3650">
        <v>0.75754235999544262</v>
      </c>
      <c r="J3650">
        <f>_xlfn.BINOM.INV(BinomTrials,_xlfn.GAMMA.INV(Table3[[#This Row],[RV gamma]],GammaShape1,GammaRate1)/BinomTrials,Table3[[#This Row],[RV binom]])</f>
        <v>0</v>
      </c>
      <c r="K3650" s="1">
        <f>Table3[[#This Row],[Risk 1 Simulated occurences]]*_xlfn.LOGNORM.INV(Table3[[#This Row],[RV lognorm]],(LN(ImpLow1)+LN(ImpUp1))/2,(LN(ImpUp1)-LN(ImpLow1))/3.29)</f>
        <v>0</v>
      </c>
      <c r="L3650">
        <f>_xlfn.BINOM.INV(BinomTrials,_xlfn.GAMMA.INV(Table3[[#This Row],[RV gamma]],GammaShape2,GammaRate2)/BinomTrials,Table3[[#This Row],[RV binom]])</f>
        <v>0</v>
      </c>
      <c r="M3650" s="1">
        <f>Table3[[#This Row],[Risk 2 simulated occurences]]*_xlfn.LOGNORM.INV(Table3[[#This Row],[RV lognorm]],(LN(ImpLow2)+LN(ImpUp2))/2,(LN(ImpUp2)-LN(ImpLow2))/3.29)</f>
        <v>0</v>
      </c>
    </row>
    <row r="3651" spans="7:13">
      <c r="G3651">
        <v>0.61767295497361241</v>
      </c>
      <c r="H3651">
        <v>0.31605869918878132</v>
      </c>
      <c r="I3651">
        <v>1.4444443403950168E-2</v>
      </c>
      <c r="J3651">
        <f>_xlfn.BINOM.INV(BinomTrials,_xlfn.GAMMA.INV(Table3[[#This Row],[RV gamma]],GammaShape1,GammaRate1)/BinomTrials,Table3[[#This Row],[RV binom]])</f>
        <v>0</v>
      </c>
      <c r="K3651" s="1">
        <f>Table3[[#This Row],[Risk 1 Simulated occurences]]*_xlfn.LOGNORM.INV(Table3[[#This Row],[RV lognorm]],(LN(ImpLow1)+LN(ImpUp1))/2,(LN(ImpUp1)-LN(ImpLow1))/3.29)</f>
        <v>0</v>
      </c>
      <c r="L3651">
        <f>_xlfn.BINOM.INV(BinomTrials,_xlfn.GAMMA.INV(Table3[[#This Row],[RV gamma]],GammaShape2,GammaRate2)/BinomTrials,Table3[[#This Row],[RV binom]])</f>
        <v>0</v>
      </c>
      <c r="M3651" s="1">
        <f>Table3[[#This Row],[Risk 2 simulated occurences]]*_xlfn.LOGNORM.INV(Table3[[#This Row],[RV lognorm]],(LN(ImpLow2)+LN(ImpUp2))/2,(LN(ImpUp2)-LN(ImpLow2))/3.29)</f>
        <v>0</v>
      </c>
    </row>
    <row r="3652" spans="7:13">
      <c r="G3652">
        <v>0.22935424150403322</v>
      </c>
      <c r="H3652">
        <v>0.99855726584724958</v>
      </c>
      <c r="I3652">
        <v>0.76776029019046588</v>
      </c>
      <c r="J3652">
        <f>_xlfn.BINOM.INV(BinomTrials,_xlfn.GAMMA.INV(Table3[[#This Row],[RV gamma]],GammaShape1,GammaRate1)/BinomTrials,Table3[[#This Row],[RV binom]])</f>
        <v>3</v>
      </c>
      <c r="K3652" s="1">
        <f>Table3[[#This Row],[Risk 1 Simulated occurences]]*_xlfn.LOGNORM.INV(Table3[[#This Row],[RV lognorm]],(LN(ImpLow1)+LN(ImpUp1))/2,(LN(ImpUp1)-LN(ImpLow1))/3.29)</f>
        <v>158291.97035356949</v>
      </c>
      <c r="L3652">
        <f>_xlfn.BINOM.INV(BinomTrials,_xlfn.GAMMA.INV(Table3[[#This Row],[RV gamma]],GammaShape2,GammaRate2)/BinomTrials,Table3[[#This Row],[RV binom]])</f>
        <v>2</v>
      </c>
      <c r="M3652" s="1">
        <f>Table3[[#This Row],[Risk 2 simulated occurences]]*_xlfn.LOGNORM.INV(Table3[[#This Row],[RV lognorm]],(LN(ImpLow2)+LN(ImpUp2))/2,(LN(ImpUp2)-LN(ImpLow2))/3.29)</f>
        <v>10552798.023571301</v>
      </c>
    </row>
    <row r="3653" spans="7:13">
      <c r="G3653">
        <v>0.75673695828613685</v>
      </c>
      <c r="H3653">
        <v>0.75196709472311996</v>
      </c>
      <c r="I3653">
        <v>0.74719723116010295</v>
      </c>
      <c r="J3653">
        <f>_xlfn.BINOM.INV(BinomTrials,_xlfn.GAMMA.INV(Table3[[#This Row],[RV gamma]],GammaShape1,GammaRate1)/BinomTrials,Table3[[#This Row],[RV binom]])</f>
        <v>1</v>
      </c>
      <c r="K3653" s="1">
        <f>Table3[[#This Row],[Risk 1 Simulated occurences]]*_xlfn.LOGNORM.INV(Table3[[#This Row],[RV lognorm]],(LN(ImpLow1)+LN(ImpUp1))/2,(LN(ImpUp1)-LN(ImpLow1))/3.29)</f>
        <v>50389.396723918704</v>
      </c>
      <c r="L3653">
        <f>_xlfn.BINOM.INV(BinomTrials,_xlfn.GAMMA.INV(Table3[[#This Row],[RV gamma]],GammaShape2,GammaRate2)/BinomTrials,Table3[[#This Row],[RV binom]])</f>
        <v>0</v>
      </c>
      <c r="M3653" s="1">
        <f>Table3[[#This Row],[Risk 2 simulated occurences]]*_xlfn.LOGNORM.INV(Table3[[#This Row],[RV lognorm]],(LN(ImpLow2)+LN(ImpUp2))/2,(LN(ImpUp2)-LN(ImpLow2))/3.29)</f>
        <v>0</v>
      </c>
    </row>
    <row r="3654" spans="7:13">
      <c r="G3654">
        <v>0.47805791510178608</v>
      </c>
      <c r="H3654">
        <v>0.31096101147633093</v>
      </c>
      <c r="I3654">
        <v>0.14386410785087575</v>
      </c>
      <c r="J3654">
        <f>_xlfn.BINOM.INV(BinomTrials,_xlfn.GAMMA.INV(Table3[[#This Row],[RV gamma]],GammaShape1,GammaRate1)/BinomTrials,Table3[[#This Row],[RV binom]])</f>
        <v>0</v>
      </c>
      <c r="K3654" s="1">
        <f>Table3[[#This Row],[Risk 1 Simulated occurences]]*_xlfn.LOGNORM.INV(Table3[[#This Row],[RV lognorm]],(LN(ImpLow1)+LN(ImpUp1))/2,(LN(ImpUp1)-LN(ImpLow1))/3.29)</f>
        <v>0</v>
      </c>
      <c r="L3654">
        <f>_xlfn.BINOM.INV(BinomTrials,_xlfn.GAMMA.INV(Table3[[#This Row],[RV gamma]],GammaShape2,GammaRate2)/BinomTrials,Table3[[#This Row],[RV binom]])</f>
        <v>0</v>
      </c>
      <c r="M3654" s="1">
        <f>Table3[[#This Row],[Risk 2 simulated occurences]]*_xlfn.LOGNORM.INV(Table3[[#This Row],[RV lognorm]],(LN(ImpLow2)+LN(ImpUp2))/2,(LN(ImpUp2)-LN(ImpLow2))/3.29)</f>
        <v>0</v>
      </c>
    </row>
    <row r="3655" spans="7:13">
      <c r="G3655">
        <v>0.7193791157190591</v>
      </c>
      <c r="H3655">
        <v>0.32171988269394258</v>
      </c>
      <c r="I3655">
        <v>0.92406064966882606</v>
      </c>
      <c r="J3655">
        <f>_xlfn.BINOM.INV(BinomTrials,_xlfn.GAMMA.INV(Table3[[#This Row],[RV gamma]],GammaShape1,GammaRate1)/BinomTrials,Table3[[#This Row],[RV binom]])</f>
        <v>0</v>
      </c>
      <c r="K3655" s="1">
        <f>Table3[[#This Row],[Risk 1 Simulated occurences]]*_xlfn.LOGNORM.INV(Table3[[#This Row],[RV lognorm]],(LN(ImpLow1)+LN(ImpUp1))/2,(LN(ImpUp1)-LN(ImpLow1))/3.29)</f>
        <v>0</v>
      </c>
      <c r="L3655">
        <f>_xlfn.BINOM.INV(BinomTrials,_xlfn.GAMMA.INV(Table3[[#This Row],[RV gamma]],GammaShape2,GammaRate2)/BinomTrials,Table3[[#This Row],[RV binom]])</f>
        <v>0</v>
      </c>
      <c r="M3655" s="1">
        <f>Table3[[#This Row],[Risk 2 simulated occurences]]*_xlfn.LOGNORM.INV(Table3[[#This Row],[RV lognorm]],(LN(ImpLow2)+LN(ImpUp2))/2,(LN(ImpUp2)-LN(ImpLow2))/3.29)</f>
        <v>0</v>
      </c>
    </row>
    <row r="3656" spans="7:13">
      <c r="G3656">
        <v>0.60479789022579689</v>
      </c>
      <c r="H3656">
        <v>0.14606843709296941</v>
      </c>
      <c r="I3656">
        <v>0.68733898396014192</v>
      </c>
      <c r="J3656">
        <f>_xlfn.BINOM.INV(BinomTrials,_xlfn.GAMMA.INV(Table3[[#This Row],[RV gamma]],GammaShape1,GammaRate1)/BinomTrials,Table3[[#This Row],[RV binom]])</f>
        <v>0</v>
      </c>
      <c r="K3656" s="1">
        <f>Table3[[#This Row],[Risk 1 Simulated occurences]]*_xlfn.LOGNORM.INV(Table3[[#This Row],[RV lognorm]],(LN(ImpLow1)+LN(ImpUp1))/2,(LN(ImpUp1)-LN(ImpLow1))/3.29)</f>
        <v>0</v>
      </c>
      <c r="L3656">
        <f>_xlfn.BINOM.INV(BinomTrials,_xlfn.GAMMA.INV(Table3[[#This Row],[RV gamma]],GammaShape2,GammaRate2)/BinomTrials,Table3[[#This Row],[RV binom]])</f>
        <v>0</v>
      </c>
      <c r="M3656" s="1">
        <f>Table3[[#This Row],[Risk 2 simulated occurences]]*_xlfn.LOGNORM.INV(Table3[[#This Row],[RV lognorm]],(LN(ImpLow2)+LN(ImpUp2))/2,(LN(ImpUp2)-LN(ImpLow2))/3.29)</f>
        <v>0</v>
      </c>
    </row>
    <row r="3657" spans="7:13">
      <c r="G3657">
        <v>0.8381410249686525</v>
      </c>
      <c r="H3657">
        <v>0.97222222153666538</v>
      </c>
      <c r="I3657">
        <v>0.10630341810467812</v>
      </c>
      <c r="J3657">
        <f>_xlfn.BINOM.INV(BinomTrials,_xlfn.GAMMA.INV(Table3[[#This Row],[RV gamma]],GammaShape1,GammaRate1)/BinomTrials,Table3[[#This Row],[RV binom]])</f>
        <v>2</v>
      </c>
      <c r="K3657" s="1">
        <f>Table3[[#This Row],[Risk 1 Simulated occurences]]*_xlfn.LOGNORM.INV(Table3[[#This Row],[RV lognorm]],(LN(ImpLow1)+LN(ImpUp1))/2,(LN(ImpUp1)-LN(ImpLow1))/3.29)</f>
        <v>26434.804945183507</v>
      </c>
      <c r="L3657">
        <f>_xlfn.BINOM.INV(BinomTrials,_xlfn.GAMMA.INV(Table3[[#This Row],[RV gamma]],GammaShape2,GammaRate2)/BinomTrials,Table3[[#This Row],[RV binom]])</f>
        <v>1</v>
      </c>
      <c r="M3657" s="1">
        <f>Table3[[#This Row],[Risk 2 simulated occurences]]*_xlfn.LOGNORM.INV(Table3[[#This Row],[RV lognorm]],(LN(ImpLow2)+LN(ImpUp2))/2,(LN(ImpUp2)-LN(ImpLow2))/3.29)</f>
        <v>1321740.2472591759</v>
      </c>
    </row>
    <row r="3658" spans="7:13">
      <c r="G3658">
        <v>0.63620664814310457</v>
      </c>
      <c r="H3658">
        <v>0.13887736673414586</v>
      </c>
      <c r="I3658">
        <v>0.64154808532518715</v>
      </c>
      <c r="J3658">
        <f>_xlfn.BINOM.INV(BinomTrials,_xlfn.GAMMA.INV(Table3[[#This Row],[RV gamma]],GammaShape1,GammaRate1)/BinomTrials,Table3[[#This Row],[RV binom]])</f>
        <v>0</v>
      </c>
      <c r="K3658" s="1">
        <f>Table3[[#This Row],[Risk 1 Simulated occurences]]*_xlfn.LOGNORM.INV(Table3[[#This Row],[RV lognorm]],(LN(ImpLow1)+LN(ImpUp1))/2,(LN(ImpUp1)-LN(ImpLow1))/3.29)</f>
        <v>0</v>
      </c>
      <c r="L3658">
        <f>_xlfn.BINOM.INV(BinomTrials,_xlfn.GAMMA.INV(Table3[[#This Row],[RV gamma]],GammaShape2,GammaRate2)/BinomTrials,Table3[[#This Row],[RV binom]])</f>
        <v>0</v>
      </c>
      <c r="M3658" s="1">
        <f>Table3[[#This Row],[Risk 2 simulated occurences]]*_xlfn.LOGNORM.INV(Table3[[#This Row],[RV lognorm]],(LN(ImpLow2)+LN(ImpUp2))/2,(LN(ImpUp2)-LN(ImpLow2))/3.29)</f>
        <v>0</v>
      </c>
    </row>
    <row r="3659" spans="7:13">
      <c r="G3659">
        <v>0.7251353411586654</v>
      </c>
      <c r="H3659">
        <v>0.11190270078922748</v>
      </c>
      <c r="I3659">
        <v>0.49867006041978956</v>
      </c>
      <c r="J3659">
        <f>_xlfn.BINOM.INV(BinomTrials,_xlfn.GAMMA.INV(Table3[[#This Row],[RV gamma]],GammaShape1,GammaRate1)/BinomTrials,Table3[[#This Row],[RV binom]])</f>
        <v>0</v>
      </c>
      <c r="K3659" s="1">
        <f>Table3[[#This Row],[Risk 1 Simulated occurences]]*_xlfn.LOGNORM.INV(Table3[[#This Row],[RV lognorm]],(LN(ImpLow1)+LN(ImpUp1))/2,(LN(ImpUp1)-LN(ImpLow1))/3.29)</f>
        <v>0</v>
      </c>
      <c r="L3659">
        <f>_xlfn.BINOM.INV(BinomTrials,_xlfn.GAMMA.INV(Table3[[#This Row],[RV gamma]],GammaShape2,GammaRate2)/BinomTrials,Table3[[#This Row],[RV binom]])</f>
        <v>0</v>
      </c>
      <c r="M3659" s="1">
        <f>Table3[[#This Row],[Risk 2 simulated occurences]]*_xlfn.LOGNORM.INV(Table3[[#This Row],[RV lognorm]],(LN(ImpLow2)+LN(ImpUp2))/2,(LN(ImpUp2)-LN(ImpLow2))/3.29)</f>
        <v>0</v>
      </c>
    </row>
    <row r="3660" spans="7:13">
      <c r="G3660">
        <v>0.34967885368954338</v>
      </c>
      <c r="H3660">
        <v>0.74869216454620113</v>
      </c>
      <c r="I3660">
        <v>0.1477054754028588</v>
      </c>
      <c r="J3660">
        <f>_xlfn.BINOM.INV(BinomTrials,_xlfn.GAMMA.INV(Table3[[#This Row],[RV gamma]],GammaShape1,GammaRate1)/BinomTrials,Table3[[#This Row],[RV binom]])</f>
        <v>1</v>
      </c>
      <c r="K3660" s="1">
        <f>Table3[[#This Row],[Risk 1 Simulated occurences]]*_xlfn.LOGNORM.INV(Table3[[#This Row],[RV lognorm]],(LN(ImpLow1)+LN(ImpUp1))/2,(LN(ImpUp1)-LN(ImpLow1))/3.29)</f>
        <v>15204.356646168488</v>
      </c>
      <c r="L3660">
        <f>_xlfn.BINOM.INV(BinomTrials,_xlfn.GAMMA.INV(Table3[[#This Row],[RV gamma]],GammaShape2,GammaRate2)/BinomTrials,Table3[[#This Row],[RV binom]])</f>
        <v>0</v>
      </c>
      <c r="M3660" s="1">
        <f>Table3[[#This Row],[Risk 2 simulated occurences]]*_xlfn.LOGNORM.INV(Table3[[#This Row],[RV lognorm]],(LN(ImpLow2)+LN(ImpUp2))/2,(LN(ImpUp2)-LN(ImpLow2))/3.29)</f>
        <v>0</v>
      </c>
    </row>
    <row r="3661" spans="7:13">
      <c r="G3661">
        <v>5.2493960155404154E-2</v>
      </c>
      <c r="H3661">
        <v>0.26920952800158854</v>
      </c>
      <c r="I3661">
        <v>0.48592509584777294</v>
      </c>
      <c r="J3661">
        <f>_xlfn.BINOM.INV(BinomTrials,_xlfn.GAMMA.INV(Table3[[#This Row],[RV gamma]],GammaShape1,GammaRate1)/BinomTrials,Table3[[#This Row],[RV binom]])</f>
        <v>0</v>
      </c>
      <c r="K3661" s="1">
        <f>Table3[[#This Row],[Risk 1 Simulated occurences]]*_xlfn.LOGNORM.INV(Table3[[#This Row],[RV lognorm]],(LN(ImpLow1)+LN(ImpUp1))/2,(LN(ImpUp1)-LN(ImpLow1))/3.29)</f>
        <v>0</v>
      </c>
      <c r="L3661">
        <f>_xlfn.BINOM.INV(BinomTrials,_xlfn.GAMMA.INV(Table3[[#This Row],[RV gamma]],GammaShape2,GammaRate2)/BinomTrials,Table3[[#This Row],[RV binom]])</f>
        <v>0</v>
      </c>
      <c r="M3661" s="1">
        <f>Table3[[#This Row],[Risk 2 simulated occurences]]*_xlfn.LOGNORM.INV(Table3[[#This Row],[RV lognorm]],(LN(ImpLow2)+LN(ImpUp2))/2,(LN(ImpUp2)-LN(ImpLow2))/3.29)</f>
        <v>0</v>
      </c>
    </row>
    <row r="3662" spans="7:13">
      <c r="G3662">
        <v>0.26598833187762105</v>
      </c>
      <c r="H3662">
        <v>0.60453712269875082</v>
      </c>
      <c r="I3662">
        <v>0.94308591351988069</v>
      </c>
      <c r="J3662">
        <f>_xlfn.BINOM.INV(BinomTrials,_xlfn.GAMMA.INV(Table3[[#This Row],[RV gamma]],GammaShape1,GammaRate1)/BinomTrials,Table3[[#This Row],[RV binom]])</f>
        <v>0</v>
      </c>
      <c r="K3662" s="1">
        <f>Table3[[#This Row],[Risk 1 Simulated occurences]]*_xlfn.LOGNORM.INV(Table3[[#This Row],[RV lognorm]],(LN(ImpLow1)+LN(ImpUp1))/2,(LN(ImpUp1)-LN(ImpLow1))/3.29)</f>
        <v>0</v>
      </c>
      <c r="L3662">
        <f>_xlfn.BINOM.INV(BinomTrials,_xlfn.GAMMA.INV(Table3[[#This Row],[RV gamma]],GammaShape2,GammaRate2)/BinomTrials,Table3[[#This Row],[RV binom]])</f>
        <v>0</v>
      </c>
      <c r="M3662" s="1">
        <f>Table3[[#This Row],[Risk 2 simulated occurences]]*_xlfn.LOGNORM.INV(Table3[[#This Row],[RV lognorm]],(LN(ImpLow2)+LN(ImpUp2))/2,(LN(ImpUp2)-LN(ImpLow2))/3.29)</f>
        <v>0</v>
      </c>
    </row>
    <row r="3663" spans="7:13">
      <c r="G3663">
        <v>0.46589386717690801</v>
      </c>
      <c r="H3663">
        <v>0.45542119790586699</v>
      </c>
      <c r="I3663">
        <v>0.44494852863482598</v>
      </c>
      <c r="J3663">
        <f>_xlfn.BINOM.INV(BinomTrials,_xlfn.GAMMA.INV(Table3[[#This Row],[RV gamma]],GammaShape1,GammaRate1)/BinomTrials,Table3[[#This Row],[RV binom]])</f>
        <v>0</v>
      </c>
      <c r="K3663" s="1">
        <f>Table3[[#This Row],[Risk 1 Simulated occurences]]*_xlfn.LOGNORM.INV(Table3[[#This Row],[RV lognorm]],(LN(ImpLow1)+LN(ImpUp1))/2,(LN(ImpUp1)-LN(ImpLow1))/3.29)</f>
        <v>0</v>
      </c>
      <c r="L3663">
        <f>_xlfn.BINOM.INV(BinomTrials,_xlfn.GAMMA.INV(Table3[[#This Row],[RV gamma]],GammaShape2,GammaRate2)/BinomTrials,Table3[[#This Row],[RV binom]])</f>
        <v>0</v>
      </c>
      <c r="M3663" s="1">
        <f>Table3[[#This Row],[Risk 2 simulated occurences]]*_xlfn.LOGNORM.INV(Table3[[#This Row],[RV lognorm]],(LN(ImpLow2)+LN(ImpUp2))/2,(LN(ImpUp2)-LN(ImpLow2))/3.29)</f>
        <v>0</v>
      </c>
    </row>
    <row r="3664" spans="7:13">
      <c r="G3664">
        <v>0.27822564229286539</v>
      </c>
      <c r="H3664">
        <v>0.264073203906451</v>
      </c>
      <c r="I3664">
        <v>0.24992076552003659</v>
      </c>
      <c r="J3664">
        <f>_xlfn.BINOM.INV(BinomTrials,_xlfn.GAMMA.INV(Table3[[#This Row],[RV gamma]],GammaShape1,GammaRate1)/BinomTrials,Table3[[#This Row],[RV binom]])</f>
        <v>0</v>
      </c>
      <c r="K3664" s="1">
        <f>Table3[[#This Row],[Risk 1 Simulated occurences]]*_xlfn.LOGNORM.INV(Table3[[#This Row],[RV lognorm]],(LN(ImpLow1)+LN(ImpUp1))/2,(LN(ImpUp1)-LN(ImpLow1))/3.29)</f>
        <v>0</v>
      </c>
      <c r="L3664">
        <f>_xlfn.BINOM.INV(BinomTrials,_xlfn.GAMMA.INV(Table3[[#This Row],[RV gamma]],GammaShape2,GammaRate2)/BinomTrials,Table3[[#This Row],[RV binom]])</f>
        <v>0</v>
      </c>
      <c r="M3664" s="1">
        <f>Table3[[#This Row],[Risk 2 simulated occurences]]*_xlfn.LOGNORM.INV(Table3[[#This Row],[RV lognorm]],(LN(ImpLow2)+LN(ImpUp2))/2,(LN(ImpUp2)-LN(ImpLow2))/3.29)</f>
        <v>0</v>
      </c>
    </row>
    <row r="3665" spans="7:13">
      <c r="G3665">
        <v>0.13837001618853306</v>
      </c>
      <c r="H3665">
        <v>0.27833805572164155</v>
      </c>
      <c r="I3665">
        <v>0.41830609525475004</v>
      </c>
      <c r="J3665">
        <f>_xlfn.BINOM.INV(BinomTrials,_xlfn.GAMMA.INV(Table3[[#This Row],[RV gamma]],GammaShape1,GammaRate1)/BinomTrials,Table3[[#This Row],[RV binom]])</f>
        <v>0</v>
      </c>
      <c r="K3665" s="1">
        <f>Table3[[#This Row],[Risk 1 Simulated occurences]]*_xlfn.LOGNORM.INV(Table3[[#This Row],[RV lognorm]],(LN(ImpLow1)+LN(ImpUp1))/2,(LN(ImpUp1)-LN(ImpLow1))/3.29)</f>
        <v>0</v>
      </c>
      <c r="L3665">
        <f>_xlfn.BINOM.INV(BinomTrials,_xlfn.GAMMA.INV(Table3[[#This Row],[RV gamma]],GammaShape2,GammaRate2)/BinomTrials,Table3[[#This Row],[RV binom]])</f>
        <v>0</v>
      </c>
      <c r="M3665" s="1">
        <f>Table3[[#This Row],[Risk 2 simulated occurences]]*_xlfn.LOGNORM.INV(Table3[[#This Row],[RV lognorm]],(LN(ImpLow2)+LN(ImpUp2))/2,(LN(ImpUp2)-LN(ImpLow2))/3.29)</f>
        <v>0</v>
      </c>
    </row>
    <row r="3666" spans="7:13">
      <c r="G3666">
        <v>0.58486208067501988</v>
      </c>
      <c r="H3666">
        <v>2.7702513629432074E-2</v>
      </c>
      <c r="I3666">
        <v>0.47054294658384421</v>
      </c>
      <c r="J3666">
        <f>_xlfn.BINOM.INV(BinomTrials,_xlfn.GAMMA.INV(Table3[[#This Row],[RV gamma]],GammaShape1,GammaRate1)/BinomTrials,Table3[[#This Row],[RV binom]])</f>
        <v>0</v>
      </c>
      <c r="K3666" s="1">
        <f>Table3[[#This Row],[Risk 1 Simulated occurences]]*_xlfn.LOGNORM.INV(Table3[[#This Row],[RV lognorm]],(LN(ImpLow1)+LN(ImpUp1))/2,(LN(ImpUp1)-LN(ImpLow1))/3.29)</f>
        <v>0</v>
      </c>
      <c r="L3666">
        <f>_xlfn.BINOM.INV(BinomTrials,_xlfn.GAMMA.INV(Table3[[#This Row],[RV gamma]],GammaShape2,GammaRate2)/BinomTrials,Table3[[#This Row],[RV binom]])</f>
        <v>0</v>
      </c>
      <c r="M3666" s="1">
        <f>Table3[[#This Row],[Risk 2 simulated occurences]]*_xlfn.LOGNORM.INV(Table3[[#This Row],[RV lognorm]],(LN(ImpLow2)+LN(ImpUp2))/2,(LN(ImpUp2)-LN(ImpLow2))/3.29)</f>
        <v>0</v>
      </c>
    </row>
    <row r="3667" spans="7:13">
      <c r="G3667">
        <v>0.77698990505979859</v>
      </c>
      <c r="H3667">
        <v>0.59614656986489267</v>
      </c>
      <c r="I3667">
        <v>0.41530323466998675</v>
      </c>
      <c r="J3667">
        <f>_xlfn.BINOM.INV(BinomTrials,_xlfn.GAMMA.INV(Table3[[#This Row],[RV gamma]],GammaShape1,GammaRate1)/BinomTrials,Table3[[#This Row],[RV binom]])</f>
        <v>1</v>
      </c>
      <c r="K3667" s="1">
        <f>Table3[[#This Row],[Risk 1 Simulated occurences]]*_xlfn.LOGNORM.INV(Table3[[#This Row],[RV lognorm]],(LN(ImpLow1)+LN(ImpUp1))/2,(LN(ImpUp1)-LN(ImpLow1))/3.29)</f>
        <v>27225.606559724671</v>
      </c>
      <c r="L3667">
        <f>_xlfn.BINOM.INV(BinomTrials,_xlfn.GAMMA.INV(Table3[[#This Row],[RV gamma]],GammaShape2,GammaRate2)/BinomTrials,Table3[[#This Row],[RV binom]])</f>
        <v>0</v>
      </c>
      <c r="M3667" s="1">
        <f>Table3[[#This Row],[Risk 2 simulated occurences]]*_xlfn.LOGNORM.INV(Table3[[#This Row],[RV lognorm]],(LN(ImpLow2)+LN(ImpUp2))/2,(LN(ImpUp2)-LN(ImpLow2))/3.29)</f>
        <v>0</v>
      </c>
    </row>
    <row r="3668" spans="7:13">
      <c r="G3668">
        <v>0.86933434003467402</v>
      </c>
      <c r="H3668">
        <v>0.43539971925104026</v>
      </c>
      <c r="I3668">
        <v>1.465098467406397E-3</v>
      </c>
      <c r="J3668">
        <f>_xlfn.BINOM.INV(BinomTrials,_xlfn.GAMMA.INV(Table3[[#This Row],[RV gamma]],GammaShape1,GammaRate1)/BinomTrials,Table3[[#This Row],[RV binom]])</f>
        <v>0</v>
      </c>
      <c r="K3668" s="1">
        <f>Table3[[#This Row],[Risk 1 Simulated occurences]]*_xlfn.LOGNORM.INV(Table3[[#This Row],[RV lognorm]],(LN(ImpLow1)+LN(ImpUp1))/2,(LN(ImpUp1)-LN(ImpLow1))/3.29)</f>
        <v>0</v>
      </c>
      <c r="L3668">
        <f>_xlfn.BINOM.INV(BinomTrials,_xlfn.GAMMA.INV(Table3[[#This Row],[RV gamma]],GammaShape2,GammaRate2)/BinomTrials,Table3[[#This Row],[RV binom]])</f>
        <v>0</v>
      </c>
      <c r="M3668" s="1">
        <f>Table3[[#This Row],[Risk 2 simulated occurences]]*_xlfn.LOGNORM.INV(Table3[[#This Row],[RV lognorm]],(LN(ImpLow2)+LN(ImpUp2))/2,(LN(ImpUp2)-LN(ImpLow2))/3.29)</f>
        <v>0</v>
      </c>
    </row>
    <row r="3669" spans="7:13">
      <c r="G3669">
        <v>0.9022529627672643</v>
      </c>
      <c r="H3669">
        <v>0.76308145223328916</v>
      </c>
      <c r="I3669">
        <v>0.62390994169931391</v>
      </c>
      <c r="J3669">
        <f>_xlfn.BINOM.INV(BinomTrials,_xlfn.GAMMA.INV(Table3[[#This Row],[RV gamma]],GammaShape1,GammaRate1)/BinomTrials,Table3[[#This Row],[RV binom]])</f>
        <v>1</v>
      </c>
      <c r="K3669" s="1">
        <f>Table3[[#This Row],[Risk 1 Simulated occurences]]*_xlfn.LOGNORM.INV(Table3[[#This Row],[RV lognorm]],(LN(ImpLow1)+LN(ImpUp1))/2,(LN(ImpUp1)-LN(ImpLow1))/3.29)</f>
        <v>39443.687709299404</v>
      </c>
      <c r="L3669">
        <f>_xlfn.BINOM.INV(BinomTrials,_xlfn.GAMMA.INV(Table3[[#This Row],[RV gamma]],GammaShape2,GammaRate2)/BinomTrials,Table3[[#This Row],[RV binom]])</f>
        <v>0</v>
      </c>
      <c r="M3669" s="1">
        <f>Table3[[#This Row],[Risk 2 simulated occurences]]*_xlfn.LOGNORM.INV(Table3[[#This Row],[RV lognorm]],(LN(ImpLow2)+LN(ImpUp2))/2,(LN(ImpUp2)-LN(ImpLow2))/3.29)</f>
        <v>0</v>
      </c>
    </row>
    <row r="3670" spans="7:13">
      <c r="G3670">
        <v>0.16554522941147221</v>
      </c>
      <c r="H3670">
        <v>0.10996768489012852</v>
      </c>
      <c r="I3670">
        <v>5.4390140368784846E-2</v>
      </c>
      <c r="J3670">
        <f>_xlfn.BINOM.INV(BinomTrials,_xlfn.GAMMA.INV(Table3[[#This Row],[RV gamma]],GammaShape1,GammaRate1)/BinomTrials,Table3[[#This Row],[RV binom]])</f>
        <v>0</v>
      </c>
      <c r="K3670" s="1">
        <f>Table3[[#This Row],[Risk 1 Simulated occurences]]*_xlfn.LOGNORM.INV(Table3[[#This Row],[RV lognorm]],(LN(ImpLow1)+LN(ImpUp1))/2,(LN(ImpUp1)-LN(ImpLow1))/3.29)</f>
        <v>0</v>
      </c>
      <c r="L3670">
        <f>_xlfn.BINOM.INV(BinomTrials,_xlfn.GAMMA.INV(Table3[[#This Row],[RV gamma]],GammaShape2,GammaRate2)/BinomTrials,Table3[[#This Row],[RV binom]])</f>
        <v>0</v>
      </c>
      <c r="M3670" s="1">
        <f>Table3[[#This Row],[Risk 2 simulated occurences]]*_xlfn.LOGNORM.INV(Table3[[#This Row],[RV lognorm]],(LN(ImpLow2)+LN(ImpUp2))/2,(LN(ImpUp2)-LN(ImpLow2))/3.29)</f>
        <v>0</v>
      </c>
    </row>
    <row r="3671" spans="7:13">
      <c r="G3671">
        <v>0.31867071861339302</v>
      </c>
      <c r="H3671">
        <v>0.22687994839012621</v>
      </c>
      <c r="I3671">
        <v>0.13508917816685939</v>
      </c>
      <c r="J3671">
        <f>_xlfn.BINOM.INV(BinomTrials,_xlfn.GAMMA.INV(Table3[[#This Row],[RV gamma]],GammaShape1,GammaRate1)/BinomTrials,Table3[[#This Row],[RV binom]])</f>
        <v>0</v>
      </c>
      <c r="K3671" s="1">
        <f>Table3[[#This Row],[Risk 1 Simulated occurences]]*_xlfn.LOGNORM.INV(Table3[[#This Row],[RV lognorm]],(LN(ImpLow1)+LN(ImpUp1))/2,(LN(ImpUp1)-LN(ImpLow1))/3.29)</f>
        <v>0</v>
      </c>
      <c r="L3671">
        <f>_xlfn.BINOM.INV(BinomTrials,_xlfn.GAMMA.INV(Table3[[#This Row],[RV gamma]],GammaShape2,GammaRate2)/BinomTrials,Table3[[#This Row],[RV binom]])</f>
        <v>0</v>
      </c>
      <c r="M3671" s="1">
        <f>Table3[[#This Row],[Risk 2 simulated occurences]]*_xlfn.LOGNORM.INV(Table3[[#This Row],[RV lognorm]],(LN(ImpLow2)+LN(ImpUp2))/2,(LN(ImpUp2)-LN(ImpLow2))/3.29)</f>
        <v>0</v>
      </c>
    </row>
    <row r="3672" spans="7:13">
      <c r="G3672">
        <v>0.89876773529628651</v>
      </c>
      <c r="H3672">
        <v>0.17129259285111567</v>
      </c>
      <c r="I3672">
        <v>0.44381745040594484</v>
      </c>
      <c r="J3672">
        <f>_xlfn.BINOM.INV(BinomTrials,_xlfn.GAMMA.INV(Table3[[#This Row],[RV gamma]],GammaShape1,GammaRate1)/BinomTrials,Table3[[#This Row],[RV binom]])</f>
        <v>0</v>
      </c>
      <c r="K3672" s="1">
        <f>Table3[[#This Row],[Risk 1 Simulated occurences]]*_xlfn.LOGNORM.INV(Table3[[#This Row],[RV lognorm]],(LN(ImpLow1)+LN(ImpUp1))/2,(LN(ImpUp1)-LN(ImpLow1))/3.29)</f>
        <v>0</v>
      </c>
      <c r="L3672">
        <f>_xlfn.BINOM.INV(BinomTrials,_xlfn.GAMMA.INV(Table3[[#This Row],[RV gamma]],GammaShape2,GammaRate2)/BinomTrials,Table3[[#This Row],[RV binom]])</f>
        <v>0</v>
      </c>
      <c r="M3672" s="1">
        <f>Table3[[#This Row],[Risk 2 simulated occurences]]*_xlfn.LOGNORM.INV(Table3[[#This Row],[RV lognorm]],(LN(ImpLow2)+LN(ImpUp2))/2,(LN(ImpUp2)-LN(ImpLow2))/3.29)</f>
        <v>0</v>
      </c>
    </row>
    <row r="3673" spans="7:13">
      <c r="G3673">
        <v>0.58932712468752968</v>
      </c>
      <c r="H3673">
        <v>0.91460804870101065</v>
      </c>
      <c r="I3673">
        <v>0.23988897271449164</v>
      </c>
      <c r="J3673">
        <f>_xlfn.BINOM.INV(BinomTrials,_xlfn.GAMMA.INV(Table3[[#This Row],[RV gamma]],GammaShape1,GammaRate1)/BinomTrials,Table3[[#This Row],[RV binom]])</f>
        <v>2</v>
      </c>
      <c r="K3673" s="1">
        <f>Table3[[#This Row],[Risk 1 Simulated occurences]]*_xlfn.LOGNORM.INV(Table3[[#This Row],[RV lognorm]],(LN(ImpLow1)+LN(ImpUp1))/2,(LN(ImpUp1)-LN(ImpLow1))/3.29)</f>
        <v>38569.125924231543</v>
      </c>
      <c r="L3673">
        <f>_xlfn.BINOM.INV(BinomTrials,_xlfn.GAMMA.INV(Table3[[#This Row],[RV gamma]],GammaShape2,GammaRate2)/BinomTrials,Table3[[#This Row],[RV binom]])</f>
        <v>1</v>
      </c>
      <c r="M3673" s="1">
        <f>Table3[[#This Row],[Risk 2 simulated occurences]]*_xlfn.LOGNORM.INV(Table3[[#This Row],[RV lognorm]],(LN(ImpLow2)+LN(ImpUp2))/2,(LN(ImpUp2)-LN(ImpLow2))/3.29)</f>
        <v>1928456.296211578</v>
      </c>
    </row>
    <row r="3674" spans="7:13">
      <c r="G3674">
        <v>0.82098462331154598</v>
      </c>
      <c r="H3674">
        <v>0.81747451788628223</v>
      </c>
      <c r="I3674">
        <v>0.81396441246101836</v>
      </c>
      <c r="J3674">
        <f>_xlfn.BINOM.INV(BinomTrials,_xlfn.GAMMA.INV(Table3[[#This Row],[RV gamma]],GammaShape1,GammaRate1)/BinomTrials,Table3[[#This Row],[RV binom]])</f>
        <v>1</v>
      </c>
      <c r="K3674" s="1">
        <f>Table3[[#This Row],[Risk 1 Simulated occurences]]*_xlfn.LOGNORM.INV(Table3[[#This Row],[RV lognorm]],(LN(ImpLow1)+LN(ImpUp1))/2,(LN(ImpUp1)-LN(ImpLow1))/3.29)</f>
        <v>59061.861299599295</v>
      </c>
      <c r="L3674">
        <f>_xlfn.BINOM.INV(BinomTrials,_xlfn.GAMMA.INV(Table3[[#This Row],[RV gamma]],GammaShape2,GammaRate2)/BinomTrials,Table3[[#This Row],[RV binom]])</f>
        <v>0</v>
      </c>
      <c r="M3674" s="1">
        <f>Table3[[#This Row],[Risk 2 simulated occurences]]*_xlfn.LOGNORM.INV(Table3[[#This Row],[RV lognorm]],(LN(ImpLow2)+LN(ImpUp2))/2,(LN(ImpUp2)-LN(ImpLow2))/3.29)</f>
        <v>0</v>
      </c>
    </row>
    <row r="3675" spans="7:13">
      <c r="G3675">
        <v>0.28856399715345538</v>
      </c>
      <c r="H3675">
        <v>0.29422211474469961</v>
      </c>
      <c r="I3675">
        <v>0.29988023233594385</v>
      </c>
      <c r="J3675">
        <f>_xlfn.BINOM.INV(BinomTrials,_xlfn.GAMMA.INV(Table3[[#This Row],[RV gamma]],GammaShape1,GammaRate1)/BinomTrials,Table3[[#This Row],[RV binom]])</f>
        <v>0</v>
      </c>
      <c r="K3675" s="1">
        <f>Table3[[#This Row],[Risk 1 Simulated occurences]]*_xlfn.LOGNORM.INV(Table3[[#This Row],[RV lognorm]],(LN(ImpLow1)+LN(ImpUp1))/2,(LN(ImpUp1)-LN(ImpLow1))/3.29)</f>
        <v>0</v>
      </c>
      <c r="L3675">
        <f>_xlfn.BINOM.INV(BinomTrials,_xlfn.GAMMA.INV(Table3[[#This Row],[RV gamma]],GammaShape2,GammaRate2)/BinomTrials,Table3[[#This Row],[RV binom]])</f>
        <v>0</v>
      </c>
      <c r="M3675" s="1">
        <f>Table3[[#This Row],[Risk 2 simulated occurences]]*_xlfn.LOGNORM.INV(Table3[[#This Row],[RV lognorm]],(LN(ImpLow2)+LN(ImpUp2))/2,(LN(ImpUp2)-LN(ImpLow2))/3.29)</f>
        <v>0</v>
      </c>
    </row>
    <row r="3676" spans="7:13">
      <c r="G3676">
        <v>0.89510015812474308</v>
      </c>
      <c r="H3676">
        <v>0.99108251416640469</v>
      </c>
      <c r="I3676">
        <v>8.7064870208066358E-2</v>
      </c>
      <c r="J3676">
        <f>_xlfn.BINOM.INV(BinomTrials,_xlfn.GAMMA.INV(Table3[[#This Row],[RV gamma]],GammaShape1,GammaRate1)/BinomTrials,Table3[[#This Row],[RV binom]])</f>
        <v>3</v>
      </c>
      <c r="K3676" s="1">
        <f>Table3[[#This Row],[Risk 1 Simulated occurences]]*_xlfn.LOGNORM.INV(Table3[[#This Row],[RV lognorm]],(LN(ImpLow1)+LN(ImpUp1))/2,(LN(ImpUp1)-LN(ImpLow1))/3.29)</f>
        <v>36646.726285400349</v>
      </c>
      <c r="L3676">
        <f>_xlfn.BINOM.INV(BinomTrials,_xlfn.GAMMA.INV(Table3[[#This Row],[RV gamma]],GammaShape2,GammaRate2)/BinomTrials,Table3[[#This Row],[RV binom]])</f>
        <v>2</v>
      </c>
      <c r="M3676" s="1">
        <f>Table3[[#This Row],[Risk 2 simulated occurences]]*_xlfn.LOGNORM.INV(Table3[[#This Row],[RV lognorm]],(LN(ImpLow2)+LN(ImpUp2))/2,(LN(ImpUp2)-LN(ImpLow2))/3.29)</f>
        <v>2443115.085693357</v>
      </c>
    </row>
    <row r="3677" spans="7:13">
      <c r="G3677">
        <v>0.94835760255733392</v>
      </c>
      <c r="H3677">
        <v>0.12381559476434048</v>
      </c>
      <c r="I3677">
        <v>0.29927358697134704</v>
      </c>
      <c r="J3677">
        <f>_xlfn.BINOM.INV(BinomTrials,_xlfn.GAMMA.INV(Table3[[#This Row],[RV gamma]],GammaShape1,GammaRate1)/BinomTrials,Table3[[#This Row],[RV binom]])</f>
        <v>0</v>
      </c>
      <c r="K3677" s="1">
        <f>Table3[[#This Row],[Risk 1 Simulated occurences]]*_xlfn.LOGNORM.INV(Table3[[#This Row],[RV lognorm]],(LN(ImpLow1)+LN(ImpUp1))/2,(LN(ImpUp1)-LN(ImpLow1))/3.29)</f>
        <v>0</v>
      </c>
      <c r="L3677">
        <f>_xlfn.BINOM.INV(BinomTrials,_xlfn.GAMMA.INV(Table3[[#This Row],[RV gamma]],GammaShape2,GammaRate2)/BinomTrials,Table3[[#This Row],[RV binom]])</f>
        <v>0</v>
      </c>
      <c r="M3677" s="1">
        <f>Table3[[#This Row],[Risk 2 simulated occurences]]*_xlfn.LOGNORM.INV(Table3[[#This Row],[RV lognorm]],(LN(ImpLow2)+LN(ImpUp2))/2,(LN(ImpUp2)-LN(ImpLow2))/3.29)</f>
        <v>0</v>
      </c>
    </row>
    <row r="3678" spans="7:13">
      <c r="G3678">
        <v>4.6226181111403829E-2</v>
      </c>
      <c r="H3678">
        <v>0.96870120427045092</v>
      </c>
      <c r="I3678">
        <v>0.89117622742949809</v>
      </c>
      <c r="J3678">
        <f>_xlfn.BINOM.INV(BinomTrials,_xlfn.GAMMA.INV(Table3[[#This Row],[RV gamma]],GammaShape1,GammaRate1)/BinomTrials,Table3[[#This Row],[RV binom]])</f>
        <v>2</v>
      </c>
      <c r="K3678" s="1">
        <f>Table3[[#This Row],[Risk 1 Simulated occurences]]*_xlfn.LOGNORM.INV(Table3[[#This Row],[RV lognorm]],(LN(ImpLow1)+LN(ImpUp1))/2,(LN(ImpUp1)-LN(ImpLow1))/3.29)</f>
        <v>149879.95708663238</v>
      </c>
      <c r="L3678">
        <f>_xlfn.BINOM.INV(BinomTrials,_xlfn.GAMMA.INV(Table3[[#This Row],[RV gamma]],GammaShape2,GammaRate2)/BinomTrials,Table3[[#This Row],[RV binom]])</f>
        <v>1</v>
      </c>
      <c r="M3678" s="1">
        <f>Table3[[#This Row],[Risk 2 simulated occurences]]*_xlfn.LOGNORM.INV(Table3[[#This Row],[RV lognorm]],(LN(ImpLow2)+LN(ImpUp2))/2,(LN(ImpUp2)-LN(ImpLow2))/3.29)</f>
        <v>7493997.8543316219</v>
      </c>
    </row>
    <row r="3679" spans="7:13">
      <c r="G3679">
        <v>0.92342593936409145</v>
      </c>
      <c r="H3679">
        <v>0.96114017346926972</v>
      </c>
      <c r="I3679">
        <v>0.99885440757444799</v>
      </c>
      <c r="J3679">
        <f>_xlfn.BINOM.INV(BinomTrials,_xlfn.GAMMA.INV(Table3[[#This Row],[RV gamma]],GammaShape1,GammaRate1)/BinomTrials,Table3[[#This Row],[RV binom]])</f>
        <v>2</v>
      </c>
      <c r="K3679" s="1">
        <f>Table3[[#This Row],[Risk 1 Simulated occurences]]*_xlfn.LOGNORM.INV(Table3[[#This Row],[RV lognorm]],(LN(ImpLow1)+LN(ImpUp1))/2,(LN(ImpUp1)-LN(ImpLow1))/3.29)</f>
        <v>534528.890086881</v>
      </c>
      <c r="L3679">
        <f>_xlfn.BINOM.INV(BinomTrials,_xlfn.GAMMA.INV(Table3[[#This Row],[RV gamma]],GammaShape2,GammaRate2)/BinomTrials,Table3[[#This Row],[RV binom]])</f>
        <v>1</v>
      </c>
      <c r="M3679" s="1">
        <f>Table3[[#This Row],[Risk 2 simulated occurences]]*_xlfn.LOGNORM.INV(Table3[[#This Row],[RV lognorm]],(LN(ImpLow2)+LN(ImpUp2))/2,(LN(ImpUp2)-LN(ImpLow2))/3.29)</f>
        <v>26726444.504344158</v>
      </c>
    </row>
    <row r="3680" spans="7:13">
      <c r="G3680">
        <v>1.9762892285251476E-2</v>
      </c>
      <c r="H3680">
        <v>0.88289549801633482</v>
      </c>
      <c r="I3680">
        <v>0.74602810374741824</v>
      </c>
      <c r="J3680">
        <f>_xlfn.BINOM.INV(BinomTrials,_xlfn.GAMMA.INV(Table3[[#This Row],[RV gamma]],GammaShape1,GammaRate1)/BinomTrials,Table3[[#This Row],[RV binom]])</f>
        <v>1</v>
      </c>
      <c r="K3680" s="1">
        <f>Table3[[#This Row],[Risk 1 Simulated occurences]]*_xlfn.LOGNORM.INV(Table3[[#This Row],[RV lognorm]],(LN(ImpLow1)+LN(ImpUp1))/2,(LN(ImpUp1)-LN(ImpLow1))/3.29)</f>
        <v>50260.732597166978</v>
      </c>
      <c r="L3680">
        <f>_xlfn.BINOM.INV(BinomTrials,_xlfn.GAMMA.INV(Table3[[#This Row],[RV gamma]],GammaShape2,GammaRate2)/BinomTrials,Table3[[#This Row],[RV binom]])</f>
        <v>0</v>
      </c>
      <c r="M3680" s="1">
        <f>Table3[[#This Row],[Risk 2 simulated occurences]]*_xlfn.LOGNORM.INV(Table3[[#This Row],[RV lognorm]],(LN(ImpLow2)+LN(ImpUp2))/2,(LN(ImpUp2)-LN(ImpLow2))/3.29)</f>
        <v>0</v>
      </c>
    </row>
    <row r="3681" spans="7:13">
      <c r="G3681">
        <v>0.15493063822152589</v>
      </c>
      <c r="H3681">
        <v>0.82463516053959507</v>
      </c>
      <c r="I3681">
        <v>0.49433968285766416</v>
      </c>
      <c r="J3681">
        <f>_xlfn.BINOM.INV(BinomTrials,_xlfn.GAMMA.INV(Table3[[#This Row],[RV gamma]],GammaShape1,GammaRate1)/BinomTrials,Table3[[#This Row],[RV binom]])</f>
        <v>1</v>
      </c>
      <c r="K3681" s="1">
        <f>Table3[[#This Row],[Risk 1 Simulated occurences]]*_xlfn.LOGNORM.INV(Table3[[#This Row],[RV lognorm]],(LN(ImpLow1)+LN(ImpUp1))/2,(LN(ImpUp1)-LN(ImpLow1))/3.29)</f>
        <v>31310.305041621115</v>
      </c>
      <c r="L3681">
        <f>_xlfn.BINOM.INV(BinomTrials,_xlfn.GAMMA.INV(Table3[[#This Row],[RV gamma]],GammaShape2,GammaRate2)/BinomTrials,Table3[[#This Row],[RV binom]])</f>
        <v>0</v>
      </c>
      <c r="M3681" s="1">
        <f>Table3[[#This Row],[Risk 2 simulated occurences]]*_xlfn.LOGNORM.INV(Table3[[#This Row],[RV lognorm]],(LN(ImpLow2)+LN(ImpUp2))/2,(LN(ImpUp2)-LN(ImpLow2))/3.29)</f>
        <v>0</v>
      </c>
    </row>
    <row r="3682" spans="7:13">
      <c r="G3682">
        <v>0.91923658918553808</v>
      </c>
      <c r="H3682">
        <v>0.64314318897348977</v>
      </c>
      <c r="I3682">
        <v>0.36704978876144151</v>
      </c>
      <c r="J3682">
        <f>_xlfn.BINOM.INV(BinomTrials,_xlfn.GAMMA.INV(Table3[[#This Row],[RV gamma]],GammaShape1,GammaRate1)/BinomTrials,Table3[[#This Row],[RV binom]])</f>
        <v>1</v>
      </c>
      <c r="K3682" s="1">
        <f>Table3[[#This Row],[Risk 1 Simulated occurences]]*_xlfn.LOGNORM.INV(Table3[[#This Row],[RV lognorm]],(LN(ImpLow1)+LN(ImpUp1))/2,(LN(ImpUp1)-LN(ImpLow1))/3.29)</f>
        <v>24931.857030388364</v>
      </c>
      <c r="L3682">
        <f>_xlfn.BINOM.INV(BinomTrials,_xlfn.GAMMA.INV(Table3[[#This Row],[RV gamma]],GammaShape2,GammaRate2)/BinomTrials,Table3[[#This Row],[RV binom]])</f>
        <v>0</v>
      </c>
      <c r="M3682" s="1">
        <f>Table3[[#This Row],[Risk 2 simulated occurences]]*_xlfn.LOGNORM.INV(Table3[[#This Row],[RV lognorm]],(LN(ImpLow2)+LN(ImpUp2))/2,(LN(ImpUp2)-LN(ImpLow2))/3.29)</f>
        <v>0</v>
      </c>
    </row>
    <row r="3683" spans="7:13">
      <c r="G3683">
        <v>0.60935444133791816</v>
      </c>
      <c r="H3683">
        <v>0.30757707744258322</v>
      </c>
      <c r="I3683">
        <v>5.7997135472482603E-3</v>
      </c>
      <c r="J3683">
        <f>_xlfn.BINOM.INV(BinomTrials,_xlfn.GAMMA.INV(Table3[[#This Row],[RV gamma]],GammaShape1,GammaRate1)/BinomTrials,Table3[[#This Row],[RV binom]])</f>
        <v>0</v>
      </c>
      <c r="K3683" s="1">
        <f>Table3[[#This Row],[Risk 1 Simulated occurences]]*_xlfn.LOGNORM.INV(Table3[[#This Row],[RV lognorm]],(LN(ImpLow1)+LN(ImpUp1))/2,(LN(ImpUp1)-LN(ImpLow1))/3.29)</f>
        <v>0</v>
      </c>
      <c r="L3683">
        <f>_xlfn.BINOM.INV(BinomTrials,_xlfn.GAMMA.INV(Table3[[#This Row],[RV gamma]],GammaShape2,GammaRate2)/BinomTrials,Table3[[#This Row],[RV binom]])</f>
        <v>0</v>
      </c>
      <c r="M3683" s="1">
        <f>Table3[[#This Row],[Risk 2 simulated occurences]]*_xlfn.LOGNORM.INV(Table3[[#This Row],[RV lognorm]],(LN(ImpLow2)+LN(ImpUp2))/2,(LN(ImpUp2)-LN(ImpLow2))/3.29)</f>
        <v>0</v>
      </c>
    </row>
    <row r="3684" spans="7:13">
      <c r="G3684">
        <v>0.42009556639012674</v>
      </c>
      <c r="H3684">
        <v>0.44794057749581551</v>
      </c>
      <c r="I3684">
        <v>0.47578558860150427</v>
      </c>
      <c r="J3684">
        <f>_xlfn.BINOM.INV(BinomTrials,_xlfn.GAMMA.INV(Table3[[#This Row],[RV gamma]],GammaShape1,GammaRate1)/BinomTrials,Table3[[#This Row],[RV binom]])</f>
        <v>0</v>
      </c>
      <c r="K3684" s="1">
        <f>Table3[[#This Row],[Risk 1 Simulated occurences]]*_xlfn.LOGNORM.INV(Table3[[#This Row],[RV lognorm]],(LN(ImpLow1)+LN(ImpUp1))/2,(LN(ImpUp1)-LN(ImpLow1))/3.29)</f>
        <v>0</v>
      </c>
      <c r="L3684">
        <f>_xlfn.BINOM.INV(BinomTrials,_xlfn.GAMMA.INV(Table3[[#This Row],[RV gamma]],GammaShape2,GammaRate2)/BinomTrials,Table3[[#This Row],[RV binom]])</f>
        <v>0</v>
      </c>
      <c r="M3684" s="1">
        <f>Table3[[#This Row],[Risk 2 simulated occurences]]*_xlfn.LOGNORM.INV(Table3[[#This Row],[RV lognorm]],(LN(ImpLow2)+LN(ImpUp2))/2,(LN(ImpUp2)-LN(ImpLow2))/3.29)</f>
        <v>0</v>
      </c>
    </row>
    <row r="3685" spans="7:13">
      <c r="G3685">
        <v>0.54618431886014729</v>
      </c>
      <c r="H3685">
        <v>0.53728597217113061</v>
      </c>
      <c r="I3685">
        <v>0.52838762548211382</v>
      </c>
      <c r="J3685">
        <f>_xlfn.BINOM.INV(BinomTrials,_xlfn.GAMMA.INV(Table3[[#This Row],[RV gamma]],GammaShape1,GammaRate1)/BinomTrials,Table3[[#This Row],[RV binom]])</f>
        <v>0</v>
      </c>
      <c r="K3685" s="1">
        <f>Table3[[#This Row],[Risk 1 Simulated occurences]]*_xlfn.LOGNORM.INV(Table3[[#This Row],[RV lognorm]],(LN(ImpLow1)+LN(ImpUp1))/2,(LN(ImpUp1)-LN(ImpLow1))/3.29)</f>
        <v>0</v>
      </c>
      <c r="L3685">
        <f>_xlfn.BINOM.INV(BinomTrials,_xlfn.GAMMA.INV(Table3[[#This Row],[RV gamma]],GammaShape2,GammaRate2)/BinomTrials,Table3[[#This Row],[RV binom]])</f>
        <v>0</v>
      </c>
      <c r="M3685" s="1">
        <f>Table3[[#This Row],[Risk 2 simulated occurences]]*_xlfn.LOGNORM.INV(Table3[[#This Row],[RV lognorm]],(LN(ImpLow2)+LN(ImpUp2))/2,(LN(ImpUp2)-LN(ImpLow2))/3.29)</f>
        <v>0</v>
      </c>
    </row>
    <row r="3686" spans="7:13">
      <c r="G3686">
        <v>0.71984708249561813</v>
      </c>
      <c r="H3686">
        <v>0.1653342801916107</v>
      </c>
      <c r="I3686">
        <v>0.61082147788760321</v>
      </c>
      <c r="J3686">
        <f>_xlfn.BINOM.INV(BinomTrials,_xlfn.GAMMA.INV(Table3[[#This Row],[RV gamma]],GammaShape1,GammaRate1)/BinomTrials,Table3[[#This Row],[RV binom]])</f>
        <v>0</v>
      </c>
      <c r="K3686" s="1">
        <f>Table3[[#This Row],[Risk 1 Simulated occurences]]*_xlfn.LOGNORM.INV(Table3[[#This Row],[RV lognorm]],(LN(ImpLow1)+LN(ImpUp1))/2,(LN(ImpUp1)-LN(ImpLow1))/3.29)</f>
        <v>0</v>
      </c>
      <c r="L3686">
        <f>_xlfn.BINOM.INV(BinomTrials,_xlfn.GAMMA.INV(Table3[[#This Row],[RV gamma]],GammaShape2,GammaRate2)/BinomTrials,Table3[[#This Row],[RV binom]])</f>
        <v>0</v>
      </c>
      <c r="M3686" s="1">
        <f>Table3[[#This Row],[Risk 2 simulated occurences]]*_xlfn.LOGNORM.INV(Table3[[#This Row],[RV lognorm]],(LN(ImpLow2)+LN(ImpUp2))/2,(LN(ImpUp2)-LN(ImpLow2))/3.29)</f>
        <v>0</v>
      </c>
    </row>
    <row r="3687" spans="7:13">
      <c r="G3687">
        <v>0.469915503854824</v>
      </c>
      <c r="H3687">
        <v>0.77324718040099705</v>
      </c>
      <c r="I3687">
        <v>7.6578856947170038E-2</v>
      </c>
      <c r="J3687">
        <f>_xlfn.BINOM.INV(BinomTrials,_xlfn.GAMMA.INV(Table3[[#This Row],[RV gamma]],GammaShape1,GammaRate1)/BinomTrials,Table3[[#This Row],[RV binom]])</f>
        <v>1</v>
      </c>
      <c r="K3687" s="1">
        <f>Table3[[#This Row],[Risk 1 Simulated occurences]]*_xlfn.LOGNORM.INV(Table3[[#This Row],[RV lognorm]],(LN(ImpLow1)+LN(ImpUp1))/2,(LN(ImpUp1)-LN(ImpLow1))/3.29)</f>
        <v>11636.322303145864</v>
      </c>
      <c r="L3687">
        <f>_xlfn.BINOM.INV(BinomTrials,_xlfn.GAMMA.INV(Table3[[#This Row],[RV gamma]],GammaShape2,GammaRate2)/BinomTrials,Table3[[#This Row],[RV binom]])</f>
        <v>0</v>
      </c>
      <c r="M3687" s="1">
        <f>Table3[[#This Row],[Risk 2 simulated occurences]]*_xlfn.LOGNORM.INV(Table3[[#This Row],[RV lognorm]],(LN(ImpLow2)+LN(ImpUp2))/2,(LN(ImpUp2)-LN(ImpLow2))/3.29)</f>
        <v>0</v>
      </c>
    </row>
    <row r="3688" spans="7:13">
      <c r="G3688">
        <v>0.86987328802695185</v>
      </c>
      <c r="H3688">
        <v>0.96536099955689214</v>
      </c>
      <c r="I3688">
        <v>6.0848711086832319E-2</v>
      </c>
      <c r="J3688">
        <f>_xlfn.BINOM.INV(BinomTrials,_xlfn.GAMMA.INV(Table3[[#This Row],[RV gamma]],GammaShape1,GammaRate1)/BinomTrials,Table3[[#This Row],[RV binom]])</f>
        <v>2</v>
      </c>
      <c r="K3688" s="1">
        <f>Table3[[#This Row],[Risk 1 Simulated occurences]]*_xlfn.LOGNORM.INV(Table3[[#This Row],[RV lognorm]],(LN(ImpLow1)+LN(ImpUp1))/2,(LN(ImpUp1)-LN(ImpLow1))/3.29)</f>
        <v>21409.577551012721</v>
      </c>
      <c r="L3688">
        <f>_xlfn.BINOM.INV(BinomTrials,_xlfn.GAMMA.INV(Table3[[#This Row],[RV gamma]],GammaShape2,GammaRate2)/BinomTrials,Table3[[#This Row],[RV binom]])</f>
        <v>1</v>
      </c>
      <c r="M3688" s="1">
        <f>Table3[[#This Row],[Risk 2 simulated occurences]]*_xlfn.LOGNORM.INV(Table3[[#This Row],[RV lognorm]],(LN(ImpLow2)+LN(ImpUp2))/2,(LN(ImpUp2)-LN(ImpLow2))/3.29)</f>
        <v>1070478.8775506364</v>
      </c>
    </row>
    <row r="3689" spans="7:13">
      <c r="G3689">
        <v>0.96035186897979674</v>
      </c>
      <c r="H3689">
        <v>0.8223195526852829</v>
      </c>
      <c r="I3689">
        <v>0.68428723639076916</v>
      </c>
      <c r="J3689">
        <f>_xlfn.BINOM.INV(BinomTrials,_xlfn.GAMMA.INV(Table3[[#This Row],[RV gamma]],GammaShape1,GammaRate1)/BinomTrials,Table3[[#This Row],[RV binom]])</f>
        <v>1</v>
      </c>
      <c r="K3689" s="1">
        <f>Table3[[#This Row],[Risk 1 Simulated occurences]]*_xlfn.LOGNORM.INV(Table3[[#This Row],[RV lognorm]],(LN(ImpLow1)+LN(ImpUp1))/2,(LN(ImpUp1)-LN(ImpLow1))/3.29)</f>
        <v>44239.679081490758</v>
      </c>
      <c r="L3689">
        <f>_xlfn.BINOM.INV(BinomTrials,_xlfn.GAMMA.INV(Table3[[#This Row],[RV gamma]],GammaShape2,GammaRate2)/BinomTrials,Table3[[#This Row],[RV binom]])</f>
        <v>1</v>
      </c>
      <c r="M3689" s="1">
        <f>Table3[[#This Row],[Risk 2 simulated occurences]]*_xlfn.LOGNORM.INV(Table3[[#This Row],[RV lognorm]],(LN(ImpLow2)+LN(ImpUp2))/2,(LN(ImpUp2)-LN(ImpLow2))/3.29)</f>
        <v>4423967.9081490776</v>
      </c>
    </row>
    <row r="3690" spans="7:13">
      <c r="G3690">
        <v>0.63386194344324154</v>
      </c>
      <c r="H3690">
        <v>0.72472198154997169</v>
      </c>
      <c r="I3690">
        <v>0.81558201965670196</v>
      </c>
      <c r="J3690">
        <f>_xlfn.BINOM.INV(BinomTrials,_xlfn.GAMMA.INV(Table3[[#This Row],[RV gamma]],GammaShape1,GammaRate1)/BinomTrials,Table3[[#This Row],[RV binom]])</f>
        <v>1</v>
      </c>
      <c r="K3690" s="1">
        <f>Table3[[#This Row],[Risk 1 Simulated occurences]]*_xlfn.LOGNORM.INV(Table3[[#This Row],[RV lognorm]],(LN(ImpLow1)+LN(ImpUp1))/2,(LN(ImpUp1)-LN(ImpLow1))/3.29)</f>
        <v>59312.700433478414</v>
      </c>
      <c r="L3690">
        <f>_xlfn.BINOM.INV(BinomTrials,_xlfn.GAMMA.INV(Table3[[#This Row],[RV gamma]],GammaShape2,GammaRate2)/BinomTrials,Table3[[#This Row],[RV binom]])</f>
        <v>0</v>
      </c>
      <c r="M3690" s="1">
        <f>Table3[[#This Row],[Risk 2 simulated occurences]]*_xlfn.LOGNORM.INV(Table3[[#This Row],[RV lognorm]],(LN(ImpLow2)+LN(ImpUp2))/2,(LN(ImpUp2)-LN(ImpLow2))/3.29)</f>
        <v>0</v>
      </c>
    </row>
    <row r="3691" spans="7:13">
      <c r="G3691">
        <v>0.31768345055993807</v>
      </c>
      <c r="H3691">
        <v>0.4023439103748388</v>
      </c>
      <c r="I3691">
        <v>0.48700437018973958</v>
      </c>
      <c r="J3691">
        <f>_xlfn.BINOM.INV(BinomTrials,_xlfn.GAMMA.INV(Table3[[#This Row],[RV gamma]],GammaShape1,GammaRate1)/BinomTrials,Table3[[#This Row],[RV binom]])</f>
        <v>0</v>
      </c>
      <c r="K3691" s="1">
        <f>Table3[[#This Row],[Risk 1 Simulated occurences]]*_xlfn.LOGNORM.INV(Table3[[#This Row],[RV lognorm]],(LN(ImpLow1)+LN(ImpUp1))/2,(LN(ImpUp1)-LN(ImpLow1))/3.29)</f>
        <v>0</v>
      </c>
      <c r="L3691">
        <f>_xlfn.BINOM.INV(BinomTrials,_xlfn.GAMMA.INV(Table3[[#This Row],[RV gamma]],GammaShape2,GammaRate2)/BinomTrials,Table3[[#This Row],[RV binom]])</f>
        <v>0</v>
      </c>
      <c r="M3691" s="1">
        <f>Table3[[#This Row],[Risk 2 simulated occurences]]*_xlfn.LOGNORM.INV(Table3[[#This Row],[RV lognorm]],(LN(ImpLow2)+LN(ImpUp2))/2,(LN(ImpUp2)-LN(ImpLow2))/3.29)</f>
        <v>0</v>
      </c>
    </row>
    <row r="3692" spans="7:13">
      <c r="G3692">
        <v>0.30575356087915301</v>
      </c>
      <c r="H3692">
        <v>0.19410166991599914</v>
      </c>
      <c r="I3692">
        <v>8.2449778952845276E-2</v>
      </c>
      <c r="J3692">
        <f>_xlfn.BINOM.INV(BinomTrials,_xlfn.GAMMA.INV(Table3[[#This Row],[RV gamma]],GammaShape1,GammaRate1)/BinomTrials,Table3[[#This Row],[RV binom]])</f>
        <v>0</v>
      </c>
      <c r="K3692" s="1">
        <f>Table3[[#This Row],[Risk 1 Simulated occurences]]*_xlfn.LOGNORM.INV(Table3[[#This Row],[RV lognorm]],(LN(ImpLow1)+LN(ImpUp1))/2,(LN(ImpUp1)-LN(ImpLow1))/3.29)</f>
        <v>0</v>
      </c>
      <c r="L3692">
        <f>_xlfn.BINOM.INV(BinomTrials,_xlfn.GAMMA.INV(Table3[[#This Row],[RV gamma]],GammaShape2,GammaRate2)/BinomTrials,Table3[[#This Row],[RV binom]])</f>
        <v>0</v>
      </c>
      <c r="M3692" s="1">
        <f>Table3[[#This Row],[Risk 2 simulated occurences]]*_xlfn.LOGNORM.INV(Table3[[#This Row],[RV lognorm]],(LN(ImpLow2)+LN(ImpUp2))/2,(LN(ImpUp2)-LN(ImpLow2))/3.29)</f>
        <v>0</v>
      </c>
    </row>
    <row r="3693" spans="7:13">
      <c r="G3693">
        <v>0.80009769592438718</v>
      </c>
      <c r="H3693">
        <v>0.26676627819741439</v>
      </c>
      <c r="I3693">
        <v>0.7334348604704416</v>
      </c>
      <c r="J3693">
        <f>_xlfn.BINOM.INV(BinomTrials,_xlfn.GAMMA.INV(Table3[[#This Row],[RV gamma]],GammaShape1,GammaRate1)/BinomTrials,Table3[[#This Row],[RV binom]])</f>
        <v>0</v>
      </c>
      <c r="K3693" s="1">
        <f>Table3[[#This Row],[Risk 1 Simulated occurences]]*_xlfn.LOGNORM.INV(Table3[[#This Row],[RV lognorm]],(LN(ImpLow1)+LN(ImpUp1))/2,(LN(ImpUp1)-LN(ImpLow1))/3.29)</f>
        <v>0</v>
      </c>
      <c r="L3693">
        <f>_xlfn.BINOM.INV(BinomTrials,_xlfn.GAMMA.INV(Table3[[#This Row],[RV gamma]],GammaShape2,GammaRate2)/BinomTrials,Table3[[#This Row],[RV binom]])</f>
        <v>0</v>
      </c>
      <c r="M3693" s="1">
        <f>Table3[[#This Row],[Risk 2 simulated occurences]]*_xlfn.LOGNORM.INV(Table3[[#This Row],[RV lognorm]],(LN(ImpLow2)+LN(ImpUp2))/2,(LN(ImpUp2)-LN(ImpLow2))/3.29)</f>
        <v>0</v>
      </c>
    </row>
    <row r="3694" spans="7:13">
      <c r="G3694">
        <v>0.24197540117519695</v>
      </c>
      <c r="H3694">
        <v>0.5408376639433381</v>
      </c>
      <c r="I3694">
        <v>0.83969992671147919</v>
      </c>
      <c r="J3694">
        <f>_xlfn.BINOM.INV(BinomTrials,_xlfn.GAMMA.INV(Table3[[#This Row],[RV gamma]],GammaShape1,GammaRate1)/BinomTrials,Table3[[#This Row],[RV binom]])</f>
        <v>0</v>
      </c>
      <c r="K3694" s="1">
        <f>Table3[[#This Row],[Risk 1 Simulated occurences]]*_xlfn.LOGNORM.INV(Table3[[#This Row],[RV lognorm]],(LN(ImpLow1)+LN(ImpUp1))/2,(LN(ImpUp1)-LN(ImpLow1))/3.29)</f>
        <v>0</v>
      </c>
      <c r="L3694">
        <f>_xlfn.BINOM.INV(BinomTrials,_xlfn.GAMMA.INV(Table3[[#This Row],[RV gamma]],GammaShape2,GammaRate2)/BinomTrials,Table3[[#This Row],[RV binom]])</f>
        <v>0</v>
      </c>
      <c r="M3694" s="1">
        <f>Table3[[#This Row],[Risk 2 simulated occurences]]*_xlfn.LOGNORM.INV(Table3[[#This Row],[RV lognorm]],(LN(ImpLow2)+LN(ImpUp2))/2,(LN(ImpUp2)-LN(ImpLow2))/3.29)</f>
        <v>0</v>
      </c>
    </row>
    <row r="3695" spans="7:13">
      <c r="G3695">
        <v>0.88056755153488719</v>
      </c>
      <c r="H3695">
        <v>0.85861789568263003</v>
      </c>
      <c r="I3695">
        <v>0.83666823983037297</v>
      </c>
      <c r="J3695">
        <f>_xlfn.BINOM.INV(BinomTrials,_xlfn.GAMMA.INV(Table3[[#This Row],[RV gamma]],GammaShape1,GammaRate1)/BinomTrials,Table3[[#This Row],[RV binom]])</f>
        <v>1</v>
      </c>
      <c r="K3695" s="1">
        <f>Table3[[#This Row],[Risk 1 Simulated occurences]]*_xlfn.LOGNORM.INV(Table3[[#This Row],[RV lognorm]],(LN(ImpLow1)+LN(ImpUp1))/2,(LN(ImpUp1)-LN(ImpLow1))/3.29)</f>
        <v>62825.024884520273</v>
      </c>
      <c r="L3695">
        <f>_xlfn.BINOM.INV(BinomTrials,_xlfn.GAMMA.INV(Table3[[#This Row],[RV gamma]],GammaShape2,GammaRate2)/BinomTrials,Table3[[#This Row],[RV binom]])</f>
        <v>1</v>
      </c>
      <c r="M3695" s="1">
        <f>Table3[[#This Row],[Risk 2 simulated occurences]]*_xlfn.LOGNORM.INV(Table3[[#This Row],[RV lognorm]],(LN(ImpLow2)+LN(ImpUp2))/2,(LN(ImpUp2)-LN(ImpLow2))/3.29)</f>
        <v>6282502.4884520303</v>
      </c>
    </row>
    <row r="3696" spans="7:13">
      <c r="G3696">
        <v>0.69883864684907659</v>
      </c>
      <c r="H3696">
        <v>0.79097273796376433</v>
      </c>
      <c r="I3696">
        <v>0.88310682907845217</v>
      </c>
      <c r="J3696">
        <f>_xlfn.BINOM.INV(BinomTrials,_xlfn.GAMMA.INV(Table3[[#This Row],[RV gamma]],GammaShape1,GammaRate1)/BinomTrials,Table3[[#This Row],[RV binom]])</f>
        <v>1</v>
      </c>
      <c r="K3696" s="1">
        <f>Table3[[#This Row],[Risk 1 Simulated occurences]]*_xlfn.LOGNORM.INV(Table3[[#This Row],[RV lognorm]],(LN(ImpLow1)+LN(ImpUp1))/2,(LN(ImpUp1)-LN(ImpLow1))/3.29)</f>
        <v>72761.779550183404</v>
      </c>
      <c r="L3696">
        <f>_xlfn.BINOM.INV(BinomTrials,_xlfn.GAMMA.INV(Table3[[#This Row],[RV gamma]],GammaShape2,GammaRate2)/BinomTrials,Table3[[#This Row],[RV binom]])</f>
        <v>0</v>
      </c>
      <c r="M3696" s="1">
        <f>Table3[[#This Row],[Risk 2 simulated occurences]]*_xlfn.LOGNORM.INV(Table3[[#This Row],[RV lognorm]],(LN(ImpLow2)+LN(ImpUp2))/2,(LN(ImpUp2)-LN(ImpLow2))/3.29)</f>
        <v>0</v>
      </c>
    </row>
    <row r="3697" spans="7:13">
      <c r="G3697">
        <v>0.38113759242982492</v>
      </c>
      <c r="H3697">
        <v>0.87880695698727251</v>
      </c>
      <c r="I3697">
        <v>0.37647632154471999</v>
      </c>
      <c r="J3697">
        <f>_xlfn.BINOM.INV(BinomTrials,_xlfn.GAMMA.INV(Table3[[#This Row],[RV gamma]],GammaShape1,GammaRate1)/BinomTrials,Table3[[#This Row],[RV binom]])</f>
        <v>1</v>
      </c>
      <c r="K3697" s="1">
        <f>Table3[[#This Row],[Risk 1 Simulated occurences]]*_xlfn.LOGNORM.INV(Table3[[#This Row],[RV lognorm]],(LN(ImpLow1)+LN(ImpUp1))/2,(LN(ImpUp1)-LN(ImpLow1))/3.29)</f>
        <v>25370.660482062598</v>
      </c>
      <c r="L3697">
        <f>_xlfn.BINOM.INV(BinomTrials,_xlfn.GAMMA.INV(Table3[[#This Row],[RV gamma]],GammaShape2,GammaRate2)/BinomTrials,Table3[[#This Row],[RV binom]])</f>
        <v>1</v>
      </c>
      <c r="M3697" s="1">
        <f>Table3[[#This Row],[Risk 2 simulated occurences]]*_xlfn.LOGNORM.INV(Table3[[#This Row],[RV lognorm]],(LN(ImpLow2)+LN(ImpUp2))/2,(LN(ImpUp2)-LN(ImpLow2))/3.29)</f>
        <v>2537066.0482062609</v>
      </c>
    </row>
    <row r="3698" spans="7:13">
      <c r="G3698">
        <v>0.77951596806734613</v>
      </c>
      <c r="H3698">
        <v>0.10852608508827448</v>
      </c>
      <c r="I3698">
        <v>0.43753620210920285</v>
      </c>
      <c r="J3698">
        <f>_xlfn.BINOM.INV(BinomTrials,_xlfn.GAMMA.INV(Table3[[#This Row],[RV gamma]],GammaShape1,GammaRate1)/BinomTrials,Table3[[#This Row],[RV binom]])</f>
        <v>0</v>
      </c>
      <c r="K3698" s="1">
        <f>Table3[[#This Row],[Risk 1 Simulated occurences]]*_xlfn.LOGNORM.INV(Table3[[#This Row],[RV lognorm]],(LN(ImpLow1)+LN(ImpUp1))/2,(LN(ImpUp1)-LN(ImpLow1))/3.29)</f>
        <v>0</v>
      </c>
      <c r="L3698">
        <f>_xlfn.BINOM.INV(BinomTrials,_xlfn.GAMMA.INV(Table3[[#This Row],[RV gamma]],GammaShape2,GammaRate2)/BinomTrials,Table3[[#This Row],[RV binom]])</f>
        <v>0</v>
      </c>
      <c r="M3698" s="1">
        <f>Table3[[#This Row],[Risk 2 simulated occurences]]*_xlfn.LOGNORM.INV(Table3[[#This Row],[RV lognorm]],(LN(ImpLow2)+LN(ImpUp2))/2,(LN(ImpUp2)-LN(ImpLow2))/3.29)</f>
        <v>0</v>
      </c>
    </row>
    <row r="3699" spans="7:13">
      <c r="G3699">
        <v>0.32487530788633756</v>
      </c>
      <c r="H3699">
        <v>0.99791207862920694</v>
      </c>
      <c r="I3699">
        <v>0.67094884937207622</v>
      </c>
      <c r="J3699">
        <f>_xlfn.BINOM.INV(BinomTrials,_xlfn.GAMMA.INV(Table3[[#This Row],[RV gamma]],GammaShape1,GammaRate1)/BinomTrials,Table3[[#This Row],[RV binom]])</f>
        <v>3</v>
      </c>
      <c r="K3699" s="1">
        <f>Table3[[#This Row],[Risk 1 Simulated occurences]]*_xlfn.LOGNORM.INV(Table3[[#This Row],[RV lognorm]],(LN(ImpLow1)+LN(ImpUp1))/2,(LN(ImpUp1)-LN(ImpLow1))/3.29)</f>
        <v>129309.45833316026</v>
      </c>
      <c r="L3699">
        <f>_xlfn.BINOM.INV(BinomTrials,_xlfn.GAMMA.INV(Table3[[#This Row],[RV gamma]],GammaShape2,GammaRate2)/BinomTrials,Table3[[#This Row],[RV binom]])</f>
        <v>2</v>
      </c>
      <c r="M3699" s="1">
        <f>Table3[[#This Row],[Risk 2 simulated occurences]]*_xlfn.LOGNORM.INV(Table3[[#This Row],[RV lognorm]],(LN(ImpLow2)+LN(ImpUp2))/2,(LN(ImpUp2)-LN(ImpLow2))/3.29)</f>
        <v>8620630.5555440225</v>
      </c>
    </row>
    <row r="3700" spans="7:13">
      <c r="G3700">
        <v>0.17929964567502013</v>
      </c>
      <c r="H3700">
        <v>0.90830552108041263</v>
      </c>
      <c r="I3700">
        <v>0.63731139648580526</v>
      </c>
      <c r="J3700">
        <f>_xlfn.BINOM.INV(BinomTrials,_xlfn.GAMMA.INV(Table3[[#This Row],[RV gamma]],GammaShape1,GammaRate1)/BinomTrials,Table3[[#This Row],[RV binom]])</f>
        <v>1</v>
      </c>
      <c r="K3700" s="1">
        <f>Table3[[#This Row],[Risk 1 Simulated occurences]]*_xlfn.LOGNORM.INV(Table3[[#This Row],[RV lognorm]],(LN(ImpLow1)+LN(ImpUp1))/2,(LN(ImpUp1)-LN(ImpLow1))/3.29)</f>
        <v>40436.399484542693</v>
      </c>
      <c r="L3700">
        <f>_xlfn.BINOM.INV(BinomTrials,_xlfn.GAMMA.INV(Table3[[#This Row],[RV gamma]],GammaShape2,GammaRate2)/BinomTrials,Table3[[#This Row],[RV binom]])</f>
        <v>1</v>
      </c>
      <c r="M3700" s="1">
        <f>Table3[[#This Row],[Risk 2 simulated occurences]]*_xlfn.LOGNORM.INV(Table3[[#This Row],[RV lognorm]],(LN(ImpLow2)+LN(ImpUp2))/2,(LN(ImpUp2)-LN(ImpLow2))/3.29)</f>
        <v>4043639.9484542711</v>
      </c>
    </row>
    <row r="3701" spans="7:13">
      <c r="G3701">
        <v>0.48914486006328128</v>
      </c>
      <c r="H3701">
        <v>0.89089279849589464</v>
      </c>
      <c r="I3701">
        <v>0.29264073692850801</v>
      </c>
      <c r="J3701">
        <f>_xlfn.BINOM.INV(BinomTrials,_xlfn.GAMMA.INV(Table3[[#This Row],[RV gamma]],GammaShape1,GammaRate1)/BinomTrials,Table3[[#This Row],[RV binom]])</f>
        <v>1</v>
      </c>
      <c r="K3701" s="1">
        <f>Table3[[#This Row],[Risk 1 Simulated occurences]]*_xlfn.LOGNORM.INV(Table3[[#This Row],[RV lognorm]],(LN(ImpLow1)+LN(ImpUp1))/2,(LN(ImpUp1)-LN(ImpLow1))/3.29)</f>
        <v>21584.294155732903</v>
      </c>
      <c r="L3701">
        <f>_xlfn.BINOM.INV(BinomTrials,_xlfn.GAMMA.INV(Table3[[#This Row],[RV gamma]],GammaShape2,GammaRate2)/BinomTrials,Table3[[#This Row],[RV binom]])</f>
        <v>1</v>
      </c>
      <c r="M3701" s="1">
        <f>Table3[[#This Row],[Risk 2 simulated occurences]]*_xlfn.LOGNORM.INV(Table3[[#This Row],[RV lognorm]],(LN(ImpLow2)+LN(ImpUp2))/2,(LN(ImpUp2)-LN(ImpLow2))/3.29)</f>
        <v>2158429.4155732915</v>
      </c>
    </row>
    <row r="3702" spans="7:13">
      <c r="G3702">
        <v>5.7663083568989804E-2</v>
      </c>
      <c r="H3702">
        <v>0.23526432050171509</v>
      </c>
      <c r="I3702">
        <v>0.41286555743444037</v>
      </c>
      <c r="J3702">
        <f>_xlfn.BINOM.INV(BinomTrials,_xlfn.GAMMA.INV(Table3[[#This Row],[RV gamma]],GammaShape1,GammaRate1)/BinomTrials,Table3[[#This Row],[RV binom]])</f>
        <v>0</v>
      </c>
      <c r="K3702" s="1">
        <f>Table3[[#This Row],[Risk 1 Simulated occurences]]*_xlfn.LOGNORM.INV(Table3[[#This Row],[RV lognorm]],(LN(ImpLow1)+LN(ImpUp1))/2,(LN(ImpUp1)-LN(ImpLow1))/3.29)</f>
        <v>0</v>
      </c>
      <c r="L3702">
        <f>_xlfn.BINOM.INV(BinomTrials,_xlfn.GAMMA.INV(Table3[[#This Row],[RV gamma]],GammaShape2,GammaRate2)/BinomTrials,Table3[[#This Row],[RV binom]])</f>
        <v>0</v>
      </c>
      <c r="M3702" s="1">
        <f>Table3[[#This Row],[Risk 2 simulated occurences]]*_xlfn.LOGNORM.INV(Table3[[#This Row],[RV lognorm]],(LN(ImpLow2)+LN(ImpUp2))/2,(LN(ImpUp2)-LN(ImpLow2))/3.29)</f>
        <v>0</v>
      </c>
    </row>
    <row r="3703" spans="7:13">
      <c r="G3703">
        <v>0.1434455440116327</v>
      </c>
      <c r="H3703">
        <v>8.7434672325586285E-2</v>
      </c>
      <c r="I3703">
        <v>3.1423800639539867E-2</v>
      </c>
      <c r="J3703">
        <f>_xlfn.BINOM.INV(BinomTrials,_xlfn.GAMMA.INV(Table3[[#This Row],[RV gamma]],GammaShape1,GammaRate1)/BinomTrials,Table3[[#This Row],[RV binom]])</f>
        <v>0</v>
      </c>
      <c r="K3703" s="1">
        <f>Table3[[#This Row],[Risk 1 Simulated occurences]]*_xlfn.LOGNORM.INV(Table3[[#This Row],[RV lognorm]],(LN(ImpLow1)+LN(ImpUp1))/2,(LN(ImpUp1)-LN(ImpLow1))/3.29)</f>
        <v>0</v>
      </c>
      <c r="L3703">
        <f>_xlfn.BINOM.INV(BinomTrials,_xlfn.GAMMA.INV(Table3[[#This Row],[RV gamma]],GammaShape2,GammaRate2)/BinomTrials,Table3[[#This Row],[RV binom]])</f>
        <v>0</v>
      </c>
      <c r="M3703" s="1">
        <f>Table3[[#This Row],[Risk 2 simulated occurences]]*_xlfn.LOGNORM.INV(Table3[[#This Row],[RV lognorm]],(LN(ImpLow2)+LN(ImpUp2))/2,(LN(ImpUp2)-LN(ImpLow2))/3.29)</f>
        <v>0</v>
      </c>
    </row>
    <row r="3704" spans="7:13">
      <c r="G3704">
        <v>0.88925820351078089</v>
      </c>
      <c r="H3704">
        <v>0.51453777612863938</v>
      </c>
      <c r="I3704">
        <v>0.13981734874649782</v>
      </c>
      <c r="J3704">
        <f>_xlfn.BINOM.INV(BinomTrials,_xlfn.GAMMA.INV(Table3[[#This Row],[RV gamma]],GammaShape1,GammaRate1)/BinomTrials,Table3[[#This Row],[RV binom]])</f>
        <v>0</v>
      </c>
      <c r="K3704" s="1">
        <f>Table3[[#This Row],[Risk 1 Simulated occurences]]*_xlfn.LOGNORM.INV(Table3[[#This Row],[RV lognorm]],(LN(ImpLow1)+LN(ImpUp1))/2,(LN(ImpUp1)-LN(ImpLow1))/3.29)</f>
        <v>0</v>
      </c>
      <c r="L3704">
        <f>_xlfn.BINOM.INV(BinomTrials,_xlfn.GAMMA.INV(Table3[[#This Row],[RV gamma]],GammaShape2,GammaRate2)/BinomTrials,Table3[[#This Row],[RV binom]])</f>
        <v>0</v>
      </c>
      <c r="M3704" s="1">
        <f>Table3[[#This Row],[Risk 2 simulated occurences]]*_xlfn.LOGNORM.INV(Table3[[#This Row],[RV lognorm]],(LN(ImpLow2)+LN(ImpUp2))/2,(LN(ImpUp2)-LN(ImpLow2))/3.29)</f>
        <v>0</v>
      </c>
    </row>
    <row r="3705" spans="7:13">
      <c r="G3705">
        <v>0.76262640569481366</v>
      </c>
      <c r="H3705">
        <v>0.83640339404177078</v>
      </c>
      <c r="I3705">
        <v>0.91018038238872789</v>
      </c>
      <c r="J3705">
        <f>_xlfn.BINOM.INV(BinomTrials,_xlfn.GAMMA.INV(Table3[[#This Row],[RV gamma]],GammaShape1,GammaRate1)/BinomTrials,Table3[[#This Row],[RV binom]])</f>
        <v>1</v>
      </c>
      <c r="K3705" s="1">
        <f>Table3[[#This Row],[Risk 1 Simulated occurences]]*_xlfn.LOGNORM.INV(Table3[[#This Row],[RV lognorm]],(LN(ImpLow1)+LN(ImpUp1))/2,(LN(ImpUp1)-LN(ImpLow1))/3.29)</f>
        <v>80883.92264472408</v>
      </c>
      <c r="L3705">
        <f>_xlfn.BINOM.INV(BinomTrials,_xlfn.GAMMA.INV(Table3[[#This Row],[RV gamma]],GammaShape2,GammaRate2)/BinomTrials,Table3[[#This Row],[RV binom]])</f>
        <v>1</v>
      </c>
      <c r="M3705" s="1">
        <f>Table3[[#This Row],[Risk 2 simulated occurences]]*_xlfn.LOGNORM.INV(Table3[[#This Row],[RV lognorm]],(LN(ImpLow2)+LN(ImpUp2))/2,(LN(ImpUp2)-LN(ImpLow2))/3.29)</f>
        <v>8088392.2644724119</v>
      </c>
    </row>
    <row r="3706" spans="7:13">
      <c r="G3706">
        <v>0.46200051273312442</v>
      </c>
      <c r="H3706">
        <v>0.43184366004161706</v>
      </c>
      <c r="I3706">
        <v>0.4016868073501097</v>
      </c>
      <c r="J3706">
        <f>_xlfn.BINOM.INV(BinomTrials,_xlfn.GAMMA.INV(Table3[[#This Row],[RV gamma]],GammaShape1,GammaRate1)/BinomTrials,Table3[[#This Row],[RV binom]])</f>
        <v>0</v>
      </c>
      <c r="K3706" s="1">
        <f>Table3[[#This Row],[Risk 1 Simulated occurences]]*_xlfn.LOGNORM.INV(Table3[[#This Row],[RV lognorm]],(LN(ImpLow1)+LN(ImpUp1))/2,(LN(ImpUp1)-LN(ImpLow1))/3.29)</f>
        <v>0</v>
      </c>
      <c r="L3706">
        <f>_xlfn.BINOM.INV(BinomTrials,_xlfn.GAMMA.INV(Table3[[#This Row],[RV gamma]],GammaShape2,GammaRate2)/BinomTrials,Table3[[#This Row],[RV binom]])</f>
        <v>0</v>
      </c>
      <c r="M3706" s="1">
        <f>Table3[[#This Row],[Risk 2 simulated occurences]]*_xlfn.LOGNORM.INV(Table3[[#This Row],[RV lognorm]],(LN(ImpLow2)+LN(ImpUp2))/2,(LN(ImpUp2)-LN(ImpLow2))/3.29)</f>
        <v>0</v>
      </c>
    </row>
    <row r="3707" spans="7:13">
      <c r="G3707">
        <v>0.84261750562238391</v>
      </c>
      <c r="H3707">
        <v>0.99639431945811696</v>
      </c>
      <c r="I3707">
        <v>0.15017113329384996</v>
      </c>
      <c r="J3707">
        <f>_xlfn.BINOM.INV(BinomTrials,_xlfn.GAMMA.INV(Table3[[#This Row],[RV gamma]],GammaShape1,GammaRate1)/BinomTrials,Table3[[#This Row],[RV binom]])</f>
        <v>3</v>
      </c>
      <c r="K3707" s="1">
        <f>Table3[[#This Row],[Risk 1 Simulated occurences]]*_xlfn.LOGNORM.INV(Table3[[#This Row],[RV lognorm]],(LN(ImpLow1)+LN(ImpUp1))/2,(LN(ImpUp1)-LN(ImpLow1))/3.29)</f>
        <v>45953.534121744437</v>
      </c>
      <c r="L3707">
        <f>_xlfn.BINOM.INV(BinomTrials,_xlfn.GAMMA.INV(Table3[[#This Row],[RV gamma]],GammaShape2,GammaRate2)/BinomTrials,Table3[[#This Row],[RV binom]])</f>
        <v>2</v>
      </c>
      <c r="M3707" s="1">
        <f>Table3[[#This Row],[Risk 2 simulated occurences]]*_xlfn.LOGNORM.INV(Table3[[#This Row],[RV lognorm]],(LN(ImpLow2)+LN(ImpUp2))/2,(LN(ImpUp2)-LN(ImpLow2))/3.29)</f>
        <v>3063568.9414496305</v>
      </c>
    </row>
    <row r="3708" spans="7:13">
      <c r="G3708">
        <v>0.87241699540634499</v>
      </c>
      <c r="H3708">
        <v>0.3993271325711753</v>
      </c>
      <c r="I3708">
        <v>0.92623726973600562</v>
      </c>
      <c r="J3708">
        <f>_xlfn.BINOM.INV(BinomTrials,_xlfn.GAMMA.INV(Table3[[#This Row],[RV gamma]],GammaShape1,GammaRate1)/BinomTrials,Table3[[#This Row],[RV binom]])</f>
        <v>0</v>
      </c>
      <c r="K3708" s="1">
        <f>Table3[[#This Row],[Risk 1 Simulated occurences]]*_xlfn.LOGNORM.INV(Table3[[#This Row],[RV lognorm]],(LN(ImpLow1)+LN(ImpUp1))/2,(LN(ImpUp1)-LN(ImpLow1))/3.29)</f>
        <v>0</v>
      </c>
      <c r="L3708">
        <f>_xlfn.BINOM.INV(BinomTrials,_xlfn.GAMMA.INV(Table3[[#This Row],[RV gamma]],GammaShape2,GammaRate2)/BinomTrials,Table3[[#This Row],[RV binom]])</f>
        <v>0</v>
      </c>
      <c r="M3708" s="1">
        <f>Table3[[#This Row],[Risk 2 simulated occurences]]*_xlfn.LOGNORM.INV(Table3[[#This Row],[RV lognorm]],(LN(ImpLow2)+LN(ImpUp2))/2,(LN(ImpUp2)-LN(ImpLow2))/3.29)</f>
        <v>0</v>
      </c>
    </row>
    <row r="3709" spans="7:13">
      <c r="G3709">
        <v>0.71244179444035594</v>
      </c>
      <c r="H3709">
        <v>0.49111712374310806</v>
      </c>
      <c r="I3709">
        <v>0.26979245304586014</v>
      </c>
      <c r="J3709">
        <f>_xlfn.BINOM.INV(BinomTrials,_xlfn.GAMMA.INV(Table3[[#This Row],[RV gamma]],GammaShape1,GammaRate1)/BinomTrials,Table3[[#This Row],[RV binom]])</f>
        <v>0</v>
      </c>
      <c r="K3709" s="1">
        <f>Table3[[#This Row],[Risk 1 Simulated occurences]]*_xlfn.LOGNORM.INV(Table3[[#This Row],[RV lognorm]],(LN(ImpLow1)+LN(ImpUp1))/2,(LN(ImpUp1)-LN(ImpLow1))/3.29)</f>
        <v>0</v>
      </c>
      <c r="L3709">
        <f>_xlfn.BINOM.INV(BinomTrials,_xlfn.GAMMA.INV(Table3[[#This Row],[RV gamma]],GammaShape2,GammaRate2)/BinomTrials,Table3[[#This Row],[RV binom]])</f>
        <v>0</v>
      </c>
      <c r="M3709" s="1">
        <f>Table3[[#This Row],[Risk 2 simulated occurences]]*_xlfn.LOGNORM.INV(Table3[[#This Row],[RV lognorm]],(LN(ImpLow2)+LN(ImpUp2))/2,(LN(ImpUp2)-LN(ImpLow2))/3.29)</f>
        <v>0</v>
      </c>
    </row>
    <row r="3710" spans="7:13">
      <c r="G3710">
        <v>9.239159063081797E-3</v>
      </c>
      <c r="H3710">
        <v>0.20549875041725987</v>
      </c>
      <c r="I3710">
        <v>0.40175834177143793</v>
      </c>
      <c r="J3710">
        <f>_xlfn.BINOM.INV(BinomTrials,_xlfn.GAMMA.INV(Table3[[#This Row],[RV gamma]],GammaShape1,GammaRate1)/BinomTrials,Table3[[#This Row],[RV binom]])</f>
        <v>0</v>
      </c>
      <c r="K3710" s="1">
        <f>Table3[[#This Row],[Risk 1 Simulated occurences]]*_xlfn.LOGNORM.INV(Table3[[#This Row],[RV lognorm]],(LN(ImpLow1)+LN(ImpUp1))/2,(LN(ImpUp1)-LN(ImpLow1))/3.29)</f>
        <v>0</v>
      </c>
      <c r="L3710">
        <f>_xlfn.BINOM.INV(BinomTrials,_xlfn.GAMMA.INV(Table3[[#This Row],[RV gamma]],GammaShape2,GammaRate2)/BinomTrials,Table3[[#This Row],[RV binom]])</f>
        <v>0</v>
      </c>
      <c r="M3710" s="1">
        <f>Table3[[#This Row],[Risk 2 simulated occurences]]*_xlfn.LOGNORM.INV(Table3[[#This Row],[RV lognorm]],(LN(ImpLow2)+LN(ImpUp2))/2,(LN(ImpUp2)-LN(ImpLow2))/3.29)</f>
        <v>0</v>
      </c>
    </row>
    <row r="3711" spans="7:13">
      <c r="G3711">
        <v>0.28254637321575843</v>
      </c>
      <c r="H3711">
        <v>0.81749826288665561</v>
      </c>
      <c r="I3711">
        <v>0.35245015255755285</v>
      </c>
      <c r="J3711">
        <f>_xlfn.BINOM.INV(BinomTrials,_xlfn.GAMMA.INV(Table3[[#This Row],[RV gamma]],GammaShape1,GammaRate1)/BinomTrials,Table3[[#This Row],[RV binom]])</f>
        <v>1</v>
      </c>
      <c r="K3711" s="1">
        <f>Table3[[#This Row],[Risk 1 Simulated occurences]]*_xlfn.LOGNORM.INV(Table3[[#This Row],[RV lognorm]],(LN(ImpLow1)+LN(ImpUp1))/2,(LN(ImpUp1)-LN(ImpLow1))/3.29)</f>
        <v>24259.920973532411</v>
      </c>
      <c r="L3711">
        <f>_xlfn.BINOM.INV(BinomTrials,_xlfn.GAMMA.INV(Table3[[#This Row],[RV gamma]],GammaShape2,GammaRate2)/BinomTrials,Table3[[#This Row],[RV binom]])</f>
        <v>0</v>
      </c>
      <c r="M3711" s="1">
        <f>Table3[[#This Row],[Risk 2 simulated occurences]]*_xlfn.LOGNORM.INV(Table3[[#This Row],[RV lognorm]],(LN(ImpLow2)+LN(ImpUp2))/2,(LN(ImpUp2)-LN(ImpLow2))/3.29)</f>
        <v>0</v>
      </c>
    </row>
    <row r="3712" spans="7:13">
      <c r="G3712">
        <v>0.75689463725168937</v>
      </c>
      <c r="H3712">
        <v>0.69330433602133035</v>
      </c>
      <c r="I3712">
        <v>0.62971403479097132</v>
      </c>
      <c r="J3712">
        <f>_xlfn.BINOM.INV(BinomTrials,_xlfn.GAMMA.INV(Table3[[#This Row],[RV gamma]],GammaShape1,GammaRate1)/BinomTrials,Table3[[#This Row],[RV binom]])</f>
        <v>1</v>
      </c>
      <c r="K3712" s="1">
        <f>Table3[[#This Row],[Risk 1 Simulated occurences]]*_xlfn.LOGNORM.INV(Table3[[#This Row],[RV lognorm]],(LN(ImpLow1)+LN(ImpUp1))/2,(LN(ImpUp1)-LN(ImpLow1))/3.29)</f>
        <v>39869.161242554146</v>
      </c>
      <c r="L3712">
        <f>_xlfn.BINOM.INV(BinomTrials,_xlfn.GAMMA.INV(Table3[[#This Row],[RV gamma]],GammaShape2,GammaRate2)/BinomTrials,Table3[[#This Row],[RV binom]])</f>
        <v>0</v>
      </c>
      <c r="M3712" s="1">
        <f>Table3[[#This Row],[Risk 2 simulated occurences]]*_xlfn.LOGNORM.INV(Table3[[#This Row],[RV lognorm]],(LN(ImpLow2)+LN(ImpUp2))/2,(LN(ImpUp2)-LN(ImpLow2))/3.29)</f>
        <v>0</v>
      </c>
    </row>
    <row r="3713" spans="7:13">
      <c r="G3713">
        <v>0.12816828914367048</v>
      </c>
      <c r="H3713">
        <v>0.36597551049942872</v>
      </c>
      <c r="I3713">
        <v>0.60378273185518694</v>
      </c>
      <c r="J3713">
        <f>_xlfn.BINOM.INV(BinomTrials,_xlfn.GAMMA.INV(Table3[[#This Row],[RV gamma]],GammaShape1,GammaRate1)/BinomTrials,Table3[[#This Row],[RV binom]])</f>
        <v>0</v>
      </c>
      <c r="K3713" s="1">
        <f>Table3[[#This Row],[Risk 1 Simulated occurences]]*_xlfn.LOGNORM.INV(Table3[[#This Row],[RV lognorm]],(LN(ImpLow1)+LN(ImpUp1))/2,(LN(ImpUp1)-LN(ImpLow1))/3.29)</f>
        <v>0</v>
      </c>
      <c r="L3713">
        <f>_xlfn.BINOM.INV(BinomTrials,_xlfn.GAMMA.INV(Table3[[#This Row],[RV gamma]],GammaShape2,GammaRate2)/BinomTrials,Table3[[#This Row],[RV binom]])</f>
        <v>0</v>
      </c>
      <c r="M3713" s="1">
        <f>Table3[[#This Row],[Risk 2 simulated occurences]]*_xlfn.LOGNORM.INV(Table3[[#This Row],[RV lognorm]],(LN(ImpLow2)+LN(ImpUp2))/2,(LN(ImpUp2)-LN(ImpLow2))/3.29)</f>
        <v>0</v>
      </c>
    </row>
    <row r="3714" spans="7:13">
      <c r="G3714">
        <v>0.12443563766984066</v>
      </c>
      <c r="H3714">
        <v>0.95040496389866103</v>
      </c>
      <c r="I3714">
        <v>0.77637429012748149</v>
      </c>
      <c r="J3714">
        <f>_xlfn.BINOM.INV(BinomTrials,_xlfn.GAMMA.INV(Table3[[#This Row],[RV gamma]],GammaShape1,GammaRate1)/BinomTrials,Table3[[#This Row],[RV binom]])</f>
        <v>2</v>
      </c>
      <c r="K3714" s="1">
        <f>Table3[[#This Row],[Risk 1 Simulated occurences]]*_xlfn.LOGNORM.INV(Table3[[#This Row],[RV lognorm]],(LN(ImpLow1)+LN(ImpUp1))/2,(LN(ImpUp1)-LN(ImpLow1))/3.29)</f>
        <v>107655.10890866038</v>
      </c>
      <c r="L3714">
        <f>_xlfn.BINOM.INV(BinomTrials,_xlfn.GAMMA.INV(Table3[[#This Row],[RV gamma]],GammaShape2,GammaRate2)/BinomTrials,Table3[[#This Row],[RV binom]])</f>
        <v>1</v>
      </c>
      <c r="M3714" s="1">
        <f>Table3[[#This Row],[Risk 2 simulated occurences]]*_xlfn.LOGNORM.INV(Table3[[#This Row],[RV lognorm]],(LN(ImpLow2)+LN(ImpUp2))/2,(LN(ImpUp2)-LN(ImpLow2))/3.29)</f>
        <v>5382755.4454330206</v>
      </c>
    </row>
    <row r="3715" spans="7:13">
      <c r="G3715">
        <v>0.38976231701195346</v>
      </c>
      <c r="H3715">
        <v>0.45622824479650159</v>
      </c>
      <c r="I3715">
        <v>0.52269417258104967</v>
      </c>
      <c r="J3715">
        <f>_xlfn.BINOM.INV(BinomTrials,_xlfn.GAMMA.INV(Table3[[#This Row],[RV gamma]],GammaShape1,GammaRate1)/BinomTrials,Table3[[#This Row],[RV binom]])</f>
        <v>0</v>
      </c>
      <c r="K3715" s="1">
        <f>Table3[[#This Row],[Risk 1 Simulated occurences]]*_xlfn.LOGNORM.INV(Table3[[#This Row],[RV lognorm]],(LN(ImpLow1)+LN(ImpUp1))/2,(LN(ImpUp1)-LN(ImpLow1))/3.29)</f>
        <v>0</v>
      </c>
      <c r="L3715">
        <f>_xlfn.BINOM.INV(BinomTrials,_xlfn.GAMMA.INV(Table3[[#This Row],[RV gamma]],GammaShape2,GammaRate2)/BinomTrials,Table3[[#This Row],[RV binom]])</f>
        <v>0</v>
      </c>
      <c r="M3715" s="1">
        <f>Table3[[#This Row],[Risk 2 simulated occurences]]*_xlfn.LOGNORM.INV(Table3[[#This Row],[RV lognorm]],(LN(ImpLow2)+LN(ImpUp2))/2,(LN(ImpUp2)-LN(ImpLow2))/3.29)</f>
        <v>0</v>
      </c>
    </row>
    <row r="3716" spans="7:13">
      <c r="G3716">
        <v>0.73526201990212403</v>
      </c>
      <c r="H3716">
        <v>0.82811029480216569</v>
      </c>
      <c r="I3716">
        <v>0.92095856970220735</v>
      </c>
      <c r="J3716">
        <f>_xlfn.BINOM.INV(BinomTrials,_xlfn.GAMMA.INV(Table3[[#This Row],[RV gamma]],GammaShape1,GammaRate1)/BinomTrials,Table3[[#This Row],[RV binom]])</f>
        <v>1</v>
      </c>
      <c r="K3716" s="1">
        <f>Table3[[#This Row],[Risk 1 Simulated occurences]]*_xlfn.LOGNORM.INV(Table3[[#This Row],[RV lognorm]],(LN(ImpLow1)+LN(ImpUp1))/2,(LN(ImpUp1)-LN(ImpLow1))/3.29)</f>
        <v>84926.296340288318</v>
      </c>
      <c r="L3716">
        <f>_xlfn.BINOM.INV(BinomTrials,_xlfn.GAMMA.INV(Table3[[#This Row],[RV gamma]],GammaShape2,GammaRate2)/BinomTrials,Table3[[#This Row],[RV binom]])</f>
        <v>1</v>
      </c>
      <c r="M3716" s="1">
        <f>Table3[[#This Row],[Risk 2 simulated occurences]]*_xlfn.LOGNORM.INV(Table3[[#This Row],[RV lognorm]],(LN(ImpLow2)+LN(ImpUp2))/2,(LN(ImpUp2)-LN(ImpLow2))/3.29)</f>
        <v>8492629.6340288371</v>
      </c>
    </row>
    <row r="3717" spans="7:13">
      <c r="G3717">
        <v>0.54876849499939406</v>
      </c>
      <c r="H3717">
        <v>4.9724739999382171E-2</v>
      </c>
      <c r="I3717">
        <v>0.55068098499937024</v>
      </c>
      <c r="J3717">
        <f>_xlfn.BINOM.INV(BinomTrials,_xlfn.GAMMA.INV(Table3[[#This Row],[RV gamma]],GammaShape1,GammaRate1)/BinomTrials,Table3[[#This Row],[RV binom]])</f>
        <v>0</v>
      </c>
      <c r="K3717" s="1">
        <f>Table3[[#This Row],[Risk 1 Simulated occurences]]*_xlfn.LOGNORM.INV(Table3[[#This Row],[RV lognorm]],(LN(ImpLow1)+LN(ImpUp1))/2,(LN(ImpUp1)-LN(ImpLow1))/3.29)</f>
        <v>0</v>
      </c>
      <c r="L3717">
        <f>_xlfn.BINOM.INV(BinomTrials,_xlfn.GAMMA.INV(Table3[[#This Row],[RV gamma]],GammaShape2,GammaRate2)/BinomTrials,Table3[[#This Row],[RV binom]])</f>
        <v>0</v>
      </c>
      <c r="M3717" s="1">
        <f>Table3[[#This Row],[Risk 2 simulated occurences]]*_xlfn.LOGNORM.INV(Table3[[#This Row],[RV lognorm]],(LN(ImpLow2)+LN(ImpUp2))/2,(LN(ImpUp2)-LN(ImpLow2))/3.29)</f>
        <v>0</v>
      </c>
    </row>
    <row r="3718" spans="7:13">
      <c r="G3718">
        <v>0.1520954548158196</v>
      </c>
      <c r="H3718">
        <v>0.72370516961612974</v>
      </c>
      <c r="I3718">
        <v>0.29531488441643999</v>
      </c>
      <c r="J3718">
        <f>_xlfn.BINOM.INV(BinomTrials,_xlfn.GAMMA.INV(Table3[[#This Row],[RV gamma]],GammaShape1,GammaRate1)/BinomTrials,Table3[[#This Row],[RV binom]])</f>
        <v>1</v>
      </c>
      <c r="K3718" s="1">
        <f>Table3[[#This Row],[Risk 1 Simulated occurences]]*_xlfn.LOGNORM.INV(Table3[[#This Row],[RV lognorm]],(LN(ImpLow1)+LN(ImpUp1))/2,(LN(ImpUp1)-LN(ImpLow1))/3.29)</f>
        <v>21701.880844548486</v>
      </c>
      <c r="L3718">
        <f>_xlfn.BINOM.INV(BinomTrials,_xlfn.GAMMA.INV(Table3[[#This Row],[RV gamma]],GammaShape2,GammaRate2)/BinomTrials,Table3[[#This Row],[RV binom]])</f>
        <v>0</v>
      </c>
      <c r="M3718" s="1">
        <f>Table3[[#This Row],[Risk 2 simulated occurences]]*_xlfn.LOGNORM.INV(Table3[[#This Row],[RV lognorm]],(LN(ImpLow2)+LN(ImpUp2))/2,(LN(ImpUp2)-LN(ImpLow2))/3.29)</f>
        <v>0</v>
      </c>
    </row>
    <row r="3719" spans="7:13">
      <c r="G3719">
        <v>0.2683090894801119</v>
      </c>
      <c r="H3719">
        <v>0.31278573829344741</v>
      </c>
      <c r="I3719">
        <v>0.35726238710678293</v>
      </c>
      <c r="J3719">
        <f>_xlfn.BINOM.INV(BinomTrials,_xlfn.GAMMA.INV(Table3[[#This Row],[RV gamma]],GammaShape1,GammaRate1)/BinomTrials,Table3[[#This Row],[RV binom]])</f>
        <v>0</v>
      </c>
      <c r="K3719" s="1">
        <f>Table3[[#This Row],[Risk 1 Simulated occurences]]*_xlfn.LOGNORM.INV(Table3[[#This Row],[RV lognorm]],(LN(ImpLow1)+LN(ImpUp1))/2,(LN(ImpUp1)-LN(ImpLow1))/3.29)</f>
        <v>0</v>
      </c>
      <c r="L3719">
        <f>_xlfn.BINOM.INV(BinomTrials,_xlfn.GAMMA.INV(Table3[[#This Row],[RV gamma]],GammaShape2,GammaRate2)/BinomTrials,Table3[[#This Row],[RV binom]])</f>
        <v>0</v>
      </c>
      <c r="M3719" s="1">
        <f>Table3[[#This Row],[Risk 2 simulated occurences]]*_xlfn.LOGNORM.INV(Table3[[#This Row],[RV lognorm]],(LN(ImpLow2)+LN(ImpUp2))/2,(LN(ImpUp2)-LN(ImpLow2))/3.29)</f>
        <v>0</v>
      </c>
    </row>
    <row r="3720" spans="7:13">
      <c r="G3720">
        <v>0.47086689224041389</v>
      </c>
      <c r="H3720">
        <v>0.98990349797061805</v>
      </c>
      <c r="I3720">
        <v>0.50894010370082232</v>
      </c>
      <c r="J3720">
        <f>_xlfn.BINOM.INV(BinomTrials,_xlfn.GAMMA.INV(Table3[[#This Row],[RV gamma]],GammaShape1,GammaRate1)/BinomTrials,Table3[[#This Row],[RV binom]])</f>
        <v>3</v>
      </c>
      <c r="K3720" s="1">
        <f>Table3[[#This Row],[Risk 1 Simulated occurences]]*_xlfn.LOGNORM.INV(Table3[[#This Row],[RV lognorm]],(LN(ImpLow1)+LN(ImpUp1))/2,(LN(ImpUp1)-LN(ImpLow1))/3.29)</f>
        <v>96368.084841603588</v>
      </c>
      <c r="L3720">
        <f>_xlfn.BINOM.INV(BinomTrials,_xlfn.GAMMA.INV(Table3[[#This Row],[RV gamma]],GammaShape2,GammaRate2)/BinomTrials,Table3[[#This Row],[RV binom]])</f>
        <v>2</v>
      </c>
      <c r="M3720" s="1">
        <f>Table3[[#This Row],[Risk 2 simulated occurences]]*_xlfn.LOGNORM.INV(Table3[[#This Row],[RV lognorm]],(LN(ImpLow2)+LN(ImpUp2))/2,(LN(ImpUp2)-LN(ImpLow2))/3.29)</f>
        <v>6424538.9894402418</v>
      </c>
    </row>
    <row r="3721" spans="7:13">
      <c r="G3721">
        <v>0.85985788463608259</v>
      </c>
      <c r="H3721">
        <v>0.30809039217796663</v>
      </c>
      <c r="I3721">
        <v>0.75632289971985056</v>
      </c>
      <c r="J3721">
        <f>_xlfn.BINOM.INV(BinomTrials,_xlfn.GAMMA.INV(Table3[[#This Row],[RV gamma]],GammaShape1,GammaRate1)/BinomTrials,Table3[[#This Row],[RV binom]])</f>
        <v>0</v>
      </c>
      <c r="K3721" s="1">
        <f>Table3[[#This Row],[Risk 1 Simulated occurences]]*_xlfn.LOGNORM.INV(Table3[[#This Row],[RV lognorm]],(LN(ImpLow1)+LN(ImpUp1))/2,(LN(ImpUp1)-LN(ImpLow1))/3.29)</f>
        <v>0</v>
      </c>
      <c r="L3721">
        <f>_xlfn.BINOM.INV(BinomTrials,_xlfn.GAMMA.INV(Table3[[#This Row],[RV gamma]],GammaShape2,GammaRate2)/BinomTrials,Table3[[#This Row],[RV binom]])</f>
        <v>0</v>
      </c>
      <c r="M3721" s="1">
        <f>Table3[[#This Row],[Risk 2 simulated occurences]]*_xlfn.LOGNORM.INV(Table3[[#This Row],[RV lognorm]],(LN(ImpLow2)+LN(ImpUp2))/2,(LN(ImpUp2)-LN(ImpLow2))/3.29)</f>
        <v>0</v>
      </c>
    </row>
    <row r="3722" spans="7:13">
      <c r="G3722">
        <v>0.63146707864080887</v>
      </c>
      <c r="H3722">
        <v>7.522133508474628E-2</v>
      </c>
      <c r="I3722">
        <v>0.51897559152868367</v>
      </c>
      <c r="J3722">
        <f>_xlfn.BINOM.INV(BinomTrials,_xlfn.GAMMA.INV(Table3[[#This Row],[RV gamma]],GammaShape1,GammaRate1)/BinomTrials,Table3[[#This Row],[RV binom]])</f>
        <v>0</v>
      </c>
      <c r="K3722" s="1">
        <f>Table3[[#This Row],[Risk 1 Simulated occurences]]*_xlfn.LOGNORM.INV(Table3[[#This Row],[RV lognorm]],(LN(ImpLow1)+LN(ImpUp1))/2,(LN(ImpUp1)-LN(ImpLow1))/3.29)</f>
        <v>0</v>
      </c>
      <c r="L3722">
        <f>_xlfn.BINOM.INV(BinomTrials,_xlfn.GAMMA.INV(Table3[[#This Row],[RV gamma]],GammaShape2,GammaRate2)/BinomTrials,Table3[[#This Row],[RV binom]])</f>
        <v>0</v>
      </c>
      <c r="M3722" s="1">
        <f>Table3[[#This Row],[Risk 2 simulated occurences]]*_xlfn.LOGNORM.INV(Table3[[#This Row],[RV lognorm]],(LN(ImpLow2)+LN(ImpUp2))/2,(LN(ImpUp2)-LN(ImpLow2))/3.29)</f>
        <v>0</v>
      </c>
    </row>
    <row r="3723" spans="7:13">
      <c r="G3723">
        <v>6.7190716074402773E-2</v>
      </c>
      <c r="H3723">
        <v>0.24497876933076362</v>
      </c>
      <c r="I3723">
        <v>0.42276682258712445</v>
      </c>
      <c r="J3723">
        <f>_xlfn.BINOM.INV(BinomTrials,_xlfn.GAMMA.INV(Table3[[#This Row],[RV gamma]],GammaShape1,GammaRate1)/BinomTrials,Table3[[#This Row],[RV binom]])</f>
        <v>0</v>
      </c>
      <c r="K3723" s="1">
        <f>Table3[[#This Row],[Risk 1 Simulated occurences]]*_xlfn.LOGNORM.INV(Table3[[#This Row],[RV lognorm]],(LN(ImpLow1)+LN(ImpUp1))/2,(LN(ImpUp1)-LN(ImpLow1))/3.29)</f>
        <v>0</v>
      </c>
      <c r="L3723">
        <f>_xlfn.BINOM.INV(BinomTrials,_xlfn.GAMMA.INV(Table3[[#This Row],[RV gamma]],GammaShape2,GammaRate2)/BinomTrials,Table3[[#This Row],[RV binom]])</f>
        <v>0</v>
      </c>
      <c r="M3723" s="1">
        <f>Table3[[#This Row],[Risk 2 simulated occurences]]*_xlfn.LOGNORM.INV(Table3[[#This Row],[RV lognorm]],(LN(ImpLow2)+LN(ImpUp2))/2,(LN(ImpUp2)-LN(ImpLow2))/3.29)</f>
        <v>0</v>
      </c>
    </row>
    <row r="3724" spans="7:13">
      <c r="G3724">
        <v>0.27436506248748166</v>
      </c>
      <c r="H3724">
        <v>0.35817614214409893</v>
      </c>
      <c r="I3724">
        <v>0.44198722180071626</v>
      </c>
      <c r="J3724">
        <f>_xlfn.BINOM.INV(BinomTrials,_xlfn.GAMMA.INV(Table3[[#This Row],[RV gamma]],GammaShape1,GammaRate1)/BinomTrials,Table3[[#This Row],[RV binom]])</f>
        <v>0</v>
      </c>
      <c r="K3724" s="1">
        <f>Table3[[#This Row],[Risk 1 Simulated occurences]]*_xlfn.LOGNORM.INV(Table3[[#This Row],[RV lognorm]],(LN(ImpLow1)+LN(ImpUp1))/2,(LN(ImpUp1)-LN(ImpLow1))/3.29)</f>
        <v>0</v>
      </c>
      <c r="L3724">
        <f>_xlfn.BINOM.INV(BinomTrials,_xlfn.GAMMA.INV(Table3[[#This Row],[RV gamma]],GammaShape2,GammaRate2)/BinomTrials,Table3[[#This Row],[RV binom]])</f>
        <v>0</v>
      </c>
      <c r="M3724" s="1">
        <f>Table3[[#This Row],[Risk 2 simulated occurences]]*_xlfn.LOGNORM.INV(Table3[[#This Row],[RV lognorm]],(LN(ImpLow2)+LN(ImpUp2))/2,(LN(ImpUp2)-LN(ImpLow2))/3.29)</f>
        <v>0</v>
      </c>
    </row>
    <row r="3725" spans="7:13">
      <c r="G3725">
        <v>0.25360522710420436</v>
      </c>
      <c r="H3725">
        <v>0.86642101587095344</v>
      </c>
      <c r="I3725">
        <v>0.47923680463770257</v>
      </c>
      <c r="J3725">
        <f>_xlfn.BINOM.INV(BinomTrials,_xlfn.GAMMA.INV(Table3[[#This Row],[RV gamma]],GammaShape1,GammaRate1)/BinomTrials,Table3[[#This Row],[RV binom]])</f>
        <v>1</v>
      </c>
      <c r="K3725" s="1">
        <f>Table3[[#This Row],[Risk 1 Simulated occurences]]*_xlfn.LOGNORM.INV(Table3[[#This Row],[RV lognorm]],(LN(ImpLow1)+LN(ImpUp1))/2,(LN(ImpUp1)-LN(ImpLow1))/3.29)</f>
        <v>30491.129770843865</v>
      </c>
      <c r="L3725">
        <f>_xlfn.BINOM.INV(BinomTrials,_xlfn.GAMMA.INV(Table3[[#This Row],[RV gamma]],GammaShape2,GammaRate2)/BinomTrials,Table3[[#This Row],[RV binom]])</f>
        <v>1</v>
      </c>
      <c r="M3725" s="1">
        <f>Table3[[#This Row],[Risk 2 simulated occurences]]*_xlfn.LOGNORM.INV(Table3[[#This Row],[RV lognorm]],(LN(ImpLow2)+LN(ImpUp2))/2,(LN(ImpUp2)-LN(ImpLow2))/3.29)</f>
        <v>3049112.977084388</v>
      </c>
    </row>
    <row r="3726" spans="7:13">
      <c r="G3726">
        <v>0.34305194036245901</v>
      </c>
      <c r="H3726">
        <v>0.93801374311466412</v>
      </c>
      <c r="I3726">
        <v>0.53297554586686913</v>
      </c>
      <c r="J3726">
        <f>_xlfn.BINOM.INV(BinomTrials,_xlfn.GAMMA.INV(Table3[[#This Row],[RV gamma]],GammaShape1,GammaRate1)/BinomTrials,Table3[[#This Row],[RV binom]])</f>
        <v>2</v>
      </c>
      <c r="K3726" s="1">
        <f>Table3[[#This Row],[Risk 1 Simulated occurences]]*_xlfn.LOGNORM.INV(Table3[[#This Row],[RV lognorm]],(LN(ImpLow1)+LN(ImpUp1))/2,(LN(ImpUp1)-LN(ImpLow1))/3.29)</f>
        <v>67016.61897099897</v>
      </c>
      <c r="L3726">
        <f>_xlfn.BINOM.INV(BinomTrials,_xlfn.GAMMA.INV(Table3[[#This Row],[RV gamma]],GammaShape2,GammaRate2)/BinomTrials,Table3[[#This Row],[RV binom]])</f>
        <v>1</v>
      </c>
      <c r="M3726" s="1">
        <f>Table3[[#This Row],[Risk 2 simulated occurences]]*_xlfn.LOGNORM.INV(Table3[[#This Row],[RV lognorm]],(LN(ImpLow2)+LN(ImpUp2))/2,(LN(ImpUp2)-LN(ImpLow2))/3.29)</f>
        <v>3350830.94854995</v>
      </c>
    </row>
    <row r="3727" spans="7:13">
      <c r="G3727">
        <v>0.67396167184876354</v>
      </c>
      <c r="H3727">
        <v>0.19698052815952363</v>
      </c>
      <c r="I3727">
        <v>0.71999938447028367</v>
      </c>
      <c r="J3727">
        <f>_xlfn.BINOM.INV(BinomTrials,_xlfn.GAMMA.INV(Table3[[#This Row],[RV gamma]],GammaShape1,GammaRate1)/BinomTrials,Table3[[#This Row],[RV binom]])</f>
        <v>0</v>
      </c>
      <c r="K3727" s="1">
        <f>Table3[[#This Row],[Risk 1 Simulated occurences]]*_xlfn.LOGNORM.INV(Table3[[#This Row],[RV lognorm]],(LN(ImpLow1)+LN(ImpUp1))/2,(LN(ImpUp1)-LN(ImpLow1))/3.29)</f>
        <v>0</v>
      </c>
      <c r="L3727">
        <f>_xlfn.BINOM.INV(BinomTrials,_xlfn.GAMMA.INV(Table3[[#This Row],[RV gamma]],GammaShape2,GammaRate2)/BinomTrials,Table3[[#This Row],[RV binom]])</f>
        <v>0</v>
      </c>
      <c r="M3727" s="1">
        <f>Table3[[#This Row],[Risk 2 simulated occurences]]*_xlfn.LOGNORM.INV(Table3[[#This Row],[RV lognorm]],(LN(ImpLow2)+LN(ImpUp2))/2,(LN(ImpUp2)-LN(ImpLow2))/3.29)</f>
        <v>0</v>
      </c>
    </row>
    <row r="3728" spans="7:13">
      <c r="G3728">
        <v>0.27381876216913514</v>
      </c>
      <c r="H3728">
        <v>0.65173677711362799</v>
      </c>
      <c r="I3728">
        <v>2.9654792058120851E-2</v>
      </c>
      <c r="J3728">
        <f>_xlfn.BINOM.INV(BinomTrials,_xlfn.GAMMA.INV(Table3[[#This Row],[RV gamma]],GammaShape1,GammaRate1)/BinomTrials,Table3[[#This Row],[RV binom]])</f>
        <v>1</v>
      </c>
      <c r="K3728" s="1">
        <f>Table3[[#This Row],[Risk 1 Simulated occurences]]*_xlfn.LOGNORM.INV(Table3[[#This Row],[RV lognorm]],(LN(ImpLow1)+LN(ImpUp1))/2,(LN(ImpUp1)-LN(ImpLow1))/3.29)</f>
        <v>8448.5215215316639</v>
      </c>
      <c r="L3728">
        <f>_xlfn.BINOM.INV(BinomTrials,_xlfn.GAMMA.INV(Table3[[#This Row],[RV gamma]],GammaShape2,GammaRate2)/BinomTrials,Table3[[#This Row],[RV binom]])</f>
        <v>0</v>
      </c>
      <c r="M3728" s="1">
        <f>Table3[[#This Row],[Risk 2 simulated occurences]]*_xlfn.LOGNORM.INV(Table3[[#This Row],[RV lognorm]],(LN(ImpLow2)+LN(ImpUp2))/2,(LN(ImpUp2)-LN(ImpLow2))/3.29)</f>
        <v>0</v>
      </c>
    </row>
    <row r="3729" spans="7:13">
      <c r="G3729">
        <v>7.1935776654600991E-2</v>
      </c>
      <c r="H3729">
        <v>0.74001294874586765</v>
      </c>
      <c r="I3729">
        <v>0.40809012083713436</v>
      </c>
      <c r="J3729">
        <f>_xlfn.BINOM.INV(BinomTrials,_xlfn.GAMMA.INV(Table3[[#This Row],[RV gamma]],GammaShape1,GammaRate1)/BinomTrials,Table3[[#This Row],[RV binom]])</f>
        <v>1</v>
      </c>
      <c r="K3729" s="1">
        <f>Table3[[#This Row],[Risk 1 Simulated occurences]]*_xlfn.LOGNORM.INV(Table3[[#This Row],[RV lognorm]],(LN(ImpLow1)+LN(ImpUp1))/2,(LN(ImpUp1)-LN(ImpLow1))/3.29)</f>
        <v>26874.677752498719</v>
      </c>
      <c r="L3729">
        <f>_xlfn.BINOM.INV(BinomTrials,_xlfn.GAMMA.INV(Table3[[#This Row],[RV gamma]],GammaShape2,GammaRate2)/BinomTrials,Table3[[#This Row],[RV binom]])</f>
        <v>0</v>
      </c>
      <c r="M3729" s="1">
        <f>Table3[[#This Row],[Risk 2 simulated occurences]]*_xlfn.LOGNORM.INV(Table3[[#This Row],[RV lognorm]],(LN(ImpLow2)+LN(ImpUp2))/2,(LN(ImpUp2)-LN(ImpLow2))/3.29)</f>
        <v>0</v>
      </c>
    </row>
    <row r="3730" spans="7:13">
      <c r="G3730">
        <v>2.4598233878891092E-2</v>
      </c>
      <c r="H3730">
        <v>0.39762957179808506</v>
      </c>
      <c r="I3730">
        <v>0.77066090971727896</v>
      </c>
      <c r="J3730">
        <f>_xlfn.BINOM.INV(BinomTrials,_xlfn.GAMMA.INV(Table3[[#This Row],[RV gamma]],GammaShape1,GammaRate1)/BinomTrials,Table3[[#This Row],[RV binom]])</f>
        <v>0</v>
      </c>
      <c r="K3730" s="1">
        <f>Table3[[#This Row],[Risk 1 Simulated occurences]]*_xlfn.LOGNORM.INV(Table3[[#This Row],[RV lognorm]],(LN(ImpLow1)+LN(ImpUp1))/2,(LN(ImpUp1)-LN(ImpLow1))/3.29)</f>
        <v>0</v>
      </c>
      <c r="L3730">
        <f>_xlfn.BINOM.INV(BinomTrials,_xlfn.GAMMA.INV(Table3[[#This Row],[RV gamma]],GammaShape2,GammaRate2)/BinomTrials,Table3[[#This Row],[RV binom]])</f>
        <v>0</v>
      </c>
      <c r="M3730" s="1">
        <f>Table3[[#This Row],[Risk 2 simulated occurences]]*_xlfn.LOGNORM.INV(Table3[[#This Row],[RV lognorm]],(LN(ImpLow2)+LN(ImpUp2))/2,(LN(ImpUp2)-LN(ImpLow2))/3.29)</f>
        <v>0</v>
      </c>
    </row>
    <row r="3731" spans="7:13">
      <c r="G3731">
        <v>0.42251680252259449</v>
      </c>
      <c r="H3731">
        <v>0.96021321041519436</v>
      </c>
      <c r="I3731">
        <v>0.49790961830779429</v>
      </c>
      <c r="J3731">
        <f>_xlfn.BINOM.INV(BinomTrials,_xlfn.GAMMA.INV(Table3[[#This Row],[RV gamma]],GammaShape1,GammaRate1)/BinomTrials,Table3[[#This Row],[RV binom]])</f>
        <v>2</v>
      </c>
      <c r="K3731" s="1">
        <f>Table3[[#This Row],[Risk 1 Simulated occurences]]*_xlfn.LOGNORM.INV(Table3[[#This Row],[RV lognorm]],(LN(ImpLow1)+LN(ImpUp1))/2,(LN(ImpUp1)-LN(ImpLow1))/3.29)</f>
        <v>63014.042423959065</v>
      </c>
      <c r="L3731">
        <f>_xlfn.BINOM.INV(BinomTrials,_xlfn.GAMMA.INV(Table3[[#This Row],[RV gamma]],GammaShape2,GammaRate2)/BinomTrials,Table3[[#This Row],[RV binom]])</f>
        <v>1</v>
      </c>
      <c r="M3731" s="1">
        <f>Table3[[#This Row],[Risk 2 simulated occurences]]*_xlfn.LOGNORM.INV(Table3[[#This Row],[RV lognorm]],(LN(ImpLow2)+LN(ImpUp2))/2,(LN(ImpUp2)-LN(ImpLow2))/3.29)</f>
        <v>3150702.1211979548</v>
      </c>
    </row>
    <row r="3732" spans="7:13">
      <c r="G3732">
        <v>0.23989999724547378</v>
      </c>
      <c r="H3732">
        <v>0.30342744817185563</v>
      </c>
      <c r="I3732">
        <v>0.36695489909823747</v>
      </c>
      <c r="J3732">
        <f>_xlfn.BINOM.INV(BinomTrials,_xlfn.GAMMA.INV(Table3[[#This Row],[RV gamma]],GammaShape1,GammaRate1)/BinomTrials,Table3[[#This Row],[RV binom]])</f>
        <v>0</v>
      </c>
      <c r="K3732" s="1">
        <f>Table3[[#This Row],[Risk 1 Simulated occurences]]*_xlfn.LOGNORM.INV(Table3[[#This Row],[RV lognorm]],(LN(ImpLow1)+LN(ImpUp1))/2,(LN(ImpUp1)-LN(ImpLow1))/3.29)</f>
        <v>0</v>
      </c>
      <c r="L3732">
        <f>_xlfn.BINOM.INV(BinomTrials,_xlfn.GAMMA.INV(Table3[[#This Row],[RV gamma]],GammaShape2,GammaRate2)/BinomTrials,Table3[[#This Row],[RV binom]])</f>
        <v>0</v>
      </c>
      <c r="M3732" s="1">
        <f>Table3[[#This Row],[Risk 2 simulated occurences]]*_xlfn.LOGNORM.INV(Table3[[#This Row],[RV lognorm]],(LN(ImpLow2)+LN(ImpUp2))/2,(LN(ImpUp2)-LN(ImpLow2))/3.29)</f>
        <v>0</v>
      </c>
    </row>
    <row r="3733" spans="7:13">
      <c r="G3733">
        <v>0.99925370467791974</v>
      </c>
      <c r="H3733">
        <v>0.70512142437748682</v>
      </c>
      <c r="I3733">
        <v>0.41098914407705384</v>
      </c>
      <c r="J3733">
        <f>_xlfn.BINOM.INV(BinomTrials,_xlfn.GAMMA.INV(Table3[[#This Row],[RV gamma]],GammaShape1,GammaRate1)/BinomTrials,Table3[[#This Row],[RV binom]])</f>
        <v>1</v>
      </c>
      <c r="K3733" s="1">
        <f>Table3[[#This Row],[Risk 1 Simulated occurences]]*_xlfn.LOGNORM.INV(Table3[[#This Row],[RV lognorm]],(LN(ImpLow1)+LN(ImpUp1))/2,(LN(ImpUp1)-LN(ImpLow1))/3.29)</f>
        <v>27015.347419003472</v>
      </c>
      <c r="L3733">
        <f>_xlfn.BINOM.INV(BinomTrials,_xlfn.GAMMA.INV(Table3[[#This Row],[RV gamma]],GammaShape2,GammaRate2)/BinomTrials,Table3[[#This Row],[RV binom]])</f>
        <v>0</v>
      </c>
      <c r="M3733" s="1">
        <f>Table3[[#This Row],[Risk 2 simulated occurences]]*_xlfn.LOGNORM.INV(Table3[[#This Row],[RV lognorm]],(LN(ImpLow2)+LN(ImpUp2))/2,(LN(ImpUp2)-LN(ImpLow2))/3.29)</f>
        <v>0</v>
      </c>
    </row>
    <row r="3734" spans="7:13">
      <c r="G3734">
        <v>0.45701452179672875</v>
      </c>
      <c r="H3734">
        <v>0.97577951242019401</v>
      </c>
      <c r="I3734">
        <v>0.49454450304365927</v>
      </c>
      <c r="J3734">
        <f>_xlfn.BINOM.INV(BinomTrials,_xlfn.GAMMA.INV(Table3[[#This Row],[RV gamma]],GammaShape1,GammaRate1)/BinomTrials,Table3[[#This Row],[RV binom]])</f>
        <v>2</v>
      </c>
      <c r="K3734" s="1">
        <f>Table3[[#This Row],[Risk 1 Simulated occurences]]*_xlfn.LOGNORM.INV(Table3[[#This Row],[RV lognorm]],(LN(ImpLow1)+LN(ImpUp1))/2,(LN(ImpUp1)-LN(ImpLow1))/3.29)</f>
        <v>62643.117205215785</v>
      </c>
      <c r="L3734">
        <f>_xlfn.BINOM.INV(BinomTrials,_xlfn.GAMMA.INV(Table3[[#This Row],[RV gamma]],GammaShape2,GammaRate2)/BinomTrials,Table3[[#This Row],[RV binom]])</f>
        <v>1</v>
      </c>
      <c r="M3734" s="1">
        <f>Table3[[#This Row],[Risk 2 simulated occurences]]*_xlfn.LOGNORM.INV(Table3[[#This Row],[RV lognorm]],(LN(ImpLow2)+LN(ImpUp2))/2,(LN(ImpUp2)-LN(ImpLow2))/3.29)</f>
        <v>3132155.8602607907</v>
      </c>
    </row>
    <row r="3735" spans="7:13">
      <c r="G3735">
        <v>4.3067837619719954E-2</v>
      </c>
      <c r="H3735">
        <v>0.92626524620049877</v>
      </c>
      <c r="I3735">
        <v>0.80946265478127755</v>
      </c>
      <c r="J3735">
        <f>_xlfn.BINOM.INV(BinomTrials,_xlfn.GAMMA.INV(Table3[[#This Row],[RV gamma]],GammaShape1,GammaRate1)/BinomTrials,Table3[[#This Row],[RV binom]])</f>
        <v>1</v>
      </c>
      <c r="K3735" s="1">
        <f>Table3[[#This Row],[Risk 1 Simulated occurences]]*_xlfn.LOGNORM.INV(Table3[[#This Row],[RV lognorm]],(LN(ImpLow1)+LN(ImpUp1))/2,(LN(ImpUp1)-LN(ImpLow1))/3.29)</f>
        <v>58376.28198118537</v>
      </c>
      <c r="L3735">
        <f>_xlfn.BINOM.INV(BinomTrials,_xlfn.GAMMA.INV(Table3[[#This Row],[RV gamma]],GammaShape2,GammaRate2)/BinomTrials,Table3[[#This Row],[RV binom]])</f>
        <v>1</v>
      </c>
      <c r="M3735" s="1">
        <f>Table3[[#This Row],[Risk 2 simulated occurences]]*_xlfn.LOGNORM.INV(Table3[[#This Row],[RV lognorm]],(LN(ImpLow2)+LN(ImpUp2))/2,(LN(ImpUp2)-LN(ImpLow2))/3.29)</f>
        <v>5837628.1981185395</v>
      </c>
    </row>
    <row r="3736" spans="7:13">
      <c r="G3736">
        <v>0.84114687463322046</v>
      </c>
      <c r="H3736">
        <v>0.7399928917828914</v>
      </c>
      <c r="I3736">
        <v>0.63883890893256245</v>
      </c>
      <c r="J3736">
        <f>_xlfn.BINOM.INV(BinomTrials,_xlfn.GAMMA.INV(Table3[[#This Row],[RV gamma]],GammaShape1,GammaRate1)/BinomTrials,Table3[[#This Row],[RV binom]])</f>
        <v>1</v>
      </c>
      <c r="K3736" s="1">
        <f>Table3[[#This Row],[Risk 1 Simulated occurences]]*_xlfn.LOGNORM.INV(Table3[[#This Row],[RV lognorm]],(LN(ImpLow1)+LN(ImpUp1))/2,(LN(ImpUp1)-LN(ImpLow1))/3.29)</f>
        <v>40551.90273603196</v>
      </c>
      <c r="L3736">
        <f>_xlfn.BINOM.INV(BinomTrials,_xlfn.GAMMA.INV(Table3[[#This Row],[RV gamma]],GammaShape2,GammaRate2)/BinomTrials,Table3[[#This Row],[RV binom]])</f>
        <v>0</v>
      </c>
      <c r="M3736" s="1">
        <f>Table3[[#This Row],[Risk 2 simulated occurences]]*_xlfn.LOGNORM.INV(Table3[[#This Row],[RV lognorm]],(LN(ImpLow2)+LN(ImpUp2))/2,(LN(ImpUp2)-LN(ImpLow2))/3.29)</f>
        <v>0</v>
      </c>
    </row>
    <row r="3737" spans="7:13">
      <c r="G3737">
        <v>0.15552196053579542</v>
      </c>
      <c r="H3737">
        <v>6.0532195056105124E-2</v>
      </c>
      <c r="I3737">
        <v>0.96554242957641478</v>
      </c>
      <c r="J3737">
        <f>_xlfn.BINOM.INV(BinomTrials,_xlfn.GAMMA.INV(Table3[[#This Row],[RV gamma]],GammaShape1,GammaRate1)/BinomTrials,Table3[[#This Row],[RV binom]])</f>
        <v>0</v>
      </c>
      <c r="K3737" s="1">
        <f>Table3[[#This Row],[Risk 1 Simulated occurences]]*_xlfn.LOGNORM.INV(Table3[[#This Row],[RV lognorm]],(LN(ImpLow1)+LN(ImpUp1))/2,(LN(ImpUp1)-LN(ImpLow1))/3.29)</f>
        <v>0</v>
      </c>
      <c r="L3737">
        <f>_xlfn.BINOM.INV(BinomTrials,_xlfn.GAMMA.INV(Table3[[#This Row],[RV gamma]],GammaShape2,GammaRate2)/BinomTrials,Table3[[#This Row],[RV binom]])</f>
        <v>0</v>
      </c>
      <c r="M3737" s="1">
        <f>Table3[[#This Row],[Risk 2 simulated occurences]]*_xlfn.LOGNORM.INV(Table3[[#This Row],[RV lognorm]],(LN(ImpLow2)+LN(ImpUp2))/2,(LN(ImpUp2)-LN(ImpLow2))/3.29)</f>
        <v>0</v>
      </c>
    </row>
    <row r="3738" spans="7:13">
      <c r="G3738">
        <v>0.85759072511344714</v>
      </c>
      <c r="H3738">
        <v>0.36460230795880888</v>
      </c>
      <c r="I3738">
        <v>0.87161389080417062</v>
      </c>
      <c r="J3738">
        <f>_xlfn.BINOM.INV(BinomTrials,_xlfn.GAMMA.INV(Table3[[#This Row],[RV gamma]],GammaShape1,GammaRate1)/BinomTrials,Table3[[#This Row],[RV binom]])</f>
        <v>0</v>
      </c>
      <c r="K3738" s="1">
        <f>Table3[[#This Row],[Risk 1 Simulated occurences]]*_xlfn.LOGNORM.INV(Table3[[#This Row],[RV lognorm]],(LN(ImpLow1)+LN(ImpUp1))/2,(LN(ImpUp1)-LN(ImpLow1))/3.29)</f>
        <v>0</v>
      </c>
      <c r="L3738">
        <f>_xlfn.BINOM.INV(BinomTrials,_xlfn.GAMMA.INV(Table3[[#This Row],[RV gamma]],GammaShape2,GammaRate2)/BinomTrials,Table3[[#This Row],[RV binom]])</f>
        <v>0</v>
      </c>
      <c r="M3738" s="1">
        <f>Table3[[#This Row],[Risk 2 simulated occurences]]*_xlfn.LOGNORM.INV(Table3[[#This Row],[RV lognorm]],(LN(ImpLow2)+LN(ImpUp2))/2,(LN(ImpUp2)-LN(ImpLow2))/3.29)</f>
        <v>0</v>
      </c>
    </row>
    <row r="3739" spans="7:13">
      <c r="G3739">
        <v>0.52731698170645025</v>
      </c>
      <c r="H3739">
        <v>0.87098986370069431</v>
      </c>
      <c r="I3739">
        <v>0.21466274569493846</v>
      </c>
      <c r="J3739">
        <f>_xlfn.BINOM.INV(BinomTrials,_xlfn.GAMMA.INV(Table3[[#This Row],[RV gamma]],GammaShape1,GammaRate1)/BinomTrials,Table3[[#This Row],[RV binom]])</f>
        <v>1</v>
      </c>
      <c r="K3739" s="1">
        <f>Table3[[#This Row],[Risk 1 Simulated occurences]]*_xlfn.LOGNORM.INV(Table3[[#This Row],[RV lognorm]],(LN(ImpLow1)+LN(ImpUp1))/2,(LN(ImpUp1)-LN(ImpLow1))/3.29)</f>
        <v>18187.505112417846</v>
      </c>
      <c r="L3739">
        <f>_xlfn.BINOM.INV(BinomTrials,_xlfn.GAMMA.INV(Table3[[#This Row],[RV gamma]],GammaShape2,GammaRate2)/BinomTrials,Table3[[#This Row],[RV binom]])</f>
        <v>1</v>
      </c>
      <c r="M3739" s="1">
        <f>Table3[[#This Row],[Risk 2 simulated occurences]]*_xlfn.LOGNORM.INV(Table3[[#This Row],[RV lognorm]],(LN(ImpLow2)+LN(ImpUp2))/2,(LN(ImpUp2)-LN(ImpLow2))/3.29)</f>
        <v>1818750.5112417822</v>
      </c>
    </row>
    <row r="3740" spans="7:13">
      <c r="G3740">
        <v>0.61651154030883293</v>
      </c>
      <c r="H3740">
        <v>0.72663921756979044</v>
      </c>
      <c r="I3740">
        <v>0.83676689483074795</v>
      </c>
      <c r="J3740">
        <f>_xlfn.BINOM.INV(BinomTrials,_xlfn.GAMMA.INV(Table3[[#This Row],[RV gamma]],GammaShape1,GammaRate1)/BinomTrials,Table3[[#This Row],[RV binom]])</f>
        <v>1</v>
      </c>
      <c r="K3740" s="1">
        <f>Table3[[#This Row],[Risk 1 Simulated occurences]]*_xlfn.LOGNORM.INV(Table3[[#This Row],[RV lognorm]],(LN(ImpLow1)+LN(ImpUp1))/2,(LN(ImpUp1)-LN(ImpLow1))/3.29)</f>
        <v>62842.62114727591</v>
      </c>
      <c r="L3740">
        <f>_xlfn.BINOM.INV(BinomTrials,_xlfn.GAMMA.INV(Table3[[#This Row],[RV gamma]],GammaShape2,GammaRate2)/BinomTrials,Table3[[#This Row],[RV binom]])</f>
        <v>0</v>
      </c>
      <c r="M3740" s="1">
        <f>Table3[[#This Row],[Risk 2 simulated occurences]]*_xlfn.LOGNORM.INV(Table3[[#This Row],[RV lognorm]],(LN(ImpLow2)+LN(ImpUp2))/2,(LN(ImpUp2)-LN(ImpLow2))/3.29)</f>
        <v>0</v>
      </c>
    </row>
    <row r="3741" spans="7:13">
      <c r="G3741">
        <v>0.70945797055468796</v>
      </c>
      <c r="H3741">
        <v>0.62532969546752504</v>
      </c>
      <c r="I3741">
        <v>0.54120142038036201</v>
      </c>
      <c r="J3741">
        <f>_xlfn.BINOM.INV(BinomTrials,_xlfn.GAMMA.INV(Table3[[#This Row],[RV gamma]],GammaShape1,GammaRate1)/BinomTrials,Table3[[#This Row],[RV binom]])</f>
        <v>1</v>
      </c>
      <c r="K3741" s="1">
        <f>Table3[[#This Row],[Risk 1 Simulated occurences]]*_xlfn.LOGNORM.INV(Table3[[#This Row],[RV lognorm]],(LN(ImpLow1)+LN(ImpUp1))/2,(LN(ImpUp1)-LN(ImpLow1))/3.29)</f>
        <v>33997.508426460874</v>
      </c>
      <c r="L3741">
        <f>_xlfn.BINOM.INV(BinomTrials,_xlfn.GAMMA.INV(Table3[[#This Row],[RV gamma]],GammaShape2,GammaRate2)/BinomTrials,Table3[[#This Row],[RV binom]])</f>
        <v>0</v>
      </c>
      <c r="M3741" s="1">
        <f>Table3[[#This Row],[Risk 2 simulated occurences]]*_xlfn.LOGNORM.INV(Table3[[#This Row],[RV lognorm]],(LN(ImpLow2)+LN(ImpUp2))/2,(LN(ImpUp2)-LN(ImpLow2))/3.29)</f>
        <v>0</v>
      </c>
    </row>
    <row r="3742" spans="7:13">
      <c r="G3742">
        <v>0.86011111264122231</v>
      </c>
      <c r="H3742">
        <v>0.91619172269301108</v>
      </c>
      <c r="I3742">
        <v>0.97227233274479974</v>
      </c>
      <c r="J3742">
        <f>_xlfn.BINOM.INV(BinomTrials,_xlfn.GAMMA.INV(Table3[[#This Row],[RV gamma]],GammaShape1,GammaRate1)/BinomTrials,Table3[[#This Row],[RV binom]])</f>
        <v>2</v>
      </c>
      <c r="K3742" s="1">
        <f>Table3[[#This Row],[Risk 1 Simulated occurences]]*_xlfn.LOGNORM.INV(Table3[[#This Row],[RV lognorm]],(LN(ImpLow1)+LN(ImpUp1))/2,(LN(ImpUp1)-LN(ImpLow1))/3.29)</f>
        <v>241649.26442250833</v>
      </c>
      <c r="L3742">
        <f>_xlfn.BINOM.INV(BinomTrials,_xlfn.GAMMA.INV(Table3[[#This Row],[RV gamma]],GammaShape2,GammaRate2)/BinomTrials,Table3[[#This Row],[RV binom]])</f>
        <v>1</v>
      </c>
      <c r="M3742" s="1">
        <f>Table3[[#This Row],[Risk 2 simulated occurences]]*_xlfn.LOGNORM.INV(Table3[[#This Row],[RV lognorm]],(LN(ImpLow2)+LN(ImpUp2))/2,(LN(ImpUp2)-LN(ImpLow2))/3.29)</f>
        <v>12082463.221125422</v>
      </c>
    </row>
    <row r="3743" spans="7:13">
      <c r="G3743">
        <v>0.88747016102423437</v>
      </c>
      <c r="H3743">
        <v>0.4342833014364742</v>
      </c>
      <c r="I3743">
        <v>0.98109644184871414</v>
      </c>
      <c r="J3743">
        <f>_xlfn.BINOM.INV(BinomTrials,_xlfn.GAMMA.INV(Table3[[#This Row],[RV gamma]],GammaShape1,GammaRate1)/BinomTrials,Table3[[#This Row],[RV binom]])</f>
        <v>0</v>
      </c>
      <c r="K3743" s="1">
        <f>Table3[[#This Row],[Risk 1 Simulated occurences]]*_xlfn.LOGNORM.INV(Table3[[#This Row],[RV lognorm]],(LN(ImpLow1)+LN(ImpUp1))/2,(LN(ImpUp1)-LN(ImpLow1))/3.29)</f>
        <v>0</v>
      </c>
      <c r="L3743">
        <f>_xlfn.BINOM.INV(BinomTrials,_xlfn.GAMMA.INV(Table3[[#This Row],[RV gamma]],GammaShape2,GammaRate2)/BinomTrials,Table3[[#This Row],[RV binom]])</f>
        <v>0</v>
      </c>
      <c r="M3743" s="1">
        <f>Table3[[#This Row],[Risk 2 simulated occurences]]*_xlfn.LOGNORM.INV(Table3[[#This Row],[RV lognorm]],(LN(ImpLow2)+LN(ImpUp2))/2,(LN(ImpUp2)-LN(ImpLow2))/3.29)</f>
        <v>0</v>
      </c>
    </row>
    <row r="3744" spans="7:13">
      <c r="G3744">
        <v>0.71099633430642839</v>
      </c>
      <c r="H3744">
        <v>0.99944724282224073</v>
      </c>
      <c r="I3744">
        <v>0.28789815133805302</v>
      </c>
      <c r="J3744">
        <f>_xlfn.BINOM.INV(BinomTrials,_xlfn.GAMMA.INV(Table3[[#This Row],[RV gamma]],GammaShape1,GammaRate1)/BinomTrials,Table3[[#This Row],[RV binom]])</f>
        <v>4</v>
      </c>
      <c r="K3744" s="1">
        <f>Table3[[#This Row],[Risk 1 Simulated occurences]]*_xlfn.LOGNORM.INV(Table3[[#This Row],[RV lognorm]],(LN(ImpLow1)+LN(ImpUp1))/2,(LN(ImpUp1)-LN(ImpLow1))/3.29)</f>
        <v>85504.388878893675</v>
      </c>
      <c r="L3744">
        <f>_xlfn.BINOM.INV(BinomTrials,_xlfn.GAMMA.INV(Table3[[#This Row],[RV gamma]],GammaShape2,GammaRate2)/BinomTrials,Table3[[#This Row],[RV binom]])</f>
        <v>3</v>
      </c>
      <c r="M3744" s="1">
        <f>Table3[[#This Row],[Risk 2 simulated occurences]]*_xlfn.LOGNORM.INV(Table3[[#This Row],[RV lognorm]],(LN(ImpLow2)+LN(ImpUp2))/2,(LN(ImpUp2)-LN(ImpLow2))/3.29)</f>
        <v>6412829.1659170277</v>
      </c>
    </row>
    <row r="3745" spans="7:13">
      <c r="G3745">
        <v>0.71539068814152418</v>
      </c>
      <c r="H3745">
        <v>0.70981011339920108</v>
      </c>
      <c r="I3745">
        <v>0.7042295386568781</v>
      </c>
      <c r="J3745">
        <f>_xlfn.BINOM.INV(BinomTrials,_xlfn.GAMMA.INV(Table3[[#This Row],[RV gamma]],GammaShape1,GammaRate1)/BinomTrials,Table3[[#This Row],[RV binom]])</f>
        <v>1</v>
      </c>
      <c r="K3745" s="1">
        <f>Table3[[#This Row],[Risk 1 Simulated occurences]]*_xlfn.LOGNORM.INV(Table3[[#This Row],[RV lognorm]],(LN(ImpLow1)+LN(ImpUp1))/2,(LN(ImpUp1)-LN(ImpLow1))/3.29)</f>
        <v>46036.429500301347</v>
      </c>
      <c r="L3745">
        <f>_xlfn.BINOM.INV(BinomTrials,_xlfn.GAMMA.INV(Table3[[#This Row],[RV gamma]],GammaShape2,GammaRate2)/BinomTrials,Table3[[#This Row],[RV binom]])</f>
        <v>0</v>
      </c>
      <c r="M3745" s="1">
        <f>Table3[[#This Row],[Risk 2 simulated occurences]]*_xlfn.LOGNORM.INV(Table3[[#This Row],[RV lognorm]],(LN(ImpLow2)+LN(ImpUp2))/2,(LN(ImpUp2)-LN(ImpLow2))/3.29)</f>
        <v>0</v>
      </c>
    </row>
    <row r="3746" spans="7:13">
      <c r="G3746">
        <v>0.57129559459690726</v>
      </c>
      <c r="H3746">
        <v>0.77857590037331725</v>
      </c>
      <c r="I3746">
        <v>0.98585620614972724</v>
      </c>
      <c r="J3746">
        <f>_xlfn.BINOM.INV(BinomTrials,_xlfn.GAMMA.INV(Table3[[#This Row],[RV gamma]],GammaShape1,GammaRate1)/BinomTrials,Table3[[#This Row],[RV binom]])</f>
        <v>1</v>
      </c>
      <c r="K3746" s="1">
        <f>Table3[[#This Row],[Risk 1 Simulated occurences]]*_xlfn.LOGNORM.INV(Table3[[#This Row],[RV lognorm]],(LN(ImpLow1)+LN(ImpUp1))/2,(LN(ImpUp1)-LN(ImpLow1))/3.29)</f>
        <v>146773.91166540279</v>
      </c>
      <c r="L3746">
        <f>_xlfn.BINOM.INV(BinomTrials,_xlfn.GAMMA.INV(Table3[[#This Row],[RV gamma]],GammaShape2,GammaRate2)/BinomTrials,Table3[[#This Row],[RV binom]])</f>
        <v>0</v>
      </c>
      <c r="M3746" s="1">
        <f>Table3[[#This Row],[Risk 2 simulated occurences]]*_xlfn.LOGNORM.INV(Table3[[#This Row],[RV lognorm]],(LN(ImpLow2)+LN(ImpUp2))/2,(LN(ImpUp2)-LN(ImpLow2))/3.29)</f>
        <v>0</v>
      </c>
    </row>
    <row r="3747" spans="7:13">
      <c r="G3747">
        <v>0.76505839022111999</v>
      </c>
      <c r="H3747">
        <v>0.52515757434310284</v>
      </c>
      <c r="I3747">
        <v>0.28525675846508552</v>
      </c>
      <c r="J3747">
        <f>_xlfn.BINOM.INV(BinomTrials,_xlfn.GAMMA.INV(Table3[[#This Row],[RV gamma]],GammaShape1,GammaRate1)/BinomTrials,Table3[[#This Row],[RV binom]])</f>
        <v>0</v>
      </c>
      <c r="K3747" s="1">
        <f>Table3[[#This Row],[Risk 1 Simulated occurences]]*_xlfn.LOGNORM.INV(Table3[[#This Row],[RV lognorm]],(LN(ImpLow1)+LN(ImpUp1))/2,(LN(ImpUp1)-LN(ImpLow1))/3.29)</f>
        <v>0</v>
      </c>
      <c r="L3747">
        <f>_xlfn.BINOM.INV(BinomTrials,_xlfn.GAMMA.INV(Table3[[#This Row],[RV gamma]],GammaShape2,GammaRate2)/BinomTrials,Table3[[#This Row],[RV binom]])</f>
        <v>0</v>
      </c>
      <c r="M3747" s="1">
        <f>Table3[[#This Row],[Risk 2 simulated occurences]]*_xlfn.LOGNORM.INV(Table3[[#This Row],[RV lognorm]],(LN(ImpLow2)+LN(ImpUp2))/2,(LN(ImpUp2)-LN(ImpLow2))/3.29)</f>
        <v>0</v>
      </c>
    </row>
    <row r="3748" spans="7:13">
      <c r="G3748">
        <v>0.33636444636451285</v>
      </c>
      <c r="H3748">
        <v>0.32335198452852293</v>
      </c>
      <c r="I3748">
        <v>0.31033952269253301</v>
      </c>
      <c r="J3748">
        <f>_xlfn.BINOM.INV(BinomTrials,_xlfn.GAMMA.INV(Table3[[#This Row],[RV gamma]],GammaShape1,GammaRate1)/BinomTrials,Table3[[#This Row],[RV binom]])</f>
        <v>0</v>
      </c>
      <c r="K3748" s="1">
        <f>Table3[[#This Row],[Risk 1 Simulated occurences]]*_xlfn.LOGNORM.INV(Table3[[#This Row],[RV lognorm]],(LN(ImpLow1)+LN(ImpUp1))/2,(LN(ImpUp1)-LN(ImpLow1))/3.29)</f>
        <v>0</v>
      </c>
      <c r="L3748">
        <f>_xlfn.BINOM.INV(BinomTrials,_xlfn.GAMMA.INV(Table3[[#This Row],[RV gamma]],GammaShape2,GammaRate2)/BinomTrials,Table3[[#This Row],[RV binom]])</f>
        <v>0</v>
      </c>
      <c r="M3748" s="1">
        <f>Table3[[#This Row],[Risk 2 simulated occurences]]*_xlfn.LOGNORM.INV(Table3[[#This Row],[RV lognorm]],(LN(ImpLow2)+LN(ImpUp2))/2,(LN(ImpUp2)-LN(ImpLow2))/3.29)</f>
        <v>0</v>
      </c>
    </row>
    <row r="3749" spans="7:13">
      <c r="G3749">
        <v>0.27725004836788869</v>
      </c>
      <c r="H3749">
        <v>0.57680397088490609</v>
      </c>
      <c r="I3749">
        <v>0.87635789340192349</v>
      </c>
      <c r="J3749">
        <f>_xlfn.BINOM.INV(BinomTrials,_xlfn.GAMMA.INV(Table3[[#This Row],[RV gamma]],GammaShape1,GammaRate1)/BinomTrials,Table3[[#This Row],[RV binom]])</f>
        <v>0</v>
      </c>
      <c r="K3749" s="1">
        <f>Table3[[#This Row],[Risk 1 Simulated occurences]]*_xlfn.LOGNORM.INV(Table3[[#This Row],[RV lognorm]],(LN(ImpLow1)+LN(ImpUp1))/2,(LN(ImpUp1)-LN(ImpLow1))/3.29)</f>
        <v>0</v>
      </c>
      <c r="L3749">
        <f>_xlfn.BINOM.INV(BinomTrials,_xlfn.GAMMA.INV(Table3[[#This Row],[RV gamma]],GammaShape2,GammaRate2)/BinomTrials,Table3[[#This Row],[RV binom]])</f>
        <v>0</v>
      </c>
      <c r="M3749" s="1">
        <f>Table3[[#This Row],[Risk 2 simulated occurences]]*_xlfn.LOGNORM.INV(Table3[[#This Row],[RV lognorm]],(LN(ImpLow2)+LN(ImpUp2))/2,(LN(ImpUp2)-LN(ImpLow2))/3.29)</f>
        <v>0</v>
      </c>
    </row>
    <row r="3750" spans="7:13">
      <c r="G3750">
        <v>0.74156291910519956</v>
      </c>
      <c r="H3750">
        <v>0.34433866261706625</v>
      </c>
      <c r="I3750">
        <v>0.94711440612893294</v>
      </c>
      <c r="J3750">
        <f>_xlfn.BINOM.INV(BinomTrials,_xlfn.GAMMA.INV(Table3[[#This Row],[RV gamma]],GammaShape1,GammaRate1)/BinomTrials,Table3[[#This Row],[RV binom]])</f>
        <v>0</v>
      </c>
      <c r="K3750" s="1">
        <f>Table3[[#This Row],[Risk 1 Simulated occurences]]*_xlfn.LOGNORM.INV(Table3[[#This Row],[RV lognorm]],(LN(ImpLow1)+LN(ImpUp1))/2,(LN(ImpUp1)-LN(ImpLow1))/3.29)</f>
        <v>0</v>
      </c>
      <c r="L3750">
        <f>_xlfn.BINOM.INV(BinomTrials,_xlfn.GAMMA.INV(Table3[[#This Row],[RV gamma]],GammaShape2,GammaRate2)/BinomTrials,Table3[[#This Row],[RV binom]])</f>
        <v>0</v>
      </c>
      <c r="M3750" s="1">
        <f>Table3[[#This Row],[Risk 2 simulated occurences]]*_xlfn.LOGNORM.INV(Table3[[#This Row],[RV lognorm]],(LN(ImpLow2)+LN(ImpUp2))/2,(LN(ImpUp2)-LN(ImpLow2))/3.29)</f>
        <v>0</v>
      </c>
    </row>
    <row r="3751" spans="7:13">
      <c r="G3751">
        <v>0.44798140108957019</v>
      </c>
      <c r="H3751">
        <v>0.29990260503250293</v>
      </c>
      <c r="I3751">
        <v>0.15182380897543571</v>
      </c>
      <c r="J3751">
        <f>_xlfn.BINOM.INV(BinomTrials,_xlfn.GAMMA.INV(Table3[[#This Row],[RV gamma]],GammaShape1,GammaRate1)/BinomTrials,Table3[[#This Row],[RV binom]])</f>
        <v>0</v>
      </c>
      <c r="K3751" s="1">
        <f>Table3[[#This Row],[Risk 1 Simulated occurences]]*_xlfn.LOGNORM.INV(Table3[[#This Row],[RV lognorm]],(LN(ImpLow1)+LN(ImpUp1))/2,(LN(ImpUp1)-LN(ImpLow1))/3.29)</f>
        <v>0</v>
      </c>
      <c r="L3751">
        <f>_xlfn.BINOM.INV(BinomTrials,_xlfn.GAMMA.INV(Table3[[#This Row],[RV gamma]],GammaShape2,GammaRate2)/BinomTrials,Table3[[#This Row],[RV binom]])</f>
        <v>0</v>
      </c>
      <c r="M3751" s="1">
        <f>Table3[[#This Row],[Risk 2 simulated occurences]]*_xlfn.LOGNORM.INV(Table3[[#This Row],[RV lognorm]],(LN(ImpLow2)+LN(ImpUp2))/2,(LN(ImpUp2)-LN(ImpLow2))/3.29)</f>
        <v>0</v>
      </c>
    </row>
    <row r="3752" spans="7:13">
      <c r="G3752">
        <v>0.22340811240645503</v>
      </c>
      <c r="H3752">
        <v>0.46308278127716984</v>
      </c>
      <c r="I3752">
        <v>0.7027574501478846</v>
      </c>
      <c r="J3752">
        <f>_xlfn.BINOM.INV(BinomTrials,_xlfn.GAMMA.INV(Table3[[#This Row],[RV gamma]],GammaShape1,GammaRate1)/BinomTrials,Table3[[#This Row],[RV binom]])</f>
        <v>0</v>
      </c>
      <c r="K3752" s="1">
        <f>Table3[[#This Row],[Risk 1 Simulated occurences]]*_xlfn.LOGNORM.INV(Table3[[#This Row],[RV lognorm]],(LN(ImpLow1)+LN(ImpUp1))/2,(LN(ImpUp1)-LN(ImpLow1))/3.29)</f>
        <v>0</v>
      </c>
      <c r="L3752">
        <f>_xlfn.BINOM.INV(BinomTrials,_xlfn.GAMMA.INV(Table3[[#This Row],[RV gamma]],GammaShape2,GammaRate2)/BinomTrials,Table3[[#This Row],[RV binom]])</f>
        <v>0</v>
      </c>
      <c r="M3752" s="1">
        <f>Table3[[#This Row],[Risk 2 simulated occurences]]*_xlfn.LOGNORM.INV(Table3[[#This Row],[RV lognorm]],(LN(ImpLow2)+LN(ImpUp2))/2,(LN(ImpUp2)-LN(ImpLow2))/3.29)</f>
        <v>0</v>
      </c>
    </row>
    <row r="3753" spans="7:13">
      <c r="G3753">
        <v>0.82014521528973483</v>
      </c>
      <c r="H3753">
        <v>3.2304925393455163E-2</v>
      </c>
      <c r="I3753">
        <v>0.24446463549717545</v>
      </c>
      <c r="J3753">
        <f>_xlfn.BINOM.INV(BinomTrials,_xlfn.GAMMA.INV(Table3[[#This Row],[RV gamma]],GammaShape1,GammaRate1)/BinomTrials,Table3[[#This Row],[RV binom]])</f>
        <v>0</v>
      </c>
      <c r="K3753" s="1">
        <f>Table3[[#This Row],[Risk 1 Simulated occurences]]*_xlfn.LOGNORM.INV(Table3[[#This Row],[RV lognorm]],(LN(ImpLow1)+LN(ImpUp1))/2,(LN(ImpUp1)-LN(ImpLow1))/3.29)</f>
        <v>0</v>
      </c>
      <c r="L3753">
        <f>_xlfn.BINOM.INV(BinomTrials,_xlfn.GAMMA.INV(Table3[[#This Row],[RV gamma]],GammaShape2,GammaRate2)/BinomTrials,Table3[[#This Row],[RV binom]])</f>
        <v>0</v>
      </c>
      <c r="M3753" s="1">
        <f>Table3[[#This Row],[Risk 2 simulated occurences]]*_xlfn.LOGNORM.INV(Table3[[#This Row],[RV lognorm]],(LN(ImpLow2)+LN(ImpUp2))/2,(LN(ImpUp2)-LN(ImpLow2))/3.29)</f>
        <v>0</v>
      </c>
    </row>
    <row r="3754" spans="7:13">
      <c r="G3754">
        <v>0.18063337457395781</v>
      </c>
      <c r="H3754">
        <v>0.94888108780089819</v>
      </c>
      <c r="I3754">
        <v>0.71712880102783849</v>
      </c>
      <c r="J3754">
        <f>_xlfn.BINOM.INV(BinomTrials,_xlfn.GAMMA.INV(Table3[[#This Row],[RV gamma]],GammaShape1,GammaRate1)/BinomTrials,Table3[[#This Row],[RV binom]])</f>
        <v>2</v>
      </c>
      <c r="K3754" s="1">
        <f>Table3[[#This Row],[Risk 1 Simulated occurences]]*_xlfn.LOGNORM.INV(Table3[[#This Row],[RV lognorm]],(LN(ImpLow1)+LN(ImpUp1))/2,(LN(ImpUp1)-LN(ImpLow1))/3.29)</f>
        <v>94536.459714138546</v>
      </c>
      <c r="L3754">
        <f>_xlfn.BINOM.INV(BinomTrials,_xlfn.GAMMA.INV(Table3[[#This Row],[RV gamma]],GammaShape2,GammaRate2)/BinomTrials,Table3[[#This Row],[RV binom]])</f>
        <v>1</v>
      </c>
      <c r="M3754" s="1">
        <f>Table3[[#This Row],[Risk 2 simulated occurences]]*_xlfn.LOGNORM.INV(Table3[[#This Row],[RV lognorm]],(LN(ImpLow2)+LN(ImpUp2))/2,(LN(ImpUp2)-LN(ImpLow2))/3.29)</f>
        <v>4726822.9857069291</v>
      </c>
    </row>
    <row r="3755" spans="7:13">
      <c r="G3755">
        <v>0.90512646450899847</v>
      </c>
      <c r="H3755">
        <v>0.84444266969544934</v>
      </c>
      <c r="I3755">
        <v>0.78375887488190032</v>
      </c>
      <c r="J3755">
        <f>_xlfn.BINOM.INV(BinomTrials,_xlfn.GAMMA.INV(Table3[[#This Row],[RV gamma]],GammaShape1,GammaRate1)/BinomTrials,Table3[[#This Row],[RV binom]])</f>
        <v>1</v>
      </c>
      <c r="K3755" s="1">
        <f>Table3[[#This Row],[Risk 1 Simulated occurences]]*_xlfn.LOGNORM.INV(Table3[[#This Row],[RV lognorm]],(LN(ImpLow1)+LN(ImpUp1))/2,(LN(ImpUp1)-LN(ImpLow1))/3.29)</f>
        <v>54775.576243239302</v>
      </c>
      <c r="L3755">
        <f>_xlfn.BINOM.INV(BinomTrials,_xlfn.GAMMA.INV(Table3[[#This Row],[RV gamma]],GammaShape2,GammaRate2)/BinomTrials,Table3[[#This Row],[RV binom]])</f>
        <v>1</v>
      </c>
      <c r="M3755" s="1">
        <f>Table3[[#This Row],[Risk 2 simulated occurences]]*_xlfn.LOGNORM.INV(Table3[[#This Row],[RV lognorm]],(LN(ImpLow2)+LN(ImpUp2))/2,(LN(ImpUp2)-LN(ImpLow2))/3.29)</f>
        <v>5477557.6243239325</v>
      </c>
    </row>
    <row r="3756" spans="7:13">
      <c r="G3756">
        <v>0.46048900273651305</v>
      </c>
      <c r="H3756">
        <v>0.54794957141762113</v>
      </c>
      <c r="I3756">
        <v>0.6354101400987292</v>
      </c>
      <c r="J3756">
        <f>_xlfn.BINOM.INV(BinomTrials,_xlfn.GAMMA.INV(Table3[[#This Row],[RV gamma]],GammaShape1,GammaRate1)/BinomTrials,Table3[[#This Row],[RV binom]])</f>
        <v>0</v>
      </c>
      <c r="K3756" s="1">
        <f>Table3[[#This Row],[Risk 1 Simulated occurences]]*_xlfn.LOGNORM.INV(Table3[[#This Row],[RV lognorm]],(LN(ImpLow1)+LN(ImpUp1))/2,(LN(ImpUp1)-LN(ImpLow1))/3.29)</f>
        <v>0</v>
      </c>
      <c r="L3756">
        <f>_xlfn.BINOM.INV(BinomTrials,_xlfn.GAMMA.INV(Table3[[#This Row],[RV gamma]],GammaShape2,GammaRate2)/BinomTrials,Table3[[#This Row],[RV binom]])</f>
        <v>0</v>
      </c>
      <c r="M3756" s="1">
        <f>Table3[[#This Row],[Risk 2 simulated occurences]]*_xlfn.LOGNORM.INV(Table3[[#This Row],[RV lognorm]],(LN(ImpLow2)+LN(ImpUp2))/2,(LN(ImpUp2)-LN(ImpLow2))/3.29)</f>
        <v>0</v>
      </c>
    </row>
    <row r="3757" spans="7:13">
      <c r="G3757">
        <v>0.43866899257463821</v>
      </c>
      <c r="H3757">
        <v>0.38844681595845465</v>
      </c>
      <c r="I3757">
        <v>0.33822463934227109</v>
      </c>
      <c r="J3757">
        <f>_xlfn.BINOM.INV(BinomTrials,_xlfn.GAMMA.INV(Table3[[#This Row],[RV gamma]],GammaShape1,GammaRate1)/BinomTrials,Table3[[#This Row],[RV binom]])</f>
        <v>0</v>
      </c>
      <c r="K3757" s="1">
        <f>Table3[[#This Row],[Risk 1 Simulated occurences]]*_xlfn.LOGNORM.INV(Table3[[#This Row],[RV lognorm]],(LN(ImpLow1)+LN(ImpUp1))/2,(LN(ImpUp1)-LN(ImpLow1))/3.29)</f>
        <v>0</v>
      </c>
      <c r="L3757">
        <f>_xlfn.BINOM.INV(BinomTrials,_xlfn.GAMMA.INV(Table3[[#This Row],[RV gamma]],GammaShape2,GammaRate2)/BinomTrials,Table3[[#This Row],[RV binom]])</f>
        <v>0</v>
      </c>
      <c r="M3757" s="1">
        <f>Table3[[#This Row],[Risk 2 simulated occurences]]*_xlfn.LOGNORM.INV(Table3[[#This Row],[RV lognorm]],(LN(ImpLow2)+LN(ImpUp2))/2,(LN(ImpUp2)-LN(ImpLow2))/3.29)</f>
        <v>0</v>
      </c>
    </row>
    <row r="3758" spans="7:13">
      <c r="G3758">
        <v>0.70975820194452921</v>
      </c>
      <c r="H3758">
        <v>0.6256358137473631</v>
      </c>
      <c r="I3758">
        <v>0.54151342555019699</v>
      </c>
      <c r="J3758">
        <f>_xlfn.BINOM.INV(BinomTrials,_xlfn.GAMMA.INV(Table3[[#This Row],[RV gamma]],GammaShape1,GammaRate1)/BinomTrials,Table3[[#This Row],[RV binom]])</f>
        <v>1</v>
      </c>
      <c r="K3758" s="1">
        <f>Table3[[#This Row],[Risk 1 Simulated occurences]]*_xlfn.LOGNORM.INV(Table3[[#This Row],[RV lognorm]],(LN(ImpLow1)+LN(ImpUp1))/2,(LN(ImpUp1)-LN(ImpLow1))/3.29)</f>
        <v>34016.223011432128</v>
      </c>
      <c r="L3758">
        <f>_xlfn.BINOM.INV(BinomTrials,_xlfn.GAMMA.INV(Table3[[#This Row],[RV gamma]],GammaShape2,GammaRate2)/BinomTrials,Table3[[#This Row],[RV binom]])</f>
        <v>0</v>
      </c>
      <c r="M3758" s="1">
        <f>Table3[[#This Row],[Risk 2 simulated occurences]]*_xlfn.LOGNORM.INV(Table3[[#This Row],[RV lognorm]],(LN(ImpLow2)+LN(ImpUp2))/2,(LN(ImpUp2)-LN(ImpLow2))/3.29)</f>
        <v>0</v>
      </c>
    </row>
    <row r="3759" spans="7:13">
      <c r="G3759">
        <v>0.90610008170180956</v>
      </c>
      <c r="H3759">
        <v>6.1121651931256828E-2</v>
      </c>
      <c r="I3759">
        <v>0.21614322216070408</v>
      </c>
      <c r="J3759">
        <f>_xlfn.BINOM.INV(BinomTrials,_xlfn.GAMMA.INV(Table3[[#This Row],[RV gamma]],GammaShape1,GammaRate1)/BinomTrials,Table3[[#This Row],[RV binom]])</f>
        <v>0</v>
      </c>
      <c r="K3759" s="1">
        <f>Table3[[#This Row],[Risk 1 Simulated occurences]]*_xlfn.LOGNORM.INV(Table3[[#This Row],[RV lognorm]],(LN(ImpLow1)+LN(ImpUp1))/2,(LN(ImpUp1)-LN(ImpLow1))/3.29)</f>
        <v>0</v>
      </c>
      <c r="L3759">
        <f>_xlfn.BINOM.INV(BinomTrials,_xlfn.GAMMA.INV(Table3[[#This Row],[RV gamma]],GammaShape2,GammaRate2)/BinomTrials,Table3[[#This Row],[RV binom]])</f>
        <v>0</v>
      </c>
      <c r="M3759" s="1">
        <f>Table3[[#This Row],[Risk 2 simulated occurences]]*_xlfn.LOGNORM.INV(Table3[[#This Row],[RV lognorm]],(LN(ImpLow2)+LN(ImpUp2))/2,(LN(ImpUp2)-LN(ImpLow2))/3.29)</f>
        <v>0</v>
      </c>
    </row>
    <row r="3760" spans="7:13">
      <c r="G3760">
        <v>0.82407316231358474</v>
      </c>
      <c r="H3760">
        <v>0.27160400863345902</v>
      </c>
      <c r="I3760">
        <v>0.71913485495333318</v>
      </c>
      <c r="J3760">
        <f>_xlfn.BINOM.INV(BinomTrials,_xlfn.GAMMA.INV(Table3[[#This Row],[RV gamma]],GammaShape1,GammaRate1)/BinomTrials,Table3[[#This Row],[RV binom]])</f>
        <v>0</v>
      </c>
      <c r="K3760" s="1">
        <f>Table3[[#This Row],[Risk 1 Simulated occurences]]*_xlfn.LOGNORM.INV(Table3[[#This Row],[RV lognorm]],(LN(ImpLow1)+LN(ImpUp1))/2,(LN(ImpUp1)-LN(ImpLow1))/3.29)</f>
        <v>0</v>
      </c>
      <c r="L3760">
        <f>_xlfn.BINOM.INV(BinomTrials,_xlfn.GAMMA.INV(Table3[[#This Row],[RV gamma]],GammaShape2,GammaRate2)/BinomTrials,Table3[[#This Row],[RV binom]])</f>
        <v>0</v>
      </c>
      <c r="M3760" s="1">
        <f>Table3[[#This Row],[Risk 2 simulated occurences]]*_xlfn.LOGNORM.INV(Table3[[#This Row],[RV lognorm]],(LN(ImpLow2)+LN(ImpUp2))/2,(LN(ImpUp2)-LN(ImpLow2))/3.29)</f>
        <v>0</v>
      </c>
    </row>
    <row r="3761" spans="7:13">
      <c r="G3761">
        <v>0.19763900441938964</v>
      </c>
      <c r="H3761">
        <v>0.84857310254526008</v>
      </c>
      <c r="I3761">
        <v>0.49950720067113041</v>
      </c>
      <c r="J3761">
        <f>_xlfn.BINOM.INV(BinomTrials,_xlfn.GAMMA.INV(Table3[[#This Row],[RV gamma]],GammaShape1,GammaRate1)/BinomTrials,Table3[[#This Row],[RV binom]])</f>
        <v>1</v>
      </c>
      <c r="K3761" s="1">
        <f>Table3[[#This Row],[Risk 1 Simulated occurences]]*_xlfn.LOGNORM.INV(Table3[[#This Row],[RV lognorm]],(LN(ImpLow1)+LN(ImpUp1))/2,(LN(ImpUp1)-LN(ImpLow1))/3.29)</f>
        <v>31595.449584722439</v>
      </c>
      <c r="L3761">
        <f>_xlfn.BINOM.INV(BinomTrials,_xlfn.GAMMA.INV(Table3[[#This Row],[RV gamma]],GammaShape2,GammaRate2)/BinomTrials,Table3[[#This Row],[RV binom]])</f>
        <v>0</v>
      </c>
      <c r="M3761" s="1">
        <f>Table3[[#This Row],[Risk 2 simulated occurences]]*_xlfn.LOGNORM.INV(Table3[[#This Row],[RV lognorm]],(LN(ImpLow2)+LN(ImpUp2))/2,(LN(ImpUp2)-LN(ImpLow2))/3.29)</f>
        <v>0</v>
      </c>
    </row>
    <row r="3762" spans="7:13">
      <c r="G3762">
        <v>0.71874727668182337</v>
      </c>
      <c r="H3762">
        <v>0.96813447818538845</v>
      </c>
      <c r="I3762">
        <v>0.21752167968895364</v>
      </c>
      <c r="J3762">
        <f>_xlfn.BINOM.INV(BinomTrials,_xlfn.GAMMA.INV(Table3[[#This Row],[RV gamma]],GammaShape1,GammaRate1)/BinomTrials,Table3[[#This Row],[RV binom]])</f>
        <v>2</v>
      </c>
      <c r="K3762" s="1">
        <f>Table3[[#This Row],[Risk 1 Simulated occurences]]*_xlfn.LOGNORM.INV(Table3[[#This Row],[RV lognorm]],(LN(ImpLow1)+LN(ImpUp1))/2,(LN(ImpUp1)-LN(ImpLow1))/3.29)</f>
        <v>36624.22423546089</v>
      </c>
      <c r="L3762">
        <f>_xlfn.BINOM.INV(BinomTrials,_xlfn.GAMMA.INV(Table3[[#This Row],[RV gamma]],GammaShape2,GammaRate2)/BinomTrials,Table3[[#This Row],[RV binom]])</f>
        <v>1</v>
      </c>
      <c r="M3762" s="1">
        <f>Table3[[#This Row],[Risk 2 simulated occurences]]*_xlfn.LOGNORM.INV(Table3[[#This Row],[RV lognorm]],(LN(ImpLow2)+LN(ImpUp2))/2,(LN(ImpUp2)-LN(ImpLow2))/3.29)</f>
        <v>1831211.2117730454</v>
      </c>
    </row>
    <row r="3763" spans="7:13">
      <c r="G3763">
        <v>0.98547919140452478</v>
      </c>
      <c r="H3763">
        <v>0.43617486182422138</v>
      </c>
      <c r="I3763">
        <v>0.88687053224391799</v>
      </c>
      <c r="J3763">
        <f>_xlfn.BINOM.INV(BinomTrials,_xlfn.GAMMA.INV(Table3[[#This Row],[RV gamma]],GammaShape1,GammaRate1)/BinomTrials,Table3[[#This Row],[RV binom]])</f>
        <v>0</v>
      </c>
      <c r="K3763" s="1">
        <f>Table3[[#This Row],[Risk 1 Simulated occurences]]*_xlfn.LOGNORM.INV(Table3[[#This Row],[RV lognorm]],(LN(ImpLow1)+LN(ImpUp1))/2,(LN(ImpUp1)-LN(ImpLow1))/3.29)</f>
        <v>0</v>
      </c>
      <c r="L3763">
        <f>_xlfn.BINOM.INV(BinomTrials,_xlfn.GAMMA.INV(Table3[[#This Row],[RV gamma]],GammaShape2,GammaRate2)/BinomTrials,Table3[[#This Row],[RV binom]])</f>
        <v>0</v>
      </c>
      <c r="M3763" s="1">
        <f>Table3[[#This Row],[Risk 2 simulated occurences]]*_xlfn.LOGNORM.INV(Table3[[#This Row],[RV lognorm]],(LN(ImpLow2)+LN(ImpUp2))/2,(LN(ImpUp2)-LN(ImpLow2))/3.29)</f>
        <v>0</v>
      </c>
    </row>
    <row r="3764" spans="7:13">
      <c r="G3764">
        <v>0.94876993584854996</v>
      </c>
      <c r="H3764">
        <v>0.79090267968871752</v>
      </c>
      <c r="I3764">
        <v>0.6330354235288852</v>
      </c>
      <c r="J3764">
        <f>_xlfn.BINOM.INV(BinomTrials,_xlfn.GAMMA.INV(Table3[[#This Row],[RV gamma]],GammaShape1,GammaRate1)/BinomTrials,Table3[[#This Row],[RV binom]])</f>
        <v>1</v>
      </c>
      <c r="K3764" s="1">
        <f>Table3[[#This Row],[Risk 1 Simulated occurences]]*_xlfn.LOGNORM.INV(Table3[[#This Row],[RV lognorm]],(LN(ImpLow1)+LN(ImpUp1))/2,(LN(ImpUp1)-LN(ImpLow1))/3.29)</f>
        <v>40115.679513570896</v>
      </c>
      <c r="L3764">
        <f>_xlfn.BINOM.INV(BinomTrials,_xlfn.GAMMA.INV(Table3[[#This Row],[RV gamma]],GammaShape2,GammaRate2)/BinomTrials,Table3[[#This Row],[RV binom]])</f>
        <v>0</v>
      </c>
      <c r="M3764" s="1">
        <f>Table3[[#This Row],[Risk 2 simulated occurences]]*_xlfn.LOGNORM.INV(Table3[[#This Row],[RV lognorm]],(LN(ImpLow2)+LN(ImpUp2))/2,(LN(ImpUp2)-LN(ImpLow2))/3.29)</f>
        <v>0</v>
      </c>
    </row>
    <row r="3765" spans="7:13">
      <c r="G3765">
        <v>0.97631180657833438</v>
      </c>
      <c r="H3765">
        <v>0.70133752827594875</v>
      </c>
      <c r="I3765">
        <v>0.42636324997356312</v>
      </c>
      <c r="J3765">
        <f>_xlfn.BINOM.INV(BinomTrials,_xlfn.GAMMA.INV(Table3[[#This Row],[RV gamma]],GammaShape1,GammaRate1)/BinomTrials,Table3[[#This Row],[RV binom]])</f>
        <v>1</v>
      </c>
      <c r="K3765" s="1">
        <f>Table3[[#This Row],[Risk 1 Simulated occurences]]*_xlfn.LOGNORM.INV(Table3[[#This Row],[RV lognorm]],(LN(ImpLow1)+LN(ImpUp1))/2,(LN(ImpUp1)-LN(ImpLow1))/3.29)</f>
        <v>27769.895277827363</v>
      </c>
      <c r="L3765">
        <f>_xlfn.BINOM.INV(BinomTrials,_xlfn.GAMMA.INV(Table3[[#This Row],[RV gamma]],GammaShape2,GammaRate2)/BinomTrials,Table3[[#This Row],[RV binom]])</f>
        <v>0</v>
      </c>
      <c r="M3765" s="1">
        <f>Table3[[#This Row],[Risk 2 simulated occurences]]*_xlfn.LOGNORM.INV(Table3[[#This Row],[RV lognorm]],(LN(ImpLow2)+LN(ImpUp2))/2,(LN(ImpUp2)-LN(ImpLow2))/3.29)</f>
        <v>0</v>
      </c>
    </row>
    <row r="3766" spans="7:13">
      <c r="G3766">
        <v>0.87253316206509857</v>
      </c>
      <c r="H3766">
        <v>0.37983773387029662</v>
      </c>
      <c r="I3766">
        <v>0.88714230567549468</v>
      </c>
      <c r="J3766">
        <f>_xlfn.BINOM.INV(BinomTrials,_xlfn.GAMMA.INV(Table3[[#This Row],[RV gamma]],GammaShape1,GammaRate1)/BinomTrials,Table3[[#This Row],[RV binom]])</f>
        <v>0</v>
      </c>
      <c r="K3766" s="1">
        <f>Table3[[#This Row],[Risk 1 Simulated occurences]]*_xlfn.LOGNORM.INV(Table3[[#This Row],[RV lognorm]],(LN(ImpLow1)+LN(ImpUp1))/2,(LN(ImpUp1)-LN(ImpLow1))/3.29)</f>
        <v>0</v>
      </c>
      <c r="L3766">
        <f>_xlfn.BINOM.INV(BinomTrials,_xlfn.GAMMA.INV(Table3[[#This Row],[RV gamma]],GammaShape2,GammaRate2)/BinomTrials,Table3[[#This Row],[RV binom]])</f>
        <v>0</v>
      </c>
      <c r="M3766" s="1">
        <f>Table3[[#This Row],[Risk 2 simulated occurences]]*_xlfn.LOGNORM.INV(Table3[[#This Row],[RV lognorm]],(LN(ImpLow2)+LN(ImpUp2))/2,(LN(ImpUp2)-LN(ImpLow2))/3.29)</f>
        <v>0</v>
      </c>
    </row>
    <row r="3767" spans="7:13">
      <c r="G3767">
        <v>0.6648548281122254</v>
      </c>
      <c r="H3767">
        <v>0.93279315807521024</v>
      </c>
      <c r="I3767">
        <v>0.20073148803819507</v>
      </c>
      <c r="J3767">
        <f>_xlfn.BINOM.INV(BinomTrials,_xlfn.GAMMA.INV(Table3[[#This Row],[RV gamma]],GammaShape1,GammaRate1)/BinomTrials,Table3[[#This Row],[RV binom]])</f>
        <v>2</v>
      </c>
      <c r="K3767" s="1">
        <f>Table3[[#This Row],[Risk 1 Simulated occurences]]*_xlfn.LOGNORM.INV(Table3[[#This Row],[RV lognorm]],(LN(ImpLow1)+LN(ImpUp1))/2,(LN(ImpUp1)-LN(ImpLow1))/3.29)</f>
        <v>35156.964263621347</v>
      </c>
      <c r="L3767">
        <f>_xlfn.BINOM.INV(BinomTrials,_xlfn.GAMMA.INV(Table3[[#This Row],[RV gamma]],GammaShape2,GammaRate2)/BinomTrials,Table3[[#This Row],[RV binom]])</f>
        <v>1</v>
      </c>
      <c r="M3767" s="1">
        <f>Table3[[#This Row],[Risk 2 simulated occurences]]*_xlfn.LOGNORM.INV(Table3[[#This Row],[RV lognorm]],(LN(ImpLow2)+LN(ImpUp2))/2,(LN(ImpUp2)-LN(ImpLow2))/3.29)</f>
        <v>1757848.2131810649</v>
      </c>
    </row>
    <row r="3768" spans="7:13">
      <c r="G3768">
        <v>0.21509608217286694</v>
      </c>
      <c r="H3768">
        <v>0.45460777005860942</v>
      </c>
      <c r="I3768">
        <v>0.69411945794435193</v>
      </c>
      <c r="J3768">
        <f>_xlfn.BINOM.INV(BinomTrials,_xlfn.GAMMA.INV(Table3[[#This Row],[RV gamma]],GammaShape1,GammaRate1)/BinomTrials,Table3[[#This Row],[RV binom]])</f>
        <v>0</v>
      </c>
      <c r="K3768" s="1">
        <f>Table3[[#This Row],[Risk 1 Simulated occurences]]*_xlfn.LOGNORM.INV(Table3[[#This Row],[RV lognorm]],(LN(ImpLow1)+LN(ImpUp1))/2,(LN(ImpUp1)-LN(ImpLow1))/3.29)</f>
        <v>0</v>
      </c>
      <c r="L3768">
        <f>_xlfn.BINOM.INV(BinomTrials,_xlfn.GAMMA.INV(Table3[[#This Row],[RV gamma]],GammaShape2,GammaRate2)/BinomTrials,Table3[[#This Row],[RV binom]])</f>
        <v>0</v>
      </c>
      <c r="M3768" s="1">
        <f>Table3[[#This Row],[Risk 2 simulated occurences]]*_xlfn.LOGNORM.INV(Table3[[#This Row],[RV lognorm]],(LN(ImpLow2)+LN(ImpUp2))/2,(LN(ImpUp2)-LN(ImpLow2))/3.29)</f>
        <v>0</v>
      </c>
    </row>
    <row r="3769" spans="7:13">
      <c r="G3769">
        <v>0.11985307937481118</v>
      </c>
      <c r="H3769">
        <v>0.59279137504882706</v>
      </c>
      <c r="I3769">
        <v>6.5729670722842998E-2</v>
      </c>
      <c r="J3769">
        <f>_xlfn.BINOM.INV(BinomTrials,_xlfn.GAMMA.INV(Table3[[#This Row],[RV gamma]],GammaShape1,GammaRate1)/BinomTrials,Table3[[#This Row],[RV binom]])</f>
        <v>0</v>
      </c>
      <c r="K3769" s="1">
        <f>Table3[[#This Row],[Risk 1 Simulated occurences]]*_xlfn.LOGNORM.INV(Table3[[#This Row],[RV lognorm]],(LN(ImpLow1)+LN(ImpUp1))/2,(LN(ImpUp1)-LN(ImpLow1))/3.29)</f>
        <v>0</v>
      </c>
      <c r="L3769">
        <f>_xlfn.BINOM.INV(BinomTrials,_xlfn.GAMMA.INV(Table3[[#This Row],[RV gamma]],GammaShape2,GammaRate2)/BinomTrials,Table3[[#This Row],[RV binom]])</f>
        <v>0</v>
      </c>
      <c r="M3769" s="1">
        <f>Table3[[#This Row],[Risk 2 simulated occurences]]*_xlfn.LOGNORM.INV(Table3[[#This Row],[RV lognorm]],(LN(ImpLow2)+LN(ImpUp2))/2,(LN(ImpUp2)-LN(ImpLow2))/3.29)</f>
        <v>0</v>
      </c>
    </row>
    <row r="3770" spans="7:13">
      <c r="G3770">
        <v>0.37070505245155888</v>
      </c>
      <c r="H3770">
        <v>4.4640445636883588E-2</v>
      </c>
      <c r="I3770">
        <v>0.71857583882220832</v>
      </c>
      <c r="J3770">
        <f>_xlfn.BINOM.INV(BinomTrials,_xlfn.GAMMA.INV(Table3[[#This Row],[RV gamma]],GammaShape1,GammaRate1)/BinomTrials,Table3[[#This Row],[RV binom]])</f>
        <v>0</v>
      </c>
      <c r="K3770" s="1">
        <f>Table3[[#This Row],[Risk 1 Simulated occurences]]*_xlfn.LOGNORM.INV(Table3[[#This Row],[RV lognorm]],(LN(ImpLow1)+LN(ImpUp1))/2,(LN(ImpUp1)-LN(ImpLow1))/3.29)</f>
        <v>0</v>
      </c>
      <c r="L3770">
        <f>_xlfn.BINOM.INV(BinomTrials,_xlfn.GAMMA.INV(Table3[[#This Row],[RV gamma]],GammaShape2,GammaRate2)/BinomTrials,Table3[[#This Row],[RV binom]])</f>
        <v>0</v>
      </c>
      <c r="M3770" s="1">
        <f>Table3[[#This Row],[Risk 2 simulated occurences]]*_xlfn.LOGNORM.INV(Table3[[#This Row],[RV lognorm]],(LN(ImpLow2)+LN(ImpUp2))/2,(LN(ImpUp2)-LN(ImpLow2))/3.29)</f>
        <v>0</v>
      </c>
    </row>
    <row r="3771" spans="7:13">
      <c r="G3771">
        <v>0.43981655335045261</v>
      </c>
      <c r="H3771">
        <v>0.27196981910242224</v>
      </c>
      <c r="I3771">
        <v>0.10412308485439191</v>
      </c>
      <c r="J3771">
        <f>_xlfn.BINOM.INV(BinomTrials,_xlfn.GAMMA.INV(Table3[[#This Row],[RV gamma]],GammaShape1,GammaRate1)/BinomTrials,Table3[[#This Row],[RV binom]])</f>
        <v>0</v>
      </c>
      <c r="K3771" s="1">
        <f>Table3[[#This Row],[Risk 1 Simulated occurences]]*_xlfn.LOGNORM.INV(Table3[[#This Row],[RV lognorm]],(LN(ImpLow1)+LN(ImpUp1))/2,(LN(ImpUp1)-LN(ImpLow1))/3.29)</f>
        <v>0</v>
      </c>
      <c r="L3771">
        <f>_xlfn.BINOM.INV(BinomTrials,_xlfn.GAMMA.INV(Table3[[#This Row],[RV gamma]],GammaShape2,GammaRate2)/BinomTrials,Table3[[#This Row],[RV binom]])</f>
        <v>0</v>
      </c>
      <c r="M3771" s="1">
        <f>Table3[[#This Row],[Risk 2 simulated occurences]]*_xlfn.LOGNORM.INV(Table3[[#This Row],[RV lognorm]],(LN(ImpLow2)+LN(ImpUp2))/2,(LN(ImpUp2)-LN(ImpLow2))/3.29)</f>
        <v>0</v>
      </c>
    </row>
    <row r="3772" spans="7:13">
      <c r="G3772">
        <v>0.99681216105670301</v>
      </c>
      <c r="H3772">
        <v>0.99674965441075603</v>
      </c>
      <c r="I3772">
        <v>0.99668714776480904</v>
      </c>
      <c r="J3772">
        <f>_xlfn.BINOM.INV(BinomTrials,_xlfn.GAMMA.INV(Table3[[#This Row],[RV gamma]],GammaShape1,GammaRate1)/BinomTrials,Table3[[#This Row],[RV binom]])</f>
        <v>4</v>
      </c>
      <c r="K3772" s="1">
        <f>Table3[[#This Row],[Risk 1 Simulated occurences]]*_xlfn.LOGNORM.INV(Table3[[#This Row],[RV lognorm]],(LN(ImpLow1)+LN(ImpUp1))/2,(LN(ImpUp1)-LN(ImpLow1))/3.29)</f>
        <v>845894.88615799986</v>
      </c>
      <c r="L3772">
        <f>_xlfn.BINOM.INV(BinomTrials,_xlfn.GAMMA.INV(Table3[[#This Row],[RV gamma]],GammaShape2,GammaRate2)/BinomTrials,Table3[[#This Row],[RV binom]])</f>
        <v>2</v>
      </c>
      <c r="M3772" s="1">
        <f>Table3[[#This Row],[Risk 2 simulated occurences]]*_xlfn.LOGNORM.INV(Table3[[#This Row],[RV lognorm]],(LN(ImpLow2)+LN(ImpUp2))/2,(LN(ImpUp2)-LN(ImpLow2))/3.29)</f>
        <v>42294744.307900161</v>
      </c>
    </row>
    <row r="3773" spans="7:13">
      <c r="G3773">
        <v>0.42199088000785134</v>
      </c>
      <c r="H3773">
        <v>0.37144168157663277</v>
      </c>
      <c r="I3773">
        <v>0.32089248314541413</v>
      </c>
      <c r="J3773">
        <f>_xlfn.BINOM.INV(BinomTrials,_xlfn.GAMMA.INV(Table3[[#This Row],[RV gamma]],GammaShape1,GammaRate1)/BinomTrials,Table3[[#This Row],[RV binom]])</f>
        <v>0</v>
      </c>
      <c r="K3773" s="1">
        <f>Table3[[#This Row],[Risk 1 Simulated occurences]]*_xlfn.LOGNORM.INV(Table3[[#This Row],[RV lognorm]],(LN(ImpLow1)+LN(ImpUp1))/2,(LN(ImpUp1)-LN(ImpLow1))/3.29)</f>
        <v>0</v>
      </c>
      <c r="L3773">
        <f>_xlfn.BINOM.INV(BinomTrials,_xlfn.GAMMA.INV(Table3[[#This Row],[RV gamma]],GammaShape2,GammaRate2)/BinomTrials,Table3[[#This Row],[RV binom]])</f>
        <v>0</v>
      </c>
      <c r="M3773" s="1">
        <f>Table3[[#This Row],[Risk 2 simulated occurences]]*_xlfn.LOGNORM.INV(Table3[[#This Row],[RV lognorm]],(LN(ImpLow2)+LN(ImpUp2))/2,(LN(ImpUp2)-LN(ImpLow2))/3.29)</f>
        <v>0</v>
      </c>
    </row>
    <row r="3774" spans="7:13">
      <c r="G3774">
        <v>0.40072029195759457</v>
      </c>
      <c r="H3774">
        <v>0.82034225846656705</v>
      </c>
      <c r="I3774">
        <v>0.23996422497553949</v>
      </c>
      <c r="J3774">
        <f>_xlfn.BINOM.INV(BinomTrials,_xlfn.GAMMA.INV(Table3[[#This Row],[RV gamma]],GammaShape1,GammaRate1)/BinomTrials,Table3[[#This Row],[RV binom]])</f>
        <v>1</v>
      </c>
      <c r="K3774" s="1">
        <f>Table3[[#This Row],[Risk 1 Simulated occurences]]*_xlfn.LOGNORM.INV(Table3[[#This Row],[RV lognorm]],(LN(ImpLow1)+LN(ImpUp1))/2,(LN(ImpUp1)-LN(ImpLow1))/3.29)</f>
        <v>19287.830909925993</v>
      </c>
      <c r="L3774">
        <f>_xlfn.BINOM.INV(BinomTrials,_xlfn.GAMMA.INV(Table3[[#This Row],[RV gamma]],GammaShape2,GammaRate2)/BinomTrials,Table3[[#This Row],[RV binom]])</f>
        <v>0</v>
      </c>
      <c r="M3774" s="1">
        <f>Table3[[#This Row],[Risk 2 simulated occurences]]*_xlfn.LOGNORM.INV(Table3[[#This Row],[RV lognorm]],(LN(ImpLow2)+LN(ImpUp2))/2,(LN(ImpUp2)-LN(ImpLow2))/3.29)</f>
        <v>0</v>
      </c>
    </row>
    <row r="3775" spans="7:13">
      <c r="G3775">
        <v>0.90594693129227821</v>
      </c>
      <c r="H3775">
        <v>0.49233804759212679</v>
      </c>
      <c r="I3775">
        <v>7.8729163891975373E-2</v>
      </c>
      <c r="J3775">
        <f>_xlfn.BINOM.INV(BinomTrials,_xlfn.GAMMA.INV(Table3[[#This Row],[RV gamma]],GammaShape1,GammaRate1)/BinomTrials,Table3[[#This Row],[RV binom]])</f>
        <v>0</v>
      </c>
      <c r="K3775" s="1">
        <f>Table3[[#This Row],[Risk 1 Simulated occurences]]*_xlfn.LOGNORM.INV(Table3[[#This Row],[RV lognorm]],(LN(ImpLow1)+LN(ImpUp1))/2,(LN(ImpUp1)-LN(ImpLow1))/3.29)</f>
        <v>0</v>
      </c>
      <c r="L3775">
        <f>_xlfn.BINOM.INV(BinomTrials,_xlfn.GAMMA.INV(Table3[[#This Row],[RV gamma]],GammaShape2,GammaRate2)/BinomTrials,Table3[[#This Row],[RV binom]])</f>
        <v>0</v>
      </c>
      <c r="M3775" s="1">
        <f>Table3[[#This Row],[Risk 2 simulated occurences]]*_xlfn.LOGNORM.INV(Table3[[#This Row],[RV lognorm]],(LN(ImpLow2)+LN(ImpUp2))/2,(LN(ImpUp2)-LN(ImpLow2))/3.29)</f>
        <v>0</v>
      </c>
    </row>
    <row r="3776" spans="7:13">
      <c r="G3776">
        <v>0.25007422931961448</v>
      </c>
      <c r="H3776">
        <v>0.72556588087490104</v>
      </c>
      <c r="I3776">
        <v>0.20105753243018759</v>
      </c>
      <c r="J3776">
        <f>_xlfn.BINOM.INV(BinomTrials,_xlfn.GAMMA.INV(Table3[[#This Row],[RV gamma]],GammaShape1,GammaRate1)/BinomTrials,Table3[[#This Row],[RV binom]])</f>
        <v>1</v>
      </c>
      <c r="K3776" s="1">
        <f>Table3[[#This Row],[Risk 1 Simulated occurences]]*_xlfn.LOGNORM.INV(Table3[[#This Row],[RV lognorm]],(LN(ImpLow1)+LN(ImpUp1))/2,(LN(ImpUp1)-LN(ImpLow1))/3.29)</f>
        <v>17592.777371682863</v>
      </c>
      <c r="L3776">
        <f>_xlfn.BINOM.INV(BinomTrials,_xlfn.GAMMA.INV(Table3[[#This Row],[RV gamma]],GammaShape2,GammaRate2)/BinomTrials,Table3[[#This Row],[RV binom]])</f>
        <v>0</v>
      </c>
      <c r="M3776" s="1">
        <f>Table3[[#This Row],[Risk 2 simulated occurences]]*_xlfn.LOGNORM.INV(Table3[[#This Row],[RV lognorm]],(LN(ImpLow2)+LN(ImpUp2))/2,(LN(ImpUp2)-LN(ImpLow2))/3.29)</f>
        <v>0</v>
      </c>
    </row>
    <row r="3777" spans="7:13">
      <c r="G3777">
        <v>0.99757217476031379</v>
      </c>
      <c r="H3777">
        <v>0.58575986446149642</v>
      </c>
      <c r="I3777">
        <v>0.17394755416267904</v>
      </c>
      <c r="J3777">
        <f>_xlfn.BINOM.INV(BinomTrials,_xlfn.GAMMA.INV(Table3[[#This Row],[RV gamma]],GammaShape1,GammaRate1)/BinomTrials,Table3[[#This Row],[RV binom]])</f>
        <v>1</v>
      </c>
      <c r="K3777" s="1">
        <f>Table3[[#This Row],[Risk 1 Simulated occurences]]*_xlfn.LOGNORM.INV(Table3[[#This Row],[RV lognorm]],(LN(ImpLow1)+LN(ImpUp1))/2,(LN(ImpUp1)-LN(ImpLow1))/3.29)</f>
        <v>16394.076441828445</v>
      </c>
      <c r="L3777">
        <f>_xlfn.BINOM.INV(BinomTrials,_xlfn.GAMMA.INV(Table3[[#This Row],[RV gamma]],GammaShape2,GammaRate2)/BinomTrials,Table3[[#This Row],[RV binom]])</f>
        <v>0</v>
      </c>
      <c r="M3777" s="1">
        <f>Table3[[#This Row],[Risk 2 simulated occurences]]*_xlfn.LOGNORM.INV(Table3[[#This Row],[RV lognorm]],(LN(ImpLow2)+LN(ImpUp2))/2,(LN(ImpUp2)-LN(ImpLow2))/3.29)</f>
        <v>0</v>
      </c>
    </row>
    <row r="3778" spans="7:13">
      <c r="G3778">
        <v>0.19554119659380112</v>
      </c>
      <c r="H3778">
        <v>0.86604200437015011</v>
      </c>
      <c r="I3778">
        <v>0.53654281214649924</v>
      </c>
      <c r="J3778">
        <f>_xlfn.BINOM.INV(BinomTrials,_xlfn.GAMMA.INV(Table3[[#This Row],[RV gamma]],GammaShape1,GammaRate1)/BinomTrials,Table3[[#This Row],[RV binom]])</f>
        <v>1</v>
      </c>
      <c r="K3778" s="1">
        <f>Table3[[#This Row],[Risk 1 Simulated occurences]]*_xlfn.LOGNORM.INV(Table3[[#This Row],[RV lognorm]],(LN(ImpLow1)+LN(ImpUp1))/2,(LN(ImpUp1)-LN(ImpLow1))/3.29)</f>
        <v>33719.471946302066</v>
      </c>
      <c r="L3778">
        <f>_xlfn.BINOM.INV(BinomTrials,_xlfn.GAMMA.INV(Table3[[#This Row],[RV gamma]],GammaShape2,GammaRate2)/BinomTrials,Table3[[#This Row],[RV binom]])</f>
        <v>1</v>
      </c>
      <c r="M3778" s="1">
        <f>Table3[[#This Row],[Risk 2 simulated occurences]]*_xlfn.LOGNORM.INV(Table3[[#This Row],[RV lognorm]],(LN(ImpLow2)+LN(ImpUp2))/2,(LN(ImpUp2)-LN(ImpLow2))/3.29)</f>
        <v>3371947.1946302084</v>
      </c>
    </row>
    <row r="3779" spans="7:13">
      <c r="G3779">
        <v>0.46089115201537084</v>
      </c>
      <c r="H3779">
        <v>0.56796744911371144</v>
      </c>
      <c r="I3779">
        <v>0.6750437462120521</v>
      </c>
      <c r="J3779">
        <f>_xlfn.BINOM.INV(BinomTrials,_xlfn.GAMMA.INV(Table3[[#This Row],[RV gamma]],GammaShape1,GammaRate1)/BinomTrials,Table3[[#This Row],[RV binom]])</f>
        <v>0</v>
      </c>
      <c r="K3779" s="1">
        <f>Table3[[#This Row],[Risk 1 Simulated occurences]]*_xlfn.LOGNORM.INV(Table3[[#This Row],[RV lognorm]],(LN(ImpLow1)+LN(ImpUp1))/2,(LN(ImpUp1)-LN(ImpLow1))/3.29)</f>
        <v>0</v>
      </c>
      <c r="L3779">
        <f>_xlfn.BINOM.INV(BinomTrials,_xlfn.GAMMA.INV(Table3[[#This Row],[RV gamma]],GammaShape2,GammaRate2)/BinomTrials,Table3[[#This Row],[RV binom]])</f>
        <v>0</v>
      </c>
      <c r="M3779" s="1">
        <f>Table3[[#This Row],[Risk 2 simulated occurences]]*_xlfn.LOGNORM.INV(Table3[[#This Row],[RV lognorm]],(LN(ImpLow2)+LN(ImpUp2))/2,(LN(ImpUp2)-LN(ImpLow2))/3.29)</f>
        <v>0</v>
      </c>
    </row>
    <row r="3780" spans="7:13">
      <c r="G3780">
        <v>0.1975919223379306</v>
      </c>
      <c r="H3780">
        <v>0.82891725414847828</v>
      </c>
      <c r="I3780">
        <v>0.46024258595902595</v>
      </c>
      <c r="J3780">
        <f>_xlfn.BINOM.INV(BinomTrials,_xlfn.GAMMA.INV(Table3[[#This Row],[RV gamma]],GammaShape1,GammaRate1)/BinomTrials,Table3[[#This Row],[RV binom]])</f>
        <v>1</v>
      </c>
      <c r="K3780" s="1">
        <f>Table3[[#This Row],[Risk 1 Simulated occurences]]*_xlfn.LOGNORM.INV(Table3[[#This Row],[RV lognorm]],(LN(ImpLow1)+LN(ImpUp1))/2,(LN(ImpUp1)-LN(ImpLow1))/3.29)</f>
        <v>29488.914526738812</v>
      </c>
      <c r="L3780">
        <f>_xlfn.BINOM.INV(BinomTrials,_xlfn.GAMMA.INV(Table3[[#This Row],[RV gamma]],GammaShape2,GammaRate2)/BinomTrials,Table3[[#This Row],[RV binom]])</f>
        <v>0</v>
      </c>
      <c r="M3780" s="1">
        <f>Table3[[#This Row],[Risk 2 simulated occurences]]*_xlfn.LOGNORM.INV(Table3[[#This Row],[RV lognorm]],(LN(ImpLow2)+LN(ImpUp2))/2,(LN(ImpUp2)-LN(ImpLow2))/3.29)</f>
        <v>0</v>
      </c>
    </row>
    <row r="3781" spans="7:13">
      <c r="G3781">
        <v>0.92743873359981865</v>
      </c>
      <c r="H3781">
        <v>0.61229047347432486</v>
      </c>
      <c r="I3781">
        <v>0.29714221334883117</v>
      </c>
      <c r="J3781">
        <f>_xlfn.BINOM.INV(BinomTrials,_xlfn.GAMMA.INV(Table3[[#This Row],[RV gamma]],GammaShape1,GammaRate1)/BinomTrials,Table3[[#This Row],[RV binom]])</f>
        <v>1</v>
      </c>
      <c r="K3781" s="1">
        <f>Table3[[#This Row],[Risk 1 Simulated occurences]]*_xlfn.LOGNORM.INV(Table3[[#This Row],[RV lognorm]],(LN(ImpLow1)+LN(ImpUp1))/2,(LN(ImpUp1)-LN(ImpLow1))/3.29)</f>
        <v>21782.316012447245</v>
      </c>
      <c r="L3781">
        <f>_xlfn.BINOM.INV(BinomTrials,_xlfn.GAMMA.INV(Table3[[#This Row],[RV gamma]],GammaShape2,GammaRate2)/BinomTrials,Table3[[#This Row],[RV binom]])</f>
        <v>0</v>
      </c>
      <c r="M3781" s="1">
        <f>Table3[[#This Row],[Risk 2 simulated occurences]]*_xlfn.LOGNORM.INV(Table3[[#This Row],[RV lognorm]],(LN(ImpLow2)+LN(ImpUp2))/2,(LN(ImpUp2)-LN(ImpLow2))/3.29)</f>
        <v>0</v>
      </c>
    </row>
    <row r="3782" spans="7:13">
      <c r="G3782">
        <v>0.46279561215210502</v>
      </c>
      <c r="H3782">
        <v>0.76598768297861686</v>
      </c>
      <c r="I3782">
        <v>6.9179753805128738E-2</v>
      </c>
      <c r="J3782">
        <f>_xlfn.BINOM.INV(BinomTrials,_xlfn.GAMMA.INV(Table3[[#This Row],[RV gamma]],GammaShape1,GammaRate1)/BinomTrials,Table3[[#This Row],[RV binom]])</f>
        <v>1</v>
      </c>
      <c r="K3782" s="1">
        <f>Table3[[#This Row],[Risk 1 Simulated occurences]]*_xlfn.LOGNORM.INV(Table3[[#This Row],[RV lognorm]],(LN(ImpLow1)+LN(ImpUp1))/2,(LN(ImpUp1)-LN(ImpLow1))/3.29)</f>
        <v>11208.978054012205</v>
      </c>
      <c r="L3782">
        <f>_xlfn.BINOM.INV(BinomTrials,_xlfn.GAMMA.INV(Table3[[#This Row],[RV gamma]],GammaShape2,GammaRate2)/BinomTrials,Table3[[#This Row],[RV binom]])</f>
        <v>0</v>
      </c>
      <c r="M3782" s="1">
        <f>Table3[[#This Row],[Risk 2 simulated occurences]]*_xlfn.LOGNORM.INV(Table3[[#This Row],[RV lognorm]],(LN(ImpLow2)+LN(ImpUp2))/2,(LN(ImpUp2)-LN(ImpLow2))/3.29)</f>
        <v>0</v>
      </c>
    </row>
    <row r="3783" spans="7:13">
      <c r="G3783">
        <v>0.20585344042901577</v>
      </c>
      <c r="H3783">
        <v>0.95498782161389839</v>
      </c>
      <c r="I3783">
        <v>0.70412220279878113</v>
      </c>
      <c r="J3783">
        <f>_xlfn.BINOM.INV(BinomTrials,_xlfn.GAMMA.INV(Table3[[#This Row],[RV gamma]],GammaShape1,GammaRate1)/BinomTrials,Table3[[#This Row],[RV binom]])</f>
        <v>2</v>
      </c>
      <c r="K3783" s="1">
        <f>Table3[[#This Row],[Risk 1 Simulated occurences]]*_xlfn.LOGNORM.INV(Table3[[#This Row],[RV lognorm]],(LN(ImpLow1)+LN(ImpUp1))/2,(LN(ImpUp1)-LN(ImpLow1))/3.29)</f>
        <v>92052.840613884298</v>
      </c>
      <c r="L3783">
        <f>_xlfn.BINOM.INV(BinomTrials,_xlfn.GAMMA.INV(Table3[[#This Row],[RV gamma]],GammaShape2,GammaRate2)/BinomTrials,Table3[[#This Row],[RV binom]])</f>
        <v>1</v>
      </c>
      <c r="M3783" s="1">
        <f>Table3[[#This Row],[Risk 2 simulated occurences]]*_xlfn.LOGNORM.INV(Table3[[#This Row],[RV lognorm]],(LN(ImpLow2)+LN(ImpUp2))/2,(LN(ImpUp2)-LN(ImpLow2))/3.29)</f>
        <v>4602642.0306942165</v>
      </c>
    </row>
    <row r="3784" spans="7:13">
      <c r="G3784">
        <v>0.77877329046780863</v>
      </c>
      <c r="H3784">
        <v>0.48031786479070682</v>
      </c>
      <c r="I3784">
        <v>0.18186243911360503</v>
      </c>
      <c r="J3784">
        <f>_xlfn.BINOM.INV(BinomTrials,_xlfn.GAMMA.INV(Table3[[#This Row],[RV gamma]],GammaShape1,GammaRate1)/BinomTrials,Table3[[#This Row],[RV binom]])</f>
        <v>0</v>
      </c>
      <c r="K3784" s="1">
        <f>Table3[[#This Row],[Risk 1 Simulated occurences]]*_xlfn.LOGNORM.INV(Table3[[#This Row],[RV lognorm]],(LN(ImpLow1)+LN(ImpUp1))/2,(LN(ImpUp1)-LN(ImpLow1))/3.29)</f>
        <v>0</v>
      </c>
      <c r="L3784">
        <f>_xlfn.BINOM.INV(BinomTrials,_xlfn.GAMMA.INV(Table3[[#This Row],[RV gamma]],GammaShape2,GammaRate2)/BinomTrials,Table3[[#This Row],[RV binom]])</f>
        <v>0</v>
      </c>
      <c r="M3784" s="1">
        <f>Table3[[#This Row],[Risk 2 simulated occurences]]*_xlfn.LOGNORM.INV(Table3[[#This Row],[RV lognorm]],(LN(ImpLow2)+LN(ImpUp2))/2,(LN(ImpUp2)-LN(ImpLow2))/3.29)</f>
        <v>0</v>
      </c>
    </row>
    <row r="3785" spans="7:13">
      <c r="G3785">
        <v>0.84269289245954382</v>
      </c>
      <c r="H3785">
        <v>0.70235353740973094</v>
      </c>
      <c r="I3785">
        <v>0.56201418235991807</v>
      </c>
      <c r="J3785">
        <f>_xlfn.BINOM.INV(BinomTrials,_xlfn.GAMMA.INV(Table3[[#This Row],[RV gamma]],GammaShape1,GammaRate1)/BinomTrials,Table3[[#This Row],[RV binom]])</f>
        <v>1</v>
      </c>
      <c r="K3785" s="1">
        <f>Table3[[#This Row],[Risk 1 Simulated occurences]]*_xlfn.LOGNORM.INV(Table3[[#This Row],[RV lognorm]],(LN(ImpLow1)+LN(ImpUp1))/2,(LN(ImpUp1)-LN(ImpLow1))/3.29)</f>
        <v>35272.812075290101</v>
      </c>
      <c r="L3785">
        <f>_xlfn.BINOM.INV(BinomTrials,_xlfn.GAMMA.INV(Table3[[#This Row],[RV gamma]],GammaShape2,GammaRate2)/BinomTrials,Table3[[#This Row],[RV binom]])</f>
        <v>0</v>
      </c>
      <c r="M3785" s="1">
        <f>Table3[[#This Row],[Risk 2 simulated occurences]]*_xlfn.LOGNORM.INV(Table3[[#This Row],[RV lognorm]],(LN(ImpLow2)+LN(ImpUp2))/2,(LN(ImpUp2)-LN(ImpLow2))/3.29)</f>
        <v>0</v>
      </c>
    </row>
    <row r="3786" spans="7:13">
      <c r="G3786">
        <v>0.139443567553276</v>
      </c>
      <c r="H3786">
        <v>0.45590324534843829</v>
      </c>
      <c r="I3786">
        <v>0.77236292314360055</v>
      </c>
      <c r="J3786">
        <f>_xlfn.BINOM.INV(BinomTrials,_xlfn.GAMMA.INV(Table3[[#This Row],[RV gamma]],GammaShape1,GammaRate1)/BinomTrials,Table3[[#This Row],[RV binom]])</f>
        <v>0</v>
      </c>
      <c r="K3786" s="1">
        <f>Table3[[#This Row],[Risk 1 Simulated occurences]]*_xlfn.LOGNORM.INV(Table3[[#This Row],[RV lognorm]],(LN(ImpLow1)+LN(ImpUp1))/2,(LN(ImpUp1)-LN(ImpLow1))/3.29)</f>
        <v>0</v>
      </c>
      <c r="L3786">
        <f>_xlfn.BINOM.INV(BinomTrials,_xlfn.GAMMA.INV(Table3[[#This Row],[RV gamma]],GammaShape2,GammaRate2)/BinomTrials,Table3[[#This Row],[RV binom]])</f>
        <v>0</v>
      </c>
      <c r="M3786" s="1">
        <f>Table3[[#This Row],[Risk 2 simulated occurences]]*_xlfn.LOGNORM.INV(Table3[[#This Row],[RV lognorm]],(LN(ImpLow2)+LN(ImpUp2))/2,(LN(ImpUp2)-LN(ImpLow2))/3.29)</f>
        <v>0</v>
      </c>
    </row>
    <row r="3787" spans="7:13">
      <c r="G3787">
        <v>0.62803986790964372</v>
      </c>
      <c r="H3787">
        <v>0.36584457120198971</v>
      </c>
      <c r="I3787">
        <v>0.10364927449433566</v>
      </c>
      <c r="J3787">
        <f>_xlfn.BINOM.INV(BinomTrials,_xlfn.GAMMA.INV(Table3[[#This Row],[RV gamma]],GammaShape1,GammaRate1)/BinomTrials,Table3[[#This Row],[RV binom]])</f>
        <v>0</v>
      </c>
      <c r="K3787" s="1">
        <f>Table3[[#This Row],[Risk 1 Simulated occurences]]*_xlfn.LOGNORM.INV(Table3[[#This Row],[RV lognorm]],(LN(ImpLow1)+LN(ImpUp1))/2,(LN(ImpUp1)-LN(ImpLow1))/3.29)</f>
        <v>0</v>
      </c>
      <c r="L3787">
        <f>_xlfn.BINOM.INV(BinomTrials,_xlfn.GAMMA.INV(Table3[[#This Row],[RV gamma]],GammaShape2,GammaRate2)/BinomTrials,Table3[[#This Row],[RV binom]])</f>
        <v>0</v>
      </c>
      <c r="M3787" s="1">
        <f>Table3[[#This Row],[Risk 2 simulated occurences]]*_xlfn.LOGNORM.INV(Table3[[#This Row],[RV lognorm]],(LN(ImpLow2)+LN(ImpUp2))/2,(LN(ImpUp2)-LN(ImpLow2))/3.29)</f>
        <v>0</v>
      </c>
    </row>
    <row r="3788" spans="7:13">
      <c r="G3788">
        <v>0.46605995738229711</v>
      </c>
      <c r="H3788">
        <v>0.74970819184077353</v>
      </c>
      <c r="I3788">
        <v>3.3356426299249953E-2</v>
      </c>
      <c r="J3788">
        <f>_xlfn.BINOM.INV(BinomTrials,_xlfn.GAMMA.INV(Table3[[#This Row],[RV gamma]],GammaShape1,GammaRate1)/BinomTrials,Table3[[#This Row],[RV binom]])</f>
        <v>1</v>
      </c>
      <c r="K3788" s="1">
        <f>Table3[[#This Row],[Risk 1 Simulated occurences]]*_xlfn.LOGNORM.INV(Table3[[#This Row],[RV lognorm]],(LN(ImpLow1)+LN(ImpUp1))/2,(LN(ImpUp1)-LN(ImpLow1))/3.29)</f>
        <v>8763.4208366521307</v>
      </c>
      <c r="L3788">
        <f>_xlfn.BINOM.INV(BinomTrials,_xlfn.GAMMA.INV(Table3[[#This Row],[RV gamma]],GammaShape2,GammaRate2)/BinomTrials,Table3[[#This Row],[RV binom]])</f>
        <v>0</v>
      </c>
      <c r="M3788" s="1">
        <f>Table3[[#This Row],[Risk 2 simulated occurences]]*_xlfn.LOGNORM.INV(Table3[[#This Row],[RV lognorm]],(LN(ImpLow2)+LN(ImpUp2))/2,(LN(ImpUp2)-LN(ImpLow2))/3.29)</f>
        <v>0</v>
      </c>
    </row>
    <row r="3789" spans="7:13">
      <c r="G3789">
        <v>6.9703724267754577E-2</v>
      </c>
      <c r="H3789">
        <v>0.34558026788084778</v>
      </c>
      <c r="I3789">
        <v>0.62145681149394105</v>
      </c>
      <c r="J3789">
        <f>_xlfn.BINOM.INV(BinomTrials,_xlfn.GAMMA.INV(Table3[[#This Row],[RV gamma]],GammaShape1,GammaRate1)/BinomTrials,Table3[[#This Row],[RV binom]])</f>
        <v>0</v>
      </c>
      <c r="K3789" s="1">
        <f>Table3[[#This Row],[Risk 1 Simulated occurences]]*_xlfn.LOGNORM.INV(Table3[[#This Row],[RV lognorm]],(LN(ImpLow1)+LN(ImpUp1))/2,(LN(ImpUp1)-LN(ImpLow1))/3.29)</f>
        <v>0</v>
      </c>
      <c r="L3789">
        <f>_xlfn.BINOM.INV(BinomTrials,_xlfn.GAMMA.INV(Table3[[#This Row],[RV gamma]],GammaShape2,GammaRate2)/BinomTrials,Table3[[#This Row],[RV binom]])</f>
        <v>0</v>
      </c>
      <c r="M3789" s="1">
        <f>Table3[[#This Row],[Risk 2 simulated occurences]]*_xlfn.LOGNORM.INV(Table3[[#This Row],[RV lognorm]],(LN(ImpLow2)+LN(ImpUp2))/2,(LN(ImpUp2)-LN(ImpLow2))/3.29)</f>
        <v>0</v>
      </c>
    </row>
    <row r="3790" spans="7:13">
      <c r="G3790">
        <v>0.51049376815114811</v>
      </c>
      <c r="H3790">
        <v>0.16756227340901375</v>
      </c>
      <c r="I3790">
        <v>0.82463077866687939</v>
      </c>
      <c r="J3790">
        <f>_xlfn.BINOM.INV(BinomTrials,_xlfn.GAMMA.INV(Table3[[#This Row],[RV gamma]],GammaShape1,GammaRate1)/BinomTrials,Table3[[#This Row],[RV binom]])</f>
        <v>0</v>
      </c>
      <c r="K3790" s="1">
        <f>Table3[[#This Row],[Risk 1 Simulated occurences]]*_xlfn.LOGNORM.INV(Table3[[#This Row],[RV lognorm]],(LN(ImpLow1)+LN(ImpUp1))/2,(LN(ImpUp1)-LN(ImpLow1))/3.29)</f>
        <v>0</v>
      </c>
      <c r="L3790">
        <f>_xlfn.BINOM.INV(BinomTrials,_xlfn.GAMMA.INV(Table3[[#This Row],[RV gamma]],GammaShape2,GammaRate2)/BinomTrials,Table3[[#This Row],[RV binom]])</f>
        <v>0</v>
      </c>
      <c r="M3790" s="1">
        <f>Table3[[#This Row],[Risk 2 simulated occurences]]*_xlfn.LOGNORM.INV(Table3[[#This Row],[RV lognorm]],(LN(ImpLow2)+LN(ImpUp2))/2,(LN(ImpUp2)-LN(ImpLow2))/3.29)</f>
        <v>0</v>
      </c>
    </row>
    <row r="3791" spans="7:13">
      <c r="G3791">
        <v>0.86876131634635911</v>
      </c>
      <c r="H3791">
        <v>0.21912918529432696</v>
      </c>
      <c r="I3791">
        <v>0.5694970542422948</v>
      </c>
      <c r="J3791">
        <f>_xlfn.BINOM.INV(BinomTrials,_xlfn.GAMMA.INV(Table3[[#This Row],[RV gamma]],GammaShape1,GammaRate1)/BinomTrials,Table3[[#This Row],[RV binom]])</f>
        <v>0</v>
      </c>
      <c r="K3791" s="1">
        <f>Table3[[#This Row],[Risk 1 Simulated occurences]]*_xlfn.LOGNORM.INV(Table3[[#This Row],[RV lognorm]],(LN(ImpLow1)+LN(ImpUp1))/2,(LN(ImpUp1)-LN(ImpLow1))/3.29)</f>
        <v>0</v>
      </c>
      <c r="L3791">
        <f>_xlfn.BINOM.INV(BinomTrials,_xlfn.GAMMA.INV(Table3[[#This Row],[RV gamma]],GammaShape2,GammaRate2)/BinomTrials,Table3[[#This Row],[RV binom]])</f>
        <v>0</v>
      </c>
      <c r="M3791" s="1">
        <f>Table3[[#This Row],[Risk 2 simulated occurences]]*_xlfn.LOGNORM.INV(Table3[[#This Row],[RV lognorm]],(LN(ImpLow2)+LN(ImpUp2))/2,(LN(ImpUp2)-LN(ImpLow2))/3.29)</f>
        <v>0</v>
      </c>
    </row>
    <row r="3792" spans="7:13">
      <c r="G3792">
        <v>0.27144383325774402</v>
      </c>
      <c r="H3792">
        <v>0.90421724175299389</v>
      </c>
      <c r="I3792">
        <v>0.53699065024824377</v>
      </c>
      <c r="J3792">
        <f>_xlfn.BINOM.INV(BinomTrials,_xlfn.GAMMA.INV(Table3[[#This Row],[RV gamma]],GammaShape1,GammaRate1)/BinomTrials,Table3[[#This Row],[RV binom]])</f>
        <v>1</v>
      </c>
      <c r="K3792" s="1">
        <f>Table3[[#This Row],[Risk 1 Simulated occurences]]*_xlfn.LOGNORM.INV(Table3[[#This Row],[RV lognorm]],(LN(ImpLow1)+LN(ImpUp1))/2,(LN(ImpUp1)-LN(ImpLow1))/3.29)</f>
        <v>33746.087315198849</v>
      </c>
      <c r="L3792">
        <f>_xlfn.BINOM.INV(BinomTrials,_xlfn.GAMMA.INV(Table3[[#This Row],[RV gamma]],GammaShape2,GammaRate2)/BinomTrials,Table3[[#This Row],[RV binom]])</f>
        <v>1</v>
      </c>
      <c r="M3792" s="1">
        <f>Table3[[#This Row],[Risk 2 simulated occurences]]*_xlfn.LOGNORM.INV(Table3[[#This Row],[RV lognorm]],(LN(ImpLow2)+LN(ImpUp2))/2,(LN(ImpUp2)-LN(ImpLow2))/3.29)</f>
        <v>3374608.7315198863</v>
      </c>
    </row>
    <row r="3793" spans="7:13">
      <c r="G3793">
        <v>0.15650556290359496</v>
      </c>
      <c r="H3793">
        <v>0.17918214256837134</v>
      </c>
      <c r="I3793">
        <v>0.20185872223314769</v>
      </c>
      <c r="J3793">
        <f>_xlfn.BINOM.INV(BinomTrials,_xlfn.GAMMA.INV(Table3[[#This Row],[RV gamma]],GammaShape1,GammaRate1)/BinomTrials,Table3[[#This Row],[RV binom]])</f>
        <v>0</v>
      </c>
      <c r="K3793" s="1">
        <f>Table3[[#This Row],[Risk 1 Simulated occurences]]*_xlfn.LOGNORM.INV(Table3[[#This Row],[RV lognorm]],(LN(ImpLow1)+LN(ImpUp1))/2,(LN(ImpUp1)-LN(ImpLow1))/3.29)</f>
        <v>0</v>
      </c>
      <c r="L3793">
        <f>_xlfn.BINOM.INV(BinomTrials,_xlfn.GAMMA.INV(Table3[[#This Row],[RV gamma]],GammaShape2,GammaRate2)/BinomTrials,Table3[[#This Row],[RV binom]])</f>
        <v>0</v>
      </c>
      <c r="M3793" s="1">
        <f>Table3[[#This Row],[Risk 2 simulated occurences]]*_xlfn.LOGNORM.INV(Table3[[#This Row],[RV lognorm]],(LN(ImpLow2)+LN(ImpUp2))/2,(LN(ImpUp2)-LN(ImpLow2))/3.29)</f>
        <v>0</v>
      </c>
    </row>
    <row r="3794" spans="7:13">
      <c r="G3794">
        <v>0.3889957207203823</v>
      </c>
      <c r="H3794">
        <v>0.51427014661686032</v>
      </c>
      <c r="I3794">
        <v>0.63954457251333841</v>
      </c>
      <c r="J3794">
        <f>_xlfn.BINOM.INV(BinomTrials,_xlfn.GAMMA.INV(Table3[[#This Row],[RV gamma]],GammaShape1,GammaRate1)/BinomTrials,Table3[[#This Row],[RV binom]])</f>
        <v>0</v>
      </c>
      <c r="K3794" s="1">
        <f>Table3[[#This Row],[Risk 1 Simulated occurences]]*_xlfn.LOGNORM.INV(Table3[[#This Row],[RV lognorm]],(LN(ImpLow1)+LN(ImpUp1))/2,(LN(ImpUp1)-LN(ImpLow1))/3.29)</f>
        <v>0</v>
      </c>
      <c r="L3794">
        <f>_xlfn.BINOM.INV(BinomTrials,_xlfn.GAMMA.INV(Table3[[#This Row],[RV gamma]],GammaShape2,GammaRate2)/BinomTrials,Table3[[#This Row],[RV binom]])</f>
        <v>0</v>
      </c>
      <c r="M3794" s="1">
        <f>Table3[[#This Row],[Risk 2 simulated occurences]]*_xlfn.LOGNORM.INV(Table3[[#This Row],[RV lognorm]],(LN(ImpLow2)+LN(ImpUp2))/2,(LN(ImpUp2)-LN(ImpLow2))/3.29)</f>
        <v>0</v>
      </c>
    </row>
    <row r="3795" spans="7:13">
      <c r="G3795">
        <v>0.85107814746493382</v>
      </c>
      <c r="H3795">
        <v>0.33835418957208946</v>
      </c>
      <c r="I3795">
        <v>0.82563023167924499</v>
      </c>
      <c r="J3795">
        <f>_xlfn.BINOM.INV(BinomTrials,_xlfn.GAMMA.INV(Table3[[#This Row],[RV gamma]],GammaShape1,GammaRate1)/BinomTrials,Table3[[#This Row],[RV binom]])</f>
        <v>0</v>
      </c>
      <c r="K3795" s="1">
        <f>Table3[[#This Row],[Risk 1 Simulated occurences]]*_xlfn.LOGNORM.INV(Table3[[#This Row],[RV lognorm]],(LN(ImpLow1)+LN(ImpUp1))/2,(LN(ImpUp1)-LN(ImpLow1))/3.29)</f>
        <v>0</v>
      </c>
      <c r="L3795">
        <f>_xlfn.BINOM.INV(BinomTrials,_xlfn.GAMMA.INV(Table3[[#This Row],[RV gamma]],GammaShape2,GammaRate2)/BinomTrials,Table3[[#This Row],[RV binom]])</f>
        <v>0</v>
      </c>
      <c r="M3795" s="1">
        <f>Table3[[#This Row],[Risk 2 simulated occurences]]*_xlfn.LOGNORM.INV(Table3[[#This Row],[RV lognorm]],(LN(ImpLow2)+LN(ImpUp2))/2,(LN(ImpUp2)-LN(ImpLow2))/3.29)</f>
        <v>0</v>
      </c>
    </row>
    <row r="3796" spans="7:13">
      <c r="G3796">
        <v>7.0424443143617566E-2</v>
      </c>
      <c r="H3796">
        <v>0.71886413810721794</v>
      </c>
      <c r="I3796">
        <v>0.36730383307081826</v>
      </c>
      <c r="J3796">
        <f>_xlfn.BINOM.INV(BinomTrials,_xlfn.GAMMA.INV(Table3[[#This Row],[RV gamma]],GammaShape1,GammaRate1)/BinomTrials,Table3[[#This Row],[RV binom]])</f>
        <v>1</v>
      </c>
      <c r="K3796" s="1">
        <f>Table3[[#This Row],[Risk 1 Simulated occurences]]*_xlfn.LOGNORM.INV(Table3[[#This Row],[RV lognorm]],(LN(ImpLow1)+LN(ImpUp1))/2,(LN(ImpUp1)-LN(ImpLow1))/3.29)</f>
        <v>24943.629869502227</v>
      </c>
      <c r="L3796">
        <f>_xlfn.BINOM.INV(BinomTrials,_xlfn.GAMMA.INV(Table3[[#This Row],[RV gamma]],GammaShape2,GammaRate2)/BinomTrials,Table3[[#This Row],[RV binom]])</f>
        <v>0</v>
      </c>
      <c r="M3796" s="1">
        <f>Table3[[#This Row],[Risk 2 simulated occurences]]*_xlfn.LOGNORM.INV(Table3[[#This Row],[RV lognorm]],(LN(ImpLow2)+LN(ImpUp2))/2,(LN(ImpUp2)-LN(ImpLow2))/3.29)</f>
        <v>0</v>
      </c>
    </row>
    <row r="3797" spans="7:13">
      <c r="G3797">
        <v>0.62361591478046774</v>
      </c>
      <c r="H3797">
        <v>0.9495691680114573</v>
      </c>
      <c r="I3797">
        <v>0.27552242124244686</v>
      </c>
      <c r="J3797">
        <f>_xlfn.BINOM.INV(BinomTrials,_xlfn.GAMMA.INV(Table3[[#This Row],[RV gamma]],GammaShape1,GammaRate1)/BinomTrials,Table3[[#This Row],[RV binom]])</f>
        <v>2</v>
      </c>
      <c r="K3797" s="1">
        <f>Table3[[#This Row],[Risk 1 Simulated occurences]]*_xlfn.LOGNORM.INV(Table3[[#This Row],[RV lognorm]],(LN(ImpLow1)+LN(ImpUp1))/2,(LN(ImpUp1)-LN(ImpLow1))/3.29)</f>
        <v>41669.247148276583</v>
      </c>
      <c r="L3797">
        <f>_xlfn.BINOM.INV(BinomTrials,_xlfn.GAMMA.INV(Table3[[#This Row],[RV gamma]],GammaShape2,GammaRate2)/BinomTrials,Table3[[#This Row],[RV binom]])</f>
        <v>1</v>
      </c>
      <c r="M3797" s="1">
        <f>Table3[[#This Row],[Risk 2 simulated occurences]]*_xlfn.LOGNORM.INV(Table3[[#This Row],[RV lognorm]],(LN(ImpLow2)+LN(ImpUp2))/2,(LN(ImpUp2)-LN(ImpLow2))/3.29)</f>
        <v>2083462.3574138302</v>
      </c>
    </row>
    <row r="3798" spans="7:13">
      <c r="G3798">
        <v>0.11267971532078447</v>
      </c>
      <c r="H3798">
        <v>0.40900676856236845</v>
      </c>
      <c r="I3798">
        <v>0.70533382180395243</v>
      </c>
      <c r="J3798">
        <f>_xlfn.BINOM.INV(BinomTrials,_xlfn.GAMMA.INV(Table3[[#This Row],[RV gamma]],GammaShape1,GammaRate1)/BinomTrials,Table3[[#This Row],[RV binom]])</f>
        <v>0</v>
      </c>
      <c r="K3798" s="1">
        <f>Table3[[#This Row],[Risk 1 Simulated occurences]]*_xlfn.LOGNORM.INV(Table3[[#This Row],[RV lognorm]],(LN(ImpLow1)+LN(ImpUp1))/2,(LN(ImpUp1)-LN(ImpLow1))/3.29)</f>
        <v>0</v>
      </c>
      <c r="L3798">
        <f>_xlfn.BINOM.INV(BinomTrials,_xlfn.GAMMA.INV(Table3[[#This Row],[RV gamma]],GammaShape2,GammaRate2)/BinomTrials,Table3[[#This Row],[RV binom]])</f>
        <v>0</v>
      </c>
      <c r="M3798" s="1">
        <f>Table3[[#This Row],[Risk 2 simulated occurences]]*_xlfn.LOGNORM.INV(Table3[[#This Row],[RV lognorm]],(LN(ImpLow2)+LN(ImpUp2))/2,(LN(ImpUp2)-LN(ImpLow2))/3.29)</f>
        <v>0</v>
      </c>
    </row>
    <row r="3799" spans="7:13">
      <c r="G3799">
        <v>0.80797539642452043</v>
      </c>
      <c r="H3799">
        <v>0.17675922772696206</v>
      </c>
      <c r="I3799">
        <v>0.54554305902940359</v>
      </c>
      <c r="J3799">
        <f>_xlfn.BINOM.INV(BinomTrials,_xlfn.GAMMA.INV(Table3[[#This Row],[RV gamma]],GammaShape1,GammaRate1)/BinomTrials,Table3[[#This Row],[RV binom]])</f>
        <v>0</v>
      </c>
      <c r="K3799" s="1">
        <f>Table3[[#This Row],[Risk 1 Simulated occurences]]*_xlfn.LOGNORM.INV(Table3[[#This Row],[RV lognorm]],(LN(ImpLow1)+LN(ImpUp1))/2,(LN(ImpUp1)-LN(ImpLow1))/3.29)</f>
        <v>0</v>
      </c>
      <c r="L3799">
        <f>_xlfn.BINOM.INV(BinomTrials,_xlfn.GAMMA.INV(Table3[[#This Row],[RV gamma]],GammaShape2,GammaRate2)/BinomTrials,Table3[[#This Row],[RV binom]])</f>
        <v>0</v>
      </c>
      <c r="M3799" s="1">
        <f>Table3[[#This Row],[Risk 2 simulated occurences]]*_xlfn.LOGNORM.INV(Table3[[#This Row],[RV lognorm]],(LN(ImpLow2)+LN(ImpUp2))/2,(LN(ImpUp2)-LN(ImpLow2))/3.29)</f>
        <v>0</v>
      </c>
    </row>
    <row r="3800" spans="7:13">
      <c r="G3800">
        <v>0.64248770691570256</v>
      </c>
      <c r="H3800">
        <v>0.7923404070513046</v>
      </c>
      <c r="I3800">
        <v>0.94219310718690652</v>
      </c>
      <c r="J3800">
        <f>_xlfn.BINOM.INV(BinomTrials,_xlfn.GAMMA.INV(Table3[[#This Row],[RV gamma]],GammaShape1,GammaRate1)/BinomTrials,Table3[[#This Row],[RV binom]])</f>
        <v>1</v>
      </c>
      <c r="K3800" s="1">
        <f>Table3[[#This Row],[Risk 1 Simulated occurences]]*_xlfn.LOGNORM.INV(Table3[[#This Row],[RV lognorm]],(LN(ImpLow1)+LN(ImpUp1))/2,(LN(ImpUp1)-LN(ImpLow1))/3.29)</f>
        <v>95115.966347884882</v>
      </c>
      <c r="L3800">
        <f>_xlfn.BINOM.INV(BinomTrials,_xlfn.GAMMA.INV(Table3[[#This Row],[RV gamma]],GammaShape2,GammaRate2)/BinomTrials,Table3[[#This Row],[RV binom]])</f>
        <v>0</v>
      </c>
      <c r="M3800" s="1">
        <f>Table3[[#This Row],[Risk 2 simulated occurences]]*_xlfn.LOGNORM.INV(Table3[[#This Row],[RV lognorm]],(LN(ImpLow2)+LN(ImpUp2))/2,(LN(ImpUp2)-LN(ImpLow2))/3.29)</f>
        <v>0</v>
      </c>
    </row>
    <row r="3801" spans="7:13">
      <c r="G3801">
        <v>0.29089013221249455</v>
      </c>
      <c r="H3801">
        <v>0.86522131127548463</v>
      </c>
      <c r="I3801">
        <v>0.43955249033847477</v>
      </c>
      <c r="J3801">
        <f>_xlfn.BINOM.INV(BinomTrials,_xlfn.GAMMA.INV(Table3[[#This Row],[RV gamma]],GammaShape1,GammaRate1)/BinomTrials,Table3[[#This Row],[RV binom]])</f>
        <v>1</v>
      </c>
      <c r="K3801" s="1">
        <f>Table3[[#This Row],[Risk 1 Simulated occurences]]*_xlfn.LOGNORM.INV(Table3[[#This Row],[RV lognorm]],(LN(ImpLow1)+LN(ImpUp1))/2,(LN(ImpUp1)-LN(ImpLow1))/3.29)</f>
        <v>28429.407501395795</v>
      </c>
      <c r="L3801">
        <f>_xlfn.BINOM.INV(BinomTrials,_xlfn.GAMMA.INV(Table3[[#This Row],[RV gamma]],GammaShape2,GammaRate2)/BinomTrials,Table3[[#This Row],[RV binom]])</f>
        <v>1</v>
      </c>
      <c r="M3801" s="1">
        <f>Table3[[#This Row],[Risk 2 simulated occurences]]*_xlfn.LOGNORM.INV(Table3[[#This Row],[RV lognorm]],(LN(ImpLow2)+LN(ImpUp2))/2,(LN(ImpUp2)-LN(ImpLow2))/3.29)</f>
        <v>2842940.7501395806</v>
      </c>
    </row>
    <row r="3802" spans="7:13">
      <c r="G3802">
        <v>0.99045209539609591</v>
      </c>
      <c r="H3802">
        <v>0.77457860707052917</v>
      </c>
      <c r="I3802">
        <v>0.55870511874496243</v>
      </c>
      <c r="J3802">
        <f>_xlfn.BINOM.INV(BinomTrials,_xlfn.GAMMA.INV(Table3[[#This Row],[RV gamma]],GammaShape1,GammaRate1)/BinomTrials,Table3[[#This Row],[RV binom]])</f>
        <v>1</v>
      </c>
      <c r="K3802" s="1">
        <f>Table3[[#This Row],[Risk 1 Simulated occurences]]*_xlfn.LOGNORM.INV(Table3[[#This Row],[RV lognorm]],(LN(ImpLow1)+LN(ImpUp1))/2,(LN(ImpUp1)-LN(ImpLow1))/3.29)</f>
        <v>35066.278432912208</v>
      </c>
      <c r="L3802">
        <f>_xlfn.BINOM.INV(BinomTrials,_xlfn.GAMMA.INV(Table3[[#This Row],[RV gamma]],GammaShape2,GammaRate2)/BinomTrials,Table3[[#This Row],[RV binom]])</f>
        <v>0</v>
      </c>
      <c r="M3802" s="1">
        <f>Table3[[#This Row],[Risk 2 simulated occurences]]*_xlfn.LOGNORM.INV(Table3[[#This Row],[RV lognorm]],(LN(ImpLow2)+LN(ImpUp2))/2,(LN(ImpUp2)-LN(ImpLow2))/3.29)</f>
        <v>0</v>
      </c>
    </row>
    <row r="3803" spans="7:13">
      <c r="G3803">
        <v>0.52836732218431648</v>
      </c>
      <c r="H3803">
        <v>0.34264903438400895</v>
      </c>
      <c r="I3803">
        <v>0.15693074658370146</v>
      </c>
      <c r="J3803">
        <f>_xlfn.BINOM.INV(BinomTrials,_xlfn.GAMMA.INV(Table3[[#This Row],[RV gamma]],GammaShape1,GammaRate1)/BinomTrials,Table3[[#This Row],[RV binom]])</f>
        <v>0</v>
      </c>
      <c r="K3803" s="1">
        <f>Table3[[#This Row],[Risk 1 Simulated occurences]]*_xlfn.LOGNORM.INV(Table3[[#This Row],[RV lognorm]],(LN(ImpLow1)+LN(ImpUp1))/2,(LN(ImpUp1)-LN(ImpLow1))/3.29)</f>
        <v>0</v>
      </c>
      <c r="L3803">
        <f>_xlfn.BINOM.INV(BinomTrials,_xlfn.GAMMA.INV(Table3[[#This Row],[RV gamma]],GammaShape2,GammaRate2)/BinomTrials,Table3[[#This Row],[RV binom]])</f>
        <v>0</v>
      </c>
      <c r="M3803" s="1">
        <f>Table3[[#This Row],[Risk 2 simulated occurences]]*_xlfn.LOGNORM.INV(Table3[[#This Row],[RV lognorm]],(LN(ImpLow2)+LN(ImpUp2))/2,(LN(ImpUp2)-LN(ImpLow2))/3.29)</f>
        <v>0</v>
      </c>
    </row>
    <row r="3804" spans="7:13">
      <c r="G3804">
        <v>0.26958395180738715</v>
      </c>
      <c r="H3804">
        <v>0.90232089203890453</v>
      </c>
      <c r="I3804">
        <v>0.53505783227042192</v>
      </c>
      <c r="J3804">
        <f>_xlfn.BINOM.INV(BinomTrials,_xlfn.GAMMA.INV(Table3[[#This Row],[RV gamma]],GammaShape1,GammaRate1)/BinomTrials,Table3[[#This Row],[RV binom]])</f>
        <v>1</v>
      </c>
      <c r="K3804" s="1">
        <f>Table3[[#This Row],[Risk 1 Simulated occurences]]*_xlfn.LOGNORM.INV(Table3[[#This Row],[RV lognorm]],(LN(ImpLow1)+LN(ImpUp1))/2,(LN(ImpUp1)-LN(ImpLow1))/3.29)</f>
        <v>33631.387985876383</v>
      </c>
      <c r="L3804">
        <f>_xlfn.BINOM.INV(BinomTrials,_xlfn.GAMMA.INV(Table3[[#This Row],[RV gamma]],GammaShape2,GammaRate2)/BinomTrials,Table3[[#This Row],[RV binom]])</f>
        <v>1</v>
      </c>
      <c r="M3804" s="1">
        <f>Table3[[#This Row],[Risk 2 simulated occurences]]*_xlfn.LOGNORM.INV(Table3[[#This Row],[RV lognorm]],(LN(ImpLow2)+LN(ImpUp2))/2,(LN(ImpUp2)-LN(ImpLow2))/3.29)</f>
        <v>3363138.7985876403</v>
      </c>
    </row>
    <row r="3805" spans="7:13">
      <c r="G3805">
        <v>0.89747802675584243</v>
      </c>
      <c r="H3805">
        <v>0.30723249786870205</v>
      </c>
      <c r="I3805">
        <v>0.71698696898156167</v>
      </c>
      <c r="J3805">
        <f>_xlfn.BINOM.INV(BinomTrials,_xlfn.GAMMA.INV(Table3[[#This Row],[RV gamma]],GammaShape1,GammaRate1)/BinomTrials,Table3[[#This Row],[RV binom]])</f>
        <v>0</v>
      </c>
      <c r="K3805" s="1">
        <f>Table3[[#This Row],[Risk 1 Simulated occurences]]*_xlfn.LOGNORM.INV(Table3[[#This Row],[RV lognorm]],(LN(ImpLow1)+LN(ImpUp1))/2,(LN(ImpUp1)-LN(ImpLow1))/3.29)</f>
        <v>0</v>
      </c>
      <c r="L3805">
        <f>_xlfn.BINOM.INV(BinomTrials,_xlfn.GAMMA.INV(Table3[[#This Row],[RV gamma]],GammaShape2,GammaRate2)/BinomTrials,Table3[[#This Row],[RV binom]])</f>
        <v>0</v>
      </c>
      <c r="M3805" s="1">
        <f>Table3[[#This Row],[Risk 2 simulated occurences]]*_xlfn.LOGNORM.INV(Table3[[#This Row],[RV lognorm]],(LN(ImpLow2)+LN(ImpUp2))/2,(LN(ImpUp2)-LN(ImpLow2))/3.29)</f>
        <v>0</v>
      </c>
    </row>
    <row r="3806" spans="7:13">
      <c r="G3806">
        <v>0.91319568544309382</v>
      </c>
      <c r="H3806">
        <v>0.65659167927531137</v>
      </c>
      <c r="I3806">
        <v>0.39998767310752892</v>
      </c>
      <c r="J3806">
        <f>_xlfn.BINOM.INV(BinomTrials,_xlfn.GAMMA.INV(Table3[[#This Row],[RV gamma]],GammaShape1,GammaRate1)/BinomTrials,Table3[[#This Row],[RV binom]])</f>
        <v>1</v>
      </c>
      <c r="K3806" s="1">
        <f>Table3[[#This Row],[Risk 1 Simulated occurences]]*_xlfn.LOGNORM.INV(Table3[[#This Row],[RV lognorm]],(LN(ImpLow1)+LN(ImpUp1))/2,(LN(ImpUp1)-LN(ImpLow1))/3.29)</f>
        <v>26484.092946150275</v>
      </c>
      <c r="L3806">
        <f>_xlfn.BINOM.INV(BinomTrials,_xlfn.GAMMA.INV(Table3[[#This Row],[RV gamma]],GammaShape2,GammaRate2)/BinomTrials,Table3[[#This Row],[RV binom]])</f>
        <v>0</v>
      </c>
      <c r="M3806" s="1">
        <f>Table3[[#This Row],[Risk 2 simulated occurences]]*_xlfn.LOGNORM.INV(Table3[[#This Row],[RV lognorm]],(LN(ImpLow2)+LN(ImpUp2))/2,(LN(ImpUp2)-LN(ImpLow2))/3.29)</f>
        <v>0</v>
      </c>
    </row>
    <row r="3807" spans="7:13">
      <c r="G3807">
        <v>7.9885242078399865E-2</v>
      </c>
      <c r="H3807">
        <v>0.33635358015836847</v>
      </c>
      <c r="I3807">
        <v>0.59282191823833708</v>
      </c>
      <c r="J3807">
        <f>_xlfn.BINOM.INV(BinomTrials,_xlfn.GAMMA.INV(Table3[[#This Row],[RV gamma]],GammaShape1,GammaRate1)/BinomTrials,Table3[[#This Row],[RV binom]])</f>
        <v>0</v>
      </c>
      <c r="K3807" s="1">
        <f>Table3[[#This Row],[Risk 1 Simulated occurences]]*_xlfn.LOGNORM.INV(Table3[[#This Row],[RV lognorm]],(LN(ImpLow1)+LN(ImpUp1))/2,(LN(ImpUp1)-LN(ImpLow1))/3.29)</f>
        <v>0</v>
      </c>
      <c r="L3807">
        <f>_xlfn.BINOM.INV(BinomTrials,_xlfn.GAMMA.INV(Table3[[#This Row],[RV gamma]],GammaShape2,GammaRate2)/BinomTrials,Table3[[#This Row],[RV binom]])</f>
        <v>0</v>
      </c>
      <c r="M3807" s="1">
        <f>Table3[[#This Row],[Risk 2 simulated occurences]]*_xlfn.LOGNORM.INV(Table3[[#This Row],[RV lognorm]],(LN(ImpLow2)+LN(ImpUp2))/2,(LN(ImpUp2)-LN(ImpLow2))/3.29)</f>
        <v>0</v>
      </c>
    </row>
    <row r="3808" spans="7:13">
      <c r="G3808">
        <v>0.63126361166651523</v>
      </c>
      <c r="H3808">
        <v>9.4621721699192057E-2</v>
      </c>
      <c r="I3808">
        <v>0.55797983173186882</v>
      </c>
      <c r="J3808">
        <f>_xlfn.BINOM.INV(BinomTrials,_xlfn.GAMMA.INV(Table3[[#This Row],[RV gamma]],GammaShape1,GammaRate1)/BinomTrials,Table3[[#This Row],[RV binom]])</f>
        <v>0</v>
      </c>
      <c r="K3808" s="1">
        <f>Table3[[#This Row],[Risk 1 Simulated occurences]]*_xlfn.LOGNORM.INV(Table3[[#This Row],[RV lognorm]],(LN(ImpLow1)+LN(ImpUp1))/2,(LN(ImpUp1)-LN(ImpLow1))/3.29)</f>
        <v>0</v>
      </c>
      <c r="L3808">
        <f>_xlfn.BINOM.INV(BinomTrials,_xlfn.GAMMA.INV(Table3[[#This Row],[RV gamma]],GammaShape2,GammaRate2)/BinomTrials,Table3[[#This Row],[RV binom]])</f>
        <v>0</v>
      </c>
      <c r="M3808" s="1">
        <f>Table3[[#This Row],[Risk 2 simulated occurences]]*_xlfn.LOGNORM.INV(Table3[[#This Row],[RV lognorm]],(LN(ImpLow2)+LN(ImpUp2))/2,(LN(ImpUp2)-LN(ImpLow2))/3.29)</f>
        <v>0</v>
      </c>
    </row>
    <row r="3809" spans="7:13">
      <c r="G3809">
        <v>0.64752127912245749</v>
      </c>
      <c r="H3809">
        <v>0.30727659832093707</v>
      </c>
      <c r="I3809">
        <v>0.96703191751941664</v>
      </c>
      <c r="J3809">
        <f>_xlfn.BINOM.INV(BinomTrials,_xlfn.GAMMA.INV(Table3[[#This Row],[RV gamma]],GammaShape1,GammaRate1)/BinomTrials,Table3[[#This Row],[RV binom]])</f>
        <v>0</v>
      </c>
      <c r="K3809" s="1">
        <f>Table3[[#This Row],[Risk 1 Simulated occurences]]*_xlfn.LOGNORM.INV(Table3[[#This Row],[RV lognorm]],(LN(ImpLow1)+LN(ImpUp1))/2,(LN(ImpUp1)-LN(ImpLow1))/3.29)</f>
        <v>0</v>
      </c>
      <c r="L3809">
        <f>_xlfn.BINOM.INV(BinomTrials,_xlfn.GAMMA.INV(Table3[[#This Row],[RV gamma]],GammaShape2,GammaRate2)/BinomTrials,Table3[[#This Row],[RV binom]])</f>
        <v>0</v>
      </c>
      <c r="M3809" s="1">
        <f>Table3[[#This Row],[Risk 2 simulated occurences]]*_xlfn.LOGNORM.INV(Table3[[#This Row],[RV lognorm]],(LN(ImpLow2)+LN(ImpUp2))/2,(LN(ImpUp2)-LN(ImpLow2))/3.29)</f>
        <v>0</v>
      </c>
    </row>
    <row r="3810" spans="7:13">
      <c r="G3810">
        <v>0.89013821114326741</v>
      </c>
      <c r="H3810">
        <v>0.39778797998921384</v>
      </c>
      <c r="I3810">
        <v>0.90543774883516026</v>
      </c>
      <c r="J3810">
        <f>_xlfn.BINOM.INV(BinomTrials,_xlfn.GAMMA.INV(Table3[[#This Row],[RV gamma]],GammaShape1,GammaRate1)/BinomTrials,Table3[[#This Row],[RV binom]])</f>
        <v>0</v>
      </c>
      <c r="K3810" s="1">
        <f>Table3[[#This Row],[Risk 1 Simulated occurences]]*_xlfn.LOGNORM.INV(Table3[[#This Row],[RV lognorm]],(LN(ImpLow1)+LN(ImpUp1))/2,(LN(ImpUp1)-LN(ImpLow1))/3.29)</f>
        <v>0</v>
      </c>
      <c r="L3810">
        <f>_xlfn.BINOM.INV(BinomTrials,_xlfn.GAMMA.INV(Table3[[#This Row],[RV gamma]],GammaShape2,GammaRate2)/BinomTrials,Table3[[#This Row],[RV binom]])</f>
        <v>0</v>
      </c>
      <c r="M3810" s="1">
        <f>Table3[[#This Row],[Risk 2 simulated occurences]]*_xlfn.LOGNORM.INV(Table3[[#This Row],[RV lognorm]],(LN(ImpLow2)+LN(ImpUp2))/2,(LN(ImpUp2)-LN(ImpLow2))/3.29)</f>
        <v>0</v>
      </c>
    </row>
    <row r="3811" spans="7:13">
      <c r="G3811">
        <v>0.55291468489585194</v>
      </c>
      <c r="H3811">
        <v>0.62257967871733921</v>
      </c>
      <c r="I3811">
        <v>0.6922446725388266</v>
      </c>
      <c r="J3811">
        <f>_xlfn.BINOM.INV(BinomTrials,_xlfn.GAMMA.INV(Table3[[#This Row],[RV gamma]],GammaShape1,GammaRate1)/BinomTrials,Table3[[#This Row],[RV binom]])</f>
        <v>1</v>
      </c>
      <c r="K3811" s="1">
        <f>Table3[[#This Row],[Risk 1 Simulated occurences]]*_xlfn.LOGNORM.INV(Table3[[#This Row],[RV lognorm]],(LN(ImpLow1)+LN(ImpUp1))/2,(LN(ImpUp1)-LN(ImpLow1))/3.29)</f>
        <v>44941.89414929827</v>
      </c>
      <c r="L3811">
        <f>_xlfn.BINOM.INV(BinomTrials,_xlfn.GAMMA.INV(Table3[[#This Row],[RV gamma]],GammaShape2,GammaRate2)/BinomTrials,Table3[[#This Row],[RV binom]])</f>
        <v>0</v>
      </c>
      <c r="M3811" s="1">
        <f>Table3[[#This Row],[Risk 2 simulated occurences]]*_xlfn.LOGNORM.INV(Table3[[#This Row],[RV lognorm]],(LN(ImpLow2)+LN(ImpUp2))/2,(LN(ImpUp2)-LN(ImpLow2))/3.29)</f>
        <v>0</v>
      </c>
    </row>
    <row r="3812" spans="7:13">
      <c r="G3812">
        <v>0.83710904458403079</v>
      </c>
      <c r="H3812">
        <v>0.69666020232097259</v>
      </c>
      <c r="I3812">
        <v>0.55621136005791438</v>
      </c>
      <c r="J3812">
        <f>_xlfn.BINOM.INV(BinomTrials,_xlfn.GAMMA.INV(Table3[[#This Row],[RV gamma]],GammaShape1,GammaRate1)/BinomTrials,Table3[[#This Row],[RV binom]])</f>
        <v>1</v>
      </c>
      <c r="K3812" s="1">
        <f>Table3[[#This Row],[Risk 1 Simulated occurences]]*_xlfn.LOGNORM.INV(Table3[[#This Row],[RV lognorm]],(LN(ImpLow1)+LN(ImpUp1))/2,(LN(ImpUp1)-LN(ImpLow1))/3.29)</f>
        <v>34911.599624647475</v>
      </c>
      <c r="L3812">
        <f>_xlfn.BINOM.INV(BinomTrials,_xlfn.GAMMA.INV(Table3[[#This Row],[RV gamma]],GammaShape2,GammaRate2)/BinomTrials,Table3[[#This Row],[RV binom]])</f>
        <v>0</v>
      </c>
      <c r="M3812" s="1">
        <f>Table3[[#This Row],[Risk 2 simulated occurences]]*_xlfn.LOGNORM.INV(Table3[[#This Row],[RV lognorm]],(LN(ImpLow2)+LN(ImpUp2))/2,(LN(ImpUp2)-LN(ImpLow2))/3.29)</f>
        <v>0</v>
      </c>
    </row>
    <row r="3813" spans="7:13">
      <c r="G3813">
        <v>0.2917123238051833</v>
      </c>
      <c r="H3813">
        <v>0.76802040858567711</v>
      </c>
      <c r="I3813">
        <v>0.24432849336617091</v>
      </c>
      <c r="J3813">
        <f>_xlfn.BINOM.INV(BinomTrials,_xlfn.GAMMA.INV(Table3[[#This Row],[RV gamma]],GammaShape1,GammaRate1)/BinomTrials,Table3[[#This Row],[RV binom]])</f>
        <v>1</v>
      </c>
      <c r="K3813" s="1">
        <f>Table3[[#This Row],[Risk 1 Simulated occurences]]*_xlfn.LOGNORM.INV(Table3[[#This Row],[RV lognorm]],(LN(ImpLow1)+LN(ImpUp1))/2,(LN(ImpUp1)-LN(ImpLow1))/3.29)</f>
        <v>19477.353481026596</v>
      </c>
      <c r="L3813">
        <f>_xlfn.BINOM.INV(BinomTrials,_xlfn.GAMMA.INV(Table3[[#This Row],[RV gamma]],GammaShape2,GammaRate2)/BinomTrials,Table3[[#This Row],[RV binom]])</f>
        <v>0</v>
      </c>
      <c r="M3813" s="1">
        <f>Table3[[#This Row],[Risk 2 simulated occurences]]*_xlfn.LOGNORM.INV(Table3[[#This Row],[RV lognorm]],(LN(ImpLow2)+LN(ImpUp2))/2,(LN(ImpUp2)-LN(ImpLow2))/3.29)</f>
        <v>0</v>
      </c>
    </row>
    <row r="3814" spans="7:13">
      <c r="G3814">
        <v>0.80902619371610984</v>
      </c>
      <c r="H3814">
        <v>0.11900709947524923</v>
      </c>
      <c r="I3814">
        <v>0.42898800523438863</v>
      </c>
      <c r="J3814">
        <f>_xlfn.BINOM.INV(BinomTrials,_xlfn.GAMMA.INV(Table3[[#This Row],[RV gamma]],GammaShape1,GammaRate1)/BinomTrials,Table3[[#This Row],[RV binom]])</f>
        <v>0</v>
      </c>
      <c r="K3814" s="1">
        <f>Table3[[#This Row],[Risk 1 Simulated occurences]]*_xlfn.LOGNORM.INV(Table3[[#This Row],[RV lognorm]],(LN(ImpLow1)+LN(ImpUp1))/2,(LN(ImpUp1)-LN(ImpLow1))/3.29)</f>
        <v>0</v>
      </c>
      <c r="L3814">
        <f>_xlfn.BINOM.INV(BinomTrials,_xlfn.GAMMA.INV(Table3[[#This Row],[RV gamma]],GammaShape2,GammaRate2)/BinomTrials,Table3[[#This Row],[RV binom]])</f>
        <v>0</v>
      </c>
      <c r="M3814" s="1">
        <f>Table3[[#This Row],[Risk 2 simulated occurences]]*_xlfn.LOGNORM.INV(Table3[[#This Row],[RV lognorm]],(LN(ImpLow2)+LN(ImpUp2))/2,(LN(ImpUp2)-LN(ImpLow2))/3.29)</f>
        <v>0</v>
      </c>
    </row>
    <row r="3815" spans="7:13">
      <c r="G3815">
        <v>0.30323778665775331</v>
      </c>
      <c r="H3815">
        <v>0.15232088051378767</v>
      </c>
      <c r="I3815">
        <v>1.4039743698220581E-3</v>
      </c>
      <c r="J3815">
        <f>_xlfn.BINOM.INV(BinomTrials,_xlfn.GAMMA.INV(Table3[[#This Row],[RV gamma]],GammaShape1,GammaRate1)/BinomTrials,Table3[[#This Row],[RV binom]])</f>
        <v>0</v>
      </c>
      <c r="K3815" s="1">
        <f>Table3[[#This Row],[Risk 1 Simulated occurences]]*_xlfn.LOGNORM.INV(Table3[[#This Row],[RV lognorm]],(LN(ImpLow1)+LN(ImpUp1))/2,(LN(ImpUp1)-LN(ImpLow1))/3.29)</f>
        <v>0</v>
      </c>
      <c r="L3815">
        <f>_xlfn.BINOM.INV(BinomTrials,_xlfn.GAMMA.INV(Table3[[#This Row],[RV gamma]],GammaShape2,GammaRate2)/BinomTrials,Table3[[#This Row],[RV binom]])</f>
        <v>0</v>
      </c>
      <c r="M3815" s="1">
        <f>Table3[[#This Row],[Risk 2 simulated occurences]]*_xlfn.LOGNORM.INV(Table3[[#This Row],[RV lognorm]],(LN(ImpLow2)+LN(ImpUp2))/2,(LN(ImpUp2)-LN(ImpLow2))/3.29)</f>
        <v>0</v>
      </c>
    </row>
    <row r="3816" spans="7:13">
      <c r="G3816">
        <v>0.51748035685973259</v>
      </c>
      <c r="H3816">
        <v>5.7038795229531265E-2</v>
      </c>
      <c r="I3816">
        <v>0.59659723359932992</v>
      </c>
      <c r="J3816">
        <f>_xlfn.BINOM.INV(BinomTrials,_xlfn.GAMMA.INV(Table3[[#This Row],[RV gamma]],GammaShape1,GammaRate1)/BinomTrials,Table3[[#This Row],[RV binom]])</f>
        <v>0</v>
      </c>
      <c r="K3816" s="1">
        <f>Table3[[#This Row],[Risk 1 Simulated occurences]]*_xlfn.LOGNORM.INV(Table3[[#This Row],[RV lognorm]],(LN(ImpLow1)+LN(ImpUp1))/2,(LN(ImpUp1)-LN(ImpLow1))/3.29)</f>
        <v>0</v>
      </c>
      <c r="L3816">
        <f>_xlfn.BINOM.INV(BinomTrials,_xlfn.GAMMA.INV(Table3[[#This Row],[RV gamma]],GammaShape2,GammaRate2)/BinomTrials,Table3[[#This Row],[RV binom]])</f>
        <v>0</v>
      </c>
      <c r="M3816" s="1">
        <f>Table3[[#This Row],[Risk 2 simulated occurences]]*_xlfn.LOGNORM.INV(Table3[[#This Row],[RV lognorm]],(LN(ImpLow2)+LN(ImpUp2))/2,(LN(ImpUp2)-LN(ImpLow2))/3.29)</f>
        <v>0</v>
      </c>
    </row>
    <row r="3817" spans="7:13">
      <c r="G3817">
        <v>0.29235774152556326</v>
      </c>
      <c r="H3817">
        <v>0.65103142273194692</v>
      </c>
      <c r="I3817">
        <v>9.7051039383304789E-3</v>
      </c>
      <c r="J3817">
        <f>_xlfn.BINOM.INV(BinomTrials,_xlfn.GAMMA.INV(Table3[[#This Row],[RV gamma]],GammaShape1,GammaRate1)/BinomTrials,Table3[[#This Row],[RV binom]])</f>
        <v>1</v>
      </c>
      <c r="K3817" s="1">
        <f>Table3[[#This Row],[Risk 1 Simulated occurences]]*_xlfn.LOGNORM.INV(Table3[[#This Row],[RV lognorm]],(LN(ImpLow1)+LN(ImpUp1))/2,(LN(ImpUp1)-LN(ImpLow1))/3.29)</f>
        <v>6158.8008345628841</v>
      </c>
      <c r="L3817">
        <f>_xlfn.BINOM.INV(BinomTrials,_xlfn.GAMMA.INV(Table3[[#This Row],[RV gamma]],GammaShape2,GammaRate2)/BinomTrials,Table3[[#This Row],[RV binom]])</f>
        <v>0</v>
      </c>
      <c r="M3817" s="1">
        <f>Table3[[#This Row],[Risk 2 simulated occurences]]*_xlfn.LOGNORM.INV(Table3[[#This Row],[RV lognorm]],(LN(ImpLow2)+LN(ImpUp2))/2,(LN(ImpUp2)-LN(ImpLow2))/3.29)</f>
        <v>0</v>
      </c>
    </row>
    <row r="3818" spans="7:13">
      <c r="G3818">
        <v>0.65656182014223274</v>
      </c>
      <c r="H3818">
        <v>0.8851218558312961</v>
      </c>
      <c r="I3818">
        <v>0.1136818915203595</v>
      </c>
      <c r="J3818">
        <f>_xlfn.BINOM.INV(BinomTrials,_xlfn.GAMMA.INV(Table3[[#This Row],[RV gamma]],GammaShape1,GammaRate1)/BinomTrials,Table3[[#This Row],[RV binom]])</f>
        <v>1</v>
      </c>
      <c r="K3818" s="1">
        <f>Table3[[#This Row],[Risk 1 Simulated occurences]]*_xlfn.LOGNORM.INV(Table3[[#This Row],[RV lognorm]],(LN(ImpLow1)+LN(ImpUp1))/2,(LN(ImpUp1)-LN(ImpLow1))/3.29)</f>
        <v>13585.534804759931</v>
      </c>
      <c r="L3818">
        <f>_xlfn.BINOM.INV(BinomTrials,_xlfn.GAMMA.INV(Table3[[#This Row],[RV gamma]],GammaShape2,GammaRate2)/BinomTrials,Table3[[#This Row],[RV binom]])</f>
        <v>1</v>
      </c>
      <c r="M3818" s="1">
        <f>Table3[[#This Row],[Risk 2 simulated occurences]]*_xlfn.LOGNORM.INV(Table3[[#This Row],[RV lognorm]],(LN(ImpLow2)+LN(ImpUp2))/2,(LN(ImpUp2)-LN(ImpLow2))/3.29)</f>
        <v>1358553.4804759936</v>
      </c>
    </row>
    <row r="3819" spans="7:13">
      <c r="G3819">
        <v>0.83451113050547943</v>
      </c>
      <c r="H3819">
        <v>0.24303095659382221</v>
      </c>
      <c r="I3819">
        <v>0.65155078268216493</v>
      </c>
      <c r="J3819">
        <f>_xlfn.BINOM.INV(BinomTrials,_xlfn.GAMMA.INV(Table3[[#This Row],[RV gamma]],GammaShape1,GammaRate1)/BinomTrials,Table3[[#This Row],[RV binom]])</f>
        <v>0</v>
      </c>
      <c r="K3819" s="1">
        <f>Table3[[#This Row],[Risk 1 Simulated occurences]]*_xlfn.LOGNORM.INV(Table3[[#This Row],[RV lognorm]],(LN(ImpLow1)+LN(ImpUp1))/2,(LN(ImpUp1)-LN(ImpLow1))/3.29)</f>
        <v>0</v>
      </c>
      <c r="L3819">
        <f>_xlfn.BINOM.INV(BinomTrials,_xlfn.GAMMA.INV(Table3[[#This Row],[RV gamma]],GammaShape2,GammaRate2)/BinomTrials,Table3[[#This Row],[RV binom]])</f>
        <v>0</v>
      </c>
      <c r="M3819" s="1">
        <f>Table3[[#This Row],[Risk 2 simulated occurences]]*_xlfn.LOGNORM.INV(Table3[[#This Row],[RV lognorm]],(LN(ImpLow2)+LN(ImpUp2))/2,(LN(ImpUp2)-LN(ImpLow2))/3.29)</f>
        <v>0</v>
      </c>
    </row>
    <row r="3820" spans="7:13">
      <c r="G3820">
        <v>0.62857040559340749</v>
      </c>
      <c r="H3820">
        <v>0.62128747236974891</v>
      </c>
      <c r="I3820">
        <v>0.61400453914609021</v>
      </c>
      <c r="J3820">
        <f>_xlfn.BINOM.INV(BinomTrials,_xlfn.GAMMA.INV(Table3[[#This Row],[RV gamma]],GammaShape1,GammaRate1)/BinomTrials,Table3[[#This Row],[RV binom]])</f>
        <v>1</v>
      </c>
      <c r="K3820" s="1">
        <f>Table3[[#This Row],[Risk 1 Simulated occurences]]*_xlfn.LOGNORM.INV(Table3[[#This Row],[RV lognorm]],(LN(ImpLow1)+LN(ImpUp1))/2,(LN(ImpUp1)-LN(ImpLow1))/3.29)</f>
        <v>38732.586170665854</v>
      </c>
      <c r="L3820">
        <f>_xlfn.BINOM.INV(BinomTrials,_xlfn.GAMMA.INV(Table3[[#This Row],[RV gamma]],GammaShape2,GammaRate2)/BinomTrials,Table3[[#This Row],[RV binom]])</f>
        <v>0</v>
      </c>
      <c r="M3820" s="1">
        <f>Table3[[#This Row],[Risk 2 simulated occurences]]*_xlfn.LOGNORM.INV(Table3[[#This Row],[RV lognorm]],(LN(ImpLow2)+LN(ImpUp2))/2,(LN(ImpUp2)-LN(ImpLow2))/3.29)</f>
        <v>0</v>
      </c>
    </row>
    <row r="3821" spans="7:13">
      <c r="G3821">
        <v>0.38280680840034353</v>
      </c>
      <c r="H3821">
        <v>0.9785481183689777</v>
      </c>
      <c r="I3821">
        <v>0.57428942833761187</v>
      </c>
      <c r="J3821">
        <f>_xlfn.BINOM.INV(BinomTrials,_xlfn.GAMMA.INV(Table3[[#This Row],[RV gamma]],GammaShape1,GammaRate1)/BinomTrials,Table3[[#This Row],[RV binom]])</f>
        <v>2</v>
      </c>
      <c r="K3821" s="1">
        <f>Table3[[#This Row],[Risk 1 Simulated occurences]]*_xlfn.LOGNORM.INV(Table3[[#This Row],[RV lognorm]],(LN(ImpLow1)+LN(ImpUp1))/2,(LN(ImpUp1)-LN(ImpLow1))/3.29)</f>
        <v>72104.396464123347</v>
      </c>
      <c r="L3821">
        <f>_xlfn.BINOM.INV(BinomTrials,_xlfn.GAMMA.INV(Table3[[#This Row],[RV gamma]],GammaShape2,GammaRate2)/BinomTrials,Table3[[#This Row],[RV binom]])</f>
        <v>1</v>
      </c>
      <c r="M3821" s="1">
        <f>Table3[[#This Row],[Risk 2 simulated occurences]]*_xlfn.LOGNORM.INV(Table3[[#This Row],[RV lognorm]],(LN(ImpLow2)+LN(ImpUp2))/2,(LN(ImpUp2)-LN(ImpLow2))/3.29)</f>
        <v>3605219.8232061691</v>
      </c>
    </row>
    <row r="3822" spans="7:13">
      <c r="G3822">
        <v>0.83402878457402285</v>
      </c>
      <c r="H3822">
        <v>0.45822542740880762</v>
      </c>
      <c r="I3822">
        <v>8.242207024359241E-2</v>
      </c>
      <c r="J3822">
        <f>_xlfn.BINOM.INV(BinomTrials,_xlfn.GAMMA.INV(Table3[[#This Row],[RV gamma]],GammaShape1,GammaRate1)/BinomTrials,Table3[[#This Row],[RV binom]])</f>
        <v>0</v>
      </c>
      <c r="K3822" s="1">
        <f>Table3[[#This Row],[Risk 1 Simulated occurences]]*_xlfn.LOGNORM.INV(Table3[[#This Row],[RV lognorm]],(LN(ImpLow1)+LN(ImpUp1))/2,(LN(ImpUp1)-LN(ImpLow1))/3.29)</f>
        <v>0</v>
      </c>
      <c r="L3822">
        <f>_xlfn.BINOM.INV(BinomTrials,_xlfn.GAMMA.INV(Table3[[#This Row],[RV gamma]],GammaShape2,GammaRate2)/BinomTrials,Table3[[#This Row],[RV binom]])</f>
        <v>0</v>
      </c>
      <c r="M3822" s="1">
        <f>Table3[[#This Row],[Risk 2 simulated occurences]]*_xlfn.LOGNORM.INV(Table3[[#This Row],[RV lognorm]],(LN(ImpLow2)+LN(ImpUp2))/2,(LN(ImpUp2)-LN(ImpLow2))/3.29)</f>
        <v>0</v>
      </c>
    </row>
    <row r="3823" spans="7:13">
      <c r="G3823">
        <v>0.52178233560257703</v>
      </c>
      <c r="H3823">
        <v>0.39475845983007851</v>
      </c>
      <c r="I3823">
        <v>0.26773458405757999</v>
      </c>
      <c r="J3823">
        <f>_xlfn.BINOM.INV(BinomTrials,_xlfn.GAMMA.INV(Table3[[#This Row],[RV gamma]],GammaShape1,GammaRate1)/BinomTrials,Table3[[#This Row],[RV binom]])</f>
        <v>0</v>
      </c>
      <c r="K3823" s="1">
        <f>Table3[[#This Row],[Risk 1 Simulated occurences]]*_xlfn.LOGNORM.INV(Table3[[#This Row],[RV lognorm]],(LN(ImpLow1)+LN(ImpUp1))/2,(LN(ImpUp1)-LN(ImpLow1))/3.29)</f>
        <v>0</v>
      </c>
      <c r="L3823">
        <f>_xlfn.BINOM.INV(BinomTrials,_xlfn.GAMMA.INV(Table3[[#This Row],[RV gamma]],GammaShape2,GammaRate2)/BinomTrials,Table3[[#This Row],[RV binom]])</f>
        <v>0</v>
      </c>
      <c r="M3823" s="1">
        <f>Table3[[#This Row],[Risk 2 simulated occurences]]*_xlfn.LOGNORM.INV(Table3[[#This Row],[RV lognorm]],(LN(ImpLow2)+LN(ImpUp2))/2,(LN(ImpUp2)-LN(ImpLow2))/3.29)</f>
        <v>0</v>
      </c>
    </row>
    <row r="3824" spans="7:13">
      <c r="G3824">
        <v>0.59571447251165033</v>
      </c>
      <c r="H3824">
        <v>0.70543436412952576</v>
      </c>
      <c r="I3824">
        <v>0.8151542557474013</v>
      </c>
      <c r="J3824">
        <f>_xlfn.BINOM.INV(BinomTrials,_xlfn.GAMMA.INV(Table3[[#This Row],[RV gamma]],GammaShape1,GammaRate1)/BinomTrials,Table3[[#This Row],[RV binom]])</f>
        <v>1</v>
      </c>
      <c r="K3824" s="1">
        <f>Table3[[#This Row],[Risk 1 Simulated occurences]]*_xlfn.LOGNORM.INV(Table3[[#This Row],[RV lognorm]],(LN(ImpLow1)+LN(ImpUp1))/2,(LN(ImpUp1)-LN(ImpLow1))/3.29)</f>
        <v>59246.131885534684</v>
      </c>
      <c r="L3824">
        <f>_xlfn.BINOM.INV(BinomTrials,_xlfn.GAMMA.INV(Table3[[#This Row],[RV gamma]],GammaShape2,GammaRate2)/BinomTrials,Table3[[#This Row],[RV binom]])</f>
        <v>0</v>
      </c>
      <c r="M3824" s="1">
        <f>Table3[[#This Row],[Risk 2 simulated occurences]]*_xlfn.LOGNORM.INV(Table3[[#This Row],[RV lognorm]],(LN(ImpLow2)+LN(ImpUp2))/2,(LN(ImpUp2)-LN(ImpLow2))/3.29)</f>
        <v>0</v>
      </c>
    </row>
    <row r="3825" spans="7:13">
      <c r="G3825">
        <v>0.17313950330630853</v>
      </c>
      <c r="H3825">
        <v>0.23535792493976557</v>
      </c>
      <c r="I3825">
        <v>0.29757634657322257</v>
      </c>
      <c r="J3825">
        <f>_xlfn.BINOM.INV(BinomTrials,_xlfn.GAMMA.INV(Table3[[#This Row],[RV gamma]],GammaShape1,GammaRate1)/BinomTrials,Table3[[#This Row],[RV binom]])</f>
        <v>0</v>
      </c>
      <c r="K3825" s="1">
        <f>Table3[[#This Row],[Risk 1 Simulated occurences]]*_xlfn.LOGNORM.INV(Table3[[#This Row],[RV lognorm]],(LN(ImpLow1)+LN(ImpUp1))/2,(LN(ImpUp1)-LN(ImpLow1))/3.29)</f>
        <v>0</v>
      </c>
      <c r="L3825">
        <f>_xlfn.BINOM.INV(BinomTrials,_xlfn.GAMMA.INV(Table3[[#This Row],[RV gamma]],GammaShape2,GammaRate2)/BinomTrials,Table3[[#This Row],[RV binom]])</f>
        <v>0</v>
      </c>
      <c r="M3825" s="1">
        <f>Table3[[#This Row],[Risk 2 simulated occurences]]*_xlfn.LOGNORM.INV(Table3[[#This Row],[RV lognorm]],(LN(ImpLow2)+LN(ImpUp2))/2,(LN(ImpUp2)-LN(ImpLow2))/3.29)</f>
        <v>0</v>
      </c>
    </row>
    <row r="3826" spans="7:13">
      <c r="G3826">
        <v>0.95563206912746279</v>
      </c>
      <c r="H3826">
        <v>0.66064446263976606</v>
      </c>
      <c r="I3826">
        <v>0.36565685615206922</v>
      </c>
      <c r="J3826">
        <f>_xlfn.BINOM.INV(BinomTrials,_xlfn.GAMMA.INV(Table3[[#This Row],[RV gamma]],GammaShape1,GammaRate1)/BinomTrials,Table3[[#This Row],[RV binom]])</f>
        <v>1</v>
      </c>
      <c r="K3826" s="1">
        <f>Table3[[#This Row],[Risk 1 Simulated occurences]]*_xlfn.LOGNORM.INV(Table3[[#This Row],[RV lognorm]],(LN(ImpLow1)+LN(ImpUp1))/2,(LN(ImpUp1)-LN(ImpLow1))/3.29)</f>
        <v>24867.356893486518</v>
      </c>
      <c r="L3826">
        <f>_xlfn.BINOM.INV(BinomTrials,_xlfn.GAMMA.INV(Table3[[#This Row],[RV gamma]],GammaShape2,GammaRate2)/BinomTrials,Table3[[#This Row],[RV binom]])</f>
        <v>0</v>
      </c>
      <c r="M3826" s="1">
        <f>Table3[[#This Row],[Risk 2 simulated occurences]]*_xlfn.LOGNORM.INV(Table3[[#This Row],[RV lognorm]],(LN(ImpLow2)+LN(ImpUp2))/2,(LN(ImpUp2)-LN(ImpLow2))/3.29)</f>
        <v>0</v>
      </c>
    </row>
    <row r="3827" spans="7:13">
      <c r="G3827">
        <v>0.30818582526789318</v>
      </c>
      <c r="H3827">
        <v>0.4514835865476558</v>
      </c>
      <c r="I3827">
        <v>0.59478134782741843</v>
      </c>
      <c r="J3827">
        <f>_xlfn.BINOM.INV(BinomTrials,_xlfn.GAMMA.INV(Table3[[#This Row],[RV gamma]],GammaShape1,GammaRate1)/BinomTrials,Table3[[#This Row],[RV binom]])</f>
        <v>0</v>
      </c>
      <c r="K3827" s="1">
        <f>Table3[[#This Row],[Risk 1 Simulated occurences]]*_xlfn.LOGNORM.INV(Table3[[#This Row],[RV lognorm]],(LN(ImpLow1)+LN(ImpUp1))/2,(LN(ImpUp1)-LN(ImpLow1))/3.29)</f>
        <v>0</v>
      </c>
      <c r="L3827">
        <f>_xlfn.BINOM.INV(BinomTrials,_xlfn.GAMMA.INV(Table3[[#This Row],[RV gamma]],GammaShape2,GammaRate2)/BinomTrials,Table3[[#This Row],[RV binom]])</f>
        <v>0</v>
      </c>
      <c r="M3827" s="1">
        <f>Table3[[#This Row],[Risk 2 simulated occurences]]*_xlfn.LOGNORM.INV(Table3[[#This Row],[RV lognorm]],(LN(ImpLow2)+LN(ImpUp2))/2,(LN(ImpUp2)-LN(ImpLow2))/3.29)</f>
        <v>0</v>
      </c>
    </row>
    <row r="3828" spans="7:13">
      <c r="G3828">
        <v>0.67916527748069044</v>
      </c>
      <c r="H3828">
        <v>8.4639106450900017E-2</v>
      </c>
      <c r="I3828">
        <v>0.49011293542110962</v>
      </c>
      <c r="J3828">
        <f>_xlfn.BINOM.INV(BinomTrials,_xlfn.GAMMA.INV(Table3[[#This Row],[RV gamma]],GammaShape1,GammaRate1)/BinomTrials,Table3[[#This Row],[RV binom]])</f>
        <v>0</v>
      </c>
      <c r="K3828" s="1">
        <f>Table3[[#This Row],[Risk 1 Simulated occurences]]*_xlfn.LOGNORM.INV(Table3[[#This Row],[RV lognorm]],(LN(ImpLow1)+LN(ImpUp1))/2,(LN(ImpUp1)-LN(ImpLow1))/3.29)</f>
        <v>0</v>
      </c>
      <c r="L3828">
        <f>_xlfn.BINOM.INV(BinomTrials,_xlfn.GAMMA.INV(Table3[[#This Row],[RV gamma]],GammaShape2,GammaRate2)/BinomTrials,Table3[[#This Row],[RV binom]])</f>
        <v>0</v>
      </c>
      <c r="M3828" s="1">
        <f>Table3[[#This Row],[Risk 2 simulated occurences]]*_xlfn.LOGNORM.INV(Table3[[#This Row],[RV lognorm]],(LN(ImpLow2)+LN(ImpUp2))/2,(LN(ImpUp2)-LN(ImpLow2))/3.29)</f>
        <v>0</v>
      </c>
    </row>
    <row r="3829" spans="7:13">
      <c r="G3829">
        <v>0.73081861796361325</v>
      </c>
      <c r="H3829">
        <v>0.52946212027662531</v>
      </c>
      <c r="I3829">
        <v>0.32810562258963732</v>
      </c>
      <c r="J3829">
        <f>_xlfn.BINOM.INV(BinomTrials,_xlfn.GAMMA.INV(Table3[[#This Row],[RV gamma]],GammaShape1,GammaRate1)/BinomTrials,Table3[[#This Row],[RV binom]])</f>
        <v>0</v>
      </c>
      <c r="K3829" s="1">
        <f>Table3[[#This Row],[Risk 1 Simulated occurences]]*_xlfn.LOGNORM.INV(Table3[[#This Row],[RV lognorm]],(LN(ImpLow1)+LN(ImpUp1))/2,(LN(ImpUp1)-LN(ImpLow1))/3.29)</f>
        <v>0</v>
      </c>
      <c r="L3829">
        <f>_xlfn.BINOM.INV(BinomTrials,_xlfn.GAMMA.INV(Table3[[#This Row],[RV gamma]],GammaShape2,GammaRate2)/BinomTrials,Table3[[#This Row],[RV binom]])</f>
        <v>0</v>
      </c>
      <c r="M3829" s="1">
        <f>Table3[[#This Row],[Risk 2 simulated occurences]]*_xlfn.LOGNORM.INV(Table3[[#This Row],[RV lognorm]],(LN(ImpLow2)+LN(ImpUp2))/2,(LN(ImpUp2)-LN(ImpLow2))/3.29)</f>
        <v>0</v>
      </c>
    </row>
    <row r="3830" spans="7:13">
      <c r="G3830">
        <v>0.86851211444871135</v>
      </c>
      <c r="H3830">
        <v>0.66985548924182337</v>
      </c>
      <c r="I3830">
        <v>0.47119886403493533</v>
      </c>
      <c r="J3830">
        <f>_xlfn.BINOM.INV(BinomTrials,_xlfn.GAMMA.INV(Table3[[#This Row],[RV gamma]],GammaShape1,GammaRate1)/BinomTrials,Table3[[#This Row],[RV binom]])</f>
        <v>1</v>
      </c>
      <c r="K3830" s="1">
        <f>Table3[[#This Row],[Risk 1 Simulated occurences]]*_xlfn.LOGNORM.INV(Table3[[#This Row],[RV lognorm]],(LN(ImpLow1)+LN(ImpUp1))/2,(LN(ImpUp1)-LN(ImpLow1))/3.29)</f>
        <v>30063.359993900223</v>
      </c>
      <c r="L3830">
        <f>_xlfn.BINOM.INV(BinomTrials,_xlfn.GAMMA.INV(Table3[[#This Row],[RV gamma]],GammaShape2,GammaRate2)/BinomTrials,Table3[[#This Row],[RV binom]])</f>
        <v>0</v>
      </c>
      <c r="M3830" s="1">
        <f>Table3[[#This Row],[Risk 2 simulated occurences]]*_xlfn.LOGNORM.INV(Table3[[#This Row],[RV lognorm]],(LN(ImpLow2)+LN(ImpUp2))/2,(LN(ImpUp2)-LN(ImpLow2))/3.29)</f>
        <v>0</v>
      </c>
    </row>
    <row r="3831" spans="7:13">
      <c r="G3831">
        <v>8.310753949131236E-2</v>
      </c>
      <c r="H3831">
        <v>0.26120768732447536</v>
      </c>
      <c r="I3831">
        <v>0.43930783515763833</v>
      </c>
      <c r="J3831">
        <f>_xlfn.BINOM.INV(BinomTrials,_xlfn.GAMMA.INV(Table3[[#This Row],[RV gamma]],GammaShape1,GammaRate1)/BinomTrials,Table3[[#This Row],[RV binom]])</f>
        <v>0</v>
      </c>
      <c r="K3831" s="1">
        <f>Table3[[#This Row],[Risk 1 Simulated occurences]]*_xlfn.LOGNORM.INV(Table3[[#This Row],[RV lognorm]],(LN(ImpLow1)+LN(ImpUp1))/2,(LN(ImpUp1)-LN(ImpLow1))/3.29)</f>
        <v>0</v>
      </c>
      <c r="L3831">
        <f>_xlfn.BINOM.INV(BinomTrials,_xlfn.GAMMA.INV(Table3[[#This Row],[RV gamma]],GammaShape2,GammaRate2)/BinomTrials,Table3[[#This Row],[RV binom]])</f>
        <v>0</v>
      </c>
      <c r="M3831" s="1">
        <f>Table3[[#This Row],[Risk 2 simulated occurences]]*_xlfn.LOGNORM.INV(Table3[[#This Row],[RV lognorm]],(LN(ImpLow2)+LN(ImpUp2))/2,(LN(ImpUp2)-LN(ImpLow2))/3.29)</f>
        <v>0</v>
      </c>
    </row>
    <row r="3832" spans="7:13">
      <c r="G3832">
        <v>0.78841623048689968</v>
      </c>
      <c r="H3832">
        <v>0.11760086245723109</v>
      </c>
      <c r="I3832">
        <v>0.44678549442756244</v>
      </c>
      <c r="J3832">
        <f>_xlfn.BINOM.INV(BinomTrials,_xlfn.GAMMA.INV(Table3[[#This Row],[RV gamma]],GammaShape1,GammaRate1)/BinomTrials,Table3[[#This Row],[RV binom]])</f>
        <v>0</v>
      </c>
      <c r="K3832" s="1">
        <f>Table3[[#This Row],[Risk 1 Simulated occurences]]*_xlfn.LOGNORM.INV(Table3[[#This Row],[RV lognorm]],(LN(ImpLow1)+LN(ImpUp1))/2,(LN(ImpUp1)-LN(ImpLow1))/3.29)</f>
        <v>0</v>
      </c>
      <c r="L3832">
        <f>_xlfn.BINOM.INV(BinomTrials,_xlfn.GAMMA.INV(Table3[[#This Row],[RV gamma]],GammaShape2,GammaRate2)/BinomTrials,Table3[[#This Row],[RV binom]])</f>
        <v>0</v>
      </c>
      <c r="M3832" s="1">
        <f>Table3[[#This Row],[Risk 2 simulated occurences]]*_xlfn.LOGNORM.INV(Table3[[#This Row],[RV lognorm]],(LN(ImpLow2)+LN(ImpUp2))/2,(LN(ImpUp2)-LN(ImpLow2))/3.29)</f>
        <v>0</v>
      </c>
    </row>
    <row r="3833" spans="7:13">
      <c r="G3833">
        <v>0.911585793323622</v>
      </c>
      <c r="H3833">
        <v>0.51769531868290874</v>
      </c>
      <c r="I3833">
        <v>0.1238048440421954</v>
      </c>
      <c r="J3833">
        <f>_xlfn.BINOM.INV(BinomTrials,_xlfn.GAMMA.INV(Table3[[#This Row],[RV gamma]],GammaShape1,GammaRate1)/BinomTrials,Table3[[#This Row],[RV binom]])</f>
        <v>0</v>
      </c>
      <c r="K3833" s="1">
        <f>Table3[[#This Row],[Risk 1 Simulated occurences]]*_xlfn.LOGNORM.INV(Table3[[#This Row],[RV lognorm]],(LN(ImpLow1)+LN(ImpUp1))/2,(LN(ImpUp1)-LN(ImpLow1))/3.29)</f>
        <v>0</v>
      </c>
      <c r="L3833">
        <f>_xlfn.BINOM.INV(BinomTrials,_xlfn.GAMMA.INV(Table3[[#This Row],[RV gamma]],GammaShape2,GammaRate2)/BinomTrials,Table3[[#This Row],[RV binom]])</f>
        <v>0</v>
      </c>
      <c r="M3833" s="1">
        <f>Table3[[#This Row],[Risk 2 simulated occurences]]*_xlfn.LOGNORM.INV(Table3[[#This Row],[RV lognorm]],(LN(ImpLow2)+LN(ImpUp2))/2,(LN(ImpUp2)-LN(ImpLow2))/3.29)</f>
        <v>0</v>
      </c>
    </row>
    <row r="3834" spans="7:13">
      <c r="G3834">
        <v>2.242839011476766E-2</v>
      </c>
      <c r="H3834">
        <v>0.90522110364642971</v>
      </c>
      <c r="I3834">
        <v>0.78801381717809194</v>
      </c>
      <c r="J3834">
        <f>_xlfn.BINOM.INV(BinomTrials,_xlfn.GAMMA.INV(Table3[[#This Row],[RV gamma]],GammaShape1,GammaRate1)/BinomTrials,Table3[[#This Row],[RV binom]])</f>
        <v>1</v>
      </c>
      <c r="K3834" s="1">
        <f>Table3[[#This Row],[Risk 1 Simulated occurences]]*_xlfn.LOGNORM.INV(Table3[[#This Row],[RV lognorm]],(LN(ImpLow1)+LN(ImpUp1))/2,(LN(ImpUp1)-LN(ImpLow1))/3.29)</f>
        <v>55338.055809416954</v>
      </c>
      <c r="L3834">
        <f>_xlfn.BINOM.INV(BinomTrials,_xlfn.GAMMA.INV(Table3[[#This Row],[RV gamma]],GammaShape2,GammaRate2)/BinomTrials,Table3[[#This Row],[RV binom]])</f>
        <v>1</v>
      </c>
      <c r="M3834" s="1">
        <f>Table3[[#This Row],[Risk 2 simulated occurences]]*_xlfn.LOGNORM.INV(Table3[[#This Row],[RV lognorm]],(LN(ImpLow2)+LN(ImpUp2))/2,(LN(ImpUp2)-LN(ImpLow2))/3.29)</f>
        <v>5533805.5809417078</v>
      </c>
    </row>
    <row r="3835" spans="7:13">
      <c r="G3835">
        <v>0.95395265890003766</v>
      </c>
      <c r="H3835">
        <v>5.1088985545136495E-2</v>
      </c>
      <c r="I3835">
        <v>0.14822531219023527</v>
      </c>
      <c r="J3835">
        <f>_xlfn.BINOM.INV(BinomTrials,_xlfn.GAMMA.INV(Table3[[#This Row],[RV gamma]],GammaShape1,GammaRate1)/BinomTrials,Table3[[#This Row],[RV binom]])</f>
        <v>0</v>
      </c>
      <c r="K3835" s="1">
        <f>Table3[[#This Row],[Risk 1 Simulated occurences]]*_xlfn.LOGNORM.INV(Table3[[#This Row],[RV lognorm]],(LN(ImpLow1)+LN(ImpUp1))/2,(LN(ImpUp1)-LN(ImpLow1))/3.29)</f>
        <v>0</v>
      </c>
      <c r="L3835">
        <f>_xlfn.BINOM.INV(BinomTrials,_xlfn.GAMMA.INV(Table3[[#This Row],[RV gamma]],GammaShape2,GammaRate2)/BinomTrials,Table3[[#This Row],[RV binom]])</f>
        <v>0</v>
      </c>
      <c r="M3835" s="1">
        <f>Table3[[#This Row],[Risk 2 simulated occurences]]*_xlfn.LOGNORM.INV(Table3[[#This Row],[RV lognorm]],(LN(ImpLow2)+LN(ImpUp2))/2,(LN(ImpUp2)-LN(ImpLow2))/3.29)</f>
        <v>0</v>
      </c>
    </row>
    <row r="3836" spans="7:13">
      <c r="G3836">
        <v>8.2338132933870947E-2</v>
      </c>
      <c r="H3836">
        <v>0.65258005710904488</v>
      </c>
      <c r="I3836">
        <v>0.22282198128421885</v>
      </c>
      <c r="J3836">
        <f>_xlfn.BINOM.INV(BinomTrials,_xlfn.GAMMA.INV(Table3[[#This Row],[RV gamma]],GammaShape1,GammaRate1)/BinomTrials,Table3[[#This Row],[RV binom]])</f>
        <v>0</v>
      </c>
      <c r="K3836" s="1">
        <f>Table3[[#This Row],[Risk 1 Simulated occurences]]*_xlfn.LOGNORM.INV(Table3[[#This Row],[RV lognorm]],(LN(ImpLow1)+LN(ImpUp1))/2,(LN(ImpUp1)-LN(ImpLow1))/3.29)</f>
        <v>0</v>
      </c>
      <c r="L3836">
        <f>_xlfn.BINOM.INV(BinomTrials,_xlfn.GAMMA.INV(Table3[[#This Row],[RV gamma]],GammaShape2,GammaRate2)/BinomTrials,Table3[[#This Row],[RV binom]])</f>
        <v>0</v>
      </c>
      <c r="M3836" s="1">
        <f>Table3[[#This Row],[Risk 2 simulated occurences]]*_xlfn.LOGNORM.INV(Table3[[#This Row],[RV lognorm]],(LN(ImpLow2)+LN(ImpUp2))/2,(LN(ImpUp2)-LN(ImpLow2))/3.29)</f>
        <v>0</v>
      </c>
    </row>
    <row r="3837" spans="7:13">
      <c r="G3837">
        <v>0.85700021956907591</v>
      </c>
      <c r="H3837">
        <v>0.91301983171748924</v>
      </c>
      <c r="I3837">
        <v>0.96903944386590246</v>
      </c>
      <c r="J3837">
        <f>_xlfn.BINOM.INV(BinomTrials,_xlfn.GAMMA.INV(Table3[[#This Row],[RV gamma]],GammaShape1,GammaRate1)/BinomTrials,Table3[[#This Row],[RV binom]])</f>
        <v>2</v>
      </c>
      <c r="K3837" s="1">
        <f>Table3[[#This Row],[Risk 1 Simulated occurences]]*_xlfn.LOGNORM.INV(Table3[[#This Row],[RV lognorm]],(LN(ImpLow1)+LN(ImpUp1))/2,(LN(ImpUp1)-LN(ImpLow1))/3.29)</f>
        <v>233595.62717405448</v>
      </c>
      <c r="L3837">
        <f>_xlfn.BINOM.INV(BinomTrials,_xlfn.GAMMA.INV(Table3[[#This Row],[RV gamma]],GammaShape2,GammaRate2)/BinomTrials,Table3[[#This Row],[RV binom]])</f>
        <v>1</v>
      </c>
      <c r="M3837" s="1">
        <f>Table3[[#This Row],[Risk 2 simulated occurences]]*_xlfn.LOGNORM.INV(Table3[[#This Row],[RV lognorm]],(LN(ImpLow2)+LN(ImpUp2))/2,(LN(ImpUp2)-LN(ImpLow2))/3.29)</f>
        <v>11679781.358702729</v>
      </c>
    </row>
    <row r="3838" spans="7:13">
      <c r="G3838">
        <v>0.60269029745957359</v>
      </c>
      <c r="H3838">
        <v>0.1243116758411339</v>
      </c>
      <c r="I3838">
        <v>0.6459330542226942</v>
      </c>
      <c r="J3838">
        <f>_xlfn.BINOM.INV(BinomTrials,_xlfn.GAMMA.INV(Table3[[#This Row],[RV gamma]],GammaShape1,GammaRate1)/BinomTrials,Table3[[#This Row],[RV binom]])</f>
        <v>0</v>
      </c>
      <c r="K3838" s="1">
        <f>Table3[[#This Row],[Risk 1 Simulated occurences]]*_xlfn.LOGNORM.INV(Table3[[#This Row],[RV lognorm]],(LN(ImpLow1)+LN(ImpUp1))/2,(LN(ImpUp1)-LN(ImpLow1))/3.29)</f>
        <v>0</v>
      </c>
      <c r="L3838">
        <f>_xlfn.BINOM.INV(BinomTrials,_xlfn.GAMMA.INV(Table3[[#This Row],[RV gamma]],GammaShape2,GammaRate2)/BinomTrials,Table3[[#This Row],[RV binom]])</f>
        <v>0</v>
      </c>
      <c r="M3838" s="1">
        <f>Table3[[#This Row],[Risk 2 simulated occurences]]*_xlfn.LOGNORM.INV(Table3[[#This Row],[RV lognorm]],(LN(ImpLow2)+LN(ImpUp2))/2,(LN(ImpUp2)-LN(ImpLow2))/3.29)</f>
        <v>0</v>
      </c>
    </row>
    <row r="3839" spans="7:13">
      <c r="G3839">
        <v>0.41582940305388971</v>
      </c>
      <c r="H3839">
        <v>0.30633586193729928</v>
      </c>
      <c r="I3839">
        <v>0.1968423208207089</v>
      </c>
      <c r="J3839">
        <f>_xlfn.BINOM.INV(BinomTrials,_xlfn.GAMMA.INV(Table3[[#This Row],[RV gamma]],GammaShape1,GammaRate1)/BinomTrials,Table3[[#This Row],[RV binom]])</f>
        <v>0</v>
      </c>
      <c r="K3839" s="1">
        <f>Table3[[#This Row],[Risk 1 Simulated occurences]]*_xlfn.LOGNORM.INV(Table3[[#This Row],[RV lognorm]],(LN(ImpLow1)+LN(ImpUp1))/2,(LN(ImpUp1)-LN(ImpLow1))/3.29)</f>
        <v>0</v>
      </c>
      <c r="L3839">
        <f>_xlfn.BINOM.INV(BinomTrials,_xlfn.GAMMA.INV(Table3[[#This Row],[RV gamma]],GammaShape2,GammaRate2)/BinomTrials,Table3[[#This Row],[RV binom]])</f>
        <v>0</v>
      </c>
      <c r="M3839" s="1">
        <f>Table3[[#This Row],[Risk 2 simulated occurences]]*_xlfn.LOGNORM.INV(Table3[[#This Row],[RV lognorm]],(LN(ImpLow2)+LN(ImpUp2))/2,(LN(ImpUp2)-LN(ImpLow2))/3.29)</f>
        <v>0</v>
      </c>
    </row>
    <row r="3840" spans="7:13">
      <c r="G3840">
        <v>0.84477712672426231</v>
      </c>
      <c r="H3840">
        <v>0.58683158018944392</v>
      </c>
      <c r="I3840">
        <v>0.32888603365462554</v>
      </c>
      <c r="J3840">
        <f>_xlfn.BINOM.INV(BinomTrials,_xlfn.GAMMA.INV(Table3[[#This Row],[RV gamma]],GammaShape1,GammaRate1)/BinomTrials,Table3[[#This Row],[RV binom]])</f>
        <v>1</v>
      </c>
      <c r="K3840" s="1">
        <f>Table3[[#This Row],[Risk 1 Simulated occurences]]*_xlfn.LOGNORM.INV(Table3[[#This Row],[RV lognorm]],(LN(ImpLow1)+LN(ImpUp1))/2,(LN(ImpUp1)-LN(ImpLow1))/3.29)</f>
        <v>23192.747784458024</v>
      </c>
      <c r="L3840">
        <f>_xlfn.BINOM.INV(BinomTrials,_xlfn.GAMMA.INV(Table3[[#This Row],[RV gamma]],GammaShape2,GammaRate2)/BinomTrials,Table3[[#This Row],[RV binom]])</f>
        <v>0</v>
      </c>
      <c r="M3840" s="1">
        <f>Table3[[#This Row],[Risk 2 simulated occurences]]*_xlfn.LOGNORM.INV(Table3[[#This Row],[RV lognorm]],(LN(ImpLow2)+LN(ImpUp2))/2,(LN(ImpUp2)-LN(ImpLow2))/3.29)</f>
        <v>0</v>
      </c>
    </row>
    <row r="3841" spans="7:13">
      <c r="G3841">
        <v>0.16916885467673132</v>
      </c>
      <c r="H3841">
        <v>0.87836824398411817</v>
      </c>
      <c r="I3841">
        <v>0.58756763329150508</v>
      </c>
      <c r="J3841">
        <f>_xlfn.BINOM.INV(BinomTrials,_xlfn.GAMMA.INV(Table3[[#This Row],[RV gamma]],GammaShape1,GammaRate1)/BinomTrials,Table3[[#This Row],[RV binom]])</f>
        <v>1</v>
      </c>
      <c r="K3841" s="1">
        <f>Table3[[#This Row],[Risk 1 Simulated occurences]]*_xlfn.LOGNORM.INV(Table3[[#This Row],[RV lognorm]],(LN(ImpLow1)+LN(ImpUp1))/2,(LN(ImpUp1)-LN(ImpLow1))/3.29)</f>
        <v>36920.038128048458</v>
      </c>
      <c r="L3841">
        <f>_xlfn.BINOM.INV(BinomTrials,_xlfn.GAMMA.INV(Table3[[#This Row],[RV gamma]],GammaShape2,GammaRate2)/BinomTrials,Table3[[#This Row],[RV binom]])</f>
        <v>1</v>
      </c>
      <c r="M3841" s="1">
        <f>Table3[[#This Row],[Risk 2 simulated occurences]]*_xlfn.LOGNORM.INV(Table3[[#This Row],[RV lognorm]],(LN(ImpLow2)+LN(ImpUp2))/2,(LN(ImpUp2)-LN(ImpLow2))/3.29)</f>
        <v>3692003.812804847</v>
      </c>
    </row>
    <row r="3842" spans="7:13">
      <c r="G3842">
        <v>0.22094055182344305</v>
      </c>
      <c r="H3842">
        <v>0.73507664107488313</v>
      </c>
      <c r="I3842">
        <v>0.24921273032632318</v>
      </c>
      <c r="J3842">
        <f>_xlfn.BINOM.INV(BinomTrials,_xlfn.GAMMA.INV(Table3[[#This Row],[RV gamma]],GammaShape1,GammaRate1)/BinomTrials,Table3[[#This Row],[RV binom]])</f>
        <v>1</v>
      </c>
      <c r="K3842" s="1">
        <f>Table3[[#This Row],[Risk 1 Simulated occurences]]*_xlfn.LOGNORM.INV(Table3[[#This Row],[RV lognorm]],(LN(ImpLow1)+LN(ImpUp1))/2,(LN(ImpUp1)-LN(ImpLow1))/3.29)</f>
        <v>19689.480998363182</v>
      </c>
      <c r="L3842">
        <f>_xlfn.BINOM.INV(BinomTrials,_xlfn.GAMMA.INV(Table3[[#This Row],[RV gamma]],GammaShape2,GammaRate2)/BinomTrials,Table3[[#This Row],[RV binom]])</f>
        <v>0</v>
      </c>
      <c r="M3842" s="1">
        <f>Table3[[#This Row],[Risk 2 simulated occurences]]*_xlfn.LOGNORM.INV(Table3[[#This Row],[RV lognorm]],(LN(ImpLow2)+LN(ImpUp2))/2,(LN(ImpUp2)-LN(ImpLow2))/3.29)</f>
        <v>0</v>
      </c>
    </row>
    <row r="3843" spans="7:13">
      <c r="G3843">
        <v>0.34785449660748918</v>
      </c>
      <c r="H3843">
        <v>0.43310654556057721</v>
      </c>
      <c r="I3843">
        <v>0.51835859451366528</v>
      </c>
      <c r="J3843">
        <f>_xlfn.BINOM.INV(BinomTrials,_xlfn.GAMMA.INV(Table3[[#This Row],[RV gamma]],GammaShape1,GammaRate1)/BinomTrials,Table3[[#This Row],[RV binom]])</f>
        <v>0</v>
      </c>
      <c r="K3843" s="1">
        <f>Table3[[#This Row],[Risk 1 Simulated occurences]]*_xlfn.LOGNORM.INV(Table3[[#This Row],[RV lognorm]],(LN(ImpLow1)+LN(ImpUp1))/2,(LN(ImpUp1)-LN(ImpLow1))/3.29)</f>
        <v>0</v>
      </c>
      <c r="L3843">
        <f>_xlfn.BINOM.INV(BinomTrials,_xlfn.GAMMA.INV(Table3[[#This Row],[RV gamma]],GammaShape2,GammaRate2)/BinomTrials,Table3[[#This Row],[RV binom]])</f>
        <v>0</v>
      </c>
      <c r="M3843" s="1">
        <f>Table3[[#This Row],[Risk 2 simulated occurences]]*_xlfn.LOGNORM.INV(Table3[[#This Row],[RV lognorm]],(LN(ImpLow2)+LN(ImpUp2))/2,(LN(ImpUp2)-LN(ImpLow2))/3.29)</f>
        <v>0</v>
      </c>
    </row>
    <row r="3844" spans="7:13">
      <c r="G3844">
        <v>0.39052448207071261</v>
      </c>
      <c r="H3844">
        <v>0.22171123662111872</v>
      </c>
      <c r="I3844">
        <v>5.2897991171524855E-2</v>
      </c>
      <c r="J3844">
        <f>_xlfn.BINOM.INV(BinomTrials,_xlfn.GAMMA.INV(Table3[[#This Row],[RV gamma]],GammaShape1,GammaRate1)/BinomTrials,Table3[[#This Row],[RV binom]])</f>
        <v>0</v>
      </c>
      <c r="K3844" s="1">
        <f>Table3[[#This Row],[Risk 1 Simulated occurences]]*_xlfn.LOGNORM.INV(Table3[[#This Row],[RV lognorm]],(LN(ImpLow1)+LN(ImpUp1))/2,(LN(ImpUp1)-LN(ImpLow1))/3.29)</f>
        <v>0</v>
      </c>
      <c r="L3844">
        <f>_xlfn.BINOM.INV(BinomTrials,_xlfn.GAMMA.INV(Table3[[#This Row],[RV gamma]],GammaShape2,GammaRate2)/BinomTrials,Table3[[#This Row],[RV binom]])</f>
        <v>0</v>
      </c>
      <c r="M3844" s="1">
        <f>Table3[[#This Row],[Risk 2 simulated occurences]]*_xlfn.LOGNORM.INV(Table3[[#This Row],[RV lognorm]],(LN(ImpLow2)+LN(ImpUp2))/2,(LN(ImpUp2)-LN(ImpLow2))/3.29)</f>
        <v>0</v>
      </c>
    </row>
    <row r="3845" spans="7:13">
      <c r="G3845">
        <v>0.54497016246662022</v>
      </c>
      <c r="H3845">
        <v>0.30075389114243622</v>
      </c>
      <c r="I3845">
        <v>5.6537619818252331E-2</v>
      </c>
      <c r="J3845">
        <f>_xlfn.BINOM.INV(BinomTrials,_xlfn.GAMMA.INV(Table3[[#This Row],[RV gamma]],GammaShape1,GammaRate1)/BinomTrials,Table3[[#This Row],[RV binom]])</f>
        <v>0</v>
      </c>
      <c r="K3845" s="1">
        <f>Table3[[#This Row],[Risk 1 Simulated occurences]]*_xlfn.LOGNORM.INV(Table3[[#This Row],[RV lognorm]],(LN(ImpLow1)+LN(ImpUp1))/2,(LN(ImpUp1)-LN(ImpLow1))/3.29)</f>
        <v>0</v>
      </c>
      <c r="L3845">
        <f>_xlfn.BINOM.INV(BinomTrials,_xlfn.GAMMA.INV(Table3[[#This Row],[RV gamma]],GammaShape2,GammaRate2)/BinomTrials,Table3[[#This Row],[RV binom]])</f>
        <v>0</v>
      </c>
      <c r="M3845" s="1">
        <f>Table3[[#This Row],[Risk 2 simulated occurences]]*_xlfn.LOGNORM.INV(Table3[[#This Row],[RV lognorm]],(LN(ImpLow2)+LN(ImpUp2))/2,(LN(ImpUp2)-LN(ImpLow2))/3.29)</f>
        <v>0</v>
      </c>
    </row>
    <row r="3846" spans="7:13">
      <c r="G3846">
        <v>0.31352057648520942</v>
      </c>
      <c r="H3846">
        <v>0.77064843092609592</v>
      </c>
      <c r="I3846">
        <v>0.22777628536698236</v>
      </c>
      <c r="J3846">
        <f>_xlfn.BINOM.INV(BinomTrials,_xlfn.GAMMA.INV(Table3[[#This Row],[RV gamma]],GammaShape1,GammaRate1)/BinomTrials,Table3[[#This Row],[RV binom]])</f>
        <v>1</v>
      </c>
      <c r="K3846" s="1">
        <f>Table3[[#This Row],[Risk 1 Simulated occurences]]*_xlfn.LOGNORM.INV(Table3[[#This Row],[RV lognorm]],(LN(ImpLow1)+LN(ImpUp1))/2,(LN(ImpUp1)-LN(ImpLow1))/3.29)</f>
        <v>18758.343743295543</v>
      </c>
      <c r="L3846">
        <f>_xlfn.BINOM.INV(BinomTrials,_xlfn.GAMMA.INV(Table3[[#This Row],[RV gamma]],GammaShape2,GammaRate2)/BinomTrials,Table3[[#This Row],[RV binom]])</f>
        <v>0</v>
      </c>
      <c r="M3846" s="1">
        <f>Table3[[#This Row],[Risk 2 simulated occurences]]*_xlfn.LOGNORM.INV(Table3[[#This Row],[RV lognorm]],(LN(ImpLow2)+LN(ImpUp2))/2,(LN(ImpUp2)-LN(ImpLow2))/3.29)</f>
        <v>0</v>
      </c>
    </row>
    <row r="3847" spans="7:13">
      <c r="G3847">
        <v>0.34032898691498159</v>
      </c>
      <c r="H3847">
        <v>0.28817857489370674</v>
      </c>
      <c r="I3847">
        <v>0.23602816287243186</v>
      </c>
      <c r="J3847">
        <f>_xlfn.BINOM.INV(BinomTrials,_xlfn.GAMMA.INV(Table3[[#This Row],[RV gamma]],GammaShape1,GammaRate1)/BinomTrials,Table3[[#This Row],[RV binom]])</f>
        <v>0</v>
      </c>
      <c r="K3847" s="1">
        <f>Table3[[#This Row],[Risk 1 Simulated occurences]]*_xlfn.LOGNORM.INV(Table3[[#This Row],[RV lognorm]],(LN(ImpLow1)+LN(ImpUp1))/2,(LN(ImpUp1)-LN(ImpLow1))/3.29)</f>
        <v>0</v>
      </c>
      <c r="L3847">
        <f>_xlfn.BINOM.INV(BinomTrials,_xlfn.GAMMA.INV(Table3[[#This Row],[RV gamma]],GammaShape2,GammaRate2)/BinomTrials,Table3[[#This Row],[RV binom]])</f>
        <v>0</v>
      </c>
      <c r="M3847" s="1">
        <f>Table3[[#This Row],[Risk 2 simulated occurences]]*_xlfn.LOGNORM.INV(Table3[[#This Row],[RV lognorm]],(LN(ImpLow2)+LN(ImpUp2))/2,(LN(ImpUp2)-LN(ImpLow2))/3.29)</f>
        <v>0</v>
      </c>
    </row>
    <row r="3848" spans="7:13">
      <c r="G3848">
        <v>0.90928308009602277</v>
      </c>
      <c r="H3848">
        <v>0.41730823852927806</v>
      </c>
      <c r="I3848">
        <v>0.92533339696253347</v>
      </c>
      <c r="J3848">
        <f>_xlfn.BINOM.INV(BinomTrials,_xlfn.GAMMA.INV(Table3[[#This Row],[RV gamma]],GammaShape1,GammaRate1)/BinomTrials,Table3[[#This Row],[RV binom]])</f>
        <v>0</v>
      </c>
      <c r="K3848" s="1">
        <f>Table3[[#This Row],[Risk 1 Simulated occurences]]*_xlfn.LOGNORM.INV(Table3[[#This Row],[RV lognorm]],(LN(ImpLow1)+LN(ImpUp1))/2,(LN(ImpUp1)-LN(ImpLow1))/3.29)</f>
        <v>0</v>
      </c>
      <c r="L3848">
        <f>_xlfn.BINOM.INV(BinomTrials,_xlfn.GAMMA.INV(Table3[[#This Row],[RV gamma]],GammaShape2,GammaRate2)/BinomTrials,Table3[[#This Row],[RV binom]])</f>
        <v>0</v>
      </c>
      <c r="M3848" s="1">
        <f>Table3[[#This Row],[Risk 2 simulated occurences]]*_xlfn.LOGNORM.INV(Table3[[#This Row],[RV lognorm]],(LN(ImpLow2)+LN(ImpUp2))/2,(LN(ImpUp2)-LN(ImpLow2))/3.29)</f>
        <v>0</v>
      </c>
    </row>
    <row r="3849" spans="7:13">
      <c r="G3849">
        <v>0.32072717385400423</v>
      </c>
      <c r="H3849">
        <v>0.69956496157663173</v>
      </c>
      <c r="I3849">
        <v>7.8402749299259278E-2</v>
      </c>
      <c r="J3849">
        <f>_xlfn.BINOM.INV(BinomTrials,_xlfn.GAMMA.INV(Table3[[#This Row],[RV gamma]],GammaShape1,GammaRate1)/BinomTrials,Table3[[#This Row],[RV binom]])</f>
        <v>1</v>
      </c>
      <c r="K3849" s="1">
        <f>Table3[[#This Row],[Risk 1 Simulated occurences]]*_xlfn.LOGNORM.INV(Table3[[#This Row],[RV lognorm]],(LN(ImpLow1)+LN(ImpUp1))/2,(LN(ImpUp1)-LN(ImpLow1))/3.29)</f>
        <v>11739.132353132096</v>
      </c>
      <c r="L3849">
        <f>_xlfn.BINOM.INV(BinomTrials,_xlfn.GAMMA.INV(Table3[[#This Row],[RV gamma]],GammaShape2,GammaRate2)/BinomTrials,Table3[[#This Row],[RV binom]])</f>
        <v>0</v>
      </c>
      <c r="M3849" s="1">
        <f>Table3[[#This Row],[Risk 2 simulated occurences]]*_xlfn.LOGNORM.INV(Table3[[#This Row],[RV lognorm]],(LN(ImpLow2)+LN(ImpUp2))/2,(LN(ImpUp2)-LN(ImpLow2))/3.29)</f>
        <v>0</v>
      </c>
    </row>
    <row r="3850" spans="7:13">
      <c r="G3850">
        <v>0.46161096424870701</v>
      </c>
      <c r="H3850">
        <v>0.58830921844966211</v>
      </c>
      <c r="I3850">
        <v>0.71500747265061715</v>
      </c>
      <c r="J3850">
        <f>_xlfn.BINOM.INV(BinomTrials,_xlfn.GAMMA.INV(Table3[[#This Row],[RV gamma]],GammaShape1,GammaRate1)/BinomTrials,Table3[[#This Row],[RV binom]])</f>
        <v>0</v>
      </c>
      <c r="K3850" s="1">
        <f>Table3[[#This Row],[Risk 1 Simulated occurences]]*_xlfn.LOGNORM.INV(Table3[[#This Row],[RV lognorm]],(LN(ImpLow1)+LN(ImpUp1))/2,(LN(ImpUp1)-LN(ImpLow1))/3.29)</f>
        <v>0</v>
      </c>
      <c r="L3850">
        <f>_xlfn.BINOM.INV(BinomTrials,_xlfn.GAMMA.INV(Table3[[#This Row],[RV gamma]],GammaShape2,GammaRate2)/BinomTrials,Table3[[#This Row],[RV binom]])</f>
        <v>0</v>
      </c>
      <c r="M3850" s="1">
        <f>Table3[[#This Row],[Risk 2 simulated occurences]]*_xlfn.LOGNORM.INV(Table3[[#This Row],[RV lognorm]],(LN(ImpLow2)+LN(ImpUp2))/2,(LN(ImpUp2)-LN(ImpLow2))/3.29)</f>
        <v>0</v>
      </c>
    </row>
    <row r="3851" spans="7:13">
      <c r="G3851">
        <v>0.29547612801914852</v>
      </c>
      <c r="H3851">
        <v>0.71303448347050435</v>
      </c>
      <c r="I3851">
        <v>0.13059283892186024</v>
      </c>
      <c r="J3851">
        <f>_xlfn.BINOM.INV(BinomTrials,_xlfn.GAMMA.INV(Table3[[#This Row],[RV gamma]],GammaShape1,GammaRate1)/BinomTrials,Table3[[#This Row],[RV binom]])</f>
        <v>1</v>
      </c>
      <c r="K3851" s="1">
        <f>Table3[[#This Row],[Risk 1 Simulated occurences]]*_xlfn.LOGNORM.INV(Table3[[#This Row],[RV lognorm]],(LN(ImpLow1)+LN(ImpUp1))/2,(LN(ImpUp1)-LN(ImpLow1))/3.29)</f>
        <v>14403.974225122942</v>
      </c>
      <c r="L3851">
        <f>_xlfn.BINOM.INV(BinomTrials,_xlfn.GAMMA.INV(Table3[[#This Row],[RV gamma]],GammaShape2,GammaRate2)/BinomTrials,Table3[[#This Row],[RV binom]])</f>
        <v>0</v>
      </c>
      <c r="M3851" s="1">
        <f>Table3[[#This Row],[Risk 2 simulated occurences]]*_xlfn.LOGNORM.INV(Table3[[#This Row],[RV lognorm]],(LN(ImpLow2)+LN(ImpUp2))/2,(LN(ImpUp2)-LN(ImpLow2))/3.29)</f>
        <v>0</v>
      </c>
    </row>
    <row r="3852" spans="7:13">
      <c r="G3852">
        <v>6.7283617829570375E-2</v>
      </c>
      <c r="H3852">
        <v>0.97056368876740506</v>
      </c>
      <c r="I3852">
        <v>0.87384375970523975</v>
      </c>
      <c r="J3852">
        <f>_xlfn.BINOM.INV(BinomTrials,_xlfn.GAMMA.INV(Table3[[#This Row],[RV gamma]],GammaShape1,GammaRate1)/BinomTrials,Table3[[#This Row],[RV binom]])</f>
        <v>2</v>
      </c>
      <c r="K3852" s="1">
        <f>Table3[[#This Row],[Risk 1 Simulated occurences]]*_xlfn.LOGNORM.INV(Table3[[#This Row],[RV lognorm]],(LN(ImpLow1)+LN(ImpUp1))/2,(LN(ImpUp1)-LN(ImpLow1))/3.29)</f>
        <v>140921.90615190088</v>
      </c>
      <c r="L3852">
        <f>_xlfn.BINOM.INV(BinomTrials,_xlfn.GAMMA.INV(Table3[[#This Row],[RV gamma]],GammaShape2,GammaRate2)/BinomTrials,Table3[[#This Row],[RV binom]])</f>
        <v>1</v>
      </c>
      <c r="M3852" s="1">
        <f>Table3[[#This Row],[Risk 2 simulated occurences]]*_xlfn.LOGNORM.INV(Table3[[#This Row],[RV lognorm]],(LN(ImpLow2)+LN(ImpUp2))/2,(LN(ImpUp2)-LN(ImpLow2))/3.29)</f>
        <v>7046095.3075950472</v>
      </c>
    </row>
    <row r="3853" spans="7:13">
      <c r="G3853">
        <v>0.83576486158918817</v>
      </c>
      <c r="H3853">
        <v>0.26391711377721144</v>
      </c>
      <c r="I3853">
        <v>0.69206936596523472</v>
      </c>
      <c r="J3853">
        <f>_xlfn.BINOM.INV(BinomTrials,_xlfn.GAMMA.INV(Table3[[#This Row],[RV gamma]],GammaShape1,GammaRate1)/BinomTrials,Table3[[#This Row],[RV binom]])</f>
        <v>0</v>
      </c>
      <c r="K3853" s="1">
        <f>Table3[[#This Row],[Risk 1 Simulated occurences]]*_xlfn.LOGNORM.INV(Table3[[#This Row],[RV lognorm]],(LN(ImpLow1)+LN(ImpUp1))/2,(LN(ImpUp1)-LN(ImpLow1))/3.29)</f>
        <v>0</v>
      </c>
      <c r="L3853">
        <f>_xlfn.BINOM.INV(BinomTrials,_xlfn.GAMMA.INV(Table3[[#This Row],[RV gamma]],GammaShape2,GammaRate2)/BinomTrials,Table3[[#This Row],[RV binom]])</f>
        <v>0</v>
      </c>
      <c r="M3853" s="1">
        <f>Table3[[#This Row],[Risk 2 simulated occurences]]*_xlfn.LOGNORM.INV(Table3[[#This Row],[RV lognorm]],(LN(ImpLow2)+LN(ImpUp2))/2,(LN(ImpUp2)-LN(ImpLow2))/3.29)</f>
        <v>0</v>
      </c>
    </row>
    <row r="3854" spans="7:13">
      <c r="G3854">
        <v>0.70002872948536121</v>
      </c>
      <c r="H3854">
        <v>0.65493125359291737</v>
      </c>
      <c r="I3854">
        <v>0.60983377770047342</v>
      </c>
      <c r="J3854">
        <f>_xlfn.BINOM.INV(BinomTrials,_xlfn.GAMMA.INV(Table3[[#This Row],[RV gamma]],GammaShape1,GammaRate1)/BinomTrials,Table3[[#This Row],[RV binom]])</f>
        <v>1</v>
      </c>
      <c r="K3854" s="1">
        <f>Table3[[#This Row],[Risk 1 Simulated occurences]]*_xlfn.LOGNORM.INV(Table3[[#This Row],[RV lognorm]],(LN(ImpLow1)+LN(ImpUp1))/2,(LN(ImpUp1)-LN(ImpLow1))/3.29)</f>
        <v>38438.614819766204</v>
      </c>
      <c r="L3854">
        <f>_xlfn.BINOM.INV(BinomTrials,_xlfn.GAMMA.INV(Table3[[#This Row],[RV gamma]],GammaShape2,GammaRate2)/BinomTrials,Table3[[#This Row],[RV binom]])</f>
        <v>0</v>
      </c>
      <c r="M3854" s="1">
        <f>Table3[[#This Row],[Risk 2 simulated occurences]]*_xlfn.LOGNORM.INV(Table3[[#This Row],[RV lognorm]],(LN(ImpLow2)+LN(ImpUp2))/2,(LN(ImpUp2)-LN(ImpLow2))/3.29)</f>
        <v>0</v>
      </c>
    </row>
    <row r="3855" spans="7:13">
      <c r="G3855">
        <v>0.38285646046644844</v>
      </c>
      <c r="H3855">
        <v>0.42957913616186899</v>
      </c>
      <c r="I3855">
        <v>0.47630181185728954</v>
      </c>
      <c r="J3855">
        <f>_xlfn.BINOM.INV(BinomTrials,_xlfn.GAMMA.INV(Table3[[#This Row],[RV gamma]],GammaShape1,GammaRate1)/BinomTrials,Table3[[#This Row],[RV binom]])</f>
        <v>0</v>
      </c>
      <c r="K3855" s="1">
        <f>Table3[[#This Row],[Risk 1 Simulated occurences]]*_xlfn.LOGNORM.INV(Table3[[#This Row],[RV lognorm]],(LN(ImpLow1)+LN(ImpUp1))/2,(LN(ImpUp1)-LN(ImpLow1))/3.29)</f>
        <v>0</v>
      </c>
      <c r="L3855">
        <f>_xlfn.BINOM.INV(BinomTrials,_xlfn.GAMMA.INV(Table3[[#This Row],[RV gamma]],GammaShape2,GammaRate2)/BinomTrials,Table3[[#This Row],[RV binom]])</f>
        <v>0</v>
      </c>
      <c r="M3855" s="1">
        <f>Table3[[#This Row],[Risk 2 simulated occurences]]*_xlfn.LOGNORM.INV(Table3[[#This Row],[RV lognorm]],(LN(ImpLow2)+LN(ImpUp2))/2,(LN(ImpUp2)-LN(ImpLow2))/3.29)</f>
        <v>0</v>
      </c>
    </row>
    <row r="3856" spans="7:13">
      <c r="G3856">
        <v>0.66853105959879744</v>
      </c>
      <c r="H3856">
        <v>0.93654147253210729</v>
      </c>
      <c r="I3856">
        <v>0.204551885465417</v>
      </c>
      <c r="J3856">
        <f>_xlfn.BINOM.INV(BinomTrials,_xlfn.GAMMA.INV(Table3[[#This Row],[RV gamma]],GammaShape1,GammaRate1)/BinomTrials,Table3[[#This Row],[RV binom]])</f>
        <v>2</v>
      </c>
      <c r="K3856" s="1">
        <f>Table3[[#This Row],[Risk 1 Simulated occurences]]*_xlfn.LOGNORM.INV(Table3[[#This Row],[RV lognorm]],(LN(ImpLow1)+LN(ImpUp1))/2,(LN(ImpUp1)-LN(ImpLow1))/3.29)</f>
        <v>35491.692058391323</v>
      </c>
      <c r="L3856">
        <f>_xlfn.BINOM.INV(BinomTrials,_xlfn.GAMMA.INV(Table3[[#This Row],[RV gamma]],GammaShape2,GammaRate2)/BinomTrials,Table3[[#This Row],[RV binom]])</f>
        <v>1</v>
      </c>
      <c r="M3856" s="1">
        <f>Table3[[#This Row],[Risk 2 simulated occurences]]*_xlfn.LOGNORM.INV(Table3[[#This Row],[RV lognorm]],(LN(ImpLow2)+LN(ImpUp2))/2,(LN(ImpUp2)-LN(ImpLow2))/3.29)</f>
        <v>1774584.6029195669</v>
      </c>
    </row>
    <row r="3857" spans="7:13">
      <c r="G3857">
        <v>1.5186769894876876E-3</v>
      </c>
      <c r="H3857">
        <v>0.45252884712653646</v>
      </c>
      <c r="I3857">
        <v>0.90353901726358521</v>
      </c>
      <c r="J3857">
        <f>_xlfn.BINOM.INV(BinomTrials,_xlfn.GAMMA.INV(Table3[[#This Row],[RV gamma]],GammaShape1,GammaRate1)/BinomTrials,Table3[[#This Row],[RV binom]])</f>
        <v>0</v>
      </c>
      <c r="K3857" s="1">
        <f>Table3[[#This Row],[Risk 1 Simulated occurences]]*_xlfn.LOGNORM.INV(Table3[[#This Row],[RV lognorm]],(LN(ImpLow1)+LN(ImpUp1))/2,(LN(ImpUp1)-LN(ImpLow1))/3.29)</f>
        <v>0</v>
      </c>
      <c r="L3857">
        <f>_xlfn.BINOM.INV(BinomTrials,_xlfn.GAMMA.INV(Table3[[#This Row],[RV gamma]],GammaShape2,GammaRate2)/BinomTrials,Table3[[#This Row],[RV binom]])</f>
        <v>0</v>
      </c>
      <c r="M3857" s="1">
        <f>Table3[[#This Row],[Risk 2 simulated occurences]]*_xlfn.LOGNORM.INV(Table3[[#This Row],[RV lognorm]],(LN(ImpLow2)+LN(ImpUp2))/2,(LN(ImpUp2)-LN(ImpLow2))/3.29)</f>
        <v>0</v>
      </c>
    </row>
    <row r="3858" spans="7:13">
      <c r="G3858">
        <v>0.52440416231956521</v>
      </c>
      <c r="H3858">
        <v>0.65233365569838031</v>
      </c>
      <c r="I3858">
        <v>0.78026314907719529</v>
      </c>
      <c r="J3858">
        <f>_xlfn.BINOM.INV(BinomTrials,_xlfn.GAMMA.INV(Table3[[#This Row],[RV gamma]],GammaShape1,GammaRate1)/BinomTrials,Table3[[#This Row],[RV binom]])</f>
        <v>1</v>
      </c>
      <c r="K3858" s="1">
        <f>Table3[[#This Row],[Risk 1 Simulated occurences]]*_xlfn.LOGNORM.INV(Table3[[#This Row],[RV lognorm]],(LN(ImpLow1)+LN(ImpUp1))/2,(LN(ImpUp1)-LN(ImpLow1))/3.29)</f>
        <v>54322.457521658216</v>
      </c>
      <c r="L3858">
        <f>_xlfn.BINOM.INV(BinomTrials,_xlfn.GAMMA.INV(Table3[[#This Row],[RV gamma]],GammaShape2,GammaRate2)/BinomTrials,Table3[[#This Row],[RV binom]])</f>
        <v>0</v>
      </c>
      <c r="M3858" s="1">
        <f>Table3[[#This Row],[Risk 2 simulated occurences]]*_xlfn.LOGNORM.INV(Table3[[#This Row],[RV lognorm]],(LN(ImpLow2)+LN(ImpUp2))/2,(LN(ImpUp2)-LN(ImpLow2))/3.29)</f>
        <v>0</v>
      </c>
    </row>
    <row r="3859" spans="7:13">
      <c r="G3859">
        <v>0.66075610493345005</v>
      </c>
      <c r="H3859">
        <v>0.77175132267724322</v>
      </c>
      <c r="I3859">
        <v>0.88274654042103629</v>
      </c>
      <c r="J3859">
        <f>_xlfn.BINOM.INV(BinomTrials,_xlfn.GAMMA.INV(Table3[[#This Row],[RV gamma]],GammaShape1,GammaRate1)/BinomTrials,Table3[[#This Row],[RV binom]])</f>
        <v>1</v>
      </c>
      <c r="K3859" s="1">
        <f>Table3[[#This Row],[Risk 1 Simulated occurences]]*_xlfn.LOGNORM.INV(Table3[[#This Row],[RV lognorm]],(LN(ImpLow1)+LN(ImpUp1))/2,(LN(ImpUp1)-LN(ImpLow1))/3.29)</f>
        <v>72668.50658371445</v>
      </c>
      <c r="L3859">
        <f>_xlfn.BINOM.INV(BinomTrials,_xlfn.GAMMA.INV(Table3[[#This Row],[RV gamma]],GammaShape2,GammaRate2)/BinomTrials,Table3[[#This Row],[RV binom]])</f>
        <v>0</v>
      </c>
      <c r="M3859" s="1">
        <f>Table3[[#This Row],[Risk 2 simulated occurences]]*_xlfn.LOGNORM.INV(Table3[[#This Row],[RV lognorm]],(LN(ImpLow2)+LN(ImpUp2))/2,(LN(ImpUp2)-LN(ImpLow2))/3.29)</f>
        <v>0</v>
      </c>
    </row>
    <row r="3860" spans="7:13">
      <c r="G3860">
        <v>0.32785561649494599</v>
      </c>
      <c r="H3860">
        <v>0.82448023642621948</v>
      </c>
      <c r="I3860">
        <v>0.32110485635749292</v>
      </c>
      <c r="J3860">
        <f>_xlfn.BINOM.INV(BinomTrials,_xlfn.GAMMA.INV(Table3[[#This Row],[RV gamma]],GammaShape1,GammaRate1)/BinomTrials,Table3[[#This Row],[RV binom]])</f>
        <v>1</v>
      </c>
      <c r="K3860" s="1">
        <f>Table3[[#This Row],[Risk 1 Simulated occurences]]*_xlfn.LOGNORM.INV(Table3[[#This Row],[RV lognorm]],(LN(ImpLow1)+LN(ImpUp1))/2,(LN(ImpUp1)-LN(ImpLow1))/3.29)</f>
        <v>22844.449997481926</v>
      </c>
      <c r="L3860">
        <f>_xlfn.BINOM.INV(BinomTrials,_xlfn.GAMMA.INV(Table3[[#This Row],[RV gamma]],GammaShape2,GammaRate2)/BinomTrials,Table3[[#This Row],[RV binom]])</f>
        <v>0</v>
      </c>
      <c r="M3860" s="1">
        <f>Table3[[#This Row],[Risk 2 simulated occurences]]*_xlfn.LOGNORM.INV(Table3[[#This Row],[RV lognorm]],(LN(ImpLow2)+LN(ImpUp2))/2,(LN(ImpUp2)-LN(ImpLow2))/3.29)</f>
        <v>0</v>
      </c>
    </row>
    <row r="3861" spans="7:13">
      <c r="G3861">
        <v>0.26934643055747565</v>
      </c>
      <c r="H3861">
        <v>3.9333615470367303E-2</v>
      </c>
      <c r="I3861">
        <v>0.80932080038325893</v>
      </c>
      <c r="J3861">
        <f>_xlfn.BINOM.INV(BinomTrials,_xlfn.GAMMA.INV(Table3[[#This Row],[RV gamma]],GammaShape1,GammaRate1)/BinomTrials,Table3[[#This Row],[RV binom]])</f>
        <v>0</v>
      </c>
      <c r="K3861" s="1">
        <f>Table3[[#This Row],[Risk 1 Simulated occurences]]*_xlfn.LOGNORM.INV(Table3[[#This Row],[RV lognorm]],(LN(ImpLow1)+LN(ImpUp1))/2,(LN(ImpUp1)-LN(ImpLow1))/3.29)</f>
        <v>0</v>
      </c>
      <c r="L3861">
        <f>_xlfn.BINOM.INV(BinomTrials,_xlfn.GAMMA.INV(Table3[[#This Row],[RV gamma]],GammaShape2,GammaRate2)/BinomTrials,Table3[[#This Row],[RV binom]])</f>
        <v>0</v>
      </c>
      <c r="M3861" s="1">
        <f>Table3[[#This Row],[Risk 2 simulated occurences]]*_xlfn.LOGNORM.INV(Table3[[#This Row],[RV lognorm]],(LN(ImpLow2)+LN(ImpUp2))/2,(LN(ImpUp2)-LN(ImpLow2))/3.29)</f>
        <v>0</v>
      </c>
    </row>
    <row r="3862" spans="7:13">
      <c r="G3862">
        <v>0.9054583794928428</v>
      </c>
      <c r="H3862">
        <v>8.0075210463290664E-2</v>
      </c>
      <c r="I3862">
        <v>0.25469204143373858</v>
      </c>
      <c r="J3862">
        <f>_xlfn.BINOM.INV(BinomTrials,_xlfn.GAMMA.INV(Table3[[#This Row],[RV gamma]],GammaShape1,GammaRate1)/BinomTrials,Table3[[#This Row],[RV binom]])</f>
        <v>0</v>
      </c>
      <c r="K3862" s="1">
        <f>Table3[[#This Row],[Risk 1 Simulated occurences]]*_xlfn.LOGNORM.INV(Table3[[#This Row],[RV lognorm]],(LN(ImpLow1)+LN(ImpUp1))/2,(LN(ImpUp1)-LN(ImpLow1))/3.29)</f>
        <v>0</v>
      </c>
      <c r="L3862">
        <f>_xlfn.BINOM.INV(BinomTrials,_xlfn.GAMMA.INV(Table3[[#This Row],[RV gamma]],GammaShape2,GammaRate2)/BinomTrials,Table3[[#This Row],[RV binom]])</f>
        <v>0</v>
      </c>
      <c r="M3862" s="1">
        <f>Table3[[#This Row],[Risk 2 simulated occurences]]*_xlfn.LOGNORM.INV(Table3[[#This Row],[RV lognorm]],(LN(ImpLow2)+LN(ImpUp2))/2,(LN(ImpUp2)-LN(ImpLow2))/3.29)</f>
        <v>0</v>
      </c>
    </row>
    <row r="3863" spans="7:13">
      <c r="G3863">
        <v>3.8984136208418819E-2</v>
      </c>
      <c r="H3863">
        <v>0.824062256526231</v>
      </c>
      <c r="I3863">
        <v>0.6091403768440431</v>
      </c>
      <c r="J3863">
        <f>_xlfn.BINOM.INV(BinomTrials,_xlfn.GAMMA.INV(Table3[[#This Row],[RV gamma]],GammaShape1,GammaRate1)/BinomTrials,Table3[[#This Row],[RV binom]])</f>
        <v>1</v>
      </c>
      <c r="K3863" s="1">
        <f>Table3[[#This Row],[Risk 1 Simulated occurences]]*_xlfn.LOGNORM.INV(Table3[[#This Row],[RV lognorm]],(LN(ImpLow1)+LN(ImpUp1))/2,(LN(ImpUp1)-LN(ImpLow1))/3.29)</f>
        <v>38390.044914474325</v>
      </c>
      <c r="L3863">
        <f>_xlfn.BINOM.INV(BinomTrials,_xlfn.GAMMA.INV(Table3[[#This Row],[RV gamma]],GammaShape2,GammaRate2)/BinomTrials,Table3[[#This Row],[RV binom]])</f>
        <v>0</v>
      </c>
      <c r="M3863" s="1">
        <f>Table3[[#This Row],[Risk 2 simulated occurences]]*_xlfn.LOGNORM.INV(Table3[[#This Row],[RV lognorm]],(LN(ImpLow2)+LN(ImpUp2))/2,(LN(ImpUp2)-LN(ImpLow2))/3.29)</f>
        <v>0</v>
      </c>
    </row>
    <row r="3864" spans="7:13">
      <c r="G3864">
        <v>0.20637725489511027</v>
      </c>
      <c r="H3864">
        <v>1.4345436363641842E-2</v>
      </c>
      <c r="I3864">
        <v>0.82231361783217338</v>
      </c>
      <c r="J3864">
        <f>_xlfn.BINOM.INV(BinomTrials,_xlfn.GAMMA.INV(Table3[[#This Row],[RV gamma]],GammaShape1,GammaRate1)/BinomTrials,Table3[[#This Row],[RV binom]])</f>
        <v>0</v>
      </c>
      <c r="K3864" s="1">
        <f>Table3[[#This Row],[Risk 1 Simulated occurences]]*_xlfn.LOGNORM.INV(Table3[[#This Row],[RV lognorm]],(LN(ImpLow1)+LN(ImpUp1))/2,(LN(ImpUp1)-LN(ImpLow1))/3.29)</f>
        <v>0</v>
      </c>
      <c r="L3864">
        <f>_xlfn.BINOM.INV(BinomTrials,_xlfn.GAMMA.INV(Table3[[#This Row],[RV gamma]],GammaShape2,GammaRate2)/BinomTrials,Table3[[#This Row],[RV binom]])</f>
        <v>0</v>
      </c>
      <c r="M3864" s="1">
        <f>Table3[[#This Row],[Risk 2 simulated occurences]]*_xlfn.LOGNORM.INV(Table3[[#This Row],[RV lognorm]],(LN(ImpLow2)+LN(ImpUp2))/2,(LN(ImpUp2)-LN(ImpLow2))/3.29)</f>
        <v>0</v>
      </c>
    </row>
    <row r="3865" spans="7:13">
      <c r="G3865">
        <v>0.58252302211826812</v>
      </c>
      <c r="H3865">
        <v>0.1037489637284302</v>
      </c>
      <c r="I3865">
        <v>0.62497490533859235</v>
      </c>
      <c r="J3865">
        <f>_xlfn.BINOM.INV(BinomTrials,_xlfn.GAMMA.INV(Table3[[#This Row],[RV gamma]],GammaShape1,GammaRate1)/BinomTrials,Table3[[#This Row],[RV binom]])</f>
        <v>0</v>
      </c>
      <c r="K3865" s="1">
        <f>Table3[[#This Row],[Risk 1 Simulated occurences]]*_xlfn.LOGNORM.INV(Table3[[#This Row],[RV lognorm]],(LN(ImpLow1)+LN(ImpUp1))/2,(LN(ImpUp1)-LN(ImpLow1))/3.29)</f>
        <v>0</v>
      </c>
      <c r="L3865">
        <f>_xlfn.BINOM.INV(BinomTrials,_xlfn.GAMMA.INV(Table3[[#This Row],[RV gamma]],GammaShape2,GammaRate2)/BinomTrials,Table3[[#This Row],[RV binom]])</f>
        <v>0</v>
      </c>
      <c r="M3865" s="1">
        <f>Table3[[#This Row],[Risk 2 simulated occurences]]*_xlfn.LOGNORM.INV(Table3[[#This Row],[RV lognorm]],(LN(ImpLow2)+LN(ImpUp2))/2,(LN(ImpUp2)-LN(ImpLow2))/3.29)</f>
        <v>0</v>
      </c>
    </row>
    <row r="3866" spans="7:13">
      <c r="G3866">
        <v>0.46443274173160676</v>
      </c>
      <c r="H3866">
        <v>0.70883338372634419</v>
      </c>
      <c r="I3866">
        <v>0.95323402572108151</v>
      </c>
      <c r="J3866">
        <f>_xlfn.BINOM.INV(BinomTrials,_xlfn.GAMMA.INV(Table3[[#This Row],[RV gamma]],GammaShape1,GammaRate1)/BinomTrials,Table3[[#This Row],[RV binom]])</f>
        <v>1</v>
      </c>
      <c r="K3866" s="1">
        <f>Table3[[#This Row],[Risk 1 Simulated occurences]]*_xlfn.LOGNORM.INV(Table3[[#This Row],[RV lognorm]],(LN(ImpLow1)+LN(ImpUp1))/2,(LN(ImpUp1)-LN(ImpLow1))/3.29)</f>
        <v>102268.71923954949</v>
      </c>
      <c r="L3866">
        <f>_xlfn.BINOM.INV(BinomTrials,_xlfn.GAMMA.INV(Table3[[#This Row],[RV gamma]],GammaShape2,GammaRate2)/BinomTrials,Table3[[#This Row],[RV binom]])</f>
        <v>0</v>
      </c>
      <c r="M3866" s="1">
        <f>Table3[[#This Row],[Risk 2 simulated occurences]]*_xlfn.LOGNORM.INV(Table3[[#This Row],[RV lognorm]],(LN(ImpLow2)+LN(ImpUp2))/2,(LN(ImpUp2)-LN(ImpLow2))/3.29)</f>
        <v>0</v>
      </c>
    </row>
    <row r="3867" spans="7:13">
      <c r="G3867">
        <v>0.72109028311497081</v>
      </c>
      <c r="H3867">
        <v>0.36268028866624474</v>
      </c>
      <c r="I3867">
        <v>4.270294217518668E-3</v>
      </c>
      <c r="J3867">
        <f>_xlfn.BINOM.INV(BinomTrials,_xlfn.GAMMA.INV(Table3[[#This Row],[RV gamma]],GammaShape1,GammaRate1)/BinomTrials,Table3[[#This Row],[RV binom]])</f>
        <v>0</v>
      </c>
      <c r="K3867" s="1">
        <f>Table3[[#This Row],[Risk 1 Simulated occurences]]*_xlfn.LOGNORM.INV(Table3[[#This Row],[RV lognorm]],(LN(ImpLow1)+LN(ImpUp1))/2,(LN(ImpUp1)-LN(ImpLow1))/3.29)</f>
        <v>0</v>
      </c>
      <c r="L3867">
        <f>_xlfn.BINOM.INV(BinomTrials,_xlfn.GAMMA.INV(Table3[[#This Row],[RV gamma]],GammaShape2,GammaRate2)/BinomTrials,Table3[[#This Row],[RV binom]])</f>
        <v>0</v>
      </c>
      <c r="M3867" s="1">
        <f>Table3[[#This Row],[Risk 2 simulated occurences]]*_xlfn.LOGNORM.INV(Table3[[#This Row],[RV lognorm]],(LN(ImpLow2)+LN(ImpUp2))/2,(LN(ImpUp2)-LN(ImpLow2))/3.29)</f>
        <v>0</v>
      </c>
    </row>
    <row r="3868" spans="7:13">
      <c r="G3868">
        <v>0.36438831331412697</v>
      </c>
      <c r="H3868">
        <v>0.5676116135751883</v>
      </c>
      <c r="I3868">
        <v>0.77083491383624958</v>
      </c>
      <c r="J3868">
        <f>_xlfn.BINOM.INV(BinomTrials,_xlfn.GAMMA.INV(Table3[[#This Row],[RV gamma]],GammaShape1,GammaRate1)/BinomTrials,Table3[[#This Row],[RV binom]])</f>
        <v>0</v>
      </c>
      <c r="K3868" s="1">
        <f>Table3[[#This Row],[Risk 1 Simulated occurences]]*_xlfn.LOGNORM.INV(Table3[[#This Row],[RV lognorm]],(LN(ImpLow1)+LN(ImpUp1))/2,(LN(ImpUp1)-LN(ImpLow1))/3.29)</f>
        <v>0</v>
      </c>
      <c r="L3868">
        <f>_xlfn.BINOM.INV(BinomTrials,_xlfn.GAMMA.INV(Table3[[#This Row],[RV gamma]],GammaShape2,GammaRate2)/BinomTrials,Table3[[#This Row],[RV binom]])</f>
        <v>0</v>
      </c>
      <c r="M3868" s="1">
        <f>Table3[[#This Row],[Risk 2 simulated occurences]]*_xlfn.LOGNORM.INV(Table3[[#This Row],[RV lognorm]],(LN(ImpLow2)+LN(ImpUp2))/2,(LN(ImpUp2)-LN(ImpLow2))/3.29)</f>
        <v>0</v>
      </c>
    </row>
    <row r="3869" spans="7:13">
      <c r="G3869">
        <v>0.27438187053165486</v>
      </c>
      <c r="H3869">
        <v>0.8483893581891383</v>
      </c>
      <c r="I3869">
        <v>0.42239684584662174</v>
      </c>
      <c r="J3869">
        <f>_xlfn.BINOM.INV(BinomTrials,_xlfn.GAMMA.INV(Table3[[#This Row],[RV gamma]],GammaShape1,GammaRate1)/BinomTrials,Table3[[#This Row],[RV binom]])</f>
        <v>1</v>
      </c>
      <c r="K3869" s="1">
        <f>Table3[[#This Row],[Risk 1 Simulated occurences]]*_xlfn.LOGNORM.INV(Table3[[#This Row],[RV lognorm]],(LN(ImpLow1)+LN(ImpUp1))/2,(LN(ImpUp1)-LN(ImpLow1))/3.29)</f>
        <v>27573.811328283002</v>
      </c>
      <c r="L3869">
        <f>_xlfn.BINOM.INV(BinomTrials,_xlfn.GAMMA.INV(Table3[[#This Row],[RV gamma]],GammaShape2,GammaRate2)/BinomTrials,Table3[[#This Row],[RV binom]])</f>
        <v>0</v>
      </c>
      <c r="M3869" s="1">
        <f>Table3[[#This Row],[Risk 2 simulated occurences]]*_xlfn.LOGNORM.INV(Table3[[#This Row],[RV lognorm]],(LN(ImpLow2)+LN(ImpUp2))/2,(LN(ImpUp2)-LN(ImpLow2))/3.29)</f>
        <v>0</v>
      </c>
    </row>
    <row r="3870" spans="7:13">
      <c r="G3870">
        <v>0.53609802552317176</v>
      </c>
      <c r="H3870">
        <v>0.87994308484715555</v>
      </c>
      <c r="I3870">
        <v>0.22378814417113929</v>
      </c>
      <c r="J3870">
        <f>_xlfn.BINOM.INV(BinomTrials,_xlfn.GAMMA.INV(Table3[[#This Row],[RV gamma]],GammaShape1,GammaRate1)/BinomTrials,Table3[[#This Row],[RV binom]])</f>
        <v>1</v>
      </c>
      <c r="K3870" s="1">
        <f>Table3[[#This Row],[Risk 1 Simulated occurences]]*_xlfn.LOGNORM.INV(Table3[[#This Row],[RV lognorm]],(LN(ImpLow1)+LN(ImpUp1))/2,(LN(ImpUp1)-LN(ImpLow1))/3.29)</f>
        <v>18584.912137498948</v>
      </c>
      <c r="L3870">
        <f>_xlfn.BINOM.INV(BinomTrials,_xlfn.GAMMA.INV(Table3[[#This Row],[RV gamma]],GammaShape2,GammaRate2)/BinomTrials,Table3[[#This Row],[RV binom]])</f>
        <v>1</v>
      </c>
      <c r="M3870" s="1">
        <f>Table3[[#This Row],[Risk 2 simulated occurences]]*_xlfn.LOGNORM.INV(Table3[[#This Row],[RV lognorm]],(LN(ImpLow2)+LN(ImpUp2))/2,(LN(ImpUp2)-LN(ImpLow2))/3.29)</f>
        <v>1858491.2137498925</v>
      </c>
    </row>
    <row r="3871" spans="7:13">
      <c r="G3871">
        <v>0.19951496794797247</v>
      </c>
      <c r="H3871">
        <v>0.20342702614303074</v>
      </c>
      <c r="I3871">
        <v>0.20733908433808904</v>
      </c>
      <c r="J3871">
        <f>_xlfn.BINOM.INV(BinomTrials,_xlfn.GAMMA.INV(Table3[[#This Row],[RV gamma]],GammaShape1,GammaRate1)/BinomTrials,Table3[[#This Row],[RV binom]])</f>
        <v>0</v>
      </c>
      <c r="K3871" s="1">
        <f>Table3[[#This Row],[Risk 1 Simulated occurences]]*_xlfn.LOGNORM.INV(Table3[[#This Row],[RV lognorm]],(LN(ImpLow1)+LN(ImpUp1))/2,(LN(ImpUp1)-LN(ImpLow1))/3.29)</f>
        <v>0</v>
      </c>
      <c r="L3871">
        <f>_xlfn.BINOM.INV(BinomTrials,_xlfn.GAMMA.INV(Table3[[#This Row],[RV gamma]],GammaShape2,GammaRate2)/BinomTrials,Table3[[#This Row],[RV binom]])</f>
        <v>0</v>
      </c>
      <c r="M3871" s="1">
        <f>Table3[[#This Row],[Risk 2 simulated occurences]]*_xlfn.LOGNORM.INV(Table3[[#This Row],[RV lognorm]],(LN(ImpLow2)+LN(ImpUp2))/2,(LN(ImpUp2)-LN(ImpLow2))/3.29)</f>
        <v>0</v>
      </c>
    </row>
    <row r="3872" spans="7:13">
      <c r="G3872">
        <v>0.24806630157309878</v>
      </c>
      <c r="H3872">
        <v>0.99802838591766929</v>
      </c>
      <c r="I3872">
        <v>0.74799047026223986</v>
      </c>
      <c r="J3872">
        <f>_xlfn.BINOM.INV(BinomTrials,_xlfn.GAMMA.INV(Table3[[#This Row],[RV gamma]],GammaShape1,GammaRate1)/BinomTrials,Table3[[#This Row],[RV binom]])</f>
        <v>3</v>
      </c>
      <c r="K3872" s="1">
        <f>Table3[[#This Row],[Risk 1 Simulated occurences]]*_xlfn.LOGNORM.INV(Table3[[#This Row],[RV lognorm]],(LN(ImpLow1)+LN(ImpUp1))/2,(LN(ImpUp1)-LN(ImpLow1))/3.29)</f>
        <v>151431.18073862421</v>
      </c>
      <c r="L3872">
        <f>_xlfn.BINOM.INV(BinomTrials,_xlfn.GAMMA.INV(Table3[[#This Row],[RV gamma]],GammaShape2,GammaRate2)/BinomTrials,Table3[[#This Row],[RV binom]])</f>
        <v>2</v>
      </c>
      <c r="M3872" s="1">
        <f>Table3[[#This Row],[Risk 2 simulated occurences]]*_xlfn.LOGNORM.INV(Table3[[#This Row],[RV lognorm]],(LN(ImpLow2)+LN(ImpUp2))/2,(LN(ImpUp2)-LN(ImpLow2))/3.29)</f>
        <v>10095412.049241619</v>
      </c>
    </row>
    <row r="3873" spans="7:13">
      <c r="G3873">
        <v>0.25033053907115504</v>
      </c>
      <c r="H3873">
        <v>0.86308211826862868</v>
      </c>
      <c r="I3873">
        <v>0.47583369746610227</v>
      </c>
      <c r="J3873">
        <f>_xlfn.BINOM.INV(BinomTrials,_xlfn.GAMMA.INV(Table3[[#This Row],[RV gamma]],GammaShape1,GammaRate1)/BinomTrials,Table3[[#This Row],[RV binom]])</f>
        <v>1</v>
      </c>
      <c r="K3873" s="1">
        <f>Table3[[#This Row],[Risk 1 Simulated occurences]]*_xlfn.LOGNORM.INV(Table3[[#This Row],[RV lognorm]],(LN(ImpLow1)+LN(ImpUp1))/2,(LN(ImpUp1)-LN(ImpLow1))/3.29)</f>
        <v>30309.347443035676</v>
      </c>
      <c r="L3873">
        <f>_xlfn.BINOM.INV(BinomTrials,_xlfn.GAMMA.INV(Table3[[#This Row],[RV gamma]],GammaShape2,GammaRate2)/BinomTrials,Table3[[#This Row],[RV binom]])</f>
        <v>1</v>
      </c>
      <c r="M3873" s="1">
        <f>Table3[[#This Row],[Risk 2 simulated occurences]]*_xlfn.LOGNORM.INV(Table3[[#This Row],[RV lognorm]],(LN(ImpLow2)+LN(ImpUp2))/2,(LN(ImpUp2)-LN(ImpLow2))/3.29)</f>
        <v>3030934.7443035692</v>
      </c>
    </row>
    <row r="3874" spans="7:13">
      <c r="G3874">
        <v>0.30537016890261798</v>
      </c>
      <c r="H3874">
        <v>0.82116174084188498</v>
      </c>
      <c r="I3874">
        <v>0.33695331278115198</v>
      </c>
      <c r="J3874">
        <f>_xlfn.BINOM.INV(BinomTrials,_xlfn.GAMMA.INV(Table3[[#This Row],[RV gamma]],GammaShape1,GammaRate1)/BinomTrials,Table3[[#This Row],[RV binom]])</f>
        <v>1</v>
      </c>
      <c r="K3874" s="1">
        <f>Table3[[#This Row],[Risk 1 Simulated occurences]]*_xlfn.LOGNORM.INV(Table3[[#This Row],[RV lognorm]],(LN(ImpLow1)+LN(ImpUp1))/2,(LN(ImpUp1)-LN(ImpLow1))/3.29)</f>
        <v>23555.891814750255</v>
      </c>
      <c r="L3874">
        <f>_xlfn.BINOM.INV(BinomTrials,_xlfn.GAMMA.INV(Table3[[#This Row],[RV gamma]],GammaShape2,GammaRate2)/BinomTrials,Table3[[#This Row],[RV binom]])</f>
        <v>0</v>
      </c>
      <c r="M3874" s="1">
        <f>Table3[[#This Row],[Risk 2 simulated occurences]]*_xlfn.LOGNORM.INV(Table3[[#This Row],[RV lognorm]],(LN(ImpLow2)+LN(ImpUp2))/2,(LN(ImpUp2)-LN(ImpLow2))/3.29)</f>
        <v>0</v>
      </c>
    </row>
    <row r="3875" spans="7:13">
      <c r="G3875">
        <v>0.35642874630001781</v>
      </c>
      <c r="H3875">
        <v>0.26537832956080248</v>
      </c>
      <c r="I3875">
        <v>0.17432791282158713</v>
      </c>
      <c r="J3875">
        <f>_xlfn.BINOM.INV(BinomTrials,_xlfn.GAMMA.INV(Table3[[#This Row],[RV gamma]],GammaShape1,GammaRate1)/BinomTrials,Table3[[#This Row],[RV binom]])</f>
        <v>0</v>
      </c>
      <c r="K3875" s="1">
        <f>Table3[[#This Row],[Risk 1 Simulated occurences]]*_xlfn.LOGNORM.INV(Table3[[#This Row],[RV lognorm]],(LN(ImpLow1)+LN(ImpUp1))/2,(LN(ImpUp1)-LN(ImpLow1))/3.29)</f>
        <v>0</v>
      </c>
      <c r="L3875">
        <f>_xlfn.BINOM.INV(BinomTrials,_xlfn.GAMMA.INV(Table3[[#This Row],[RV gamma]],GammaShape2,GammaRate2)/BinomTrials,Table3[[#This Row],[RV binom]])</f>
        <v>0</v>
      </c>
      <c r="M3875" s="1">
        <f>Table3[[#This Row],[Risk 2 simulated occurences]]*_xlfn.LOGNORM.INV(Table3[[#This Row],[RV lognorm]],(LN(ImpLow2)+LN(ImpUp2))/2,(LN(ImpUp2)-LN(ImpLow2))/3.29)</f>
        <v>0</v>
      </c>
    </row>
    <row r="3876" spans="7:13">
      <c r="G3876">
        <v>0.4979390643993109</v>
      </c>
      <c r="H3876">
        <v>0.2135849284071405</v>
      </c>
      <c r="I3876">
        <v>0.92923079241497009</v>
      </c>
      <c r="J3876">
        <f>_xlfn.BINOM.INV(BinomTrials,_xlfn.GAMMA.INV(Table3[[#This Row],[RV gamma]],GammaShape1,GammaRate1)/BinomTrials,Table3[[#This Row],[RV binom]])</f>
        <v>0</v>
      </c>
      <c r="K3876" s="1">
        <f>Table3[[#This Row],[Risk 1 Simulated occurences]]*_xlfn.LOGNORM.INV(Table3[[#This Row],[RV lognorm]],(LN(ImpLow1)+LN(ImpUp1))/2,(LN(ImpUp1)-LN(ImpLow1))/3.29)</f>
        <v>0</v>
      </c>
      <c r="L3876">
        <f>_xlfn.BINOM.INV(BinomTrials,_xlfn.GAMMA.INV(Table3[[#This Row],[RV gamma]],GammaShape2,GammaRate2)/BinomTrials,Table3[[#This Row],[RV binom]])</f>
        <v>0</v>
      </c>
      <c r="M3876" s="1">
        <f>Table3[[#This Row],[Risk 2 simulated occurences]]*_xlfn.LOGNORM.INV(Table3[[#This Row],[RV lognorm]],(LN(ImpLow2)+LN(ImpUp2))/2,(LN(ImpUp2)-LN(ImpLow2))/3.29)</f>
        <v>0</v>
      </c>
    </row>
    <row r="3877" spans="7:13">
      <c r="G3877">
        <v>0.86185535921801593</v>
      </c>
      <c r="H3877">
        <v>0.72189173881052604</v>
      </c>
      <c r="I3877">
        <v>0.58192811840303615</v>
      </c>
      <c r="J3877">
        <f>_xlfn.BINOM.INV(BinomTrials,_xlfn.GAMMA.INV(Table3[[#This Row],[RV gamma]],GammaShape1,GammaRate1)/BinomTrials,Table3[[#This Row],[RV binom]])</f>
        <v>1</v>
      </c>
      <c r="K3877" s="1">
        <f>Table3[[#This Row],[Risk 1 Simulated occurences]]*_xlfn.LOGNORM.INV(Table3[[#This Row],[RV lognorm]],(LN(ImpLow1)+LN(ImpUp1))/2,(LN(ImpUp1)-LN(ImpLow1))/3.29)</f>
        <v>36548.185361526645</v>
      </c>
      <c r="L3877">
        <f>_xlfn.BINOM.INV(BinomTrials,_xlfn.GAMMA.INV(Table3[[#This Row],[RV gamma]],GammaShape2,GammaRate2)/BinomTrials,Table3[[#This Row],[RV binom]])</f>
        <v>0</v>
      </c>
      <c r="M3877" s="1">
        <f>Table3[[#This Row],[Risk 2 simulated occurences]]*_xlfn.LOGNORM.INV(Table3[[#This Row],[RV lognorm]],(LN(ImpLow2)+LN(ImpUp2))/2,(LN(ImpUp2)-LN(ImpLow2))/3.29)</f>
        <v>0</v>
      </c>
    </row>
    <row r="3878" spans="7:13">
      <c r="G3878">
        <v>0.20302237719438149</v>
      </c>
      <c r="H3878">
        <v>0.83445418851191844</v>
      </c>
      <c r="I3878">
        <v>0.46588599982945528</v>
      </c>
      <c r="J3878">
        <f>_xlfn.BINOM.INV(BinomTrials,_xlfn.GAMMA.INV(Table3[[#This Row],[RV gamma]],GammaShape1,GammaRate1)/BinomTrials,Table3[[#This Row],[RV binom]])</f>
        <v>1</v>
      </c>
      <c r="K3878" s="1">
        <f>Table3[[#This Row],[Risk 1 Simulated occurences]]*_xlfn.LOGNORM.INV(Table3[[#This Row],[RV lognorm]],(LN(ImpLow1)+LN(ImpUp1))/2,(LN(ImpUp1)-LN(ImpLow1))/3.29)</f>
        <v>29783.588459079732</v>
      </c>
      <c r="L3878">
        <f>_xlfn.BINOM.INV(BinomTrials,_xlfn.GAMMA.INV(Table3[[#This Row],[RV gamma]],GammaShape2,GammaRate2)/BinomTrials,Table3[[#This Row],[RV binom]])</f>
        <v>0</v>
      </c>
      <c r="M3878" s="1">
        <f>Table3[[#This Row],[Risk 2 simulated occurences]]*_xlfn.LOGNORM.INV(Table3[[#This Row],[RV lognorm]],(LN(ImpLow2)+LN(ImpUp2))/2,(LN(ImpUp2)-LN(ImpLow2))/3.29)</f>
        <v>0</v>
      </c>
    </row>
    <row r="3879" spans="7:13">
      <c r="G3879">
        <v>0.19709350596978026</v>
      </c>
      <c r="H3879">
        <v>0.67154631981232493</v>
      </c>
      <c r="I3879">
        <v>0.14599913365486969</v>
      </c>
      <c r="J3879">
        <f>_xlfn.BINOM.INV(BinomTrials,_xlfn.GAMMA.INV(Table3[[#This Row],[RV gamma]],GammaShape1,GammaRate1)/BinomTrials,Table3[[#This Row],[RV binom]])</f>
        <v>1</v>
      </c>
      <c r="K3879" s="1">
        <f>Table3[[#This Row],[Risk 1 Simulated occurences]]*_xlfn.LOGNORM.INV(Table3[[#This Row],[RV lognorm]],(LN(ImpLow1)+LN(ImpUp1))/2,(LN(ImpUp1)-LN(ImpLow1))/3.29)</f>
        <v>15125.57272530473</v>
      </c>
      <c r="L3879">
        <f>_xlfn.BINOM.INV(BinomTrials,_xlfn.GAMMA.INV(Table3[[#This Row],[RV gamma]],GammaShape2,GammaRate2)/BinomTrials,Table3[[#This Row],[RV binom]])</f>
        <v>0</v>
      </c>
      <c r="M3879" s="1">
        <f>Table3[[#This Row],[Risk 2 simulated occurences]]*_xlfn.LOGNORM.INV(Table3[[#This Row],[RV lognorm]],(LN(ImpLow2)+LN(ImpUp2))/2,(LN(ImpUp2)-LN(ImpLow2))/3.29)</f>
        <v>0</v>
      </c>
    </row>
    <row r="3880" spans="7:13">
      <c r="G3880">
        <v>0.55055483409695083</v>
      </c>
      <c r="H3880">
        <v>0.67899708574591067</v>
      </c>
      <c r="I3880">
        <v>0.8074393373948705</v>
      </c>
      <c r="J3880">
        <f>_xlfn.BINOM.INV(BinomTrials,_xlfn.GAMMA.INV(Table3[[#This Row],[RV gamma]],GammaShape1,GammaRate1)/BinomTrials,Table3[[#This Row],[RV binom]])</f>
        <v>1</v>
      </c>
      <c r="K3880" s="1">
        <f>Table3[[#This Row],[Risk 1 Simulated occurences]]*_xlfn.LOGNORM.INV(Table3[[#This Row],[RV lognorm]],(LN(ImpLow1)+LN(ImpUp1))/2,(LN(ImpUp1)-LN(ImpLow1))/3.29)</f>
        <v>58073.954536177553</v>
      </c>
      <c r="L3880">
        <f>_xlfn.BINOM.INV(BinomTrials,_xlfn.GAMMA.INV(Table3[[#This Row],[RV gamma]],GammaShape2,GammaRate2)/BinomTrials,Table3[[#This Row],[RV binom]])</f>
        <v>0</v>
      </c>
      <c r="M3880" s="1">
        <f>Table3[[#This Row],[Risk 2 simulated occurences]]*_xlfn.LOGNORM.INV(Table3[[#This Row],[RV lognorm]],(LN(ImpLow2)+LN(ImpUp2))/2,(LN(ImpUp2)-LN(ImpLow2))/3.29)</f>
        <v>0</v>
      </c>
    </row>
    <row r="3881" spans="7:13">
      <c r="G3881">
        <v>0.17509666745322602</v>
      </c>
      <c r="H3881">
        <v>0.9040201315209363</v>
      </c>
      <c r="I3881">
        <v>0.63294359558864666</v>
      </c>
      <c r="J3881">
        <f>_xlfn.BINOM.INV(BinomTrials,_xlfn.GAMMA.INV(Table3[[#This Row],[RV gamma]],GammaShape1,GammaRate1)/BinomTrials,Table3[[#This Row],[RV binom]])</f>
        <v>1</v>
      </c>
      <c r="K3881" s="1">
        <f>Table3[[#This Row],[Risk 1 Simulated occurences]]*_xlfn.LOGNORM.INV(Table3[[#This Row],[RV lognorm]],(LN(ImpLow1)+LN(ImpUp1))/2,(LN(ImpUp1)-LN(ImpLow1))/3.29)</f>
        <v>40108.833596251483</v>
      </c>
      <c r="L3881">
        <f>_xlfn.BINOM.INV(BinomTrials,_xlfn.GAMMA.INV(Table3[[#This Row],[RV gamma]],GammaShape2,GammaRate2)/BinomTrials,Table3[[#This Row],[RV binom]])</f>
        <v>1</v>
      </c>
      <c r="M3881" s="1">
        <f>Table3[[#This Row],[Risk 2 simulated occurences]]*_xlfn.LOGNORM.INV(Table3[[#This Row],[RV lognorm]],(LN(ImpLow2)+LN(ImpUp2))/2,(LN(ImpUp2)-LN(ImpLow2))/3.29)</f>
        <v>4010883.35962515</v>
      </c>
    </row>
    <row r="3882" spans="7:13">
      <c r="G3882">
        <v>0.84968988636959808</v>
      </c>
      <c r="H3882">
        <v>0.86635047237684504</v>
      </c>
      <c r="I3882">
        <v>0.88301105838409211</v>
      </c>
      <c r="J3882">
        <f>_xlfn.BINOM.INV(BinomTrials,_xlfn.GAMMA.INV(Table3[[#This Row],[RV gamma]],GammaShape1,GammaRate1)/BinomTrials,Table3[[#This Row],[RV binom]])</f>
        <v>1</v>
      </c>
      <c r="K3882" s="1">
        <f>Table3[[#This Row],[Risk 1 Simulated occurences]]*_xlfn.LOGNORM.INV(Table3[[#This Row],[RV lognorm]],(LN(ImpLow1)+LN(ImpUp1))/2,(LN(ImpUp1)-LN(ImpLow1))/3.29)</f>
        <v>72736.954513239107</v>
      </c>
      <c r="L3882">
        <f>_xlfn.BINOM.INV(BinomTrials,_xlfn.GAMMA.INV(Table3[[#This Row],[RV gamma]],GammaShape2,GammaRate2)/BinomTrials,Table3[[#This Row],[RV binom]])</f>
        <v>1</v>
      </c>
      <c r="M3882" s="1">
        <f>Table3[[#This Row],[Risk 2 simulated occurences]]*_xlfn.LOGNORM.INV(Table3[[#This Row],[RV lognorm]],(LN(ImpLow2)+LN(ImpUp2))/2,(LN(ImpUp2)-LN(ImpLow2))/3.29)</f>
        <v>7273695.4513239143</v>
      </c>
    </row>
    <row r="3883" spans="7:13">
      <c r="G3883">
        <v>0.73792021383434547</v>
      </c>
      <c r="H3883">
        <v>0.75238923763501886</v>
      </c>
      <c r="I3883">
        <v>0.76685826143569236</v>
      </c>
      <c r="J3883">
        <f>_xlfn.BINOM.INV(BinomTrials,_xlfn.GAMMA.INV(Table3[[#This Row],[RV gamma]],GammaShape1,GammaRate1)/BinomTrials,Table3[[#This Row],[RV binom]])</f>
        <v>1</v>
      </c>
      <c r="K3883" s="1">
        <f>Table3[[#This Row],[Risk 1 Simulated occurences]]*_xlfn.LOGNORM.INV(Table3[[#This Row],[RV lognorm]],(LN(ImpLow1)+LN(ImpUp1))/2,(LN(ImpUp1)-LN(ImpLow1))/3.29)</f>
        <v>52655.111677751513</v>
      </c>
      <c r="L3883">
        <f>_xlfn.BINOM.INV(BinomTrials,_xlfn.GAMMA.INV(Table3[[#This Row],[RV gamma]],GammaShape2,GammaRate2)/BinomTrials,Table3[[#This Row],[RV binom]])</f>
        <v>0</v>
      </c>
      <c r="M3883" s="1">
        <f>Table3[[#This Row],[Risk 2 simulated occurences]]*_xlfn.LOGNORM.INV(Table3[[#This Row],[RV lognorm]],(LN(ImpLow2)+LN(ImpUp2))/2,(LN(ImpUp2)-LN(ImpLow2))/3.29)</f>
        <v>0</v>
      </c>
    </row>
    <row r="3884" spans="7:13">
      <c r="G3884">
        <v>0.22503391384381519</v>
      </c>
      <c r="H3884">
        <v>0.40591693176232135</v>
      </c>
      <c r="I3884">
        <v>0.58679994968082749</v>
      </c>
      <c r="J3884">
        <f>_xlfn.BINOM.INV(BinomTrials,_xlfn.GAMMA.INV(Table3[[#This Row],[RV gamma]],GammaShape1,GammaRate1)/BinomTrials,Table3[[#This Row],[RV binom]])</f>
        <v>0</v>
      </c>
      <c r="K3884" s="1">
        <f>Table3[[#This Row],[Risk 1 Simulated occurences]]*_xlfn.LOGNORM.INV(Table3[[#This Row],[RV lognorm]],(LN(ImpLow1)+LN(ImpUp1))/2,(LN(ImpUp1)-LN(ImpLow1))/3.29)</f>
        <v>0</v>
      </c>
      <c r="L3884">
        <f>_xlfn.BINOM.INV(BinomTrials,_xlfn.GAMMA.INV(Table3[[#This Row],[RV gamma]],GammaShape2,GammaRate2)/BinomTrials,Table3[[#This Row],[RV binom]])</f>
        <v>0</v>
      </c>
      <c r="M3884" s="1">
        <f>Table3[[#This Row],[Risk 2 simulated occurences]]*_xlfn.LOGNORM.INV(Table3[[#This Row],[RV lognorm]],(LN(ImpLow2)+LN(ImpUp2))/2,(LN(ImpUp2)-LN(ImpLow2))/3.29)</f>
        <v>0</v>
      </c>
    </row>
    <row r="3885" spans="7:13">
      <c r="G3885">
        <v>0.14498997300164307</v>
      </c>
      <c r="H3885">
        <v>0.24587212933500863</v>
      </c>
      <c r="I3885">
        <v>0.34675428566837418</v>
      </c>
      <c r="J3885">
        <f>_xlfn.BINOM.INV(BinomTrials,_xlfn.GAMMA.INV(Table3[[#This Row],[RV gamma]],GammaShape1,GammaRate1)/BinomTrials,Table3[[#This Row],[RV binom]])</f>
        <v>0</v>
      </c>
      <c r="K3885" s="1">
        <f>Table3[[#This Row],[Risk 1 Simulated occurences]]*_xlfn.LOGNORM.INV(Table3[[#This Row],[RV lognorm]],(LN(ImpLow1)+LN(ImpUp1))/2,(LN(ImpUp1)-LN(ImpLow1))/3.29)</f>
        <v>0</v>
      </c>
      <c r="L3885">
        <f>_xlfn.BINOM.INV(BinomTrials,_xlfn.GAMMA.INV(Table3[[#This Row],[RV gamma]],GammaShape2,GammaRate2)/BinomTrials,Table3[[#This Row],[RV binom]])</f>
        <v>0</v>
      </c>
      <c r="M3885" s="1">
        <f>Table3[[#This Row],[Risk 2 simulated occurences]]*_xlfn.LOGNORM.INV(Table3[[#This Row],[RV lognorm]],(LN(ImpLow2)+LN(ImpUp2))/2,(LN(ImpUp2)-LN(ImpLow2))/3.29)</f>
        <v>0</v>
      </c>
    </row>
    <row r="3886" spans="7:13">
      <c r="G3886">
        <v>0.84647623861510135</v>
      </c>
      <c r="H3886">
        <v>0.37287773348990721</v>
      </c>
      <c r="I3886">
        <v>0.89927922836471308</v>
      </c>
      <c r="J3886">
        <f>_xlfn.BINOM.INV(BinomTrials,_xlfn.GAMMA.INV(Table3[[#This Row],[RV gamma]],GammaShape1,GammaRate1)/BinomTrials,Table3[[#This Row],[RV binom]])</f>
        <v>0</v>
      </c>
      <c r="K3886" s="1">
        <f>Table3[[#This Row],[Risk 1 Simulated occurences]]*_xlfn.LOGNORM.INV(Table3[[#This Row],[RV lognorm]],(LN(ImpLow1)+LN(ImpUp1))/2,(LN(ImpUp1)-LN(ImpLow1))/3.29)</f>
        <v>0</v>
      </c>
      <c r="L3886">
        <f>_xlfn.BINOM.INV(BinomTrials,_xlfn.GAMMA.INV(Table3[[#This Row],[RV gamma]],GammaShape2,GammaRate2)/BinomTrials,Table3[[#This Row],[RV binom]])</f>
        <v>0</v>
      </c>
      <c r="M3886" s="1">
        <f>Table3[[#This Row],[Risk 2 simulated occurences]]*_xlfn.LOGNORM.INV(Table3[[#This Row],[RV lognorm]],(LN(ImpLow2)+LN(ImpUp2))/2,(LN(ImpUp2)-LN(ImpLow2))/3.29)</f>
        <v>0</v>
      </c>
    </row>
    <row r="3887" spans="7:13">
      <c r="G3887">
        <v>0.72614240400779173</v>
      </c>
      <c r="H3887">
        <v>0.95606676487068964</v>
      </c>
      <c r="I3887">
        <v>0.18599112573358748</v>
      </c>
      <c r="J3887">
        <f>_xlfn.BINOM.INV(BinomTrials,_xlfn.GAMMA.INV(Table3[[#This Row],[RV gamma]],GammaShape1,GammaRate1)/BinomTrials,Table3[[#This Row],[RV binom]])</f>
        <v>2</v>
      </c>
      <c r="K3887" s="1">
        <f>Table3[[#This Row],[Risk 1 Simulated occurences]]*_xlfn.LOGNORM.INV(Table3[[#This Row],[RV lognorm]],(LN(ImpLow1)+LN(ImpUp1))/2,(LN(ImpUp1)-LN(ImpLow1))/3.29)</f>
        <v>33858.86604294998</v>
      </c>
      <c r="L3887">
        <f>_xlfn.BINOM.INV(BinomTrials,_xlfn.GAMMA.INV(Table3[[#This Row],[RV gamma]],GammaShape2,GammaRate2)/BinomTrials,Table3[[#This Row],[RV binom]])</f>
        <v>1</v>
      </c>
      <c r="M3887" s="1">
        <f>Table3[[#This Row],[Risk 2 simulated occurences]]*_xlfn.LOGNORM.INV(Table3[[#This Row],[RV lognorm]],(LN(ImpLow2)+LN(ImpUp2))/2,(LN(ImpUp2)-LN(ImpLow2))/3.29)</f>
        <v>1692943.3021474967</v>
      </c>
    </row>
    <row r="3888" spans="7:13">
      <c r="G3888">
        <v>0.2753841589556002</v>
      </c>
      <c r="H3888">
        <v>0.61411718168021978</v>
      </c>
      <c r="I3888">
        <v>0.95285020440483936</v>
      </c>
      <c r="J3888">
        <f>_xlfn.BINOM.INV(BinomTrials,_xlfn.GAMMA.INV(Table3[[#This Row],[RV gamma]],GammaShape1,GammaRate1)/BinomTrials,Table3[[#This Row],[RV binom]])</f>
        <v>0</v>
      </c>
      <c r="K3888" s="1">
        <f>Table3[[#This Row],[Risk 1 Simulated occurences]]*_xlfn.LOGNORM.INV(Table3[[#This Row],[RV lognorm]],(LN(ImpLow1)+LN(ImpUp1))/2,(LN(ImpUp1)-LN(ImpLow1))/3.29)</f>
        <v>0</v>
      </c>
      <c r="L3888">
        <f>_xlfn.BINOM.INV(BinomTrials,_xlfn.GAMMA.INV(Table3[[#This Row],[RV gamma]],GammaShape2,GammaRate2)/BinomTrials,Table3[[#This Row],[RV binom]])</f>
        <v>0</v>
      </c>
      <c r="M3888" s="1">
        <f>Table3[[#This Row],[Risk 2 simulated occurences]]*_xlfn.LOGNORM.INV(Table3[[#This Row],[RV lognorm]],(LN(ImpLow2)+LN(ImpUp2))/2,(LN(ImpUp2)-LN(ImpLow2))/3.29)</f>
        <v>0</v>
      </c>
    </row>
    <row r="3889" spans="7:13">
      <c r="G3889">
        <v>0.38155956677233782</v>
      </c>
      <c r="H3889">
        <v>0.46747249945414837</v>
      </c>
      <c r="I3889">
        <v>0.55338543213595892</v>
      </c>
      <c r="J3889">
        <f>_xlfn.BINOM.INV(BinomTrials,_xlfn.GAMMA.INV(Table3[[#This Row],[RV gamma]],GammaShape1,GammaRate1)/BinomTrials,Table3[[#This Row],[RV binom]])</f>
        <v>0</v>
      </c>
      <c r="K3889" s="1">
        <f>Table3[[#This Row],[Risk 1 Simulated occurences]]*_xlfn.LOGNORM.INV(Table3[[#This Row],[RV lognorm]],(LN(ImpLow1)+LN(ImpUp1))/2,(LN(ImpUp1)-LN(ImpLow1))/3.29)</f>
        <v>0</v>
      </c>
      <c r="L3889">
        <f>_xlfn.BINOM.INV(BinomTrials,_xlfn.GAMMA.INV(Table3[[#This Row],[RV gamma]],GammaShape2,GammaRate2)/BinomTrials,Table3[[#This Row],[RV binom]])</f>
        <v>0</v>
      </c>
      <c r="M3889" s="1">
        <f>Table3[[#This Row],[Risk 2 simulated occurences]]*_xlfn.LOGNORM.INV(Table3[[#This Row],[RV lognorm]],(LN(ImpLow2)+LN(ImpUp2))/2,(LN(ImpUp2)-LN(ImpLow2))/3.29)</f>
        <v>0</v>
      </c>
    </row>
    <row r="3890" spans="7:13">
      <c r="G3890">
        <v>0.87163874268142449</v>
      </c>
      <c r="H3890">
        <v>0.81029832587125639</v>
      </c>
      <c r="I3890">
        <v>0.74895790906108817</v>
      </c>
      <c r="J3890">
        <f>_xlfn.BINOM.INV(BinomTrials,_xlfn.GAMMA.INV(Table3[[#This Row],[RV gamma]],GammaShape1,GammaRate1)/BinomTrials,Table3[[#This Row],[RV binom]])</f>
        <v>1</v>
      </c>
      <c r="K3890" s="1">
        <f>Table3[[#This Row],[Risk 1 Simulated occurences]]*_xlfn.LOGNORM.INV(Table3[[#This Row],[RV lognorm]],(LN(ImpLow1)+LN(ImpUp1))/2,(LN(ImpUp1)-LN(ImpLow1))/3.29)</f>
        <v>50584.379542168674</v>
      </c>
      <c r="L3890">
        <f>_xlfn.BINOM.INV(BinomTrials,_xlfn.GAMMA.INV(Table3[[#This Row],[RV gamma]],GammaShape2,GammaRate2)/BinomTrials,Table3[[#This Row],[RV binom]])</f>
        <v>0</v>
      </c>
      <c r="M3890" s="1">
        <f>Table3[[#This Row],[Risk 2 simulated occurences]]*_xlfn.LOGNORM.INV(Table3[[#This Row],[RV lognorm]],(LN(ImpLow2)+LN(ImpUp2))/2,(LN(ImpUp2)-LN(ImpLow2))/3.29)</f>
        <v>0</v>
      </c>
    </row>
    <row r="3891" spans="7:13">
      <c r="G3891">
        <v>0.63234824670122391</v>
      </c>
      <c r="H3891">
        <v>0.68396291820516941</v>
      </c>
      <c r="I3891">
        <v>0.73557758970911502</v>
      </c>
      <c r="J3891">
        <f>_xlfn.BINOM.INV(BinomTrials,_xlfn.GAMMA.INV(Table3[[#This Row],[RV gamma]],GammaShape1,GammaRate1)/BinomTrials,Table3[[#This Row],[RV binom]])</f>
        <v>1</v>
      </c>
      <c r="K3891" s="1">
        <f>Table3[[#This Row],[Risk 1 Simulated occurences]]*_xlfn.LOGNORM.INV(Table3[[#This Row],[RV lognorm]],(LN(ImpLow1)+LN(ImpUp1))/2,(LN(ImpUp1)-LN(ImpLow1))/3.29)</f>
        <v>49138.237116080367</v>
      </c>
      <c r="L3891">
        <f>_xlfn.BINOM.INV(BinomTrials,_xlfn.GAMMA.INV(Table3[[#This Row],[RV gamma]],GammaShape2,GammaRate2)/BinomTrials,Table3[[#This Row],[RV binom]])</f>
        <v>0</v>
      </c>
      <c r="M3891" s="1">
        <f>Table3[[#This Row],[Risk 2 simulated occurences]]*_xlfn.LOGNORM.INV(Table3[[#This Row],[RV lognorm]],(LN(ImpLow2)+LN(ImpUp2))/2,(LN(ImpUp2)-LN(ImpLow2))/3.29)</f>
        <v>0</v>
      </c>
    </row>
    <row r="3892" spans="7:13">
      <c r="G3892">
        <v>0.87698230746992967</v>
      </c>
      <c r="H3892">
        <v>0.36476627428306557</v>
      </c>
      <c r="I3892">
        <v>0.85255024109620148</v>
      </c>
      <c r="J3892">
        <f>_xlfn.BINOM.INV(BinomTrials,_xlfn.GAMMA.INV(Table3[[#This Row],[RV gamma]],GammaShape1,GammaRate1)/BinomTrials,Table3[[#This Row],[RV binom]])</f>
        <v>0</v>
      </c>
      <c r="K3892" s="1">
        <f>Table3[[#This Row],[Risk 1 Simulated occurences]]*_xlfn.LOGNORM.INV(Table3[[#This Row],[RV lognorm]],(LN(ImpLow1)+LN(ImpUp1))/2,(LN(ImpUp1)-LN(ImpLow1))/3.29)</f>
        <v>0</v>
      </c>
      <c r="L3892">
        <f>_xlfn.BINOM.INV(BinomTrials,_xlfn.GAMMA.INV(Table3[[#This Row],[RV gamma]],GammaShape2,GammaRate2)/BinomTrials,Table3[[#This Row],[RV binom]])</f>
        <v>0</v>
      </c>
      <c r="M3892" s="1">
        <f>Table3[[#This Row],[Risk 2 simulated occurences]]*_xlfn.LOGNORM.INV(Table3[[#This Row],[RV lognorm]],(LN(ImpLow2)+LN(ImpUp2))/2,(LN(ImpUp2)-LN(ImpLow2))/3.29)</f>
        <v>0</v>
      </c>
    </row>
    <row r="3893" spans="7:13">
      <c r="G3893">
        <v>0.44164164710866366</v>
      </c>
      <c r="H3893">
        <v>0.62677187548334334</v>
      </c>
      <c r="I3893">
        <v>0.81190210385802297</v>
      </c>
      <c r="J3893">
        <f>_xlfn.BINOM.INV(BinomTrials,_xlfn.GAMMA.INV(Table3[[#This Row],[RV gamma]],GammaShape1,GammaRate1)/BinomTrials,Table3[[#This Row],[RV binom]])</f>
        <v>1</v>
      </c>
      <c r="K3893" s="1">
        <f>Table3[[#This Row],[Risk 1 Simulated occurences]]*_xlfn.LOGNORM.INV(Table3[[#This Row],[RV lognorm]],(LN(ImpLow1)+LN(ImpUp1))/2,(LN(ImpUp1)-LN(ImpLow1))/3.29)</f>
        <v>58745.538842430171</v>
      </c>
      <c r="L3893">
        <f>_xlfn.BINOM.INV(BinomTrials,_xlfn.GAMMA.INV(Table3[[#This Row],[RV gamma]],GammaShape2,GammaRate2)/BinomTrials,Table3[[#This Row],[RV binom]])</f>
        <v>0</v>
      </c>
      <c r="M3893" s="1">
        <f>Table3[[#This Row],[Risk 2 simulated occurences]]*_xlfn.LOGNORM.INV(Table3[[#This Row],[RV lognorm]],(LN(ImpLow2)+LN(ImpUp2))/2,(LN(ImpUp2)-LN(ImpLow2))/3.29)</f>
        <v>0</v>
      </c>
    </row>
    <row r="3894" spans="7:13">
      <c r="G3894">
        <v>0.67116295530980585</v>
      </c>
      <c r="H3894">
        <v>0.15491124855117464</v>
      </c>
      <c r="I3894">
        <v>0.63865954179254336</v>
      </c>
      <c r="J3894">
        <f>_xlfn.BINOM.INV(BinomTrials,_xlfn.GAMMA.INV(Table3[[#This Row],[RV gamma]],GammaShape1,GammaRate1)/BinomTrials,Table3[[#This Row],[RV binom]])</f>
        <v>0</v>
      </c>
      <c r="K3894" s="1">
        <f>Table3[[#This Row],[Risk 1 Simulated occurences]]*_xlfn.LOGNORM.INV(Table3[[#This Row],[RV lognorm]],(LN(ImpLow1)+LN(ImpUp1))/2,(LN(ImpUp1)-LN(ImpLow1))/3.29)</f>
        <v>0</v>
      </c>
      <c r="L3894">
        <f>_xlfn.BINOM.INV(BinomTrials,_xlfn.GAMMA.INV(Table3[[#This Row],[RV gamma]],GammaShape2,GammaRate2)/BinomTrials,Table3[[#This Row],[RV binom]])</f>
        <v>0</v>
      </c>
      <c r="M3894" s="1">
        <f>Table3[[#This Row],[Risk 2 simulated occurences]]*_xlfn.LOGNORM.INV(Table3[[#This Row],[RV lognorm]],(LN(ImpLow2)+LN(ImpUp2))/2,(LN(ImpUp2)-LN(ImpLow2))/3.29)</f>
        <v>0</v>
      </c>
    </row>
    <row r="3895" spans="7:13">
      <c r="G3895">
        <v>0.23578989190784744</v>
      </c>
      <c r="H3895">
        <v>0.59335439959231506</v>
      </c>
      <c r="I3895">
        <v>0.95091890727678263</v>
      </c>
      <c r="J3895">
        <f>_xlfn.BINOM.INV(BinomTrials,_xlfn.GAMMA.INV(Table3[[#This Row],[RV gamma]],GammaShape1,GammaRate1)/BinomTrials,Table3[[#This Row],[RV binom]])</f>
        <v>0</v>
      </c>
      <c r="K3895" s="1">
        <f>Table3[[#This Row],[Risk 1 Simulated occurences]]*_xlfn.LOGNORM.INV(Table3[[#This Row],[RV lognorm]],(LN(ImpLow1)+LN(ImpUp1))/2,(LN(ImpUp1)-LN(ImpLow1))/3.29)</f>
        <v>0</v>
      </c>
      <c r="L3895">
        <f>_xlfn.BINOM.INV(BinomTrials,_xlfn.GAMMA.INV(Table3[[#This Row],[RV gamma]],GammaShape2,GammaRate2)/BinomTrials,Table3[[#This Row],[RV binom]])</f>
        <v>0</v>
      </c>
      <c r="M3895" s="1">
        <f>Table3[[#This Row],[Risk 2 simulated occurences]]*_xlfn.LOGNORM.INV(Table3[[#This Row],[RV lognorm]],(LN(ImpLow2)+LN(ImpUp2))/2,(LN(ImpUp2)-LN(ImpLow2))/3.29)</f>
        <v>0</v>
      </c>
    </row>
    <row r="3896" spans="7:13">
      <c r="G3896">
        <v>0.92071329519185852</v>
      </c>
      <c r="H3896">
        <v>0.5073939480387577</v>
      </c>
      <c r="I3896">
        <v>9.4074600885656945E-2</v>
      </c>
      <c r="J3896">
        <f>_xlfn.BINOM.INV(BinomTrials,_xlfn.GAMMA.INV(Table3[[#This Row],[RV gamma]],GammaShape1,GammaRate1)/BinomTrials,Table3[[#This Row],[RV binom]])</f>
        <v>0</v>
      </c>
      <c r="K3896" s="1">
        <f>Table3[[#This Row],[Risk 1 Simulated occurences]]*_xlfn.LOGNORM.INV(Table3[[#This Row],[RV lognorm]],(LN(ImpLow1)+LN(ImpUp1))/2,(LN(ImpUp1)-LN(ImpLow1))/3.29)</f>
        <v>0</v>
      </c>
      <c r="L3896">
        <f>_xlfn.BINOM.INV(BinomTrials,_xlfn.GAMMA.INV(Table3[[#This Row],[RV gamma]],GammaShape2,GammaRate2)/BinomTrials,Table3[[#This Row],[RV binom]])</f>
        <v>0</v>
      </c>
      <c r="M3896" s="1">
        <f>Table3[[#This Row],[Risk 2 simulated occurences]]*_xlfn.LOGNORM.INV(Table3[[#This Row],[RV lognorm]],(LN(ImpLow2)+LN(ImpUp2))/2,(LN(ImpUp2)-LN(ImpLow2))/3.29)</f>
        <v>0</v>
      </c>
    </row>
    <row r="3897" spans="7:13">
      <c r="G3897">
        <v>0.42835228956693422</v>
      </c>
      <c r="H3897">
        <v>0.77008468740157998</v>
      </c>
      <c r="I3897">
        <v>0.11181708523622579</v>
      </c>
      <c r="J3897">
        <f>_xlfn.BINOM.INV(BinomTrials,_xlfn.GAMMA.INV(Table3[[#This Row],[RV gamma]],GammaShape1,GammaRate1)/BinomTrials,Table3[[#This Row],[RV binom]])</f>
        <v>1</v>
      </c>
      <c r="K3897" s="1">
        <f>Table3[[#This Row],[Risk 1 Simulated occurences]]*_xlfn.LOGNORM.INV(Table3[[#This Row],[RV lognorm]],(LN(ImpLow1)+LN(ImpUp1))/2,(LN(ImpUp1)-LN(ImpLow1))/3.29)</f>
        <v>13493.204865147645</v>
      </c>
      <c r="L3897">
        <f>_xlfn.BINOM.INV(BinomTrials,_xlfn.GAMMA.INV(Table3[[#This Row],[RV gamma]],GammaShape2,GammaRate2)/BinomTrials,Table3[[#This Row],[RV binom]])</f>
        <v>0</v>
      </c>
      <c r="M3897" s="1">
        <f>Table3[[#This Row],[Risk 2 simulated occurences]]*_xlfn.LOGNORM.INV(Table3[[#This Row],[RV lognorm]],(LN(ImpLow2)+LN(ImpUp2))/2,(LN(ImpUp2)-LN(ImpLow2))/3.29)</f>
        <v>0</v>
      </c>
    </row>
    <row r="3898" spans="7:13">
      <c r="G3898">
        <v>0.31693075146383176</v>
      </c>
      <c r="H3898">
        <v>0.81334115835527943</v>
      </c>
      <c r="I3898">
        <v>0.30975156524672709</v>
      </c>
      <c r="J3898">
        <f>_xlfn.BINOM.INV(BinomTrials,_xlfn.GAMMA.INV(Table3[[#This Row],[RV gamma]],GammaShape1,GammaRate1)/BinomTrials,Table3[[#This Row],[RV binom]])</f>
        <v>1</v>
      </c>
      <c r="K3898" s="1">
        <f>Table3[[#This Row],[Risk 1 Simulated occurences]]*_xlfn.LOGNORM.INV(Table3[[#This Row],[RV lognorm]],(LN(ImpLow1)+LN(ImpUp1))/2,(LN(ImpUp1)-LN(ImpLow1))/3.29)</f>
        <v>22339.401356700866</v>
      </c>
      <c r="L3898">
        <f>_xlfn.BINOM.INV(BinomTrials,_xlfn.GAMMA.INV(Table3[[#This Row],[RV gamma]],GammaShape2,GammaRate2)/BinomTrials,Table3[[#This Row],[RV binom]])</f>
        <v>0</v>
      </c>
      <c r="M3898" s="1">
        <f>Table3[[#This Row],[Risk 2 simulated occurences]]*_xlfn.LOGNORM.INV(Table3[[#This Row],[RV lognorm]],(LN(ImpLow2)+LN(ImpUp2))/2,(LN(ImpUp2)-LN(ImpLow2))/3.29)</f>
        <v>0</v>
      </c>
    </row>
    <row r="3899" spans="7:13">
      <c r="G3899">
        <v>0.65513985262026075</v>
      </c>
      <c r="H3899">
        <v>0.82484847718144227</v>
      </c>
      <c r="I3899">
        <v>0.99455710174262391</v>
      </c>
      <c r="J3899">
        <f>_xlfn.BINOM.INV(BinomTrials,_xlfn.GAMMA.INV(Table3[[#This Row],[RV gamma]],GammaShape1,GammaRate1)/BinomTrials,Table3[[#This Row],[RV binom]])</f>
        <v>1</v>
      </c>
      <c r="K3899" s="1">
        <f>Table3[[#This Row],[Risk 1 Simulated occurences]]*_xlfn.LOGNORM.INV(Table3[[#This Row],[RV lognorm]],(LN(ImpLow1)+LN(ImpUp1))/2,(LN(ImpUp1)-LN(ImpLow1))/3.29)</f>
        <v>187916.37854408644</v>
      </c>
      <c r="L3899">
        <f>_xlfn.BINOM.INV(BinomTrials,_xlfn.GAMMA.INV(Table3[[#This Row],[RV gamma]],GammaShape2,GammaRate2)/BinomTrials,Table3[[#This Row],[RV binom]])</f>
        <v>0</v>
      </c>
      <c r="M3899" s="1">
        <f>Table3[[#This Row],[Risk 2 simulated occurences]]*_xlfn.LOGNORM.INV(Table3[[#This Row],[RV lognorm]],(LN(ImpLow2)+LN(ImpUp2))/2,(LN(ImpUp2)-LN(ImpLow2))/3.29)</f>
        <v>0</v>
      </c>
    </row>
    <row r="3900" spans="7:13">
      <c r="G3900">
        <v>0.93550298872194393</v>
      </c>
      <c r="H3900">
        <v>0.22835598850080557</v>
      </c>
      <c r="I3900">
        <v>0.52120898827966722</v>
      </c>
      <c r="J3900">
        <f>_xlfn.BINOM.INV(BinomTrials,_xlfn.GAMMA.INV(Table3[[#This Row],[RV gamma]],GammaShape1,GammaRate1)/BinomTrials,Table3[[#This Row],[RV binom]])</f>
        <v>0</v>
      </c>
      <c r="K3900" s="1">
        <f>Table3[[#This Row],[Risk 1 Simulated occurences]]*_xlfn.LOGNORM.INV(Table3[[#This Row],[RV lognorm]],(LN(ImpLow1)+LN(ImpUp1))/2,(LN(ImpUp1)-LN(ImpLow1))/3.29)</f>
        <v>0</v>
      </c>
      <c r="L3900">
        <f>_xlfn.BINOM.INV(BinomTrials,_xlfn.GAMMA.INV(Table3[[#This Row],[RV gamma]],GammaShape2,GammaRate2)/BinomTrials,Table3[[#This Row],[RV binom]])</f>
        <v>0</v>
      </c>
      <c r="M3900" s="1">
        <f>Table3[[#This Row],[Risk 2 simulated occurences]]*_xlfn.LOGNORM.INV(Table3[[#This Row],[RV lognorm]],(LN(ImpLow2)+LN(ImpUp2))/2,(LN(ImpUp2)-LN(ImpLow2))/3.29)</f>
        <v>0</v>
      </c>
    </row>
    <row r="3901" spans="7:13">
      <c r="G3901">
        <v>0.99873144971147709</v>
      </c>
      <c r="H3901">
        <v>0.97909873303915318</v>
      </c>
      <c r="I3901">
        <v>0.95946601636682916</v>
      </c>
      <c r="J3901">
        <f>_xlfn.BINOM.INV(BinomTrials,_xlfn.GAMMA.INV(Table3[[#This Row],[RV gamma]],GammaShape1,GammaRate1)/BinomTrials,Table3[[#This Row],[RV binom]])</f>
        <v>3</v>
      </c>
      <c r="K3901" s="1">
        <f>Table3[[#This Row],[Risk 1 Simulated occurences]]*_xlfn.LOGNORM.INV(Table3[[#This Row],[RV lognorm]],(LN(ImpLow1)+LN(ImpUp1))/2,(LN(ImpUp1)-LN(ImpLow1))/3.29)</f>
        <v>321640.9597695907</v>
      </c>
      <c r="L3901">
        <f>_xlfn.BINOM.INV(BinomTrials,_xlfn.GAMMA.INV(Table3[[#This Row],[RV gamma]],GammaShape2,GammaRate2)/BinomTrials,Table3[[#This Row],[RV binom]])</f>
        <v>2</v>
      </c>
      <c r="M3901" s="1">
        <f>Table3[[#This Row],[Risk 2 simulated occurences]]*_xlfn.LOGNORM.INV(Table3[[#This Row],[RV lognorm]],(LN(ImpLow2)+LN(ImpUp2))/2,(LN(ImpUp2)-LN(ImpLow2))/3.29)</f>
        <v>21442730.651306055</v>
      </c>
    </row>
    <row r="3902" spans="7:13">
      <c r="G3902">
        <v>0.67947530079608565</v>
      </c>
      <c r="H3902">
        <v>0.71240618904698927</v>
      </c>
      <c r="I3902">
        <v>0.74533707729789289</v>
      </c>
      <c r="J3902">
        <f>_xlfn.BINOM.INV(BinomTrials,_xlfn.GAMMA.INV(Table3[[#This Row],[RV gamma]],GammaShape1,GammaRate1)/BinomTrials,Table3[[#This Row],[RV binom]])</f>
        <v>1</v>
      </c>
      <c r="K3902" s="1">
        <f>Table3[[#This Row],[Risk 1 Simulated occurences]]*_xlfn.LOGNORM.INV(Table3[[#This Row],[RV lognorm]],(LN(ImpLow1)+LN(ImpUp1))/2,(LN(ImpUp1)-LN(ImpLow1))/3.29)</f>
        <v>50184.984449992902</v>
      </c>
      <c r="L3902">
        <f>_xlfn.BINOM.INV(BinomTrials,_xlfn.GAMMA.INV(Table3[[#This Row],[RV gamma]],GammaShape2,GammaRate2)/BinomTrials,Table3[[#This Row],[RV binom]])</f>
        <v>0</v>
      </c>
      <c r="M3902" s="1">
        <f>Table3[[#This Row],[Risk 2 simulated occurences]]*_xlfn.LOGNORM.INV(Table3[[#This Row],[RV lognorm]],(LN(ImpLow2)+LN(ImpUp2))/2,(LN(ImpUp2)-LN(ImpLow2))/3.29)</f>
        <v>0</v>
      </c>
    </row>
    <row r="3903" spans="7:13">
      <c r="G3903">
        <v>0.94138047981140227</v>
      </c>
      <c r="H3903">
        <v>0.41081931274888073</v>
      </c>
      <c r="I3903">
        <v>0.88025814568635918</v>
      </c>
      <c r="J3903">
        <f>_xlfn.BINOM.INV(BinomTrials,_xlfn.GAMMA.INV(Table3[[#This Row],[RV gamma]],GammaShape1,GammaRate1)/BinomTrials,Table3[[#This Row],[RV binom]])</f>
        <v>0</v>
      </c>
      <c r="K3903" s="1">
        <f>Table3[[#This Row],[Risk 1 Simulated occurences]]*_xlfn.LOGNORM.INV(Table3[[#This Row],[RV lognorm]],(LN(ImpLow1)+LN(ImpUp1))/2,(LN(ImpUp1)-LN(ImpLow1))/3.29)</f>
        <v>0</v>
      </c>
      <c r="L3903">
        <f>_xlfn.BINOM.INV(BinomTrials,_xlfn.GAMMA.INV(Table3[[#This Row],[RV gamma]],GammaShape2,GammaRate2)/BinomTrials,Table3[[#This Row],[RV binom]])</f>
        <v>0</v>
      </c>
      <c r="M3903" s="1">
        <f>Table3[[#This Row],[Risk 2 simulated occurences]]*_xlfn.LOGNORM.INV(Table3[[#This Row],[RV lognorm]],(LN(ImpLow2)+LN(ImpUp2))/2,(LN(ImpUp2)-LN(ImpLow2))/3.29)</f>
        <v>0</v>
      </c>
    </row>
    <row r="3904" spans="7:13">
      <c r="G3904">
        <v>0.78172419023780348</v>
      </c>
      <c r="H3904">
        <v>0.64018937043854474</v>
      </c>
      <c r="I3904">
        <v>0.49865455063928599</v>
      </c>
      <c r="J3904">
        <f>_xlfn.BINOM.INV(BinomTrials,_xlfn.GAMMA.INV(Table3[[#This Row],[RV gamma]],GammaShape1,GammaRate1)/BinomTrials,Table3[[#This Row],[RV binom]])</f>
        <v>1</v>
      </c>
      <c r="K3904" s="1">
        <f>Table3[[#This Row],[Risk 1 Simulated occurences]]*_xlfn.LOGNORM.INV(Table3[[#This Row],[RV lognorm]],(LN(ImpLow1)+LN(ImpUp1))/2,(LN(ImpUp1)-LN(ImpLow1))/3.29)</f>
        <v>31548.22354394244</v>
      </c>
      <c r="L3904">
        <f>_xlfn.BINOM.INV(BinomTrials,_xlfn.GAMMA.INV(Table3[[#This Row],[RV gamma]],GammaShape2,GammaRate2)/BinomTrials,Table3[[#This Row],[RV binom]])</f>
        <v>0</v>
      </c>
      <c r="M3904" s="1">
        <f>Table3[[#This Row],[Risk 2 simulated occurences]]*_xlfn.LOGNORM.INV(Table3[[#This Row],[RV lognorm]],(LN(ImpLow2)+LN(ImpUp2))/2,(LN(ImpUp2)-LN(ImpLow2))/3.29)</f>
        <v>0</v>
      </c>
    </row>
    <row r="3905" spans="7:13">
      <c r="G3905">
        <v>0.43846532676297489</v>
      </c>
      <c r="H3905">
        <v>0.66274896062107247</v>
      </c>
      <c r="I3905">
        <v>0.88703259447916993</v>
      </c>
      <c r="J3905">
        <f>_xlfn.BINOM.INV(BinomTrials,_xlfn.GAMMA.INV(Table3[[#This Row],[RV gamma]],GammaShape1,GammaRate1)/BinomTrials,Table3[[#This Row],[RV binom]])</f>
        <v>1</v>
      </c>
      <c r="K3905" s="1">
        <f>Table3[[#This Row],[Risk 1 Simulated occurences]]*_xlfn.LOGNORM.INV(Table3[[#This Row],[RV lognorm]],(LN(ImpLow1)+LN(ImpUp1))/2,(LN(ImpUp1)-LN(ImpLow1))/3.29)</f>
        <v>73799.57419977586</v>
      </c>
      <c r="L3905">
        <f>_xlfn.BINOM.INV(BinomTrials,_xlfn.GAMMA.INV(Table3[[#This Row],[RV gamma]],GammaShape2,GammaRate2)/BinomTrials,Table3[[#This Row],[RV binom]])</f>
        <v>0</v>
      </c>
      <c r="M3905" s="1">
        <f>Table3[[#This Row],[Risk 2 simulated occurences]]*_xlfn.LOGNORM.INV(Table3[[#This Row],[RV lognorm]],(LN(ImpLow2)+LN(ImpUp2))/2,(LN(ImpUp2)-LN(ImpLow2))/3.29)</f>
        <v>0</v>
      </c>
    </row>
    <row r="3906" spans="7:13">
      <c r="G3906">
        <v>0.28674690531880914</v>
      </c>
      <c r="H3906">
        <v>0.82178115836427601</v>
      </c>
      <c r="I3906">
        <v>0.35681541140974288</v>
      </c>
      <c r="J3906">
        <f>_xlfn.BINOM.INV(BinomTrials,_xlfn.GAMMA.INV(Table3[[#This Row],[RV gamma]],GammaShape1,GammaRate1)/BinomTrials,Table3[[#This Row],[RV binom]])</f>
        <v>1</v>
      </c>
      <c r="K3906" s="1">
        <f>Table3[[#This Row],[Risk 1 Simulated occurences]]*_xlfn.LOGNORM.INV(Table3[[#This Row],[RV lognorm]],(LN(ImpLow1)+LN(ImpUp1))/2,(LN(ImpUp1)-LN(ImpLow1))/3.29)</f>
        <v>24459.898936969777</v>
      </c>
      <c r="L3906">
        <f>_xlfn.BINOM.INV(BinomTrials,_xlfn.GAMMA.INV(Table3[[#This Row],[RV gamma]],GammaShape2,GammaRate2)/BinomTrials,Table3[[#This Row],[RV binom]])</f>
        <v>0</v>
      </c>
      <c r="M3906" s="1">
        <f>Table3[[#This Row],[Risk 2 simulated occurences]]*_xlfn.LOGNORM.INV(Table3[[#This Row],[RV lognorm]],(LN(ImpLow2)+LN(ImpUp2))/2,(LN(ImpUp2)-LN(ImpLow2))/3.29)</f>
        <v>0</v>
      </c>
    </row>
    <row r="3907" spans="7:13">
      <c r="G3907">
        <v>0.35523769322560994</v>
      </c>
      <c r="H3907">
        <v>0.67592862838689638</v>
      </c>
      <c r="I3907">
        <v>0.99661956354818282</v>
      </c>
      <c r="J3907">
        <f>_xlfn.BINOM.INV(BinomTrials,_xlfn.GAMMA.INV(Table3[[#This Row],[RV gamma]],GammaShape1,GammaRate1)/BinomTrials,Table3[[#This Row],[RV binom]])</f>
        <v>1</v>
      </c>
      <c r="K3907" s="1">
        <f>Table3[[#This Row],[Risk 1 Simulated occurences]]*_xlfn.LOGNORM.INV(Table3[[#This Row],[RV lognorm]],(LN(ImpLow1)+LN(ImpUp1))/2,(LN(ImpUp1)-LN(ImpLow1))/3.29)</f>
        <v>210485.17735476396</v>
      </c>
      <c r="L3907">
        <f>_xlfn.BINOM.INV(BinomTrials,_xlfn.GAMMA.INV(Table3[[#This Row],[RV gamma]],GammaShape2,GammaRate2)/BinomTrials,Table3[[#This Row],[RV binom]])</f>
        <v>0</v>
      </c>
      <c r="M3907" s="1">
        <f>Table3[[#This Row],[Risk 2 simulated occurences]]*_xlfn.LOGNORM.INV(Table3[[#This Row],[RV lognorm]],(LN(ImpLow2)+LN(ImpUp2))/2,(LN(ImpUp2)-LN(ImpLow2))/3.29)</f>
        <v>0</v>
      </c>
    </row>
    <row r="3908" spans="7:13">
      <c r="G3908">
        <v>0.47991004282604438</v>
      </c>
      <c r="H3908">
        <v>0.33245729856773154</v>
      </c>
      <c r="I3908">
        <v>0.18500455430941867</v>
      </c>
      <c r="J3908">
        <f>_xlfn.BINOM.INV(BinomTrials,_xlfn.GAMMA.INV(Table3[[#This Row],[RV gamma]],GammaShape1,GammaRate1)/BinomTrials,Table3[[#This Row],[RV binom]])</f>
        <v>0</v>
      </c>
      <c r="K3908" s="1">
        <f>Table3[[#This Row],[Risk 1 Simulated occurences]]*_xlfn.LOGNORM.INV(Table3[[#This Row],[RV lognorm]],(LN(ImpLow1)+LN(ImpUp1))/2,(LN(ImpUp1)-LN(ImpLow1))/3.29)</f>
        <v>0</v>
      </c>
      <c r="L3908">
        <f>_xlfn.BINOM.INV(BinomTrials,_xlfn.GAMMA.INV(Table3[[#This Row],[RV gamma]],GammaShape2,GammaRate2)/BinomTrials,Table3[[#This Row],[RV binom]])</f>
        <v>0</v>
      </c>
      <c r="M3908" s="1">
        <f>Table3[[#This Row],[Risk 2 simulated occurences]]*_xlfn.LOGNORM.INV(Table3[[#This Row],[RV lognorm]],(LN(ImpLow2)+LN(ImpUp2))/2,(LN(ImpUp2)-LN(ImpLow2))/3.29)</f>
        <v>0</v>
      </c>
    </row>
    <row r="3909" spans="7:13">
      <c r="G3909">
        <v>0.84808977732811575</v>
      </c>
      <c r="H3909">
        <v>0.60981702786396119</v>
      </c>
      <c r="I3909">
        <v>0.37154427839980658</v>
      </c>
      <c r="J3909">
        <f>_xlfn.BINOM.INV(BinomTrials,_xlfn.GAMMA.INV(Table3[[#This Row],[RV gamma]],GammaShape1,GammaRate1)/BinomTrials,Table3[[#This Row],[RV binom]])</f>
        <v>1</v>
      </c>
      <c r="K3909" s="1">
        <f>Table3[[#This Row],[Risk 1 Simulated occurences]]*_xlfn.LOGNORM.INV(Table3[[#This Row],[RV lognorm]],(LN(ImpLow1)+LN(ImpUp1))/2,(LN(ImpUp1)-LN(ImpLow1))/3.29)</f>
        <v>25140.566527609797</v>
      </c>
      <c r="L3909">
        <f>_xlfn.BINOM.INV(BinomTrials,_xlfn.GAMMA.INV(Table3[[#This Row],[RV gamma]],GammaShape2,GammaRate2)/BinomTrials,Table3[[#This Row],[RV binom]])</f>
        <v>0</v>
      </c>
      <c r="M3909" s="1">
        <f>Table3[[#This Row],[Risk 2 simulated occurences]]*_xlfn.LOGNORM.INV(Table3[[#This Row],[RV lognorm]],(LN(ImpLow2)+LN(ImpUp2))/2,(LN(ImpUp2)-LN(ImpLow2))/3.29)</f>
        <v>0</v>
      </c>
    </row>
    <row r="3910" spans="7:13">
      <c r="G3910">
        <v>0.84488755364198587</v>
      </c>
      <c r="H3910">
        <v>0.19478730959575033</v>
      </c>
      <c r="I3910">
        <v>0.54468706554951474</v>
      </c>
      <c r="J3910">
        <f>_xlfn.BINOM.INV(BinomTrials,_xlfn.GAMMA.INV(Table3[[#This Row],[RV gamma]],GammaShape1,GammaRate1)/BinomTrials,Table3[[#This Row],[RV binom]])</f>
        <v>0</v>
      </c>
      <c r="K3910" s="1">
        <f>Table3[[#This Row],[Risk 1 Simulated occurences]]*_xlfn.LOGNORM.INV(Table3[[#This Row],[RV lognorm]],(LN(ImpLow1)+LN(ImpUp1))/2,(LN(ImpUp1)-LN(ImpLow1))/3.29)</f>
        <v>0</v>
      </c>
      <c r="L3910">
        <f>_xlfn.BINOM.INV(BinomTrials,_xlfn.GAMMA.INV(Table3[[#This Row],[RV gamma]],GammaShape2,GammaRate2)/BinomTrials,Table3[[#This Row],[RV binom]])</f>
        <v>0</v>
      </c>
      <c r="M3910" s="1">
        <f>Table3[[#This Row],[Risk 2 simulated occurences]]*_xlfn.LOGNORM.INV(Table3[[#This Row],[RV lognorm]],(LN(ImpLow2)+LN(ImpUp2))/2,(LN(ImpUp2)-LN(ImpLow2))/3.29)</f>
        <v>0</v>
      </c>
    </row>
    <row r="3911" spans="7:13">
      <c r="G3911">
        <v>2.5114060856920695E-2</v>
      </c>
      <c r="H3911">
        <v>0.79031237577568381</v>
      </c>
      <c r="I3911">
        <v>0.55551069069444703</v>
      </c>
      <c r="J3911">
        <f>_xlfn.BINOM.INV(BinomTrials,_xlfn.GAMMA.INV(Table3[[#This Row],[RV gamma]],GammaShape1,GammaRate1)/BinomTrials,Table3[[#This Row],[RV binom]])</f>
        <v>1</v>
      </c>
      <c r="K3911" s="1">
        <f>Table3[[#This Row],[Risk 1 Simulated occurences]]*_xlfn.LOGNORM.INV(Table3[[#This Row],[RV lognorm]],(LN(ImpLow1)+LN(ImpUp1))/2,(LN(ImpUp1)-LN(ImpLow1))/3.29)</f>
        <v>34868.287582463607</v>
      </c>
      <c r="L3911">
        <f>_xlfn.BINOM.INV(BinomTrials,_xlfn.GAMMA.INV(Table3[[#This Row],[RV gamma]],GammaShape2,GammaRate2)/BinomTrials,Table3[[#This Row],[RV binom]])</f>
        <v>0</v>
      </c>
      <c r="M3911" s="1">
        <f>Table3[[#This Row],[Risk 2 simulated occurences]]*_xlfn.LOGNORM.INV(Table3[[#This Row],[RV lognorm]],(LN(ImpLow2)+LN(ImpUp2))/2,(LN(ImpUp2)-LN(ImpLow2))/3.29)</f>
        <v>0</v>
      </c>
    </row>
    <row r="3912" spans="7:13">
      <c r="G3912">
        <v>9.2020822266126429E-2</v>
      </c>
      <c r="H3912">
        <v>0.78009966191840341</v>
      </c>
      <c r="I3912">
        <v>0.46817850157068042</v>
      </c>
      <c r="J3912">
        <f>_xlfn.BINOM.INV(BinomTrials,_xlfn.GAMMA.INV(Table3[[#This Row],[RV gamma]],GammaShape1,GammaRate1)/BinomTrials,Table3[[#This Row],[RV binom]])</f>
        <v>1</v>
      </c>
      <c r="K3912" s="1">
        <f>Table3[[#This Row],[Risk 1 Simulated occurences]]*_xlfn.LOGNORM.INV(Table3[[#This Row],[RV lognorm]],(LN(ImpLow1)+LN(ImpUp1))/2,(LN(ImpUp1)-LN(ImpLow1))/3.29)</f>
        <v>29904.025459495439</v>
      </c>
      <c r="L3912">
        <f>_xlfn.BINOM.INV(BinomTrials,_xlfn.GAMMA.INV(Table3[[#This Row],[RV gamma]],GammaShape2,GammaRate2)/BinomTrials,Table3[[#This Row],[RV binom]])</f>
        <v>0</v>
      </c>
      <c r="M3912" s="1">
        <f>Table3[[#This Row],[Risk 2 simulated occurences]]*_xlfn.LOGNORM.INV(Table3[[#This Row],[RV lognorm]],(LN(ImpLow2)+LN(ImpUp2))/2,(LN(ImpUp2)-LN(ImpLow2))/3.29)</f>
        <v>0</v>
      </c>
    </row>
    <row r="3913" spans="7:13">
      <c r="G3913">
        <v>0.59395982678698367</v>
      </c>
      <c r="H3913">
        <v>0.1350178626063363</v>
      </c>
      <c r="I3913">
        <v>0.67607589842568894</v>
      </c>
      <c r="J3913">
        <f>_xlfn.BINOM.INV(BinomTrials,_xlfn.GAMMA.INV(Table3[[#This Row],[RV gamma]],GammaShape1,GammaRate1)/BinomTrials,Table3[[#This Row],[RV binom]])</f>
        <v>0</v>
      </c>
      <c r="K3913" s="1">
        <f>Table3[[#This Row],[Risk 1 Simulated occurences]]*_xlfn.LOGNORM.INV(Table3[[#This Row],[RV lognorm]],(LN(ImpLow1)+LN(ImpUp1))/2,(LN(ImpUp1)-LN(ImpLow1))/3.29)</f>
        <v>0</v>
      </c>
      <c r="L3913">
        <f>_xlfn.BINOM.INV(BinomTrials,_xlfn.GAMMA.INV(Table3[[#This Row],[RV gamma]],GammaShape2,GammaRate2)/BinomTrials,Table3[[#This Row],[RV binom]])</f>
        <v>0</v>
      </c>
      <c r="M3913" s="1">
        <f>Table3[[#This Row],[Risk 2 simulated occurences]]*_xlfn.LOGNORM.INV(Table3[[#This Row],[RV lognorm]],(LN(ImpLow2)+LN(ImpUp2))/2,(LN(ImpUp2)-LN(ImpLow2))/3.29)</f>
        <v>0</v>
      </c>
    </row>
    <row r="3914" spans="7:13">
      <c r="G3914">
        <v>0.68280880883466866</v>
      </c>
      <c r="H3914">
        <v>0.24521682469417194</v>
      </c>
      <c r="I3914">
        <v>0.80762484055367523</v>
      </c>
      <c r="J3914">
        <f>_xlfn.BINOM.INV(BinomTrials,_xlfn.GAMMA.INV(Table3[[#This Row],[RV gamma]],GammaShape1,GammaRate1)/BinomTrials,Table3[[#This Row],[RV binom]])</f>
        <v>0</v>
      </c>
      <c r="K3914" s="1">
        <f>Table3[[#This Row],[Risk 1 Simulated occurences]]*_xlfn.LOGNORM.INV(Table3[[#This Row],[RV lognorm]],(LN(ImpLow1)+LN(ImpUp1))/2,(LN(ImpUp1)-LN(ImpLow1))/3.29)</f>
        <v>0</v>
      </c>
      <c r="L3914">
        <f>_xlfn.BINOM.INV(BinomTrials,_xlfn.GAMMA.INV(Table3[[#This Row],[RV gamma]],GammaShape2,GammaRate2)/BinomTrials,Table3[[#This Row],[RV binom]])</f>
        <v>0</v>
      </c>
      <c r="M3914" s="1">
        <f>Table3[[#This Row],[Risk 2 simulated occurences]]*_xlfn.LOGNORM.INV(Table3[[#This Row],[RV lognorm]],(LN(ImpLow2)+LN(ImpUp2))/2,(LN(ImpUp2)-LN(ImpLow2))/3.29)</f>
        <v>0</v>
      </c>
    </row>
    <row r="3915" spans="7:13">
      <c r="G3915">
        <v>0.96765008427558941</v>
      </c>
      <c r="H3915">
        <v>0.35917263494765972</v>
      </c>
      <c r="I3915">
        <v>0.75069518561973014</v>
      </c>
      <c r="J3915">
        <f>_xlfn.BINOM.INV(BinomTrials,_xlfn.GAMMA.INV(Table3[[#This Row],[RV gamma]],GammaShape1,GammaRate1)/BinomTrials,Table3[[#This Row],[RV binom]])</f>
        <v>0</v>
      </c>
      <c r="K3915" s="1">
        <f>Table3[[#This Row],[Risk 1 Simulated occurences]]*_xlfn.LOGNORM.INV(Table3[[#This Row],[RV lognorm]],(LN(ImpLow1)+LN(ImpUp1))/2,(LN(ImpUp1)-LN(ImpLow1))/3.29)</f>
        <v>0</v>
      </c>
      <c r="L3915">
        <f>_xlfn.BINOM.INV(BinomTrials,_xlfn.GAMMA.INV(Table3[[#This Row],[RV gamma]],GammaShape2,GammaRate2)/BinomTrials,Table3[[#This Row],[RV binom]])</f>
        <v>0</v>
      </c>
      <c r="M3915" s="1">
        <f>Table3[[#This Row],[Risk 2 simulated occurences]]*_xlfn.LOGNORM.INV(Table3[[#This Row],[RV lognorm]],(LN(ImpLow2)+LN(ImpUp2))/2,(LN(ImpUp2)-LN(ImpLow2))/3.29)</f>
        <v>0</v>
      </c>
    </row>
    <row r="3916" spans="7:13">
      <c r="G3916">
        <v>0.29496641983043703</v>
      </c>
      <c r="H3916">
        <v>0.61447556531730829</v>
      </c>
      <c r="I3916">
        <v>0.93398471080417966</v>
      </c>
      <c r="J3916">
        <f>_xlfn.BINOM.INV(BinomTrials,_xlfn.GAMMA.INV(Table3[[#This Row],[RV gamma]],GammaShape1,GammaRate1)/BinomTrials,Table3[[#This Row],[RV binom]])</f>
        <v>0</v>
      </c>
      <c r="K3916" s="1">
        <f>Table3[[#This Row],[Risk 1 Simulated occurences]]*_xlfn.LOGNORM.INV(Table3[[#This Row],[RV lognorm]],(LN(ImpLow1)+LN(ImpUp1))/2,(LN(ImpUp1)-LN(ImpLow1))/3.29)</f>
        <v>0</v>
      </c>
      <c r="L3916">
        <f>_xlfn.BINOM.INV(BinomTrials,_xlfn.GAMMA.INV(Table3[[#This Row],[RV gamma]],GammaShape2,GammaRate2)/BinomTrials,Table3[[#This Row],[RV binom]])</f>
        <v>0</v>
      </c>
      <c r="M3916" s="1">
        <f>Table3[[#This Row],[Risk 2 simulated occurences]]*_xlfn.LOGNORM.INV(Table3[[#This Row],[RV lognorm]],(LN(ImpLow2)+LN(ImpUp2))/2,(LN(ImpUp2)-LN(ImpLow2))/3.29)</f>
        <v>0</v>
      </c>
    </row>
    <row r="3917" spans="7:13">
      <c r="G3917">
        <v>0.50061809015489089</v>
      </c>
      <c r="H3917">
        <v>0.49082628800106526</v>
      </c>
      <c r="I3917">
        <v>0.48103448584723962</v>
      </c>
      <c r="J3917">
        <f>_xlfn.BINOM.INV(BinomTrials,_xlfn.GAMMA.INV(Table3[[#This Row],[RV gamma]],GammaShape1,GammaRate1)/BinomTrials,Table3[[#This Row],[RV binom]])</f>
        <v>0</v>
      </c>
      <c r="K3917" s="1">
        <f>Table3[[#This Row],[Risk 1 Simulated occurences]]*_xlfn.LOGNORM.INV(Table3[[#This Row],[RV lognorm]],(LN(ImpLow1)+LN(ImpUp1))/2,(LN(ImpUp1)-LN(ImpLow1))/3.29)</f>
        <v>0</v>
      </c>
      <c r="L3917">
        <f>_xlfn.BINOM.INV(BinomTrials,_xlfn.GAMMA.INV(Table3[[#This Row],[RV gamma]],GammaShape2,GammaRate2)/BinomTrials,Table3[[#This Row],[RV binom]])</f>
        <v>0</v>
      </c>
      <c r="M3917" s="1">
        <f>Table3[[#This Row],[Risk 2 simulated occurences]]*_xlfn.LOGNORM.INV(Table3[[#This Row],[RV lognorm]],(LN(ImpLow2)+LN(ImpUp2))/2,(LN(ImpUp2)-LN(ImpLow2))/3.29)</f>
        <v>0</v>
      </c>
    </row>
    <row r="3918" spans="7:13">
      <c r="G3918">
        <v>0.88824123325210125</v>
      </c>
      <c r="H3918">
        <v>0.31742243390410319</v>
      </c>
      <c r="I3918">
        <v>0.74660363455610523</v>
      </c>
      <c r="J3918">
        <f>_xlfn.BINOM.INV(BinomTrials,_xlfn.GAMMA.INV(Table3[[#This Row],[RV gamma]],GammaShape1,GammaRate1)/BinomTrials,Table3[[#This Row],[RV binom]])</f>
        <v>0</v>
      </c>
      <c r="K3918" s="1">
        <f>Table3[[#This Row],[Risk 1 Simulated occurences]]*_xlfn.LOGNORM.INV(Table3[[#This Row],[RV lognorm]],(LN(ImpLow1)+LN(ImpUp1))/2,(LN(ImpUp1)-LN(ImpLow1))/3.29)</f>
        <v>0</v>
      </c>
      <c r="L3918">
        <f>_xlfn.BINOM.INV(BinomTrials,_xlfn.GAMMA.INV(Table3[[#This Row],[RV gamma]],GammaShape2,GammaRate2)/BinomTrials,Table3[[#This Row],[RV binom]])</f>
        <v>0</v>
      </c>
      <c r="M3918" s="1">
        <f>Table3[[#This Row],[Risk 2 simulated occurences]]*_xlfn.LOGNORM.INV(Table3[[#This Row],[RV lognorm]],(LN(ImpLow2)+LN(ImpUp2))/2,(LN(ImpUp2)-LN(ImpLow2))/3.29)</f>
        <v>0</v>
      </c>
    </row>
    <row r="3919" spans="7:13">
      <c r="G3919">
        <v>0.67040726806521755</v>
      </c>
      <c r="H3919">
        <v>0.91884662626257474</v>
      </c>
      <c r="I3919">
        <v>0.16728598445993195</v>
      </c>
      <c r="J3919">
        <f>_xlfn.BINOM.INV(BinomTrials,_xlfn.GAMMA.INV(Table3[[#This Row],[RV gamma]],GammaShape1,GammaRate1)/BinomTrials,Table3[[#This Row],[RV binom]])</f>
        <v>2</v>
      </c>
      <c r="K3919" s="1">
        <f>Table3[[#This Row],[Risk 1 Simulated occurences]]*_xlfn.LOGNORM.INV(Table3[[#This Row],[RV lognorm]],(LN(ImpLow1)+LN(ImpUp1))/2,(LN(ImpUp1)-LN(ImpLow1))/3.29)</f>
        <v>32190.921237091752</v>
      </c>
      <c r="L3919">
        <f>_xlfn.BINOM.INV(BinomTrials,_xlfn.GAMMA.INV(Table3[[#This Row],[RV gamma]],GammaShape2,GammaRate2)/BinomTrials,Table3[[#This Row],[RV binom]])</f>
        <v>1</v>
      </c>
      <c r="M3919" s="1">
        <f>Table3[[#This Row],[Risk 2 simulated occurences]]*_xlfn.LOGNORM.INV(Table3[[#This Row],[RV lognorm]],(LN(ImpLow2)+LN(ImpUp2))/2,(LN(ImpUp2)-LN(ImpLow2))/3.29)</f>
        <v>1609546.0618545883</v>
      </c>
    </row>
    <row r="3920" spans="7:13">
      <c r="G3920">
        <v>0.53495437211122099</v>
      </c>
      <c r="H3920">
        <v>5.5247595093793976E-2</v>
      </c>
      <c r="I3920">
        <v>0.57554081807636692</v>
      </c>
      <c r="J3920">
        <f>_xlfn.BINOM.INV(BinomTrials,_xlfn.GAMMA.INV(Table3[[#This Row],[RV gamma]],GammaShape1,GammaRate1)/BinomTrials,Table3[[#This Row],[RV binom]])</f>
        <v>0</v>
      </c>
      <c r="K3920" s="1">
        <f>Table3[[#This Row],[Risk 1 Simulated occurences]]*_xlfn.LOGNORM.INV(Table3[[#This Row],[RV lognorm]],(LN(ImpLow1)+LN(ImpUp1))/2,(LN(ImpUp1)-LN(ImpLow1))/3.29)</f>
        <v>0</v>
      </c>
      <c r="L3920">
        <f>_xlfn.BINOM.INV(BinomTrials,_xlfn.GAMMA.INV(Table3[[#This Row],[RV gamma]],GammaShape2,GammaRate2)/BinomTrials,Table3[[#This Row],[RV binom]])</f>
        <v>0</v>
      </c>
      <c r="M3920" s="1">
        <f>Table3[[#This Row],[Risk 2 simulated occurences]]*_xlfn.LOGNORM.INV(Table3[[#This Row],[RV lognorm]],(LN(ImpLow2)+LN(ImpUp2))/2,(LN(ImpUp2)-LN(ImpLow2))/3.29)</f>
        <v>0</v>
      </c>
    </row>
    <row r="3921" spans="7:13">
      <c r="G3921">
        <v>0.97813207329163887</v>
      </c>
      <c r="H3921">
        <v>0.5463307413953965</v>
      </c>
      <c r="I3921">
        <v>0.11452940949915415</v>
      </c>
      <c r="J3921">
        <f>_xlfn.BINOM.INV(BinomTrials,_xlfn.GAMMA.INV(Table3[[#This Row],[RV gamma]],GammaShape1,GammaRate1)/BinomTrials,Table3[[#This Row],[RV binom]])</f>
        <v>1</v>
      </c>
      <c r="K3921" s="1">
        <f>Table3[[#This Row],[Risk 1 Simulated occurences]]*_xlfn.LOGNORM.INV(Table3[[#This Row],[RV lognorm]],(LN(ImpLow1)+LN(ImpUp1))/2,(LN(ImpUp1)-LN(ImpLow1))/3.29)</f>
        <v>13627.346384246983</v>
      </c>
      <c r="L3921">
        <f>_xlfn.BINOM.INV(BinomTrials,_xlfn.GAMMA.INV(Table3[[#This Row],[RV gamma]],GammaShape2,GammaRate2)/BinomTrials,Table3[[#This Row],[RV binom]])</f>
        <v>0</v>
      </c>
      <c r="M3921" s="1">
        <f>Table3[[#This Row],[Risk 2 simulated occurences]]*_xlfn.LOGNORM.INV(Table3[[#This Row],[RV lognorm]],(LN(ImpLow2)+LN(ImpUp2))/2,(LN(ImpUp2)-LN(ImpLow2))/3.29)</f>
        <v>0</v>
      </c>
    </row>
    <row r="3922" spans="7:13">
      <c r="G3922">
        <v>0.4657558125749956</v>
      </c>
      <c r="H3922">
        <v>0.18077063242940727</v>
      </c>
      <c r="I3922">
        <v>0.89578545228381901</v>
      </c>
      <c r="J3922">
        <f>_xlfn.BINOM.INV(BinomTrials,_xlfn.GAMMA.INV(Table3[[#This Row],[RV gamma]],GammaShape1,GammaRate1)/BinomTrials,Table3[[#This Row],[RV binom]])</f>
        <v>0</v>
      </c>
      <c r="K3922" s="1">
        <f>Table3[[#This Row],[Risk 1 Simulated occurences]]*_xlfn.LOGNORM.INV(Table3[[#This Row],[RV lognorm]],(LN(ImpLow1)+LN(ImpUp1))/2,(LN(ImpUp1)-LN(ImpLow1))/3.29)</f>
        <v>0</v>
      </c>
      <c r="L3922">
        <f>_xlfn.BINOM.INV(BinomTrials,_xlfn.GAMMA.INV(Table3[[#This Row],[RV gamma]],GammaShape2,GammaRate2)/BinomTrials,Table3[[#This Row],[RV binom]])</f>
        <v>0</v>
      </c>
      <c r="M3922" s="1">
        <f>Table3[[#This Row],[Risk 2 simulated occurences]]*_xlfn.LOGNORM.INV(Table3[[#This Row],[RV lognorm]],(LN(ImpLow2)+LN(ImpUp2))/2,(LN(ImpUp2)-LN(ImpLow2))/3.29)</f>
        <v>0</v>
      </c>
    </row>
    <row r="3923" spans="7:13">
      <c r="G3923">
        <v>0.95794194795095455</v>
      </c>
      <c r="H3923">
        <v>0.21201924104803208</v>
      </c>
      <c r="I3923">
        <v>0.4660965341451096</v>
      </c>
      <c r="J3923">
        <f>_xlfn.BINOM.INV(BinomTrials,_xlfn.GAMMA.INV(Table3[[#This Row],[RV gamma]],GammaShape1,GammaRate1)/BinomTrials,Table3[[#This Row],[RV binom]])</f>
        <v>0</v>
      </c>
      <c r="K3923" s="1">
        <f>Table3[[#This Row],[Risk 1 Simulated occurences]]*_xlfn.LOGNORM.INV(Table3[[#This Row],[RV lognorm]],(LN(ImpLow1)+LN(ImpUp1))/2,(LN(ImpUp1)-LN(ImpLow1))/3.29)</f>
        <v>0</v>
      </c>
      <c r="L3923">
        <f>_xlfn.BINOM.INV(BinomTrials,_xlfn.GAMMA.INV(Table3[[#This Row],[RV gamma]],GammaShape2,GammaRate2)/BinomTrials,Table3[[#This Row],[RV binom]])</f>
        <v>0</v>
      </c>
      <c r="M3923" s="1">
        <f>Table3[[#This Row],[Risk 2 simulated occurences]]*_xlfn.LOGNORM.INV(Table3[[#This Row],[RV lognorm]],(LN(ImpLow2)+LN(ImpUp2))/2,(LN(ImpUp2)-LN(ImpLow2))/3.29)</f>
        <v>0</v>
      </c>
    </row>
    <row r="3924" spans="7:13">
      <c r="G3924">
        <v>0.13031921169269794</v>
      </c>
      <c r="H3924">
        <v>0.40738429427490769</v>
      </c>
      <c r="I3924">
        <v>0.68444937685711749</v>
      </c>
      <c r="J3924">
        <f>_xlfn.BINOM.INV(BinomTrials,_xlfn.GAMMA.INV(Table3[[#This Row],[RV gamma]],GammaShape1,GammaRate1)/BinomTrials,Table3[[#This Row],[RV binom]])</f>
        <v>0</v>
      </c>
      <c r="K3924" s="1">
        <f>Table3[[#This Row],[Risk 1 Simulated occurences]]*_xlfn.LOGNORM.INV(Table3[[#This Row],[RV lognorm]],(LN(ImpLow1)+LN(ImpUp1))/2,(LN(ImpUp1)-LN(ImpLow1))/3.29)</f>
        <v>0</v>
      </c>
      <c r="L3924">
        <f>_xlfn.BINOM.INV(BinomTrials,_xlfn.GAMMA.INV(Table3[[#This Row],[RV gamma]],GammaShape2,GammaRate2)/BinomTrials,Table3[[#This Row],[RV binom]])</f>
        <v>0</v>
      </c>
      <c r="M3924" s="1">
        <f>Table3[[#This Row],[Risk 2 simulated occurences]]*_xlfn.LOGNORM.INV(Table3[[#This Row],[RV lognorm]],(LN(ImpLow2)+LN(ImpUp2))/2,(LN(ImpUp2)-LN(ImpLow2))/3.29)</f>
        <v>0</v>
      </c>
    </row>
    <row r="3925" spans="7:13">
      <c r="G3925">
        <v>0.27499091917415658</v>
      </c>
      <c r="H3925">
        <v>0.90783387837364982</v>
      </c>
      <c r="I3925">
        <v>0.54067683757314311</v>
      </c>
      <c r="J3925">
        <f>_xlfn.BINOM.INV(BinomTrials,_xlfn.GAMMA.INV(Table3[[#This Row],[RV gamma]],GammaShape1,GammaRate1)/BinomTrials,Table3[[#This Row],[RV binom]])</f>
        <v>1</v>
      </c>
      <c r="K3925" s="1">
        <f>Table3[[#This Row],[Risk 1 Simulated occurences]]*_xlfn.LOGNORM.INV(Table3[[#This Row],[RV lognorm]],(LN(ImpLow1)+LN(ImpUp1))/2,(LN(ImpUp1)-LN(ImpLow1))/3.29)</f>
        <v>33966.069710926611</v>
      </c>
      <c r="L3925">
        <f>_xlfn.BINOM.INV(BinomTrials,_xlfn.GAMMA.INV(Table3[[#This Row],[RV gamma]],GammaShape2,GammaRate2)/BinomTrials,Table3[[#This Row],[RV binom]])</f>
        <v>1</v>
      </c>
      <c r="M3925" s="1">
        <f>Table3[[#This Row],[Risk 2 simulated occurences]]*_xlfn.LOGNORM.INV(Table3[[#This Row],[RV lognorm]],(LN(ImpLow2)+LN(ImpUp2))/2,(LN(ImpUp2)-LN(ImpLow2))/3.29)</f>
        <v>3396606.9710926628</v>
      </c>
    </row>
    <row r="3926" spans="7:13">
      <c r="G3926">
        <v>0.77237856004963557</v>
      </c>
      <c r="H3926">
        <v>0.96399382593296179</v>
      </c>
      <c r="I3926">
        <v>0.15560909181628799</v>
      </c>
      <c r="J3926">
        <f>_xlfn.BINOM.INV(BinomTrials,_xlfn.GAMMA.INV(Table3[[#This Row],[RV gamma]],GammaShape1,GammaRate1)/BinomTrials,Table3[[#This Row],[RV binom]])</f>
        <v>2</v>
      </c>
      <c r="K3926" s="1">
        <f>Table3[[#This Row],[Risk 1 Simulated occurences]]*_xlfn.LOGNORM.INV(Table3[[#This Row],[RV lognorm]],(LN(ImpLow1)+LN(ImpUp1))/2,(LN(ImpUp1)-LN(ImpLow1))/3.29)</f>
        <v>31133.489538253383</v>
      </c>
      <c r="L3926">
        <f>_xlfn.BINOM.INV(BinomTrials,_xlfn.GAMMA.INV(Table3[[#This Row],[RV gamma]],GammaShape2,GammaRate2)/BinomTrials,Table3[[#This Row],[RV binom]])</f>
        <v>1</v>
      </c>
      <c r="M3926" s="1">
        <f>Table3[[#This Row],[Risk 2 simulated occurences]]*_xlfn.LOGNORM.INV(Table3[[#This Row],[RV lognorm]],(LN(ImpLow2)+LN(ImpUp2))/2,(LN(ImpUp2)-LN(ImpLow2))/3.29)</f>
        <v>1556674.4769126698</v>
      </c>
    </row>
    <row r="3927" spans="7:13">
      <c r="G3927">
        <v>0.36645875422584767</v>
      </c>
      <c r="H3927">
        <v>0.84423245528909963</v>
      </c>
      <c r="I3927">
        <v>0.32200615635235147</v>
      </c>
      <c r="J3927">
        <f>_xlfn.BINOM.INV(BinomTrials,_xlfn.GAMMA.INV(Table3[[#This Row],[RV gamma]],GammaShape1,GammaRate1)/BinomTrials,Table3[[#This Row],[RV binom]])</f>
        <v>1</v>
      </c>
      <c r="K3927" s="1">
        <f>Table3[[#This Row],[Risk 1 Simulated occurences]]*_xlfn.LOGNORM.INV(Table3[[#This Row],[RV lognorm]],(LN(ImpLow1)+LN(ImpUp1))/2,(LN(ImpUp1)-LN(ImpLow1))/3.29)</f>
        <v>22884.699731828787</v>
      </c>
      <c r="L3927">
        <f>_xlfn.BINOM.INV(BinomTrials,_xlfn.GAMMA.INV(Table3[[#This Row],[RV gamma]],GammaShape2,GammaRate2)/BinomTrials,Table3[[#This Row],[RV binom]])</f>
        <v>0</v>
      </c>
      <c r="M3927" s="1">
        <f>Table3[[#This Row],[Risk 2 simulated occurences]]*_xlfn.LOGNORM.INV(Table3[[#This Row],[RV lognorm]],(LN(ImpLow2)+LN(ImpUp2))/2,(LN(ImpUp2)-LN(ImpLow2))/3.29)</f>
        <v>0</v>
      </c>
    </row>
    <row r="3928" spans="7:13">
      <c r="G3928">
        <v>7.2282273821664175E-2</v>
      </c>
      <c r="H3928">
        <v>1.4876043896598763E-2</v>
      </c>
      <c r="I3928">
        <v>0.9574698139715333</v>
      </c>
      <c r="J3928">
        <f>_xlfn.BINOM.INV(BinomTrials,_xlfn.GAMMA.INV(Table3[[#This Row],[RV gamma]],GammaShape1,GammaRate1)/BinomTrials,Table3[[#This Row],[RV binom]])</f>
        <v>0</v>
      </c>
      <c r="K3928" s="1">
        <f>Table3[[#This Row],[Risk 1 Simulated occurences]]*_xlfn.LOGNORM.INV(Table3[[#This Row],[RV lognorm]],(LN(ImpLow1)+LN(ImpUp1))/2,(LN(ImpUp1)-LN(ImpLow1))/3.29)</f>
        <v>0</v>
      </c>
      <c r="L3928">
        <f>_xlfn.BINOM.INV(BinomTrials,_xlfn.GAMMA.INV(Table3[[#This Row],[RV gamma]],GammaShape2,GammaRate2)/BinomTrials,Table3[[#This Row],[RV binom]])</f>
        <v>0</v>
      </c>
      <c r="M3928" s="1">
        <f>Table3[[#This Row],[Risk 2 simulated occurences]]*_xlfn.LOGNORM.INV(Table3[[#This Row],[RV lognorm]],(LN(ImpLow2)+LN(ImpUp2))/2,(LN(ImpUp2)-LN(ImpLow2))/3.29)</f>
        <v>0</v>
      </c>
    </row>
    <row r="3929" spans="7:13">
      <c r="G3929">
        <v>0.84817612070970982</v>
      </c>
      <c r="H3929">
        <v>2.1669770135390464E-2</v>
      </c>
      <c r="I3929">
        <v>0.19516341956107106</v>
      </c>
      <c r="J3929">
        <f>_xlfn.BINOM.INV(BinomTrials,_xlfn.GAMMA.INV(Table3[[#This Row],[RV gamma]],GammaShape1,GammaRate1)/BinomTrials,Table3[[#This Row],[RV binom]])</f>
        <v>0</v>
      </c>
      <c r="K3929" s="1">
        <f>Table3[[#This Row],[Risk 1 Simulated occurences]]*_xlfn.LOGNORM.INV(Table3[[#This Row],[RV lognorm]],(LN(ImpLow1)+LN(ImpUp1))/2,(LN(ImpUp1)-LN(ImpLow1))/3.29)</f>
        <v>0</v>
      </c>
      <c r="L3929">
        <f>_xlfn.BINOM.INV(BinomTrials,_xlfn.GAMMA.INV(Table3[[#This Row],[RV gamma]],GammaShape2,GammaRate2)/BinomTrials,Table3[[#This Row],[RV binom]])</f>
        <v>0</v>
      </c>
      <c r="M3929" s="1">
        <f>Table3[[#This Row],[Risk 2 simulated occurences]]*_xlfn.LOGNORM.INV(Table3[[#This Row],[RV lognorm]],(LN(ImpLow2)+LN(ImpUp2))/2,(LN(ImpUp2)-LN(ImpLow2))/3.29)</f>
        <v>0</v>
      </c>
    </row>
    <row r="3930" spans="7:13">
      <c r="G3930">
        <v>0.29606076809394211</v>
      </c>
      <c r="H3930">
        <v>0.2038266655075488</v>
      </c>
      <c r="I3930">
        <v>0.11159256292115551</v>
      </c>
      <c r="J3930">
        <f>_xlfn.BINOM.INV(BinomTrials,_xlfn.GAMMA.INV(Table3[[#This Row],[RV gamma]],GammaShape1,GammaRate1)/BinomTrials,Table3[[#This Row],[RV binom]])</f>
        <v>0</v>
      </c>
      <c r="K3930" s="1">
        <f>Table3[[#This Row],[Risk 1 Simulated occurences]]*_xlfn.LOGNORM.INV(Table3[[#This Row],[RV lognorm]],(LN(ImpLow1)+LN(ImpUp1))/2,(LN(ImpUp1)-LN(ImpLow1))/3.29)</f>
        <v>0</v>
      </c>
      <c r="L3930">
        <f>_xlfn.BINOM.INV(BinomTrials,_xlfn.GAMMA.INV(Table3[[#This Row],[RV gamma]],GammaShape2,GammaRate2)/BinomTrials,Table3[[#This Row],[RV binom]])</f>
        <v>0</v>
      </c>
      <c r="M3930" s="1">
        <f>Table3[[#This Row],[Risk 2 simulated occurences]]*_xlfn.LOGNORM.INV(Table3[[#This Row],[RV lognorm]],(LN(ImpLow2)+LN(ImpUp2))/2,(LN(ImpUp2)-LN(ImpLow2))/3.29)</f>
        <v>0</v>
      </c>
    </row>
    <row r="3931" spans="7:13">
      <c r="G3931">
        <v>0.89332935488472198</v>
      </c>
      <c r="H3931">
        <v>0.71476718537265771</v>
      </c>
      <c r="I3931">
        <v>0.53620501586059344</v>
      </c>
      <c r="J3931">
        <f>_xlfn.BINOM.INV(BinomTrials,_xlfn.GAMMA.INV(Table3[[#This Row],[RV gamma]],GammaShape1,GammaRate1)/BinomTrials,Table3[[#This Row],[RV binom]])</f>
        <v>1</v>
      </c>
      <c r="K3931" s="1">
        <f>Table3[[#This Row],[Risk 1 Simulated occurences]]*_xlfn.LOGNORM.INV(Table3[[#This Row],[RV lognorm]],(LN(ImpLow1)+LN(ImpUp1))/2,(LN(ImpUp1)-LN(ImpLow1))/3.29)</f>
        <v>33699.412158526713</v>
      </c>
      <c r="L3931">
        <f>_xlfn.BINOM.INV(BinomTrials,_xlfn.GAMMA.INV(Table3[[#This Row],[RV gamma]],GammaShape2,GammaRate2)/BinomTrials,Table3[[#This Row],[RV binom]])</f>
        <v>0</v>
      </c>
      <c r="M3931" s="1">
        <f>Table3[[#This Row],[Risk 2 simulated occurences]]*_xlfn.LOGNORM.INV(Table3[[#This Row],[RV lognorm]],(LN(ImpLow2)+LN(ImpUp2))/2,(LN(ImpUp2)-LN(ImpLow2))/3.29)</f>
        <v>0</v>
      </c>
    </row>
    <row r="3932" spans="7:13">
      <c r="G3932">
        <v>0.18646754752214417</v>
      </c>
      <c r="H3932">
        <v>9.2084558257872498E-2</v>
      </c>
      <c r="I3932">
        <v>0.99770156899360085</v>
      </c>
      <c r="J3932">
        <f>_xlfn.BINOM.INV(BinomTrials,_xlfn.GAMMA.INV(Table3[[#This Row],[RV gamma]],GammaShape1,GammaRate1)/BinomTrials,Table3[[#This Row],[RV binom]])</f>
        <v>0</v>
      </c>
      <c r="K3932" s="1">
        <f>Table3[[#This Row],[Risk 1 Simulated occurences]]*_xlfn.LOGNORM.INV(Table3[[#This Row],[RV lognorm]],(LN(ImpLow1)+LN(ImpUp1))/2,(LN(ImpUp1)-LN(ImpLow1))/3.29)</f>
        <v>0</v>
      </c>
      <c r="L3932">
        <f>_xlfn.BINOM.INV(BinomTrials,_xlfn.GAMMA.INV(Table3[[#This Row],[RV gamma]],GammaShape2,GammaRate2)/BinomTrials,Table3[[#This Row],[RV binom]])</f>
        <v>0</v>
      </c>
      <c r="M3932" s="1">
        <f>Table3[[#This Row],[Risk 2 simulated occurences]]*_xlfn.LOGNORM.INV(Table3[[#This Row],[RV lognorm]],(LN(ImpLow2)+LN(ImpUp2))/2,(LN(ImpUp2)-LN(ImpLow2))/3.29)</f>
        <v>0</v>
      </c>
    </row>
    <row r="3933" spans="7:13">
      <c r="G3933">
        <v>0.96007120467725726</v>
      </c>
      <c r="H3933">
        <v>0.66517064006308591</v>
      </c>
      <c r="I3933">
        <v>0.37027007544891449</v>
      </c>
      <c r="J3933">
        <f>_xlfn.BINOM.INV(BinomTrials,_xlfn.GAMMA.INV(Table3[[#This Row],[RV gamma]],GammaShape1,GammaRate1)/BinomTrials,Table3[[#This Row],[RV binom]])</f>
        <v>1</v>
      </c>
      <c r="K3933" s="1">
        <f>Table3[[#This Row],[Risk 1 Simulated occurences]]*_xlfn.LOGNORM.INV(Table3[[#This Row],[RV lognorm]],(LN(ImpLow1)+LN(ImpUp1))/2,(LN(ImpUp1)-LN(ImpLow1))/3.29)</f>
        <v>25081.304012798657</v>
      </c>
      <c r="L3933">
        <f>_xlfn.BINOM.INV(BinomTrials,_xlfn.GAMMA.INV(Table3[[#This Row],[RV gamma]],GammaShape2,GammaRate2)/BinomTrials,Table3[[#This Row],[RV binom]])</f>
        <v>0</v>
      </c>
      <c r="M3933" s="1">
        <f>Table3[[#This Row],[Risk 2 simulated occurences]]*_xlfn.LOGNORM.INV(Table3[[#This Row],[RV lognorm]],(LN(ImpLow2)+LN(ImpUp2))/2,(LN(ImpUp2)-LN(ImpLow2))/3.29)</f>
        <v>0</v>
      </c>
    </row>
    <row r="3934" spans="7:13">
      <c r="G3934">
        <v>0.91673701066371849</v>
      </c>
      <c r="H3934">
        <v>0.52294754028457568</v>
      </c>
      <c r="I3934">
        <v>0.12915806990543291</v>
      </c>
      <c r="J3934">
        <f>_xlfn.BINOM.INV(BinomTrials,_xlfn.GAMMA.INV(Table3[[#This Row],[RV gamma]],GammaShape1,GammaRate1)/BinomTrials,Table3[[#This Row],[RV binom]])</f>
        <v>0</v>
      </c>
      <c r="K3934" s="1">
        <f>Table3[[#This Row],[Risk 1 Simulated occurences]]*_xlfn.LOGNORM.INV(Table3[[#This Row],[RV lognorm]],(LN(ImpLow1)+LN(ImpUp1))/2,(LN(ImpUp1)-LN(ImpLow1))/3.29)</f>
        <v>0</v>
      </c>
      <c r="L3934">
        <f>_xlfn.BINOM.INV(BinomTrials,_xlfn.GAMMA.INV(Table3[[#This Row],[RV gamma]],GammaShape2,GammaRate2)/BinomTrials,Table3[[#This Row],[RV binom]])</f>
        <v>0</v>
      </c>
      <c r="M3934" s="1">
        <f>Table3[[#This Row],[Risk 2 simulated occurences]]*_xlfn.LOGNORM.INV(Table3[[#This Row],[RV lognorm]],(LN(ImpLow2)+LN(ImpUp2))/2,(LN(ImpUp2)-LN(ImpLow2))/3.29)</f>
        <v>0</v>
      </c>
    </row>
    <row r="3935" spans="7:13">
      <c r="G3935">
        <v>0.5989382251160863</v>
      </c>
      <c r="H3935">
        <v>0.17930956286346053</v>
      </c>
      <c r="I3935">
        <v>0.75968090061083482</v>
      </c>
      <c r="J3935">
        <f>_xlfn.BINOM.INV(BinomTrials,_xlfn.GAMMA.INV(Table3[[#This Row],[RV gamma]],GammaShape1,GammaRate1)/BinomTrials,Table3[[#This Row],[RV binom]])</f>
        <v>0</v>
      </c>
      <c r="K3935" s="1">
        <f>Table3[[#This Row],[Risk 1 Simulated occurences]]*_xlfn.LOGNORM.INV(Table3[[#This Row],[RV lognorm]],(LN(ImpLow1)+LN(ImpUp1))/2,(LN(ImpUp1)-LN(ImpLow1))/3.29)</f>
        <v>0</v>
      </c>
      <c r="L3935">
        <f>_xlfn.BINOM.INV(BinomTrials,_xlfn.GAMMA.INV(Table3[[#This Row],[RV gamma]],GammaShape2,GammaRate2)/BinomTrials,Table3[[#This Row],[RV binom]])</f>
        <v>0</v>
      </c>
      <c r="M3935" s="1">
        <f>Table3[[#This Row],[Risk 2 simulated occurences]]*_xlfn.LOGNORM.INV(Table3[[#This Row],[RV lognorm]],(LN(ImpLow2)+LN(ImpUp2))/2,(LN(ImpUp2)-LN(ImpLow2))/3.29)</f>
        <v>0</v>
      </c>
    </row>
    <row r="3936" spans="7:13">
      <c r="G3936">
        <v>0.35474952606239801</v>
      </c>
      <c r="H3936">
        <v>0.65582304618126852</v>
      </c>
      <c r="I3936">
        <v>0.95689656630013908</v>
      </c>
      <c r="J3936">
        <f>_xlfn.BINOM.INV(BinomTrials,_xlfn.GAMMA.INV(Table3[[#This Row],[RV gamma]],GammaShape1,GammaRate1)/BinomTrials,Table3[[#This Row],[RV binom]])</f>
        <v>1</v>
      </c>
      <c r="K3936" s="1">
        <f>Table3[[#This Row],[Risk 1 Simulated occurences]]*_xlfn.LOGNORM.INV(Table3[[#This Row],[RV lognorm]],(LN(ImpLow1)+LN(ImpUp1))/2,(LN(ImpUp1)-LN(ImpLow1))/3.29)</f>
        <v>105076.62679230148</v>
      </c>
      <c r="L3936">
        <f>_xlfn.BINOM.INV(BinomTrials,_xlfn.GAMMA.INV(Table3[[#This Row],[RV gamma]],GammaShape2,GammaRate2)/BinomTrials,Table3[[#This Row],[RV binom]])</f>
        <v>0</v>
      </c>
      <c r="M3936" s="1">
        <f>Table3[[#This Row],[Risk 2 simulated occurences]]*_xlfn.LOGNORM.INV(Table3[[#This Row],[RV lognorm]],(LN(ImpLow2)+LN(ImpUp2))/2,(LN(ImpUp2)-LN(ImpLow2))/3.29)</f>
        <v>0</v>
      </c>
    </row>
    <row r="3937" spans="7:13">
      <c r="G3937">
        <v>0.2752845307231343</v>
      </c>
      <c r="H3937">
        <v>0.41793716858045066</v>
      </c>
      <c r="I3937">
        <v>0.56058980643776701</v>
      </c>
      <c r="J3937">
        <f>_xlfn.BINOM.INV(BinomTrials,_xlfn.GAMMA.INV(Table3[[#This Row],[RV gamma]],GammaShape1,GammaRate1)/BinomTrials,Table3[[#This Row],[RV binom]])</f>
        <v>0</v>
      </c>
      <c r="K3937" s="1">
        <f>Table3[[#This Row],[Risk 1 Simulated occurences]]*_xlfn.LOGNORM.INV(Table3[[#This Row],[RV lognorm]],(LN(ImpLow1)+LN(ImpUp1))/2,(LN(ImpUp1)-LN(ImpLow1))/3.29)</f>
        <v>0</v>
      </c>
      <c r="L3937">
        <f>_xlfn.BINOM.INV(BinomTrials,_xlfn.GAMMA.INV(Table3[[#This Row],[RV gamma]],GammaShape2,GammaRate2)/BinomTrials,Table3[[#This Row],[RV binom]])</f>
        <v>0</v>
      </c>
      <c r="M3937" s="1">
        <f>Table3[[#This Row],[Risk 2 simulated occurences]]*_xlfn.LOGNORM.INV(Table3[[#This Row],[RV lognorm]],(LN(ImpLow2)+LN(ImpUp2))/2,(LN(ImpUp2)-LN(ImpLow2))/3.29)</f>
        <v>0</v>
      </c>
    </row>
    <row r="3938" spans="7:13">
      <c r="G3938">
        <v>0.70710786371822831</v>
      </c>
      <c r="H3938">
        <v>0.26999233163427205</v>
      </c>
      <c r="I3938">
        <v>0.83287679955031568</v>
      </c>
      <c r="J3938">
        <f>_xlfn.BINOM.INV(BinomTrials,_xlfn.GAMMA.INV(Table3[[#This Row],[RV gamma]],GammaShape1,GammaRate1)/BinomTrials,Table3[[#This Row],[RV binom]])</f>
        <v>0</v>
      </c>
      <c r="K3938" s="1">
        <f>Table3[[#This Row],[Risk 1 Simulated occurences]]*_xlfn.LOGNORM.INV(Table3[[#This Row],[RV lognorm]],(LN(ImpLow1)+LN(ImpUp1))/2,(LN(ImpUp1)-LN(ImpLow1))/3.29)</f>
        <v>0</v>
      </c>
      <c r="L3938">
        <f>_xlfn.BINOM.INV(BinomTrials,_xlfn.GAMMA.INV(Table3[[#This Row],[RV gamma]],GammaShape2,GammaRate2)/BinomTrials,Table3[[#This Row],[RV binom]])</f>
        <v>0</v>
      </c>
      <c r="M3938" s="1">
        <f>Table3[[#This Row],[Risk 2 simulated occurences]]*_xlfn.LOGNORM.INV(Table3[[#This Row],[RV lognorm]],(LN(ImpLow2)+LN(ImpUp2))/2,(LN(ImpUp2)-LN(ImpLow2))/3.29)</f>
        <v>0</v>
      </c>
    </row>
    <row r="3939" spans="7:13">
      <c r="G3939">
        <v>0.36186551226389851</v>
      </c>
      <c r="H3939">
        <v>0.76111777721024942</v>
      </c>
      <c r="I3939">
        <v>0.16037004215660042</v>
      </c>
      <c r="J3939">
        <f>_xlfn.BINOM.INV(BinomTrials,_xlfn.GAMMA.INV(Table3[[#This Row],[RV gamma]],GammaShape1,GammaRate1)/BinomTrials,Table3[[#This Row],[RV binom]])</f>
        <v>1</v>
      </c>
      <c r="K3939" s="1">
        <f>Table3[[#This Row],[Risk 1 Simulated occurences]]*_xlfn.LOGNORM.INV(Table3[[#This Row],[RV lognorm]],(LN(ImpLow1)+LN(ImpUp1))/2,(LN(ImpUp1)-LN(ImpLow1))/3.29)</f>
        <v>15783.200859842842</v>
      </c>
      <c r="L3939">
        <f>_xlfn.BINOM.INV(BinomTrials,_xlfn.GAMMA.INV(Table3[[#This Row],[RV gamma]],GammaShape2,GammaRate2)/BinomTrials,Table3[[#This Row],[RV binom]])</f>
        <v>0</v>
      </c>
      <c r="M3939" s="1">
        <f>Table3[[#This Row],[Risk 2 simulated occurences]]*_xlfn.LOGNORM.INV(Table3[[#This Row],[RV lognorm]],(LN(ImpLow2)+LN(ImpUp2))/2,(LN(ImpUp2)-LN(ImpLow2))/3.29)</f>
        <v>0</v>
      </c>
    </row>
    <row r="3940" spans="7:13">
      <c r="G3940">
        <v>0.8736646193422678</v>
      </c>
      <c r="H3940">
        <v>0.10648157266270443</v>
      </c>
      <c r="I3940">
        <v>0.33929852598314103</v>
      </c>
      <c r="J3940">
        <f>_xlfn.BINOM.INV(BinomTrials,_xlfn.GAMMA.INV(Table3[[#This Row],[RV gamma]],GammaShape1,GammaRate1)/BinomTrials,Table3[[#This Row],[RV binom]])</f>
        <v>0</v>
      </c>
      <c r="K3940" s="1">
        <f>Table3[[#This Row],[Risk 1 Simulated occurences]]*_xlfn.LOGNORM.INV(Table3[[#This Row],[RV lognorm]],(LN(ImpLow1)+LN(ImpUp1))/2,(LN(ImpUp1)-LN(ImpLow1))/3.29)</f>
        <v>0</v>
      </c>
      <c r="L3940">
        <f>_xlfn.BINOM.INV(BinomTrials,_xlfn.GAMMA.INV(Table3[[#This Row],[RV gamma]],GammaShape2,GammaRate2)/BinomTrials,Table3[[#This Row],[RV binom]])</f>
        <v>0</v>
      </c>
      <c r="M3940" s="1">
        <f>Table3[[#This Row],[Risk 2 simulated occurences]]*_xlfn.LOGNORM.INV(Table3[[#This Row],[RV lognorm]],(LN(ImpLow2)+LN(ImpUp2))/2,(LN(ImpUp2)-LN(ImpLow2))/3.29)</f>
        <v>0</v>
      </c>
    </row>
    <row r="3941" spans="7:13">
      <c r="G3941">
        <v>0.6812572854949428</v>
      </c>
      <c r="H3941">
        <v>0.63579174207327505</v>
      </c>
      <c r="I3941">
        <v>0.59032619865160729</v>
      </c>
      <c r="J3941">
        <f>_xlfn.BINOM.INV(BinomTrials,_xlfn.GAMMA.INV(Table3[[#This Row],[RV gamma]],GammaShape1,GammaRate1)/BinomTrials,Table3[[#This Row],[RV binom]])</f>
        <v>1</v>
      </c>
      <c r="K3941" s="1">
        <f>Table3[[#This Row],[Risk 1 Simulated occurences]]*_xlfn.LOGNORM.INV(Table3[[#This Row],[RV lognorm]],(LN(ImpLow1)+LN(ImpUp1))/2,(LN(ImpUp1)-LN(ImpLow1))/3.29)</f>
        <v>37103.739122210463</v>
      </c>
      <c r="L3941">
        <f>_xlfn.BINOM.INV(BinomTrials,_xlfn.GAMMA.INV(Table3[[#This Row],[RV gamma]],GammaShape2,GammaRate2)/BinomTrials,Table3[[#This Row],[RV binom]])</f>
        <v>0</v>
      </c>
      <c r="M3941" s="1">
        <f>Table3[[#This Row],[Risk 2 simulated occurences]]*_xlfn.LOGNORM.INV(Table3[[#This Row],[RV lognorm]],(LN(ImpLow2)+LN(ImpUp2))/2,(LN(ImpUp2)-LN(ImpLow2))/3.29)</f>
        <v>0</v>
      </c>
    </row>
    <row r="3942" spans="7:13">
      <c r="G3942">
        <v>0.89119731350391973</v>
      </c>
      <c r="H3942">
        <v>0.75180902553340845</v>
      </c>
      <c r="I3942">
        <v>0.61242073756289706</v>
      </c>
      <c r="J3942">
        <f>_xlfn.BINOM.INV(BinomTrials,_xlfn.GAMMA.INV(Table3[[#This Row],[RV gamma]],GammaShape1,GammaRate1)/BinomTrials,Table3[[#This Row],[RV binom]])</f>
        <v>1</v>
      </c>
      <c r="K3942" s="1">
        <f>Table3[[#This Row],[Risk 1 Simulated occurences]]*_xlfn.LOGNORM.INV(Table3[[#This Row],[RV lognorm]],(LN(ImpLow1)+LN(ImpUp1))/2,(LN(ImpUp1)-LN(ImpLow1))/3.29)</f>
        <v>38620.582437759425</v>
      </c>
      <c r="L3942">
        <f>_xlfn.BINOM.INV(BinomTrials,_xlfn.GAMMA.INV(Table3[[#This Row],[RV gamma]],GammaShape2,GammaRate2)/BinomTrials,Table3[[#This Row],[RV binom]])</f>
        <v>0</v>
      </c>
      <c r="M3942" s="1">
        <f>Table3[[#This Row],[Risk 2 simulated occurences]]*_xlfn.LOGNORM.INV(Table3[[#This Row],[RV lognorm]],(LN(ImpLow2)+LN(ImpUp2))/2,(LN(ImpUp2)-LN(ImpLow2))/3.29)</f>
        <v>0</v>
      </c>
    </row>
    <row r="3943" spans="7:13">
      <c r="G3943">
        <v>0.35324806037975853</v>
      </c>
      <c r="H3943">
        <v>0.65429213999504787</v>
      </c>
      <c r="I3943">
        <v>0.95533621961033732</v>
      </c>
      <c r="J3943">
        <f>_xlfn.BINOM.INV(BinomTrials,_xlfn.GAMMA.INV(Table3[[#This Row],[RV gamma]],GammaShape1,GammaRate1)/BinomTrials,Table3[[#This Row],[RV binom]])</f>
        <v>1</v>
      </c>
      <c r="K3943" s="1">
        <f>Table3[[#This Row],[Risk 1 Simulated occurences]]*_xlfn.LOGNORM.INV(Table3[[#This Row],[RV lognorm]],(LN(ImpLow1)+LN(ImpUp1))/2,(LN(ImpUp1)-LN(ImpLow1))/3.29)</f>
        <v>103848.41215262639</v>
      </c>
      <c r="L3943">
        <f>_xlfn.BINOM.INV(BinomTrials,_xlfn.GAMMA.INV(Table3[[#This Row],[RV gamma]],GammaShape2,GammaRate2)/BinomTrials,Table3[[#This Row],[RV binom]])</f>
        <v>0</v>
      </c>
      <c r="M3943" s="1">
        <f>Table3[[#This Row],[Risk 2 simulated occurences]]*_xlfn.LOGNORM.INV(Table3[[#This Row],[RV lognorm]],(LN(ImpLow2)+LN(ImpUp2))/2,(LN(ImpUp2)-LN(ImpLow2))/3.29)</f>
        <v>0</v>
      </c>
    </row>
    <row r="3944" spans="7:13">
      <c r="G3944">
        <v>4.0150802601199041E-2</v>
      </c>
      <c r="H3944">
        <v>0.68799689676984999</v>
      </c>
      <c r="I3944">
        <v>0.33584299093850095</v>
      </c>
      <c r="J3944">
        <f>_xlfn.BINOM.INV(BinomTrials,_xlfn.GAMMA.INV(Table3[[#This Row],[RV gamma]],GammaShape1,GammaRate1)/BinomTrials,Table3[[#This Row],[RV binom]])</f>
        <v>0</v>
      </c>
      <c r="K3944" s="1">
        <f>Table3[[#This Row],[Risk 1 Simulated occurences]]*_xlfn.LOGNORM.INV(Table3[[#This Row],[RV lognorm]],(LN(ImpLow1)+LN(ImpUp1))/2,(LN(ImpUp1)-LN(ImpLow1))/3.29)</f>
        <v>0</v>
      </c>
      <c r="L3944">
        <f>_xlfn.BINOM.INV(BinomTrials,_xlfn.GAMMA.INV(Table3[[#This Row],[RV gamma]],GammaShape2,GammaRate2)/BinomTrials,Table3[[#This Row],[RV binom]])</f>
        <v>0</v>
      </c>
      <c r="M3944" s="1">
        <f>Table3[[#This Row],[Risk 2 simulated occurences]]*_xlfn.LOGNORM.INV(Table3[[#This Row],[RV lognorm]],(LN(ImpLow2)+LN(ImpUp2))/2,(LN(ImpUp2)-LN(ImpLow2))/3.29)</f>
        <v>0</v>
      </c>
    </row>
    <row r="3945" spans="7:13">
      <c r="G3945">
        <v>0.81453931835225757</v>
      </c>
      <c r="H3945">
        <v>0.16384401086896844</v>
      </c>
      <c r="I3945">
        <v>0.51314870338567942</v>
      </c>
      <c r="J3945">
        <f>_xlfn.BINOM.INV(BinomTrials,_xlfn.GAMMA.INV(Table3[[#This Row],[RV gamma]],GammaShape1,GammaRate1)/BinomTrials,Table3[[#This Row],[RV binom]])</f>
        <v>0</v>
      </c>
      <c r="K3945" s="1">
        <f>Table3[[#This Row],[Risk 1 Simulated occurences]]*_xlfn.LOGNORM.INV(Table3[[#This Row],[RV lognorm]],(LN(ImpLow1)+LN(ImpUp1))/2,(LN(ImpUp1)-LN(ImpLow1))/3.29)</f>
        <v>0</v>
      </c>
      <c r="L3945">
        <f>_xlfn.BINOM.INV(BinomTrials,_xlfn.GAMMA.INV(Table3[[#This Row],[RV gamma]],GammaShape2,GammaRate2)/BinomTrials,Table3[[#This Row],[RV binom]])</f>
        <v>0</v>
      </c>
      <c r="M3945" s="1">
        <f>Table3[[#This Row],[Risk 2 simulated occurences]]*_xlfn.LOGNORM.INV(Table3[[#This Row],[RV lognorm]],(LN(ImpLow2)+LN(ImpUp2))/2,(LN(ImpUp2)-LN(ImpLow2))/3.29)</f>
        <v>0</v>
      </c>
    </row>
    <row r="3946" spans="7:13">
      <c r="G3946">
        <v>0.96232354639206241</v>
      </c>
      <c r="H3946">
        <v>0.72629067475269116</v>
      </c>
      <c r="I3946">
        <v>0.49025780311331985</v>
      </c>
      <c r="J3946">
        <f>_xlfn.BINOM.INV(BinomTrials,_xlfn.GAMMA.INV(Table3[[#This Row],[RV gamma]],GammaShape1,GammaRate1)/BinomTrials,Table3[[#This Row],[RV binom]])</f>
        <v>1</v>
      </c>
      <c r="K3946" s="1">
        <f>Table3[[#This Row],[Risk 1 Simulated occurences]]*_xlfn.LOGNORM.INV(Table3[[#This Row],[RV lognorm]],(LN(ImpLow1)+LN(ImpUp1))/2,(LN(ImpUp1)-LN(ImpLow1))/3.29)</f>
        <v>31086.852288364189</v>
      </c>
      <c r="L3946">
        <f>_xlfn.BINOM.INV(BinomTrials,_xlfn.GAMMA.INV(Table3[[#This Row],[RV gamma]],GammaShape2,GammaRate2)/BinomTrials,Table3[[#This Row],[RV binom]])</f>
        <v>0</v>
      </c>
      <c r="M3946" s="1">
        <f>Table3[[#This Row],[Risk 2 simulated occurences]]*_xlfn.LOGNORM.INV(Table3[[#This Row],[RV lognorm]],(LN(ImpLow2)+LN(ImpUp2))/2,(LN(ImpUp2)-LN(ImpLow2))/3.29)</f>
        <v>0</v>
      </c>
    </row>
    <row r="3947" spans="7:13">
      <c r="G3947">
        <v>0.7718442113938947</v>
      </c>
      <c r="H3947">
        <v>0.76737056848004948</v>
      </c>
      <c r="I3947">
        <v>0.76289692556620436</v>
      </c>
      <c r="J3947">
        <f>_xlfn.BINOM.INV(BinomTrials,_xlfn.GAMMA.INV(Table3[[#This Row],[RV gamma]],GammaShape1,GammaRate1)/BinomTrials,Table3[[#This Row],[RV binom]])</f>
        <v>1</v>
      </c>
      <c r="K3947" s="1">
        <f>Table3[[#This Row],[Risk 1 Simulated occurences]]*_xlfn.LOGNORM.INV(Table3[[#This Row],[RV lognorm]],(LN(ImpLow1)+LN(ImpUp1))/2,(LN(ImpUp1)-LN(ImpLow1))/3.29)</f>
        <v>52182.328827827056</v>
      </c>
      <c r="L3947">
        <f>_xlfn.BINOM.INV(BinomTrials,_xlfn.GAMMA.INV(Table3[[#This Row],[RV gamma]],GammaShape2,GammaRate2)/BinomTrials,Table3[[#This Row],[RV binom]])</f>
        <v>0</v>
      </c>
      <c r="M3947" s="1">
        <f>Table3[[#This Row],[Risk 2 simulated occurences]]*_xlfn.LOGNORM.INV(Table3[[#This Row],[RV lognorm]],(LN(ImpLow2)+LN(ImpUp2))/2,(LN(ImpUp2)-LN(ImpLow2))/3.29)</f>
        <v>0</v>
      </c>
    </row>
    <row r="3948" spans="7:13">
      <c r="G3948">
        <v>0.38566089718866203</v>
      </c>
      <c r="H3948">
        <v>0.1971444441923613</v>
      </c>
      <c r="I3948">
        <v>8.6279911960605495E-3</v>
      </c>
      <c r="J3948">
        <f>_xlfn.BINOM.INV(BinomTrials,_xlfn.GAMMA.INV(Table3[[#This Row],[RV gamma]],GammaShape1,GammaRate1)/BinomTrials,Table3[[#This Row],[RV binom]])</f>
        <v>0</v>
      </c>
      <c r="K3948" s="1">
        <f>Table3[[#This Row],[Risk 1 Simulated occurences]]*_xlfn.LOGNORM.INV(Table3[[#This Row],[RV lognorm]],(LN(ImpLow1)+LN(ImpUp1))/2,(LN(ImpUp1)-LN(ImpLow1))/3.29)</f>
        <v>0</v>
      </c>
      <c r="L3948">
        <f>_xlfn.BINOM.INV(BinomTrials,_xlfn.GAMMA.INV(Table3[[#This Row],[RV gamma]],GammaShape2,GammaRate2)/BinomTrials,Table3[[#This Row],[RV binom]])</f>
        <v>0</v>
      </c>
      <c r="M3948" s="1">
        <f>Table3[[#This Row],[Risk 2 simulated occurences]]*_xlfn.LOGNORM.INV(Table3[[#This Row],[RV lognorm]],(LN(ImpLow2)+LN(ImpUp2))/2,(LN(ImpUp2)-LN(ImpLow2))/3.29)</f>
        <v>0</v>
      </c>
    </row>
    <row r="3949" spans="7:13">
      <c r="G3949">
        <v>0.80269904984286944</v>
      </c>
      <c r="H3949">
        <v>0.40667354101625902</v>
      </c>
      <c r="I3949">
        <v>1.0648032189648613E-2</v>
      </c>
      <c r="J3949">
        <f>_xlfn.BINOM.INV(BinomTrials,_xlfn.GAMMA.INV(Table3[[#This Row],[RV gamma]],GammaShape1,GammaRate1)/BinomTrials,Table3[[#This Row],[RV binom]])</f>
        <v>0</v>
      </c>
      <c r="K3949" s="1">
        <f>Table3[[#This Row],[Risk 1 Simulated occurences]]*_xlfn.LOGNORM.INV(Table3[[#This Row],[RV lognorm]],(LN(ImpLow1)+LN(ImpUp1))/2,(LN(ImpUp1)-LN(ImpLow1))/3.29)</f>
        <v>0</v>
      </c>
      <c r="L3949">
        <f>_xlfn.BINOM.INV(BinomTrials,_xlfn.GAMMA.INV(Table3[[#This Row],[RV gamma]],GammaShape2,GammaRate2)/BinomTrials,Table3[[#This Row],[RV binom]])</f>
        <v>0</v>
      </c>
      <c r="M3949" s="1">
        <f>Table3[[#This Row],[Risk 2 simulated occurences]]*_xlfn.LOGNORM.INV(Table3[[#This Row],[RV lognorm]],(LN(ImpLow2)+LN(ImpUp2))/2,(LN(ImpUp2)-LN(ImpLow2))/3.29)</f>
        <v>0</v>
      </c>
    </row>
    <row r="3950" spans="7:13">
      <c r="G3950">
        <v>0.9629307091063497</v>
      </c>
      <c r="H3950">
        <v>0.96220386026529769</v>
      </c>
      <c r="I3950">
        <v>0.9614770114242458</v>
      </c>
      <c r="J3950">
        <f>_xlfn.BINOM.INV(BinomTrials,_xlfn.GAMMA.INV(Table3[[#This Row],[RV gamma]],GammaShape1,GammaRate1)/BinomTrials,Table3[[#This Row],[RV binom]])</f>
        <v>2</v>
      </c>
      <c r="K3950" s="1">
        <f>Table3[[#This Row],[Risk 1 Simulated occurences]]*_xlfn.LOGNORM.INV(Table3[[#This Row],[RV lognorm]],(LN(ImpLow1)+LN(ImpUp1))/2,(LN(ImpUp1)-LN(ImpLow1))/3.29)</f>
        <v>217993.30439520185</v>
      </c>
      <c r="L3950">
        <f>_xlfn.BINOM.INV(BinomTrials,_xlfn.GAMMA.INV(Table3[[#This Row],[RV gamma]],GammaShape2,GammaRate2)/BinomTrials,Table3[[#This Row],[RV binom]])</f>
        <v>1</v>
      </c>
      <c r="M3950" s="1">
        <f>Table3[[#This Row],[Risk 2 simulated occurences]]*_xlfn.LOGNORM.INV(Table3[[#This Row],[RV lognorm]],(LN(ImpLow2)+LN(ImpUp2))/2,(LN(ImpUp2)-LN(ImpLow2))/3.29)</f>
        <v>10899665.219760116</v>
      </c>
    </row>
    <row r="3951" spans="7:13">
      <c r="G3951">
        <v>0.97642795041968489</v>
      </c>
      <c r="H3951">
        <v>0.76027947885928648</v>
      </c>
      <c r="I3951">
        <v>0.54413100729888819</v>
      </c>
      <c r="J3951">
        <f>_xlfn.BINOM.INV(BinomTrials,_xlfn.GAMMA.INV(Table3[[#This Row],[RV gamma]],GammaShape1,GammaRate1)/BinomTrials,Table3[[#This Row],[RV binom]])</f>
        <v>1</v>
      </c>
      <c r="K3951" s="1">
        <f>Table3[[#This Row],[Risk 1 Simulated occurences]]*_xlfn.LOGNORM.INV(Table3[[#This Row],[RV lognorm]],(LN(ImpLow1)+LN(ImpUp1))/2,(LN(ImpUp1)-LN(ImpLow1))/3.29)</f>
        <v>34173.698069356979</v>
      </c>
      <c r="L3951">
        <f>_xlfn.BINOM.INV(BinomTrials,_xlfn.GAMMA.INV(Table3[[#This Row],[RV gamma]],GammaShape2,GammaRate2)/BinomTrials,Table3[[#This Row],[RV binom]])</f>
        <v>0</v>
      </c>
      <c r="M3951" s="1">
        <f>Table3[[#This Row],[Risk 2 simulated occurences]]*_xlfn.LOGNORM.INV(Table3[[#This Row],[RV lognorm]],(LN(ImpLow2)+LN(ImpUp2))/2,(LN(ImpUp2)-LN(ImpLow2))/3.29)</f>
        <v>0</v>
      </c>
    </row>
    <row r="3952" spans="7:13">
      <c r="G3952">
        <v>0.82456270364325623</v>
      </c>
      <c r="H3952">
        <v>1.720118802841808E-2</v>
      </c>
      <c r="I3952">
        <v>0.20983967241357998</v>
      </c>
      <c r="J3952">
        <f>_xlfn.BINOM.INV(BinomTrials,_xlfn.GAMMA.INV(Table3[[#This Row],[RV gamma]],GammaShape1,GammaRate1)/BinomTrials,Table3[[#This Row],[RV binom]])</f>
        <v>0</v>
      </c>
      <c r="K3952" s="1">
        <f>Table3[[#This Row],[Risk 1 Simulated occurences]]*_xlfn.LOGNORM.INV(Table3[[#This Row],[RV lognorm]],(LN(ImpLow1)+LN(ImpUp1))/2,(LN(ImpUp1)-LN(ImpLow1))/3.29)</f>
        <v>0</v>
      </c>
      <c r="L3952">
        <f>_xlfn.BINOM.INV(BinomTrials,_xlfn.GAMMA.INV(Table3[[#This Row],[RV gamma]],GammaShape2,GammaRate2)/BinomTrials,Table3[[#This Row],[RV binom]])</f>
        <v>0</v>
      </c>
      <c r="M3952" s="1">
        <f>Table3[[#This Row],[Risk 2 simulated occurences]]*_xlfn.LOGNORM.INV(Table3[[#This Row],[RV lognorm]],(LN(ImpLow2)+LN(ImpUp2))/2,(LN(ImpUp2)-LN(ImpLow2))/3.29)</f>
        <v>0</v>
      </c>
    </row>
    <row r="3953" spans="7:13">
      <c r="G3953">
        <v>0.42536013220686469</v>
      </c>
      <c r="H3953">
        <v>0.10036719362268559</v>
      </c>
      <c r="I3953">
        <v>0.77537425503850643</v>
      </c>
      <c r="J3953">
        <f>_xlfn.BINOM.INV(BinomTrials,_xlfn.GAMMA.INV(Table3[[#This Row],[RV gamma]],GammaShape1,GammaRate1)/BinomTrials,Table3[[#This Row],[RV binom]])</f>
        <v>0</v>
      </c>
      <c r="K3953" s="1">
        <f>Table3[[#This Row],[Risk 1 Simulated occurences]]*_xlfn.LOGNORM.INV(Table3[[#This Row],[RV lognorm]],(LN(ImpLow1)+LN(ImpUp1))/2,(LN(ImpUp1)-LN(ImpLow1))/3.29)</f>
        <v>0</v>
      </c>
      <c r="L3953">
        <f>_xlfn.BINOM.INV(BinomTrials,_xlfn.GAMMA.INV(Table3[[#This Row],[RV gamma]],GammaShape2,GammaRate2)/BinomTrials,Table3[[#This Row],[RV binom]])</f>
        <v>0</v>
      </c>
      <c r="M3953" s="1">
        <f>Table3[[#This Row],[Risk 2 simulated occurences]]*_xlfn.LOGNORM.INV(Table3[[#This Row],[RV lognorm]],(LN(ImpLow2)+LN(ImpUp2))/2,(LN(ImpUp2)-LN(ImpLow2))/3.29)</f>
        <v>0</v>
      </c>
    </row>
    <row r="3954" spans="7:13">
      <c r="G3954">
        <v>2.7742000775291584E-2</v>
      </c>
      <c r="H3954">
        <v>0.8714232164767679</v>
      </c>
      <c r="I3954">
        <v>0.71510443217824415</v>
      </c>
      <c r="J3954">
        <f>_xlfn.BINOM.INV(BinomTrials,_xlfn.GAMMA.INV(Table3[[#This Row],[RV gamma]],GammaShape1,GammaRate1)/BinomTrials,Table3[[#This Row],[RV binom]])</f>
        <v>1</v>
      </c>
      <c r="K3954" s="1">
        <f>Table3[[#This Row],[Risk 1 Simulated occurences]]*_xlfn.LOGNORM.INV(Table3[[#This Row],[RV lognorm]],(LN(ImpLow1)+LN(ImpUp1))/2,(LN(ImpUp1)-LN(ImpLow1))/3.29)</f>
        <v>47071.011960670221</v>
      </c>
      <c r="L3954">
        <f>_xlfn.BINOM.INV(BinomTrials,_xlfn.GAMMA.INV(Table3[[#This Row],[RV gamma]],GammaShape2,GammaRate2)/BinomTrials,Table3[[#This Row],[RV binom]])</f>
        <v>0</v>
      </c>
      <c r="M3954" s="1">
        <f>Table3[[#This Row],[Risk 2 simulated occurences]]*_xlfn.LOGNORM.INV(Table3[[#This Row],[RV lognorm]],(LN(ImpLow2)+LN(ImpUp2))/2,(LN(ImpUp2)-LN(ImpLow2))/3.29)</f>
        <v>0</v>
      </c>
    </row>
    <row r="3955" spans="7:13">
      <c r="G3955">
        <v>0.2598070303256656</v>
      </c>
      <c r="H3955">
        <v>9.9993250379335711E-3</v>
      </c>
      <c r="I3955">
        <v>0.76019161975020155</v>
      </c>
      <c r="J3955">
        <f>_xlfn.BINOM.INV(BinomTrials,_xlfn.GAMMA.INV(Table3[[#This Row],[RV gamma]],GammaShape1,GammaRate1)/BinomTrials,Table3[[#This Row],[RV binom]])</f>
        <v>0</v>
      </c>
      <c r="K3955" s="1">
        <f>Table3[[#This Row],[Risk 1 Simulated occurences]]*_xlfn.LOGNORM.INV(Table3[[#This Row],[RV lognorm]],(LN(ImpLow1)+LN(ImpUp1))/2,(LN(ImpUp1)-LN(ImpLow1))/3.29)</f>
        <v>0</v>
      </c>
      <c r="L3955">
        <f>_xlfn.BINOM.INV(BinomTrials,_xlfn.GAMMA.INV(Table3[[#This Row],[RV gamma]],GammaShape2,GammaRate2)/BinomTrials,Table3[[#This Row],[RV binom]])</f>
        <v>0</v>
      </c>
      <c r="M3955" s="1">
        <f>Table3[[#This Row],[Risk 2 simulated occurences]]*_xlfn.LOGNORM.INV(Table3[[#This Row],[RV lognorm]],(LN(ImpLow2)+LN(ImpUp2))/2,(LN(ImpUp2)-LN(ImpLow2))/3.29)</f>
        <v>0</v>
      </c>
    </row>
    <row r="3956" spans="7:13">
      <c r="G3956">
        <v>0.57675868346204917</v>
      </c>
      <c r="H3956">
        <v>5.8655912549540362E-2</v>
      </c>
      <c r="I3956">
        <v>0.5405531416370315</v>
      </c>
      <c r="J3956">
        <f>_xlfn.BINOM.INV(BinomTrials,_xlfn.GAMMA.INV(Table3[[#This Row],[RV gamma]],GammaShape1,GammaRate1)/BinomTrials,Table3[[#This Row],[RV binom]])</f>
        <v>0</v>
      </c>
      <c r="K3956" s="1">
        <f>Table3[[#This Row],[Risk 1 Simulated occurences]]*_xlfn.LOGNORM.INV(Table3[[#This Row],[RV lognorm]],(LN(ImpLow1)+LN(ImpUp1))/2,(LN(ImpUp1)-LN(ImpLow1))/3.29)</f>
        <v>0</v>
      </c>
      <c r="L3956">
        <f>_xlfn.BINOM.INV(BinomTrials,_xlfn.GAMMA.INV(Table3[[#This Row],[RV gamma]],GammaShape2,GammaRate2)/BinomTrials,Table3[[#This Row],[RV binom]])</f>
        <v>0</v>
      </c>
      <c r="M3956" s="1">
        <f>Table3[[#This Row],[Risk 2 simulated occurences]]*_xlfn.LOGNORM.INV(Table3[[#This Row],[RV lognorm]],(LN(ImpLow2)+LN(ImpUp2))/2,(LN(ImpUp2)-LN(ImpLow2))/3.29)</f>
        <v>0</v>
      </c>
    </row>
    <row r="3957" spans="7:13">
      <c r="G3957">
        <v>0.58319294666088795</v>
      </c>
      <c r="H3957">
        <v>0.82992222012482686</v>
      </c>
      <c r="I3957">
        <v>7.6651493588765843E-2</v>
      </c>
      <c r="J3957">
        <f>_xlfn.BINOM.INV(BinomTrials,_xlfn.GAMMA.INV(Table3[[#This Row],[RV gamma]],GammaShape1,GammaRate1)/BinomTrials,Table3[[#This Row],[RV binom]])</f>
        <v>1</v>
      </c>
      <c r="K3957" s="1">
        <f>Table3[[#This Row],[Risk 1 Simulated occurences]]*_xlfn.LOGNORM.INV(Table3[[#This Row],[RV lognorm]],(LN(ImpLow1)+LN(ImpUp1))/2,(LN(ImpUp1)-LN(ImpLow1))/3.29)</f>
        <v>11640.434687651899</v>
      </c>
      <c r="L3957">
        <f>_xlfn.BINOM.INV(BinomTrials,_xlfn.GAMMA.INV(Table3[[#This Row],[RV gamma]],GammaShape2,GammaRate2)/BinomTrials,Table3[[#This Row],[RV binom]])</f>
        <v>0</v>
      </c>
      <c r="M3957" s="1">
        <f>Table3[[#This Row],[Risk 2 simulated occurences]]*_xlfn.LOGNORM.INV(Table3[[#This Row],[RV lognorm]],(LN(ImpLow2)+LN(ImpUp2))/2,(LN(ImpUp2)-LN(ImpLow2))/3.29)</f>
        <v>0</v>
      </c>
    </row>
    <row r="3958" spans="7:13">
      <c r="G3958">
        <v>0.72385452954278073</v>
      </c>
      <c r="H3958">
        <v>0.50275363796518824</v>
      </c>
      <c r="I3958">
        <v>0.28165274638759563</v>
      </c>
      <c r="J3958">
        <f>_xlfn.BINOM.INV(BinomTrials,_xlfn.GAMMA.INV(Table3[[#This Row],[RV gamma]],GammaShape1,GammaRate1)/BinomTrials,Table3[[#This Row],[RV binom]])</f>
        <v>0</v>
      </c>
      <c r="K3958" s="1">
        <f>Table3[[#This Row],[Risk 1 Simulated occurences]]*_xlfn.LOGNORM.INV(Table3[[#This Row],[RV lognorm]],(LN(ImpLow1)+LN(ImpUp1))/2,(LN(ImpUp1)-LN(ImpLow1))/3.29)</f>
        <v>0</v>
      </c>
      <c r="L3958">
        <f>_xlfn.BINOM.INV(BinomTrials,_xlfn.GAMMA.INV(Table3[[#This Row],[RV gamma]],GammaShape2,GammaRate2)/BinomTrials,Table3[[#This Row],[RV binom]])</f>
        <v>0</v>
      </c>
      <c r="M3958" s="1">
        <f>Table3[[#This Row],[Risk 2 simulated occurences]]*_xlfn.LOGNORM.INV(Table3[[#This Row],[RV lognorm]],(LN(ImpLow2)+LN(ImpUp2))/2,(LN(ImpUp2)-LN(ImpLow2))/3.29)</f>
        <v>0</v>
      </c>
    </row>
    <row r="3959" spans="7:13">
      <c r="G3959">
        <v>0.8230780255156932</v>
      </c>
      <c r="H3959">
        <v>0.78039328091796178</v>
      </c>
      <c r="I3959">
        <v>0.73770853632023026</v>
      </c>
      <c r="J3959">
        <f>_xlfn.BINOM.INV(BinomTrials,_xlfn.GAMMA.INV(Table3[[#This Row],[RV gamma]],GammaShape1,GammaRate1)/BinomTrials,Table3[[#This Row],[RV binom]])</f>
        <v>1</v>
      </c>
      <c r="K3959" s="1">
        <f>Table3[[#This Row],[Risk 1 Simulated occurences]]*_xlfn.LOGNORM.INV(Table3[[#This Row],[RV lognorm]],(LN(ImpLow1)+LN(ImpUp1))/2,(LN(ImpUp1)-LN(ImpLow1))/3.29)</f>
        <v>49363.200758561383</v>
      </c>
      <c r="L3959">
        <f>_xlfn.BINOM.INV(BinomTrials,_xlfn.GAMMA.INV(Table3[[#This Row],[RV gamma]],GammaShape2,GammaRate2)/BinomTrials,Table3[[#This Row],[RV binom]])</f>
        <v>0</v>
      </c>
      <c r="M3959" s="1">
        <f>Table3[[#This Row],[Risk 2 simulated occurences]]*_xlfn.LOGNORM.INV(Table3[[#This Row],[RV lognorm]],(LN(ImpLow2)+LN(ImpUp2))/2,(LN(ImpUp2)-LN(ImpLow2))/3.29)</f>
        <v>0</v>
      </c>
    </row>
    <row r="3960" spans="7:13">
      <c r="G3960">
        <v>0.47237484225648213</v>
      </c>
      <c r="H3960">
        <v>6.9872388183079837E-2</v>
      </c>
      <c r="I3960">
        <v>0.66736993410967749</v>
      </c>
      <c r="J3960">
        <f>_xlfn.BINOM.INV(BinomTrials,_xlfn.GAMMA.INV(Table3[[#This Row],[RV gamma]],GammaShape1,GammaRate1)/BinomTrials,Table3[[#This Row],[RV binom]])</f>
        <v>0</v>
      </c>
      <c r="K3960" s="1">
        <f>Table3[[#This Row],[Risk 1 Simulated occurences]]*_xlfn.LOGNORM.INV(Table3[[#This Row],[RV lognorm]],(LN(ImpLow1)+LN(ImpUp1))/2,(LN(ImpUp1)-LN(ImpLow1))/3.29)</f>
        <v>0</v>
      </c>
      <c r="L3960">
        <f>_xlfn.BINOM.INV(BinomTrials,_xlfn.GAMMA.INV(Table3[[#This Row],[RV gamma]],GammaShape2,GammaRate2)/BinomTrials,Table3[[#This Row],[RV binom]])</f>
        <v>0</v>
      </c>
      <c r="M3960" s="1">
        <f>Table3[[#This Row],[Risk 2 simulated occurences]]*_xlfn.LOGNORM.INV(Table3[[#This Row],[RV lognorm]],(LN(ImpLow2)+LN(ImpUp2))/2,(LN(ImpUp2)-LN(ImpLow2))/3.29)</f>
        <v>0</v>
      </c>
    </row>
    <row r="3961" spans="7:13">
      <c r="G3961">
        <v>0.20397380469551954</v>
      </c>
      <c r="H3961">
        <v>0.34522819302288266</v>
      </c>
      <c r="I3961">
        <v>0.4864825813502458</v>
      </c>
      <c r="J3961">
        <f>_xlfn.BINOM.INV(BinomTrials,_xlfn.GAMMA.INV(Table3[[#This Row],[RV gamma]],GammaShape1,GammaRate1)/BinomTrials,Table3[[#This Row],[RV binom]])</f>
        <v>0</v>
      </c>
      <c r="K3961" s="1">
        <f>Table3[[#This Row],[Risk 1 Simulated occurences]]*_xlfn.LOGNORM.INV(Table3[[#This Row],[RV lognorm]],(LN(ImpLow1)+LN(ImpUp1))/2,(LN(ImpUp1)-LN(ImpLow1))/3.29)</f>
        <v>0</v>
      </c>
      <c r="L3961">
        <f>_xlfn.BINOM.INV(BinomTrials,_xlfn.GAMMA.INV(Table3[[#This Row],[RV gamma]],GammaShape2,GammaRate2)/BinomTrials,Table3[[#This Row],[RV binom]])</f>
        <v>0</v>
      </c>
      <c r="M3961" s="1">
        <f>Table3[[#This Row],[Risk 2 simulated occurences]]*_xlfn.LOGNORM.INV(Table3[[#This Row],[RV lognorm]],(LN(ImpLow2)+LN(ImpUp2))/2,(LN(ImpUp2)-LN(ImpLow2))/3.29)</f>
        <v>0</v>
      </c>
    </row>
    <row r="3962" spans="7:13">
      <c r="G3962">
        <v>0.18773551759670279</v>
      </c>
      <c r="H3962">
        <v>0.25024013558879499</v>
      </c>
      <c r="I3962">
        <v>0.31274475358088721</v>
      </c>
      <c r="J3962">
        <f>_xlfn.BINOM.INV(BinomTrials,_xlfn.GAMMA.INV(Table3[[#This Row],[RV gamma]],GammaShape1,GammaRate1)/BinomTrials,Table3[[#This Row],[RV binom]])</f>
        <v>0</v>
      </c>
      <c r="K3962" s="1">
        <f>Table3[[#This Row],[Risk 1 Simulated occurences]]*_xlfn.LOGNORM.INV(Table3[[#This Row],[RV lognorm]],(LN(ImpLow1)+LN(ImpUp1))/2,(LN(ImpUp1)-LN(ImpLow1))/3.29)</f>
        <v>0</v>
      </c>
      <c r="L3962">
        <f>_xlfn.BINOM.INV(BinomTrials,_xlfn.GAMMA.INV(Table3[[#This Row],[RV gamma]],GammaShape2,GammaRate2)/BinomTrials,Table3[[#This Row],[RV binom]])</f>
        <v>0</v>
      </c>
      <c r="M3962" s="1">
        <f>Table3[[#This Row],[Risk 2 simulated occurences]]*_xlfn.LOGNORM.INV(Table3[[#This Row],[RV lognorm]],(LN(ImpLow2)+LN(ImpUp2))/2,(LN(ImpUp2)-LN(ImpLow2))/3.29)</f>
        <v>0</v>
      </c>
    </row>
    <row r="3963" spans="7:13">
      <c r="G3963">
        <v>0.27084424778392735</v>
      </c>
      <c r="H3963">
        <v>0.78595884087772983</v>
      </c>
      <c r="I3963">
        <v>0.30107343397153236</v>
      </c>
      <c r="J3963">
        <f>_xlfn.BINOM.INV(BinomTrials,_xlfn.GAMMA.INV(Table3[[#This Row],[RV gamma]],GammaShape1,GammaRate1)/BinomTrials,Table3[[#This Row],[RV binom]])</f>
        <v>1</v>
      </c>
      <c r="K3963" s="1">
        <f>Table3[[#This Row],[Risk 1 Simulated occurences]]*_xlfn.LOGNORM.INV(Table3[[#This Row],[RV lognorm]],(LN(ImpLow1)+LN(ImpUp1))/2,(LN(ImpUp1)-LN(ImpLow1))/3.29)</f>
        <v>21955.603585869118</v>
      </c>
      <c r="L3963">
        <f>_xlfn.BINOM.INV(BinomTrials,_xlfn.GAMMA.INV(Table3[[#This Row],[RV gamma]],GammaShape2,GammaRate2)/BinomTrials,Table3[[#This Row],[RV binom]])</f>
        <v>0</v>
      </c>
      <c r="M3963" s="1">
        <f>Table3[[#This Row],[Risk 2 simulated occurences]]*_xlfn.LOGNORM.INV(Table3[[#This Row],[RV lognorm]],(LN(ImpLow2)+LN(ImpUp2))/2,(LN(ImpUp2)-LN(ImpLow2))/3.29)</f>
        <v>0</v>
      </c>
    </row>
    <row r="3964" spans="7:13">
      <c r="G3964">
        <v>7.9272504467178373E-2</v>
      </c>
      <c r="H3964">
        <v>0.61023863200575046</v>
      </c>
      <c r="I3964">
        <v>0.14120475954432263</v>
      </c>
      <c r="J3964">
        <f>_xlfn.BINOM.INV(BinomTrials,_xlfn.GAMMA.INV(Table3[[#This Row],[RV gamma]],GammaShape1,GammaRate1)/BinomTrials,Table3[[#This Row],[RV binom]])</f>
        <v>0</v>
      </c>
      <c r="K3964" s="1">
        <f>Table3[[#This Row],[Risk 1 Simulated occurences]]*_xlfn.LOGNORM.INV(Table3[[#This Row],[RV lognorm]],(LN(ImpLow1)+LN(ImpUp1))/2,(LN(ImpUp1)-LN(ImpLow1))/3.29)</f>
        <v>0</v>
      </c>
      <c r="L3964">
        <f>_xlfn.BINOM.INV(BinomTrials,_xlfn.GAMMA.INV(Table3[[#This Row],[RV gamma]],GammaShape2,GammaRate2)/BinomTrials,Table3[[#This Row],[RV binom]])</f>
        <v>0</v>
      </c>
      <c r="M3964" s="1">
        <f>Table3[[#This Row],[Risk 2 simulated occurences]]*_xlfn.LOGNORM.INV(Table3[[#This Row],[RV lognorm]],(LN(ImpLow2)+LN(ImpUp2))/2,(LN(ImpUp2)-LN(ImpLow2))/3.29)</f>
        <v>0</v>
      </c>
    </row>
    <row r="3965" spans="7:13">
      <c r="G3965">
        <v>0.33298257986688173</v>
      </c>
      <c r="H3965">
        <v>0.28068812064858534</v>
      </c>
      <c r="I3965">
        <v>0.22839366143028889</v>
      </c>
      <c r="J3965">
        <f>_xlfn.BINOM.INV(BinomTrials,_xlfn.GAMMA.INV(Table3[[#This Row],[RV gamma]],GammaShape1,GammaRate1)/BinomTrials,Table3[[#This Row],[RV binom]])</f>
        <v>0</v>
      </c>
      <c r="K3965" s="1">
        <f>Table3[[#This Row],[Risk 1 Simulated occurences]]*_xlfn.LOGNORM.INV(Table3[[#This Row],[RV lognorm]],(LN(ImpLow1)+LN(ImpUp1))/2,(LN(ImpUp1)-LN(ImpLow1))/3.29)</f>
        <v>0</v>
      </c>
      <c r="L3965">
        <f>_xlfn.BINOM.INV(BinomTrials,_xlfn.GAMMA.INV(Table3[[#This Row],[RV gamma]],GammaShape2,GammaRate2)/BinomTrials,Table3[[#This Row],[RV binom]])</f>
        <v>0</v>
      </c>
      <c r="M3965" s="1">
        <f>Table3[[#This Row],[Risk 2 simulated occurences]]*_xlfn.LOGNORM.INV(Table3[[#This Row],[RV lognorm]],(LN(ImpLow2)+LN(ImpUp2))/2,(LN(ImpUp2)-LN(ImpLow2))/3.29)</f>
        <v>0</v>
      </c>
    </row>
    <row r="3966" spans="7:13">
      <c r="G3966">
        <v>0.4382198226816113</v>
      </c>
      <c r="H3966">
        <v>0.52524374077340763</v>
      </c>
      <c r="I3966">
        <v>0.61226765886520396</v>
      </c>
      <c r="J3966">
        <f>_xlfn.BINOM.INV(BinomTrials,_xlfn.GAMMA.INV(Table3[[#This Row],[RV gamma]],GammaShape1,GammaRate1)/BinomTrials,Table3[[#This Row],[RV binom]])</f>
        <v>0</v>
      </c>
      <c r="K3966" s="1">
        <f>Table3[[#This Row],[Risk 1 Simulated occurences]]*_xlfn.LOGNORM.INV(Table3[[#This Row],[RV lognorm]],(LN(ImpLow1)+LN(ImpUp1))/2,(LN(ImpUp1)-LN(ImpLow1))/3.29)</f>
        <v>0</v>
      </c>
      <c r="L3966">
        <f>_xlfn.BINOM.INV(BinomTrials,_xlfn.GAMMA.INV(Table3[[#This Row],[RV gamma]],GammaShape2,GammaRate2)/BinomTrials,Table3[[#This Row],[RV binom]])</f>
        <v>0</v>
      </c>
      <c r="M3966" s="1">
        <f>Table3[[#This Row],[Risk 2 simulated occurences]]*_xlfn.LOGNORM.INV(Table3[[#This Row],[RV lognorm]],(LN(ImpLow2)+LN(ImpUp2))/2,(LN(ImpUp2)-LN(ImpLow2))/3.29)</f>
        <v>0</v>
      </c>
    </row>
    <row r="3967" spans="7:13">
      <c r="G3967">
        <v>0.1605598098414763</v>
      </c>
      <c r="H3967">
        <v>0.77155117866189737</v>
      </c>
      <c r="I3967">
        <v>0.38254254748231847</v>
      </c>
      <c r="J3967">
        <f>_xlfn.BINOM.INV(BinomTrials,_xlfn.GAMMA.INV(Table3[[#This Row],[RV gamma]],GammaShape1,GammaRate1)/BinomTrials,Table3[[#This Row],[RV binom]])</f>
        <v>1</v>
      </c>
      <c r="K3967" s="1">
        <f>Table3[[#This Row],[Risk 1 Simulated occurences]]*_xlfn.LOGNORM.INV(Table3[[#This Row],[RV lognorm]],(LN(ImpLow1)+LN(ImpUp1))/2,(LN(ImpUp1)-LN(ImpLow1))/3.29)</f>
        <v>25655.254161055371</v>
      </c>
      <c r="L3967">
        <f>_xlfn.BINOM.INV(BinomTrials,_xlfn.GAMMA.INV(Table3[[#This Row],[RV gamma]],GammaShape2,GammaRate2)/BinomTrials,Table3[[#This Row],[RV binom]])</f>
        <v>0</v>
      </c>
      <c r="M3967" s="1">
        <f>Table3[[#This Row],[Risk 2 simulated occurences]]*_xlfn.LOGNORM.INV(Table3[[#This Row],[RV lognorm]],(LN(ImpLow2)+LN(ImpUp2))/2,(LN(ImpUp2)-LN(ImpLow2))/3.29)</f>
        <v>0</v>
      </c>
    </row>
    <row r="3968" spans="7:13">
      <c r="G3968">
        <v>0.52872400569204425</v>
      </c>
      <c r="H3968">
        <v>0.46065977050953533</v>
      </c>
      <c r="I3968">
        <v>0.3925955353270264</v>
      </c>
      <c r="J3968">
        <f>_xlfn.BINOM.INV(BinomTrials,_xlfn.GAMMA.INV(Table3[[#This Row],[RV gamma]],GammaShape1,GammaRate1)/BinomTrials,Table3[[#This Row],[RV binom]])</f>
        <v>0</v>
      </c>
      <c r="K3968" s="1">
        <f>Table3[[#This Row],[Risk 1 Simulated occurences]]*_xlfn.LOGNORM.INV(Table3[[#This Row],[RV lognorm]],(LN(ImpLow1)+LN(ImpUp1))/2,(LN(ImpUp1)-LN(ImpLow1))/3.29)</f>
        <v>0</v>
      </c>
      <c r="L3968">
        <f>_xlfn.BINOM.INV(BinomTrials,_xlfn.GAMMA.INV(Table3[[#This Row],[RV gamma]],GammaShape2,GammaRate2)/BinomTrials,Table3[[#This Row],[RV binom]])</f>
        <v>0</v>
      </c>
      <c r="M3968" s="1">
        <f>Table3[[#This Row],[Risk 2 simulated occurences]]*_xlfn.LOGNORM.INV(Table3[[#This Row],[RV lognorm]],(LN(ImpLow2)+LN(ImpUp2))/2,(LN(ImpUp2)-LN(ImpLow2))/3.29)</f>
        <v>0</v>
      </c>
    </row>
    <row r="3969" spans="7:13">
      <c r="G3969">
        <v>0.26436366618814117</v>
      </c>
      <c r="H3969">
        <v>0.30876295376045765</v>
      </c>
      <c r="I3969">
        <v>0.35316224133277418</v>
      </c>
      <c r="J3969">
        <f>_xlfn.BINOM.INV(BinomTrials,_xlfn.GAMMA.INV(Table3[[#This Row],[RV gamma]],GammaShape1,GammaRate1)/BinomTrials,Table3[[#This Row],[RV binom]])</f>
        <v>0</v>
      </c>
      <c r="K3969" s="1">
        <f>Table3[[#This Row],[Risk 1 Simulated occurences]]*_xlfn.LOGNORM.INV(Table3[[#This Row],[RV lognorm]],(LN(ImpLow1)+LN(ImpUp1))/2,(LN(ImpUp1)-LN(ImpLow1))/3.29)</f>
        <v>0</v>
      </c>
      <c r="L3969">
        <f>_xlfn.BINOM.INV(BinomTrials,_xlfn.GAMMA.INV(Table3[[#This Row],[RV gamma]],GammaShape2,GammaRate2)/BinomTrials,Table3[[#This Row],[RV binom]])</f>
        <v>0</v>
      </c>
      <c r="M3969" s="1">
        <f>Table3[[#This Row],[Risk 2 simulated occurences]]*_xlfn.LOGNORM.INV(Table3[[#This Row],[RV lognorm]],(LN(ImpLow2)+LN(ImpUp2))/2,(LN(ImpUp2)-LN(ImpLow2))/3.29)</f>
        <v>0</v>
      </c>
    </row>
    <row r="3970" spans="7:13">
      <c r="G3970">
        <v>0.16013762408873888</v>
      </c>
      <c r="H3970">
        <v>0.37896385201204746</v>
      </c>
      <c r="I3970">
        <v>0.59779007993535604</v>
      </c>
      <c r="J3970">
        <f>_xlfn.BINOM.INV(BinomTrials,_xlfn.GAMMA.INV(Table3[[#This Row],[RV gamma]],GammaShape1,GammaRate1)/BinomTrials,Table3[[#This Row],[RV binom]])</f>
        <v>0</v>
      </c>
      <c r="K3970" s="1">
        <f>Table3[[#This Row],[Risk 1 Simulated occurences]]*_xlfn.LOGNORM.INV(Table3[[#This Row],[RV lognorm]],(LN(ImpLow1)+LN(ImpUp1))/2,(LN(ImpUp1)-LN(ImpLow1))/3.29)</f>
        <v>0</v>
      </c>
      <c r="L3970">
        <f>_xlfn.BINOM.INV(BinomTrials,_xlfn.GAMMA.INV(Table3[[#This Row],[RV gamma]],GammaShape2,GammaRate2)/BinomTrials,Table3[[#This Row],[RV binom]])</f>
        <v>0</v>
      </c>
      <c r="M3970" s="1">
        <f>Table3[[#This Row],[Risk 2 simulated occurences]]*_xlfn.LOGNORM.INV(Table3[[#This Row],[RV lognorm]],(LN(ImpLow2)+LN(ImpUp2))/2,(LN(ImpUp2)-LN(ImpLow2))/3.29)</f>
        <v>0</v>
      </c>
    </row>
    <row r="3971" spans="7:13">
      <c r="G3971">
        <v>0.43304805943418667</v>
      </c>
      <c r="H3971">
        <v>0.24546076648191584</v>
      </c>
      <c r="I3971">
        <v>5.7873473529644996E-2</v>
      </c>
      <c r="J3971">
        <f>_xlfn.BINOM.INV(BinomTrials,_xlfn.GAMMA.INV(Table3[[#This Row],[RV gamma]],GammaShape1,GammaRate1)/BinomTrials,Table3[[#This Row],[RV binom]])</f>
        <v>0</v>
      </c>
      <c r="K3971" s="1">
        <f>Table3[[#This Row],[Risk 1 Simulated occurences]]*_xlfn.LOGNORM.INV(Table3[[#This Row],[RV lognorm]],(LN(ImpLow1)+LN(ImpUp1))/2,(LN(ImpUp1)-LN(ImpLow1))/3.29)</f>
        <v>0</v>
      </c>
      <c r="L3971">
        <f>_xlfn.BINOM.INV(BinomTrials,_xlfn.GAMMA.INV(Table3[[#This Row],[RV gamma]],GammaShape2,GammaRate2)/BinomTrials,Table3[[#This Row],[RV binom]])</f>
        <v>0</v>
      </c>
      <c r="M3971" s="1">
        <f>Table3[[#This Row],[Risk 2 simulated occurences]]*_xlfn.LOGNORM.INV(Table3[[#This Row],[RV lognorm]],(LN(ImpLow2)+LN(ImpUp2))/2,(LN(ImpUp2)-LN(ImpLow2))/3.29)</f>
        <v>0</v>
      </c>
    </row>
    <row r="3972" spans="7:13">
      <c r="G3972">
        <v>0.23873491037578085</v>
      </c>
      <c r="H3972">
        <v>0.4591022615596197</v>
      </c>
      <c r="I3972">
        <v>0.67946961274345852</v>
      </c>
      <c r="J3972">
        <f>_xlfn.BINOM.INV(BinomTrials,_xlfn.GAMMA.INV(Table3[[#This Row],[RV gamma]],GammaShape1,GammaRate1)/BinomTrials,Table3[[#This Row],[RV binom]])</f>
        <v>0</v>
      </c>
      <c r="K3972" s="1">
        <f>Table3[[#This Row],[Risk 1 Simulated occurences]]*_xlfn.LOGNORM.INV(Table3[[#This Row],[RV lognorm]],(LN(ImpLow1)+LN(ImpUp1))/2,(LN(ImpUp1)-LN(ImpLow1))/3.29)</f>
        <v>0</v>
      </c>
      <c r="L3972">
        <f>_xlfn.BINOM.INV(BinomTrials,_xlfn.GAMMA.INV(Table3[[#This Row],[RV gamma]],GammaShape2,GammaRate2)/BinomTrials,Table3[[#This Row],[RV binom]])</f>
        <v>0</v>
      </c>
      <c r="M3972" s="1">
        <f>Table3[[#This Row],[Risk 2 simulated occurences]]*_xlfn.LOGNORM.INV(Table3[[#This Row],[RV lognorm]],(LN(ImpLow2)+LN(ImpUp2))/2,(LN(ImpUp2)-LN(ImpLow2))/3.29)</f>
        <v>0</v>
      </c>
    </row>
    <row r="3973" spans="7:13">
      <c r="G3973">
        <v>0.41763868574874413</v>
      </c>
      <c r="H3973">
        <v>0.13171003252813129</v>
      </c>
      <c r="I3973">
        <v>0.8457813793075184</v>
      </c>
      <c r="J3973">
        <f>_xlfn.BINOM.INV(BinomTrials,_xlfn.GAMMA.INV(Table3[[#This Row],[RV gamma]],GammaShape1,GammaRate1)/BinomTrials,Table3[[#This Row],[RV binom]])</f>
        <v>0</v>
      </c>
      <c r="K3973" s="1">
        <f>Table3[[#This Row],[Risk 1 Simulated occurences]]*_xlfn.LOGNORM.INV(Table3[[#This Row],[RV lognorm]],(LN(ImpLow1)+LN(ImpUp1))/2,(LN(ImpUp1)-LN(ImpLow1))/3.29)</f>
        <v>0</v>
      </c>
      <c r="L3973">
        <f>_xlfn.BINOM.INV(BinomTrials,_xlfn.GAMMA.INV(Table3[[#This Row],[RV gamma]],GammaShape2,GammaRate2)/BinomTrials,Table3[[#This Row],[RV binom]])</f>
        <v>0</v>
      </c>
      <c r="M3973" s="1">
        <f>Table3[[#This Row],[Risk 2 simulated occurences]]*_xlfn.LOGNORM.INV(Table3[[#This Row],[RV lognorm]],(LN(ImpLow2)+LN(ImpUp2))/2,(LN(ImpUp2)-LN(ImpLow2))/3.29)</f>
        <v>0</v>
      </c>
    </row>
    <row r="3974" spans="7:13">
      <c r="G3974">
        <v>0.253391379142828</v>
      </c>
      <c r="H3974">
        <v>0.65051670030249131</v>
      </c>
      <c r="I3974">
        <v>4.7642021462154585E-2</v>
      </c>
      <c r="J3974">
        <f>_xlfn.BINOM.INV(BinomTrials,_xlfn.GAMMA.INV(Table3[[#This Row],[RV gamma]],GammaShape1,GammaRate1)/BinomTrials,Table3[[#This Row],[RV binom]])</f>
        <v>1</v>
      </c>
      <c r="K3974" s="1">
        <f>Table3[[#This Row],[Risk 1 Simulated occurences]]*_xlfn.LOGNORM.INV(Table3[[#This Row],[RV lognorm]],(LN(ImpLow1)+LN(ImpUp1))/2,(LN(ImpUp1)-LN(ImpLow1))/3.29)</f>
        <v>9839.2183737193354</v>
      </c>
      <c r="L3974">
        <f>_xlfn.BINOM.INV(BinomTrials,_xlfn.GAMMA.INV(Table3[[#This Row],[RV gamma]],GammaShape2,GammaRate2)/BinomTrials,Table3[[#This Row],[RV binom]])</f>
        <v>0</v>
      </c>
      <c r="M3974" s="1">
        <f>Table3[[#This Row],[Risk 2 simulated occurences]]*_xlfn.LOGNORM.INV(Table3[[#This Row],[RV lognorm]],(LN(ImpLow2)+LN(ImpUp2))/2,(LN(ImpUp2)-LN(ImpLow2))/3.29)</f>
        <v>0</v>
      </c>
    </row>
    <row r="3975" spans="7:13">
      <c r="G3975">
        <v>0.7489092535101386</v>
      </c>
      <c r="H3975">
        <v>0.23418198397112172</v>
      </c>
      <c r="I3975">
        <v>0.71945471443210485</v>
      </c>
      <c r="J3975">
        <f>_xlfn.BINOM.INV(BinomTrials,_xlfn.GAMMA.INV(Table3[[#This Row],[RV gamma]],GammaShape1,GammaRate1)/BinomTrials,Table3[[#This Row],[RV binom]])</f>
        <v>0</v>
      </c>
      <c r="K3975" s="1">
        <f>Table3[[#This Row],[Risk 1 Simulated occurences]]*_xlfn.LOGNORM.INV(Table3[[#This Row],[RV lognorm]],(LN(ImpLow1)+LN(ImpUp1))/2,(LN(ImpUp1)-LN(ImpLow1))/3.29)</f>
        <v>0</v>
      </c>
      <c r="L3975">
        <f>_xlfn.BINOM.INV(BinomTrials,_xlfn.GAMMA.INV(Table3[[#This Row],[RV gamma]],GammaShape2,GammaRate2)/BinomTrials,Table3[[#This Row],[RV binom]])</f>
        <v>0</v>
      </c>
      <c r="M3975" s="1">
        <f>Table3[[#This Row],[Risk 2 simulated occurences]]*_xlfn.LOGNORM.INV(Table3[[#This Row],[RV lognorm]],(LN(ImpLow2)+LN(ImpUp2))/2,(LN(ImpUp2)-LN(ImpLow2))/3.29)</f>
        <v>0</v>
      </c>
    </row>
    <row r="3976" spans="7:13">
      <c r="G3976">
        <v>0.91782374489951124</v>
      </c>
      <c r="H3976">
        <v>0.89660460264263886</v>
      </c>
      <c r="I3976">
        <v>0.87538546038576659</v>
      </c>
      <c r="J3976">
        <f>_xlfn.BINOM.INV(BinomTrials,_xlfn.GAMMA.INV(Table3[[#This Row],[RV gamma]],GammaShape1,GammaRate1)/BinomTrials,Table3[[#This Row],[RV binom]])</f>
        <v>2</v>
      </c>
      <c r="K3976" s="1">
        <f>Table3[[#This Row],[Risk 1 Simulated occurences]]*_xlfn.LOGNORM.INV(Table3[[#This Row],[RV lognorm]],(LN(ImpLow1)+LN(ImpUp1))/2,(LN(ImpUp1)-LN(ImpLow1))/3.29)</f>
        <v>141660.90953801689</v>
      </c>
      <c r="L3976">
        <f>_xlfn.BINOM.INV(BinomTrials,_xlfn.GAMMA.INV(Table3[[#This Row],[RV gamma]],GammaShape2,GammaRate2)/BinomTrials,Table3[[#This Row],[RV binom]])</f>
        <v>1</v>
      </c>
      <c r="M3976" s="1">
        <f>Table3[[#This Row],[Risk 2 simulated occurences]]*_xlfn.LOGNORM.INV(Table3[[#This Row],[RV lognorm]],(LN(ImpLow2)+LN(ImpUp2))/2,(LN(ImpUp2)-LN(ImpLow2))/3.29)</f>
        <v>7083045.4769008597</v>
      </c>
    </row>
    <row r="3977" spans="7:13">
      <c r="G3977">
        <v>0.86368052608504919</v>
      </c>
      <c r="H3977">
        <v>0.23355661483181483</v>
      </c>
      <c r="I3977">
        <v>0.60343270357858048</v>
      </c>
      <c r="J3977">
        <f>_xlfn.BINOM.INV(BinomTrials,_xlfn.GAMMA.INV(Table3[[#This Row],[RV gamma]],GammaShape1,GammaRate1)/BinomTrials,Table3[[#This Row],[RV binom]])</f>
        <v>0</v>
      </c>
      <c r="K3977" s="1">
        <f>Table3[[#This Row],[Risk 1 Simulated occurences]]*_xlfn.LOGNORM.INV(Table3[[#This Row],[RV lognorm]],(LN(ImpLow1)+LN(ImpUp1))/2,(LN(ImpUp1)-LN(ImpLow1))/3.29)</f>
        <v>0</v>
      </c>
      <c r="L3977">
        <f>_xlfn.BINOM.INV(BinomTrials,_xlfn.GAMMA.INV(Table3[[#This Row],[RV gamma]],GammaShape2,GammaRate2)/BinomTrials,Table3[[#This Row],[RV binom]])</f>
        <v>0</v>
      </c>
      <c r="M3977" s="1">
        <f>Table3[[#This Row],[Risk 2 simulated occurences]]*_xlfn.LOGNORM.INV(Table3[[#This Row],[RV lognorm]],(LN(ImpLow2)+LN(ImpUp2))/2,(LN(ImpUp2)-LN(ImpLow2))/3.29)</f>
        <v>0</v>
      </c>
    </row>
    <row r="3978" spans="7:13">
      <c r="G3978">
        <v>0.87860191142121424</v>
      </c>
      <c r="H3978">
        <v>0.38602547831182621</v>
      </c>
      <c r="I3978">
        <v>0.89344904520243829</v>
      </c>
      <c r="J3978">
        <f>_xlfn.BINOM.INV(BinomTrials,_xlfn.GAMMA.INV(Table3[[#This Row],[RV gamma]],GammaShape1,GammaRate1)/BinomTrials,Table3[[#This Row],[RV binom]])</f>
        <v>0</v>
      </c>
      <c r="K3978" s="1">
        <f>Table3[[#This Row],[Risk 1 Simulated occurences]]*_xlfn.LOGNORM.INV(Table3[[#This Row],[RV lognorm]],(LN(ImpLow1)+LN(ImpUp1))/2,(LN(ImpUp1)-LN(ImpLow1))/3.29)</f>
        <v>0</v>
      </c>
      <c r="L3978">
        <f>_xlfn.BINOM.INV(BinomTrials,_xlfn.GAMMA.INV(Table3[[#This Row],[RV gamma]],GammaShape2,GammaRate2)/BinomTrials,Table3[[#This Row],[RV binom]])</f>
        <v>0</v>
      </c>
      <c r="M3978" s="1">
        <f>Table3[[#This Row],[Risk 2 simulated occurences]]*_xlfn.LOGNORM.INV(Table3[[#This Row],[RV lognorm]],(LN(ImpLow2)+LN(ImpUp2))/2,(LN(ImpUp2)-LN(ImpLow2))/3.29)</f>
        <v>0</v>
      </c>
    </row>
    <row r="3979" spans="7:13">
      <c r="G3979">
        <v>0.66232525634687633</v>
      </c>
      <c r="H3979">
        <v>0.93021398686348178</v>
      </c>
      <c r="I3979">
        <v>0.19810271738008722</v>
      </c>
      <c r="J3979">
        <f>_xlfn.BINOM.INV(BinomTrials,_xlfn.GAMMA.INV(Table3[[#This Row],[RV gamma]],GammaShape1,GammaRate1)/BinomTrials,Table3[[#This Row],[RV binom]])</f>
        <v>2</v>
      </c>
      <c r="K3979" s="1">
        <f>Table3[[#This Row],[Risk 1 Simulated occurences]]*_xlfn.LOGNORM.INV(Table3[[#This Row],[RV lognorm]],(LN(ImpLow1)+LN(ImpUp1))/2,(LN(ImpUp1)-LN(ImpLow1))/3.29)</f>
        <v>34926.277512999361</v>
      </c>
      <c r="L3979">
        <f>_xlfn.BINOM.INV(BinomTrials,_xlfn.GAMMA.INV(Table3[[#This Row],[RV gamma]],GammaShape2,GammaRate2)/BinomTrials,Table3[[#This Row],[RV binom]])</f>
        <v>1</v>
      </c>
      <c r="M3979" s="1">
        <f>Table3[[#This Row],[Risk 2 simulated occurences]]*_xlfn.LOGNORM.INV(Table3[[#This Row],[RV lognorm]],(LN(ImpLow2)+LN(ImpUp2))/2,(LN(ImpUp2)-LN(ImpLow2))/3.29)</f>
        <v>1746313.8756499656</v>
      </c>
    </row>
    <row r="3980" spans="7:13">
      <c r="G3980">
        <v>0.70058342195143153</v>
      </c>
      <c r="H3980">
        <v>0.10647721453871448</v>
      </c>
      <c r="I3980">
        <v>0.51237100712599748</v>
      </c>
      <c r="J3980">
        <f>_xlfn.BINOM.INV(BinomTrials,_xlfn.GAMMA.INV(Table3[[#This Row],[RV gamma]],GammaShape1,GammaRate1)/BinomTrials,Table3[[#This Row],[RV binom]])</f>
        <v>0</v>
      </c>
      <c r="K3980" s="1">
        <f>Table3[[#This Row],[Risk 1 Simulated occurences]]*_xlfn.LOGNORM.INV(Table3[[#This Row],[RV lognorm]],(LN(ImpLow1)+LN(ImpUp1))/2,(LN(ImpUp1)-LN(ImpLow1))/3.29)</f>
        <v>0</v>
      </c>
      <c r="L3980">
        <f>_xlfn.BINOM.INV(BinomTrials,_xlfn.GAMMA.INV(Table3[[#This Row],[RV gamma]],GammaShape2,GammaRate2)/BinomTrials,Table3[[#This Row],[RV binom]])</f>
        <v>0</v>
      </c>
      <c r="M3980" s="1">
        <f>Table3[[#This Row],[Risk 2 simulated occurences]]*_xlfn.LOGNORM.INV(Table3[[#This Row],[RV lognorm]],(LN(ImpLow2)+LN(ImpUp2))/2,(LN(ImpUp2)-LN(ImpLow2))/3.29)</f>
        <v>0</v>
      </c>
    </row>
    <row r="3981" spans="7:13">
      <c r="G3981">
        <v>0.70557273770942019</v>
      </c>
      <c r="H3981">
        <v>0.56254475217431077</v>
      </c>
      <c r="I3981">
        <v>0.41951676663920134</v>
      </c>
      <c r="J3981">
        <f>_xlfn.BINOM.INV(BinomTrials,_xlfn.GAMMA.INV(Table3[[#This Row],[RV gamma]],GammaShape1,GammaRate1)/BinomTrials,Table3[[#This Row],[RV binom]])</f>
        <v>0</v>
      </c>
      <c r="K3981" s="1">
        <f>Table3[[#This Row],[Risk 1 Simulated occurences]]*_xlfn.LOGNORM.INV(Table3[[#This Row],[RV lognorm]],(LN(ImpLow1)+LN(ImpUp1))/2,(LN(ImpUp1)-LN(ImpLow1))/3.29)</f>
        <v>0</v>
      </c>
      <c r="L3981">
        <f>_xlfn.BINOM.INV(BinomTrials,_xlfn.GAMMA.INV(Table3[[#This Row],[RV gamma]],GammaShape2,GammaRate2)/BinomTrials,Table3[[#This Row],[RV binom]])</f>
        <v>0</v>
      </c>
      <c r="M3981" s="1">
        <f>Table3[[#This Row],[Risk 2 simulated occurences]]*_xlfn.LOGNORM.INV(Table3[[#This Row],[RV lognorm]],(LN(ImpLow2)+LN(ImpUp2))/2,(LN(ImpUp2)-LN(ImpLow2))/3.29)</f>
        <v>0</v>
      </c>
    </row>
    <row r="3982" spans="7:13">
      <c r="G3982">
        <v>0.56100268222438299</v>
      </c>
      <c r="H3982">
        <v>0.68964979364054735</v>
      </c>
      <c r="I3982">
        <v>0.81829690505671171</v>
      </c>
      <c r="J3982">
        <f>_xlfn.BINOM.INV(BinomTrials,_xlfn.GAMMA.INV(Table3[[#This Row],[RV gamma]],GammaShape1,GammaRate1)/BinomTrials,Table3[[#This Row],[RV binom]])</f>
        <v>1</v>
      </c>
      <c r="K3982" s="1">
        <f>Table3[[#This Row],[Risk 1 Simulated occurences]]*_xlfn.LOGNORM.INV(Table3[[#This Row],[RV lognorm]],(LN(ImpLow1)+LN(ImpUp1))/2,(LN(ImpUp1)-LN(ImpLow1))/3.29)</f>
        <v>59739.215058915797</v>
      </c>
      <c r="L3982">
        <f>_xlfn.BINOM.INV(BinomTrials,_xlfn.GAMMA.INV(Table3[[#This Row],[RV gamma]],GammaShape2,GammaRate2)/BinomTrials,Table3[[#This Row],[RV binom]])</f>
        <v>0</v>
      </c>
      <c r="M3982" s="1">
        <f>Table3[[#This Row],[Risk 2 simulated occurences]]*_xlfn.LOGNORM.INV(Table3[[#This Row],[RV lognorm]],(LN(ImpLow2)+LN(ImpUp2))/2,(LN(ImpUp2)-LN(ImpLow2))/3.29)</f>
        <v>0</v>
      </c>
    </row>
    <row r="3983" spans="7:13">
      <c r="G3983">
        <v>0.7720801452044771</v>
      </c>
      <c r="H3983">
        <v>0.9440817166790747</v>
      </c>
      <c r="I3983">
        <v>0.11608328815367226</v>
      </c>
      <c r="J3983">
        <f>_xlfn.BINOM.INV(BinomTrials,_xlfn.GAMMA.INV(Table3[[#This Row],[RV gamma]],GammaShape1,GammaRate1)/BinomTrials,Table3[[#This Row],[RV binom]])</f>
        <v>2</v>
      </c>
      <c r="K3983" s="1">
        <f>Table3[[#This Row],[Risk 1 Simulated occurences]]*_xlfn.LOGNORM.INV(Table3[[#This Row],[RV lognorm]],(LN(ImpLow1)+LN(ImpUp1))/2,(LN(ImpUp1)-LN(ImpLow1))/3.29)</f>
        <v>27407.535617874822</v>
      </c>
      <c r="L3983">
        <f>_xlfn.BINOM.INV(BinomTrials,_xlfn.GAMMA.INV(Table3[[#This Row],[RV gamma]],GammaShape2,GammaRate2)/BinomTrials,Table3[[#This Row],[RV binom]])</f>
        <v>1</v>
      </c>
      <c r="M3983" s="1">
        <f>Table3[[#This Row],[Risk 2 simulated occurences]]*_xlfn.LOGNORM.INV(Table3[[#This Row],[RV lognorm]],(LN(ImpLow2)+LN(ImpUp2))/2,(LN(ImpUp2)-LN(ImpLow2))/3.29)</f>
        <v>1370376.7808937393</v>
      </c>
    </row>
    <row r="3984" spans="7:13">
      <c r="G3984">
        <v>0.35100045164627974</v>
      </c>
      <c r="H3984">
        <v>0.18141222520797151</v>
      </c>
      <c r="I3984">
        <v>1.1823998769663275E-2</v>
      </c>
      <c r="J3984">
        <f>_xlfn.BINOM.INV(BinomTrials,_xlfn.GAMMA.INV(Table3[[#This Row],[RV gamma]],GammaShape1,GammaRate1)/BinomTrials,Table3[[#This Row],[RV binom]])</f>
        <v>0</v>
      </c>
      <c r="K3984" s="1">
        <f>Table3[[#This Row],[Risk 1 Simulated occurences]]*_xlfn.LOGNORM.INV(Table3[[#This Row],[RV lognorm]],(LN(ImpLow1)+LN(ImpUp1))/2,(LN(ImpUp1)-LN(ImpLow1))/3.29)</f>
        <v>0</v>
      </c>
      <c r="L3984">
        <f>_xlfn.BINOM.INV(BinomTrials,_xlfn.GAMMA.INV(Table3[[#This Row],[RV gamma]],GammaShape2,GammaRate2)/BinomTrials,Table3[[#This Row],[RV binom]])</f>
        <v>0</v>
      </c>
      <c r="M3984" s="1">
        <f>Table3[[#This Row],[Risk 2 simulated occurences]]*_xlfn.LOGNORM.INV(Table3[[#This Row],[RV lognorm]],(LN(ImpLow2)+LN(ImpUp2))/2,(LN(ImpUp2)-LN(ImpLow2))/3.29)</f>
        <v>0</v>
      </c>
    </row>
    <row r="3985" spans="7:13">
      <c r="G3985">
        <v>0.2645908190238247</v>
      </c>
      <c r="H3985">
        <v>0.995269070377233</v>
      </c>
      <c r="I3985">
        <v>0.72594732173064136</v>
      </c>
      <c r="J3985">
        <f>_xlfn.BINOM.INV(BinomTrials,_xlfn.GAMMA.INV(Table3[[#This Row],[RV gamma]],GammaShape1,GammaRate1)/BinomTrials,Table3[[#This Row],[RV binom]])</f>
        <v>3</v>
      </c>
      <c r="K3985" s="1">
        <f>Table3[[#This Row],[Risk 1 Simulated occurences]]*_xlfn.LOGNORM.INV(Table3[[#This Row],[RV lognorm]],(LN(ImpLow1)+LN(ImpUp1))/2,(LN(ImpUp1)-LN(ImpLow1))/3.29)</f>
        <v>144435.82938824239</v>
      </c>
      <c r="L3985">
        <f>_xlfn.BINOM.INV(BinomTrials,_xlfn.GAMMA.INV(Table3[[#This Row],[RV gamma]],GammaShape2,GammaRate2)/BinomTrials,Table3[[#This Row],[RV binom]])</f>
        <v>2</v>
      </c>
      <c r="M3985" s="1">
        <f>Table3[[#This Row],[Risk 2 simulated occurences]]*_xlfn.LOGNORM.INV(Table3[[#This Row],[RV lognorm]],(LN(ImpLow2)+LN(ImpUp2))/2,(LN(ImpUp2)-LN(ImpLow2))/3.29)</f>
        <v>9629055.2925495151</v>
      </c>
    </row>
    <row r="3986" spans="7:13">
      <c r="G3986">
        <v>0.97789533342136781</v>
      </c>
      <c r="H3986">
        <v>0.48726583015512015</v>
      </c>
      <c r="I3986">
        <v>0.99663632688887249</v>
      </c>
      <c r="J3986">
        <f>_xlfn.BINOM.INV(BinomTrials,_xlfn.GAMMA.INV(Table3[[#This Row],[RV gamma]],GammaShape1,GammaRate1)/BinomTrials,Table3[[#This Row],[RV binom]])</f>
        <v>0</v>
      </c>
      <c r="K3986" s="1">
        <f>Table3[[#This Row],[Risk 1 Simulated occurences]]*_xlfn.LOGNORM.INV(Table3[[#This Row],[RV lognorm]],(LN(ImpLow1)+LN(ImpUp1))/2,(LN(ImpUp1)-LN(ImpLow1))/3.29)</f>
        <v>0</v>
      </c>
      <c r="L3986">
        <f>_xlfn.BINOM.INV(BinomTrials,_xlfn.GAMMA.INV(Table3[[#This Row],[RV gamma]],GammaShape2,GammaRate2)/BinomTrials,Table3[[#This Row],[RV binom]])</f>
        <v>0</v>
      </c>
      <c r="M3986" s="1">
        <f>Table3[[#This Row],[Risk 2 simulated occurences]]*_xlfn.LOGNORM.INV(Table3[[#This Row],[RV lognorm]],(LN(ImpLow2)+LN(ImpUp2))/2,(LN(ImpUp2)-LN(ImpLow2))/3.29)</f>
        <v>0</v>
      </c>
    </row>
    <row r="3987" spans="7:13">
      <c r="G3987">
        <v>0.48686881292931217</v>
      </c>
      <c r="H3987">
        <v>0.47680741710439672</v>
      </c>
      <c r="I3987">
        <v>0.46674602127948123</v>
      </c>
      <c r="J3987">
        <f>_xlfn.BINOM.INV(BinomTrials,_xlfn.GAMMA.INV(Table3[[#This Row],[RV gamma]],GammaShape1,GammaRate1)/BinomTrials,Table3[[#This Row],[RV binom]])</f>
        <v>0</v>
      </c>
      <c r="K3987" s="1">
        <f>Table3[[#This Row],[Risk 1 Simulated occurences]]*_xlfn.LOGNORM.INV(Table3[[#This Row],[RV lognorm]],(LN(ImpLow1)+LN(ImpUp1))/2,(LN(ImpUp1)-LN(ImpLow1))/3.29)</f>
        <v>0</v>
      </c>
      <c r="L3987">
        <f>_xlfn.BINOM.INV(BinomTrials,_xlfn.GAMMA.INV(Table3[[#This Row],[RV gamma]],GammaShape2,GammaRate2)/BinomTrials,Table3[[#This Row],[RV binom]])</f>
        <v>0</v>
      </c>
      <c r="M3987" s="1">
        <f>Table3[[#This Row],[Risk 2 simulated occurences]]*_xlfn.LOGNORM.INV(Table3[[#This Row],[RV lognorm]],(LN(ImpLow2)+LN(ImpUp2))/2,(LN(ImpUp2)-LN(ImpLow2))/3.29)</f>
        <v>0</v>
      </c>
    </row>
    <row r="3988" spans="7:13">
      <c r="G3988">
        <v>0.80413890294923396</v>
      </c>
      <c r="H3988">
        <v>0.70225927359529738</v>
      </c>
      <c r="I3988">
        <v>0.60037964424136081</v>
      </c>
      <c r="J3988">
        <f>_xlfn.BINOM.INV(BinomTrials,_xlfn.GAMMA.INV(Table3[[#This Row],[RV gamma]],GammaShape1,GammaRate1)/BinomTrials,Table3[[#This Row],[RV binom]])</f>
        <v>1</v>
      </c>
      <c r="K3988" s="1">
        <f>Table3[[#This Row],[Risk 1 Simulated occurences]]*_xlfn.LOGNORM.INV(Table3[[#This Row],[RV lognorm]],(LN(ImpLow1)+LN(ImpUp1))/2,(LN(ImpUp1)-LN(ImpLow1))/3.29)</f>
        <v>37783.650670083356</v>
      </c>
      <c r="L3988">
        <f>_xlfn.BINOM.INV(BinomTrials,_xlfn.GAMMA.INV(Table3[[#This Row],[RV gamma]],GammaShape2,GammaRate2)/BinomTrials,Table3[[#This Row],[RV binom]])</f>
        <v>0</v>
      </c>
      <c r="M3988" s="1">
        <f>Table3[[#This Row],[Risk 2 simulated occurences]]*_xlfn.LOGNORM.INV(Table3[[#This Row],[RV lognorm]],(LN(ImpLow2)+LN(ImpUp2))/2,(LN(ImpUp2)-LN(ImpLow2))/3.29)</f>
        <v>0</v>
      </c>
    </row>
    <row r="3989" spans="7:13">
      <c r="G3989">
        <v>0.16254186777516355</v>
      </c>
      <c r="H3989">
        <v>0.87161131616291188</v>
      </c>
      <c r="I3989">
        <v>0.5806807645506602</v>
      </c>
      <c r="J3989">
        <f>_xlfn.BINOM.INV(BinomTrials,_xlfn.GAMMA.INV(Table3[[#This Row],[RV gamma]],GammaShape1,GammaRate1)/BinomTrials,Table3[[#This Row],[RV binom]])</f>
        <v>1</v>
      </c>
      <c r="K3989" s="1">
        <f>Table3[[#This Row],[Risk 1 Simulated occurences]]*_xlfn.LOGNORM.INV(Table3[[#This Row],[RV lognorm]],(LN(ImpLow1)+LN(ImpUp1))/2,(LN(ImpUp1)-LN(ImpLow1))/3.29)</f>
        <v>36466.597327290634</v>
      </c>
      <c r="L3989">
        <f>_xlfn.BINOM.INV(BinomTrials,_xlfn.GAMMA.INV(Table3[[#This Row],[RV gamma]],GammaShape2,GammaRate2)/BinomTrials,Table3[[#This Row],[RV binom]])</f>
        <v>1</v>
      </c>
      <c r="M3989" s="1">
        <f>Table3[[#This Row],[Risk 2 simulated occurences]]*_xlfn.LOGNORM.INV(Table3[[#This Row],[RV lognorm]],(LN(ImpLow2)+LN(ImpUp2))/2,(LN(ImpUp2)-LN(ImpLow2))/3.29)</f>
        <v>3646659.7327290648</v>
      </c>
    </row>
    <row r="3990" spans="7:13">
      <c r="G3990">
        <v>0.84117169717381324</v>
      </c>
      <c r="H3990">
        <v>0.17139075005957427</v>
      </c>
      <c r="I3990">
        <v>0.5016098029453353</v>
      </c>
      <c r="J3990">
        <f>_xlfn.BINOM.INV(BinomTrials,_xlfn.GAMMA.INV(Table3[[#This Row],[RV gamma]],GammaShape1,GammaRate1)/BinomTrials,Table3[[#This Row],[RV binom]])</f>
        <v>0</v>
      </c>
      <c r="K3990" s="1">
        <f>Table3[[#This Row],[Risk 1 Simulated occurences]]*_xlfn.LOGNORM.INV(Table3[[#This Row],[RV lognorm]],(LN(ImpLow1)+LN(ImpUp1))/2,(LN(ImpUp1)-LN(ImpLow1))/3.29)</f>
        <v>0</v>
      </c>
      <c r="L3990">
        <f>_xlfn.BINOM.INV(BinomTrials,_xlfn.GAMMA.INV(Table3[[#This Row],[RV gamma]],GammaShape2,GammaRate2)/BinomTrials,Table3[[#This Row],[RV binom]])</f>
        <v>0</v>
      </c>
      <c r="M3990" s="1">
        <f>Table3[[#This Row],[Risk 2 simulated occurences]]*_xlfn.LOGNORM.INV(Table3[[#This Row],[RV lognorm]],(LN(ImpLow2)+LN(ImpUp2))/2,(LN(ImpUp2)-LN(ImpLow2))/3.29)</f>
        <v>0</v>
      </c>
    </row>
    <row r="3991" spans="7:13">
      <c r="G3991">
        <v>0.57271440027873699</v>
      </c>
      <c r="H3991">
        <v>0.56433625126459463</v>
      </c>
      <c r="I3991">
        <v>0.55595810225045217</v>
      </c>
      <c r="J3991">
        <f>_xlfn.BINOM.INV(BinomTrials,_xlfn.GAMMA.INV(Table3[[#This Row],[RV gamma]],GammaShape1,GammaRate1)/BinomTrials,Table3[[#This Row],[RV binom]])</f>
        <v>0</v>
      </c>
      <c r="K3991" s="1">
        <f>Table3[[#This Row],[Risk 1 Simulated occurences]]*_xlfn.LOGNORM.INV(Table3[[#This Row],[RV lognorm]],(LN(ImpLow1)+LN(ImpUp1))/2,(LN(ImpUp1)-LN(ImpLow1))/3.29)</f>
        <v>0</v>
      </c>
      <c r="L3991">
        <f>_xlfn.BINOM.INV(BinomTrials,_xlfn.GAMMA.INV(Table3[[#This Row],[RV gamma]],GammaShape2,GammaRate2)/BinomTrials,Table3[[#This Row],[RV binom]])</f>
        <v>0</v>
      </c>
      <c r="M3991" s="1">
        <f>Table3[[#This Row],[Risk 2 simulated occurences]]*_xlfn.LOGNORM.INV(Table3[[#This Row],[RV lognorm]],(LN(ImpLow2)+LN(ImpUp2))/2,(LN(ImpUp2)-LN(ImpLow2))/3.29)</f>
        <v>0</v>
      </c>
    </row>
    <row r="3992" spans="7:13">
      <c r="G3992">
        <v>0.61092548473315567</v>
      </c>
      <c r="H3992">
        <v>0.79937500404164896</v>
      </c>
      <c r="I3992">
        <v>0.98782452335014215</v>
      </c>
      <c r="J3992">
        <f>_xlfn.BINOM.INV(BinomTrials,_xlfn.GAMMA.INV(Table3[[#This Row],[RV gamma]],GammaShape1,GammaRate1)/BinomTrials,Table3[[#This Row],[RV binom]])</f>
        <v>1</v>
      </c>
      <c r="K3992" s="1">
        <f>Table3[[#This Row],[Risk 1 Simulated occurences]]*_xlfn.LOGNORM.INV(Table3[[#This Row],[RV lognorm]],(LN(ImpLow1)+LN(ImpUp1))/2,(LN(ImpUp1)-LN(ImpLow1))/3.29)</f>
        <v>152883.49395908572</v>
      </c>
      <c r="L3992">
        <f>_xlfn.BINOM.INV(BinomTrials,_xlfn.GAMMA.INV(Table3[[#This Row],[RV gamma]],GammaShape2,GammaRate2)/BinomTrials,Table3[[#This Row],[RV binom]])</f>
        <v>0</v>
      </c>
      <c r="M3992" s="1">
        <f>Table3[[#This Row],[Risk 2 simulated occurences]]*_xlfn.LOGNORM.INV(Table3[[#This Row],[RV lognorm]],(LN(ImpLow2)+LN(ImpUp2))/2,(LN(ImpUp2)-LN(ImpLow2))/3.29)</f>
        <v>0</v>
      </c>
    </row>
    <row r="3993" spans="7:13">
      <c r="G3993">
        <v>0.82462191014765851</v>
      </c>
      <c r="H3993">
        <v>9.5692927993691029E-2</v>
      </c>
      <c r="I3993">
        <v>0.36676394583972355</v>
      </c>
      <c r="J3993">
        <f>_xlfn.BINOM.INV(BinomTrials,_xlfn.GAMMA.INV(Table3[[#This Row],[RV gamma]],GammaShape1,GammaRate1)/BinomTrials,Table3[[#This Row],[RV binom]])</f>
        <v>0</v>
      </c>
      <c r="K3993" s="1">
        <f>Table3[[#This Row],[Risk 1 Simulated occurences]]*_xlfn.LOGNORM.INV(Table3[[#This Row],[RV lognorm]],(LN(ImpLow1)+LN(ImpUp1))/2,(LN(ImpUp1)-LN(ImpLow1))/3.29)</f>
        <v>0</v>
      </c>
      <c r="L3993">
        <f>_xlfn.BINOM.INV(BinomTrials,_xlfn.GAMMA.INV(Table3[[#This Row],[RV gamma]],GammaShape2,GammaRate2)/BinomTrials,Table3[[#This Row],[RV binom]])</f>
        <v>0</v>
      </c>
      <c r="M3993" s="1">
        <f>Table3[[#This Row],[Risk 2 simulated occurences]]*_xlfn.LOGNORM.INV(Table3[[#This Row],[RV lognorm]],(LN(ImpLow2)+LN(ImpUp2))/2,(LN(ImpUp2)-LN(ImpLow2))/3.29)</f>
        <v>0</v>
      </c>
    </row>
    <row r="3994" spans="7:13">
      <c r="G3994">
        <v>0.42044385169653403</v>
      </c>
      <c r="H3994">
        <v>0.31104078996509349</v>
      </c>
      <c r="I3994">
        <v>0.201637728233653</v>
      </c>
      <c r="J3994">
        <f>_xlfn.BINOM.INV(BinomTrials,_xlfn.GAMMA.INV(Table3[[#This Row],[RV gamma]],GammaShape1,GammaRate1)/BinomTrials,Table3[[#This Row],[RV binom]])</f>
        <v>0</v>
      </c>
      <c r="K3994" s="1">
        <f>Table3[[#This Row],[Risk 1 Simulated occurences]]*_xlfn.LOGNORM.INV(Table3[[#This Row],[RV lognorm]],(LN(ImpLow1)+LN(ImpUp1))/2,(LN(ImpUp1)-LN(ImpLow1))/3.29)</f>
        <v>0</v>
      </c>
      <c r="L3994">
        <f>_xlfn.BINOM.INV(BinomTrials,_xlfn.GAMMA.INV(Table3[[#This Row],[RV gamma]],GammaShape2,GammaRate2)/BinomTrials,Table3[[#This Row],[RV binom]])</f>
        <v>0</v>
      </c>
      <c r="M3994" s="1">
        <f>Table3[[#This Row],[Risk 2 simulated occurences]]*_xlfn.LOGNORM.INV(Table3[[#This Row],[RV lognorm]],(LN(ImpLow2)+LN(ImpUp2))/2,(LN(ImpUp2)-LN(ImpLow2))/3.29)</f>
        <v>0</v>
      </c>
    </row>
    <row r="3995" spans="7:13">
      <c r="G3995">
        <v>0.39981546364716042</v>
      </c>
      <c r="H3995">
        <v>0.66255694332651649</v>
      </c>
      <c r="I3995">
        <v>0.92529842300587262</v>
      </c>
      <c r="J3995">
        <f>_xlfn.BINOM.INV(BinomTrials,_xlfn.GAMMA.INV(Table3[[#This Row],[RV gamma]],GammaShape1,GammaRate1)/BinomTrials,Table3[[#This Row],[RV binom]])</f>
        <v>1</v>
      </c>
      <c r="K3995" s="1">
        <f>Table3[[#This Row],[Risk 1 Simulated occurences]]*_xlfn.LOGNORM.INV(Table3[[#This Row],[RV lognorm]],(LN(ImpLow1)+LN(ImpUp1))/2,(LN(ImpUp1)-LN(ImpLow1))/3.29)</f>
        <v>86733.988029408996</v>
      </c>
      <c r="L3995">
        <f>_xlfn.BINOM.INV(BinomTrials,_xlfn.GAMMA.INV(Table3[[#This Row],[RV gamma]],GammaShape2,GammaRate2)/BinomTrials,Table3[[#This Row],[RV binom]])</f>
        <v>0</v>
      </c>
      <c r="M3995" s="1">
        <f>Table3[[#This Row],[Risk 2 simulated occurences]]*_xlfn.LOGNORM.INV(Table3[[#This Row],[RV lognorm]],(LN(ImpLow2)+LN(ImpUp2))/2,(LN(ImpUp2)-LN(ImpLow2))/3.29)</f>
        <v>0</v>
      </c>
    </row>
    <row r="3996" spans="7:13">
      <c r="G3996">
        <v>0.69849751782533598</v>
      </c>
      <c r="H3996">
        <v>0.59454648876308769</v>
      </c>
      <c r="I3996">
        <v>0.49059545970083934</v>
      </c>
      <c r="J3996">
        <f>_xlfn.BINOM.INV(BinomTrials,_xlfn.GAMMA.INV(Table3[[#This Row],[RV gamma]],GammaShape1,GammaRate1)/BinomTrials,Table3[[#This Row],[RV binom]])</f>
        <v>1</v>
      </c>
      <c r="K3996" s="1">
        <f>Table3[[#This Row],[Risk 1 Simulated occurences]]*_xlfn.LOGNORM.INV(Table3[[#This Row],[RV lognorm]],(LN(ImpLow1)+LN(ImpUp1))/2,(LN(ImpUp1)-LN(ImpLow1))/3.29)</f>
        <v>31105.277626019903</v>
      </c>
      <c r="L3996">
        <f>_xlfn.BINOM.INV(BinomTrials,_xlfn.GAMMA.INV(Table3[[#This Row],[RV gamma]],GammaShape2,GammaRate2)/BinomTrials,Table3[[#This Row],[RV binom]])</f>
        <v>0</v>
      </c>
      <c r="M3996" s="1">
        <f>Table3[[#This Row],[Risk 2 simulated occurences]]*_xlfn.LOGNORM.INV(Table3[[#This Row],[RV lognorm]],(LN(ImpLow2)+LN(ImpUp2))/2,(LN(ImpUp2)-LN(ImpLow2))/3.29)</f>
        <v>0</v>
      </c>
    </row>
    <row r="3997" spans="7:13">
      <c r="G3997">
        <v>0.64778209042166457</v>
      </c>
      <c r="H3997">
        <v>0.54283664121424624</v>
      </c>
      <c r="I3997">
        <v>0.43789119200682791</v>
      </c>
      <c r="J3997">
        <f>_xlfn.BINOM.INV(BinomTrials,_xlfn.GAMMA.INV(Table3[[#This Row],[RV gamma]],GammaShape1,GammaRate1)/BinomTrials,Table3[[#This Row],[RV binom]])</f>
        <v>0</v>
      </c>
      <c r="K3997" s="1">
        <f>Table3[[#This Row],[Risk 1 Simulated occurences]]*_xlfn.LOGNORM.INV(Table3[[#This Row],[RV lognorm]],(LN(ImpLow1)+LN(ImpUp1))/2,(LN(ImpUp1)-LN(ImpLow1))/3.29)</f>
        <v>0</v>
      </c>
      <c r="L3997">
        <f>_xlfn.BINOM.INV(BinomTrials,_xlfn.GAMMA.INV(Table3[[#This Row],[RV gamma]],GammaShape2,GammaRate2)/BinomTrials,Table3[[#This Row],[RV binom]])</f>
        <v>0</v>
      </c>
      <c r="M3997" s="1">
        <f>Table3[[#This Row],[Risk 2 simulated occurences]]*_xlfn.LOGNORM.INV(Table3[[#This Row],[RV lognorm]],(LN(ImpLow2)+LN(ImpUp2))/2,(LN(ImpUp2)-LN(ImpLow2))/3.29)</f>
        <v>0</v>
      </c>
    </row>
    <row r="3998" spans="7:13">
      <c r="G3998">
        <v>0.27359371691643897</v>
      </c>
      <c r="H3998">
        <v>0.45542888783636915</v>
      </c>
      <c r="I3998">
        <v>0.63726405875629932</v>
      </c>
      <c r="J3998">
        <f>_xlfn.BINOM.INV(BinomTrials,_xlfn.GAMMA.INV(Table3[[#This Row],[RV gamma]],GammaShape1,GammaRate1)/BinomTrials,Table3[[#This Row],[RV binom]])</f>
        <v>0</v>
      </c>
      <c r="K3998" s="1">
        <f>Table3[[#This Row],[Risk 1 Simulated occurences]]*_xlfn.LOGNORM.INV(Table3[[#This Row],[RV lognorm]],(LN(ImpLow1)+LN(ImpUp1))/2,(LN(ImpUp1)-LN(ImpLow1))/3.29)</f>
        <v>0</v>
      </c>
      <c r="L3998">
        <f>_xlfn.BINOM.INV(BinomTrials,_xlfn.GAMMA.INV(Table3[[#This Row],[RV gamma]],GammaShape2,GammaRate2)/BinomTrials,Table3[[#This Row],[RV binom]])</f>
        <v>0</v>
      </c>
      <c r="M3998" s="1">
        <f>Table3[[#This Row],[Risk 2 simulated occurences]]*_xlfn.LOGNORM.INV(Table3[[#This Row],[RV lognorm]],(LN(ImpLow2)+LN(ImpUp2))/2,(LN(ImpUp2)-LN(ImpLow2))/3.29)</f>
        <v>0</v>
      </c>
    </row>
    <row r="3999" spans="7:13">
      <c r="G3999">
        <v>0.28960021459013235</v>
      </c>
      <c r="H3999">
        <v>0.3933178658566055</v>
      </c>
      <c r="I3999">
        <v>0.4970355171230787</v>
      </c>
      <c r="J3999">
        <f>_xlfn.BINOM.INV(BinomTrials,_xlfn.GAMMA.INV(Table3[[#This Row],[RV gamma]],GammaShape1,GammaRate1)/BinomTrials,Table3[[#This Row],[RV binom]])</f>
        <v>0</v>
      </c>
      <c r="K3999" s="1">
        <f>Table3[[#This Row],[Risk 1 Simulated occurences]]*_xlfn.LOGNORM.INV(Table3[[#This Row],[RV lognorm]],(LN(ImpLow1)+LN(ImpUp1))/2,(LN(ImpUp1)-LN(ImpLow1))/3.29)</f>
        <v>0</v>
      </c>
      <c r="L3999">
        <f>_xlfn.BINOM.INV(BinomTrials,_xlfn.GAMMA.INV(Table3[[#This Row],[RV gamma]],GammaShape2,GammaRate2)/BinomTrials,Table3[[#This Row],[RV binom]])</f>
        <v>0</v>
      </c>
      <c r="M3999" s="1">
        <f>Table3[[#This Row],[Risk 2 simulated occurences]]*_xlfn.LOGNORM.INV(Table3[[#This Row],[RV lognorm]],(LN(ImpLow2)+LN(ImpUp2))/2,(LN(ImpUp2)-LN(ImpLow2))/3.29)</f>
        <v>0</v>
      </c>
    </row>
    <row r="4000" spans="7:13">
      <c r="G4000">
        <v>0.310806616354178</v>
      </c>
      <c r="H4000">
        <v>0.49337145196896581</v>
      </c>
      <c r="I4000">
        <v>0.67593628758375357</v>
      </c>
      <c r="J4000">
        <f>_xlfn.BINOM.INV(BinomTrials,_xlfn.GAMMA.INV(Table3[[#This Row],[RV gamma]],GammaShape1,GammaRate1)/BinomTrials,Table3[[#This Row],[RV binom]])</f>
        <v>0</v>
      </c>
      <c r="K4000" s="1">
        <f>Table3[[#This Row],[Risk 1 Simulated occurences]]*_xlfn.LOGNORM.INV(Table3[[#This Row],[RV lognorm]],(LN(ImpLow1)+LN(ImpUp1))/2,(LN(ImpUp1)-LN(ImpLow1))/3.29)</f>
        <v>0</v>
      </c>
      <c r="L4000">
        <f>_xlfn.BINOM.INV(BinomTrials,_xlfn.GAMMA.INV(Table3[[#This Row],[RV gamma]],GammaShape2,GammaRate2)/BinomTrials,Table3[[#This Row],[RV binom]])</f>
        <v>0</v>
      </c>
      <c r="M4000" s="1">
        <f>Table3[[#This Row],[Risk 2 simulated occurences]]*_xlfn.LOGNORM.INV(Table3[[#This Row],[RV lognorm]],(LN(ImpLow2)+LN(ImpUp2))/2,(LN(ImpUp2)-LN(ImpLow2))/3.29)</f>
        <v>0</v>
      </c>
    </row>
    <row r="4001" spans="7:13">
      <c r="G4001">
        <v>0.72680106466952765</v>
      </c>
      <c r="H4001">
        <v>9.39932424081458E-2</v>
      </c>
      <c r="I4001">
        <v>0.461185420146764</v>
      </c>
      <c r="J4001">
        <f>_xlfn.BINOM.INV(BinomTrials,_xlfn.GAMMA.INV(Table3[[#This Row],[RV gamma]],GammaShape1,GammaRate1)/BinomTrials,Table3[[#This Row],[RV binom]])</f>
        <v>0</v>
      </c>
      <c r="K4001" s="1">
        <f>Table3[[#This Row],[Risk 1 Simulated occurences]]*_xlfn.LOGNORM.INV(Table3[[#This Row],[RV lognorm]],(LN(ImpLow1)+LN(ImpUp1))/2,(LN(ImpUp1)-LN(ImpLow1))/3.29)</f>
        <v>0</v>
      </c>
      <c r="L4001">
        <f>_xlfn.BINOM.INV(BinomTrials,_xlfn.GAMMA.INV(Table3[[#This Row],[RV gamma]],GammaShape2,GammaRate2)/BinomTrials,Table3[[#This Row],[RV binom]])</f>
        <v>0</v>
      </c>
      <c r="M4001" s="1">
        <f>Table3[[#This Row],[Risk 2 simulated occurences]]*_xlfn.LOGNORM.INV(Table3[[#This Row],[RV lognorm]],(LN(ImpLow2)+LN(ImpUp2))/2,(LN(ImpUp2)-LN(ImpLow2))/3.29)</f>
        <v>0</v>
      </c>
    </row>
    <row r="4002" spans="7:13">
      <c r="G4002">
        <v>0.34549390075052805</v>
      </c>
      <c r="H4002">
        <v>0.74442515370642071</v>
      </c>
      <c r="I4002">
        <v>0.14335640666231345</v>
      </c>
      <c r="J4002">
        <f>_xlfn.BINOM.INV(BinomTrials,_xlfn.GAMMA.INV(Table3[[#This Row],[RV gamma]],GammaShape1,GammaRate1)/BinomTrials,Table3[[#This Row],[RV binom]])</f>
        <v>1</v>
      </c>
      <c r="K4002" s="1">
        <f>Table3[[#This Row],[Risk 1 Simulated occurences]]*_xlfn.LOGNORM.INV(Table3[[#This Row],[RV lognorm]],(LN(ImpLow1)+LN(ImpUp1))/2,(LN(ImpUp1)-LN(ImpLow1))/3.29)</f>
        <v>15003.141710960006</v>
      </c>
      <c r="L4002">
        <f>_xlfn.BINOM.INV(BinomTrials,_xlfn.GAMMA.INV(Table3[[#This Row],[RV gamma]],GammaShape2,GammaRate2)/BinomTrials,Table3[[#This Row],[RV binom]])</f>
        <v>0</v>
      </c>
      <c r="M4002" s="1">
        <f>Table3[[#This Row],[Risk 2 simulated occurences]]*_xlfn.LOGNORM.INV(Table3[[#This Row],[RV lognorm]],(LN(ImpLow2)+LN(ImpUp2))/2,(LN(ImpUp2)-LN(ImpLow2))/3.29)</f>
        <v>0</v>
      </c>
    </row>
    <row r="4003" spans="7:13">
      <c r="G4003">
        <v>0.71598991412482682</v>
      </c>
      <c r="H4003">
        <v>0.55355834381354896</v>
      </c>
      <c r="I4003">
        <v>0.39112677350227104</v>
      </c>
      <c r="J4003">
        <f>_xlfn.BINOM.INV(BinomTrials,_xlfn.GAMMA.INV(Table3[[#This Row],[RV gamma]],GammaShape1,GammaRate1)/BinomTrials,Table3[[#This Row],[RV binom]])</f>
        <v>0</v>
      </c>
      <c r="K4003" s="1">
        <f>Table3[[#This Row],[Risk 1 Simulated occurences]]*_xlfn.LOGNORM.INV(Table3[[#This Row],[RV lognorm]],(LN(ImpLow1)+LN(ImpUp1))/2,(LN(ImpUp1)-LN(ImpLow1))/3.29)</f>
        <v>0</v>
      </c>
      <c r="L4003">
        <f>_xlfn.BINOM.INV(BinomTrials,_xlfn.GAMMA.INV(Table3[[#This Row],[RV gamma]],GammaShape2,GammaRate2)/BinomTrials,Table3[[#This Row],[RV binom]])</f>
        <v>0</v>
      </c>
      <c r="M4003" s="1">
        <f>Table3[[#This Row],[Risk 2 simulated occurences]]*_xlfn.LOGNORM.INV(Table3[[#This Row],[RV lognorm]],(LN(ImpLow2)+LN(ImpUp2))/2,(LN(ImpUp2)-LN(ImpLow2))/3.29)</f>
        <v>0</v>
      </c>
    </row>
    <row r="4004" spans="7:13">
      <c r="G4004">
        <v>0.64248669596504737</v>
      </c>
      <c r="H4004">
        <v>0.6550844743173031</v>
      </c>
      <c r="I4004">
        <v>0.66768225266955894</v>
      </c>
      <c r="J4004">
        <f>_xlfn.BINOM.INV(BinomTrials,_xlfn.GAMMA.INV(Table3[[#This Row],[RV gamma]],GammaShape1,GammaRate1)/BinomTrials,Table3[[#This Row],[RV binom]])</f>
        <v>1</v>
      </c>
      <c r="K4004" s="1">
        <f>Table3[[#This Row],[Risk 1 Simulated occurences]]*_xlfn.LOGNORM.INV(Table3[[#This Row],[RV lognorm]],(LN(ImpLow1)+LN(ImpUp1))/2,(LN(ImpUp1)-LN(ImpLow1))/3.29)</f>
        <v>42832.127189132749</v>
      </c>
      <c r="L4004">
        <f>_xlfn.BINOM.INV(BinomTrials,_xlfn.GAMMA.INV(Table3[[#This Row],[RV gamma]],GammaShape2,GammaRate2)/BinomTrials,Table3[[#This Row],[RV binom]])</f>
        <v>0</v>
      </c>
      <c r="M4004" s="1">
        <f>Table3[[#This Row],[Risk 2 simulated occurences]]*_xlfn.LOGNORM.INV(Table3[[#This Row],[RV lognorm]],(LN(ImpLow2)+LN(ImpUp2))/2,(LN(ImpUp2)-LN(ImpLow2))/3.29)</f>
        <v>0</v>
      </c>
    </row>
    <row r="4005" spans="7:13">
      <c r="G4005">
        <v>0.27389908455028156</v>
      </c>
      <c r="H4005">
        <v>4.7598509140125717E-3</v>
      </c>
      <c r="I4005">
        <v>0.73562061727774353</v>
      </c>
      <c r="J4005">
        <f>_xlfn.BINOM.INV(BinomTrials,_xlfn.GAMMA.INV(Table3[[#This Row],[RV gamma]],GammaShape1,GammaRate1)/BinomTrials,Table3[[#This Row],[RV binom]])</f>
        <v>0</v>
      </c>
      <c r="K4005" s="1">
        <f>Table3[[#This Row],[Risk 1 Simulated occurences]]*_xlfn.LOGNORM.INV(Table3[[#This Row],[RV lognorm]],(LN(ImpLow1)+LN(ImpUp1))/2,(LN(ImpUp1)-LN(ImpLow1))/3.29)</f>
        <v>0</v>
      </c>
      <c r="L4005">
        <f>_xlfn.BINOM.INV(BinomTrials,_xlfn.GAMMA.INV(Table3[[#This Row],[RV gamma]],GammaShape2,GammaRate2)/BinomTrials,Table3[[#This Row],[RV binom]])</f>
        <v>0</v>
      </c>
      <c r="M4005" s="1">
        <f>Table3[[#This Row],[Risk 2 simulated occurences]]*_xlfn.LOGNORM.INV(Table3[[#This Row],[RV lognorm]],(LN(ImpLow2)+LN(ImpUp2))/2,(LN(ImpUp2)-LN(ImpLow2))/3.29)</f>
        <v>0</v>
      </c>
    </row>
    <row r="4006" spans="7:13">
      <c r="G4006">
        <v>0.42191403658218402</v>
      </c>
      <c r="H4006">
        <v>0.9988143118092857</v>
      </c>
      <c r="I4006">
        <v>0.57571458703638734</v>
      </c>
      <c r="J4006">
        <f>_xlfn.BINOM.INV(BinomTrials,_xlfn.GAMMA.INV(Table3[[#This Row],[RV gamma]],GammaShape1,GammaRate1)/BinomTrials,Table3[[#This Row],[RV binom]])</f>
        <v>4</v>
      </c>
      <c r="K4006" s="1">
        <f>Table3[[#This Row],[Risk 1 Simulated occurences]]*_xlfn.LOGNORM.INV(Table3[[#This Row],[RV lognorm]],(LN(ImpLow1)+LN(ImpUp1))/2,(LN(ImpUp1)-LN(ImpLow1))/3.29)</f>
        <v>144576.31602362037</v>
      </c>
      <c r="L4006">
        <f>_xlfn.BINOM.INV(BinomTrials,_xlfn.GAMMA.INV(Table3[[#This Row],[RV gamma]],GammaShape2,GammaRate2)/BinomTrials,Table3[[#This Row],[RV binom]])</f>
        <v>2</v>
      </c>
      <c r="M4006" s="1">
        <f>Table3[[#This Row],[Risk 2 simulated occurences]]*_xlfn.LOGNORM.INV(Table3[[#This Row],[RV lognorm]],(LN(ImpLow2)+LN(ImpUp2))/2,(LN(ImpUp2)-LN(ImpLow2))/3.29)</f>
        <v>7228815.8011810211</v>
      </c>
    </row>
    <row r="4007" spans="7:13">
      <c r="G4007">
        <v>0.10921283676718029</v>
      </c>
      <c r="H4007">
        <v>7.2138578664575972E-2</v>
      </c>
      <c r="I4007">
        <v>3.5064320561971667E-2</v>
      </c>
      <c r="J4007">
        <f>_xlfn.BINOM.INV(BinomTrials,_xlfn.GAMMA.INV(Table3[[#This Row],[RV gamma]],GammaShape1,GammaRate1)/BinomTrials,Table3[[#This Row],[RV binom]])</f>
        <v>0</v>
      </c>
      <c r="K4007" s="1">
        <f>Table3[[#This Row],[Risk 1 Simulated occurences]]*_xlfn.LOGNORM.INV(Table3[[#This Row],[RV lognorm]],(LN(ImpLow1)+LN(ImpUp1))/2,(LN(ImpUp1)-LN(ImpLow1))/3.29)</f>
        <v>0</v>
      </c>
      <c r="L4007">
        <f>_xlfn.BINOM.INV(BinomTrials,_xlfn.GAMMA.INV(Table3[[#This Row],[RV gamma]],GammaShape2,GammaRate2)/BinomTrials,Table3[[#This Row],[RV binom]])</f>
        <v>0</v>
      </c>
      <c r="M4007" s="1">
        <f>Table3[[#This Row],[Risk 2 simulated occurences]]*_xlfn.LOGNORM.INV(Table3[[#This Row],[RV lognorm]],(LN(ImpLow2)+LN(ImpUp2))/2,(LN(ImpUp2)-LN(ImpLow2))/3.29)</f>
        <v>0</v>
      </c>
    </row>
    <row r="4008" spans="7:13">
      <c r="G4008">
        <v>0.54014754599898473</v>
      </c>
      <c r="H4008">
        <v>0.43309161552837661</v>
      </c>
      <c r="I4008">
        <v>0.32603568505776848</v>
      </c>
      <c r="J4008">
        <f>_xlfn.BINOM.INV(BinomTrials,_xlfn.GAMMA.INV(Table3[[#This Row],[RV gamma]],GammaShape1,GammaRate1)/BinomTrials,Table3[[#This Row],[RV binom]])</f>
        <v>0</v>
      </c>
      <c r="K4008" s="1">
        <f>Table3[[#This Row],[Risk 1 Simulated occurences]]*_xlfn.LOGNORM.INV(Table3[[#This Row],[RV lognorm]],(LN(ImpLow1)+LN(ImpUp1))/2,(LN(ImpUp1)-LN(ImpLow1))/3.29)</f>
        <v>0</v>
      </c>
      <c r="L4008">
        <f>_xlfn.BINOM.INV(BinomTrials,_xlfn.GAMMA.INV(Table3[[#This Row],[RV gamma]],GammaShape2,GammaRate2)/BinomTrials,Table3[[#This Row],[RV binom]])</f>
        <v>0</v>
      </c>
      <c r="M4008" s="1">
        <f>Table3[[#This Row],[Risk 2 simulated occurences]]*_xlfn.LOGNORM.INV(Table3[[#This Row],[RV lognorm]],(LN(ImpLow2)+LN(ImpUp2))/2,(LN(ImpUp2)-LN(ImpLow2))/3.29)</f>
        <v>0</v>
      </c>
    </row>
    <row r="4009" spans="7:13">
      <c r="G4009">
        <v>0.25980560493646448</v>
      </c>
      <c r="H4009">
        <v>0.97078218542541483</v>
      </c>
      <c r="I4009">
        <v>0.68175876591436513</v>
      </c>
      <c r="J4009">
        <f>_xlfn.BINOM.INV(BinomTrials,_xlfn.GAMMA.INV(Table3[[#This Row],[RV gamma]],GammaShape1,GammaRate1)/BinomTrials,Table3[[#This Row],[RV binom]])</f>
        <v>2</v>
      </c>
      <c r="K4009" s="1">
        <f>Table3[[#This Row],[Risk 1 Simulated occurences]]*_xlfn.LOGNORM.INV(Table3[[#This Row],[RV lognorm]],(LN(ImpLow1)+LN(ImpUp1))/2,(LN(ImpUp1)-LN(ImpLow1))/3.29)</f>
        <v>88040.859982813927</v>
      </c>
      <c r="L4009">
        <f>_xlfn.BINOM.INV(BinomTrials,_xlfn.GAMMA.INV(Table3[[#This Row],[RV gamma]],GammaShape2,GammaRate2)/BinomTrials,Table3[[#This Row],[RV binom]])</f>
        <v>1</v>
      </c>
      <c r="M4009" s="1">
        <f>Table3[[#This Row],[Risk 2 simulated occurences]]*_xlfn.LOGNORM.INV(Table3[[#This Row],[RV lognorm]],(LN(ImpLow2)+LN(ImpUp2))/2,(LN(ImpUp2)-LN(ImpLow2))/3.29)</f>
        <v>4402042.9991406985</v>
      </c>
    </row>
    <row r="4010" spans="7:13">
      <c r="G4010">
        <v>0.55280216715894737</v>
      </c>
      <c r="H4010">
        <v>0.93619044494637771</v>
      </c>
      <c r="I4010">
        <v>0.31957872273380811</v>
      </c>
      <c r="J4010">
        <f>_xlfn.BINOM.INV(BinomTrials,_xlfn.GAMMA.INV(Table3[[#This Row],[RV gamma]],GammaShape1,GammaRate1)/BinomTrials,Table3[[#This Row],[RV binom]])</f>
        <v>2</v>
      </c>
      <c r="K4010" s="1">
        <f>Table3[[#This Row],[Risk 1 Simulated occurences]]*_xlfn.LOGNORM.INV(Table3[[#This Row],[RV lognorm]],(LN(ImpLow1)+LN(ImpUp1))/2,(LN(ImpUp1)-LN(ImpLow1))/3.29)</f>
        <v>45552.702001587866</v>
      </c>
      <c r="L4010">
        <f>_xlfn.BINOM.INV(BinomTrials,_xlfn.GAMMA.INV(Table3[[#This Row],[RV gamma]],GammaShape2,GammaRate2)/BinomTrials,Table3[[#This Row],[RV binom]])</f>
        <v>1</v>
      </c>
      <c r="M4010" s="1">
        <f>Table3[[#This Row],[Risk 2 simulated occurences]]*_xlfn.LOGNORM.INV(Table3[[#This Row],[RV lognorm]],(LN(ImpLow2)+LN(ImpUp2))/2,(LN(ImpUp2)-LN(ImpLow2))/3.29)</f>
        <v>2277635.1000793944</v>
      </c>
    </row>
    <row r="4011" spans="7:13">
      <c r="G4011">
        <v>0.94602344042902042</v>
      </c>
      <c r="H4011">
        <v>0.55280821377076594</v>
      </c>
      <c r="I4011">
        <v>0.15959298711251141</v>
      </c>
      <c r="J4011">
        <f>_xlfn.BINOM.INV(BinomTrials,_xlfn.GAMMA.INV(Table3[[#This Row],[RV gamma]],GammaShape1,GammaRate1)/BinomTrials,Table3[[#This Row],[RV binom]])</f>
        <v>1</v>
      </c>
      <c r="K4011" s="1">
        <f>Table3[[#This Row],[Risk 1 Simulated occurences]]*_xlfn.LOGNORM.INV(Table3[[#This Row],[RV lognorm]],(LN(ImpLow1)+LN(ImpUp1))/2,(LN(ImpUp1)-LN(ImpLow1))/3.29)</f>
        <v>15747.959581704754</v>
      </c>
      <c r="L4011">
        <f>_xlfn.BINOM.INV(BinomTrials,_xlfn.GAMMA.INV(Table3[[#This Row],[RV gamma]],GammaShape2,GammaRate2)/BinomTrials,Table3[[#This Row],[RV binom]])</f>
        <v>0</v>
      </c>
      <c r="M4011" s="1">
        <f>Table3[[#This Row],[Risk 2 simulated occurences]]*_xlfn.LOGNORM.INV(Table3[[#This Row],[RV lognorm]],(LN(ImpLow2)+LN(ImpUp2))/2,(LN(ImpUp2)-LN(ImpLow2))/3.29)</f>
        <v>0</v>
      </c>
    </row>
    <row r="4012" spans="7:13">
      <c r="G4012">
        <v>0.81596329054607231</v>
      </c>
      <c r="H4012">
        <v>4.7648845262661971E-2</v>
      </c>
      <c r="I4012">
        <v>0.27933439997925164</v>
      </c>
      <c r="J4012">
        <f>_xlfn.BINOM.INV(BinomTrials,_xlfn.GAMMA.INV(Table3[[#This Row],[RV gamma]],GammaShape1,GammaRate1)/BinomTrials,Table3[[#This Row],[RV binom]])</f>
        <v>0</v>
      </c>
      <c r="K4012" s="1">
        <f>Table3[[#This Row],[Risk 1 Simulated occurences]]*_xlfn.LOGNORM.INV(Table3[[#This Row],[RV lognorm]],(LN(ImpLow1)+LN(ImpUp1))/2,(LN(ImpUp1)-LN(ImpLow1))/3.29)</f>
        <v>0</v>
      </c>
      <c r="L4012">
        <f>_xlfn.BINOM.INV(BinomTrials,_xlfn.GAMMA.INV(Table3[[#This Row],[RV gamma]],GammaShape2,GammaRate2)/BinomTrials,Table3[[#This Row],[RV binom]])</f>
        <v>0</v>
      </c>
      <c r="M4012" s="1">
        <f>Table3[[#This Row],[Risk 2 simulated occurences]]*_xlfn.LOGNORM.INV(Table3[[#This Row],[RV lognorm]],(LN(ImpLow2)+LN(ImpUp2))/2,(LN(ImpUp2)-LN(ImpLow2))/3.29)</f>
        <v>0</v>
      </c>
    </row>
    <row r="4013" spans="7:13">
      <c r="G4013">
        <v>0.89502420783742531</v>
      </c>
      <c r="H4013">
        <v>0.83414232955972778</v>
      </c>
      <c r="I4013">
        <v>0.77326045128203014</v>
      </c>
      <c r="J4013">
        <f>_xlfn.BINOM.INV(BinomTrials,_xlfn.GAMMA.INV(Table3[[#This Row],[RV gamma]],GammaShape1,GammaRate1)/BinomTrials,Table3[[#This Row],[RV binom]])</f>
        <v>1</v>
      </c>
      <c r="K4013" s="1">
        <f>Table3[[#This Row],[Risk 1 Simulated occurences]]*_xlfn.LOGNORM.INV(Table3[[#This Row],[RV lognorm]],(LN(ImpLow1)+LN(ImpUp1))/2,(LN(ImpUp1)-LN(ImpLow1))/3.29)</f>
        <v>53438.012462211853</v>
      </c>
      <c r="L4013">
        <f>_xlfn.BINOM.INV(BinomTrials,_xlfn.GAMMA.INV(Table3[[#This Row],[RV gamma]],GammaShape2,GammaRate2)/BinomTrials,Table3[[#This Row],[RV binom]])</f>
        <v>1</v>
      </c>
      <c r="M4013" s="1">
        <f>Table3[[#This Row],[Risk 2 simulated occurences]]*_xlfn.LOGNORM.INV(Table3[[#This Row],[RV lognorm]],(LN(ImpLow2)+LN(ImpUp2))/2,(LN(ImpUp2)-LN(ImpLow2))/3.29)</f>
        <v>5343801.2462211875</v>
      </c>
    </row>
    <row r="4014" spans="7:13">
      <c r="G4014">
        <v>0.67186112360649797</v>
      </c>
      <c r="H4014">
        <v>0.43013291034388024</v>
      </c>
      <c r="I4014">
        <v>0.18840469708126256</v>
      </c>
      <c r="J4014">
        <f>_xlfn.BINOM.INV(BinomTrials,_xlfn.GAMMA.INV(Table3[[#This Row],[RV gamma]],GammaShape1,GammaRate1)/BinomTrials,Table3[[#This Row],[RV binom]])</f>
        <v>0</v>
      </c>
      <c r="K4014" s="1">
        <f>Table3[[#This Row],[Risk 1 Simulated occurences]]*_xlfn.LOGNORM.INV(Table3[[#This Row],[RV lognorm]],(LN(ImpLow1)+LN(ImpUp1))/2,(LN(ImpUp1)-LN(ImpLow1))/3.29)</f>
        <v>0</v>
      </c>
      <c r="L4014">
        <f>_xlfn.BINOM.INV(BinomTrials,_xlfn.GAMMA.INV(Table3[[#This Row],[RV gamma]],GammaShape2,GammaRate2)/BinomTrials,Table3[[#This Row],[RV binom]])</f>
        <v>0</v>
      </c>
      <c r="M4014" s="1">
        <f>Table3[[#This Row],[Risk 2 simulated occurences]]*_xlfn.LOGNORM.INV(Table3[[#This Row],[RV lognorm]],(LN(ImpLow2)+LN(ImpUp2))/2,(LN(ImpUp2)-LN(ImpLow2))/3.29)</f>
        <v>0</v>
      </c>
    </row>
    <row r="4015" spans="7:13">
      <c r="G4015">
        <v>0.96990445441096296</v>
      </c>
      <c r="H4015">
        <v>0.24382414959549165</v>
      </c>
      <c r="I4015">
        <v>0.51774384478002033</v>
      </c>
      <c r="J4015">
        <f>_xlfn.BINOM.INV(BinomTrials,_xlfn.GAMMA.INV(Table3[[#This Row],[RV gamma]],GammaShape1,GammaRate1)/BinomTrials,Table3[[#This Row],[RV binom]])</f>
        <v>0</v>
      </c>
      <c r="K4015" s="1">
        <f>Table3[[#This Row],[Risk 1 Simulated occurences]]*_xlfn.LOGNORM.INV(Table3[[#This Row],[RV lognorm]],(LN(ImpLow1)+LN(ImpUp1))/2,(LN(ImpUp1)-LN(ImpLow1))/3.29)</f>
        <v>0</v>
      </c>
      <c r="L4015">
        <f>_xlfn.BINOM.INV(BinomTrials,_xlfn.GAMMA.INV(Table3[[#This Row],[RV gamma]],GammaShape2,GammaRate2)/BinomTrials,Table3[[#This Row],[RV binom]])</f>
        <v>0</v>
      </c>
      <c r="M4015" s="1">
        <f>Table3[[#This Row],[Risk 2 simulated occurences]]*_xlfn.LOGNORM.INV(Table3[[#This Row],[RV lognorm]],(LN(ImpLow2)+LN(ImpUp2))/2,(LN(ImpUp2)-LN(ImpLow2))/3.29)</f>
        <v>0</v>
      </c>
    </row>
    <row r="4016" spans="7:13">
      <c r="G4016">
        <v>0.18416528505467125</v>
      </c>
      <c r="H4016">
        <v>0.95248225142829224</v>
      </c>
      <c r="I4016">
        <v>0.72079921780191325</v>
      </c>
      <c r="J4016">
        <f>_xlfn.BINOM.INV(BinomTrials,_xlfn.GAMMA.INV(Table3[[#This Row],[RV gamma]],GammaShape1,GammaRate1)/BinomTrials,Table3[[#This Row],[RV binom]])</f>
        <v>2</v>
      </c>
      <c r="K4016" s="1">
        <f>Table3[[#This Row],[Risk 1 Simulated occurences]]*_xlfn.LOGNORM.INV(Table3[[#This Row],[RV lognorm]],(LN(ImpLow1)+LN(ImpUp1))/2,(LN(ImpUp1)-LN(ImpLow1))/3.29)</f>
        <v>95259.350659234275</v>
      </c>
      <c r="L4016">
        <f>_xlfn.BINOM.INV(BinomTrials,_xlfn.GAMMA.INV(Table3[[#This Row],[RV gamma]],GammaShape2,GammaRate2)/BinomTrials,Table3[[#This Row],[RV binom]])</f>
        <v>1</v>
      </c>
      <c r="M4016" s="1">
        <f>Table3[[#This Row],[Risk 2 simulated occurences]]*_xlfn.LOGNORM.INV(Table3[[#This Row],[RV lognorm]],(LN(ImpLow2)+LN(ImpUp2))/2,(LN(ImpUp2)-LN(ImpLow2))/3.29)</f>
        <v>4762967.5329617159</v>
      </c>
    </row>
    <row r="4017" spans="7:13">
      <c r="G4017">
        <v>0.26594591385961786</v>
      </c>
      <c r="H4017">
        <v>0.36919975530784566</v>
      </c>
      <c r="I4017">
        <v>0.47245359675607346</v>
      </c>
      <c r="J4017">
        <f>_xlfn.BINOM.INV(BinomTrials,_xlfn.GAMMA.INV(Table3[[#This Row],[RV gamma]],GammaShape1,GammaRate1)/BinomTrials,Table3[[#This Row],[RV binom]])</f>
        <v>0</v>
      </c>
      <c r="K4017" s="1">
        <f>Table3[[#This Row],[Risk 1 Simulated occurences]]*_xlfn.LOGNORM.INV(Table3[[#This Row],[RV lognorm]],(LN(ImpLow1)+LN(ImpUp1))/2,(LN(ImpUp1)-LN(ImpLow1))/3.29)</f>
        <v>0</v>
      </c>
      <c r="L4017">
        <f>_xlfn.BINOM.INV(BinomTrials,_xlfn.GAMMA.INV(Table3[[#This Row],[RV gamma]],GammaShape2,GammaRate2)/BinomTrials,Table3[[#This Row],[RV binom]])</f>
        <v>0</v>
      </c>
      <c r="M4017" s="1">
        <f>Table3[[#This Row],[Risk 2 simulated occurences]]*_xlfn.LOGNORM.INV(Table3[[#This Row],[RV lognorm]],(LN(ImpLow2)+LN(ImpUp2))/2,(LN(ImpUp2)-LN(ImpLow2))/3.29)</f>
        <v>0</v>
      </c>
    </row>
    <row r="4018" spans="7:13">
      <c r="G4018">
        <v>0.75297423859731027</v>
      </c>
      <c r="H4018">
        <v>0.1402874589619634</v>
      </c>
      <c r="I4018">
        <v>0.52760067932661658</v>
      </c>
      <c r="J4018">
        <f>_xlfn.BINOM.INV(BinomTrials,_xlfn.GAMMA.INV(Table3[[#This Row],[RV gamma]],GammaShape1,GammaRate1)/BinomTrials,Table3[[#This Row],[RV binom]])</f>
        <v>0</v>
      </c>
      <c r="K4018" s="1">
        <f>Table3[[#This Row],[Risk 1 Simulated occurences]]*_xlfn.LOGNORM.INV(Table3[[#This Row],[RV lognorm]],(LN(ImpLow1)+LN(ImpUp1))/2,(LN(ImpUp1)-LN(ImpLow1))/3.29)</f>
        <v>0</v>
      </c>
      <c r="L4018">
        <f>_xlfn.BINOM.INV(BinomTrials,_xlfn.GAMMA.INV(Table3[[#This Row],[RV gamma]],GammaShape2,GammaRate2)/BinomTrials,Table3[[#This Row],[RV binom]])</f>
        <v>0</v>
      </c>
      <c r="M4018" s="1">
        <f>Table3[[#This Row],[Risk 2 simulated occurences]]*_xlfn.LOGNORM.INV(Table3[[#This Row],[RV lognorm]],(LN(ImpLow2)+LN(ImpUp2))/2,(LN(ImpUp2)-LN(ImpLow2))/3.29)</f>
        <v>0</v>
      </c>
    </row>
    <row r="4019" spans="7:13">
      <c r="G4019">
        <v>0.23802810499352781</v>
      </c>
      <c r="H4019">
        <v>0.81132277371889105</v>
      </c>
      <c r="I4019">
        <v>0.38461744244425439</v>
      </c>
      <c r="J4019">
        <f>_xlfn.BINOM.INV(BinomTrials,_xlfn.GAMMA.INV(Table3[[#This Row],[RV gamma]],GammaShape1,GammaRate1)/BinomTrials,Table3[[#This Row],[RV binom]])</f>
        <v>1</v>
      </c>
      <c r="K4019" s="1">
        <f>Table3[[#This Row],[Risk 1 Simulated occurences]]*_xlfn.LOGNORM.INV(Table3[[#This Row],[RV lognorm]],(LN(ImpLow1)+LN(ImpUp1))/2,(LN(ImpUp1)-LN(ImpLow1))/3.29)</f>
        <v>25753.01080190561</v>
      </c>
      <c r="L4019">
        <f>_xlfn.BINOM.INV(BinomTrials,_xlfn.GAMMA.INV(Table3[[#This Row],[RV gamma]],GammaShape2,GammaRate2)/BinomTrials,Table3[[#This Row],[RV binom]])</f>
        <v>0</v>
      </c>
      <c r="M4019" s="1">
        <f>Table3[[#This Row],[Risk 2 simulated occurences]]*_xlfn.LOGNORM.INV(Table3[[#This Row],[RV lognorm]],(LN(ImpLow2)+LN(ImpUp2))/2,(LN(ImpUp2)-LN(ImpLow2))/3.29)</f>
        <v>0</v>
      </c>
    </row>
    <row r="4020" spans="7:13">
      <c r="G4020">
        <v>0.53836062622180236</v>
      </c>
      <c r="H4020">
        <v>0.90185789340262201</v>
      </c>
      <c r="I4020">
        <v>0.26535516058344166</v>
      </c>
      <c r="J4020">
        <f>_xlfn.BINOM.INV(BinomTrials,_xlfn.GAMMA.INV(Table3[[#This Row],[RV gamma]],GammaShape1,GammaRate1)/BinomTrials,Table3[[#This Row],[RV binom]])</f>
        <v>1</v>
      </c>
      <c r="K4020" s="1">
        <f>Table3[[#This Row],[Risk 1 Simulated occurences]]*_xlfn.LOGNORM.INV(Table3[[#This Row],[RV lognorm]],(LN(ImpLow1)+LN(ImpUp1))/2,(LN(ImpUp1)-LN(ImpLow1))/3.29)</f>
        <v>20391.359440819509</v>
      </c>
      <c r="L4020">
        <f>_xlfn.BINOM.INV(BinomTrials,_xlfn.GAMMA.INV(Table3[[#This Row],[RV gamma]],GammaShape2,GammaRate2)/BinomTrials,Table3[[#This Row],[RV binom]])</f>
        <v>1</v>
      </c>
      <c r="M4020" s="1">
        <f>Table3[[#This Row],[Risk 2 simulated occurences]]*_xlfn.LOGNORM.INV(Table3[[#This Row],[RV lognorm]],(LN(ImpLow2)+LN(ImpUp2))/2,(LN(ImpUp2)-LN(ImpLow2))/3.29)</f>
        <v>2039135.9440819519</v>
      </c>
    </row>
    <row r="4021" spans="7:13">
      <c r="G4021">
        <v>0.22704490983255435</v>
      </c>
      <c r="H4021">
        <v>0.52561441786848684</v>
      </c>
      <c r="I4021">
        <v>0.82418392590441925</v>
      </c>
      <c r="J4021">
        <f>_xlfn.BINOM.INV(BinomTrials,_xlfn.GAMMA.INV(Table3[[#This Row],[RV gamma]],GammaShape1,GammaRate1)/BinomTrials,Table3[[#This Row],[RV binom]])</f>
        <v>0</v>
      </c>
      <c r="K4021" s="1">
        <f>Table3[[#This Row],[Risk 1 Simulated occurences]]*_xlfn.LOGNORM.INV(Table3[[#This Row],[RV lognorm]],(LN(ImpLow1)+LN(ImpUp1))/2,(LN(ImpUp1)-LN(ImpLow1))/3.29)</f>
        <v>0</v>
      </c>
      <c r="L4021">
        <f>_xlfn.BINOM.INV(BinomTrials,_xlfn.GAMMA.INV(Table3[[#This Row],[RV gamma]],GammaShape2,GammaRate2)/BinomTrials,Table3[[#This Row],[RV binom]])</f>
        <v>0</v>
      </c>
      <c r="M4021" s="1">
        <f>Table3[[#This Row],[Risk 2 simulated occurences]]*_xlfn.LOGNORM.INV(Table3[[#This Row],[RV lognorm]],(LN(ImpLow2)+LN(ImpUp2))/2,(LN(ImpUp2)-LN(ImpLow2))/3.29)</f>
        <v>0</v>
      </c>
    </row>
    <row r="4022" spans="7:13">
      <c r="G4022">
        <v>0.94379955574115715</v>
      </c>
      <c r="H4022">
        <v>1.5211156576504538E-3</v>
      </c>
      <c r="I4022">
        <v>5.9242675574143734E-2</v>
      </c>
      <c r="J4022">
        <f>_xlfn.BINOM.INV(BinomTrials,_xlfn.GAMMA.INV(Table3[[#This Row],[RV gamma]],GammaShape1,GammaRate1)/BinomTrials,Table3[[#This Row],[RV binom]])</f>
        <v>0</v>
      </c>
      <c r="K4022" s="1">
        <f>Table3[[#This Row],[Risk 1 Simulated occurences]]*_xlfn.LOGNORM.INV(Table3[[#This Row],[RV lognorm]],(LN(ImpLow1)+LN(ImpUp1))/2,(LN(ImpUp1)-LN(ImpLow1))/3.29)</f>
        <v>0</v>
      </c>
      <c r="L4022">
        <f>_xlfn.BINOM.INV(BinomTrials,_xlfn.GAMMA.INV(Table3[[#This Row],[RV gamma]],GammaShape2,GammaRate2)/BinomTrials,Table3[[#This Row],[RV binom]])</f>
        <v>0</v>
      </c>
      <c r="M4022" s="1">
        <f>Table3[[#This Row],[Risk 2 simulated occurences]]*_xlfn.LOGNORM.INV(Table3[[#This Row],[RV lognorm]],(LN(ImpLow2)+LN(ImpUp2))/2,(LN(ImpUp2)-LN(ImpLow2))/3.29)</f>
        <v>0</v>
      </c>
    </row>
    <row r="4023" spans="7:13">
      <c r="G4023">
        <v>0.43913334162865453</v>
      </c>
      <c r="H4023">
        <v>0.56539085813117718</v>
      </c>
      <c r="I4023">
        <v>0.69164837463369988</v>
      </c>
      <c r="J4023">
        <f>_xlfn.BINOM.INV(BinomTrials,_xlfn.GAMMA.INV(Table3[[#This Row],[RV gamma]],GammaShape1,GammaRate1)/BinomTrials,Table3[[#This Row],[RV binom]])</f>
        <v>0</v>
      </c>
      <c r="K4023" s="1">
        <f>Table3[[#This Row],[Risk 1 Simulated occurences]]*_xlfn.LOGNORM.INV(Table3[[#This Row],[RV lognorm]],(LN(ImpLow1)+LN(ImpUp1))/2,(LN(ImpUp1)-LN(ImpLow1))/3.29)</f>
        <v>0</v>
      </c>
      <c r="L4023">
        <f>_xlfn.BINOM.INV(BinomTrials,_xlfn.GAMMA.INV(Table3[[#This Row],[RV gamma]],GammaShape2,GammaRate2)/BinomTrials,Table3[[#This Row],[RV binom]])</f>
        <v>0</v>
      </c>
      <c r="M4023" s="1">
        <f>Table3[[#This Row],[Risk 2 simulated occurences]]*_xlfn.LOGNORM.INV(Table3[[#This Row],[RV lognorm]],(LN(ImpLow2)+LN(ImpUp2))/2,(LN(ImpUp2)-LN(ImpLow2))/3.29)</f>
        <v>0</v>
      </c>
    </row>
    <row r="4024" spans="7:13">
      <c r="G4024">
        <v>0.51407275279707865</v>
      </c>
      <c r="H4024">
        <v>0.52415261069506058</v>
      </c>
      <c r="I4024">
        <v>0.53423246859304252</v>
      </c>
      <c r="J4024">
        <f>_xlfn.BINOM.INV(BinomTrials,_xlfn.GAMMA.INV(Table3[[#This Row],[RV gamma]],GammaShape1,GammaRate1)/BinomTrials,Table3[[#This Row],[RV binom]])</f>
        <v>0</v>
      </c>
      <c r="K4024" s="1">
        <f>Table3[[#This Row],[Risk 1 Simulated occurences]]*_xlfn.LOGNORM.INV(Table3[[#This Row],[RV lognorm]],(LN(ImpLow1)+LN(ImpUp1))/2,(LN(ImpUp1)-LN(ImpLow1))/3.29)</f>
        <v>0</v>
      </c>
      <c r="L4024">
        <f>_xlfn.BINOM.INV(BinomTrials,_xlfn.GAMMA.INV(Table3[[#This Row],[RV gamma]],GammaShape2,GammaRate2)/BinomTrials,Table3[[#This Row],[RV binom]])</f>
        <v>0</v>
      </c>
      <c r="M4024" s="1">
        <f>Table3[[#This Row],[Risk 2 simulated occurences]]*_xlfn.LOGNORM.INV(Table3[[#This Row],[RV lognorm]],(LN(ImpLow2)+LN(ImpUp2))/2,(LN(ImpUp2)-LN(ImpLow2))/3.29)</f>
        <v>0</v>
      </c>
    </row>
    <row r="4025" spans="7:13">
      <c r="G4025">
        <v>2.0756260501572983E-2</v>
      </c>
      <c r="H4025">
        <v>0.43292795188395677</v>
      </c>
      <c r="I4025">
        <v>0.84509964326634057</v>
      </c>
      <c r="J4025">
        <f>_xlfn.BINOM.INV(BinomTrials,_xlfn.GAMMA.INV(Table3[[#This Row],[RV gamma]],GammaShape1,GammaRate1)/BinomTrials,Table3[[#This Row],[RV binom]])</f>
        <v>0</v>
      </c>
      <c r="K4025" s="1">
        <f>Table3[[#This Row],[Risk 1 Simulated occurences]]*_xlfn.LOGNORM.INV(Table3[[#This Row],[RV lognorm]],(LN(ImpLow1)+LN(ImpUp1))/2,(LN(ImpUp1)-LN(ImpLow1))/3.29)</f>
        <v>0</v>
      </c>
      <c r="L4025">
        <f>_xlfn.BINOM.INV(BinomTrials,_xlfn.GAMMA.INV(Table3[[#This Row],[RV gamma]],GammaShape2,GammaRate2)/BinomTrials,Table3[[#This Row],[RV binom]])</f>
        <v>0</v>
      </c>
      <c r="M4025" s="1">
        <f>Table3[[#This Row],[Risk 2 simulated occurences]]*_xlfn.LOGNORM.INV(Table3[[#This Row],[RV lognorm]],(LN(ImpLow2)+LN(ImpUp2))/2,(LN(ImpUp2)-LN(ImpLow2))/3.29)</f>
        <v>0</v>
      </c>
    </row>
    <row r="4026" spans="7:13">
      <c r="G4026">
        <v>0.85047024993713494</v>
      </c>
      <c r="H4026">
        <v>0.22008731366139245</v>
      </c>
      <c r="I4026">
        <v>0.58970437738564996</v>
      </c>
      <c r="J4026">
        <f>_xlfn.BINOM.INV(BinomTrials,_xlfn.GAMMA.INV(Table3[[#This Row],[RV gamma]],GammaShape1,GammaRate1)/BinomTrials,Table3[[#This Row],[RV binom]])</f>
        <v>0</v>
      </c>
      <c r="K4026" s="1">
        <f>Table3[[#This Row],[Risk 1 Simulated occurences]]*_xlfn.LOGNORM.INV(Table3[[#This Row],[RV lognorm]],(LN(ImpLow1)+LN(ImpUp1))/2,(LN(ImpUp1)-LN(ImpLow1))/3.29)</f>
        <v>0</v>
      </c>
      <c r="L4026">
        <f>_xlfn.BINOM.INV(BinomTrials,_xlfn.GAMMA.INV(Table3[[#This Row],[RV gamma]],GammaShape2,GammaRate2)/BinomTrials,Table3[[#This Row],[RV binom]])</f>
        <v>0</v>
      </c>
      <c r="M4026" s="1">
        <f>Table3[[#This Row],[Risk 2 simulated occurences]]*_xlfn.LOGNORM.INV(Table3[[#This Row],[RV lognorm]],(LN(ImpLow2)+LN(ImpUp2))/2,(LN(ImpUp2)-LN(ImpLow2))/3.29)</f>
        <v>0</v>
      </c>
    </row>
    <row r="4027" spans="7:13">
      <c r="G4027">
        <v>0.85349069342645378</v>
      </c>
      <c r="H4027">
        <v>7.4807070230509653E-3</v>
      </c>
      <c r="I4027">
        <v>0.16147072061964809</v>
      </c>
      <c r="J4027">
        <f>_xlfn.BINOM.INV(BinomTrials,_xlfn.GAMMA.INV(Table3[[#This Row],[RV gamma]],GammaShape1,GammaRate1)/BinomTrials,Table3[[#This Row],[RV binom]])</f>
        <v>0</v>
      </c>
      <c r="K4027" s="1">
        <f>Table3[[#This Row],[Risk 1 Simulated occurences]]*_xlfn.LOGNORM.INV(Table3[[#This Row],[RV lognorm]],(LN(ImpLow1)+LN(ImpUp1))/2,(LN(ImpUp1)-LN(ImpLow1))/3.29)</f>
        <v>0</v>
      </c>
      <c r="L4027">
        <f>_xlfn.BINOM.INV(BinomTrials,_xlfn.GAMMA.INV(Table3[[#This Row],[RV gamma]],GammaShape2,GammaRate2)/BinomTrials,Table3[[#This Row],[RV binom]])</f>
        <v>0</v>
      </c>
      <c r="M4027" s="1">
        <f>Table3[[#This Row],[Risk 2 simulated occurences]]*_xlfn.LOGNORM.INV(Table3[[#This Row],[RV lognorm]],(LN(ImpLow2)+LN(ImpUp2))/2,(LN(ImpUp2)-LN(ImpLow2))/3.29)</f>
        <v>0</v>
      </c>
    </row>
    <row r="4028" spans="7:13">
      <c r="G4028">
        <v>0.61808441840954331</v>
      </c>
      <c r="H4028">
        <v>0.72824293641757354</v>
      </c>
      <c r="I4028">
        <v>0.83840145442560388</v>
      </c>
      <c r="J4028">
        <f>_xlfn.BINOM.INV(BinomTrials,_xlfn.GAMMA.INV(Table3[[#This Row],[RV gamma]],GammaShape1,GammaRate1)/BinomTrials,Table3[[#This Row],[RV binom]])</f>
        <v>1</v>
      </c>
      <c r="K4028" s="1">
        <f>Table3[[#This Row],[Risk 1 Simulated occurences]]*_xlfn.LOGNORM.INV(Table3[[#This Row],[RV lognorm]],(LN(ImpLow1)+LN(ImpUp1))/2,(LN(ImpUp1)-LN(ImpLow1))/3.29)</f>
        <v>63135.899183876805</v>
      </c>
      <c r="L4028">
        <f>_xlfn.BINOM.INV(BinomTrials,_xlfn.GAMMA.INV(Table3[[#This Row],[RV gamma]],GammaShape2,GammaRate2)/BinomTrials,Table3[[#This Row],[RV binom]])</f>
        <v>0</v>
      </c>
      <c r="M4028" s="1">
        <f>Table3[[#This Row],[Risk 2 simulated occurences]]*_xlfn.LOGNORM.INV(Table3[[#This Row],[RV lognorm]],(LN(ImpLow2)+LN(ImpUp2))/2,(LN(ImpUp2)-LN(ImpLow2))/3.29)</f>
        <v>0</v>
      </c>
    </row>
    <row r="4029" spans="7:13">
      <c r="G4029">
        <v>0.14482020919435667</v>
      </c>
      <c r="H4029">
        <v>0.57903237015895193</v>
      </c>
      <c r="I4029">
        <v>1.3244531123547131E-2</v>
      </c>
      <c r="J4029">
        <f>_xlfn.BINOM.INV(BinomTrials,_xlfn.GAMMA.INV(Table3[[#This Row],[RV gamma]],GammaShape1,GammaRate1)/BinomTrials,Table3[[#This Row],[RV binom]])</f>
        <v>0</v>
      </c>
      <c r="K4029" s="1">
        <f>Table3[[#This Row],[Risk 1 Simulated occurences]]*_xlfn.LOGNORM.INV(Table3[[#This Row],[RV lognorm]],(LN(ImpLow1)+LN(ImpUp1))/2,(LN(ImpUp1)-LN(ImpLow1))/3.29)</f>
        <v>0</v>
      </c>
      <c r="L4029">
        <f>_xlfn.BINOM.INV(BinomTrials,_xlfn.GAMMA.INV(Table3[[#This Row],[RV gamma]],GammaShape2,GammaRate2)/BinomTrials,Table3[[#This Row],[RV binom]])</f>
        <v>0</v>
      </c>
      <c r="M4029" s="1">
        <f>Table3[[#This Row],[Risk 2 simulated occurences]]*_xlfn.LOGNORM.INV(Table3[[#This Row],[RV lognorm]],(LN(ImpLow2)+LN(ImpUp2))/2,(LN(ImpUp2)-LN(ImpLow2))/3.29)</f>
        <v>0</v>
      </c>
    </row>
    <row r="4030" spans="7:13">
      <c r="G4030">
        <v>0.99325592955260344</v>
      </c>
      <c r="H4030">
        <v>0.7970452615046153</v>
      </c>
      <c r="I4030">
        <v>0.60083459345662715</v>
      </c>
      <c r="J4030">
        <f>_xlfn.BINOM.INV(BinomTrials,_xlfn.GAMMA.INV(Table3[[#This Row],[RV gamma]],GammaShape1,GammaRate1)/BinomTrials,Table3[[#This Row],[RV binom]])</f>
        <v>1</v>
      </c>
      <c r="K4030" s="1">
        <f>Table3[[#This Row],[Risk 1 Simulated occurences]]*_xlfn.LOGNORM.INV(Table3[[#This Row],[RV lognorm]],(LN(ImpLow1)+LN(ImpUp1))/2,(LN(ImpUp1)-LN(ImpLow1))/3.29)</f>
        <v>37814.815635844934</v>
      </c>
      <c r="L4030">
        <f>_xlfn.BINOM.INV(BinomTrials,_xlfn.GAMMA.INV(Table3[[#This Row],[RV gamma]],GammaShape2,GammaRate2)/BinomTrials,Table3[[#This Row],[RV binom]])</f>
        <v>1</v>
      </c>
      <c r="M4030" s="1">
        <f>Table3[[#This Row],[Risk 2 simulated occurences]]*_xlfn.LOGNORM.INV(Table3[[#This Row],[RV lognorm]],(LN(ImpLow2)+LN(ImpUp2))/2,(LN(ImpUp2)-LN(ImpLow2))/3.29)</f>
        <v>3781481.5635844949</v>
      </c>
    </row>
    <row r="4031" spans="7:13">
      <c r="G4031">
        <v>0.65240799060669163</v>
      </c>
      <c r="H4031">
        <v>0.93971010806956801</v>
      </c>
      <c r="I4031">
        <v>0.2270122255324443</v>
      </c>
      <c r="J4031">
        <f>_xlfn.BINOM.INV(BinomTrials,_xlfn.GAMMA.INV(Table3[[#This Row],[RV gamma]],GammaShape1,GammaRate1)/BinomTrials,Table3[[#This Row],[RV binom]])</f>
        <v>2</v>
      </c>
      <c r="K4031" s="1">
        <f>Table3[[#This Row],[Risk 1 Simulated occurences]]*_xlfn.LOGNORM.INV(Table3[[#This Row],[RV lognorm]],(LN(ImpLow1)+LN(ImpUp1))/2,(LN(ImpUp1)-LN(ImpLow1))/3.29)</f>
        <v>37450.252779174567</v>
      </c>
      <c r="L4031">
        <f>_xlfn.BINOM.INV(BinomTrials,_xlfn.GAMMA.INV(Table3[[#This Row],[RV gamma]],GammaShape2,GammaRate2)/BinomTrials,Table3[[#This Row],[RV binom]])</f>
        <v>1</v>
      </c>
      <c r="M4031" s="1">
        <f>Table3[[#This Row],[Risk 2 simulated occurences]]*_xlfn.LOGNORM.INV(Table3[[#This Row],[RV lognorm]],(LN(ImpLow2)+LN(ImpUp2))/2,(LN(ImpUp2)-LN(ImpLow2))/3.29)</f>
        <v>1872512.6389587291</v>
      </c>
    </row>
    <row r="4032" spans="7:13">
      <c r="G4032">
        <v>2.109812666713173E-2</v>
      </c>
      <c r="H4032">
        <v>0.70778632522923235</v>
      </c>
      <c r="I4032">
        <v>0.39447452379133296</v>
      </c>
      <c r="J4032">
        <f>_xlfn.BINOM.INV(BinomTrials,_xlfn.GAMMA.INV(Table3[[#This Row],[RV gamma]],GammaShape1,GammaRate1)/BinomTrials,Table3[[#This Row],[RV binom]])</f>
        <v>0</v>
      </c>
      <c r="K4032" s="1">
        <f>Table3[[#This Row],[Risk 1 Simulated occurences]]*_xlfn.LOGNORM.INV(Table3[[#This Row],[RV lognorm]],(LN(ImpLow1)+LN(ImpUp1))/2,(LN(ImpUp1)-LN(ImpLow1))/3.29)</f>
        <v>0</v>
      </c>
      <c r="L4032">
        <f>_xlfn.BINOM.INV(BinomTrials,_xlfn.GAMMA.INV(Table3[[#This Row],[RV gamma]],GammaShape2,GammaRate2)/BinomTrials,Table3[[#This Row],[RV binom]])</f>
        <v>0</v>
      </c>
      <c r="M4032" s="1">
        <f>Table3[[#This Row],[Risk 2 simulated occurences]]*_xlfn.LOGNORM.INV(Table3[[#This Row],[RV lognorm]],(LN(ImpLow2)+LN(ImpUp2))/2,(LN(ImpUp2)-LN(ImpLow2))/3.29)</f>
        <v>0</v>
      </c>
    </row>
    <row r="4033" spans="7:13">
      <c r="G4033">
        <v>0.59621489448296605</v>
      </c>
      <c r="H4033">
        <v>0.76476812770812219</v>
      </c>
      <c r="I4033">
        <v>0.93332136093327844</v>
      </c>
      <c r="J4033">
        <f>_xlfn.BINOM.INV(BinomTrials,_xlfn.GAMMA.INV(Table3[[#This Row],[RV gamma]],GammaShape1,GammaRate1)/BinomTrials,Table3[[#This Row],[RV binom]])</f>
        <v>1</v>
      </c>
      <c r="K4033" s="1">
        <f>Table3[[#This Row],[Risk 1 Simulated occurences]]*_xlfn.LOGNORM.INV(Table3[[#This Row],[RV lognorm]],(LN(ImpLow1)+LN(ImpUp1))/2,(LN(ImpUp1)-LN(ImpLow1))/3.29)</f>
        <v>90412.605695620805</v>
      </c>
      <c r="L4033">
        <f>_xlfn.BINOM.INV(BinomTrials,_xlfn.GAMMA.INV(Table3[[#This Row],[RV gamma]],GammaShape2,GammaRate2)/BinomTrials,Table3[[#This Row],[RV binom]])</f>
        <v>0</v>
      </c>
      <c r="M4033" s="1">
        <f>Table3[[#This Row],[Risk 2 simulated occurences]]*_xlfn.LOGNORM.INV(Table3[[#This Row],[RV lognorm]],(LN(ImpLow2)+LN(ImpUp2))/2,(LN(ImpUp2)-LN(ImpLow2))/3.29)</f>
        <v>0</v>
      </c>
    </row>
    <row r="4034" spans="7:13">
      <c r="G4034">
        <v>0.58373157520952246</v>
      </c>
      <c r="H4034">
        <v>0.45792239040970911</v>
      </c>
      <c r="I4034">
        <v>0.33211320560989582</v>
      </c>
      <c r="J4034">
        <f>_xlfn.BINOM.INV(BinomTrials,_xlfn.GAMMA.INV(Table3[[#This Row],[RV gamma]],GammaShape1,GammaRate1)/BinomTrials,Table3[[#This Row],[RV binom]])</f>
        <v>0</v>
      </c>
      <c r="K4034" s="1">
        <f>Table3[[#This Row],[Risk 1 Simulated occurences]]*_xlfn.LOGNORM.INV(Table3[[#This Row],[RV lognorm]],(LN(ImpLow1)+LN(ImpUp1))/2,(LN(ImpUp1)-LN(ImpLow1))/3.29)</f>
        <v>0</v>
      </c>
      <c r="L4034">
        <f>_xlfn.BINOM.INV(BinomTrials,_xlfn.GAMMA.INV(Table3[[#This Row],[RV gamma]],GammaShape2,GammaRate2)/BinomTrials,Table3[[#This Row],[RV binom]])</f>
        <v>0</v>
      </c>
      <c r="M4034" s="1">
        <f>Table3[[#This Row],[Risk 2 simulated occurences]]*_xlfn.LOGNORM.INV(Table3[[#This Row],[RV lognorm]],(LN(ImpLow2)+LN(ImpUp2))/2,(LN(ImpUp2)-LN(ImpLow2))/3.29)</f>
        <v>0</v>
      </c>
    </row>
    <row r="4035" spans="7:13">
      <c r="G4035">
        <v>0.77658454644334718</v>
      </c>
      <c r="H4035">
        <v>0.30161561598145198</v>
      </c>
      <c r="I4035">
        <v>0.82664668551955678</v>
      </c>
      <c r="J4035">
        <f>_xlfn.BINOM.INV(BinomTrials,_xlfn.GAMMA.INV(Table3[[#This Row],[RV gamma]],GammaShape1,GammaRate1)/BinomTrials,Table3[[#This Row],[RV binom]])</f>
        <v>0</v>
      </c>
      <c r="K4035" s="1">
        <f>Table3[[#This Row],[Risk 1 Simulated occurences]]*_xlfn.LOGNORM.INV(Table3[[#This Row],[RV lognorm]],(LN(ImpLow1)+LN(ImpUp1))/2,(LN(ImpUp1)-LN(ImpLow1))/3.29)</f>
        <v>0</v>
      </c>
      <c r="L4035">
        <f>_xlfn.BINOM.INV(BinomTrials,_xlfn.GAMMA.INV(Table3[[#This Row],[RV gamma]],GammaShape2,GammaRate2)/BinomTrials,Table3[[#This Row],[RV binom]])</f>
        <v>0</v>
      </c>
      <c r="M4035" s="1">
        <f>Table3[[#This Row],[Risk 2 simulated occurences]]*_xlfn.LOGNORM.INV(Table3[[#This Row],[RV lognorm]],(LN(ImpLow2)+LN(ImpUp2))/2,(LN(ImpUp2)-LN(ImpLow2))/3.29)</f>
        <v>0</v>
      </c>
    </row>
    <row r="4036" spans="7:13">
      <c r="G4036">
        <v>5.6472073335420377E-2</v>
      </c>
      <c r="H4036">
        <v>0.25365780026356588</v>
      </c>
      <c r="I4036">
        <v>0.45084352719171139</v>
      </c>
      <c r="J4036">
        <f>_xlfn.BINOM.INV(BinomTrials,_xlfn.GAMMA.INV(Table3[[#This Row],[RV gamma]],GammaShape1,GammaRate1)/BinomTrials,Table3[[#This Row],[RV binom]])</f>
        <v>0</v>
      </c>
      <c r="K4036" s="1">
        <f>Table3[[#This Row],[Risk 1 Simulated occurences]]*_xlfn.LOGNORM.INV(Table3[[#This Row],[RV lognorm]],(LN(ImpLow1)+LN(ImpUp1))/2,(LN(ImpUp1)-LN(ImpLow1))/3.29)</f>
        <v>0</v>
      </c>
      <c r="L4036">
        <f>_xlfn.BINOM.INV(BinomTrials,_xlfn.GAMMA.INV(Table3[[#This Row],[RV gamma]],GammaShape2,GammaRate2)/BinomTrials,Table3[[#This Row],[RV binom]])</f>
        <v>0</v>
      </c>
      <c r="M4036" s="1">
        <f>Table3[[#This Row],[Risk 2 simulated occurences]]*_xlfn.LOGNORM.INV(Table3[[#This Row],[RV lognorm]],(LN(ImpLow2)+LN(ImpUp2))/2,(LN(ImpUp2)-LN(ImpLow2))/3.29)</f>
        <v>0</v>
      </c>
    </row>
    <row r="4037" spans="7:13">
      <c r="G4037">
        <v>0.12613654841023336</v>
      </c>
      <c r="H4037">
        <v>0.2266490297516105</v>
      </c>
      <c r="I4037">
        <v>0.32716151109298763</v>
      </c>
      <c r="J4037">
        <f>_xlfn.BINOM.INV(BinomTrials,_xlfn.GAMMA.INV(Table3[[#This Row],[RV gamma]],GammaShape1,GammaRate1)/BinomTrials,Table3[[#This Row],[RV binom]])</f>
        <v>0</v>
      </c>
      <c r="K4037" s="1">
        <f>Table3[[#This Row],[Risk 1 Simulated occurences]]*_xlfn.LOGNORM.INV(Table3[[#This Row],[RV lognorm]],(LN(ImpLow1)+LN(ImpUp1))/2,(LN(ImpUp1)-LN(ImpLow1))/3.29)</f>
        <v>0</v>
      </c>
      <c r="L4037">
        <f>_xlfn.BINOM.INV(BinomTrials,_xlfn.GAMMA.INV(Table3[[#This Row],[RV gamma]],GammaShape2,GammaRate2)/BinomTrials,Table3[[#This Row],[RV binom]])</f>
        <v>0</v>
      </c>
      <c r="M4037" s="1">
        <f>Table3[[#This Row],[Risk 2 simulated occurences]]*_xlfn.LOGNORM.INV(Table3[[#This Row],[RV lognorm]],(LN(ImpLow2)+LN(ImpUp2))/2,(LN(ImpUp2)-LN(ImpLow2))/3.29)</f>
        <v>0</v>
      </c>
    </row>
    <row r="4038" spans="7:13">
      <c r="G4038">
        <v>0.97696913079217507</v>
      </c>
      <c r="H4038">
        <v>0.29024303531751178</v>
      </c>
      <c r="I4038">
        <v>0.6035169398428486</v>
      </c>
      <c r="J4038">
        <f>_xlfn.BINOM.INV(BinomTrials,_xlfn.GAMMA.INV(Table3[[#This Row],[RV gamma]],GammaShape1,GammaRate1)/BinomTrials,Table3[[#This Row],[RV binom]])</f>
        <v>0</v>
      </c>
      <c r="K4038" s="1">
        <f>Table3[[#This Row],[Risk 1 Simulated occurences]]*_xlfn.LOGNORM.INV(Table3[[#This Row],[RV lognorm]],(LN(ImpLow1)+LN(ImpUp1))/2,(LN(ImpUp1)-LN(ImpLow1))/3.29)</f>
        <v>0</v>
      </c>
      <c r="L4038">
        <f>_xlfn.BINOM.INV(BinomTrials,_xlfn.GAMMA.INV(Table3[[#This Row],[RV gamma]],GammaShape2,GammaRate2)/BinomTrials,Table3[[#This Row],[RV binom]])</f>
        <v>0</v>
      </c>
      <c r="M4038" s="1">
        <f>Table3[[#This Row],[Risk 2 simulated occurences]]*_xlfn.LOGNORM.INV(Table3[[#This Row],[RV lognorm]],(LN(ImpLow2)+LN(ImpUp2))/2,(LN(ImpUp2)-LN(ImpLow2))/3.29)</f>
        <v>0</v>
      </c>
    </row>
    <row r="4039" spans="7:13">
      <c r="G4039">
        <v>0.92018122408547498</v>
      </c>
      <c r="H4039">
        <v>0.11469458142048428</v>
      </c>
      <c r="I4039">
        <v>0.30920793875549357</v>
      </c>
      <c r="J4039">
        <f>_xlfn.BINOM.INV(BinomTrials,_xlfn.GAMMA.INV(Table3[[#This Row],[RV gamma]],GammaShape1,GammaRate1)/BinomTrials,Table3[[#This Row],[RV binom]])</f>
        <v>0</v>
      </c>
      <c r="K4039" s="1">
        <f>Table3[[#This Row],[Risk 1 Simulated occurences]]*_xlfn.LOGNORM.INV(Table3[[#This Row],[RV lognorm]],(LN(ImpLow1)+LN(ImpUp1))/2,(LN(ImpUp1)-LN(ImpLow1))/3.29)</f>
        <v>0</v>
      </c>
      <c r="L4039">
        <f>_xlfn.BINOM.INV(BinomTrials,_xlfn.GAMMA.INV(Table3[[#This Row],[RV gamma]],GammaShape2,GammaRate2)/BinomTrials,Table3[[#This Row],[RV binom]])</f>
        <v>0</v>
      </c>
      <c r="M4039" s="1">
        <f>Table3[[#This Row],[Risk 2 simulated occurences]]*_xlfn.LOGNORM.INV(Table3[[#This Row],[RV lognorm]],(LN(ImpLow2)+LN(ImpUp2))/2,(LN(ImpUp2)-LN(ImpLow2))/3.29)</f>
        <v>0</v>
      </c>
    </row>
    <row r="4040" spans="7:13">
      <c r="G4040">
        <v>0.48583320457759926</v>
      </c>
      <c r="H4040">
        <v>0.67182993407912084</v>
      </c>
      <c r="I4040">
        <v>0.85782666358064241</v>
      </c>
      <c r="J4040">
        <f>_xlfn.BINOM.INV(BinomTrials,_xlfn.GAMMA.INV(Table3[[#This Row],[RV gamma]],GammaShape1,GammaRate1)/BinomTrials,Table3[[#This Row],[RV binom]])</f>
        <v>1</v>
      </c>
      <c r="K4040" s="1">
        <f>Table3[[#This Row],[Risk 1 Simulated occurences]]*_xlfn.LOGNORM.INV(Table3[[#This Row],[RV lognorm]],(LN(ImpLow1)+LN(ImpUp1))/2,(LN(ImpUp1)-LN(ImpLow1))/3.29)</f>
        <v>66897.844608334402</v>
      </c>
      <c r="L4040">
        <f>_xlfn.BINOM.INV(BinomTrials,_xlfn.GAMMA.INV(Table3[[#This Row],[RV gamma]],GammaShape2,GammaRate2)/BinomTrials,Table3[[#This Row],[RV binom]])</f>
        <v>0</v>
      </c>
      <c r="M4040" s="1">
        <f>Table3[[#This Row],[Risk 2 simulated occurences]]*_xlfn.LOGNORM.INV(Table3[[#This Row],[RV lognorm]],(LN(ImpLow2)+LN(ImpUp2))/2,(LN(ImpUp2)-LN(ImpLow2))/3.29)</f>
        <v>0</v>
      </c>
    </row>
    <row r="4041" spans="7:13">
      <c r="G4041">
        <v>0.39866933571112778</v>
      </c>
      <c r="H4041">
        <v>0.44570206778389498</v>
      </c>
      <c r="I4041">
        <v>0.49273479985666219</v>
      </c>
      <c r="J4041">
        <f>_xlfn.BINOM.INV(BinomTrials,_xlfn.GAMMA.INV(Table3[[#This Row],[RV gamma]],GammaShape1,GammaRate1)/BinomTrials,Table3[[#This Row],[RV binom]])</f>
        <v>0</v>
      </c>
      <c r="K4041" s="1">
        <f>Table3[[#This Row],[Risk 1 Simulated occurences]]*_xlfn.LOGNORM.INV(Table3[[#This Row],[RV lognorm]],(LN(ImpLow1)+LN(ImpUp1))/2,(LN(ImpUp1)-LN(ImpLow1))/3.29)</f>
        <v>0</v>
      </c>
      <c r="L4041">
        <f>_xlfn.BINOM.INV(BinomTrials,_xlfn.GAMMA.INV(Table3[[#This Row],[RV gamma]],GammaShape2,GammaRate2)/BinomTrials,Table3[[#This Row],[RV binom]])</f>
        <v>0</v>
      </c>
      <c r="M4041" s="1">
        <f>Table3[[#This Row],[Risk 2 simulated occurences]]*_xlfn.LOGNORM.INV(Table3[[#This Row],[RV lognorm]],(LN(ImpLow2)+LN(ImpUp2))/2,(LN(ImpUp2)-LN(ImpLow2))/3.29)</f>
        <v>0</v>
      </c>
    </row>
    <row r="4042" spans="7:13">
      <c r="G4042">
        <v>0.43552529692441472</v>
      </c>
      <c r="H4042">
        <v>0.91465324392293268</v>
      </c>
      <c r="I4042">
        <v>0.39378119092145059</v>
      </c>
      <c r="J4042">
        <f>_xlfn.BINOM.INV(BinomTrials,_xlfn.GAMMA.INV(Table3[[#This Row],[RV gamma]],GammaShape1,GammaRate1)/BinomTrials,Table3[[#This Row],[RV binom]])</f>
        <v>1</v>
      </c>
      <c r="K4042" s="1">
        <f>Table3[[#This Row],[Risk 1 Simulated occurences]]*_xlfn.LOGNORM.INV(Table3[[#This Row],[RV lognorm]],(LN(ImpLow1)+LN(ImpUp1))/2,(LN(ImpUp1)-LN(ImpLow1))/3.29)</f>
        <v>26187.376707860534</v>
      </c>
      <c r="L4042">
        <f>_xlfn.BINOM.INV(BinomTrials,_xlfn.GAMMA.INV(Table3[[#This Row],[RV gamma]],GammaShape2,GammaRate2)/BinomTrials,Table3[[#This Row],[RV binom]])</f>
        <v>1</v>
      </c>
      <c r="M4042" s="1">
        <f>Table3[[#This Row],[Risk 2 simulated occurences]]*_xlfn.LOGNORM.INV(Table3[[#This Row],[RV lognorm]],(LN(ImpLow2)+LN(ImpUp2))/2,(LN(ImpUp2)-LN(ImpLow2))/3.29)</f>
        <v>2618737.6707860548</v>
      </c>
    </row>
    <row r="4043" spans="7:13">
      <c r="G4043">
        <v>0.87366540863815012</v>
      </c>
      <c r="H4043">
        <v>0.57707061272909432</v>
      </c>
      <c r="I4043">
        <v>0.28047581682003841</v>
      </c>
      <c r="J4043">
        <f>_xlfn.BINOM.INV(BinomTrials,_xlfn.GAMMA.INV(Table3[[#This Row],[RV gamma]],GammaShape1,GammaRate1)/BinomTrials,Table3[[#This Row],[RV binom]])</f>
        <v>1</v>
      </c>
      <c r="K4043" s="1">
        <f>Table3[[#This Row],[Risk 1 Simulated occurences]]*_xlfn.LOGNORM.INV(Table3[[#This Row],[RV lognorm]],(LN(ImpLow1)+LN(ImpUp1))/2,(LN(ImpUp1)-LN(ImpLow1))/3.29)</f>
        <v>21051.060768479769</v>
      </c>
      <c r="L4043">
        <f>_xlfn.BINOM.INV(BinomTrials,_xlfn.GAMMA.INV(Table3[[#This Row],[RV gamma]],GammaShape2,GammaRate2)/BinomTrials,Table3[[#This Row],[RV binom]])</f>
        <v>0</v>
      </c>
      <c r="M4043" s="1">
        <f>Table3[[#This Row],[Risk 2 simulated occurences]]*_xlfn.LOGNORM.INV(Table3[[#This Row],[RV lognorm]],(LN(ImpLow2)+LN(ImpUp2))/2,(LN(ImpUp2)-LN(ImpLow2))/3.29)</f>
        <v>0</v>
      </c>
    </row>
    <row r="4044" spans="7:13">
      <c r="G4044">
        <v>0.69452298138966928</v>
      </c>
      <c r="H4044">
        <v>0.82578813788750582</v>
      </c>
      <c r="I4044">
        <v>0.95705329438534248</v>
      </c>
      <c r="J4044">
        <f>_xlfn.BINOM.INV(BinomTrials,_xlfn.GAMMA.INV(Table3[[#This Row],[RV gamma]],GammaShape1,GammaRate1)/BinomTrials,Table3[[#This Row],[RV binom]])</f>
        <v>1</v>
      </c>
      <c r="K4044" s="1">
        <f>Table3[[#This Row],[Risk 1 Simulated occurences]]*_xlfn.LOGNORM.INV(Table3[[#This Row],[RV lognorm]],(LN(ImpLow1)+LN(ImpUp1))/2,(LN(ImpUp1)-LN(ImpLow1))/3.29)</f>
        <v>105202.78151412788</v>
      </c>
      <c r="L4044">
        <f>_xlfn.BINOM.INV(BinomTrials,_xlfn.GAMMA.INV(Table3[[#This Row],[RV gamma]],GammaShape2,GammaRate2)/BinomTrials,Table3[[#This Row],[RV binom]])</f>
        <v>0</v>
      </c>
      <c r="M4044" s="1">
        <f>Table3[[#This Row],[Risk 2 simulated occurences]]*_xlfn.LOGNORM.INV(Table3[[#This Row],[RV lognorm]],(LN(ImpLow2)+LN(ImpUp2))/2,(LN(ImpUp2)-LN(ImpLow2))/3.29)</f>
        <v>0</v>
      </c>
    </row>
    <row r="4045" spans="7:13">
      <c r="G4045">
        <v>0.8477482161707004</v>
      </c>
      <c r="H4045">
        <v>2.1233475311302336E-2</v>
      </c>
      <c r="I4045">
        <v>0.1947187344519043</v>
      </c>
      <c r="J4045">
        <f>_xlfn.BINOM.INV(BinomTrials,_xlfn.GAMMA.INV(Table3[[#This Row],[RV gamma]],GammaShape1,GammaRate1)/BinomTrials,Table3[[#This Row],[RV binom]])</f>
        <v>0</v>
      </c>
      <c r="K4045" s="1">
        <f>Table3[[#This Row],[Risk 1 Simulated occurences]]*_xlfn.LOGNORM.INV(Table3[[#This Row],[RV lognorm]],(LN(ImpLow1)+LN(ImpUp1))/2,(LN(ImpUp1)-LN(ImpLow1))/3.29)</f>
        <v>0</v>
      </c>
      <c r="L4045">
        <f>_xlfn.BINOM.INV(BinomTrials,_xlfn.GAMMA.INV(Table3[[#This Row],[RV gamma]],GammaShape2,GammaRate2)/BinomTrials,Table3[[#This Row],[RV binom]])</f>
        <v>0</v>
      </c>
      <c r="M4045" s="1">
        <f>Table3[[#This Row],[Risk 2 simulated occurences]]*_xlfn.LOGNORM.INV(Table3[[#This Row],[RV lognorm]],(LN(ImpLow2)+LN(ImpUp2))/2,(LN(ImpUp2)-LN(ImpLow2))/3.29)</f>
        <v>0</v>
      </c>
    </row>
    <row r="4046" spans="7:13">
      <c r="G4046">
        <v>0.10426918096107858</v>
      </c>
      <c r="H4046">
        <v>0.87101955705835465</v>
      </c>
      <c r="I4046">
        <v>0.63776993315563069</v>
      </c>
      <c r="J4046">
        <f>_xlfn.BINOM.INV(BinomTrials,_xlfn.GAMMA.INV(Table3[[#This Row],[RV gamma]],GammaShape1,GammaRate1)/BinomTrials,Table3[[#This Row],[RV binom]])</f>
        <v>1</v>
      </c>
      <c r="K4046" s="1">
        <f>Table3[[#This Row],[Risk 1 Simulated occurences]]*_xlfn.LOGNORM.INV(Table3[[#This Row],[RV lognorm]],(LN(ImpLow1)+LN(ImpUp1))/2,(LN(ImpUp1)-LN(ImpLow1))/3.29)</f>
        <v>40471.019812838167</v>
      </c>
      <c r="L4046">
        <f>_xlfn.BINOM.INV(BinomTrials,_xlfn.GAMMA.INV(Table3[[#This Row],[RV gamma]],GammaShape2,GammaRate2)/BinomTrials,Table3[[#This Row],[RV binom]])</f>
        <v>1</v>
      </c>
      <c r="M4046" s="1">
        <f>Table3[[#This Row],[Risk 2 simulated occurences]]*_xlfn.LOGNORM.INV(Table3[[#This Row],[RV lognorm]],(LN(ImpLow2)+LN(ImpUp2))/2,(LN(ImpUp2)-LN(ImpLow2))/3.29)</f>
        <v>4047101.9812838184</v>
      </c>
    </row>
    <row r="4047" spans="7:13">
      <c r="G4047">
        <v>0.45212441284774074</v>
      </c>
      <c r="H4047">
        <v>0.22569547976632393</v>
      </c>
      <c r="I4047">
        <v>0.99926654668490711</v>
      </c>
      <c r="J4047">
        <f>_xlfn.BINOM.INV(BinomTrials,_xlfn.GAMMA.INV(Table3[[#This Row],[RV gamma]],GammaShape1,GammaRate1)/BinomTrials,Table3[[#This Row],[RV binom]])</f>
        <v>0</v>
      </c>
      <c r="K4047" s="1">
        <f>Table3[[#This Row],[Risk 1 Simulated occurences]]*_xlfn.LOGNORM.INV(Table3[[#This Row],[RV lognorm]],(LN(ImpLow1)+LN(ImpUp1))/2,(LN(ImpUp1)-LN(ImpLow1))/3.29)</f>
        <v>0</v>
      </c>
      <c r="L4047">
        <f>_xlfn.BINOM.INV(BinomTrials,_xlfn.GAMMA.INV(Table3[[#This Row],[RV gamma]],GammaShape2,GammaRate2)/BinomTrials,Table3[[#This Row],[RV binom]])</f>
        <v>0</v>
      </c>
      <c r="M4047" s="1">
        <f>Table3[[#This Row],[Risk 2 simulated occurences]]*_xlfn.LOGNORM.INV(Table3[[#This Row],[RV lognorm]],(LN(ImpLow2)+LN(ImpUp2))/2,(LN(ImpUp2)-LN(ImpLow2))/3.29)</f>
        <v>0</v>
      </c>
    </row>
    <row r="4048" spans="7:13">
      <c r="G4048">
        <v>0.85500673197908639</v>
      </c>
      <c r="H4048">
        <v>0.26392843260612731</v>
      </c>
      <c r="I4048">
        <v>0.67285013323316822</v>
      </c>
      <c r="J4048">
        <f>_xlfn.BINOM.INV(BinomTrials,_xlfn.GAMMA.INV(Table3[[#This Row],[RV gamma]],GammaShape1,GammaRate1)/BinomTrials,Table3[[#This Row],[RV binom]])</f>
        <v>0</v>
      </c>
      <c r="K4048" s="1">
        <f>Table3[[#This Row],[Risk 1 Simulated occurences]]*_xlfn.LOGNORM.INV(Table3[[#This Row],[RV lognorm]],(LN(ImpLow1)+LN(ImpUp1))/2,(LN(ImpUp1)-LN(ImpLow1))/3.29)</f>
        <v>0</v>
      </c>
      <c r="L4048">
        <f>_xlfn.BINOM.INV(BinomTrials,_xlfn.GAMMA.INV(Table3[[#This Row],[RV gamma]],GammaShape2,GammaRate2)/BinomTrials,Table3[[#This Row],[RV binom]])</f>
        <v>0</v>
      </c>
      <c r="M4048" s="1">
        <f>Table3[[#This Row],[Risk 2 simulated occurences]]*_xlfn.LOGNORM.INV(Table3[[#This Row],[RV lognorm]],(LN(ImpLow2)+LN(ImpUp2))/2,(LN(ImpUp2)-LN(ImpLow2))/3.29)</f>
        <v>0</v>
      </c>
    </row>
    <row r="4049" spans="7:13">
      <c r="G4049">
        <v>9.8144372505203067E-2</v>
      </c>
      <c r="H4049">
        <v>0.84516681118177572</v>
      </c>
      <c r="I4049">
        <v>0.59218924985834831</v>
      </c>
      <c r="J4049">
        <f>_xlfn.BINOM.INV(BinomTrials,_xlfn.GAMMA.INV(Table3[[#This Row],[RV gamma]],GammaShape1,GammaRate1)/BinomTrials,Table3[[#This Row],[RV binom]])</f>
        <v>1</v>
      </c>
      <c r="K4049" s="1">
        <f>Table3[[#This Row],[Risk 1 Simulated occurences]]*_xlfn.LOGNORM.INV(Table3[[#This Row],[RV lognorm]],(LN(ImpLow1)+LN(ImpUp1))/2,(LN(ImpUp1)-LN(ImpLow1))/3.29)</f>
        <v>37228.490979710252</v>
      </c>
      <c r="L4049">
        <f>_xlfn.BINOM.INV(BinomTrials,_xlfn.GAMMA.INV(Table3[[#This Row],[RV gamma]],GammaShape2,GammaRate2)/BinomTrials,Table3[[#This Row],[RV binom]])</f>
        <v>0</v>
      </c>
      <c r="M4049" s="1">
        <f>Table3[[#This Row],[Risk 2 simulated occurences]]*_xlfn.LOGNORM.INV(Table3[[#This Row],[RV lognorm]],(LN(ImpLow2)+LN(ImpUp2))/2,(LN(ImpUp2)-LN(ImpLow2))/3.29)</f>
        <v>0</v>
      </c>
    </row>
    <row r="4050" spans="7:13">
      <c r="G4050">
        <v>0.51246869494787817</v>
      </c>
      <c r="H4050">
        <v>0.71859553210371896</v>
      </c>
      <c r="I4050">
        <v>0.92472236925955975</v>
      </c>
      <c r="J4050">
        <f>_xlfn.BINOM.INV(BinomTrials,_xlfn.GAMMA.INV(Table3[[#This Row],[RV gamma]],GammaShape1,GammaRate1)/BinomTrials,Table3[[#This Row],[RV binom]])</f>
        <v>1</v>
      </c>
      <c r="K4050" s="1">
        <f>Table3[[#This Row],[Risk 1 Simulated occurences]]*_xlfn.LOGNORM.INV(Table3[[#This Row],[RV lognorm]],(LN(ImpLow1)+LN(ImpUp1))/2,(LN(ImpUp1)-LN(ImpLow1))/3.29)</f>
        <v>86487.284886146648</v>
      </c>
      <c r="L4050">
        <f>_xlfn.BINOM.INV(BinomTrials,_xlfn.GAMMA.INV(Table3[[#This Row],[RV gamma]],GammaShape2,GammaRate2)/BinomTrials,Table3[[#This Row],[RV binom]])</f>
        <v>0</v>
      </c>
      <c r="M4050" s="1">
        <f>Table3[[#This Row],[Risk 2 simulated occurences]]*_xlfn.LOGNORM.INV(Table3[[#This Row],[RV lognorm]],(LN(ImpLow2)+LN(ImpUp2))/2,(LN(ImpUp2)-LN(ImpLow2))/3.29)</f>
        <v>0</v>
      </c>
    </row>
    <row r="4051" spans="7:13">
      <c r="G4051">
        <v>6.1355988989284259E-2</v>
      </c>
      <c r="H4051">
        <v>0.43510806720476042</v>
      </c>
      <c r="I4051">
        <v>0.80886014542023654</v>
      </c>
      <c r="J4051">
        <f>_xlfn.BINOM.INV(BinomTrials,_xlfn.GAMMA.INV(Table3[[#This Row],[RV gamma]],GammaShape1,GammaRate1)/BinomTrials,Table3[[#This Row],[RV binom]])</f>
        <v>0</v>
      </c>
      <c r="K4051" s="1">
        <f>Table3[[#This Row],[Risk 1 Simulated occurences]]*_xlfn.LOGNORM.INV(Table3[[#This Row],[RV lognorm]],(LN(ImpLow1)+LN(ImpUp1))/2,(LN(ImpUp1)-LN(ImpLow1))/3.29)</f>
        <v>0</v>
      </c>
      <c r="L4051">
        <f>_xlfn.BINOM.INV(BinomTrials,_xlfn.GAMMA.INV(Table3[[#This Row],[RV gamma]],GammaShape2,GammaRate2)/BinomTrials,Table3[[#This Row],[RV binom]])</f>
        <v>0</v>
      </c>
      <c r="M4051" s="1">
        <f>Table3[[#This Row],[Risk 2 simulated occurences]]*_xlfn.LOGNORM.INV(Table3[[#This Row],[RV lognorm]],(LN(ImpLow2)+LN(ImpUp2))/2,(LN(ImpUp2)-LN(ImpLow2))/3.29)</f>
        <v>0</v>
      </c>
    </row>
    <row r="4052" spans="7:13">
      <c r="G4052">
        <v>0.2101069429005063</v>
      </c>
      <c r="H4052">
        <v>0.86128551040835932</v>
      </c>
      <c r="I4052">
        <v>0.5124640779162124</v>
      </c>
      <c r="J4052">
        <f>_xlfn.BINOM.INV(BinomTrials,_xlfn.GAMMA.INV(Table3[[#This Row],[RV gamma]],GammaShape1,GammaRate1)/BinomTrials,Table3[[#This Row],[RV binom]])</f>
        <v>1</v>
      </c>
      <c r="K4052" s="1">
        <f>Table3[[#This Row],[Risk 1 Simulated occurences]]*_xlfn.LOGNORM.INV(Table3[[#This Row],[RV lognorm]],(LN(ImpLow1)+LN(ImpUp1))/2,(LN(ImpUp1)-LN(ImpLow1))/3.29)</f>
        <v>32321.971300428559</v>
      </c>
      <c r="L4052">
        <f>_xlfn.BINOM.INV(BinomTrials,_xlfn.GAMMA.INV(Table3[[#This Row],[RV gamma]],GammaShape2,GammaRate2)/BinomTrials,Table3[[#This Row],[RV binom]])</f>
        <v>1</v>
      </c>
      <c r="M4052" s="1">
        <f>Table3[[#This Row],[Risk 2 simulated occurences]]*_xlfn.LOGNORM.INV(Table3[[#This Row],[RV lognorm]],(LN(ImpLow2)+LN(ImpUp2))/2,(LN(ImpUp2)-LN(ImpLow2))/3.29)</f>
        <v>3232197.1300428575</v>
      </c>
    </row>
    <row r="4053" spans="7:13">
      <c r="G4053">
        <v>0.26738932880917066</v>
      </c>
      <c r="H4053">
        <v>0.62557343329562498</v>
      </c>
      <c r="I4053">
        <v>0.98375753778207931</v>
      </c>
      <c r="J4053">
        <f>_xlfn.BINOM.INV(BinomTrials,_xlfn.GAMMA.INV(Table3[[#This Row],[RV gamma]],GammaShape1,GammaRate1)/BinomTrials,Table3[[#This Row],[RV binom]])</f>
        <v>0</v>
      </c>
      <c r="K4053" s="1">
        <f>Table3[[#This Row],[Risk 1 Simulated occurences]]*_xlfn.LOGNORM.INV(Table3[[#This Row],[RV lognorm]],(LN(ImpLow1)+LN(ImpUp1))/2,(LN(ImpUp1)-LN(ImpLow1))/3.29)</f>
        <v>0</v>
      </c>
      <c r="L4053">
        <f>_xlfn.BINOM.INV(BinomTrials,_xlfn.GAMMA.INV(Table3[[#This Row],[RV gamma]],GammaShape2,GammaRate2)/BinomTrials,Table3[[#This Row],[RV binom]])</f>
        <v>0</v>
      </c>
      <c r="M4053" s="1">
        <f>Table3[[#This Row],[Risk 2 simulated occurences]]*_xlfn.LOGNORM.INV(Table3[[#This Row],[RV lognorm]],(LN(ImpLow2)+LN(ImpUp2))/2,(LN(ImpUp2)-LN(ImpLow2))/3.29)</f>
        <v>0</v>
      </c>
    </row>
    <row r="4054" spans="7:13">
      <c r="G4054">
        <v>1.2449295731470592E-2</v>
      </c>
      <c r="H4054">
        <v>1.2693399569342565E-2</v>
      </c>
      <c r="I4054">
        <v>1.2937503407214538E-2</v>
      </c>
      <c r="J4054">
        <f>_xlfn.BINOM.INV(BinomTrials,_xlfn.GAMMA.INV(Table3[[#This Row],[RV gamma]],GammaShape1,GammaRate1)/BinomTrials,Table3[[#This Row],[RV binom]])</f>
        <v>0</v>
      </c>
      <c r="K4054" s="1">
        <f>Table3[[#This Row],[Risk 1 Simulated occurences]]*_xlfn.LOGNORM.INV(Table3[[#This Row],[RV lognorm]],(LN(ImpLow1)+LN(ImpUp1))/2,(LN(ImpUp1)-LN(ImpLow1))/3.29)</f>
        <v>0</v>
      </c>
      <c r="L4054">
        <f>_xlfn.BINOM.INV(BinomTrials,_xlfn.GAMMA.INV(Table3[[#This Row],[RV gamma]],GammaShape2,GammaRate2)/BinomTrials,Table3[[#This Row],[RV binom]])</f>
        <v>0</v>
      </c>
      <c r="M4054" s="1">
        <f>Table3[[#This Row],[Risk 2 simulated occurences]]*_xlfn.LOGNORM.INV(Table3[[#This Row],[RV lognorm]],(LN(ImpLow2)+LN(ImpUp2))/2,(LN(ImpUp2)-LN(ImpLow2))/3.29)</f>
        <v>0</v>
      </c>
    </row>
    <row r="4055" spans="7:13">
      <c r="G4055">
        <v>0.23531335882624302</v>
      </c>
      <c r="H4055">
        <v>0.33796656194048308</v>
      </c>
      <c r="I4055">
        <v>0.44061976505472311</v>
      </c>
      <c r="J4055">
        <f>_xlfn.BINOM.INV(BinomTrials,_xlfn.GAMMA.INV(Table3[[#This Row],[RV gamma]],GammaShape1,GammaRate1)/BinomTrials,Table3[[#This Row],[RV binom]])</f>
        <v>0</v>
      </c>
      <c r="K4055" s="1">
        <f>Table3[[#This Row],[Risk 1 Simulated occurences]]*_xlfn.LOGNORM.INV(Table3[[#This Row],[RV lognorm]],(LN(ImpLow1)+LN(ImpUp1))/2,(LN(ImpUp1)-LN(ImpLow1))/3.29)</f>
        <v>0</v>
      </c>
      <c r="L4055">
        <f>_xlfn.BINOM.INV(BinomTrials,_xlfn.GAMMA.INV(Table3[[#This Row],[RV gamma]],GammaShape2,GammaRate2)/BinomTrials,Table3[[#This Row],[RV binom]])</f>
        <v>0</v>
      </c>
      <c r="M4055" s="1">
        <f>Table3[[#This Row],[Risk 2 simulated occurences]]*_xlfn.LOGNORM.INV(Table3[[#This Row],[RV lognorm]],(LN(ImpLow2)+LN(ImpUp2))/2,(LN(ImpUp2)-LN(ImpLow2))/3.29)</f>
        <v>0</v>
      </c>
    </row>
    <row r="4056" spans="7:13">
      <c r="G4056">
        <v>0.91162179266643795</v>
      </c>
      <c r="H4056">
        <v>0.2040065336991132</v>
      </c>
      <c r="I4056">
        <v>0.49639127473178846</v>
      </c>
      <c r="J4056">
        <f>_xlfn.BINOM.INV(BinomTrials,_xlfn.GAMMA.INV(Table3[[#This Row],[RV gamma]],GammaShape1,GammaRate1)/BinomTrials,Table3[[#This Row],[RV binom]])</f>
        <v>0</v>
      </c>
      <c r="K4056" s="1">
        <f>Table3[[#This Row],[Risk 1 Simulated occurences]]*_xlfn.LOGNORM.INV(Table3[[#This Row],[RV lognorm]],(LN(ImpLow1)+LN(ImpUp1))/2,(LN(ImpUp1)-LN(ImpLow1))/3.29)</f>
        <v>0</v>
      </c>
      <c r="L4056">
        <f>_xlfn.BINOM.INV(BinomTrials,_xlfn.GAMMA.INV(Table3[[#This Row],[RV gamma]],GammaShape2,GammaRate2)/BinomTrials,Table3[[#This Row],[RV binom]])</f>
        <v>0</v>
      </c>
      <c r="M4056" s="1">
        <f>Table3[[#This Row],[Risk 2 simulated occurences]]*_xlfn.LOGNORM.INV(Table3[[#This Row],[RV lognorm]],(LN(ImpLow2)+LN(ImpUp2))/2,(LN(ImpUp2)-LN(ImpLow2))/3.29)</f>
        <v>0</v>
      </c>
    </row>
    <row r="4057" spans="7:13">
      <c r="G4057">
        <v>0.62746934482244276</v>
      </c>
      <c r="H4057">
        <v>0.73781188099543182</v>
      </c>
      <c r="I4057">
        <v>0.84815441716842088</v>
      </c>
      <c r="J4057">
        <f>_xlfn.BINOM.INV(BinomTrials,_xlfn.GAMMA.INV(Table3[[#This Row],[RV gamma]],GammaShape1,GammaRate1)/BinomTrials,Table3[[#This Row],[RV binom]])</f>
        <v>1</v>
      </c>
      <c r="K4057" s="1">
        <f>Table3[[#This Row],[Risk 1 Simulated occurences]]*_xlfn.LOGNORM.INV(Table3[[#This Row],[RV lognorm]],(LN(ImpLow1)+LN(ImpUp1))/2,(LN(ImpUp1)-LN(ImpLow1))/3.29)</f>
        <v>64957.483407136519</v>
      </c>
      <c r="L4057">
        <f>_xlfn.BINOM.INV(BinomTrials,_xlfn.GAMMA.INV(Table3[[#This Row],[RV gamma]],GammaShape2,GammaRate2)/BinomTrials,Table3[[#This Row],[RV binom]])</f>
        <v>0</v>
      </c>
      <c r="M4057" s="1">
        <f>Table3[[#This Row],[Risk 2 simulated occurences]]*_xlfn.LOGNORM.INV(Table3[[#This Row],[RV lognorm]],(LN(ImpLow2)+LN(ImpUp2))/2,(LN(ImpUp2)-LN(ImpLow2))/3.29)</f>
        <v>0</v>
      </c>
    </row>
    <row r="4058" spans="7:13">
      <c r="G4058">
        <v>0.87727843079589229</v>
      </c>
      <c r="H4058">
        <v>0.40428389022326278</v>
      </c>
      <c r="I4058">
        <v>0.93128934965063326</v>
      </c>
      <c r="J4058">
        <f>_xlfn.BINOM.INV(BinomTrials,_xlfn.GAMMA.INV(Table3[[#This Row],[RV gamma]],GammaShape1,GammaRate1)/BinomTrials,Table3[[#This Row],[RV binom]])</f>
        <v>0</v>
      </c>
      <c r="K4058" s="1">
        <f>Table3[[#This Row],[Risk 1 Simulated occurences]]*_xlfn.LOGNORM.INV(Table3[[#This Row],[RV lognorm]],(LN(ImpLow1)+LN(ImpUp1))/2,(LN(ImpUp1)-LN(ImpLow1))/3.29)</f>
        <v>0</v>
      </c>
      <c r="L4058">
        <f>_xlfn.BINOM.INV(BinomTrials,_xlfn.GAMMA.INV(Table3[[#This Row],[RV gamma]],GammaShape2,GammaRate2)/BinomTrials,Table3[[#This Row],[RV binom]])</f>
        <v>0</v>
      </c>
      <c r="M4058" s="1">
        <f>Table3[[#This Row],[Risk 2 simulated occurences]]*_xlfn.LOGNORM.INV(Table3[[#This Row],[RV lognorm]],(LN(ImpLow2)+LN(ImpUp2))/2,(LN(ImpUp2)-LN(ImpLow2))/3.29)</f>
        <v>0</v>
      </c>
    </row>
    <row r="4059" spans="7:13">
      <c r="G4059">
        <v>0.41858638656259811</v>
      </c>
      <c r="H4059">
        <v>0.79934298237755097</v>
      </c>
      <c r="I4059">
        <v>0.18009957819250394</v>
      </c>
      <c r="J4059">
        <f>_xlfn.BINOM.INV(BinomTrials,_xlfn.GAMMA.INV(Table3[[#This Row],[RV gamma]],GammaShape1,GammaRate1)/BinomTrials,Table3[[#This Row],[RV binom]])</f>
        <v>1</v>
      </c>
      <c r="K4059" s="1">
        <f>Table3[[#This Row],[Risk 1 Simulated occurences]]*_xlfn.LOGNORM.INV(Table3[[#This Row],[RV lognorm]],(LN(ImpLow1)+LN(ImpUp1))/2,(LN(ImpUp1)-LN(ImpLow1))/3.29)</f>
        <v>16668.205877871329</v>
      </c>
      <c r="L4059">
        <f>_xlfn.BINOM.INV(BinomTrials,_xlfn.GAMMA.INV(Table3[[#This Row],[RV gamma]],GammaShape2,GammaRate2)/BinomTrials,Table3[[#This Row],[RV binom]])</f>
        <v>0</v>
      </c>
      <c r="M4059" s="1">
        <f>Table3[[#This Row],[Risk 2 simulated occurences]]*_xlfn.LOGNORM.INV(Table3[[#This Row],[RV lognorm]],(LN(ImpLow2)+LN(ImpUp2))/2,(LN(ImpUp2)-LN(ImpLow2))/3.29)</f>
        <v>0</v>
      </c>
    </row>
    <row r="4060" spans="7:13">
      <c r="G4060">
        <v>0.18139895758656735</v>
      </c>
      <c r="H4060">
        <v>0.5575048195000295</v>
      </c>
      <c r="I4060">
        <v>0.93361068141349157</v>
      </c>
      <c r="J4060">
        <f>_xlfn.BINOM.INV(BinomTrials,_xlfn.GAMMA.INV(Table3[[#This Row],[RV gamma]],GammaShape1,GammaRate1)/BinomTrials,Table3[[#This Row],[RV binom]])</f>
        <v>0</v>
      </c>
      <c r="K4060" s="1">
        <f>Table3[[#This Row],[Risk 1 Simulated occurences]]*_xlfn.LOGNORM.INV(Table3[[#This Row],[RV lognorm]],(LN(ImpLow1)+LN(ImpUp1))/2,(LN(ImpUp1)-LN(ImpLow1))/3.29)</f>
        <v>0</v>
      </c>
      <c r="L4060">
        <f>_xlfn.BINOM.INV(BinomTrials,_xlfn.GAMMA.INV(Table3[[#This Row],[RV gamma]],GammaShape2,GammaRate2)/BinomTrials,Table3[[#This Row],[RV binom]])</f>
        <v>0</v>
      </c>
      <c r="M4060" s="1">
        <f>Table3[[#This Row],[Risk 2 simulated occurences]]*_xlfn.LOGNORM.INV(Table3[[#This Row],[RV lognorm]],(LN(ImpLow2)+LN(ImpUp2))/2,(LN(ImpUp2)-LN(ImpLow2))/3.29)</f>
        <v>0</v>
      </c>
    </row>
    <row r="4061" spans="7:13">
      <c r="G4061">
        <v>0.77228015743767853</v>
      </c>
      <c r="H4061">
        <v>0.98350133699528008</v>
      </c>
      <c r="I4061">
        <v>0.19472251655288159</v>
      </c>
      <c r="J4061">
        <f>_xlfn.BINOM.INV(BinomTrials,_xlfn.GAMMA.INV(Table3[[#This Row],[RV gamma]],GammaShape1,GammaRate1)/BinomTrials,Table3[[#This Row],[RV binom]])</f>
        <v>3</v>
      </c>
      <c r="K4061" s="1">
        <f>Table3[[#This Row],[Risk 1 Simulated occurences]]*_xlfn.LOGNORM.INV(Table3[[#This Row],[RV lognorm]],(LN(ImpLow1)+LN(ImpUp1))/2,(LN(ImpUp1)-LN(ImpLow1))/3.29)</f>
        <v>51943.754943296037</v>
      </c>
      <c r="L4061">
        <f>_xlfn.BINOM.INV(BinomTrials,_xlfn.GAMMA.INV(Table3[[#This Row],[RV gamma]],GammaShape2,GammaRate2)/BinomTrials,Table3[[#This Row],[RV binom]])</f>
        <v>2</v>
      </c>
      <c r="M4061" s="1">
        <f>Table3[[#This Row],[Risk 2 simulated occurences]]*_xlfn.LOGNORM.INV(Table3[[#This Row],[RV lognorm]],(LN(ImpLow2)+LN(ImpUp2))/2,(LN(ImpUp2)-LN(ImpLow2))/3.29)</f>
        <v>3462916.9962197314</v>
      </c>
    </row>
    <row r="4062" spans="7:13">
      <c r="G4062">
        <v>0.71260605506254637</v>
      </c>
      <c r="H4062">
        <v>0.70697087967161598</v>
      </c>
      <c r="I4062">
        <v>0.70133570428068548</v>
      </c>
      <c r="J4062">
        <f>_xlfn.BINOM.INV(BinomTrials,_xlfn.GAMMA.INV(Table3[[#This Row],[RV gamma]],GammaShape1,GammaRate1)/BinomTrials,Table3[[#This Row],[RV binom]])</f>
        <v>1</v>
      </c>
      <c r="K4062" s="1">
        <f>Table3[[#This Row],[Risk 1 Simulated occurences]]*_xlfn.LOGNORM.INV(Table3[[#This Row],[RV lognorm]],(LN(ImpLow1)+LN(ImpUp1))/2,(LN(ImpUp1)-LN(ImpLow1))/3.29)</f>
        <v>45767.91209139998</v>
      </c>
      <c r="L4062">
        <f>_xlfn.BINOM.INV(BinomTrials,_xlfn.GAMMA.INV(Table3[[#This Row],[RV gamma]],GammaShape2,GammaRate2)/BinomTrials,Table3[[#This Row],[RV binom]])</f>
        <v>0</v>
      </c>
      <c r="M4062" s="1">
        <f>Table3[[#This Row],[Risk 2 simulated occurences]]*_xlfn.LOGNORM.INV(Table3[[#This Row],[RV lognorm]],(LN(ImpLow2)+LN(ImpUp2))/2,(LN(ImpUp2)-LN(ImpLow2))/3.29)</f>
        <v>0</v>
      </c>
    </row>
    <row r="4063" spans="7:13">
      <c r="G4063">
        <v>0.76996743621768771</v>
      </c>
      <c r="H4063">
        <v>5.9574640849407126E-2</v>
      </c>
      <c r="I4063">
        <v>0.34918184548112652</v>
      </c>
      <c r="J4063">
        <f>_xlfn.BINOM.INV(BinomTrials,_xlfn.GAMMA.INV(Table3[[#This Row],[RV gamma]],GammaShape1,GammaRate1)/BinomTrials,Table3[[#This Row],[RV binom]])</f>
        <v>0</v>
      </c>
      <c r="K4063" s="1">
        <f>Table3[[#This Row],[Risk 1 Simulated occurences]]*_xlfn.LOGNORM.INV(Table3[[#This Row],[RV lognorm]],(LN(ImpLow1)+LN(ImpUp1))/2,(LN(ImpUp1)-LN(ImpLow1))/3.29)</f>
        <v>0</v>
      </c>
      <c r="L4063">
        <f>_xlfn.BINOM.INV(BinomTrials,_xlfn.GAMMA.INV(Table3[[#This Row],[RV gamma]],GammaShape2,GammaRate2)/BinomTrials,Table3[[#This Row],[RV binom]])</f>
        <v>0</v>
      </c>
      <c r="M4063" s="1">
        <f>Table3[[#This Row],[Risk 2 simulated occurences]]*_xlfn.LOGNORM.INV(Table3[[#This Row],[RV lognorm]],(LN(ImpLow2)+LN(ImpUp2))/2,(LN(ImpUp2)-LN(ImpLow2))/3.29)</f>
        <v>0</v>
      </c>
    </row>
    <row r="4064" spans="7:13">
      <c r="G4064">
        <v>0.84270051067820773</v>
      </c>
      <c r="H4064">
        <v>0.27098875598562355</v>
      </c>
      <c r="I4064">
        <v>0.69927700129303938</v>
      </c>
      <c r="J4064">
        <f>_xlfn.BINOM.INV(BinomTrials,_xlfn.GAMMA.INV(Table3[[#This Row],[RV gamma]],GammaShape1,GammaRate1)/BinomTrials,Table3[[#This Row],[RV binom]])</f>
        <v>0</v>
      </c>
      <c r="K4064" s="1">
        <f>Table3[[#This Row],[Risk 1 Simulated occurences]]*_xlfn.LOGNORM.INV(Table3[[#This Row],[RV lognorm]],(LN(ImpLow1)+LN(ImpUp1))/2,(LN(ImpUp1)-LN(ImpLow1))/3.29)</f>
        <v>0</v>
      </c>
      <c r="L4064">
        <f>_xlfn.BINOM.INV(BinomTrials,_xlfn.GAMMA.INV(Table3[[#This Row],[RV gamma]],GammaShape2,GammaRate2)/BinomTrials,Table3[[#This Row],[RV binom]])</f>
        <v>0</v>
      </c>
      <c r="M4064" s="1">
        <f>Table3[[#This Row],[Risk 2 simulated occurences]]*_xlfn.LOGNORM.INV(Table3[[#This Row],[RV lognorm]],(LN(ImpLow2)+LN(ImpUp2))/2,(LN(ImpUp2)-LN(ImpLow2))/3.29)</f>
        <v>0</v>
      </c>
    </row>
    <row r="4065" spans="7:13">
      <c r="G4065">
        <v>0.267482968637479</v>
      </c>
      <c r="H4065">
        <v>0.50802185037546876</v>
      </c>
      <c r="I4065">
        <v>0.74856073211345853</v>
      </c>
      <c r="J4065">
        <f>_xlfn.BINOM.INV(BinomTrials,_xlfn.GAMMA.INV(Table3[[#This Row],[RV gamma]],GammaShape1,GammaRate1)/BinomTrials,Table3[[#This Row],[RV binom]])</f>
        <v>0</v>
      </c>
      <c r="K4065" s="1">
        <f>Table3[[#This Row],[Risk 1 Simulated occurences]]*_xlfn.LOGNORM.INV(Table3[[#This Row],[RV lognorm]],(LN(ImpLow1)+LN(ImpUp1))/2,(LN(ImpUp1)-LN(ImpLow1))/3.29)</f>
        <v>0</v>
      </c>
      <c r="L4065">
        <f>_xlfn.BINOM.INV(BinomTrials,_xlfn.GAMMA.INV(Table3[[#This Row],[RV gamma]],GammaShape2,GammaRate2)/BinomTrials,Table3[[#This Row],[RV binom]])</f>
        <v>0</v>
      </c>
      <c r="M4065" s="1">
        <f>Table3[[#This Row],[Risk 2 simulated occurences]]*_xlfn.LOGNORM.INV(Table3[[#This Row],[RV lognorm]],(LN(ImpLow2)+LN(ImpUp2))/2,(LN(ImpUp2)-LN(ImpLow2))/3.29)</f>
        <v>0</v>
      </c>
    </row>
    <row r="4066" spans="7:13">
      <c r="G4066">
        <v>0.58625389010936668</v>
      </c>
      <c r="H4066">
        <v>0.32323926050366797</v>
      </c>
      <c r="I4066">
        <v>6.0224630897969304E-2</v>
      </c>
      <c r="J4066">
        <f>_xlfn.BINOM.INV(BinomTrials,_xlfn.GAMMA.INV(Table3[[#This Row],[RV gamma]],GammaShape1,GammaRate1)/BinomTrials,Table3[[#This Row],[RV binom]])</f>
        <v>0</v>
      </c>
      <c r="K4066" s="1">
        <f>Table3[[#This Row],[Risk 1 Simulated occurences]]*_xlfn.LOGNORM.INV(Table3[[#This Row],[RV lognorm]],(LN(ImpLow1)+LN(ImpUp1))/2,(LN(ImpUp1)-LN(ImpLow1))/3.29)</f>
        <v>0</v>
      </c>
      <c r="L4066">
        <f>_xlfn.BINOM.INV(BinomTrials,_xlfn.GAMMA.INV(Table3[[#This Row],[RV gamma]],GammaShape2,GammaRate2)/BinomTrials,Table3[[#This Row],[RV binom]])</f>
        <v>0</v>
      </c>
      <c r="M4066" s="1">
        <f>Table3[[#This Row],[Risk 2 simulated occurences]]*_xlfn.LOGNORM.INV(Table3[[#This Row],[RV lognorm]],(LN(ImpLow2)+LN(ImpUp2))/2,(LN(ImpUp2)-LN(ImpLow2))/3.29)</f>
        <v>0</v>
      </c>
    </row>
    <row r="4067" spans="7:13">
      <c r="G4067">
        <v>0.16913106812589385</v>
      </c>
      <c r="H4067">
        <v>0.68225128514797018</v>
      </c>
      <c r="I4067">
        <v>0.19537150217004656</v>
      </c>
      <c r="J4067">
        <f>_xlfn.BINOM.INV(BinomTrials,_xlfn.GAMMA.INV(Table3[[#This Row],[RV gamma]],GammaShape1,GammaRate1)/BinomTrials,Table3[[#This Row],[RV binom]])</f>
        <v>1</v>
      </c>
      <c r="K4067" s="1">
        <f>Table3[[#This Row],[Risk 1 Simulated occurences]]*_xlfn.LOGNORM.INV(Table3[[#This Row],[RV lognorm]],(LN(ImpLow1)+LN(ImpUp1))/2,(LN(ImpUp1)-LN(ImpLow1))/3.29)</f>
        <v>17343.128692231909</v>
      </c>
      <c r="L4067">
        <f>_xlfn.BINOM.INV(BinomTrials,_xlfn.GAMMA.INV(Table3[[#This Row],[RV gamma]],GammaShape2,GammaRate2)/BinomTrials,Table3[[#This Row],[RV binom]])</f>
        <v>0</v>
      </c>
      <c r="M4067" s="1">
        <f>Table3[[#This Row],[Risk 2 simulated occurences]]*_xlfn.LOGNORM.INV(Table3[[#This Row],[RV lognorm]],(LN(ImpLow2)+LN(ImpUp2))/2,(LN(ImpUp2)-LN(ImpLow2))/3.29)</f>
        <v>0</v>
      </c>
    </row>
    <row r="4068" spans="7:13">
      <c r="G4068">
        <v>0.5858619918980924</v>
      </c>
      <c r="H4068">
        <v>0.5973494819353099</v>
      </c>
      <c r="I4068">
        <v>0.6088369719725274</v>
      </c>
      <c r="J4068">
        <f>_xlfn.BINOM.INV(BinomTrials,_xlfn.GAMMA.INV(Table3[[#This Row],[RV gamma]],GammaShape1,GammaRate1)/BinomTrials,Table3[[#This Row],[RV binom]])</f>
        <v>1</v>
      </c>
      <c r="K4068" s="1">
        <f>Table3[[#This Row],[Risk 1 Simulated occurences]]*_xlfn.LOGNORM.INV(Table3[[#This Row],[RV lognorm]],(LN(ImpLow1)+LN(ImpUp1))/2,(LN(ImpUp1)-LN(ImpLow1))/3.29)</f>
        <v>38368.81959005836</v>
      </c>
      <c r="L4068">
        <f>_xlfn.BINOM.INV(BinomTrials,_xlfn.GAMMA.INV(Table3[[#This Row],[RV gamma]],GammaShape2,GammaRate2)/BinomTrials,Table3[[#This Row],[RV binom]])</f>
        <v>0</v>
      </c>
      <c r="M4068" s="1">
        <f>Table3[[#This Row],[Risk 2 simulated occurences]]*_xlfn.LOGNORM.INV(Table3[[#This Row],[RV lognorm]],(LN(ImpLow2)+LN(ImpUp2))/2,(LN(ImpUp2)-LN(ImpLow2))/3.29)</f>
        <v>0</v>
      </c>
    </row>
    <row r="4069" spans="7:13">
      <c r="G4069">
        <v>0.58249783123959686</v>
      </c>
      <c r="H4069">
        <v>0.65274288675409875</v>
      </c>
      <c r="I4069">
        <v>0.72298794226860064</v>
      </c>
      <c r="J4069">
        <f>_xlfn.BINOM.INV(BinomTrials,_xlfn.GAMMA.INV(Table3[[#This Row],[RV gamma]],GammaShape1,GammaRate1)/BinomTrials,Table3[[#This Row],[RV binom]])</f>
        <v>1</v>
      </c>
      <c r="K4069" s="1">
        <f>Table3[[#This Row],[Risk 1 Simulated occurences]]*_xlfn.LOGNORM.INV(Table3[[#This Row],[RV lognorm]],(LN(ImpLow1)+LN(ImpUp1))/2,(LN(ImpUp1)-LN(ImpLow1))/3.29)</f>
        <v>47847.63216438434</v>
      </c>
      <c r="L4069">
        <f>_xlfn.BINOM.INV(BinomTrials,_xlfn.GAMMA.INV(Table3[[#This Row],[RV gamma]],GammaShape2,GammaRate2)/BinomTrials,Table3[[#This Row],[RV binom]])</f>
        <v>0</v>
      </c>
      <c r="M4069" s="1">
        <f>Table3[[#This Row],[Risk 2 simulated occurences]]*_xlfn.LOGNORM.INV(Table3[[#This Row],[RV lognorm]],(LN(ImpLow2)+LN(ImpUp2))/2,(LN(ImpUp2)-LN(ImpLow2))/3.29)</f>
        <v>0</v>
      </c>
    </row>
    <row r="4070" spans="7:13">
      <c r="G4070">
        <v>4.1049643904459497E-2</v>
      </c>
      <c r="H4070">
        <v>0.64969767613788032</v>
      </c>
      <c r="I4070">
        <v>0.25834570837130105</v>
      </c>
      <c r="J4070">
        <f>_xlfn.BINOM.INV(BinomTrials,_xlfn.GAMMA.INV(Table3[[#This Row],[RV gamma]],GammaShape1,GammaRate1)/BinomTrials,Table3[[#This Row],[RV binom]])</f>
        <v>0</v>
      </c>
      <c r="K4070" s="1">
        <f>Table3[[#This Row],[Risk 1 Simulated occurences]]*_xlfn.LOGNORM.INV(Table3[[#This Row],[RV lognorm]],(LN(ImpLow1)+LN(ImpUp1))/2,(LN(ImpUp1)-LN(ImpLow1))/3.29)</f>
        <v>0</v>
      </c>
      <c r="L4070">
        <f>_xlfn.BINOM.INV(BinomTrials,_xlfn.GAMMA.INV(Table3[[#This Row],[RV gamma]],GammaShape2,GammaRate2)/BinomTrials,Table3[[#This Row],[RV binom]])</f>
        <v>0</v>
      </c>
      <c r="M4070" s="1">
        <f>Table3[[#This Row],[Risk 2 simulated occurences]]*_xlfn.LOGNORM.INV(Table3[[#This Row],[RV lognorm]],(LN(ImpLow2)+LN(ImpUp2))/2,(LN(ImpUp2)-LN(ImpLow2))/3.29)</f>
        <v>0</v>
      </c>
    </row>
    <row r="4071" spans="7:13">
      <c r="G4071">
        <v>0.92136510225076462</v>
      </c>
      <c r="H4071">
        <v>0.46884284935372084</v>
      </c>
      <c r="I4071">
        <v>1.6320596456676998E-2</v>
      </c>
      <c r="J4071">
        <f>_xlfn.BINOM.INV(BinomTrials,_xlfn.GAMMA.INV(Table3[[#This Row],[RV gamma]],GammaShape1,GammaRate1)/BinomTrials,Table3[[#This Row],[RV binom]])</f>
        <v>0</v>
      </c>
      <c r="K4071" s="1">
        <f>Table3[[#This Row],[Risk 1 Simulated occurences]]*_xlfn.LOGNORM.INV(Table3[[#This Row],[RV lognorm]],(LN(ImpLow1)+LN(ImpUp1))/2,(LN(ImpUp1)-LN(ImpLow1))/3.29)</f>
        <v>0</v>
      </c>
      <c r="L4071">
        <f>_xlfn.BINOM.INV(BinomTrials,_xlfn.GAMMA.INV(Table3[[#This Row],[RV gamma]],GammaShape2,GammaRate2)/BinomTrials,Table3[[#This Row],[RV binom]])</f>
        <v>0</v>
      </c>
      <c r="M4071" s="1">
        <f>Table3[[#This Row],[Risk 2 simulated occurences]]*_xlfn.LOGNORM.INV(Table3[[#This Row],[RV lognorm]],(LN(ImpLow2)+LN(ImpUp2))/2,(LN(ImpUp2)-LN(ImpLow2))/3.29)</f>
        <v>0</v>
      </c>
    </row>
    <row r="4072" spans="7:13">
      <c r="G4072">
        <v>0.38327352860163594</v>
      </c>
      <c r="H4072">
        <v>0.84176908798598171</v>
      </c>
      <c r="I4072">
        <v>0.30026464737032754</v>
      </c>
      <c r="J4072">
        <f>_xlfn.BINOM.INV(BinomTrials,_xlfn.GAMMA.INV(Table3[[#This Row],[RV gamma]],GammaShape1,GammaRate1)/BinomTrials,Table3[[#This Row],[RV binom]])</f>
        <v>1</v>
      </c>
      <c r="K4072" s="1">
        <f>Table3[[#This Row],[Risk 1 Simulated occurences]]*_xlfn.LOGNORM.INV(Table3[[#This Row],[RV lognorm]],(LN(ImpLow1)+LN(ImpUp1))/2,(LN(ImpUp1)-LN(ImpLow1))/3.29)</f>
        <v>21919.924519511093</v>
      </c>
      <c r="L4072">
        <f>_xlfn.BINOM.INV(BinomTrials,_xlfn.GAMMA.INV(Table3[[#This Row],[RV gamma]],GammaShape2,GammaRate2)/BinomTrials,Table3[[#This Row],[RV binom]])</f>
        <v>0</v>
      </c>
      <c r="M4072" s="1">
        <f>Table3[[#This Row],[Risk 2 simulated occurences]]*_xlfn.LOGNORM.INV(Table3[[#This Row],[RV lognorm]],(LN(ImpLow2)+LN(ImpUp2))/2,(LN(ImpUp2)-LN(ImpLow2))/3.29)</f>
        <v>0</v>
      </c>
    </row>
    <row r="4073" spans="7:13">
      <c r="G4073">
        <v>0.67819520769556763</v>
      </c>
      <c r="H4073">
        <v>0.61306178039548065</v>
      </c>
      <c r="I4073">
        <v>0.54792835309539378</v>
      </c>
      <c r="J4073">
        <f>_xlfn.BINOM.INV(BinomTrials,_xlfn.GAMMA.INV(Table3[[#This Row],[RV gamma]],GammaShape1,GammaRate1)/BinomTrials,Table3[[#This Row],[RV binom]])</f>
        <v>1</v>
      </c>
      <c r="K4073" s="1">
        <f>Table3[[#This Row],[Risk 1 Simulated occurences]]*_xlfn.LOGNORM.INV(Table3[[#This Row],[RV lognorm]],(LN(ImpLow1)+LN(ImpUp1))/2,(LN(ImpUp1)-LN(ImpLow1))/3.29)</f>
        <v>34403.653841131956</v>
      </c>
      <c r="L4073">
        <f>_xlfn.BINOM.INV(BinomTrials,_xlfn.GAMMA.INV(Table3[[#This Row],[RV gamma]],GammaShape2,GammaRate2)/BinomTrials,Table3[[#This Row],[RV binom]])</f>
        <v>0</v>
      </c>
      <c r="M4073" s="1">
        <f>Table3[[#This Row],[Risk 2 simulated occurences]]*_xlfn.LOGNORM.INV(Table3[[#This Row],[RV lognorm]],(LN(ImpLow2)+LN(ImpUp2))/2,(LN(ImpUp2)-LN(ImpLow2))/3.29)</f>
        <v>0</v>
      </c>
    </row>
    <row r="4074" spans="7:13">
      <c r="G4074">
        <v>0.42685573940484584</v>
      </c>
      <c r="H4074">
        <v>0.7293431068441566</v>
      </c>
      <c r="I4074">
        <v>3.1830474283467268E-2</v>
      </c>
      <c r="J4074">
        <f>_xlfn.BINOM.INV(BinomTrials,_xlfn.GAMMA.INV(Table3[[#This Row],[RV gamma]],GammaShape1,GammaRate1)/BinomTrials,Table3[[#This Row],[RV binom]])</f>
        <v>1</v>
      </c>
      <c r="K4074" s="1">
        <f>Table3[[#This Row],[Risk 1 Simulated occurences]]*_xlfn.LOGNORM.INV(Table3[[#This Row],[RV lognorm]],(LN(ImpLow1)+LN(ImpUp1))/2,(LN(ImpUp1)-LN(ImpLow1))/3.29)</f>
        <v>8635.9061788587151</v>
      </c>
      <c r="L4074">
        <f>_xlfn.BINOM.INV(BinomTrials,_xlfn.GAMMA.INV(Table3[[#This Row],[RV gamma]],GammaShape2,GammaRate2)/BinomTrials,Table3[[#This Row],[RV binom]])</f>
        <v>0</v>
      </c>
      <c r="M4074" s="1">
        <f>Table3[[#This Row],[Risk 2 simulated occurences]]*_xlfn.LOGNORM.INV(Table3[[#This Row],[RV lognorm]],(LN(ImpLow2)+LN(ImpUp2))/2,(LN(ImpUp2)-LN(ImpLow2))/3.29)</f>
        <v>0</v>
      </c>
    </row>
    <row r="4075" spans="7:13">
      <c r="G4075">
        <v>0.16441217724439325</v>
      </c>
      <c r="H4075">
        <v>6.9596729739381344E-2</v>
      </c>
      <c r="I4075">
        <v>0.97478128223436944</v>
      </c>
      <c r="J4075">
        <f>_xlfn.BINOM.INV(BinomTrials,_xlfn.GAMMA.INV(Table3[[#This Row],[RV gamma]],GammaShape1,GammaRate1)/BinomTrials,Table3[[#This Row],[RV binom]])</f>
        <v>0</v>
      </c>
      <c r="K4075" s="1">
        <f>Table3[[#This Row],[Risk 1 Simulated occurences]]*_xlfn.LOGNORM.INV(Table3[[#This Row],[RV lognorm]],(LN(ImpLow1)+LN(ImpUp1))/2,(LN(ImpUp1)-LN(ImpLow1))/3.29)</f>
        <v>0</v>
      </c>
      <c r="L4075">
        <f>_xlfn.BINOM.INV(BinomTrials,_xlfn.GAMMA.INV(Table3[[#This Row],[RV gamma]],GammaShape2,GammaRate2)/BinomTrials,Table3[[#This Row],[RV binom]])</f>
        <v>0</v>
      </c>
      <c r="M4075" s="1">
        <f>Table3[[#This Row],[Risk 2 simulated occurences]]*_xlfn.LOGNORM.INV(Table3[[#This Row],[RV lognorm]],(LN(ImpLow2)+LN(ImpUp2))/2,(LN(ImpUp2)-LN(ImpLow2))/3.29)</f>
        <v>0</v>
      </c>
    </row>
    <row r="4076" spans="7:13">
      <c r="G4076">
        <v>0.27546294651714293</v>
      </c>
      <c r="H4076">
        <v>0.71223672978218489</v>
      </c>
      <c r="I4076">
        <v>0.14901051304722696</v>
      </c>
      <c r="J4076">
        <f>_xlfn.BINOM.INV(BinomTrials,_xlfn.GAMMA.INV(Table3[[#This Row],[RV gamma]],GammaShape1,GammaRate1)/BinomTrials,Table3[[#This Row],[RV binom]])</f>
        <v>1</v>
      </c>
      <c r="K4076" s="1">
        <f>Table3[[#This Row],[Risk 1 Simulated occurences]]*_xlfn.LOGNORM.INV(Table3[[#This Row],[RV lognorm]],(LN(ImpLow1)+LN(ImpUp1))/2,(LN(ImpUp1)-LN(ImpLow1))/3.29)</f>
        <v>15264.475482355014</v>
      </c>
      <c r="L4076">
        <f>_xlfn.BINOM.INV(BinomTrials,_xlfn.GAMMA.INV(Table3[[#This Row],[RV gamma]],GammaShape2,GammaRate2)/BinomTrials,Table3[[#This Row],[RV binom]])</f>
        <v>0</v>
      </c>
      <c r="M4076" s="1">
        <f>Table3[[#This Row],[Risk 2 simulated occurences]]*_xlfn.LOGNORM.INV(Table3[[#This Row],[RV lognorm]],(LN(ImpLow2)+LN(ImpUp2))/2,(LN(ImpUp2)-LN(ImpLow2))/3.29)</f>
        <v>0</v>
      </c>
    </row>
    <row r="4077" spans="7:13">
      <c r="G4077">
        <v>0.70574211362085404</v>
      </c>
      <c r="H4077">
        <v>0.56271744918204725</v>
      </c>
      <c r="I4077">
        <v>0.41969278474324045</v>
      </c>
      <c r="J4077">
        <f>_xlfn.BINOM.INV(BinomTrials,_xlfn.GAMMA.INV(Table3[[#This Row],[RV gamma]],GammaShape1,GammaRate1)/BinomTrials,Table3[[#This Row],[RV binom]])</f>
        <v>0</v>
      </c>
      <c r="K4077" s="1">
        <f>Table3[[#This Row],[Risk 1 Simulated occurences]]*_xlfn.LOGNORM.INV(Table3[[#This Row],[RV lognorm]],(LN(ImpLow1)+LN(ImpUp1))/2,(LN(ImpUp1)-LN(ImpLow1))/3.29)</f>
        <v>0</v>
      </c>
      <c r="L4077">
        <f>_xlfn.BINOM.INV(BinomTrials,_xlfn.GAMMA.INV(Table3[[#This Row],[RV gamma]],GammaShape2,GammaRate2)/BinomTrials,Table3[[#This Row],[RV binom]])</f>
        <v>0</v>
      </c>
      <c r="M4077" s="1">
        <f>Table3[[#This Row],[Risk 2 simulated occurences]]*_xlfn.LOGNORM.INV(Table3[[#This Row],[RV lognorm]],(LN(ImpLow2)+LN(ImpUp2))/2,(LN(ImpUp2)-LN(ImpLow2))/3.29)</f>
        <v>0</v>
      </c>
    </row>
    <row r="4078" spans="7:13">
      <c r="G4078">
        <v>0.40770362569377927</v>
      </c>
      <c r="H4078">
        <v>0.59216840266816706</v>
      </c>
      <c r="I4078">
        <v>0.77663317964255496</v>
      </c>
      <c r="J4078">
        <f>_xlfn.BINOM.INV(BinomTrials,_xlfn.GAMMA.INV(Table3[[#This Row],[RV gamma]],GammaShape1,GammaRate1)/BinomTrials,Table3[[#This Row],[RV binom]])</f>
        <v>0</v>
      </c>
      <c r="K4078" s="1">
        <f>Table3[[#This Row],[Risk 1 Simulated occurences]]*_xlfn.LOGNORM.INV(Table3[[#This Row],[RV lognorm]],(LN(ImpLow1)+LN(ImpUp1))/2,(LN(ImpUp1)-LN(ImpLow1))/3.29)</f>
        <v>0</v>
      </c>
      <c r="L4078">
        <f>_xlfn.BINOM.INV(BinomTrials,_xlfn.GAMMA.INV(Table3[[#This Row],[RV gamma]],GammaShape2,GammaRate2)/BinomTrials,Table3[[#This Row],[RV binom]])</f>
        <v>0</v>
      </c>
      <c r="M4078" s="1">
        <f>Table3[[#This Row],[Risk 2 simulated occurences]]*_xlfn.LOGNORM.INV(Table3[[#This Row],[RV lognorm]],(LN(ImpLow2)+LN(ImpUp2))/2,(LN(ImpUp2)-LN(ImpLow2))/3.29)</f>
        <v>0</v>
      </c>
    </row>
    <row r="4079" spans="7:13">
      <c r="G4079">
        <v>0.27483703534809734</v>
      </c>
      <c r="H4079">
        <v>0.57434364388433456</v>
      </c>
      <c r="I4079">
        <v>0.87385025242057179</v>
      </c>
      <c r="J4079">
        <f>_xlfn.BINOM.INV(BinomTrials,_xlfn.GAMMA.INV(Table3[[#This Row],[RV gamma]],GammaShape1,GammaRate1)/BinomTrials,Table3[[#This Row],[RV binom]])</f>
        <v>0</v>
      </c>
      <c r="K4079" s="1">
        <f>Table3[[#This Row],[Risk 1 Simulated occurences]]*_xlfn.LOGNORM.INV(Table3[[#This Row],[RV lognorm]],(LN(ImpLow1)+LN(ImpUp1))/2,(LN(ImpUp1)-LN(ImpLow1))/3.29)</f>
        <v>0</v>
      </c>
      <c r="L4079">
        <f>_xlfn.BINOM.INV(BinomTrials,_xlfn.GAMMA.INV(Table3[[#This Row],[RV gamma]],GammaShape2,GammaRate2)/BinomTrials,Table3[[#This Row],[RV binom]])</f>
        <v>0</v>
      </c>
      <c r="M4079" s="1">
        <f>Table3[[#This Row],[Risk 2 simulated occurences]]*_xlfn.LOGNORM.INV(Table3[[#This Row],[RV lognorm]],(LN(ImpLow2)+LN(ImpUp2))/2,(LN(ImpUp2)-LN(ImpLow2))/3.29)</f>
        <v>0</v>
      </c>
    </row>
    <row r="4080" spans="7:13">
      <c r="G4080">
        <v>0.18605309547206997</v>
      </c>
      <c r="H4080">
        <v>0.99362276401073801</v>
      </c>
      <c r="I4080">
        <v>0.80119243254940609</v>
      </c>
      <c r="J4080">
        <f>_xlfn.BINOM.INV(BinomTrials,_xlfn.GAMMA.INV(Table3[[#This Row],[RV gamma]],GammaShape1,GammaRate1)/BinomTrials,Table3[[#This Row],[RV binom]])</f>
        <v>3</v>
      </c>
      <c r="K4080" s="1">
        <f>Table3[[#This Row],[Risk 1 Simulated occurences]]*_xlfn.LOGNORM.INV(Table3[[#This Row],[RV lognorm]],(LN(ImpLow1)+LN(ImpUp1))/2,(LN(ImpUp1)-LN(ImpLow1))/3.29)</f>
        <v>171486.57230982842</v>
      </c>
      <c r="L4080">
        <f>_xlfn.BINOM.INV(BinomTrials,_xlfn.GAMMA.INV(Table3[[#This Row],[RV gamma]],GammaShape2,GammaRate2)/BinomTrials,Table3[[#This Row],[RV binom]])</f>
        <v>2</v>
      </c>
      <c r="M4080" s="1">
        <f>Table3[[#This Row],[Risk 2 simulated occurences]]*_xlfn.LOGNORM.INV(Table3[[#This Row],[RV lognorm]],(LN(ImpLow2)+LN(ImpUp2))/2,(LN(ImpUp2)-LN(ImpLow2))/3.29)</f>
        <v>11432438.153988568</v>
      </c>
    </row>
    <row r="4081" spans="7:13">
      <c r="G4081">
        <v>0.99437559907994033</v>
      </c>
      <c r="H4081">
        <v>0.81779472847366463</v>
      </c>
      <c r="I4081">
        <v>0.64121385786738894</v>
      </c>
      <c r="J4081">
        <f>_xlfn.BINOM.INV(BinomTrials,_xlfn.GAMMA.INV(Table3[[#This Row],[RV gamma]],GammaShape1,GammaRate1)/BinomTrials,Table3[[#This Row],[RV binom]])</f>
        <v>2</v>
      </c>
      <c r="K4081" s="1">
        <f>Table3[[#This Row],[Risk 1 Simulated occurences]]*_xlfn.LOGNORM.INV(Table3[[#This Row],[RV lognorm]],(LN(ImpLow1)+LN(ImpUp1))/2,(LN(ImpUp1)-LN(ImpLow1))/3.29)</f>
        <v>81464.952555563927</v>
      </c>
      <c r="L4081">
        <f>_xlfn.BINOM.INV(BinomTrials,_xlfn.GAMMA.INV(Table3[[#This Row],[RV gamma]],GammaShape2,GammaRate2)/BinomTrials,Table3[[#This Row],[RV binom]])</f>
        <v>1</v>
      </c>
      <c r="M4081" s="1">
        <f>Table3[[#This Row],[Risk 2 simulated occurences]]*_xlfn.LOGNORM.INV(Table3[[#This Row],[RV lognorm]],(LN(ImpLow2)+LN(ImpUp2))/2,(LN(ImpUp2)-LN(ImpLow2))/3.29)</f>
        <v>4073247.6277781986</v>
      </c>
    </row>
    <row r="4082" spans="7:13">
      <c r="G4082">
        <v>0.47069373655630914</v>
      </c>
      <c r="H4082">
        <v>0.67600145688094271</v>
      </c>
      <c r="I4082">
        <v>0.88130917720557622</v>
      </c>
      <c r="J4082">
        <f>_xlfn.BINOM.INV(BinomTrials,_xlfn.GAMMA.INV(Table3[[#This Row],[RV gamma]],GammaShape1,GammaRate1)/BinomTrials,Table3[[#This Row],[RV binom]])</f>
        <v>1</v>
      </c>
      <c r="K4082" s="1">
        <f>Table3[[#This Row],[Risk 1 Simulated occurences]]*_xlfn.LOGNORM.INV(Table3[[#This Row],[RV lognorm]],(LN(ImpLow1)+LN(ImpUp1))/2,(LN(ImpUp1)-LN(ImpLow1))/3.29)</f>
        <v>72299.579783633919</v>
      </c>
      <c r="L4082">
        <f>_xlfn.BINOM.INV(BinomTrials,_xlfn.GAMMA.INV(Table3[[#This Row],[RV gamma]],GammaShape2,GammaRate2)/BinomTrials,Table3[[#This Row],[RV binom]])</f>
        <v>0</v>
      </c>
      <c r="M4082" s="1">
        <f>Table3[[#This Row],[Risk 2 simulated occurences]]*_xlfn.LOGNORM.INV(Table3[[#This Row],[RV lognorm]],(LN(ImpLow2)+LN(ImpUp2))/2,(LN(ImpUp2)-LN(ImpLow2))/3.29)</f>
        <v>0</v>
      </c>
    </row>
    <row r="4083" spans="7:13">
      <c r="G4083">
        <v>0.94963030188792863</v>
      </c>
      <c r="H4083">
        <v>0.55648579800337827</v>
      </c>
      <c r="I4083">
        <v>0.16334129411882781</v>
      </c>
      <c r="J4083">
        <f>_xlfn.BINOM.INV(BinomTrials,_xlfn.GAMMA.INV(Table3[[#This Row],[RV gamma]],GammaShape1,GammaRate1)/BinomTrials,Table3[[#This Row],[RV binom]])</f>
        <v>1</v>
      </c>
      <c r="K4083" s="1">
        <f>Table3[[#This Row],[Risk 1 Simulated occurences]]*_xlfn.LOGNORM.INV(Table3[[#This Row],[RV lognorm]],(LN(ImpLow1)+LN(ImpUp1))/2,(LN(ImpUp1)-LN(ImpLow1))/3.29)</f>
        <v>15917.654782888781</v>
      </c>
      <c r="L4083">
        <f>_xlfn.BINOM.INV(BinomTrials,_xlfn.GAMMA.INV(Table3[[#This Row],[RV gamma]],GammaShape2,GammaRate2)/BinomTrials,Table3[[#This Row],[RV binom]])</f>
        <v>0</v>
      </c>
      <c r="M4083" s="1">
        <f>Table3[[#This Row],[Risk 2 simulated occurences]]*_xlfn.LOGNORM.INV(Table3[[#This Row],[RV lognorm]],(LN(ImpLow2)+LN(ImpUp2))/2,(LN(ImpUp2)-LN(ImpLow2))/3.29)</f>
        <v>0</v>
      </c>
    </row>
    <row r="4084" spans="7:13">
      <c r="G4084">
        <v>0.43648383041680039</v>
      </c>
      <c r="H4084">
        <v>0.85680704277791409</v>
      </c>
      <c r="I4084">
        <v>0.27713025513902784</v>
      </c>
      <c r="J4084">
        <f>_xlfn.BINOM.INV(BinomTrials,_xlfn.GAMMA.INV(Table3[[#This Row],[RV gamma]],GammaShape1,GammaRate1)/BinomTrials,Table3[[#This Row],[RV binom]])</f>
        <v>1</v>
      </c>
      <c r="K4084" s="1">
        <f>Table3[[#This Row],[Risk 1 Simulated occurences]]*_xlfn.LOGNORM.INV(Table3[[#This Row],[RV lognorm]],(LN(ImpLow1)+LN(ImpUp1))/2,(LN(ImpUp1)-LN(ImpLow1))/3.29)</f>
        <v>20904.838788398501</v>
      </c>
      <c r="L4084">
        <f>_xlfn.BINOM.INV(BinomTrials,_xlfn.GAMMA.INV(Table3[[#This Row],[RV gamma]],GammaShape2,GammaRate2)/BinomTrials,Table3[[#This Row],[RV binom]])</f>
        <v>1</v>
      </c>
      <c r="M4084" s="1">
        <f>Table3[[#This Row],[Risk 2 simulated occurences]]*_xlfn.LOGNORM.INV(Table3[[#This Row],[RV lognorm]],(LN(ImpLow2)+LN(ImpUp2))/2,(LN(ImpUp2)-LN(ImpLow2))/3.29)</f>
        <v>2090483.8788398474</v>
      </c>
    </row>
    <row r="4085" spans="7:13">
      <c r="G4085">
        <v>0.98373781516390746</v>
      </c>
      <c r="H4085">
        <v>0.35596796840241551</v>
      </c>
      <c r="I4085">
        <v>0.72819812164092346</v>
      </c>
      <c r="J4085">
        <f>_xlfn.BINOM.INV(BinomTrials,_xlfn.GAMMA.INV(Table3[[#This Row],[RV gamma]],GammaShape1,GammaRate1)/BinomTrials,Table3[[#This Row],[RV binom]])</f>
        <v>0</v>
      </c>
      <c r="K4085" s="1">
        <f>Table3[[#This Row],[Risk 1 Simulated occurences]]*_xlfn.LOGNORM.INV(Table3[[#This Row],[RV lognorm]],(LN(ImpLow1)+LN(ImpUp1))/2,(LN(ImpUp1)-LN(ImpLow1))/3.29)</f>
        <v>0</v>
      </c>
      <c r="L4085">
        <f>_xlfn.BINOM.INV(BinomTrials,_xlfn.GAMMA.INV(Table3[[#This Row],[RV gamma]],GammaShape2,GammaRate2)/BinomTrials,Table3[[#This Row],[RV binom]])</f>
        <v>0</v>
      </c>
      <c r="M4085" s="1">
        <f>Table3[[#This Row],[Risk 2 simulated occurences]]*_xlfn.LOGNORM.INV(Table3[[#This Row],[RV lognorm]],(LN(ImpLow2)+LN(ImpUp2))/2,(LN(ImpUp2)-LN(ImpLow2))/3.29)</f>
        <v>0</v>
      </c>
    </row>
    <row r="4086" spans="7:13">
      <c r="G4086">
        <v>0.6814594597935022</v>
      </c>
      <c r="H4086">
        <v>0.75364493939729638</v>
      </c>
      <c r="I4086">
        <v>0.82583041900109055</v>
      </c>
      <c r="J4086">
        <f>_xlfn.BINOM.INV(BinomTrials,_xlfn.GAMMA.INV(Table3[[#This Row],[RV gamma]],GammaShape1,GammaRate1)/BinomTrials,Table3[[#This Row],[RV binom]])</f>
        <v>1</v>
      </c>
      <c r="K4086" s="1">
        <f>Table3[[#This Row],[Risk 1 Simulated occurences]]*_xlfn.LOGNORM.INV(Table3[[#This Row],[RV lognorm]],(LN(ImpLow1)+LN(ImpUp1))/2,(LN(ImpUp1)-LN(ImpLow1))/3.29)</f>
        <v>60960.756331920529</v>
      </c>
      <c r="L4086">
        <f>_xlfn.BINOM.INV(BinomTrials,_xlfn.GAMMA.INV(Table3[[#This Row],[RV gamma]],GammaShape2,GammaRate2)/BinomTrials,Table3[[#This Row],[RV binom]])</f>
        <v>0</v>
      </c>
      <c r="M4086" s="1">
        <f>Table3[[#This Row],[Risk 2 simulated occurences]]*_xlfn.LOGNORM.INV(Table3[[#This Row],[RV lognorm]],(LN(ImpLow2)+LN(ImpUp2))/2,(LN(ImpUp2)-LN(ImpLow2))/3.29)</f>
        <v>0</v>
      </c>
    </row>
    <row r="4087" spans="7:13">
      <c r="G4087">
        <v>0.28914074939169954</v>
      </c>
      <c r="H4087">
        <v>0.51049645036016422</v>
      </c>
      <c r="I4087">
        <v>0.73185215132862891</v>
      </c>
      <c r="J4087">
        <f>_xlfn.BINOM.INV(BinomTrials,_xlfn.GAMMA.INV(Table3[[#This Row],[RV gamma]],GammaShape1,GammaRate1)/BinomTrials,Table3[[#This Row],[RV binom]])</f>
        <v>0</v>
      </c>
      <c r="K4087" s="1">
        <f>Table3[[#This Row],[Risk 1 Simulated occurences]]*_xlfn.LOGNORM.INV(Table3[[#This Row],[RV lognorm]],(LN(ImpLow1)+LN(ImpUp1))/2,(LN(ImpUp1)-LN(ImpLow1))/3.29)</f>
        <v>0</v>
      </c>
      <c r="L4087">
        <f>_xlfn.BINOM.INV(BinomTrials,_xlfn.GAMMA.INV(Table3[[#This Row],[RV gamma]],GammaShape2,GammaRate2)/BinomTrials,Table3[[#This Row],[RV binom]])</f>
        <v>0</v>
      </c>
      <c r="M4087" s="1">
        <f>Table3[[#This Row],[Risk 2 simulated occurences]]*_xlfn.LOGNORM.INV(Table3[[#This Row],[RV lognorm]],(LN(ImpLow2)+LN(ImpUp2))/2,(LN(ImpUp2)-LN(ImpLow2))/3.29)</f>
        <v>0</v>
      </c>
    </row>
    <row r="4088" spans="7:13">
      <c r="G4088">
        <v>0.58857502629448433</v>
      </c>
      <c r="H4088">
        <v>0.91384120328065066</v>
      </c>
      <c r="I4088">
        <v>0.23910738026681699</v>
      </c>
      <c r="J4088">
        <f>_xlfn.BINOM.INV(BinomTrials,_xlfn.GAMMA.INV(Table3[[#This Row],[RV gamma]],GammaShape1,GammaRate1)/BinomTrials,Table3[[#This Row],[RV binom]])</f>
        <v>2</v>
      </c>
      <c r="K4088" s="1">
        <f>Table3[[#This Row],[Risk 1 Simulated occurences]]*_xlfn.LOGNORM.INV(Table3[[#This Row],[RV lognorm]],(LN(ImpLow1)+LN(ImpUp1))/2,(LN(ImpUp1)-LN(ImpLow1))/3.29)</f>
        <v>38501.241454886418</v>
      </c>
      <c r="L4088">
        <f>_xlfn.BINOM.INV(BinomTrials,_xlfn.GAMMA.INV(Table3[[#This Row],[RV gamma]],GammaShape2,GammaRate2)/BinomTrials,Table3[[#This Row],[RV binom]])</f>
        <v>1</v>
      </c>
      <c r="M4088" s="1">
        <f>Table3[[#This Row],[Risk 2 simulated occurences]]*_xlfn.LOGNORM.INV(Table3[[#This Row],[RV lognorm]],(LN(ImpLow2)+LN(ImpUp2))/2,(LN(ImpUp2)-LN(ImpLow2))/3.29)</f>
        <v>1925062.0727443218</v>
      </c>
    </row>
    <row r="4089" spans="7:13">
      <c r="G4089">
        <v>0.18046693139731276</v>
      </c>
      <c r="H4089">
        <v>0.92910353789529931</v>
      </c>
      <c r="I4089">
        <v>0.67774014439328578</v>
      </c>
      <c r="J4089">
        <f>_xlfn.BINOM.INV(BinomTrials,_xlfn.GAMMA.INV(Table3[[#This Row],[RV gamma]],GammaShape1,GammaRate1)/BinomTrials,Table3[[#This Row],[RV binom]])</f>
        <v>1</v>
      </c>
      <c r="K4089" s="1">
        <f>Table3[[#This Row],[Risk 1 Simulated occurences]]*_xlfn.LOGNORM.INV(Table3[[#This Row],[RV lognorm]],(LN(ImpLow1)+LN(ImpUp1))/2,(LN(ImpUp1)-LN(ImpLow1))/3.29)</f>
        <v>43675.687097235204</v>
      </c>
      <c r="L4089">
        <f>_xlfn.BINOM.INV(BinomTrials,_xlfn.GAMMA.INV(Table3[[#This Row],[RV gamma]],GammaShape2,GammaRate2)/BinomTrials,Table3[[#This Row],[RV binom]])</f>
        <v>1</v>
      </c>
      <c r="M4089" s="1">
        <f>Table3[[#This Row],[Risk 2 simulated occurences]]*_xlfn.LOGNORM.INV(Table3[[#This Row],[RV lognorm]],(LN(ImpLow2)+LN(ImpUp2))/2,(LN(ImpUp2)-LN(ImpLow2))/3.29)</f>
        <v>4367568.709723522</v>
      </c>
    </row>
    <row r="4090" spans="7:13">
      <c r="G4090">
        <v>0.10771599463546462</v>
      </c>
      <c r="H4090">
        <v>0.44316140629498352</v>
      </c>
      <c r="I4090">
        <v>0.77860681795450248</v>
      </c>
      <c r="J4090">
        <f>_xlfn.BINOM.INV(BinomTrials,_xlfn.GAMMA.INV(Table3[[#This Row],[RV gamma]],GammaShape1,GammaRate1)/BinomTrials,Table3[[#This Row],[RV binom]])</f>
        <v>0</v>
      </c>
      <c r="K4090" s="1">
        <f>Table3[[#This Row],[Risk 1 Simulated occurences]]*_xlfn.LOGNORM.INV(Table3[[#This Row],[RV lognorm]],(LN(ImpLow1)+LN(ImpUp1))/2,(LN(ImpUp1)-LN(ImpLow1))/3.29)</f>
        <v>0</v>
      </c>
      <c r="L4090">
        <f>_xlfn.BINOM.INV(BinomTrials,_xlfn.GAMMA.INV(Table3[[#This Row],[RV gamma]],GammaShape2,GammaRate2)/BinomTrials,Table3[[#This Row],[RV binom]])</f>
        <v>0</v>
      </c>
      <c r="M4090" s="1">
        <f>Table3[[#This Row],[Risk 2 simulated occurences]]*_xlfn.LOGNORM.INV(Table3[[#This Row],[RV lognorm]],(LN(ImpLow2)+LN(ImpUp2))/2,(LN(ImpUp2)-LN(ImpLow2))/3.29)</f>
        <v>0</v>
      </c>
    </row>
    <row r="4091" spans="7:13">
      <c r="G4091">
        <v>0.38272183825388634</v>
      </c>
      <c r="H4091">
        <v>0.2137555997882763</v>
      </c>
      <c r="I4091">
        <v>4.478936132266622E-2</v>
      </c>
      <c r="J4091">
        <f>_xlfn.BINOM.INV(BinomTrials,_xlfn.GAMMA.INV(Table3[[#This Row],[RV gamma]],GammaShape1,GammaRate1)/BinomTrials,Table3[[#This Row],[RV binom]])</f>
        <v>0</v>
      </c>
      <c r="K4091" s="1">
        <f>Table3[[#This Row],[Risk 1 Simulated occurences]]*_xlfn.LOGNORM.INV(Table3[[#This Row],[RV lognorm]],(LN(ImpLow1)+LN(ImpUp1))/2,(LN(ImpUp1)-LN(ImpLow1))/3.29)</f>
        <v>0</v>
      </c>
      <c r="L4091">
        <f>_xlfn.BINOM.INV(BinomTrials,_xlfn.GAMMA.INV(Table3[[#This Row],[RV gamma]],GammaShape2,GammaRate2)/BinomTrials,Table3[[#This Row],[RV binom]])</f>
        <v>0</v>
      </c>
      <c r="M4091" s="1">
        <f>Table3[[#This Row],[Risk 2 simulated occurences]]*_xlfn.LOGNORM.INV(Table3[[#This Row],[RV lognorm]],(LN(ImpLow2)+LN(ImpUp2))/2,(LN(ImpUp2)-LN(ImpLow2))/3.29)</f>
        <v>0</v>
      </c>
    </row>
    <row r="4092" spans="7:13">
      <c r="G4092">
        <v>0.40593553306811281</v>
      </c>
      <c r="H4092">
        <v>0.59036564155964444</v>
      </c>
      <c r="I4092">
        <v>0.77479575005117607</v>
      </c>
      <c r="J4092">
        <f>_xlfn.BINOM.INV(BinomTrials,_xlfn.GAMMA.INV(Table3[[#This Row],[RV gamma]],GammaShape1,GammaRate1)/BinomTrials,Table3[[#This Row],[RV binom]])</f>
        <v>0</v>
      </c>
      <c r="K4092" s="1">
        <f>Table3[[#This Row],[Risk 1 Simulated occurences]]*_xlfn.LOGNORM.INV(Table3[[#This Row],[RV lognorm]],(LN(ImpLow1)+LN(ImpUp1))/2,(LN(ImpUp1)-LN(ImpLow1))/3.29)</f>
        <v>0</v>
      </c>
      <c r="L4092">
        <f>_xlfn.BINOM.INV(BinomTrials,_xlfn.GAMMA.INV(Table3[[#This Row],[RV gamma]],GammaShape2,GammaRate2)/BinomTrials,Table3[[#This Row],[RV binom]])</f>
        <v>0</v>
      </c>
      <c r="M4092" s="1">
        <f>Table3[[#This Row],[Risk 2 simulated occurences]]*_xlfn.LOGNORM.INV(Table3[[#This Row],[RV lognorm]],(LN(ImpLow2)+LN(ImpUp2))/2,(LN(ImpUp2)-LN(ImpLow2))/3.29)</f>
        <v>0</v>
      </c>
    </row>
    <row r="4093" spans="7:13">
      <c r="G4093">
        <v>0.55850427577202411</v>
      </c>
      <c r="H4093">
        <v>0.27533769294402455</v>
      </c>
      <c r="I4093">
        <v>0.99217111011602499</v>
      </c>
      <c r="J4093">
        <f>_xlfn.BINOM.INV(BinomTrials,_xlfn.GAMMA.INV(Table3[[#This Row],[RV gamma]],GammaShape1,GammaRate1)/BinomTrials,Table3[[#This Row],[RV binom]])</f>
        <v>0</v>
      </c>
      <c r="K4093" s="1">
        <f>Table3[[#This Row],[Risk 1 Simulated occurences]]*_xlfn.LOGNORM.INV(Table3[[#This Row],[RV lognorm]],(LN(ImpLow1)+LN(ImpUp1))/2,(LN(ImpUp1)-LN(ImpLow1))/3.29)</f>
        <v>0</v>
      </c>
      <c r="L4093">
        <f>_xlfn.BINOM.INV(BinomTrials,_xlfn.GAMMA.INV(Table3[[#This Row],[RV gamma]],GammaShape2,GammaRate2)/BinomTrials,Table3[[#This Row],[RV binom]])</f>
        <v>0</v>
      </c>
      <c r="M4093" s="1">
        <f>Table3[[#This Row],[Risk 2 simulated occurences]]*_xlfn.LOGNORM.INV(Table3[[#This Row],[RV lognorm]],(LN(ImpLow2)+LN(ImpUp2))/2,(LN(ImpUp2)-LN(ImpLow2))/3.29)</f>
        <v>0</v>
      </c>
    </row>
    <row r="4094" spans="7:13">
      <c r="G4094">
        <v>0.78136290040861955</v>
      </c>
      <c r="H4094">
        <v>0.60060531022055319</v>
      </c>
      <c r="I4094">
        <v>0.41984772003248694</v>
      </c>
      <c r="J4094">
        <f>_xlfn.BINOM.INV(BinomTrials,_xlfn.GAMMA.INV(Table3[[#This Row],[RV gamma]],GammaShape1,GammaRate1)/BinomTrials,Table3[[#This Row],[RV binom]])</f>
        <v>1</v>
      </c>
      <c r="K4094" s="1">
        <f>Table3[[#This Row],[Risk 1 Simulated occurences]]*_xlfn.LOGNORM.INV(Table3[[#This Row],[RV lognorm]],(LN(ImpLow1)+LN(ImpUp1))/2,(LN(ImpUp1)-LN(ImpLow1))/3.29)</f>
        <v>27448.321145639758</v>
      </c>
      <c r="L4094">
        <f>_xlfn.BINOM.INV(BinomTrials,_xlfn.GAMMA.INV(Table3[[#This Row],[RV gamma]],GammaShape2,GammaRate2)/BinomTrials,Table3[[#This Row],[RV binom]])</f>
        <v>0</v>
      </c>
      <c r="M4094" s="1">
        <f>Table3[[#This Row],[Risk 2 simulated occurences]]*_xlfn.LOGNORM.INV(Table3[[#This Row],[RV lognorm]],(LN(ImpLow2)+LN(ImpUp2))/2,(LN(ImpUp2)-LN(ImpLow2))/3.29)</f>
        <v>0</v>
      </c>
    </row>
    <row r="4095" spans="7:13">
      <c r="G4095">
        <v>0.36626716766798273</v>
      </c>
      <c r="H4095">
        <v>0.37344887683794314</v>
      </c>
      <c r="I4095">
        <v>0.38063058600790362</v>
      </c>
      <c r="J4095">
        <f>_xlfn.BINOM.INV(BinomTrials,_xlfn.GAMMA.INV(Table3[[#This Row],[RV gamma]],GammaShape1,GammaRate1)/BinomTrials,Table3[[#This Row],[RV binom]])</f>
        <v>0</v>
      </c>
      <c r="K4095" s="1">
        <f>Table3[[#This Row],[Risk 1 Simulated occurences]]*_xlfn.LOGNORM.INV(Table3[[#This Row],[RV lognorm]],(LN(ImpLow1)+LN(ImpUp1))/2,(LN(ImpUp1)-LN(ImpLow1))/3.29)</f>
        <v>0</v>
      </c>
      <c r="L4095">
        <f>_xlfn.BINOM.INV(BinomTrials,_xlfn.GAMMA.INV(Table3[[#This Row],[RV gamma]],GammaShape2,GammaRate2)/BinomTrials,Table3[[#This Row],[RV binom]])</f>
        <v>0</v>
      </c>
      <c r="M4095" s="1">
        <f>Table3[[#This Row],[Risk 2 simulated occurences]]*_xlfn.LOGNORM.INV(Table3[[#This Row],[RV lognorm]],(LN(ImpLow2)+LN(ImpUp2))/2,(LN(ImpUp2)-LN(ImpLow2))/3.29)</f>
        <v>0</v>
      </c>
    </row>
    <row r="4096" spans="7:13">
      <c r="G4096">
        <v>0.85228699578544453</v>
      </c>
      <c r="H4096">
        <v>0.55527301531064932</v>
      </c>
      <c r="I4096">
        <v>0.25825903483585411</v>
      </c>
      <c r="J4096">
        <f>_xlfn.BINOM.INV(BinomTrials,_xlfn.GAMMA.INV(Table3[[#This Row],[RV gamma]],GammaShape1,GammaRate1)/BinomTrials,Table3[[#This Row],[RV binom]])</f>
        <v>1</v>
      </c>
      <c r="K4096" s="1">
        <f>Table3[[#This Row],[Risk 1 Simulated occurences]]*_xlfn.LOGNORM.INV(Table3[[#This Row],[RV lognorm]],(LN(ImpLow1)+LN(ImpUp1))/2,(LN(ImpUp1)-LN(ImpLow1))/3.29)</f>
        <v>20082.605407876566</v>
      </c>
      <c r="L4096">
        <f>_xlfn.BINOM.INV(BinomTrials,_xlfn.GAMMA.INV(Table3[[#This Row],[RV gamma]],GammaShape2,GammaRate2)/BinomTrials,Table3[[#This Row],[RV binom]])</f>
        <v>0</v>
      </c>
      <c r="M4096" s="1">
        <f>Table3[[#This Row],[Risk 2 simulated occurences]]*_xlfn.LOGNORM.INV(Table3[[#This Row],[RV lognorm]],(LN(ImpLow2)+LN(ImpUp2))/2,(LN(ImpUp2)-LN(ImpLow2))/3.29)</f>
        <v>0</v>
      </c>
    </row>
    <row r="4097" spans="7:13">
      <c r="G4097">
        <v>0.38753816596583379</v>
      </c>
      <c r="H4097">
        <v>0.47356832608281091</v>
      </c>
      <c r="I4097">
        <v>0.55959848619978803</v>
      </c>
      <c r="J4097">
        <f>_xlfn.BINOM.INV(BinomTrials,_xlfn.GAMMA.INV(Table3[[#This Row],[RV gamma]],GammaShape1,GammaRate1)/BinomTrials,Table3[[#This Row],[RV binom]])</f>
        <v>0</v>
      </c>
      <c r="K4097" s="1">
        <f>Table3[[#This Row],[Risk 1 Simulated occurences]]*_xlfn.LOGNORM.INV(Table3[[#This Row],[RV lognorm]],(LN(ImpLow1)+LN(ImpUp1))/2,(LN(ImpUp1)-LN(ImpLow1))/3.29)</f>
        <v>0</v>
      </c>
      <c r="L4097">
        <f>_xlfn.BINOM.INV(BinomTrials,_xlfn.GAMMA.INV(Table3[[#This Row],[RV gamma]],GammaShape2,GammaRate2)/BinomTrials,Table3[[#This Row],[RV binom]])</f>
        <v>0</v>
      </c>
      <c r="M4097" s="1">
        <f>Table3[[#This Row],[Risk 2 simulated occurences]]*_xlfn.LOGNORM.INV(Table3[[#This Row],[RV lognorm]],(LN(ImpLow2)+LN(ImpUp2))/2,(LN(ImpUp2)-LN(ImpLow2))/3.29)</f>
        <v>0</v>
      </c>
    </row>
    <row r="4098" spans="7:13">
      <c r="G4098">
        <v>0.35395538776831487</v>
      </c>
      <c r="H4098">
        <v>0.26285647380298771</v>
      </c>
      <c r="I4098">
        <v>0.17175755983766056</v>
      </c>
      <c r="J4098">
        <f>_xlfn.BINOM.INV(BinomTrials,_xlfn.GAMMA.INV(Table3[[#This Row],[RV gamma]],GammaShape1,GammaRate1)/BinomTrials,Table3[[#This Row],[RV binom]])</f>
        <v>0</v>
      </c>
      <c r="K4098" s="1">
        <f>Table3[[#This Row],[Risk 1 Simulated occurences]]*_xlfn.LOGNORM.INV(Table3[[#This Row],[RV lognorm]],(LN(ImpLow1)+LN(ImpUp1))/2,(LN(ImpUp1)-LN(ImpLow1))/3.29)</f>
        <v>0</v>
      </c>
      <c r="L4098">
        <f>_xlfn.BINOM.INV(BinomTrials,_xlfn.GAMMA.INV(Table3[[#This Row],[RV gamma]],GammaShape2,GammaRate2)/BinomTrials,Table3[[#This Row],[RV binom]])</f>
        <v>0</v>
      </c>
      <c r="M4098" s="1">
        <f>Table3[[#This Row],[Risk 2 simulated occurences]]*_xlfn.LOGNORM.INV(Table3[[#This Row],[RV lognorm]],(LN(ImpLow2)+LN(ImpUp2))/2,(LN(ImpUp2)-LN(ImpLow2))/3.29)</f>
        <v>0</v>
      </c>
    </row>
    <row r="4099" spans="7:13">
      <c r="G4099">
        <v>0.92820222206795688</v>
      </c>
      <c r="H4099">
        <v>0.82875520681438741</v>
      </c>
      <c r="I4099">
        <v>0.72930819156081794</v>
      </c>
      <c r="J4099">
        <f>_xlfn.BINOM.INV(BinomTrials,_xlfn.GAMMA.INV(Table3[[#This Row],[RV gamma]],GammaShape1,GammaRate1)/BinomTrials,Table3[[#This Row],[RV binom]])</f>
        <v>1</v>
      </c>
      <c r="K4099" s="1">
        <f>Table3[[#This Row],[Risk 1 Simulated occurences]]*_xlfn.LOGNORM.INV(Table3[[#This Row],[RV lognorm]],(LN(ImpLow1)+LN(ImpUp1))/2,(LN(ImpUp1)-LN(ImpLow1))/3.29)</f>
        <v>48487.500529380595</v>
      </c>
      <c r="L4099">
        <f>_xlfn.BINOM.INV(BinomTrials,_xlfn.GAMMA.INV(Table3[[#This Row],[RV gamma]],GammaShape2,GammaRate2)/BinomTrials,Table3[[#This Row],[RV binom]])</f>
        <v>1</v>
      </c>
      <c r="M4099" s="1">
        <f>Table3[[#This Row],[Risk 2 simulated occurences]]*_xlfn.LOGNORM.INV(Table3[[#This Row],[RV lognorm]],(LN(ImpLow2)+LN(ImpUp2))/2,(LN(ImpUp2)-LN(ImpLow2))/3.29)</f>
        <v>4848750.0529380618</v>
      </c>
    </row>
    <row r="4100" spans="7:13">
      <c r="G4100">
        <v>0.29474629615188869</v>
      </c>
      <c r="H4100">
        <v>0.88876092940976892</v>
      </c>
      <c r="I4100">
        <v>0.48277556266764904</v>
      </c>
      <c r="J4100">
        <f>_xlfn.BINOM.INV(BinomTrials,_xlfn.GAMMA.INV(Table3[[#This Row],[RV gamma]],GammaShape1,GammaRate1)/BinomTrials,Table3[[#This Row],[RV binom]])</f>
        <v>1</v>
      </c>
      <c r="K4100" s="1">
        <f>Table3[[#This Row],[Risk 1 Simulated occurences]]*_xlfn.LOGNORM.INV(Table3[[#This Row],[RV lognorm]],(LN(ImpLow1)+LN(ImpUp1))/2,(LN(ImpUp1)-LN(ImpLow1))/3.29)</f>
        <v>30681.228163709962</v>
      </c>
      <c r="L4100">
        <f>_xlfn.BINOM.INV(BinomTrials,_xlfn.GAMMA.INV(Table3[[#This Row],[RV gamma]],GammaShape2,GammaRate2)/BinomTrials,Table3[[#This Row],[RV binom]])</f>
        <v>1</v>
      </c>
      <c r="M4100" s="1">
        <f>Table3[[#This Row],[Risk 2 simulated occurences]]*_xlfn.LOGNORM.INV(Table3[[#This Row],[RV lognorm]],(LN(ImpLow2)+LN(ImpUp2))/2,(LN(ImpUp2)-LN(ImpLow2))/3.29)</f>
        <v>3068122.8163709976</v>
      </c>
    </row>
    <row r="4101" spans="7:13">
      <c r="G4101">
        <v>0.80099942479329156</v>
      </c>
      <c r="H4101">
        <v>0.4049405899853169</v>
      </c>
      <c r="I4101">
        <v>8.8817551773422189E-3</v>
      </c>
      <c r="J4101">
        <f>_xlfn.BINOM.INV(BinomTrials,_xlfn.GAMMA.INV(Table3[[#This Row],[RV gamma]],GammaShape1,GammaRate1)/BinomTrials,Table3[[#This Row],[RV binom]])</f>
        <v>0</v>
      </c>
      <c r="K4101" s="1">
        <f>Table3[[#This Row],[Risk 1 Simulated occurences]]*_xlfn.LOGNORM.INV(Table3[[#This Row],[RV lognorm]],(LN(ImpLow1)+LN(ImpUp1))/2,(LN(ImpUp1)-LN(ImpLow1))/3.29)</f>
        <v>0</v>
      </c>
      <c r="L4101">
        <f>_xlfn.BINOM.INV(BinomTrials,_xlfn.GAMMA.INV(Table3[[#This Row],[RV gamma]],GammaShape2,GammaRate2)/BinomTrials,Table3[[#This Row],[RV binom]])</f>
        <v>0</v>
      </c>
      <c r="M4101" s="1">
        <f>Table3[[#This Row],[Risk 2 simulated occurences]]*_xlfn.LOGNORM.INV(Table3[[#This Row],[RV lognorm]],(LN(ImpLow2)+LN(ImpUp2))/2,(LN(ImpUp2)-LN(ImpLow2))/3.29)</f>
        <v>0</v>
      </c>
    </row>
    <row r="4102" spans="7:13">
      <c r="G4102">
        <v>0.39733250085140231</v>
      </c>
      <c r="H4102">
        <v>0.83649588322103763</v>
      </c>
      <c r="I4102">
        <v>0.275659265590673</v>
      </c>
      <c r="J4102">
        <f>_xlfn.BINOM.INV(BinomTrials,_xlfn.GAMMA.INV(Table3[[#This Row],[RV gamma]],GammaShape1,GammaRate1)/BinomTrials,Table3[[#This Row],[RV binom]])</f>
        <v>1</v>
      </c>
      <c r="K4102" s="1">
        <f>Table3[[#This Row],[Risk 1 Simulated occurences]]*_xlfn.LOGNORM.INV(Table3[[#This Row],[RV lognorm]],(LN(ImpLow1)+LN(ImpUp1))/2,(LN(ImpUp1)-LN(ImpLow1))/3.29)</f>
        <v>20840.598275309749</v>
      </c>
      <c r="L4102">
        <f>_xlfn.BINOM.INV(BinomTrials,_xlfn.GAMMA.INV(Table3[[#This Row],[RV gamma]],GammaShape2,GammaRate2)/BinomTrials,Table3[[#This Row],[RV binom]])</f>
        <v>0</v>
      </c>
      <c r="M4102" s="1">
        <f>Table3[[#This Row],[Risk 2 simulated occurences]]*_xlfn.LOGNORM.INV(Table3[[#This Row],[RV lognorm]],(LN(ImpLow2)+LN(ImpUp2))/2,(LN(ImpUp2)-LN(ImpLow2))/3.29)</f>
        <v>0</v>
      </c>
    </row>
    <row r="4103" spans="7:13">
      <c r="G4103">
        <v>0.96734180951832882</v>
      </c>
      <c r="H4103">
        <v>0.98630929597947248</v>
      </c>
      <c r="I4103">
        <v>5.2767824406161823E-3</v>
      </c>
      <c r="J4103">
        <f>_xlfn.BINOM.INV(BinomTrials,_xlfn.GAMMA.INV(Table3[[#This Row],[RV gamma]],GammaShape1,GammaRate1)/BinomTrials,Table3[[#This Row],[RV binom]])</f>
        <v>3</v>
      </c>
      <c r="K4103" s="1">
        <f>Table3[[#This Row],[Risk 1 Simulated occurences]]*_xlfn.LOGNORM.INV(Table3[[#This Row],[RV lognorm]],(LN(ImpLow1)+LN(ImpUp1))/2,(LN(ImpUp1)-LN(ImpLow1))/3.29)</f>
        <v>15844.333228887041</v>
      </c>
      <c r="L4103">
        <f>_xlfn.BINOM.INV(BinomTrials,_xlfn.GAMMA.INV(Table3[[#This Row],[RV gamma]],GammaShape2,GammaRate2)/BinomTrials,Table3[[#This Row],[RV binom]])</f>
        <v>2</v>
      </c>
      <c r="M4103" s="1">
        <f>Table3[[#This Row],[Risk 2 simulated occurences]]*_xlfn.LOGNORM.INV(Table3[[#This Row],[RV lognorm]],(LN(ImpLow2)+LN(ImpUp2))/2,(LN(ImpUp2)-LN(ImpLow2))/3.29)</f>
        <v>1056288.8819258013</v>
      </c>
    </row>
    <row r="4104" spans="7:13">
      <c r="G4104">
        <v>0.11379257455179122</v>
      </c>
      <c r="H4104">
        <v>0.90033752699398317</v>
      </c>
      <c r="I4104">
        <v>0.6868824794361752</v>
      </c>
      <c r="J4104">
        <f>_xlfn.BINOM.INV(BinomTrials,_xlfn.GAMMA.INV(Table3[[#This Row],[RV gamma]],GammaShape1,GammaRate1)/BinomTrials,Table3[[#This Row],[RV binom]])</f>
        <v>1</v>
      </c>
      <c r="K4104" s="1">
        <f>Table3[[#This Row],[Risk 1 Simulated occurences]]*_xlfn.LOGNORM.INV(Table3[[#This Row],[RV lognorm]],(LN(ImpLow1)+LN(ImpUp1))/2,(LN(ImpUp1)-LN(ImpLow1))/3.29)</f>
        <v>44466.639076073407</v>
      </c>
      <c r="L4104">
        <f>_xlfn.BINOM.INV(BinomTrials,_xlfn.GAMMA.INV(Table3[[#This Row],[RV gamma]],GammaShape2,GammaRate2)/BinomTrials,Table3[[#This Row],[RV binom]])</f>
        <v>1</v>
      </c>
      <c r="M4104" s="1">
        <f>Table3[[#This Row],[Risk 2 simulated occurences]]*_xlfn.LOGNORM.INV(Table3[[#This Row],[RV lognorm]],(LN(ImpLow2)+LN(ImpUp2))/2,(LN(ImpUp2)-LN(ImpLow2))/3.29)</f>
        <v>4446663.907607343</v>
      </c>
    </row>
    <row r="4105" spans="7:13">
      <c r="G4105">
        <v>0.51180049195503841</v>
      </c>
      <c r="H4105">
        <v>0.97281618787572544</v>
      </c>
      <c r="I4105">
        <v>0.43383188379641247</v>
      </c>
      <c r="J4105">
        <f>_xlfn.BINOM.INV(BinomTrials,_xlfn.GAMMA.INV(Table3[[#This Row],[RV gamma]],GammaShape1,GammaRate1)/BinomTrials,Table3[[#This Row],[RV binom]])</f>
        <v>2</v>
      </c>
      <c r="K4105" s="1">
        <f>Table3[[#This Row],[Risk 1 Simulated occurences]]*_xlfn.LOGNORM.INV(Table3[[#This Row],[RV lognorm]],(LN(ImpLow1)+LN(ImpUp1))/2,(LN(ImpUp1)-LN(ImpLow1))/3.29)</f>
        <v>56283.821368049699</v>
      </c>
      <c r="L4105">
        <f>_xlfn.BINOM.INV(BinomTrials,_xlfn.GAMMA.INV(Table3[[#This Row],[RV gamma]],GammaShape2,GammaRate2)/BinomTrials,Table3[[#This Row],[RV binom]])</f>
        <v>1</v>
      </c>
      <c r="M4105" s="1">
        <f>Table3[[#This Row],[Risk 2 simulated occurences]]*_xlfn.LOGNORM.INV(Table3[[#This Row],[RV lognorm]],(LN(ImpLow2)+LN(ImpUp2))/2,(LN(ImpUp2)-LN(ImpLow2))/3.29)</f>
        <v>2814191.0684024864</v>
      </c>
    </row>
    <row r="4106" spans="7:13">
      <c r="G4106">
        <v>0.83086828833020676</v>
      </c>
      <c r="H4106">
        <v>0.12166962731707358</v>
      </c>
      <c r="I4106">
        <v>0.41247096630394037</v>
      </c>
      <c r="J4106">
        <f>_xlfn.BINOM.INV(BinomTrials,_xlfn.GAMMA.INV(Table3[[#This Row],[RV gamma]],GammaShape1,GammaRate1)/BinomTrials,Table3[[#This Row],[RV binom]])</f>
        <v>0</v>
      </c>
      <c r="K4106" s="1">
        <f>Table3[[#This Row],[Risk 1 Simulated occurences]]*_xlfn.LOGNORM.INV(Table3[[#This Row],[RV lognorm]],(LN(ImpLow1)+LN(ImpUp1))/2,(LN(ImpUp1)-LN(ImpLow1))/3.29)</f>
        <v>0</v>
      </c>
      <c r="L4106">
        <f>_xlfn.BINOM.INV(BinomTrials,_xlfn.GAMMA.INV(Table3[[#This Row],[RV gamma]],GammaShape2,GammaRate2)/BinomTrials,Table3[[#This Row],[RV binom]])</f>
        <v>0</v>
      </c>
      <c r="M4106" s="1">
        <f>Table3[[#This Row],[Risk 2 simulated occurences]]*_xlfn.LOGNORM.INV(Table3[[#This Row],[RV lognorm]],(LN(ImpLow2)+LN(ImpUp2))/2,(LN(ImpUp2)-LN(ImpLow2))/3.29)</f>
        <v>0</v>
      </c>
    </row>
    <row r="4107" spans="7:13">
      <c r="G4107">
        <v>0.40332196578538138</v>
      </c>
      <c r="H4107">
        <v>0.90142631805568296</v>
      </c>
      <c r="I4107">
        <v>0.39953067032598455</v>
      </c>
      <c r="J4107">
        <f>_xlfn.BINOM.INV(BinomTrials,_xlfn.GAMMA.INV(Table3[[#This Row],[RV gamma]],GammaShape1,GammaRate1)/BinomTrials,Table3[[#This Row],[RV binom]])</f>
        <v>1</v>
      </c>
      <c r="K4107" s="1">
        <f>Table3[[#This Row],[Risk 1 Simulated occurences]]*_xlfn.LOGNORM.INV(Table3[[#This Row],[RV lognorm]],(LN(ImpLow1)+LN(ImpUp1))/2,(LN(ImpUp1)-LN(ImpLow1))/3.29)</f>
        <v>26462.17296728383</v>
      </c>
      <c r="L4107">
        <f>_xlfn.BINOM.INV(BinomTrials,_xlfn.GAMMA.INV(Table3[[#This Row],[RV gamma]],GammaShape2,GammaRate2)/BinomTrials,Table3[[#This Row],[RV binom]])</f>
        <v>1</v>
      </c>
      <c r="M4107" s="1">
        <f>Table3[[#This Row],[Risk 2 simulated occurences]]*_xlfn.LOGNORM.INV(Table3[[#This Row],[RV lognorm]],(LN(ImpLow2)+LN(ImpUp2))/2,(LN(ImpUp2)-LN(ImpLow2))/3.29)</f>
        <v>2646217.2967283842</v>
      </c>
    </row>
    <row r="4108" spans="7:13">
      <c r="G4108">
        <v>0.63227895490465635</v>
      </c>
      <c r="H4108">
        <v>0.27212756186357118</v>
      </c>
      <c r="I4108">
        <v>0.911976168822486</v>
      </c>
      <c r="J4108">
        <f>_xlfn.BINOM.INV(BinomTrials,_xlfn.GAMMA.INV(Table3[[#This Row],[RV gamma]],GammaShape1,GammaRate1)/BinomTrials,Table3[[#This Row],[RV binom]])</f>
        <v>0</v>
      </c>
      <c r="K4108" s="1">
        <f>Table3[[#This Row],[Risk 1 Simulated occurences]]*_xlfn.LOGNORM.INV(Table3[[#This Row],[RV lognorm]],(LN(ImpLow1)+LN(ImpUp1))/2,(LN(ImpUp1)-LN(ImpLow1))/3.29)</f>
        <v>0</v>
      </c>
      <c r="L4108">
        <f>_xlfn.BINOM.INV(BinomTrials,_xlfn.GAMMA.INV(Table3[[#This Row],[RV gamma]],GammaShape2,GammaRate2)/BinomTrials,Table3[[#This Row],[RV binom]])</f>
        <v>0</v>
      </c>
      <c r="M4108" s="1">
        <f>Table3[[#This Row],[Risk 2 simulated occurences]]*_xlfn.LOGNORM.INV(Table3[[#This Row],[RV lognorm]],(LN(ImpLow2)+LN(ImpUp2))/2,(LN(ImpUp2)-LN(ImpLow2))/3.29)</f>
        <v>0</v>
      </c>
    </row>
    <row r="4109" spans="7:13">
      <c r="G4109">
        <v>0.71239508255962058</v>
      </c>
      <c r="H4109">
        <v>0.64793224104118174</v>
      </c>
      <c r="I4109">
        <v>0.5834693995227429</v>
      </c>
      <c r="J4109">
        <f>_xlfn.BINOM.INV(BinomTrials,_xlfn.GAMMA.INV(Table3[[#This Row],[RV gamma]],GammaShape1,GammaRate1)/BinomTrials,Table3[[#This Row],[RV binom]])</f>
        <v>1</v>
      </c>
      <c r="K4109" s="1">
        <f>Table3[[#This Row],[Risk 1 Simulated occurences]]*_xlfn.LOGNORM.INV(Table3[[#This Row],[RV lognorm]],(LN(ImpLow1)+LN(ImpUp1))/2,(LN(ImpUp1)-LN(ImpLow1))/3.29)</f>
        <v>36649.325889501779</v>
      </c>
      <c r="L4109">
        <f>_xlfn.BINOM.INV(BinomTrials,_xlfn.GAMMA.INV(Table3[[#This Row],[RV gamma]],GammaShape2,GammaRate2)/BinomTrials,Table3[[#This Row],[RV binom]])</f>
        <v>0</v>
      </c>
      <c r="M4109" s="1">
        <f>Table3[[#This Row],[Risk 2 simulated occurences]]*_xlfn.LOGNORM.INV(Table3[[#This Row],[RV lognorm]],(LN(ImpLow2)+LN(ImpUp2))/2,(LN(ImpUp2)-LN(ImpLow2))/3.29)</f>
        <v>0</v>
      </c>
    </row>
    <row r="4110" spans="7:13">
      <c r="G4110">
        <v>0.22415257954232048</v>
      </c>
      <c r="H4110">
        <v>0.79717517914118952</v>
      </c>
      <c r="I4110">
        <v>0.37019777874005855</v>
      </c>
      <c r="J4110">
        <f>_xlfn.BINOM.INV(BinomTrials,_xlfn.GAMMA.INV(Table3[[#This Row],[RV gamma]],GammaShape1,GammaRate1)/BinomTrials,Table3[[#This Row],[RV binom]])</f>
        <v>1</v>
      </c>
      <c r="K4110" s="1">
        <f>Table3[[#This Row],[Risk 1 Simulated occurences]]*_xlfn.LOGNORM.INV(Table3[[#This Row],[RV lognorm]],(LN(ImpLow1)+LN(ImpUp1))/2,(LN(ImpUp1)-LN(ImpLow1))/3.29)</f>
        <v>25077.943745941186</v>
      </c>
      <c r="L4110">
        <f>_xlfn.BINOM.INV(BinomTrials,_xlfn.GAMMA.INV(Table3[[#This Row],[RV gamma]],GammaShape2,GammaRate2)/BinomTrials,Table3[[#This Row],[RV binom]])</f>
        <v>0</v>
      </c>
      <c r="M4110" s="1">
        <f>Table3[[#This Row],[Risk 2 simulated occurences]]*_xlfn.LOGNORM.INV(Table3[[#This Row],[RV lognorm]],(LN(ImpLow2)+LN(ImpUp2))/2,(LN(ImpUp2)-LN(ImpLow2))/3.29)</f>
        <v>0</v>
      </c>
    </row>
    <row r="4111" spans="7:13">
      <c r="G4111">
        <v>0.3324043677805012</v>
      </c>
      <c r="H4111">
        <v>0.12323582597227573</v>
      </c>
      <c r="I4111">
        <v>0.91406728416405025</v>
      </c>
      <c r="J4111">
        <f>_xlfn.BINOM.INV(BinomTrials,_xlfn.GAMMA.INV(Table3[[#This Row],[RV gamma]],GammaShape1,GammaRate1)/BinomTrials,Table3[[#This Row],[RV binom]])</f>
        <v>0</v>
      </c>
      <c r="K4111" s="1">
        <f>Table3[[#This Row],[Risk 1 Simulated occurences]]*_xlfn.LOGNORM.INV(Table3[[#This Row],[RV lognorm]],(LN(ImpLow1)+LN(ImpUp1))/2,(LN(ImpUp1)-LN(ImpLow1))/3.29)</f>
        <v>0</v>
      </c>
      <c r="L4111">
        <f>_xlfn.BINOM.INV(BinomTrials,_xlfn.GAMMA.INV(Table3[[#This Row],[RV gamma]],GammaShape2,GammaRate2)/BinomTrials,Table3[[#This Row],[RV binom]])</f>
        <v>0</v>
      </c>
      <c r="M4111" s="1">
        <f>Table3[[#This Row],[Risk 2 simulated occurences]]*_xlfn.LOGNORM.INV(Table3[[#This Row],[RV lognorm]],(LN(ImpLow2)+LN(ImpUp2))/2,(LN(ImpUp2)-LN(ImpLow2))/3.29)</f>
        <v>0</v>
      </c>
    </row>
    <row r="4112" spans="7:13">
      <c r="G4112">
        <v>0.72020928688357089</v>
      </c>
      <c r="H4112">
        <v>0.22452711603815068</v>
      </c>
      <c r="I4112">
        <v>0.72884494519273046</v>
      </c>
      <c r="J4112">
        <f>_xlfn.BINOM.INV(BinomTrials,_xlfn.GAMMA.INV(Table3[[#This Row],[RV gamma]],GammaShape1,GammaRate1)/BinomTrials,Table3[[#This Row],[RV binom]])</f>
        <v>0</v>
      </c>
      <c r="K4112" s="1">
        <f>Table3[[#This Row],[Risk 1 Simulated occurences]]*_xlfn.LOGNORM.INV(Table3[[#This Row],[RV lognorm]],(LN(ImpLow1)+LN(ImpUp1))/2,(LN(ImpUp1)-LN(ImpLow1))/3.29)</f>
        <v>0</v>
      </c>
      <c r="L4112">
        <f>_xlfn.BINOM.INV(BinomTrials,_xlfn.GAMMA.INV(Table3[[#This Row],[RV gamma]],GammaShape2,GammaRate2)/BinomTrials,Table3[[#This Row],[RV binom]])</f>
        <v>0</v>
      </c>
      <c r="M4112" s="1">
        <f>Table3[[#This Row],[Risk 2 simulated occurences]]*_xlfn.LOGNORM.INV(Table3[[#This Row],[RV lognorm]],(LN(ImpLow2)+LN(ImpUp2))/2,(LN(ImpUp2)-LN(ImpLow2))/3.29)</f>
        <v>0</v>
      </c>
    </row>
    <row r="4113" spans="7:13">
      <c r="G4113">
        <v>0.55748465217532805</v>
      </c>
      <c r="H4113">
        <v>0.6272392531983737</v>
      </c>
      <c r="I4113">
        <v>0.69699385422141935</v>
      </c>
      <c r="J4113">
        <f>_xlfn.BINOM.INV(BinomTrials,_xlfn.GAMMA.INV(Table3[[#This Row],[RV gamma]],GammaShape1,GammaRate1)/BinomTrials,Table3[[#This Row],[RV binom]])</f>
        <v>1</v>
      </c>
      <c r="K4113" s="1">
        <f>Table3[[#This Row],[Risk 1 Simulated occurences]]*_xlfn.LOGNORM.INV(Table3[[#This Row],[RV lognorm]],(LN(ImpLow1)+LN(ImpUp1))/2,(LN(ImpUp1)-LN(ImpLow1))/3.29)</f>
        <v>45370.148491649808</v>
      </c>
      <c r="L4113">
        <f>_xlfn.BINOM.INV(BinomTrials,_xlfn.GAMMA.INV(Table3[[#This Row],[RV gamma]],GammaShape2,GammaRate2)/BinomTrials,Table3[[#This Row],[RV binom]])</f>
        <v>0</v>
      </c>
      <c r="M4113" s="1">
        <f>Table3[[#This Row],[Risk 2 simulated occurences]]*_xlfn.LOGNORM.INV(Table3[[#This Row],[RV lognorm]],(LN(ImpLow2)+LN(ImpUp2))/2,(LN(ImpUp2)-LN(ImpLow2))/3.29)</f>
        <v>0</v>
      </c>
    </row>
    <row r="4114" spans="7:13">
      <c r="G4114">
        <v>0.64454911073881627</v>
      </c>
      <c r="H4114">
        <v>1.0128505067028341E-2</v>
      </c>
      <c r="I4114">
        <v>0.37570789939524041</v>
      </c>
      <c r="J4114">
        <f>_xlfn.BINOM.INV(BinomTrials,_xlfn.GAMMA.INV(Table3[[#This Row],[RV gamma]],GammaShape1,GammaRate1)/BinomTrials,Table3[[#This Row],[RV binom]])</f>
        <v>0</v>
      </c>
      <c r="K4114" s="1">
        <f>Table3[[#This Row],[Risk 1 Simulated occurences]]*_xlfn.LOGNORM.INV(Table3[[#This Row],[RV lognorm]],(LN(ImpLow1)+LN(ImpUp1))/2,(LN(ImpUp1)-LN(ImpLow1))/3.29)</f>
        <v>0</v>
      </c>
      <c r="L4114">
        <f>_xlfn.BINOM.INV(BinomTrials,_xlfn.GAMMA.INV(Table3[[#This Row],[RV gamma]],GammaShape2,GammaRate2)/BinomTrials,Table3[[#This Row],[RV binom]])</f>
        <v>0</v>
      </c>
      <c r="M4114" s="1">
        <f>Table3[[#This Row],[Risk 2 simulated occurences]]*_xlfn.LOGNORM.INV(Table3[[#This Row],[RV lognorm]],(LN(ImpLow2)+LN(ImpUp2))/2,(LN(ImpUp2)-LN(ImpLow2))/3.29)</f>
        <v>0</v>
      </c>
    </row>
    <row r="4115" spans="7:13">
      <c r="G4115">
        <v>0.93690418728483105</v>
      </c>
      <c r="H4115">
        <v>0.22978466154531793</v>
      </c>
      <c r="I4115">
        <v>0.52266513580580476</v>
      </c>
      <c r="J4115">
        <f>_xlfn.BINOM.INV(BinomTrials,_xlfn.GAMMA.INV(Table3[[#This Row],[RV gamma]],GammaShape1,GammaRate1)/BinomTrials,Table3[[#This Row],[RV binom]])</f>
        <v>0</v>
      </c>
      <c r="K4115" s="1">
        <f>Table3[[#This Row],[Risk 1 Simulated occurences]]*_xlfn.LOGNORM.INV(Table3[[#This Row],[RV lognorm]],(LN(ImpLow1)+LN(ImpUp1))/2,(LN(ImpUp1)-LN(ImpLow1))/3.29)</f>
        <v>0</v>
      </c>
      <c r="L4115">
        <f>_xlfn.BINOM.INV(BinomTrials,_xlfn.GAMMA.INV(Table3[[#This Row],[RV gamma]],GammaShape2,GammaRate2)/BinomTrials,Table3[[#This Row],[RV binom]])</f>
        <v>0</v>
      </c>
      <c r="M4115" s="1">
        <f>Table3[[#This Row],[Risk 2 simulated occurences]]*_xlfn.LOGNORM.INV(Table3[[#This Row],[RV lognorm]],(LN(ImpLow2)+LN(ImpUp2))/2,(LN(ImpUp2)-LN(ImpLow2))/3.29)</f>
        <v>0</v>
      </c>
    </row>
    <row r="4116" spans="7:13">
      <c r="G4116">
        <v>0.54867569615537104</v>
      </c>
      <c r="H4116">
        <v>0.99080659215841749</v>
      </c>
      <c r="I4116">
        <v>0.43293748816146399</v>
      </c>
      <c r="J4116">
        <f>_xlfn.BINOM.INV(BinomTrials,_xlfn.GAMMA.INV(Table3[[#This Row],[RV gamma]],GammaShape1,GammaRate1)/BinomTrials,Table3[[#This Row],[RV binom]])</f>
        <v>3</v>
      </c>
      <c r="K4116" s="1">
        <f>Table3[[#This Row],[Risk 1 Simulated occurences]]*_xlfn.LOGNORM.INV(Table3[[#This Row],[RV lognorm]],(LN(ImpLow1)+LN(ImpUp1))/2,(LN(ImpUp1)-LN(ImpLow1))/3.29)</f>
        <v>84291.49254541297</v>
      </c>
      <c r="L4116">
        <f>_xlfn.BINOM.INV(BinomTrials,_xlfn.GAMMA.INV(Table3[[#This Row],[RV gamma]],GammaShape2,GammaRate2)/BinomTrials,Table3[[#This Row],[RV binom]])</f>
        <v>2</v>
      </c>
      <c r="M4116" s="1">
        <f>Table3[[#This Row],[Risk 2 simulated occurences]]*_xlfn.LOGNORM.INV(Table3[[#This Row],[RV lognorm]],(LN(ImpLow2)+LN(ImpUp2))/2,(LN(ImpUp2)-LN(ImpLow2))/3.29)</f>
        <v>5619432.8363608671</v>
      </c>
    </row>
    <row r="4117" spans="7:13">
      <c r="G4117">
        <v>0.59242528332044619</v>
      </c>
      <c r="H4117">
        <v>0.48639440652280785</v>
      </c>
      <c r="I4117">
        <v>0.38036352972516957</v>
      </c>
      <c r="J4117">
        <f>_xlfn.BINOM.INV(BinomTrials,_xlfn.GAMMA.INV(Table3[[#This Row],[RV gamma]],GammaShape1,GammaRate1)/BinomTrials,Table3[[#This Row],[RV binom]])</f>
        <v>0</v>
      </c>
      <c r="K4117" s="1">
        <f>Table3[[#This Row],[Risk 1 Simulated occurences]]*_xlfn.LOGNORM.INV(Table3[[#This Row],[RV lognorm]],(LN(ImpLow1)+LN(ImpUp1))/2,(LN(ImpUp1)-LN(ImpLow1))/3.29)</f>
        <v>0</v>
      </c>
      <c r="L4117">
        <f>_xlfn.BINOM.INV(BinomTrials,_xlfn.GAMMA.INV(Table3[[#This Row],[RV gamma]],GammaShape2,GammaRate2)/BinomTrials,Table3[[#This Row],[RV binom]])</f>
        <v>0</v>
      </c>
      <c r="M4117" s="1">
        <f>Table3[[#This Row],[Risk 2 simulated occurences]]*_xlfn.LOGNORM.INV(Table3[[#This Row],[RV lognorm]],(LN(ImpLow2)+LN(ImpUp2))/2,(LN(ImpUp2)-LN(ImpLow2))/3.29)</f>
        <v>0</v>
      </c>
    </row>
    <row r="4118" spans="7:13">
      <c r="G4118">
        <v>0.89173676673869451</v>
      </c>
      <c r="H4118">
        <v>0.83079042883161014</v>
      </c>
      <c r="I4118">
        <v>0.76984409092452566</v>
      </c>
      <c r="J4118">
        <f>_xlfn.BINOM.INV(BinomTrials,_xlfn.GAMMA.INV(Table3[[#This Row],[RV gamma]],GammaShape1,GammaRate1)/BinomTrials,Table3[[#This Row],[RV binom]])</f>
        <v>1</v>
      </c>
      <c r="K4118" s="1">
        <f>Table3[[#This Row],[Risk 1 Simulated occurences]]*_xlfn.LOGNORM.INV(Table3[[#This Row],[RV lognorm]],(LN(ImpLow1)+LN(ImpUp1))/2,(LN(ImpUp1)-LN(ImpLow1))/3.29)</f>
        <v>53017.283939290399</v>
      </c>
      <c r="L4118">
        <f>_xlfn.BINOM.INV(BinomTrials,_xlfn.GAMMA.INV(Table3[[#This Row],[RV gamma]],GammaShape2,GammaRate2)/BinomTrials,Table3[[#This Row],[RV binom]])</f>
        <v>1</v>
      </c>
      <c r="M4118" s="1">
        <f>Table3[[#This Row],[Risk 2 simulated occurences]]*_xlfn.LOGNORM.INV(Table3[[#This Row],[RV lognorm]],(LN(ImpLow2)+LN(ImpUp2))/2,(LN(ImpUp2)-LN(ImpLow2))/3.29)</f>
        <v>5301728.3939290419</v>
      </c>
    </row>
    <row r="4119" spans="7:13">
      <c r="G4119">
        <v>0.41983857723876766</v>
      </c>
      <c r="H4119">
        <v>9.473737287090038E-2</v>
      </c>
      <c r="I4119">
        <v>0.76963616850303307</v>
      </c>
      <c r="J4119">
        <f>_xlfn.BINOM.INV(BinomTrials,_xlfn.GAMMA.INV(Table3[[#This Row],[RV gamma]],GammaShape1,GammaRate1)/BinomTrials,Table3[[#This Row],[RV binom]])</f>
        <v>0</v>
      </c>
      <c r="K4119" s="1">
        <f>Table3[[#This Row],[Risk 1 Simulated occurences]]*_xlfn.LOGNORM.INV(Table3[[#This Row],[RV lognorm]],(LN(ImpLow1)+LN(ImpUp1))/2,(LN(ImpUp1)-LN(ImpLow1))/3.29)</f>
        <v>0</v>
      </c>
      <c r="L4119">
        <f>_xlfn.BINOM.INV(BinomTrials,_xlfn.GAMMA.INV(Table3[[#This Row],[RV gamma]],GammaShape2,GammaRate2)/BinomTrials,Table3[[#This Row],[RV binom]])</f>
        <v>0</v>
      </c>
      <c r="M4119" s="1">
        <f>Table3[[#This Row],[Risk 2 simulated occurences]]*_xlfn.LOGNORM.INV(Table3[[#This Row],[RV lognorm]],(LN(ImpLow2)+LN(ImpUp2))/2,(LN(ImpUp2)-LN(ImpLow2))/3.29)</f>
        <v>0</v>
      </c>
    </row>
    <row r="4120" spans="7:13">
      <c r="G4120">
        <v>0.22696765196834115</v>
      </c>
      <c r="H4120">
        <v>0.25102584122262234</v>
      </c>
      <c r="I4120">
        <v>0.27508403047690355</v>
      </c>
      <c r="J4120">
        <f>_xlfn.BINOM.INV(BinomTrials,_xlfn.GAMMA.INV(Table3[[#This Row],[RV gamma]],GammaShape1,GammaRate1)/BinomTrials,Table3[[#This Row],[RV binom]])</f>
        <v>0</v>
      </c>
      <c r="K4120" s="1">
        <f>Table3[[#This Row],[Risk 1 Simulated occurences]]*_xlfn.LOGNORM.INV(Table3[[#This Row],[RV lognorm]],(LN(ImpLow1)+LN(ImpUp1))/2,(LN(ImpUp1)-LN(ImpLow1))/3.29)</f>
        <v>0</v>
      </c>
      <c r="L4120">
        <f>_xlfn.BINOM.INV(BinomTrials,_xlfn.GAMMA.INV(Table3[[#This Row],[RV gamma]],GammaShape2,GammaRate2)/BinomTrials,Table3[[#This Row],[RV binom]])</f>
        <v>0</v>
      </c>
      <c r="M4120" s="1">
        <f>Table3[[#This Row],[Risk 2 simulated occurences]]*_xlfn.LOGNORM.INV(Table3[[#This Row],[RV lognorm]],(LN(ImpLow2)+LN(ImpUp2))/2,(LN(ImpUp2)-LN(ImpLow2))/3.29)</f>
        <v>0</v>
      </c>
    </row>
    <row r="4121" spans="7:13">
      <c r="G4121">
        <v>0.64532663190985406</v>
      </c>
      <c r="H4121">
        <v>0.99131342861396887</v>
      </c>
      <c r="I4121">
        <v>0.33730022531808362</v>
      </c>
      <c r="J4121">
        <f>_xlfn.BINOM.INV(BinomTrials,_xlfn.GAMMA.INV(Table3[[#This Row],[RV gamma]],GammaShape1,GammaRate1)/BinomTrials,Table3[[#This Row],[RV binom]])</f>
        <v>3</v>
      </c>
      <c r="K4121" s="1">
        <f>Table3[[#This Row],[Risk 1 Simulated occurences]]*_xlfn.LOGNORM.INV(Table3[[#This Row],[RV lognorm]],(LN(ImpLow1)+LN(ImpUp1))/2,(LN(ImpUp1)-LN(ImpLow1))/3.29)</f>
        <v>70714.67108999101</v>
      </c>
      <c r="L4121">
        <f>_xlfn.BINOM.INV(BinomTrials,_xlfn.GAMMA.INV(Table3[[#This Row],[RV gamma]],GammaShape2,GammaRate2)/BinomTrials,Table3[[#This Row],[RV binom]])</f>
        <v>2</v>
      </c>
      <c r="M4121" s="1">
        <f>Table3[[#This Row],[Risk 2 simulated occurences]]*_xlfn.LOGNORM.INV(Table3[[#This Row],[RV lognorm]],(LN(ImpLow2)+LN(ImpUp2))/2,(LN(ImpUp2)-LN(ImpLow2))/3.29)</f>
        <v>4714311.4059994025</v>
      </c>
    </row>
    <row r="4122" spans="7:13">
      <c r="G4122">
        <v>4.7025089174055068E-3</v>
      </c>
      <c r="H4122">
        <v>4.7947149746095366E-3</v>
      </c>
      <c r="I4122">
        <v>4.8869210318135663E-3</v>
      </c>
      <c r="J4122">
        <f>_xlfn.BINOM.INV(BinomTrials,_xlfn.GAMMA.INV(Table3[[#This Row],[RV gamma]],GammaShape1,GammaRate1)/BinomTrials,Table3[[#This Row],[RV binom]])</f>
        <v>0</v>
      </c>
      <c r="K4122" s="1">
        <f>Table3[[#This Row],[Risk 1 Simulated occurences]]*_xlfn.LOGNORM.INV(Table3[[#This Row],[RV lognorm]],(LN(ImpLow1)+LN(ImpUp1))/2,(LN(ImpUp1)-LN(ImpLow1))/3.29)</f>
        <v>0</v>
      </c>
      <c r="L4122">
        <f>_xlfn.BINOM.INV(BinomTrials,_xlfn.GAMMA.INV(Table3[[#This Row],[RV gamma]],GammaShape2,GammaRate2)/BinomTrials,Table3[[#This Row],[RV binom]])</f>
        <v>0</v>
      </c>
      <c r="M4122" s="1">
        <f>Table3[[#This Row],[Risk 2 simulated occurences]]*_xlfn.LOGNORM.INV(Table3[[#This Row],[RV lognorm]],(LN(ImpLow2)+LN(ImpUp2))/2,(LN(ImpUp2)-LN(ImpLow2))/3.29)</f>
        <v>0</v>
      </c>
    </row>
    <row r="4123" spans="7:13">
      <c r="G4123">
        <v>3.5067374834356541E-2</v>
      </c>
      <c r="H4123">
        <v>0.58477457826248114</v>
      </c>
      <c r="I4123">
        <v>0.13448178169060582</v>
      </c>
      <c r="J4123">
        <f>_xlfn.BINOM.INV(BinomTrials,_xlfn.GAMMA.INV(Table3[[#This Row],[RV gamma]],GammaShape1,GammaRate1)/BinomTrials,Table3[[#This Row],[RV binom]])</f>
        <v>0</v>
      </c>
      <c r="K4123" s="1">
        <f>Table3[[#This Row],[Risk 1 Simulated occurences]]*_xlfn.LOGNORM.INV(Table3[[#This Row],[RV lognorm]],(LN(ImpLow1)+LN(ImpUp1))/2,(LN(ImpUp1)-LN(ImpLow1))/3.29)</f>
        <v>0</v>
      </c>
      <c r="L4123">
        <f>_xlfn.BINOM.INV(BinomTrials,_xlfn.GAMMA.INV(Table3[[#This Row],[RV gamma]],GammaShape2,GammaRate2)/BinomTrials,Table3[[#This Row],[RV binom]])</f>
        <v>0</v>
      </c>
      <c r="M4123" s="1">
        <f>Table3[[#This Row],[Risk 2 simulated occurences]]*_xlfn.LOGNORM.INV(Table3[[#This Row],[RV lognorm]],(LN(ImpLow2)+LN(ImpUp2))/2,(LN(ImpUp2)-LN(ImpLow2))/3.29)</f>
        <v>0</v>
      </c>
    </row>
    <row r="4124" spans="7:13">
      <c r="G4124">
        <v>0.37736884103034102</v>
      </c>
      <c r="H4124">
        <v>0.30633685752113204</v>
      </c>
      <c r="I4124">
        <v>0.23530487401192304</v>
      </c>
      <c r="J4124">
        <f>_xlfn.BINOM.INV(BinomTrials,_xlfn.GAMMA.INV(Table3[[#This Row],[RV gamma]],GammaShape1,GammaRate1)/BinomTrials,Table3[[#This Row],[RV binom]])</f>
        <v>0</v>
      </c>
      <c r="K4124" s="1">
        <f>Table3[[#This Row],[Risk 1 Simulated occurences]]*_xlfn.LOGNORM.INV(Table3[[#This Row],[RV lognorm]],(LN(ImpLow1)+LN(ImpUp1))/2,(LN(ImpUp1)-LN(ImpLow1))/3.29)</f>
        <v>0</v>
      </c>
      <c r="L4124">
        <f>_xlfn.BINOM.INV(BinomTrials,_xlfn.GAMMA.INV(Table3[[#This Row],[RV gamma]],GammaShape2,GammaRate2)/BinomTrials,Table3[[#This Row],[RV binom]])</f>
        <v>0</v>
      </c>
      <c r="M4124" s="1">
        <f>Table3[[#This Row],[Risk 2 simulated occurences]]*_xlfn.LOGNORM.INV(Table3[[#This Row],[RV lognorm]],(LN(ImpLow2)+LN(ImpUp2))/2,(LN(ImpUp2)-LN(ImpLow2))/3.29)</f>
        <v>0</v>
      </c>
    </row>
    <row r="4125" spans="7:13">
      <c r="G4125">
        <v>0.43811119694174788</v>
      </c>
      <c r="H4125">
        <v>0.60356435766609584</v>
      </c>
      <c r="I4125">
        <v>0.76901751839044385</v>
      </c>
      <c r="J4125">
        <f>_xlfn.BINOM.INV(BinomTrials,_xlfn.GAMMA.INV(Table3[[#This Row],[RV gamma]],GammaShape1,GammaRate1)/BinomTrials,Table3[[#This Row],[RV binom]])</f>
        <v>0</v>
      </c>
      <c r="K4125" s="1">
        <f>Table3[[#This Row],[Risk 1 Simulated occurences]]*_xlfn.LOGNORM.INV(Table3[[#This Row],[RV lognorm]],(LN(ImpLow1)+LN(ImpUp1))/2,(LN(ImpUp1)-LN(ImpLow1))/3.29)</f>
        <v>0</v>
      </c>
      <c r="L4125">
        <f>_xlfn.BINOM.INV(BinomTrials,_xlfn.GAMMA.INV(Table3[[#This Row],[RV gamma]],GammaShape2,GammaRate2)/BinomTrials,Table3[[#This Row],[RV binom]])</f>
        <v>0</v>
      </c>
      <c r="M4125" s="1">
        <f>Table3[[#This Row],[Risk 2 simulated occurences]]*_xlfn.LOGNORM.INV(Table3[[#This Row],[RV lognorm]],(LN(ImpLow2)+LN(ImpUp2))/2,(LN(ImpUp2)-LN(ImpLow2))/3.29)</f>
        <v>0</v>
      </c>
    </row>
    <row r="4126" spans="7:13">
      <c r="G4126">
        <v>0.3348869999567452</v>
      </c>
      <c r="H4126">
        <v>0.10615929407354412</v>
      </c>
      <c r="I4126">
        <v>0.87743158819034306</v>
      </c>
      <c r="J4126">
        <f>_xlfn.BINOM.INV(BinomTrials,_xlfn.GAMMA.INV(Table3[[#This Row],[RV gamma]],GammaShape1,GammaRate1)/BinomTrials,Table3[[#This Row],[RV binom]])</f>
        <v>0</v>
      </c>
      <c r="K4126" s="1">
        <f>Table3[[#This Row],[Risk 1 Simulated occurences]]*_xlfn.LOGNORM.INV(Table3[[#This Row],[RV lognorm]],(LN(ImpLow1)+LN(ImpUp1))/2,(LN(ImpUp1)-LN(ImpLow1))/3.29)</f>
        <v>0</v>
      </c>
      <c r="L4126">
        <f>_xlfn.BINOM.INV(BinomTrials,_xlfn.GAMMA.INV(Table3[[#This Row],[RV gamma]],GammaShape2,GammaRate2)/BinomTrials,Table3[[#This Row],[RV binom]])</f>
        <v>0</v>
      </c>
      <c r="M4126" s="1">
        <f>Table3[[#This Row],[Risk 2 simulated occurences]]*_xlfn.LOGNORM.INV(Table3[[#This Row],[RV lognorm]],(LN(ImpLow2)+LN(ImpUp2))/2,(LN(ImpUp2)-LN(ImpLow2))/3.29)</f>
        <v>0</v>
      </c>
    </row>
    <row r="4127" spans="7:13">
      <c r="G4127">
        <v>0.44580827301638587</v>
      </c>
      <c r="H4127">
        <v>0.21925549405592284</v>
      </c>
      <c r="I4127">
        <v>0.99270271509545982</v>
      </c>
      <c r="J4127">
        <f>_xlfn.BINOM.INV(BinomTrials,_xlfn.GAMMA.INV(Table3[[#This Row],[RV gamma]],GammaShape1,GammaRate1)/BinomTrials,Table3[[#This Row],[RV binom]])</f>
        <v>0</v>
      </c>
      <c r="K4127" s="1">
        <f>Table3[[#This Row],[Risk 1 Simulated occurences]]*_xlfn.LOGNORM.INV(Table3[[#This Row],[RV lognorm]],(LN(ImpLow1)+LN(ImpUp1))/2,(LN(ImpUp1)-LN(ImpLow1))/3.29)</f>
        <v>0</v>
      </c>
      <c r="L4127">
        <f>_xlfn.BINOM.INV(BinomTrials,_xlfn.GAMMA.INV(Table3[[#This Row],[RV gamma]],GammaShape2,GammaRate2)/BinomTrials,Table3[[#This Row],[RV binom]])</f>
        <v>0</v>
      </c>
      <c r="M4127" s="1">
        <f>Table3[[#This Row],[Risk 2 simulated occurences]]*_xlfn.LOGNORM.INV(Table3[[#This Row],[RV lognorm]],(LN(ImpLow2)+LN(ImpUp2))/2,(LN(ImpUp2)-LN(ImpLow2))/3.29)</f>
        <v>0</v>
      </c>
    </row>
    <row r="4128" spans="7:13">
      <c r="G4128">
        <v>0.69964458639716942</v>
      </c>
      <c r="H4128">
        <v>2.7088597895153145E-2</v>
      </c>
      <c r="I4128">
        <v>0.35453260939313685</v>
      </c>
      <c r="J4128">
        <f>_xlfn.BINOM.INV(BinomTrials,_xlfn.GAMMA.INV(Table3[[#This Row],[RV gamma]],GammaShape1,GammaRate1)/BinomTrials,Table3[[#This Row],[RV binom]])</f>
        <v>0</v>
      </c>
      <c r="K4128" s="1">
        <f>Table3[[#This Row],[Risk 1 Simulated occurences]]*_xlfn.LOGNORM.INV(Table3[[#This Row],[RV lognorm]],(LN(ImpLow1)+LN(ImpUp1))/2,(LN(ImpUp1)-LN(ImpLow1))/3.29)</f>
        <v>0</v>
      </c>
      <c r="L4128">
        <f>_xlfn.BINOM.INV(BinomTrials,_xlfn.GAMMA.INV(Table3[[#This Row],[RV gamma]],GammaShape2,GammaRate2)/BinomTrials,Table3[[#This Row],[RV binom]])</f>
        <v>0</v>
      </c>
      <c r="M4128" s="1">
        <f>Table3[[#This Row],[Risk 2 simulated occurences]]*_xlfn.LOGNORM.INV(Table3[[#This Row],[RV lognorm]],(LN(ImpLow2)+LN(ImpUp2))/2,(LN(ImpUp2)-LN(ImpLow2))/3.29)</f>
        <v>0</v>
      </c>
    </row>
    <row r="4129" spans="7:13">
      <c r="G4129">
        <v>0.92656357722662552</v>
      </c>
      <c r="H4129">
        <v>0.27806482383891234</v>
      </c>
      <c r="I4129">
        <v>0.62956607045119906</v>
      </c>
      <c r="J4129">
        <f>_xlfn.BINOM.INV(BinomTrials,_xlfn.GAMMA.INV(Table3[[#This Row],[RV gamma]],GammaShape1,GammaRate1)/BinomTrials,Table3[[#This Row],[RV binom]])</f>
        <v>0</v>
      </c>
      <c r="K4129" s="1">
        <f>Table3[[#This Row],[Risk 1 Simulated occurences]]*_xlfn.LOGNORM.INV(Table3[[#This Row],[RV lognorm]],(LN(ImpLow1)+LN(ImpUp1))/2,(LN(ImpUp1)-LN(ImpLow1))/3.29)</f>
        <v>0</v>
      </c>
      <c r="L4129">
        <f>_xlfn.BINOM.INV(BinomTrials,_xlfn.GAMMA.INV(Table3[[#This Row],[RV gamma]],GammaShape2,GammaRate2)/BinomTrials,Table3[[#This Row],[RV binom]])</f>
        <v>0</v>
      </c>
      <c r="M4129" s="1">
        <f>Table3[[#This Row],[Risk 2 simulated occurences]]*_xlfn.LOGNORM.INV(Table3[[#This Row],[RV lognorm]],(LN(ImpLow2)+LN(ImpUp2))/2,(LN(ImpUp2)-LN(ImpLow2))/3.29)</f>
        <v>0</v>
      </c>
    </row>
    <row r="4130" spans="7:13">
      <c r="G4130">
        <v>0.75404244789576269</v>
      </c>
      <c r="H4130">
        <v>0.43549426059960122</v>
      </c>
      <c r="I4130">
        <v>0.11694607330343969</v>
      </c>
      <c r="J4130">
        <f>_xlfn.BINOM.INV(BinomTrials,_xlfn.GAMMA.INV(Table3[[#This Row],[RV gamma]],GammaShape1,GammaRate1)/BinomTrials,Table3[[#This Row],[RV binom]])</f>
        <v>0</v>
      </c>
      <c r="K4130" s="1">
        <f>Table3[[#This Row],[Risk 1 Simulated occurences]]*_xlfn.LOGNORM.INV(Table3[[#This Row],[RV lognorm]],(LN(ImpLow1)+LN(ImpUp1))/2,(LN(ImpUp1)-LN(ImpLow1))/3.29)</f>
        <v>0</v>
      </c>
      <c r="L4130">
        <f>_xlfn.BINOM.INV(BinomTrials,_xlfn.GAMMA.INV(Table3[[#This Row],[RV gamma]],GammaShape2,GammaRate2)/BinomTrials,Table3[[#This Row],[RV binom]])</f>
        <v>0</v>
      </c>
      <c r="M4130" s="1">
        <f>Table3[[#This Row],[Risk 2 simulated occurences]]*_xlfn.LOGNORM.INV(Table3[[#This Row],[RV lognorm]],(LN(ImpLow2)+LN(ImpUp2))/2,(LN(ImpUp2)-LN(ImpLow2))/3.29)</f>
        <v>0</v>
      </c>
    </row>
    <row r="4131" spans="7:13">
      <c r="G4131">
        <v>0.19142178408402102</v>
      </c>
      <c r="H4131">
        <v>0.35203789749743319</v>
      </c>
      <c r="I4131">
        <v>0.51265401091084539</v>
      </c>
      <c r="J4131">
        <f>_xlfn.BINOM.INV(BinomTrials,_xlfn.GAMMA.INV(Table3[[#This Row],[RV gamma]],GammaShape1,GammaRate1)/BinomTrials,Table3[[#This Row],[RV binom]])</f>
        <v>0</v>
      </c>
      <c r="K4131" s="1">
        <f>Table3[[#This Row],[Risk 1 Simulated occurences]]*_xlfn.LOGNORM.INV(Table3[[#This Row],[RV lognorm]],(LN(ImpLow1)+LN(ImpUp1))/2,(LN(ImpUp1)-LN(ImpLow1))/3.29)</f>
        <v>0</v>
      </c>
      <c r="L4131">
        <f>_xlfn.BINOM.INV(BinomTrials,_xlfn.GAMMA.INV(Table3[[#This Row],[RV gamma]],GammaShape2,GammaRate2)/BinomTrials,Table3[[#This Row],[RV binom]])</f>
        <v>0</v>
      </c>
      <c r="M4131" s="1">
        <f>Table3[[#This Row],[Risk 2 simulated occurences]]*_xlfn.LOGNORM.INV(Table3[[#This Row],[RV lognorm]],(LN(ImpLow2)+LN(ImpUp2))/2,(LN(ImpUp2)-LN(ImpLow2))/3.29)</f>
        <v>0</v>
      </c>
    </row>
    <row r="4132" spans="7:13">
      <c r="G4132">
        <v>0.22592510014117001</v>
      </c>
      <c r="H4132">
        <v>0.70094323935962433</v>
      </c>
      <c r="I4132">
        <v>0.17596137857807864</v>
      </c>
      <c r="J4132">
        <f>_xlfn.BINOM.INV(BinomTrials,_xlfn.GAMMA.INV(Table3[[#This Row],[RV gamma]],GammaShape1,GammaRate1)/BinomTrials,Table3[[#This Row],[RV binom]])</f>
        <v>1</v>
      </c>
      <c r="K4132" s="1">
        <f>Table3[[#This Row],[Risk 1 Simulated occurences]]*_xlfn.LOGNORM.INV(Table3[[#This Row],[RV lognorm]],(LN(ImpLow1)+LN(ImpUp1))/2,(LN(ImpUp1)-LN(ImpLow1))/3.29)</f>
        <v>16483.974407644437</v>
      </c>
      <c r="L4132">
        <f>_xlfn.BINOM.INV(BinomTrials,_xlfn.GAMMA.INV(Table3[[#This Row],[RV gamma]],GammaShape2,GammaRate2)/BinomTrials,Table3[[#This Row],[RV binom]])</f>
        <v>0</v>
      </c>
      <c r="M4132" s="1">
        <f>Table3[[#This Row],[Risk 2 simulated occurences]]*_xlfn.LOGNORM.INV(Table3[[#This Row],[RV lognorm]],(LN(ImpLow2)+LN(ImpUp2))/2,(LN(ImpUp2)-LN(ImpLow2))/3.29)</f>
        <v>0</v>
      </c>
    </row>
    <row r="4133" spans="7:13">
      <c r="G4133">
        <v>0.1231580726444526</v>
      </c>
      <c r="H4133">
        <v>0.75302391720610851</v>
      </c>
      <c r="I4133">
        <v>0.38288976176776446</v>
      </c>
      <c r="J4133">
        <f>_xlfn.BINOM.INV(BinomTrials,_xlfn.GAMMA.INV(Table3[[#This Row],[RV gamma]],GammaShape1,GammaRate1)/BinomTrials,Table3[[#This Row],[RV binom]])</f>
        <v>1</v>
      </c>
      <c r="K4133" s="1">
        <f>Table3[[#This Row],[Risk 1 Simulated occurences]]*_xlfn.LOGNORM.INV(Table3[[#This Row],[RV lognorm]],(LN(ImpLow1)+LN(ImpUp1))/2,(LN(ImpUp1)-LN(ImpLow1))/3.29)</f>
        <v>25671.597901181998</v>
      </c>
      <c r="L4133">
        <f>_xlfn.BINOM.INV(BinomTrials,_xlfn.GAMMA.INV(Table3[[#This Row],[RV gamma]],GammaShape2,GammaRate2)/BinomTrials,Table3[[#This Row],[RV binom]])</f>
        <v>0</v>
      </c>
      <c r="M4133" s="1">
        <f>Table3[[#This Row],[Risk 2 simulated occurences]]*_xlfn.LOGNORM.INV(Table3[[#This Row],[RV lognorm]],(LN(ImpLow2)+LN(ImpUp2))/2,(LN(ImpUp2)-LN(ImpLow2))/3.29)</f>
        <v>0</v>
      </c>
    </row>
    <row r="4134" spans="7:13">
      <c r="G4134">
        <v>0.91772693531481875</v>
      </c>
      <c r="H4134">
        <v>7.297648306608967E-2</v>
      </c>
      <c r="I4134">
        <v>0.22822603081736062</v>
      </c>
      <c r="J4134">
        <f>_xlfn.BINOM.INV(BinomTrials,_xlfn.GAMMA.INV(Table3[[#This Row],[RV gamma]],GammaShape1,GammaRate1)/BinomTrials,Table3[[#This Row],[RV binom]])</f>
        <v>0</v>
      </c>
      <c r="K4134" s="1">
        <f>Table3[[#This Row],[Risk 1 Simulated occurences]]*_xlfn.LOGNORM.INV(Table3[[#This Row],[RV lognorm]],(LN(ImpLow1)+LN(ImpUp1))/2,(LN(ImpUp1)-LN(ImpLow1))/3.29)</f>
        <v>0</v>
      </c>
      <c r="L4134">
        <f>_xlfn.BINOM.INV(BinomTrials,_xlfn.GAMMA.INV(Table3[[#This Row],[RV gamma]],GammaShape2,GammaRate2)/BinomTrials,Table3[[#This Row],[RV binom]])</f>
        <v>0</v>
      </c>
      <c r="M4134" s="1">
        <f>Table3[[#This Row],[Risk 2 simulated occurences]]*_xlfn.LOGNORM.INV(Table3[[#This Row],[RV lognorm]],(LN(ImpLow2)+LN(ImpUp2))/2,(LN(ImpUp2)-LN(ImpLow2))/3.29)</f>
        <v>0</v>
      </c>
    </row>
    <row r="4135" spans="7:13">
      <c r="G4135">
        <v>0.23660183615824293</v>
      </c>
      <c r="H4135">
        <v>0.51575089176918887</v>
      </c>
      <c r="I4135">
        <v>0.79489994738013481</v>
      </c>
      <c r="J4135">
        <f>_xlfn.BINOM.INV(BinomTrials,_xlfn.GAMMA.INV(Table3[[#This Row],[RV gamma]],GammaShape1,GammaRate1)/BinomTrials,Table3[[#This Row],[RV binom]])</f>
        <v>0</v>
      </c>
      <c r="K4135" s="1">
        <f>Table3[[#This Row],[Risk 1 Simulated occurences]]*_xlfn.LOGNORM.INV(Table3[[#This Row],[RV lognorm]],(LN(ImpLow1)+LN(ImpUp1))/2,(LN(ImpUp1)-LN(ImpLow1))/3.29)</f>
        <v>0</v>
      </c>
      <c r="L4135">
        <f>_xlfn.BINOM.INV(BinomTrials,_xlfn.GAMMA.INV(Table3[[#This Row],[RV gamma]],GammaShape2,GammaRate2)/BinomTrials,Table3[[#This Row],[RV binom]])</f>
        <v>0</v>
      </c>
      <c r="M4135" s="1">
        <f>Table3[[#This Row],[Risk 2 simulated occurences]]*_xlfn.LOGNORM.INV(Table3[[#This Row],[RV lognorm]],(LN(ImpLow2)+LN(ImpUp2))/2,(LN(ImpUp2)-LN(ImpLow2))/3.29)</f>
        <v>0</v>
      </c>
    </row>
    <row r="4136" spans="7:13">
      <c r="G4136">
        <v>0.56706031158895243</v>
      </c>
      <c r="H4136">
        <v>0.2252379647573633</v>
      </c>
      <c r="I4136">
        <v>0.88341561792577417</v>
      </c>
      <c r="J4136">
        <f>_xlfn.BINOM.INV(BinomTrials,_xlfn.GAMMA.INV(Table3[[#This Row],[RV gamma]],GammaShape1,GammaRate1)/BinomTrials,Table3[[#This Row],[RV binom]])</f>
        <v>0</v>
      </c>
      <c r="K4136" s="1">
        <f>Table3[[#This Row],[Risk 1 Simulated occurences]]*_xlfn.LOGNORM.INV(Table3[[#This Row],[RV lognorm]],(LN(ImpLow1)+LN(ImpUp1))/2,(LN(ImpUp1)-LN(ImpLow1))/3.29)</f>
        <v>0</v>
      </c>
      <c r="L4136">
        <f>_xlfn.BINOM.INV(BinomTrials,_xlfn.GAMMA.INV(Table3[[#This Row],[RV gamma]],GammaShape2,GammaRate2)/BinomTrials,Table3[[#This Row],[RV binom]])</f>
        <v>0</v>
      </c>
      <c r="M4136" s="1">
        <f>Table3[[#This Row],[Risk 2 simulated occurences]]*_xlfn.LOGNORM.INV(Table3[[#This Row],[RV lognorm]],(LN(ImpLow2)+LN(ImpUp2))/2,(LN(ImpUp2)-LN(ImpLow2))/3.29)</f>
        <v>0</v>
      </c>
    </row>
    <row r="4137" spans="7:13">
      <c r="G4137">
        <v>0.58265687552404444</v>
      </c>
      <c r="H4137">
        <v>0.57447367700490803</v>
      </c>
      <c r="I4137">
        <v>0.56629047848577163</v>
      </c>
      <c r="J4137">
        <f>_xlfn.BINOM.INV(BinomTrials,_xlfn.GAMMA.INV(Table3[[#This Row],[RV gamma]],GammaShape1,GammaRate1)/BinomTrials,Table3[[#This Row],[RV binom]])</f>
        <v>0</v>
      </c>
      <c r="K4137" s="1">
        <f>Table3[[#This Row],[Risk 1 Simulated occurences]]*_xlfn.LOGNORM.INV(Table3[[#This Row],[RV lognorm]],(LN(ImpLow1)+LN(ImpUp1))/2,(LN(ImpUp1)-LN(ImpLow1))/3.29)</f>
        <v>0</v>
      </c>
      <c r="L4137">
        <f>_xlfn.BINOM.INV(BinomTrials,_xlfn.GAMMA.INV(Table3[[#This Row],[RV gamma]],GammaShape2,GammaRate2)/BinomTrials,Table3[[#This Row],[RV binom]])</f>
        <v>0</v>
      </c>
      <c r="M4137" s="1">
        <f>Table3[[#This Row],[Risk 2 simulated occurences]]*_xlfn.LOGNORM.INV(Table3[[#This Row],[RV lognorm]],(LN(ImpLow2)+LN(ImpUp2))/2,(LN(ImpUp2)-LN(ImpLow2))/3.29)</f>
        <v>0</v>
      </c>
    </row>
    <row r="4138" spans="7:13">
      <c r="G4138">
        <v>0.71410693261497982</v>
      </c>
      <c r="H4138">
        <v>0.1790894214897833</v>
      </c>
      <c r="I4138">
        <v>0.64407191036458677</v>
      </c>
      <c r="J4138">
        <f>_xlfn.BINOM.INV(BinomTrials,_xlfn.GAMMA.INV(Table3[[#This Row],[RV gamma]],GammaShape1,GammaRate1)/BinomTrials,Table3[[#This Row],[RV binom]])</f>
        <v>0</v>
      </c>
      <c r="K4138" s="1">
        <f>Table3[[#This Row],[Risk 1 Simulated occurences]]*_xlfn.LOGNORM.INV(Table3[[#This Row],[RV lognorm]],(LN(ImpLow1)+LN(ImpUp1))/2,(LN(ImpUp1)-LN(ImpLow1))/3.29)</f>
        <v>0</v>
      </c>
      <c r="L4138">
        <f>_xlfn.BINOM.INV(BinomTrials,_xlfn.GAMMA.INV(Table3[[#This Row],[RV gamma]],GammaShape2,GammaRate2)/BinomTrials,Table3[[#This Row],[RV binom]])</f>
        <v>0</v>
      </c>
      <c r="M4138" s="1">
        <f>Table3[[#This Row],[Risk 2 simulated occurences]]*_xlfn.LOGNORM.INV(Table3[[#This Row],[RV lognorm]],(LN(ImpLow2)+LN(ImpUp2))/2,(LN(ImpUp2)-LN(ImpLow2))/3.29)</f>
        <v>0</v>
      </c>
    </row>
    <row r="4139" spans="7:13">
      <c r="G4139">
        <v>0.99521645996496844</v>
      </c>
      <c r="H4139">
        <v>0.95590697878781095</v>
      </c>
      <c r="I4139">
        <v>0.91659749761065357</v>
      </c>
      <c r="J4139">
        <f>_xlfn.BINOM.INV(BinomTrials,_xlfn.GAMMA.INV(Table3[[#This Row],[RV gamma]],GammaShape1,GammaRate1)/BinomTrials,Table3[[#This Row],[RV binom]])</f>
        <v>3</v>
      </c>
      <c r="K4139" s="1">
        <f>Table3[[#This Row],[Risk 1 Simulated occurences]]*_xlfn.LOGNORM.INV(Table3[[#This Row],[RV lognorm]],(LN(ImpLow1)+LN(ImpUp1))/2,(LN(ImpUp1)-LN(ImpLow1))/3.29)</f>
        <v>249658.94011678477</v>
      </c>
      <c r="L4139">
        <f>_xlfn.BINOM.INV(BinomTrials,_xlfn.GAMMA.INV(Table3[[#This Row],[RV gamma]],GammaShape2,GammaRate2)/BinomTrials,Table3[[#This Row],[RV binom]])</f>
        <v>1</v>
      </c>
      <c r="M4139" s="1">
        <f>Table3[[#This Row],[Risk 2 simulated occurences]]*_xlfn.LOGNORM.INV(Table3[[#This Row],[RV lognorm]],(LN(ImpLow2)+LN(ImpUp2))/2,(LN(ImpUp2)-LN(ImpLow2))/3.29)</f>
        <v>8321964.6705595106</v>
      </c>
    </row>
    <row r="4140" spans="7:13">
      <c r="G4140">
        <v>0.60304263122521462</v>
      </c>
      <c r="H4140">
        <v>0.92859248673943451</v>
      </c>
      <c r="I4140">
        <v>0.2541423422536544</v>
      </c>
      <c r="J4140">
        <f>_xlfn.BINOM.INV(BinomTrials,_xlfn.GAMMA.INV(Table3[[#This Row],[RV gamma]],GammaShape1,GammaRate1)/BinomTrials,Table3[[#This Row],[RV binom]])</f>
        <v>2</v>
      </c>
      <c r="K4140" s="1">
        <f>Table3[[#This Row],[Risk 1 Simulated occurences]]*_xlfn.LOGNORM.INV(Table3[[#This Row],[RV lognorm]],(LN(ImpLow1)+LN(ImpUp1))/2,(LN(ImpUp1)-LN(ImpLow1))/3.29)</f>
        <v>39807.31017290103</v>
      </c>
      <c r="L4140">
        <f>_xlfn.BINOM.INV(BinomTrials,_xlfn.GAMMA.INV(Table3[[#This Row],[RV gamma]],GammaShape2,GammaRate2)/BinomTrials,Table3[[#This Row],[RV binom]])</f>
        <v>1</v>
      </c>
      <c r="M4140" s="1">
        <f>Table3[[#This Row],[Risk 2 simulated occurences]]*_xlfn.LOGNORM.INV(Table3[[#This Row],[RV lognorm]],(LN(ImpLow2)+LN(ImpUp2))/2,(LN(ImpUp2)-LN(ImpLow2))/3.29)</f>
        <v>1990365.5086450526</v>
      </c>
    </row>
    <row r="4141" spans="7:13">
      <c r="G4141">
        <v>0.33750300218234908</v>
      </c>
      <c r="H4141">
        <v>0.85392462967612059</v>
      </c>
      <c r="I4141">
        <v>0.37034625716989222</v>
      </c>
      <c r="J4141">
        <f>_xlfn.BINOM.INV(BinomTrials,_xlfn.GAMMA.INV(Table3[[#This Row],[RV gamma]],GammaShape1,GammaRate1)/BinomTrials,Table3[[#This Row],[RV binom]])</f>
        <v>1</v>
      </c>
      <c r="K4141" s="1">
        <f>Table3[[#This Row],[Risk 1 Simulated occurences]]*_xlfn.LOGNORM.INV(Table3[[#This Row],[RV lognorm]],(LN(ImpLow1)+LN(ImpUp1))/2,(LN(ImpUp1)-LN(ImpLow1))/3.29)</f>
        <v>25084.84510716626</v>
      </c>
      <c r="L4141">
        <f>_xlfn.BINOM.INV(BinomTrials,_xlfn.GAMMA.INV(Table3[[#This Row],[RV gamma]],GammaShape2,GammaRate2)/BinomTrials,Table3[[#This Row],[RV binom]])</f>
        <v>1</v>
      </c>
      <c r="M4141" s="1">
        <f>Table3[[#This Row],[Risk 2 simulated occurences]]*_xlfn.LOGNORM.INV(Table3[[#This Row],[RV lognorm]],(LN(ImpLow2)+LN(ImpUp2))/2,(LN(ImpUp2)-LN(ImpLow2))/3.29)</f>
        <v>2508484.5107166274</v>
      </c>
    </row>
    <row r="4142" spans="7:13">
      <c r="G4142">
        <v>0.41295767874129008</v>
      </c>
      <c r="H4142">
        <v>0.9112509665597468</v>
      </c>
      <c r="I4142">
        <v>0.40954425437820341</v>
      </c>
      <c r="J4142">
        <f>_xlfn.BINOM.INV(BinomTrials,_xlfn.GAMMA.INV(Table3[[#This Row],[RV gamma]],GammaShape1,GammaRate1)/BinomTrials,Table3[[#This Row],[RV binom]])</f>
        <v>1</v>
      </c>
      <c r="K4142" s="1">
        <f>Table3[[#This Row],[Risk 1 Simulated occurences]]*_xlfn.LOGNORM.INV(Table3[[#This Row],[RV lognorm]],(LN(ImpLow1)+LN(ImpUp1))/2,(LN(ImpUp1)-LN(ImpLow1))/3.29)</f>
        <v>26945.175058921701</v>
      </c>
      <c r="L4142">
        <f>_xlfn.BINOM.INV(BinomTrials,_xlfn.GAMMA.INV(Table3[[#This Row],[RV gamma]],GammaShape2,GammaRate2)/BinomTrials,Table3[[#This Row],[RV binom]])</f>
        <v>1</v>
      </c>
      <c r="M4142" s="1">
        <f>Table3[[#This Row],[Risk 2 simulated occurences]]*_xlfn.LOGNORM.INV(Table3[[#This Row],[RV lognorm]],(LN(ImpLow2)+LN(ImpUp2))/2,(LN(ImpUp2)-LN(ImpLow2))/3.29)</f>
        <v>2694517.5058921715</v>
      </c>
    </row>
    <row r="4143" spans="7:13">
      <c r="G4143">
        <v>0.57970660486244907</v>
      </c>
      <c r="H4143">
        <v>0.39499496966367353</v>
      </c>
      <c r="I4143">
        <v>0.21028333446489803</v>
      </c>
      <c r="J4143">
        <f>_xlfn.BINOM.INV(BinomTrials,_xlfn.GAMMA.INV(Table3[[#This Row],[RV gamma]],GammaShape1,GammaRate1)/BinomTrials,Table3[[#This Row],[RV binom]])</f>
        <v>0</v>
      </c>
      <c r="K4143" s="1">
        <f>Table3[[#This Row],[Risk 1 Simulated occurences]]*_xlfn.LOGNORM.INV(Table3[[#This Row],[RV lognorm]],(LN(ImpLow1)+LN(ImpUp1))/2,(LN(ImpUp1)-LN(ImpLow1))/3.29)</f>
        <v>0</v>
      </c>
      <c r="L4143">
        <f>_xlfn.BINOM.INV(BinomTrials,_xlfn.GAMMA.INV(Table3[[#This Row],[RV gamma]],GammaShape2,GammaRate2)/BinomTrials,Table3[[#This Row],[RV binom]])</f>
        <v>0</v>
      </c>
      <c r="M4143" s="1">
        <f>Table3[[#This Row],[Risk 2 simulated occurences]]*_xlfn.LOGNORM.INV(Table3[[#This Row],[RV lognorm]],(LN(ImpLow2)+LN(ImpUp2))/2,(LN(ImpUp2)-LN(ImpLow2))/3.29)</f>
        <v>0</v>
      </c>
    </row>
    <row r="4144" spans="7:13">
      <c r="G4144">
        <v>0.12890792318103272</v>
      </c>
      <c r="H4144">
        <v>0.68045513736105301</v>
      </c>
      <c r="I4144">
        <v>0.23200235154107324</v>
      </c>
      <c r="J4144">
        <f>_xlfn.BINOM.INV(BinomTrials,_xlfn.GAMMA.INV(Table3[[#This Row],[RV gamma]],GammaShape1,GammaRate1)/BinomTrials,Table3[[#This Row],[RV binom]])</f>
        <v>1</v>
      </c>
      <c r="K4144" s="1">
        <f>Table3[[#This Row],[Risk 1 Simulated occurences]]*_xlfn.LOGNORM.INV(Table3[[#This Row],[RV lognorm]],(LN(ImpLow1)+LN(ImpUp1))/2,(LN(ImpUp1)-LN(ImpLow1))/3.29)</f>
        <v>18942.006814452641</v>
      </c>
      <c r="L4144">
        <f>_xlfn.BINOM.INV(BinomTrials,_xlfn.GAMMA.INV(Table3[[#This Row],[RV gamma]],GammaShape2,GammaRate2)/BinomTrials,Table3[[#This Row],[RV binom]])</f>
        <v>0</v>
      </c>
      <c r="M4144" s="1">
        <f>Table3[[#This Row],[Risk 2 simulated occurences]]*_xlfn.LOGNORM.INV(Table3[[#This Row],[RV lognorm]],(LN(ImpLow2)+LN(ImpUp2))/2,(LN(ImpUp2)-LN(ImpLow2))/3.29)</f>
        <v>0</v>
      </c>
    </row>
    <row r="4145" spans="7:13">
      <c r="G4145">
        <v>0.5554649036170286</v>
      </c>
      <c r="H4145">
        <v>0.40949362721736249</v>
      </c>
      <c r="I4145">
        <v>0.26352235081769637</v>
      </c>
      <c r="J4145">
        <f>_xlfn.BINOM.INV(BinomTrials,_xlfn.GAMMA.INV(Table3[[#This Row],[RV gamma]],GammaShape1,GammaRate1)/BinomTrials,Table3[[#This Row],[RV binom]])</f>
        <v>0</v>
      </c>
      <c r="K4145" s="1">
        <f>Table3[[#This Row],[Risk 1 Simulated occurences]]*_xlfn.LOGNORM.INV(Table3[[#This Row],[RV lognorm]],(LN(ImpLow1)+LN(ImpUp1))/2,(LN(ImpUp1)-LN(ImpLow1))/3.29)</f>
        <v>0</v>
      </c>
      <c r="L4145">
        <f>_xlfn.BINOM.INV(BinomTrials,_xlfn.GAMMA.INV(Table3[[#This Row],[RV gamma]],GammaShape2,GammaRate2)/BinomTrials,Table3[[#This Row],[RV binom]])</f>
        <v>0</v>
      </c>
      <c r="M4145" s="1">
        <f>Table3[[#This Row],[Risk 2 simulated occurences]]*_xlfn.LOGNORM.INV(Table3[[#This Row],[RV lognorm]],(LN(ImpLow2)+LN(ImpUp2))/2,(LN(ImpUp2)-LN(ImpLow2))/3.29)</f>
        <v>0</v>
      </c>
    </row>
    <row r="4146" spans="7:13">
      <c r="G4146">
        <v>0.69863509139913837</v>
      </c>
      <c r="H4146">
        <v>0.35939264221088618</v>
      </c>
      <c r="I4146">
        <v>2.0150193022633992E-2</v>
      </c>
      <c r="J4146">
        <f>_xlfn.BINOM.INV(BinomTrials,_xlfn.GAMMA.INV(Table3[[#This Row],[RV gamma]],GammaShape1,GammaRate1)/BinomTrials,Table3[[#This Row],[RV binom]])</f>
        <v>0</v>
      </c>
      <c r="K4146" s="1">
        <f>Table3[[#This Row],[Risk 1 Simulated occurences]]*_xlfn.LOGNORM.INV(Table3[[#This Row],[RV lognorm]],(LN(ImpLow1)+LN(ImpUp1))/2,(LN(ImpUp1)-LN(ImpLow1))/3.29)</f>
        <v>0</v>
      </c>
      <c r="L4146">
        <f>_xlfn.BINOM.INV(BinomTrials,_xlfn.GAMMA.INV(Table3[[#This Row],[RV gamma]],GammaShape2,GammaRate2)/BinomTrials,Table3[[#This Row],[RV binom]])</f>
        <v>0</v>
      </c>
      <c r="M4146" s="1">
        <f>Table3[[#This Row],[Risk 2 simulated occurences]]*_xlfn.LOGNORM.INV(Table3[[#This Row],[RV lognorm]],(LN(ImpLow2)+LN(ImpUp2))/2,(LN(ImpUp2)-LN(ImpLow2))/3.29)</f>
        <v>0</v>
      </c>
    </row>
    <row r="4147" spans="7:13">
      <c r="G4147">
        <v>0.9599811453185888</v>
      </c>
      <c r="H4147">
        <v>0.31213763836405128</v>
      </c>
      <c r="I4147">
        <v>0.66429413140951388</v>
      </c>
      <c r="J4147">
        <f>_xlfn.BINOM.INV(BinomTrials,_xlfn.GAMMA.INV(Table3[[#This Row],[RV gamma]],GammaShape1,GammaRate1)/BinomTrials,Table3[[#This Row],[RV binom]])</f>
        <v>0</v>
      </c>
      <c r="K4147" s="1">
        <f>Table3[[#This Row],[Risk 1 Simulated occurences]]*_xlfn.LOGNORM.INV(Table3[[#This Row],[RV lognorm]],(LN(ImpLow1)+LN(ImpUp1))/2,(LN(ImpUp1)-LN(ImpLow1))/3.29)</f>
        <v>0</v>
      </c>
      <c r="L4147">
        <f>_xlfn.BINOM.INV(BinomTrials,_xlfn.GAMMA.INV(Table3[[#This Row],[RV gamma]],GammaShape2,GammaRate2)/BinomTrials,Table3[[#This Row],[RV binom]])</f>
        <v>0</v>
      </c>
      <c r="M4147" s="1">
        <f>Table3[[#This Row],[Risk 2 simulated occurences]]*_xlfn.LOGNORM.INV(Table3[[#This Row],[RV lognorm]],(LN(ImpLow2)+LN(ImpUp2))/2,(LN(ImpUp2)-LN(ImpLow2))/3.29)</f>
        <v>0</v>
      </c>
    </row>
    <row r="4148" spans="7:13">
      <c r="G4148">
        <v>0.40310936952154586</v>
      </c>
      <c r="H4148">
        <v>9.7287984610203646E-2</v>
      </c>
      <c r="I4148">
        <v>0.79146659969886146</v>
      </c>
      <c r="J4148">
        <f>_xlfn.BINOM.INV(BinomTrials,_xlfn.GAMMA.INV(Table3[[#This Row],[RV gamma]],GammaShape1,GammaRate1)/BinomTrials,Table3[[#This Row],[RV binom]])</f>
        <v>0</v>
      </c>
      <c r="K4148" s="1">
        <f>Table3[[#This Row],[Risk 1 Simulated occurences]]*_xlfn.LOGNORM.INV(Table3[[#This Row],[RV lognorm]],(LN(ImpLow1)+LN(ImpUp1))/2,(LN(ImpUp1)-LN(ImpLow1))/3.29)</f>
        <v>0</v>
      </c>
      <c r="L4148">
        <f>_xlfn.BINOM.INV(BinomTrials,_xlfn.GAMMA.INV(Table3[[#This Row],[RV gamma]],GammaShape2,GammaRate2)/BinomTrials,Table3[[#This Row],[RV binom]])</f>
        <v>0</v>
      </c>
      <c r="M4148" s="1">
        <f>Table3[[#This Row],[Risk 2 simulated occurences]]*_xlfn.LOGNORM.INV(Table3[[#This Row],[RV lognorm]],(LN(ImpLow2)+LN(ImpUp2))/2,(LN(ImpUp2)-LN(ImpLow2))/3.29)</f>
        <v>0</v>
      </c>
    </row>
    <row r="4149" spans="7:13">
      <c r="G4149">
        <v>5.9173548621671998E-2</v>
      </c>
      <c r="H4149">
        <v>0.11915734369268517</v>
      </c>
      <c r="I4149">
        <v>0.17914113876369836</v>
      </c>
      <c r="J4149">
        <f>_xlfn.BINOM.INV(BinomTrials,_xlfn.GAMMA.INV(Table3[[#This Row],[RV gamma]],GammaShape1,GammaRate1)/BinomTrials,Table3[[#This Row],[RV binom]])</f>
        <v>0</v>
      </c>
      <c r="K4149" s="1">
        <f>Table3[[#This Row],[Risk 1 Simulated occurences]]*_xlfn.LOGNORM.INV(Table3[[#This Row],[RV lognorm]],(LN(ImpLow1)+LN(ImpUp1))/2,(LN(ImpUp1)-LN(ImpLow1))/3.29)</f>
        <v>0</v>
      </c>
      <c r="L4149">
        <f>_xlfn.BINOM.INV(BinomTrials,_xlfn.GAMMA.INV(Table3[[#This Row],[RV gamma]],GammaShape2,GammaRate2)/BinomTrials,Table3[[#This Row],[RV binom]])</f>
        <v>0</v>
      </c>
      <c r="M4149" s="1">
        <f>Table3[[#This Row],[Risk 2 simulated occurences]]*_xlfn.LOGNORM.INV(Table3[[#This Row],[RV lognorm]],(LN(ImpLow2)+LN(ImpUp2))/2,(LN(ImpUp2)-LN(ImpLow2))/3.29)</f>
        <v>0</v>
      </c>
    </row>
    <row r="4150" spans="7:13">
      <c r="G4150">
        <v>0.5298316844412273</v>
      </c>
      <c r="H4150">
        <v>0.67747544295968276</v>
      </c>
      <c r="I4150">
        <v>0.82511920147813822</v>
      </c>
      <c r="J4150">
        <f>_xlfn.BINOM.INV(BinomTrials,_xlfn.GAMMA.INV(Table3[[#This Row],[RV gamma]],GammaShape1,GammaRate1)/BinomTrials,Table3[[#This Row],[RV binom]])</f>
        <v>1</v>
      </c>
      <c r="K4150" s="1">
        <f>Table3[[#This Row],[Risk 1 Simulated occurences]]*_xlfn.LOGNORM.INV(Table3[[#This Row],[RV lognorm]],(LN(ImpLow1)+LN(ImpUp1))/2,(LN(ImpUp1)-LN(ImpLow1))/3.29)</f>
        <v>60842.952138406617</v>
      </c>
      <c r="L4150">
        <f>_xlfn.BINOM.INV(BinomTrials,_xlfn.GAMMA.INV(Table3[[#This Row],[RV gamma]],GammaShape2,GammaRate2)/BinomTrials,Table3[[#This Row],[RV binom]])</f>
        <v>0</v>
      </c>
      <c r="M4150" s="1">
        <f>Table3[[#This Row],[Risk 2 simulated occurences]]*_xlfn.LOGNORM.INV(Table3[[#This Row],[RV lognorm]],(LN(ImpLow2)+LN(ImpUp2))/2,(LN(ImpUp2)-LN(ImpLow2))/3.29)</f>
        <v>0</v>
      </c>
    </row>
    <row r="4151" spans="7:13">
      <c r="G4151">
        <v>0.88112040370754918</v>
      </c>
      <c r="H4151">
        <v>0.32976982338808936</v>
      </c>
      <c r="I4151">
        <v>0.77841924306862953</v>
      </c>
      <c r="J4151">
        <f>_xlfn.BINOM.INV(BinomTrials,_xlfn.GAMMA.INV(Table3[[#This Row],[RV gamma]],GammaShape1,GammaRate1)/BinomTrials,Table3[[#This Row],[RV binom]])</f>
        <v>0</v>
      </c>
      <c r="K4151" s="1">
        <f>Table3[[#This Row],[Risk 1 Simulated occurences]]*_xlfn.LOGNORM.INV(Table3[[#This Row],[RV lognorm]],(LN(ImpLow1)+LN(ImpUp1))/2,(LN(ImpUp1)-LN(ImpLow1))/3.29)</f>
        <v>0</v>
      </c>
      <c r="L4151">
        <f>_xlfn.BINOM.INV(BinomTrials,_xlfn.GAMMA.INV(Table3[[#This Row],[RV gamma]],GammaShape2,GammaRate2)/BinomTrials,Table3[[#This Row],[RV binom]])</f>
        <v>0</v>
      </c>
      <c r="M4151" s="1">
        <f>Table3[[#This Row],[Risk 2 simulated occurences]]*_xlfn.LOGNORM.INV(Table3[[#This Row],[RV lognorm]],(LN(ImpLow2)+LN(ImpUp2))/2,(LN(ImpUp2)-LN(ImpLow2))/3.29)</f>
        <v>0</v>
      </c>
    </row>
    <row r="4152" spans="7:13">
      <c r="G4152">
        <v>0.99062511277879828</v>
      </c>
      <c r="H4152">
        <v>0.4414216836175982</v>
      </c>
      <c r="I4152">
        <v>0.89221825445639824</v>
      </c>
      <c r="J4152">
        <f>_xlfn.BINOM.INV(BinomTrials,_xlfn.GAMMA.INV(Table3[[#This Row],[RV gamma]],GammaShape1,GammaRate1)/BinomTrials,Table3[[#This Row],[RV binom]])</f>
        <v>0</v>
      </c>
      <c r="K4152" s="1">
        <f>Table3[[#This Row],[Risk 1 Simulated occurences]]*_xlfn.LOGNORM.INV(Table3[[#This Row],[RV lognorm]],(LN(ImpLow1)+LN(ImpUp1))/2,(LN(ImpUp1)-LN(ImpLow1))/3.29)</f>
        <v>0</v>
      </c>
      <c r="L4152">
        <f>_xlfn.BINOM.INV(BinomTrials,_xlfn.GAMMA.INV(Table3[[#This Row],[RV gamma]],GammaShape2,GammaRate2)/BinomTrials,Table3[[#This Row],[RV binom]])</f>
        <v>0</v>
      </c>
      <c r="M4152" s="1">
        <f>Table3[[#This Row],[Risk 2 simulated occurences]]*_xlfn.LOGNORM.INV(Table3[[#This Row],[RV lognorm]],(LN(ImpLow2)+LN(ImpUp2))/2,(LN(ImpUp2)-LN(ImpLow2))/3.29)</f>
        <v>0</v>
      </c>
    </row>
    <row r="4153" spans="7:13">
      <c r="G4153">
        <v>0.43627047326242108</v>
      </c>
      <c r="H4153">
        <v>0.97423656097344891</v>
      </c>
      <c r="I4153">
        <v>0.51220264868447685</v>
      </c>
      <c r="J4153">
        <f>_xlfn.BINOM.INV(BinomTrials,_xlfn.GAMMA.INV(Table3[[#This Row],[RV gamma]],GammaShape1,GammaRate1)/BinomTrials,Table3[[#This Row],[RV binom]])</f>
        <v>2</v>
      </c>
      <c r="K4153" s="1">
        <f>Table3[[#This Row],[Risk 1 Simulated occurences]]*_xlfn.LOGNORM.INV(Table3[[#This Row],[RV lognorm]],(LN(ImpLow1)+LN(ImpUp1))/2,(LN(ImpUp1)-LN(ImpLow1))/3.29)</f>
        <v>64614.287480914209</v>
      </c>
      <c r="L4153">
        <f>_xlfn.BINOM.INV(BinomTrials,_xlfn.GAMMA.INV(Table3[[#This Row],[RV gamma]],GammaShape2,GammaRate2)/BinomTrials,Table3[[#This Row],[RV binom]])</f>
        <v>1</v>
      </c>
      <c r="M4153" s="1">
        <f>Table3[[#This Row],[Risk 2 simulated occurences]]*_xlfn.LOGNORM.INV(Table3[[#This Row],[RV lognorm]],(LN(ImpLow2)+LN(ImpUp2))/2,(LN(ImpUp2)-LN(ImpLow2))/3.29)</f>
        <v>3230714.3740457115</v>
      </c>
    </row>
    <row r="4154" spans="7:13">
      <c r="G4154">
        <v>0.39784412151102166</v>
      </c>
      <c r="H4154">
        <v>0.99388028075633583</v>
      </c>
      <c r="I4154">
        <v>0.58991644000165</v>
      </c>
      <c r="J4154">
        <f>_xlfn.BINOM.INV(BinomTrials,_xlfn.GAMMA.INV(Table3[[#This Row],[RV gamma]],GammaShape1,GammaRate1)/BinomTrials,Table3[[#This Row],[RV binom]])</f>
        <v>3</v>
      </c>
      <c r="K4154" s="1">
        <f>Table3[[#This Row],[Risk 1 Simulated occurences]]*_xlfn.LOGNORM.INV(Table3[[#This Row],[RV lognorm]],(LN(ImpLow1)+LN(ImpUp1))/2,(LN(ImpUp1)-LN(ImpLow1))/3.29)</f>
        <v>111229.1272917718</v>
      </c>
      <c r="L4154">
        <f>_xlfn.BINOM.INV(BinomTrials,_xlfn.GAMMA.INV(Table3[[#This Row],[RV gamma]],GammaShape2,GammaRate2)/BinomTrials,Table3[[#This Row],[RV binom]])</f>
        <v>2</v>
      </c>
      <c r="M4154" s="1">
        <f>Table3[[#This Row],[Risk 2 simulated occurences]]*_xlfn.LOGNORM.INV(Table3[[#This Row],[RV lognorm]],(LN(ImpLow2)+LN(ImpUp2))/2,(LN(ImpUp2)-LN(ImpLow2))/3.29)</f>
        <v>7415275.1527847908</v>
      </c>
    </row>
    <row r="4155" spans="7:13">
      <c r="G4155">
        <v>0.56615023574146917</v>
      </c>
      <c r="H4155">
        <v>0.14587867173639996</v>
      </c>
      <c r="I4155">
        <v>0.72560710773133075</v>
      </c>
      <c r="J4155">
        <f>_xlfn.BINOM.INV(BinomTrials,_xlfn.GAMMA.INV(Table3[[#This Row],[RV gamma]],GammaShape1,GammaRate1)/BinomTrials,Table3[[#This Row],[RV binom]])</f>
        <v>0</v>
      </c>
      <c r="K4155" s="1">
        <f>Table3[[#This Row],[Risk 1 Simulated occurences]]*_xlfn.LOGNORM.INV(Table3[[#This Row],[RV lognorm]],(LN(ImpLow1)+LN(ImpUp1))/2,(LN(ImpUp1)-LN(ImpLow1))/3.29)</f>
        <v>0</v>
      </c>
      <c r="L4155">
        <f>_xlfn.BINOM.INV(BinomTrials,_xlfn.GAMMA.INV(Table3[[#This Row],[RV gamma]],GammaShape2,GammaRate2)/BinomTrials,Table3[[#This Row],[RV binom]])</f>
        <v>0</v>
      </c>
      <c r="M4155" s="1">
        <f>Table3[[#This Row],[Risk 2 simulated occurences]]*_xlfn.LOGNORM.INV(Table3[[#This Row],[RV lognorm]],(LN(ImpLow2)+LN(ImpUp2))/2,(LN(ImpUp2)-LN(ImpLow2))/3.29)</f>
        <v>0</v>
      </c>
    </row>
    <row r="4156" spans="7:13">
      <c r="G4156">
        <v>0.28701210687263501</v>
      </c>
      <c r="H4156">
        <v>0.78283587367405927</v>
      </c>
      <c r="I4156">
        <v>0.27865964047548342</v>
      </c>
      <c r="J4156">
        <f>_xlfn.BINOM.INV(BinomTrials,_xlfn.GAMMA.INV(Table3[[#This Row],[RV gamma]],GammaShape1,GammaRate1)/BinomTrials,Table3[[#This Row],[RV binom]])</f>
        <v>1</v>
      </c>
      <c r="K4156" s="1">
        <f>Table3[[#This Row],[Risk 1 Simulated occurences]]*_xlfn.LOGNORM.INV(Table3[[#This Row],[RV lognorm]],(LN(ImpLow1)+LN(ImpUp1))/2,(LN(ImpUp1)-LN(ImpLow1))/3.29)</f>
        <v>20971.66201843098</v>
      </c>
      <c r="L4156">
        <f>_xlfn.BINOM.INV(BinomTrials,_xlfn.GAMMA.INV(Table3[[#This Row],[RV gamma]],GammaShape2,GammaRate2)/BinomTrials,Table3[[#This Row],[RV binom]])</f>
        <v>0</v>
      </c>
      <c r="M4156" s="1">
        <f>Table3[[#This Row],[Risk 2 simulated occurences]]*_xlfn.LOGNORM.INV(Table3[[#This Row],[RV lognorm]],(LN(ImpLow2)+LN(ImpUp2))/2,(LN(ImpUp2)-LN(ImpLow2))/3.29)</f>
        <v>0</v>
      </c>
    </row>
    <row r="4157" spans="7:13">
      <c r="G4157">
        <v>0.81248020837664614</v>
      </c>
      <c r="H4157">
        <v>0.12252883991344313</v>
      </c>
      <c r="I4157">
        <v>0.43257747145024011</v>
      </c>
      <c r="J4157">
        <f>_xlfn.BINOM.INV(BinomTrials,_xlfn.GAMMA.INV(Table3[[#This Row],[RV gamma]],GammaShape1,GammaRate1)/BinomTrials,Table3[[#This Row],[RV binom]])</f>
        <v>0</v>
      </c>
      <c r="K4157" s="1">
        <f>Table3[[#This Row],[Risk 1 Simulated occurences]]*_xlfn.LOGNORM.INV(Table3[[#This Row],[RV lognorm]],(LN(ImpLow1)+LN(ImpUp1))/2,(LN(ImpUp1)-LN(ImpLow1))/3.29)</f>
        <v>0</v>
      </c>
      <c r="L4157">
        <f>_xlfn.BINOM.INV(BinomTrials,_xlfn.GAMMA.INV(Table3[[#This Row],[RV gamma]],GammaShape2,GammaRate2)/BinomTrials,Table3[[#This Row],[RV binom]])</f>
        <v>0</v>
      </c>
      <c r="M4157" s="1">
        <f>Table3[[#This Row],[Risk 2 simulated occurences]]*_xlfn.LOGNORM.INV(Table3[[#This Row],[RV lognorm]],(LN(ImpLow2)+LN(ImpUp2))/2,(LN(ImpUp2)-LN(ImpLow2))/3.29)</f>
        <v>0</v>
      </c>
    </row>
    <row r="4158" spans="7:13">
      <c r="G4158">
        <v>0.35486218629165656</v>
      </c>
      <c r="H4158">
        <v>0.34221242523855178</v>
      </c>
      <c r="I4158">
        <v>0.329562664185447</v>
      </c>
      <c r="J4158">
        <f>_xlfn.BINOM.INV(BinomTrials,_xlfn.GAMMA.INV(Table3[[#This Row],[RV gamma]],GammaShape1,GammaRate1)/BinomTrials,Table3[[#This Row],[RV binom]])</f>
        <v>0</v>
      </c>
      <c r="K4158" s="1">
        <f>Table3[[#This Row],[Risk 1 Simulated occurences]]*_xlfn.LOGNORM.INV(Table3[[#This Row],[RV lognorm]],(LN(ImpLow1)+LN(ImpUp1))/2,(LN(ImpUp1)-LN(ImpLow1))/3.29)</f>
        <v>0</v>
      </c>
      <c r="L4158">
        <f>_xlfn.BINOM.INV(BinomTrials,_xlfn.GAMMA.INV(Table3[[#This Row],[RV gamma]],GammaShape2,GammaRate2)/BinomTrials,Table3[[#This Row],[RV binom]])</f>
        <v>0</v>
      </c>
      <c r="M4158" s="1">
        <f>Table3[[#This Row],[Risk 2 simulated occurences]]*_xlfn.LOGNORM.INV(Table3[[#This Row],[RV lognorm]],(LN(ImpLow2)+LN(ImpUp2))/2,(LN(ImpUp2)-LN(ImpLow2))/3.29)</f>
        <v>0</v>
      </c>
    </row>
    <row r="4159" spans="7:13">
      <c r="G4159">
        <v>0.1687650038715289</v>
      </c>
      <c r="H4159">
        <v>0.56423098433959806</v>
      </c>
      <c r="I4159">
        <v>0.95969696480766731</v>
      </c>
      <c r="J4159">
        <f>_xlfn.BINOM.INV(BinomTrials,_xlfn.GAMMA.INV(Table3[[#This Row],[RV gamma]],GammaShape1,GammaRate1)/BinomTrials,Table3[[#This Row],[RV binom]])</f>
        <v>0</v>
      </c>
      <c r="K4159" s="1">
        <f>Table3[[#This Row],[Risk 1 Simulated occurences]]*_xlfn.LOGNORM.INV(Table3[[#This Row],[RV lognorm]],(LN(ImpLow1)+LN(ImpUp1))/2,(LN(ImpUp1)-LN(ImpLow1))/3.29)</f>
        <v>0</v>
      </c>
      <c r="L4159">
        <f>_xlfn.BINOM.INV(BinomTrials,_xlfn.GAMMA.INV(Table3[[#This Row],[RV gamma]],GammaShape2,GammaRate2)/BinomTrials,Table3[[#This Row],[RV binom]])</f>
        <v>0</v>
      </c>
      <c r="M4159" s="1">
        <f>Table3[[#This Row],[Risk 2 simulated occurences]]*_xlfn.LOGNORM.INV(Table3[[#This Row],[RV lognorm]],(LN(ImpLow2)+LN(ImpUp2))/2,(LN(ImpUp2)-LN(ImpLow2))/3.29)</f>
        <v>0</v>
      </c>
    </row>
    <row r="4160" spans="7:13">
      <c r="G4160">
        <v>0.43342006878620948</v>
      </c>
      <c r="H4160">
        <v>3.0153795625154765E-2</v>
      </c>
      <c r="I4160">
        <v>0.62688752246410007</v>
      </c>
      <c r="J4160">
        <f>_xlfn.BINOM.INV(BinomTrials,_xlfn.GAMMA.INV(Table3[[#This Row],[RV gamma]],GammaShape1,GammaRate1)/BinomTrials,Table3[[#This Row],[RV binom]])</f>
        <v>0</v>
      </c>
      <c r="K4160" s="1">
        <f>Table3[[#This Row],[Risk 1 Simulated occurences]]*_xlfn.LOGNORM.INV(Table3[[#This Row],[RV lognorm]],(LN(ImpLow1)+LN(ImpUp1))/2,(LN(ImpUp1)-LN(ImpLow1))/3.29)</f>
        <v>0</v>
      </c>
      <c r="L4160">
        <f>_xlfn.BINOM.INV(BinomTrials,_xlfn.GAMMA.INV(Table3[[#This Row],[RV gamma]],GammaShape2,GammaRate2)/BinomTrials,Table3[[#This Row],[RV binom]])</f>
        <v>0</v>
      </c>
      <c r="M4160" s="1">
        <f>Table3[[#This Row],[Risk 2 simulated occurences]]*_xlfn.LOGNORM.INV(Table3[[#This Row],[RV lognorm]],(LN(ImpLow2)+LN(ImpUp2))/2,(LN(ImpUp2)-LN(ImpLow2))/3.29)</f>
        <v>0</v>
      </c>
    </row>
    <row r="4161" spans="7:13">
      <c r="G4161">
        <v>0.4910960898227506</v>
      </c>
      <c r="H4161">
        <v>0.79484307197613779</v>
      </c>
      <c r="I4161">
        <v>9.8590054129525109E-2</v>
      </c>
      <c r="J4161">
        <f>_xlfn.BINOM.INV(BinomTrials,_xlfn.GAMMA.INV(Table3[[#This Row],[RV gamma]],GammaShape1,GammaRate1)/BinomTrials,Table3[[#This Row],[RV binom]])</f>
        <v>1</v>
      </c>
      <c r="K4161" s="1">
        <f>Table3[[#This Row],[Risk 1 Simulated occurences]]*_xlfn.LOGNORM.INV(Table3[[#This Row],[RV lognorm]],(LN(ImpLow1)+LN(ImpUp1))/2,(LN(ImpUp1)-LN(ImpLow1))/3.29)</f>
        <v>12823.77921352808</v>
      </c>
      <c r="L4161">
        <f>_xlfn.BINOM.INV(BinomTrials,_xlfn.GAMMA.INV(Table3[[#This Row],[RV gamma]],GammaShape2,GammaRate2)/BinomTrials,Table3[[#This Row],[RV binom]])</f>
        <v>0</v>
      </c>
      <c r="M4161" s="1">
        <f>Table3[[#This Row],[Risk 2 simulated occurences]]*_xlfn.LOGNORM.INV(Table3[[#This Row],[RV lognorm]],(LN(ImpLow2)+LN(ImpUp2))/2,(LN(ImpUp2)-LN(ImpLow2))/3.29)</f>
        <v>0</v>
      </c>
    </row>
    <row r="4162" spans="7:13">
      <c r="G4162">
        <v>0.85198165096900502</v>
      </c>
      <c r="H4162">
        <v>0.92751070294878946</v>
      </c>
      <c r="I4162">
        <v>3.0397549285738519E-3</v>
      </c>
      <c r="J4162">
        <f>_xlfn.BINOM.INV(BinomTrials,_xlfn.GAMMA.INV(Table3[[#This Row],[RV gamma]],GammaShape1,GammaRate1)/BinomTrials,Table3[[#This Row],[RV binom]])</f>
        <v>2</v>
      </c>
      <c r="K4162" s="1">
        <f>Table3[[#This Row],[Risk 1 Simulated occurences]]*_xlfn.LOGNORM.INV(Table3[[#This Row],[RV lognorm]],(LN(ImpLow1)+LN(ImpUp1))/2,(LN(ImpUp1)-LN(ImpLow1))/3.29)</f>
        <v>9271.521119665731</v>
      </c>
      <c r="L4162">
        <f>_xlfn.BINOM.INV(BinomTrials,_xlfn.GAMMA.INV(Table3[[#This Row],[RV gamma]],GammaShape2,GammaRate2)/BinomTrials,Table3[[#This Row],[RV binom]])</f>
        <v>1</v>
      </c>
      <c r="M4162" s="1">
        <f>Table3[[#This Row],[Risk 2 simulated occurences]]*_xlfn.LOGNORM.INV(Table3[[#This Row],[RV lognorm]],(LN(ImpLow2)+LN(ImpUp2))/2,(LN(ImpUp2)-LN(ImpLow2))/3.29)</f>
        <v>463576.05598328594</v>
      </c>
    </row>
    <row r="4163" spans="7:13">
      <c r="G4163">
        <v>0.25560783606749393</v>
      </c>
      <c r="H4163">
        <v>0.67238446030411148</v>
      </c>
      <c r="I4163">
        <v>8.9161084540728991E-2</v>
      </c>
      <c r="J4163">
        <f>_xlfn.BINOM.INV(BinomTrials,_xlfn.GAMMA.INV(Table3[[#This Row],[RV gamma]],GammaShape1,GammaRate1)/BinomTrials,Table3[[#This Row],[RV binom]])</f>
        <v>1</v>
      </c>
      <c r="K4163" s="1">
        <f>Table3[[#This Row],[Risk 1 Simulated occurences]]*_xlfn.LOGNORM.INV(Table3[[#This Row],[RV lognorm]],(LN(ImpLow1)+LN(ImpUp1))/2,(LN(ImpUp1)-LN(ImpLow1))/3.29)</f>
        <v>12328.208772218075</v>
      </c>
      <c r="L4163">
        <f>_xlfn.BINOM.INV(BinomTrials,_xlfn.GAMMA.INV(Table3[[#This Row],[RV gamma]],GammaShape2,GammaRate2)/BinomTrials,Table3[[#This Row],[RV binom]])</f>
        <v>0</v>
      </c>
      <c r="M4163" s="1">
        <f>Table3[[#This Row],[Risk 2 simulated occurences]]*_xlfn.LOGNORM.INV(Table3[[#This Row],[RV lognorm]],(LN(ImpLow2)+LN(ImpUp2))/2,(LN(ImpUp2)-LN(ImpLow2))/3.29)</f>
        <v>0</v>
      </c>
    </row>
    <row r="4164" spans="7:13">
      <c r="G4164">
        <v>9.0078637045844755E-4</v>
      </c>
      <c r="H4164">
        <v>0.76562433120125173</v>
      </c>
      <c r="I4164">
        <v>0.53034787603204503</v>
      </c>
      <c r="J4164">
        <f>_xlfn.BINOM.INV(BinomTrials,_xlfn.GAMMA.INV(Table3[[#This Row],[RV gamma]],GammaShape1,GammaRate1)/BinomTrials,Table3[[#This Row],[RV binom]])</f>
        <v>0</v>
      </c>
      <c r="K4164" s="1">
        <f>Table3[[#This Row],[Risk 1 Simulated occurences]]*_xlfn.LOGNORM.INV(Table3[[#This Row],[RV lognorm]],(LN(ImpLow1)+LN(ImpUp1))/2,(LN(ImpUp1)-LN(ImpLow1))/3.29)</f>
        <v>0</v>
      </c>
      <c r="L4164">
        <f>_xlfn.BINOM.INV(BinomTrials,_xlfn.GAMMA.INV(Table3[[#This Row],[RV gamma]],GammaShape2,GammaRate2)/BinomTrials,Table3[[#This Row],[RV binom]])</f>
        <v>0</v>
      </c>
      <c r="M4164" s="1">
        <f>Table3[[#This Row],[Risk 2 simulated occurences]]*_xlfn.LOGNORM.INV(Table3[[#This Row],[RV lognorm]],(LN(ImpLow2)+LN(ImpUp2))/2,(LN(ImpUp2)-LN(ImpLow2))/3.29)</f>
        <v>0</v>
      </c>
    </row>
    <row r="4165" spans="7:13">
      <c r="G4165">
        <v>0.13951652829512792</v>
      </c>
      <c r="H4165">
        <v>0.84813449943816965</v>
      </c>
      <c r="I4165">
        <v>0.55675247058121136</v>
      </c>
      <c r="J4165">
        <f>_xlfn.BINOM.INV(BinomTrials,_xlfn.GAMMA.INV(Table3[[#This Row],[RV gamma]],GammaShape1,GammaRate1)/BinomTrials,Table3[[#This Row],[RV binom]])</f>
        <v>1</v>
      </c>
      <c r="K4165" s="1">
        <f>Table3[[#This Row],[Risk 1 Simulated occurences]]*_xlfn.LOGNORM.INV(Table3[[#This Row],[RV lognorm]],(LN(ImpLow1)+LN(ImpUp1))/2,(LN(ImpUp1)-LN(ImpLow1))/3.29)</f>
        <v>34945.092752710007</v>
      </c>
      <c r="L4165">
        <f>_xlfn.BINOM.INV(BinomTrials,_xlfn.GAMMA.INV(Table3[[#This Row],[RV gamma]],GammaShape2,GammaRate2)/BinomTrials,Table3[[#This Row],[RV binom]])</f>
        <v>0</v>
      </c>
      <c r="M4165" s="1">
        <f>Table3[[#This Row],[Risk 2 simulated occurences]]*_xlfn.LOGNORM.INV(Table3[[#This Row],[RV lognorm]],(LN(ImpLow2)+LN(ImpUp2))/2,(LN(ImpUp2)-LN(ImpLow2))/3.29)</f>
        <v>0</v>
      </c>
    </row>
    <row r="4166" spans="7:13">
      <c r="G4166">
        <v>0.85429105621496726</v>
      </c>
      <c r="H4166">
        <v>0.59653205731722159</v>
      </c>
      <c r="I4166">
        <v>0.3387730584194758</v>
      </c>
      <c r="J4166">
        <f>_xlfn.BINOM.INV(BinomTrials,_xlfn.GAMMA.INV(Table3[[#This Row],[RV gamma]],GammaShape1,GammaRate1)/BinomTrials,Table3[[#This Row],[RV binom]])</f>
        <v>1</v>
      </c>
      <c r="K4166" s="1">
        <f>Table3[[#This Row],[Risk 1 Simulated occurences]]*_xlfn.LOGNORM.INV(Table3[[#This Row],[RV lognorm]],(LN(ImpLow1)+LN(ImpUp1))/2,(LN(ImpUp1)-LN(ImpLow1))/3.29)</f>
        <v>23638.110980052315</v>
      </c>
      <c r="L4166">
        <f>_xlfn.BINOM.INV(BinomTrials,_xlfn.GAMMA.INV(Table3[[#This Row],[RV gamma]],GammaShape2,GammaRate2)/BinomTrials,Table3[[#This Row],[RV binom]])</f>
        <v>0</v>
      </c>
      <c r="M4166" s="1">
        <f>Table3[[#This Row],[Risk 2 simulated occurences]]*_xlfn.LOGNORM.INV(Table3[[#This Row],[RV lognorm]],(LN(ImpLow2)+LN(ImpUp2))/2,(LN(ImpUp2)-LN(ImpLow2))/3.29)</f>
        <v>0</v>
      </c>
    </row>
    <row r="4167" spans="7:13">
      <c r="G4167">
        <v>6.9781804955462837E-2</v>
      </c>
      <c r="H4167">
        <v>0.91428733054282485</v>
      </c>
      <c r="I4167">
        <v>0.75879285613018688</v>
      </c>
      <c r="J4167">
        <f>_xlfn.BINOM.INV(BinomTrials,_xlfn.GAMMA.INV(Table3[[#This Row],[RV gamma]],GammaShape1,GammaRate1)/BinomTrials,Table3[[#This Row],[RV binom]])</f>
        <v>1</v>
      </c>
      <c r="K4167" s="1">
        <f>Table3[[#This Row],[Risk 1 Simulated occurences]]*_xlfn.LOGNORM.INV(Table3[[#This Row],[RV lognorm]],(LN(ImpLow1)+LN(ImpUp1))/2,(LN(ImpUp1)-LN(ImpLow1))/3.29)</f>
        <v>51701.480168747745</v>
      </c>
      <c r="L4167">
        <f>_xlfn.BINOM.INV(BinomTrials,_xlfn.GAMMA.INV(Table3[[#This Row],[RV gamma]],GammaShape2,GammaRate2)/BinomTrials,Table3[[#This Row],[RV binom]])</f>
        <v>1</v>
      </c>
      <c r="M4167" s="1">
        <f>Table3[[#This Row],[Risk 2 simulated occurences]]*_xlfn.LOGNORM.INV(Table3[[#This Row],[RV lognorm]],(LN(ImpLow2)+LN(ImpUp2))/2,(LN(ImpUp2)-LN(ImpLow2))/3.29)</f>
        <v>5170148.0168747865</v>
      </c>
    </row>
    <row r="4168" spans="7:13">
      <c r="G4168">
        <v>0.82279588646385626</v>
      </c>
      <c r="H4168">
        <v>0.42716443325726522</v>
      </c>
      <c r="I4168">
        <v>3.1532980050674161E-2</v>
      </c>
      <c r="J4168">
        <f>_xlfn.BINOM.INV(BinomTrials,_xlfn.GAMMA.INV(Table3[[#This Row],[RV gamma]],GammaShape1,GammaRate1)/BinomTrials,Table3[[#This Row],[RV binom]])</f>
        <v>0</v>
      </c>
      <c r="K4168" s="1">
        <f>Table3[[#This Row],[Risk 1 Simulated occurences]]*_xlfn.LOGNORM.INV(Table3[[#This Row],[RV lognorm]],(LN(ImpLow1)+LN(ImpUp1))/2,(LN(ImpUp1)-LN(ImpLow1))/3.29)</f>
        <v>0</v>
      </c>
      <c r="L4168">
        <f>_xlfn.BINOM.INV(BinomTrials,_xlfn.GAMMA.INV(Table3[[#This Row],[RV gamma]],GammaShape2,GammaRate2)/BinomTrials,Table3[[#This Row],[RV binom]])</f>
        <v>0</v>
      </c>
      <c r="M4168" s="1">
        <f>Table3[[#This Row],[Risk 2 simulated occurences]]*_xlfn.LOGNORM.INV(Table3[[#This Row],[RV lognorm]],(LN(ImpLow2)+LN(ImpUp2))/2,(LN(ImpUp2)-LN(ImpLow2))/3.29)</f>
        <v>0</v>
      </c>
    </row>
    <row r="4169" spans="7:13">
      <c r="G4169">
        <v>0.73046379803235817</v>
      </c>
      <c r="H4169">
        <v>0.35262975485652209</v>
      </c>
      <c r="I4169">
        <v>0.97479571168068602</v>
      </c>
      <c r="J4169">
        <f>_xlfn.BINOM.INV(BinomTrials,_xlfn.GAMMA.INV(Table3[[#This Row],[RV gamma]],GammaShape1,GammaRate1)/BinomTrials,Table3[[#This Row],[RV binom]])</f>
        <v>0</v>
      </c>
      <c r="K4169" s="1">
        <f>Table3[[#This Row],[Risk 1 Simulated occurences]]*_xlfn.LOGNORM.INV(Table3[[#This Row],[RV lognorm]],(LN(ImpLow1)+LN(ImpUp1))/2,(LN(ImpUp1)-LN(ImpLow1))/3.29)</f>
        <v>0</v>
      </c>
      <c r="L4169">
        <f>_xlfn.BINOM.INV(BinomTrials,_xlfn.GAMMA.INV(Table3[[#This Row],[RV gamma]],GammaShape2,GammaRate2)/BinomTrials,Table3[[#This Row],[RV binom]])</f>
        <v>0</v>
      </c>
      <c r="M4169" s="1">
        <f>Table3[[#This Row],[Risk 2 simulated occurences]]*_xlfn.LOGNORM.INV(Table3[[#This Row],[RV lognorm]],(LN(ImpLow2)+LN(ImpUp2))/2,(LN(ImpUp2)-LN(ImpLow2))/3.29)</f>
        <v>0</v>
      </c>
    </row>
    <row r="4170" spans="7:13">
      <c r="G4170">
        <v>0.90505352984417864</v>
      </c>
      <c r="H4170">
        <v>0.64828987356661349</v>
      </c>
      <c r="I4170">
        <v>0.39152621728904835</v>
      </c>
      <c r="J4170">
        <f>_xlfn.BINOM.INV(BinomTrials,_xlfn.GAMMA.INV(Table3[[#This Row],[RV gamma]],GammaShape1,GammaRate1)/BinomTrials,Table3[[#This Row],[RV binom]])</f>
        <v>1</v>
      </c>
      <c r="K4170" s="1">
        <f>Table3[[#This Row],[Risk 1 Simulated occurences]]*_xlfn.LOGNORM.INV(Table3[[#This Row],[RV lognorm]],(LN(ImpLow1)+LN(ImpUp1))/2,(LN(ImpUp1)-LN(ImpLow1))/3.29)</f>
        <v>26080.084914154173</v>
      </c>
      <c r="L4170">
        <f>_xlfn.BINOM.INV(BinomTrials,_xlfn.GAMMA.INV(Table3[[#This Row],[RV gamma]],GammaShape2,GammaRate2)/BinomTrials,Table3[[#This Row],[RV binom]])</f>
        <v>0</v>
      </c>
      <c r="M4170" s="1">
        <f>Table3[[#This Row],[Risk 2 simulated occurences]]*_xlfn.LOGNORM.INV(Table3[[#This Row],[RV lognorm]],(LN(ImpLow2)+LN(ImpUp2))/2,(LN(ImpUp2)-LN(ImpLow2))/3.29)</f>
        <v>0</v>
      </c>
    </row>
    <row r="4171" spans="7:13">
      <c r="G4171">
        <v>0.23467609110971729</v>
      </c>
      <c r="H4171">
        <v>0.80790503407265291</v>
      </c>
      <c r="I4171">
        <v>0.3811339770355886</v>
      </c>
      <c r="J4171">
        <f>_xlfn.BINOM.INV(BinomTrials,_xlfn.GAMMA.INV(Table3[[#This Row],[RV gamma]],GammaShape1,GammaRate1)/BinomTrials,Table3[[#This Row],[RV binom]])</f>
        <v>1</v>
      </c>
      <c r="K4171" s="1">
        <f>Table3[[#This Row],[Risk 1 Simulated occurences]]*_xlfn.LOGNORM.INV(Table3[[#This Row],[RV lognorm]],(LN(ImpLow1)+LN(ImpUp1))/2,(LN(ImpUp1)-LN(ImpLow1))/3.29)</f>
        <v>25589.012304249802</v>
      </c>
      <c r="L4171">
        <f>_xlfn.BINOM.INV(BinomTrials,_xlfn.GAMMA.INV(Table3[[#This Row],[RV gamma]],GammaShape2,GammaRate2)/BinomTrials,Table3[[#This Row],[RV binom]])</f>
        <v>0</v>
      </c>
      <c r="M4171" s="1">
        <f>Table3[[#This Row],[Risk 2 simulated occurences]]*_xlfn.LOGNORM.INV(Table3[[#This Row],[RV lognorm]],(LN(ImpLow2)+LN(ImpUp2))/2,(LN(ImpUp2)-LN(ImpLow2))/3.29)</f>
        <v>0</v>
      </c>
    </row>
    <row r="4172" spans="7:13">
      <c r="G4172">
        <v>0.20106328101878207</v>
      </c>
      <c r="H4172">
        <v>0.45990765907797387</v>
      </c>
      <c r="I4172">
        <v>0.71875203713716573</v>
      </c>
      <c r="J4172">
        <f>_xlfn.BINOM.INV(BinomTrials,_xlfn.GAMMA.INV(Table3[[#This Row],[RV gamma]],GammaShape1,GammaRate1)/BinomTrials,Table3[[#This Row],[RV binom]])</f>
        <v>0</v>
      </c>
      <c r="K4172" s="1">
        <f>Table3[[#This Row],[Risk 1 Simulated occurences]]*_xlfn.LOGNORM.INV(Table3[[#This Row],[RV lognorm]],(LN(ImpLow1)+LN(ImpUp1))/2,(LN(ImpUp1)-LN(ImpLow1))/3.29)</f>
        <v>0</v>
      </c>
      <c r="L4172">
        <f>_xlfn.BINOM.INV(BinomTrials,_xlfn.GAMMA.INV(Table3[[#This Row],[RV gamma]],GammaShape2,GammaRate2)/BinomTrials,Table3[[#This Row],[RV binom]])</f>
        <v>0</v>
      </c>
      <c r="M4172" s="1">
        <f>Table3[[#This Row],[Risk 2 simulated occurences]]*_xlfn.LOGNORM.INV(Table3[[#This Row],[RV lognorm]],(LN(ImpLow2)+LN(ImpUp2))/2,(LN(ImpUp2)-LN(ImpLow2))/3.29)</f>
        <v>0</v>
      </c>
    </row>
    <row r="4173" spans="7:13">
      <c r="G4173">
        <v>0.2705640826702882</v>
      </c>
      <c r="H4173">
        <v>0.66802612350696056</v>
      </c>
      <c r="I4173">
        <v>6.5488164343632832E-2</v>
      </c>
      <c r="J4173">
        <f>_xlfn.BINOM.INV(BinomTrials,_xlfn.GAMMA.INV(Table3[[#This Row],[RV gamma]],GammaShape1,GammaRate1)/BinomTrials,Table3[[#This Row],[RV binom]])</f>
        <v>1</v>
      </c>
      <c r="K4173" s="1">
        <f>Table3[[#This Row],[Risk 1 Simulated occurences]]*_xlfn.LOGNORM.INV(Table3[[#This Row],[RV lognorm]],(LN(ImpLow1)+LN(ImpUp1))/2,(LN(ImpUp1)-LN(ImpLow1))/3.29)</f>
        <v>10988.881628612427</v>
      </c>
      <c r="L4173">
        <f>_xlfn.BINOM.INV(BinomTrials,_xlfn.GAMMA.INV(Table3[[#This Row],[RV gamma]],GammaShape2,GammaRate2)/BinomTrials,Table3[[#This Row],[RV binom]])</f>
        <v>0</v>
      </c>
      <c r="M4173" s="1">
        <f>Table3[[#This Row],[Risk 2 simulated occurences]]*_xlfn.LOGNORM.INV(Table3[[#This Row],[RV lognorm]],(LN(ImpLow2)+LN(ImpUp2))/2,(LN(ImpUp2)-LN(ImpLow2))/3.29)</f>
        <v>0</v>
      </c>
    </row>
    <row r="4174" spans="7:13">
      <c r="G4174">
        <v>0.37053743953375956</v>
      </c>
      <c r="H4174">
        <v>0.51505778148540193</v>
      </c>
      <c r="I4174">
        <v>0.65957812343704425</v>
      </c>
      <c r="J4174">
        <f>_xlfn.BINOM.INV(BinomTrials,_xlfn.GAMMA.INV(Table3[[#This Row],[RV gamma]],GammaShape1,GammaRate1)/BinomTrials,Table3[[#This Row],[RV binom]])</f>
        <v>0</v>
      </c>
      <c r="K4174" s="1">
        <f>Table3[[#This Row],[Risk 1 Simulated occurences]]*_xlfn.LOGNORM.INV(Table3[[#This Row],[RV lognorm]],(LN(ImpLow1)+LN(ImpUp1))/2,(LN(ImpUp1)-LN(ImpLow1))/3.29)</f>
        <v>0</v>
      </c>
      <c r="L4174">
        <f>_xlfn.BINOM.INV(BinomTrials,_xlfn.GAMMA.INV(Table3[[#This Row],[RV gamma]],GammaShape2,GammaRate2)/BinomTrials,Table3[[#This Row],[RV binom]])</f>
        <v>0</v>
      </c>
      <c r="M4174" s="1">
        <f>Table3[[#This Row],[Risk 2 simulated occurences]]*_xlfn.LOGNORM.INV(Table3[[#This Row],[RV lognorm]],(LN(ImpLow2)+LN(ImpUp2))/2,(LN(ImpUp2)-LN(ImpLow2))/3.29)</f>
        <v>0</v>
      </c>
    </row>
    <row r="4175" spans="7:13">
      <c r="G4175">
        <v>0.62274624389724165</v>
      </c>
      <c r="H4175">
        <v>0.57613342515012878</v>
      </c>
      <c r="I4175">
        <v>0.52952060640301579</v>
      </c>
      <c r="J4175">
        <f>_xlfn.BINOM.INV(BinomTrials,_xlfn.GAMMA.INV(Table3[[#This Row],[RV gamma]],GammaShape1,GammaRate1)/BinomTrials,Table3[[#This Row],[RV binom]])</f>
        <v>0</v>
      </c>
      <c r="K4175" s="1">
        <f>Table3[[#This Row],[Risk 1 Simulated occurences]]*_xlfn.LOGNORM.INV(Table3[[#This Row],[RV lognorm]],(LN(ImpLow1)+LN(ImpUp1))/2,(LN(ImpUp1)-LN(ImpLow1))/3.29)</f>
        <v>0</v>
      </c>
      <c r="L4175">
        <f>_xlfn.BINOM.INV(BinomTrials,_xlfn.GAMMA.INV(Table3[[#This Row],[RV gamma]],GammaShape2,GammaRate2)/BinomTrials,Table3[[#This Row],[RV binom]])</f>
        <v>0</v>
      </c>
      <c r="M4175" s="1">
        <f>Table3[[#This Row],[Risk 2 simulated occurences]]*_xlfn.LOGNORM.INV(Table3[[#This Row],[RV lognorm]],(LN(ImpLow2)+LN(ImpUp2))/2,(LN(ImpUp2)-LN(ImpLow2))/3.29)</f>
        <v>0</v>
      </c>
    </row>
    <row r="4176" spans="7:13">
      <c r="G4176">
        <v>0.49612118094047586</v>
      </c>
      <c r="H4176">
        <v>7.4476498213818534E-2</v>
      </c>
      <c r="I4176">
        <v>0.65283181548716118</v>
      </c>
      <c r="J4176">
        <f>_xlfn.BINOM.INV(BinomTrials,_xlfn.GAMMA.INV(Table3[[#This Row],[RV gamma]],GammaShape1,GammaRate1)/BinomTrials,Table3[[#This Row],[RV binom]])</f>
        <v>0</v>
      </c>
      <c r="K4176" s="1">
        <f>Table3[[#This Row],[Risk 1 Simulated occurences]]*_xlfn.LOGNORM.INV(Table3[[#This Row],[RV lognorm]],(LN(ImpLow1)+LN(ImpUp1))/2,(LN(ImpUp1)-LN(ImpLow1))/3.29)</f>
        <v>0</v>
      </c>
      <c r="L4176">
        <f>_xlfn.BINOM.INV(BinomTrials,_xlfn.GAMMA.INV(Table3[[#This Row],[RV gamma]],GammaShape2,GammaRate2)/BinomTrials,Table3[[#This Row],[RV binom]])</f>
        <v>0</v>
      </c>
      <c r="M4176" s="1">
        <f>Table3[[#This Row],[Risk 2 simulated occurences]]*_xlfn.LOGNORM.INV(Table3[[#This Row],[RV lognorm]],(LN(ImpLow2)+LN(ImpUp2))/2,(LN(ImpUp2)-LN(ImpLow2))/3.29)</f>
        <v>0</v>
      </c>
    </row>
    <row r="4177" spans="7:13">
      <c r="G4177">
        <v>0.30868806657785924</v>
      </c>
      <c r="H4177">
        <v>0.72650547964801337</v>
      </c>
      <c r="I4177">
        <v>0.14432289271816745</v>
      </c>
      <c r="J4177">
        <f>_xlfn.BINOM.INV(BinomTrials,_xlfn.GAMMA.INV(Table3[[#This Row],[RV gamma]],GammaShape1,GammaRate1)/BinomTrials,Table3[[#This Row],[RV binom]])</f>
        <v>1</v>
      </c>
      <c r="K4177" s="1">
        <f>Table3[[#This Row],[Risk 1 Simulated occurences]]*_xlfn.LOGNORM.INV(Table3[[#This Row],[RV lognorm]],(LN(ImpLow1)+LN(ImpUp1))/2,(LN(ImpUp1)-LN(ImpLow1))/3.29)</f>
        <v>15047.976060839219</v>
      </c>
      <c r="L4177">
        <f>_xlfn.BINOM.INV(BinomTrials,_xlfn.GAMMA.INV(Table3[[#This Row],[RV gamma]],GammaShape2,GammaRate2)/BinomTrials,Table3[[#This Row],[RV binom]])</f>
        <v>0</v>
      </c>
      <c r="M4177" s="1">
        <f>Table3[[#This Row],[Risk 2 simulated occurences]]*_xlfn.LOGNORM.INV(Table3[[#This Row],[RV lognorm]],(LN(ImpLow2)+LN(ImpUp2))/2,(LN(ImpUp2)-LN(ImpLow2))/3.29)</f>
        <v>0</v>
      </c>
    </row>
    <row r="4178" spans="7:13">
      <c r="G4178">
        <v>0.12033497408048016</v>
      </c>
      <c r="H4178">
        <v>0.3775964441604896</v>
      </c>
      <c r="I4178">
        <v>0.63485791424049898</v>
      </c>
      <c r="J4178">
        <f>_xlfn.BINOM.INV(BinomTrials,_xlfn.GAMMA.INV(Table3[[#This Row],[RV gamma]],GammaShape1,GammaRate1)/BinomTrials,Table3[[#This Row],[RV binom]])</f>
        <v>0</v>
      </c>
      <c r="K4178" s="1">
        <f>Table3[[#This Row],[Risk 1 Simulated occurences]]*_xlfn.LOGNORM.INV(Table3[[#This Row],[RV lognorm]],(LN(ImpLow1)+LN(ImpUp1))/2,(LN(ImpUp1)-LN(ImpLow1))/3.29)</f>
        <v>0</v>
      </c>
      <c r="L4178">
        <f>_xlfn.BINOM.INV(BinomTrials,_xlfn.GAMMA.INV(Table3[[#This Row],[RV gamma]],GammaShape2,GammaRate2)/BinomTrials,Table3[[#This Row],[RV binom]])</f>
        <v>0</v>
      </c>
      <c r="M4178" s="1">
        <f>Table3[[#This Row],[Risk 2 simulated occurences]]*_xlfn.LOGNORM.INV(Table3[[#This Row],[RV lognorm]],(LN(ImpLow2)+LN(ImpUp2))/2,(LN(ImpUp2)-LN(ImpLow2))/3.29)</f>
        <v>0</v>
      </c>
    </row>
    <row r="4179" spans="7:13">
      <c r="G4179">
        <v>0.46990937063000604</v>
      </c>
      <c r="H4179">
        <v>0.26343700534824144</v>
      </c>
      <c r="I4179">
        <v>5.6964640066476835E-2</v>
      </c>
      <c r="J4179">
        <f>_xlfn.BINOM.INV(BinomTrials,_xlfn.GAMMA.INV(Table3[[#This Row],[RV gamma]],GammaShape1,GammaRate1)/BinomTrials,Table3[[#This Row],[RV binom]])</f>
        <v>0</v>
      </c>
      <c r="K4179" s="1">
        <f>Table3[[#This Row],[Risk 1 Simulated occurences]]*_xlfn.LOGNORM.INV(Table3[[#This Row],[RV lognorm]],(LN(ImpLow1)+LN(ImpUp1))/2,(LN(ImpUp1)-LN(ImpLow1))/3.29)</f>
        <v>0</v>
      </c>
      <c r="L4179">
        <f>_xlfn.BINOM.INV(BinomTrials,_xlfn.GAMMA.INV(Table3[[#This Row],[RV gamma]],GammaShape2,GammaRate2)/BinomTrials,Table3[[#This Row],[RV binom]])</f>
        <v>0</v>
      </c>
      <c r="M4179" s="1">
        <f>Table3[[#This Row],[Risk 2 simulated occurences]]*_xlfn.LOGNORM.INV(Table3[[#This Row],[RV lognorm]],(LN(ImpLow2)+LN(ImpUp2))/2,(LN(ImpUp2)-LN(ImpLow2))/3.29)</f>
        <v>0</v>
      </c>
    </row>
    <row r="4180" spans="7:13">
      <c r="G4180">
        <v>0.76679217851105719</v>
      </c>
      <c r="H4180">
        <v>0.58574888789362689</v>
      </c>
      <c r="I4180">
        <v>0.40470559727619665</v>
      </c>
      <c r="J4180">
        <f>_xlfn.BINOM.INV(BinomTrials,_xlfn.GAMMA.INV(Table3[[#This Row],[RV gamma]],GammaShape1,GammaRate1)/BinomTrials,Table3[[#This Row],[RV binom]])</f>
        <v>1</v>
      </c>
      <c r="K4180" s="1">
        <f>Table3[[#This Row],[Risk 1 Simulated occurences]]*_xlfn.LOGNORM.INV(Table3[[#This Row],[RV lognorm]],(LN(ImpLow1)+LN(ImpUp1))/2,(LN(ImpUp1)-LN(ImpLow1))/3.29)</f>
        <v>26711.06947845317</v>
      </c>
      <c r="L4180">
        <f>_xlfn.BINOM.INV(BinomTrials,_xlfn.GAMMA.INV(Table3[[#This Row],[RV gamma]],GammaShape2,GammaRate2)/BinomTrials,Table3[[#This Row],[RV binom]])</f>
        <v>0</v>
      </c>
      <c r="M4180" s="1">
        <f>Table3[[#This Row],[Risk 2 simulated occurences]]*_xlfn.LOGNORM.INV(Table3[[#This Row],[RV lognorm]],(LN(ImpLow2)+LN(ImpUp2))/2,(LN(ImpUp2)-LN(ImpLow2))/3.29)</f>
        <v>0</v>
      </c>
    </row>
    <row r="4181" spans="7:13">
      <c r="G4181">
        <v>0.47614423533722022</v>
      </c>
      <c r="H4181">
        <v>0.68155882818696967</v>
      </c>
      <c r="I4181">
        <v>0.88697342103671906</v>
      </c>
      <c r="J4181">
        <f>_xlfn.BINOM.INV(BinomTrials,_xlfn.GAMMA.INV(Table3[[#This Row],[RV gamma]],GammaShape1,GammaRate1)/BinomTrials,Table3[[#This Row],[RV binom]])</f>
        <v>1</v>
      </c>
      <c r="K4181" s="1">
        <f>Table3[[#This Row],[Risk 1 Simulated occurences]]*_xlfn.LOGNORM.INV(Table3[[#This Row],[RV lognorm]],(LN(ImpLow1)+LN(ImpUp1))/2,(LN(ImpUp1)-LN(ImpLow1))/3.29)</f>
        <v>73783.631595880492</v>
      </c>
      <c r="L4181">
        <f>_xlfn.BINOM.INV(BinomTrials,_xlfn.GAMMA.INV(Table3[[#This Row],[RV gamma]],GammaShape2,GammaRate2)/BinomTrials,Table3[[#This Row],[RV binom]])</f>
        <v>0</v>
      </c>
      <c r="M4181" s="1">
        <f>Table3[[#This Row],[Risk 2 simulated occurences]]*_xlfn.LOGNORM.INV(Table3[[#This Row],[RV lognorm]],(LN(ImpLow2)+LN(ImpUp2))/2,(LN(ImpUp2)-LN(ImpLow2))/3.29)</f>
        <v>0</v>
      </c>
    </row>
    <row r="4182" spans="7:13">
      <c r="G4182">
        <v>0.55616331266060626</v>
      </c>
      <c r="H4182">
        <v>0.95922533839904955</v>
      </c>
      <c r="I4182">
        <v>0.3622873641374928</v>
      </c>
      <c r="J4182">
        <f>_xlfn.BINOM.INV(BinomTrials,_xlfn.GAMMA.INV(Table3[[#This Row],[RV gamma]],GammaShape1,GammaRate1)/BinomTrials,Table3[[#This Row],[RV binom]])</f>
        <v>2</v>
      </c>
      <c r="K4182" s="1">
        <f>Table3[[#This Row],[Risk 1 Simulated occurences]]*_xlfn.LOGNORM.INV(Table3[[#This Row],[RV lognorm]],(LN(ImpLow1)+LN(ImpUp1))/2,(LN(ImpUp1)-LN(ImpLow1))/3.29)</f>
        <v>49423.363616393312</v>
      </c>
      <c r="L4182">
        <f>_xlfn.BINOM.INV(BinomTrials,_xlfn.GAMMA.INV(Table3[[#This Row],[RV gamma]],GammaShape2,GammaRate2)/BinomTrials,Table3[[#This Row],[RV binom]])</f>
        <v>1</v>
      </c>
      <c r="M4182" s="1">
        <f>Table3[[#This Row],[Risk 2 simulated occurences]]*_xlfn.LOGNORM.INV(Table3[[#This Row],[RV lognorm]],(LN(ImpLow2)+LN(ImpUp2))/2,(LN(ImpUp2)-LN(ImpLow2))/3.29)</f>
        <v>2471168.1808196665</v>
      </c>
    </row>
    <row r="4183" spans="7:13">
      <c r="G4183">
        <v>0.43679588680937692</v>
      </c>
      <c r="H4183">
        <v>0.70026247282524712</v>
      </c>
      <c r="I4183">
        <v>0.96372905884111726</v>
      </c>
      <c r="J4183">
        <f>_xlfn.BINOM.INV(BinomTrials,_xlfn.GAMMA.INV(Table3[[#This Row],[RV gamma]],GammaShape1,GammaRate1)/BinomTrials,Table3[[#This Row],[RV binom]])</f>
        <v>1</v>
      </c>
      <c r="K4183" s="1">
        <f>Table3[[#This Row],[Risk 1 Simulated occurences]]*_xlfn.LOGNORM.INV(Table3[[#This Row],[RV lognorm]],(LN(ImpLow1)+LN(ImpUp1))/2,(LN(ImpUp1)-LN(ImpLow1))/3.29)</f>
        <v>111123.56301321006</v>
      </c>
      <c r="L4183">
        <f>_xlfn.BINOM.INV(BinomTrials,_xlfn.GAMMA.INV(Table3[[#This Row],[RV gamma]],GammaShape2,GammaRate2)/BinomTrials,Table3[[#This Row],[RV binom]])</f>
        <v>0</v>
      </c>
      <c r="M4183" s="1">
        <f>Table3[[#This Row],[Risk 2 simulated occurences]]*_xlfn.LOGNORM.INV(Table3[[#This Row],[RV lognorm]],(LN(ImpLow2)+LN(ImpUp2))/2,(LN(ImpUp2)-LN(ImpLow2))/3.29)</f>
        <v>0</v>
      </c>
    </row>
    <row r="4184" spans="7:13">
      <c r="G4184">
        <v>0.22846960519834869</v>
      </c>
      <c r="H4184">
        <v>0.31138077392772806</v>
      </c>
      <c r="I4184">
        <v>0.39429194265710749</v>
      </c>
      <c r="J4184">
        <f>_xlfn.BINOM.INV(BinomTrials,_xlfn.GAMMA.INV(Table3[[#This Row],[RV gamma]],GammaShape1,GammaRate1)/BinomTrials,Table3[[#This Row],[RV binom]])</f>
        <v>0</v>
      </c>
      <c r="K4184" s="1">
        <f>Table3[[#This Row],[Risk 1 Simulated occurences]]*_xlfn.LOGNORM.INV(Table3[[#This Row],[RV lognorm]],(LN(ImpLow1)+LN(ImpUp1))/2,(LN(ImpUp1)-LN(ImpLow1))/3.29)</f>
        <v>0</v>
      </c>
      <c r="L4184">
        <f>_xlfn.BINOM.INV(BinomTrials,_xlfn.GAMMA.INV(Table3[[#This Row],[RV gamma]],GammaShape2,GammaRate2)/BinomTrials,Table3[[#This Row],[RV binom]])</f>
        <v>0</v>
      </c>
      <c r="M4184" s="1">
        <f>Table3[[#This Row],[Risk 2 simulated occurences]]*_xlfn.LOGNORM.INV(Table3[[#This Row],[RV lognorm]],(LN(ImpLow2)+LN(ImpUp2))/2,(LN(ImpUp2)-LN(ImpLow2))/3.29)</f>
        <v>0</v>
      </c>
    </row>
    <row r="4185" spans="7:13">
      <c r="G4185">
        <v>0.88865456864640791</v>
      </c>
      <c r="H4185">
        <v>0.37666740332574927</v>
      </c>
      <c r="I4185">
        <v>0.86468023800509064</v>
      </c>
      <c r="J4185">
        <f>_xlfn.BINOM.INV(BinomTrials,_xlfn.GAMMA.INV(Table3[[#This Row],[RV gamma]],GammaShape1,GammaRate1)/BinomTrials,Table3[[#This Row],[RV binom]])</f>
        <v>0</v>
      </c>
      <c r="K4185" s="1">
        <f>Table3[[#This Row],[Risk 1 Simulated occurences]]*_xlfn.LOGNORM.INV(Table3[[#This Row],[RV lognorm]],(LN(ImpLow1)+LN(ImpUp1))/2,(LN(ImpUp1)-LN(ImpLow1))/3.29)</f>
        <v>0</v>
      </c>
      <c r="L4185">
        <f>_xlfn.BINOM.INV(BinomTrials,_xlfn.GAMMA.INV(Table3[[#This Row],[RV gamma]],GammaShape2,GammaRate2)/BinomTrials,Table3[[#This Row],[RV binom]])</f>
        <v>0</v>
      </c>
      <c r="M4185" s="1">
        <f>Table3[[#This Row],[Risk 2 simulated occurences]]*_xlfn.LOGNORM.INV(Table3[[#This Row],[RV lognorm]],(LN(ImpLow2)+LN(ImpUp2))/2,(LN(ImpUp2)-LN(ImpLow2))/3.29)</f>
        <v>0</v>
      </c>
    </row>
    <row r="4186" spans="7:13">
      <c r="G4186">
        <v>0.617335240178432</v>
      </c>
      <c r="H4186">
        <v>0.6490476958682051</v>
      </c>
      <c r="I4186">
        <v>0.68076015155797831</v>
      </c>
      <c r="J4186">
        <f>_xlfn.BINOM.INV(BinomTrials,_xlfn.GAMMA.INV(Table3[[#This Row],[RV gamma]],GammaShape1,GammaRate1)/BinomTrials,Table3[[#This Row],[RV binom]])</f>
        <v>1</v>
      </c>
      <c r="K4186" s="1">
        <f>Table3[[#This Row],[Risk 1 Simulated occurences]]*_xlfn.LOGNORM.INV(Table3[[#This Row],[RV lognorm]],(LN(ImpLow1)+LN(ImpUp1))/2,(LN(ImpUp1)-LN(ImpLow1))/3.29)</f>
        <v>43934.339556666237</v>
      </c>
      <c r="L4186">
        <f>_xlfn.BINOM.INV(BinomTrials,_xlfn.GAMMA.INV(Table3[[#This Row],[RV gamma]],GammaShape2,GammaRate2)/BinomTrials,Table3[[#This Row],[RV binom]])</f>
        <v>0</v>
      </c>
      <c r="M4186" s="1">
        <f>Table3[[#This Row],[Risk 2 simulated occurences]]*_xlfn.LOGNORM.INV(Table3[[#This Row],[RV lognorm]],(LN(ImpLow2)+LN(ImpUp2))/2,(LN(ImpUp2)-LN(ImpLow2))/3.29)</f>
        <v>0</v>
      </c>
    </row>
    <row r="4187" spans="7:13">
      <c r="G4187">
        <v>0.55338167890598144</v>
      </c>
      <c r="H4187">
        <v>0.54462445692374584</v>
      </c>
      <c r="I4187">
        <v>0.53586723494151012</v>
      </c>
      <c r="J4187">
        <f>_xlfn.BINOM.INV(BinomTrials,_xlfn.GAMMA.INV(Table3[[#This Row],[RV gamma]],GammaShape1,GammaRate1)/BinomTrials,Table3[[#This Row],[RV binom]])</f>
        <v>0</v>
      </c>
      <c r="K4187" s="1">
        <f>Table3[[#This Row],[Risk 1 Simulated occurences]]*_xlfn.LOGNORM.INV(Table3[[#This Row],[RV lognorm]],(LN(ImpLow1)+LN(ImpUp1))/2,(LN(ImpUp1)-LN(ImpLow1))/3.29)</f>
        <v>0</v>
      </c>
      <c r="L4187">
        <f>_xlfn.BINOM.INV(BinomTrials,_xlfn.GAMMA.INV(Table3[[#This Row],[RV gamma]],GammaShape2,GammaRate2)/BinomTrials,Table3[[#This Row],[RV binom]])</f>
        <v>0</v>
      </c>
      <c r="M4187" s="1">
        <f>Table3[[#This Row],[Risk 2 simulated occurences]]*_xlfn.LOGNORM.INV(Table3[[#This Row],[RV lognorm]],(LN(ImpLow2)+LN(ImpUp2))/2,(LN(ImpUp2)-LN(ImpLow2))/3.29)</f>
        <v>0</v>
      </c>
    </row>
    <row r="4188" spans="7:13">
      <c r="G4188">
        <v>0.68587737283011774</v>
      </c>
      <c r="H4188">
        <v>0.50324751739541418</v>
      </c>
      <c r="I4188">
        <v>0.32061766196071062</v>
      </c>
      <c r="J4188">
        <f>_xlfn.BINOM.INV(BinomTrials,_xlfn.GAMMA.INV(Table3[[#This Row],[RV gamma]],GammaShape1,GammaRate1)/BinomTrials,Table3[[#This Row],[RV binom]])</f>
        <v>0</v>
      </c>
      <c r="K4188" s="1">
        <f>Table3[[#This Row],[Risk 1 Simulated occurences]]*_xlfn.LOGNORM.INV(Table3[[#This Row],[RV lognorm]],(LN(ImpLow1)+LN(ImpUp1))/2,(LN(ImpUp1)-LN(ImpLow1))/3.29)</f>
        <v>0</v>
      </c>
      <c r="L4188">
        <f>_xlfn.BINOM.INV(BinomTrials,_xlfn.GAMMA.INV(Table3[[#This Row],[RV gamma]],GammaShape2,GammaRate2)/BinomTrials,Table3[[#This Row],[RV binom]])</f>
        <v>0</v>
      </c>
      <c r="M4188" s="1">
        <f>Table3[[#This Row],[Risk 2 simulated occurences]]*_xlfn.LOGNORM.INV(Table3[[#This Row],[RV lognorm]],(LN(ImpLow2)+LN(ImpUp2))/2,(LN(ImpUp2)-LN(ImpLow2))/3.29)</f>
        <v>0</v>
      </c>
    </row>
    <row r="4189" spans="7:13">
      <c r="G4189">
        <v>0.54100515578920261</v>
      </c>
      <c r="H4189">
        <v>8.1024864726245802E-2</v>
      </c>
      <c r="I4189">
        <v>0.62104457366328902</v>
      </c>
      <c r="J4189">
        <f>_xlfn.BINOM.INV(BinomTrials,_xlfn.GAMMA.INV(Table3[[#This Row],[RV gamma]],GammaShape1,GammaRate1)/BinomTrials,Table3[[#This Row],[RV binom]])</f>
        <v>0</v>
      </c>
      <c r="K4189" s="1">
        <f>Table3[[#This Row],[Risk 1 Simulated occurences]]*_xlfn.LOGNORM.INV(Table3[[#This Row],[RV lognorm]],(LN(ImpLow1)+LN(ImpUp1))/2,(LN(ImpUp1)-LN(ImpLow1))/3.29)</f>
        <v>0</v>
      </c>
      <c r="L4189">
        <f>_xlfn.BINOM.INV(BinomTrials,_xlfn.GAMMA.INV(Table3[[#This Row],[RV gamma]],GammaShape2,GammaRate2)/BinomTrials,Table3[[#This Row],[RV binom]])</f>
        <v>0</v>
      </c>
      <c r="M4189" s="1">
        <f>Table3[[#This Row],[Risk 2 simulated occurences]]*_xlfn.LOGNORM.INV(Table3[[#This Row],[RV lognorm]],(LN(ImpLow2)+LN(ImpUp2))/2,(LN(ImpUp2)-LN(ImpLow2))/3.29)</f>
        <v>0</v>
      </c>
    </row>
    <row r="4190" spans="7:13">
      <c r="G4190">
        <v>0.67365334912839037</v>
      </c>
      <c r="H4190">
        <v>0.78490145401326072</v>
      </c>
      <c r="I4190">
        <v>0.89614955889813119</v>
      </c>
      <c r="J4190">
        <f>_xlfn.BINOM.INV(BinomTrials,_xlfn.GAMMA.INV(Table3[[#This Row],[RV gamma]],GammaShape1,GammaRate1)/BinomTrials,Table3[[#This Row],[RV binom]])</f>
        <v>1</v>
      </c>
      <c r="K4190" s="1">
        <f>Table3[[#This Row],[Risk 1 Simulated occurences]]*_xlfn.LOGNORM.INV(Table3[[#This Row],[RV lognorm]],(LN(ImpLow1)+LN(ImpUp1))/2,(LN(ImpUp1)-LN(ImpLow1))/3.29)</f>
        <v>76375.165973287803</v>
      </c>
      <c r="L4190">
        <f>_xlfn.BINOM.INV(BinomTrials,_xlfn.GAMMA.INV(Table3[[#This Row],[RV gamma]],GammaShape2,GammaRate2)/BinomTrials,Table3[[#This Row],[RV binom]])</f>
        <v>0</v>
      </c>
      <c r="M4190" s="1">
        <f>Table3[[#This Row],[Risk 2 simulated occurences]]*_xlfn.LOGNORM.INV(Table3[[#This Row],[RV lognorm]],(LN(ImpLow2)+LN(ImpUp2))/2,(LN(ImpUp2)-LN(ImpLow2))/3.29)</f>
        <v>0</v>
      </c>
    </row>
    <row r="4191" spans="7:13">
      <c r="G4191">
        <v>9.1838800856768529E-2</v>
      </c>
      <c r="H4191">
        <v>0.83873760087356786</v>
      </c>
      <c r="I4191">
        <v>0.58563640089036728</v>
      </c>
      <c r="J4191">
        <f>_xlfn.BINOM.INV(BinomTrials,_xlfn.GAMMA.INV(Table3[[#This Row],[RV gamma]],GammaShape1,GammaRate1)/BinomTrials,Table3[[#This Row],[RV binom]])</f>
        <v>1</v>
      </c>
      <c r="K4191" s="1">
        <f>Table3[[#This Row],[Risk 1 Simulated occurences]]*_xlfn.LOGNORM.INV(Table3[[#This Row],[RV lognorm]],(LN(ImpLow1)+LN(ImpUp1))/2,(LN(ImpUp1)-LN(ImpLow1))/3.29)</f>
        <v>36792.144066605804</v>
      </c>
      <c r="L4191">
        <f>_xlfn.BINOM.INV(BinomTrials,_xlfn.GAMMA.INV(Table3[[#This Row],[RV gamma]],GammaShape2,GammaRate2)/BinomTrials,Table3[[#This Row],[RV binom]])</f>
        <v>0</v>
      </c>
      <c r="M4191" s="1">
        <f>Table3[[#This Row],[Risk 2 simulated occurences]]*_xlfn.LOGNORM.INV(Table3[[#This Row],[RV lognorm]],(LN(ImpLow2)+LN(ImpUp2))/2,(LN(ImpUp2)-LN(ImpLow2))/3.29)</f>
        <v>0</v>
      </c>
    </row>
    <row r="4192" spans="7:13">
      <c r="G4192">
        <v>0.53472599970862544</v>
      </c>
      <c r="H4192">
        <v>0.66285788205585339</v>
      </c>
      <c r="I4192">
        <v>0.79098976440308144</v>
      </c>
      <c r="J4192">
        <f>_xlfn.BINOM.INV(BinomTrials,_xlfn.GAMMA.INV(Table3[[#This Row],[RV gamma]],GammaShape1,GammaRate1)/BinomTrials,Table3[[#This Row],[RV binom]])</f>
        <v>1</v>
      </c>
      <c r="K4192" s="1">
        <f>Table3[[#This Row],[Risk 1 Simulated occurences]]*_xlfn.LOGNORM.INV(Table3[[#This Row],[RV lognorm]],(LN(ImpLow1)+LN(ImpUp1))/2,(LN(ImpUp1)-LN(ImpLow1))/3.29)</f>
        <v>55738.868191364934</v>
      </c>
      <c r="L4192">
        <f>_xlfn.BINOM.INV(BinomTrials,_xlfn.GAMMA.INV(Table3[[#This Row],[RV gamma]],GammaShape2,GammaRate2)/BinomTrials,Table3[[#This Row],[RV binom]])</f>
        <v>0</v>
      </c>
      <c r="M4192" s="1">
        <f>Table3[[#This Row],[Risk 2 simulated occurences]]*_xlfn.LOGNORM.INV(Table3[[#This Row],[RV lognorm]],(LN(ImpLow2)+LN(ImpUp2))/2,(LN(ImpUp2)-LN(ImpLow2))/3.29)</f>
        <v>0</v>
      </c>
    </row>
    <row r="4193" spans="7:13">
      <c r="G4193">
        <v>0.13987710286857424</v>
      </c>
      <c r="H4193">
        <v>0.65242371272874233</v>
      </c>
      <c r="I4193">
        <v>0.16497032258891051</v>
      </c>
      <c r="J4193">
        <f>_xlfn.BINOM.INV(BinomTrials,_xlfn.GAMMA.INV(Table3[[#This Row],[RV gamma]],GammaShape1,GammaRate1)/BinomTrials,Table3[[#This Row],[RV binom]])</f>
        <v>0</v>
      </c>
      <c r="K4193" s="1">
        <f>Table3[[#This Row],[Risk 1 Simulated occurences]]*_xlfn.LOGNORM.INV(Table3[[#This Row],[RV lognorm]],(LN(ImpLow1)+LN(ImpUp1))/2,(LN(ImpUp1)-LN(ImpLow1))/3.29)</f>
        <v>0</v>
      </c>
      <c r="L4193">
        <f>_xlfn.BINOM.INV(BinomTrials,_xlfn.GAMMA.INV(Table3[[#This Row],[RV gamma]],GammaShape2,GammaRate2)/BinomTrials,Table3[[#This Row],[RV binom]])</f>
        <v>0</v>
      </c>
      <c r="M4193" s="1">
        <f>Table3[[#This Row],[Risk 2 simulated occurences]]*_xlfn.LOGNORM.INV(Table3[[#This Row],[RV lognorm]],(LN(ImpLow2)+LN(ImpUp2))/2,(LN(ImpUp2)-LN(ImpLow2))/3.29)</f>
        <v>0</v>
      </c>
    </row>
    <row r="4194" spans="7:13">
      <c r="G4194">
        <v>0.91446791212748169</v>
      </c>
      <c r="H4194">
        <v>0.28533983197311863</v>
      </c>
      <c r="I4194">
        <v>0.65621175181875557</v>
      </c>
      <c r="J4194">
        <f>_xlfn.BINOM.INV(BinomTrials,_xlfn.GAMMA.INV(Table3[[#This Row],[RV gamma]],GammaShape1,GammaRate1)/BinomTrials,Table3[[#This Row],[RV binom]])</f>
        <v>0</v>
      </c>
      <c r="K4194" s="1">
        <f>Table3[[#This Row],[Risk 1 Simulated occurences]]*_xlfn.LOGNORM.INV(Table3[[#This Row],[RV lognorm]],(LN(ImpLow1)+LN(ImpUp1))/2,(LN(ImpUp1)-LN(ImpLow1))/3.29)</f>
        <v>0</v>
      </c>
      <c r="L4194">
        <f>_xlfn.BINOM.INV(BinomTrials,_xlfn.GAMMA.INV(Table3[[#This Row],[RV gamma]],GammaShape2,GammaRate2)/BinomTrials,Table3[[#This Row],[RV binom]])</f>
        <v>0</v>
      </c>
      <c r="M4194" s="1">
        <f>Table3[[#This Row],[Risk 2 simulated occurences]]*_xlfn.LOGNORM.INV(Table3[[#This Row],[RV lognorm]],(LN(ImpLow2)+LN(ImpUp2))/2,(LN(ImpUp2)-LN(ImpLow2))/3.29)</f>
        <v>0</v>
      </c>
    </row>
    <row r="4195" spans="7:13">
      <c r="G4195">
        <v>0.4621991265854794</v>
      </c>
      <c r="H4195">
        <v>0.7065559722048026</v>
      </c>
      <c r="I4195">
        <v>0.95091281782412562</v>
      </c>
      <c r="J4195">
        <f>_xlfn.BINOM.INV(BinomTrials,_xlfn.GAMMA.INV(Table3[[#This Row],[RV gamma]],GammaShape1,GammaRate1)/BinomTrials,Table3[[#This Row],[RV binom]])</f>
        <v>1</v>
      </c>
      <c r="K4195" s="1">
        <f>Table3[[#This Row],[Risk 1 Simulated occurences]]*_xlfn.LOGNORM.INV(Table3[[#This Row],[RV lognorm]],(LN(ImpLow1)+LN(ImpUp1))/2,(LN(ImpUp1)-LN(ImpLow1))/3.29)</f>
        <v>100615.63858932858</v>
      </c>
      <c r="L4195">
        <f>_xlfn.BINOM.INV(BinomTrials,_xlfn.GAMMA.INV(Table3[[#This Row],[RV gamma]],GammaShape2,GammaRate2)/BinomTrials,Table3[[#This Row],[RV binom]])</f>
        <v>0</v>
      </c>
      <c r="M4195" s="1">
        <f>Table3[[#This Row],[Risk 2 simulated occurences]]*_xlfn.LOGNORM.INV(Table3[[#This Row],[RV lognorm]],(LN(ImpLow2)+LN(ImpUp2))/2,(LN(ImpUp2)-LN(ImpLow2))/3.29)</f>
        <v>0</v>
      </c>
    </row>
    <row r="4196" spans="7:13">
      <c r="G4196">
        <v>0.18072052215259546</v>
      </c>
      <c r="H4196">
        <v>8.622484611637185E-2</v>
      </c>
      <c r="I4196">
        <v>0.99172917008014827</v>
      </c>
      <c r="J4196">
        <f>_xlfn.BINOM.INV(BinomTrials,_xlfn.GAMMA.INV(Table3[[#This Row],[RV gamma]],GammaShape1,GammaRate1)/BinomTrials,Table3[[#This Row],[RV binom]])</f>
        <v>0</v>
      </c>
      <c r="K4196" s="1">
        <f>Table3[[#This Row],[Risk 1 Simulated occurences]]*_xlfn.LOGNORM.INV(Table3[[#This Row],[RV lognorm]],(LN(ImpLow1)+LN(ImpUp1))/2,(LN(ImpUp1)-LN(ImpLow1))/3.29)</f>
        <v>0</v>
      </c>
      <c r="L4196">
        <f>_xlfn.BINOM.INV(BinomTrials,_xlfn.GAMMA.INV(Table3[[#This Row],[RV gamma]],GammaShape2,GammaRate2)/BinomTrials,Table3[[#This Row],[RV binom]])</f>
        <v>0</v>
      </c>
      <c r="M4196" s="1">
        <f>Table3[[#This Row],[Risk 2 simulated occurences]]*_xlfn.LOGNORM.INV(Table3[[#This Row],[RV lognorm]],(LN(ImpLow2)+LN(ImpUp2))/2,(LN(ImpUp2)-LN(ImpLow2))/3.29)</f>
        <v>0</v>
      </c>
    </row>
    <row r="4197" spans="7:13">
      <c r="G4197">
        <v>0.36981581867198265</v>
      </c>
      <c r="H4197">
        <v>0.18098867786162937</v>
      </c>
      <c r="I4197">
        <v>0.99216153705127608</v>
      </c>
      <c r="J4197">
        <f>_xlfn.BINOM.INV(BinomTrials,_xlfn.GAMMA.INV(Table3[[#This Row],[RV gamma]],GammaShape1,GammaRate1)/BinomTrials,Table3[[#This Row],[RV binom]])</f>
        <v>0</v>
      </c>
      <c r="K4197" s="1">
        <f>Table3[[#This Row],[Risk 1 Simulated occurences]]*_xlfn.LOGNORM.INV(Table3[[#This Row],[RV lognorm]],(LN(ImpLow1)+LN(ImpUp1))/2,(LN(ImpUp1)-LN(ImpLow1))/3.29)</f>
        <v>0</v>
      </c>
      <c r="L4197">
        <f>_xlfn.BINOM.INV(BinomTrials,_xlfn.GAMMA.INV(Table3[[#This Row],[RV gamma]],GammaShape2,GammaRate2)/BinomTrials,Table3[[#This Row],[RV binom]])</f>
        <v>0</v>
      </c>
      <c r="M4197" s="1">
        <f>Table3[[#This Row],[Risk 2 simulated occurences]]*_xlfn.LOGNORM.INV(Table3[[#This Row],[RV lognorm]],(LN(ImpLow2)+LN(ImpUp2))/2,(LN(ImpUp2)-LN(ImpLow2))/3.29)</f>
        <v>0</v>
      </c>
    </row>
    <row r="4198" spans="7:13">
      <c r="G4198">
        <v>0.49446442001241464</v>
      </c>
      <c r="H4198">
        <v>0.8767088204048149</v>
      </c>
      <c r="I4198">
        <v>0.25895322079721522</v>
      </c>
      <c r="J4198">
        <f>_xlfn.BINOM.INV(BinomTrials,_xlfn.GAMMA.INV(Table3[[#This Row],[RV gamma]],GammaShape1,GammaRate1)/BinomTrials,Table3[[#This Row],[RV binom]])</f>
        <v>1</v>
      </c>
      <c r="K4198" s="1">
        <f>Table3[[#This Row],[Risk 1 Simulated occurences]]*_xlfn.LOGNORM.INV(Table3[[#This Row],[RV lognorm]],(LN(ImpLow1)+LN(ImpUp1))/2,(LN(ImpUp1)-LN(ImpLow1))/3.29)</f>
        <v>20112.79199983993</v>
      </c>
      <c r="L4198">
        <f>_xlfn.BINOM.INV(BinomTrials,_xlfn.GAMMA.INV(Table3[[#This Row],[RV gamma]],GammaShape2,GammaRate2)/BinomTrials,Table3[[#This Row],[RV binom]])</f>
        <v>1</v>
      </c>
      <c r="M4198" s="1">
        <f>Table3[[#This Row],[Risk 2 simulated occurences]]*_xlfn.LOGNORM.INV(Table3[[#This Row],[RV lognorm]],(LN(ImpLow2)+LN(ImpUp2))/2,(LN(ImpUp2)-LN(ImpLow2))/3.29)</f>
        <v>2011279.1999839938</v>
      </c>
    </row>
    <row r="4199" spans="7:13">
      <c r="G4199">
        <v>0.46350714865303932</v>
      </c>
      <c r="H4199">
        <v>0.84514454372466752</v>
      </c>
      <c r="I4199">
        <v>0.22678193879629577</v>
      </c>
      <c r="J4199">
        <f>_xlfn.BINOM.INV(BinomTrials,_xlfn.GAMMA.INV(Table3[[#This Row],[RV gamma]],GammaShape1,GammaRate1)/BinomTrials,Table3[[#This Row],[RV binom]])</f>
        <v>1</v>
      </c>
      <c r="K4199" s="1">
        <f>Table3[[#This Row],[Risk 1 Simulated occurences]]*_xlfn.LOGNORM.INV(Table3[[#This Row],[RV lognorm]],(LN(ImpLow1)+LN(ImpUp1))/2,(LN(ImpUp1)-LN(ImpLow1))/3.29)</f>
        <v>18715.113921627893</v>
      </c>
      <c r="L4199">
        <f>_xlfn.BINOM.INV(BinomTrials,_xlfn.GAMMA.INV(Table3[[#This Row],[RV gamma]],GammaShape2,GammaRate2)/BinomTrials,Table3[[#This Row],[RV binom]])</f>
        <v>1</v>
      </c>
      <c r="M4199" s="1">
        <f>Table3[[#This Row],[Risk 2 simulated occurences]]*_xlfn.LOGNORM.INV(Table3[[#This Row],[RV lognorm]],(LN(ImpLow2)+LN(ImpUp2))/2,(LN(ImpUp2)-LN(ImpLow2))/3.29)</f>
        <v>1871511.3921627868</v>
      </c>
    </row>
    <row r="4200" spans="7:13">
      <c r="G4200">
        <v>0.16464741163172172</v>
      </c>
      <c r="H4200">
        <v>0.3443463804872457</v>
      </c>
      <c r="I4200">
        <v>0.5240453493427697</v>
      </c>
      <c r="J4200">
        <f>_xlfn.BINOM.INV(BinomTrials,_xlfn.GAMMA.INV(Table3[[#This Row],[RV gamma]],GammaShape1,GammaRate1)/BinomTrials,Table3[[#This Row],[RV binom]])</f>
        <v>0</v>
      </c>
      <c r="K4200" s="1">
        <f>Table3[[#This Row],[Risk 1 Simulated occurences]]*_xlfn.LOGNORM.INV(Table3[[#This Row],[RV lognorm]],(LN(ImpLow1)+LN(ImpUp1))/2,(LN(ImpUp1)-LN(ImpLow1))/3.29)</f>
        <v>0</v>
      </c>
      <c r="L4200">
        <f>_xlfn.BINOM.INV(BinomTrials,_xlfn.GAMMA.INV(Table3[[#This Row],[RV gamma]],GammaShape2,GammaRate2)/BinomTrials,Table3[[#This Row],[RV binom]])</f>
        <v>0</v>
      </c>
      <c r="M4200" s="1">
        <f>Table3[[#This Row],[Risk 2 simulated occurences]]*_xlfn.LOGNORM.INV(Table3[[#This Row],[RV lognorm]],(LN(ImpLow2)+LN(ImpUp2))/2,(LN(ImpUp2)-LN(ImpLow2))/3.29)</f>
        <v>0</v>
      </c>
    </row>
    <row r="4201" spans="7:13">
      <c r="G4201">
        <v>0.22904729434710336</v>
      </c>
      <c r="H4201">
        <v>0.42961684913822301</v>
      </c>
      <c r="I4201">
        <v>0.63018640392934266</v>
      </c>
      <c r="J4201">
        <f>_xlfn.BINOM.INV(BinomTrials,_xlfn.GAMMA.INV(Table3[[#This Row],[RV gamma]],GammaShape1,GammaRate1)/BinomTrials,Table3[[#This Row],[RV binom]])</f>
        <v>0</v>
      </c>
      <c r="K4201" s="1">
        <f>Table3[[#This Row],[Risk 1 Simulated occurences]]*_xlfn.LOGNORM.INV(Table3[[#This Row],[RV lognorm]],(LN(ImpLow1)+LN(ImpUp1))/2,(LN(ImpUp1)-LN(ImpLow1))/3.29)</f>
        <v>0</v>
      </c>
      <c r="L4201">
        <f>_xlfn.BINOM.INV(BinomTrials,_xlfn.GAMMA.INV(Table3[[#This Row],[RV gamma]],GammaShape2,GammaRate2)/BinomTrials,Table3[[#This Row],[RV binom]])</f>
        <v>0</v>
      </c>
      <c r="M4201" s="1">
        <f>Table3[[#This Row],[Risk 2 simulated occurences]]*_xlfn.LOGNORM.INV(Table3[[#This Row],[RV lognorm]],(LN(ImpLow2)+LN(ImpUp2))/2,(LN(ImpUp2)-LN(ImpLow2))/3.29)</f>
        <v>0</v>
      </c>
    </row>
    <row r="4202" spans="7:13">
      <c r="G4202">
        <v>0.59787609176611345</v>
      </c>
      <c r="H4202">
        <v>0.57038346611446866</v>
      </c>
      <c r="I4202">
        <v>0.54289084046282376</v>
      </c>
      <c r="J4202">
        <f>_xlfn.BINOM.INV(BinomTrials,_xlfn.GAMMA.INV(Table3[[#This Row],[RV gamma]],GammaShape1,GammaRate1)/BinomTrials,Table3[[#This Row],[RV binom]])</f>
        <v>0</v>
      </c>
      <c r="K4202" s="1">
        <f>Table3[[#This Row],[Risk 1 Simulated occurences]]*_xlfn.LOGNORM.INV(Table3[[#This Row],[RV lognorm]],(LN(ImpLow1)+LN(ImpUp1))/2,(LN(ImpUp1)-LN(ImpLow1))/3.29)</f>
        <v>0</v>
      </c>
      <c r="L4202">
        <f>_xlfn.BINOM.INV(BinomTrials,_xlfn.GAMMA.INV(Table3[[#This Row],[RV gamma]],GammaShape2,GammaRate2)/BinomTrials,Table3[[#This Row],[RV binom]])</f>
        <v>0</v>
      </c>
      <c r="M4202" s="1">
        <f>Table3[[#This Row],[Risk 2 simulated occurences]]*_xlfn.LOGNORM.INV(Table3[[#This Row],[RV lognorm]],(LN(ImpLow2)+LN(ImpUp2))/2,(LN(ImpUp2)-LN(ImpLow2))/3.29)</f>
        <v>0</v>
      </c>
    </row>
    <row r="4203" spans="7:13">
      <c r="G4203">
        <v>0.50347431306889012</v>
      </c>
      <c r="H4203">
        <v>0.4349149858741625</v>
      </c>
      <c r="I4203">
        <v>0.36635565867943487</v>
      </c>
      <c r="J4203">
        <f>_xlfn.BINOM.INV(BinomTrials,_xlfn.GAMMA.INV(Table3[[#This Row],[RV gamma]],GammaShape1,GammaRate1)/BinomTrials,Table3[[#This Row],[RV binom]])</f>
        <v>0</v>
      </c>
      <c r="K4203" s="1">
        <f>Table3[[#This Row],[Risk 1 Simulated occurences]]*_xlfn.LOGNORM.INV(Table3[[#This Row],[RV lognorm]],(LN(ImpLow1)+LN(ImpUp1))/2,(LN(ImpUp1)-LN(ImpLow1))/3.29)</f>
        <v>0</v>
      </c>
      <c r="L4203">
        <f>_xlfn.BINOM.INV(BinomTrials,_xlfn.GAMMA.INV(Table3[[#This Row],[RV gamma]],GammaShape2,GammaRate2)/BinomTrials,Table3[[#This Row],[RV binom]])</f>
        <v>0</v>
      </c>
      <c r="M4203" s="1">
        <f>Table3[[#This Row],[Risk 2 simulated occurences]]*_xlfn.LOGNORM.INV(Table3[[#This Row],[RV lognorm]],(LN(ImpLow2)+LN(ImpUp2))/2,(LN(ImpUp2)-LN(ImpLow2))/3.29)</f>
        <v>0</v>
      </c>
    </row>
    <row r="4204" spans="7:13">
      <c r="G4204">
        <v>0.89277974883689537</v>
      </c>
      <c r="H4204">
        <v>0.61616758704938346</v>
      </c>
      <c r="I4204">
        <v>0.3395554252618716</v>
      </c>
      <c r="J4204">
        <f>_xlfn.BINOM.INV(BinomTrials,_xlfn.GAMMA.INV(Table3[[#This Row],[RV gamma]],GammaShape1,GammaRate1)/BinomTrials,Table3[[#This Row],[RV binom]])</f>
        <v>1</v>
      </c>
      <c r="K4204" s="1">
        <f>Table3[[#This Row],[Risk 1 Simulated occurences]]*_xlfn.LOGNORM.INV(Table3[[#This Row],[RV lognorm]],(LN(ImpLow1)+LN(ImpUp1))/2,(LN(ImpUp1)-LN(ImpLow1))/3.29)</f>
        <v>23673.495242853362</v>
      </c>
      <c r="L4204">
        <f>_xlfn.BINOM.INV(BinomTrials,_xlfn.GAMMA.INV(Table3[[#This Row],[RV gamma]],GammaShape2,GammaRate2)/BinomTrials,Table3[[#This Row],[RV binom]])</f>
        <v>0</v>
      </c>
      <c r="M4204" s="1">
        <f>Table3[[#This Row],[Risk 2 simulated occurences]]*_xlfn.LOGNORM.INV(Table3[[#This Row],[RV lognorm]],(LN(ImpLow2)+LN(ImpUp2))/2,(LN(ImpUp2)-LN(ImpLow2))/3.29)</f>
        <v>0</v>
      </c>
    </row>
    <row r="4205" spans="7:13">
      <c r="G4205">
        <v>0.94923870169987845</v>
      </c>
      <c r="H4205">
        <v>0.92863553898811135</v>
      </c>
      <c r="I4205">
        <v>0.90803237627634426</v>
      </c>
      <c r="J4205">
        <f>_xlfn.BINOM.INV(BinomTrials,_xlfn.GAMMA.INV(Table3[[#This Row],[RV gamma]],GammaShape1,GammaRate1)/BinomTrials,Table3[[#This Row],[RV binom]])</f>
        <v>2</v>
      </c>
      <c r="K4205" s="1">
        <f>Table3[[#This Row],[Risk 1 Simulated occurences]]*_xlfn.LOGNORM.INV(Table3[[#This Row],[RV lognorm]],(LN(ImpLow1)+LN(ImpUp1))/2,(LN(ImpUp1)-LN(ImpLow1))/3.29)</f>
        <v>160287.98495480925</v>
      </c>
      <c r="L4205">
        <f>_xlfn.BINOM.INV(BinomTrials,_xlfn.GAMMA.INV(Table3[[#This Row],[RV gamma]],GammaShape2,GammaRate2)/BinomTrials,Table3[[#This Row],[RV binom]])</f>
        <v>1</v>
      </c>
      <c r="M4205" s="1">
        <f>Table3[[#This Row],[Risk 2 simulated occurences]]*_xlfn.LOGNORM.INV(Table3[[#This Row],[RV lognorm]],(LN(ImpLow2)+LN(ImpUp2))/2,(LN(ImpUp2)-LN(ImpLow2))/3.29)</f>
        <v>8014399.2477404661</v>
      </c>
    </row>
    <row r="4206" spans="7:13">
      <c r="G4206">
        <v>0.85485946985653571</v>
      </c>
      <c r="H4206">
        <v>0.57750377318705604</v>
      </c>
      <c r="I4206">
        <v>0.30014807651757641</v>
      </c>
      <c r="J4206">
        <f>_xlfn.BINOM.INV(BinomTrials,_xlfn.GAMMA.INV(Table3[[#This Row],[RV gamma]],GammaShape1,GammaRate1)/BinomTrials,Table3[[#This Row],[RV binom]])</f>
        <v>1</v>
      </c>
      <c r="K4206" s="1">
        <f>Table3[[#This Row],[Risk 1 Simulated occurences]]*_xlfn.LOGNORM.INV(Table3[[#This Row],[RV lognorm]],(LN(ImpLow1)+LN(ImpUp1))/2,(LN(ImpUp1)-LN(ImpLow1))/3.29)</f>
        <v>21914.783285789545</v>
      </c>
      <c r="L4206">
        <f>_xlfn.BINOM.INV(BinomTrials,_xlfn.GAMMA.INV(Table3[[#This Row],[RV gamma]],GammaShape2,GammaRate2)/BinomTrials,Table3[[#This Row],[RV binom]])</f>
        <v>0</v>
      </c>
      <c r="M4206" s="1">
        <f>Table3[[#This Row],[Risk 2 simulated occurences]]*_xlfn.LOGNORM.INV(Table3[[#This Row],[RV lognorm]],(LN(ImpLow2)+LN(ImpUp2))/2,(LN(ImpUp2)-LN(ImpLow2))/3.29)</f>
        <v>0</v>
      </c>
    </row>
    <row r="4207" spans="7:13">
      <c r="G4207">
        <v>0.62310987879666957</v>
      </c>
      <c r="H4207">
        <v>0.10591595485150626</v>
      </c>
      <c r="I4207">
        <v>0.5887220309063429</v>
      </c>
      <c r="J4207">
        <f>_xlfn.BINOM.INV(BinomTrials,_xlfn.GAMMA.INV(Table3[[#This Row],[RV gamma]],GammaShape1,GammaRate1)/BinomTrials,Table3[[#This Row],[RV binom]])</f>
        <v>0</v>
      </c>
      <c r="K4207" s="1">
        <f>Table3[[#This Row],[Risk 1 Simulated occurences]]*_xlfn.LOGNORM.INV(Table3[[#This Row],[RV lognorm]],(LN(ImpLow1)+LN(ImpUp1))/2,(LN(ImpUp1)-LN(ImpLow1))/3.29)</f>
        <v>0</v>
      </c>
      <c r="L4207">
        <f>_xlfn.BINOM.INV(BinomTrials,_xlfn.GAMMA.INV(Table3[[#This Row],[RV gamma]],GammaShape2,GammaRate2)/BinomTrials,Table3[[#This Row],[RV binom]])</f>
        <v>0</v>
      </c>
      <c r="M4207" s="1">
        <f>Table3[[#This Row],[Risk 2 simulated occurences]]*_xlfn.LOGNORM.INV(Table3[[#This Row],[RV lognorm]],(LN(ImpLow2)+LN(ImpUp2))/2,(LN(ImpUp2)-LN(ImpLow2))/3.29)</f>
        <v>0</v>
      </c>
    </row>
    <row r="4208" spans="7:13">
      <c r="G4208">
        <v>0.60773293562593544</v>
      </c>
      <c r="H4208">
        <v>0.12945318926565963</v>
      </c>
      <c r="I4208">
        <v>0.65117344290538381</v>
      </c>
      <c r="J4208">
        <f>_xlfn.BINOM.INV(BinomTrials,_xlfn.GAMMA.INV(Table3[[#This Row],[RV gamma]],GammaShape1,GammaRate1)/BinomTrials,Table3[[#This Row],[RV binom]])</f>
        <v>0</v>
      </c>
      <c r="K4208" s="1">
        <f>Table3[[#This Row],[Risk 1 Simulated occurences]]*_xlfn.LOGNORM.INV(Table3[[#This Row],[RV lognorm]],(LN(ImpLow1)+LN(ImpUp1))/2,(LN(ImpUp1)-LN(ImpLow1))/3.29)</f>
        <v>0</v>
      </c>
      <c r="L4208">
        <f>_xlfn.BINOM.INV(BinomTrials,_xlfn.GAMMA.INV(Table3[[#This Row],[RV gamma]],GammaShape2,GammaRate2)/BinomTrials,Table3[[#This Row],[RV binom]])</f>
        <v>0</v>
      </c>
      <c r="M4208" s="1">
        <f>Table3[[#This Row],[Risk 2 simulated occurences]]*_xlfn.LOGNORM.INV(Table3[[#This Row],[RV lognorm]],(LN(ImpLow2)+LN(ImpUp2))/2,(LN(ImpUp2)-LN(ImpLow2))/3.29)</f>
        <v>0</v>
      </c>
    </row>
    <row r="4209" spans="7:13">
      <c r="G4209">
        <v>0.1674490650964198</v>
      </c>
      <c r="H4209">
        <v>0.71975198794144768</v>
      </c>
      <c r="I4209">
        <v>0.27205491078647548</v>
      </c>
      <c r="J4209">
        <f>_xlfn.BINOM.INV(BinomTrials,_xlfn.GAMMA.INV(Table3[[#This Row],[RV gamma]],GammaShape1,GammaRate1)/BinomTrials,Table3[[#This Row],[RV binom]])</f>
        <v>1</v>
      </c>
      <c r="K4209" s="1">
        <f>Table3[[#This Row],[Risk 1 Simulated occurences]]*_xlfn.LOGNORM.INV(Table3[[#This Row],[RV lognorm]],(LN(ImpLow1)+LN(ImpUp1))/2,(LN(ImpUp1)-LN(ImpLow1))/3.29)</f>
        <v>20683.312227395265</v>
      </c>
      <c r="L4209">
        <f>_xlfn.BINOM.INV(BinomTrials,_xlfn.GAMMA.INV(Table3[[#This Row],[RV gamma]],GammaShape2,GammaRate2)/BinomTrials,Table3[[#This Row],[RV binom]])</f>
        <v>0</v>
      </c>
      <c r="M4209" s="1">
        <f>Table3[[#This Row],[Risk 2 simulated occurences]]*_xlfn.LOGNORM.INV(Table3[[#This Row],[RV lognorm]],(LN(ImpLow2)+LN(ImpUp2))/2,(LN(ImpUp2)-LN(ImpLow2))/3.29)</f>
        <v>0</v>
      </c>
    </row>
    <row r="4210" spans="7:13">
      <c r="G4210">
        <v>0.31643707552758843</v>
      </c>
      <c r="H4210">
        <v>0.87166133191048234</v>
      </c>
      <c r="I4210">
        <v>0.42688558829337619</v>
      </c>
      <c r="J4210">
        <f>_xlfn.BINOM.INV(BinomTrials,_xlfn.GAMMA.INV(Table3[[#This Row],[RV gamma]],GammaShape1,GammaRate1)/BinomTrials,Table3[[#This Row],[RV binom]])</f>
        <v>1</v>
      </c>
      <c r="K4210" s="1">
        <f>Table3[[#This Row],[Risk 1 Simulated occurences]]*_xlfn.LOGNORM.INV(Table3[[#This Row],[RV lognorm]],(LN(ImpLow1)+LN(ImpUp1))/2,(LN(ImpUp1)-LN(ImpLow1))/3.29)</f>
        <v>27795.793392952848</v>
      </c>
      <c r="L4210">
        <f>_xlfn.BINOM.INV(BinomTrials,_xlfn.GAMMA.INV(Table3[[#This Row],[RV gamma]],GammaShape2,GammaRate2)/BinomTrials,Table3[[#This Row],[RV binom]])</f>
        <v>1</v>
      </c>
      <c r="M4210" s="1">
        <f>Table3[[#This Row],[Risk 2 simulated occurences]]*_xlfn.LOGNORM.INV(Table3[[#This Row],[RV lognorm]],(LN(ImpLow2)+LN(ImpUp2))/2,(LN(ImpUp2)-LN(ImpLow2))/3.29)</f>
        <v>2779579.3392952858</v>
      </c>
    </row>
    <row r="4211" spans="7:13">
      <c r="G4211">
        <v>0.35792839217834566</v>
      </c>
      <c r="H4211">
        <v>1.2005419475960274E-2</v>
      </c>
      <c r="I4211">
        <v>0.66608244677357487</v>
      </c>
      <c r="J4211">
        <f>_xlfn.BINOM.INV(BinomTrials,_xlfn.GAMMA.INV(Table3[[#This Row],[RV gamma]],GammaShape1,GammaRate1)/BinomTrials,Table3[[#This Row],[RV binom]])</f>
        <v>0</v>
      </c>
      <c r="K4211" s="1">
        <f>Table3[[#This Row],[Risk 1 Simulated occurences]]*_xlfn.LOGNORM.INV(Table3[[#This Row],[RV lognorm]],(LN(ImpLow1)+LN(ImpUp1))/2,(LN(ImpUp1)-LN(ImpLow1))/3.29)</f>
        <v>0</v>
      </c>
      <c r="L4211">
        <f>_xlfn.BINOM.INV(BinomTrials,_xlfn.GAMMA.INV(Table3[[#This Row],[RV gamma]],GammaShape2,GammaRate2)/BinomTrials,Table3[[#This Row],[RV binom]])</f>
        <v>0</v>
      </c>
      <c r="M4211" s="1">
        <f>Table3[[#This Row],[Risk 2 simulated occurences]]*_xlfn.LOGNORM.INV(Table3[[#This Row],[RV lognorm]],(LN(ImpLow2)+LN(ImpUp2))/2,(LN(ImpUp2)-LN(ImpLow2))/3.29)</f>
        <v>0</v>
      </c>
    </row>
    <row r="4212" spans="7:13">
      <c r="G4212">
        <v>0.70248734145541081</v>
      </c>
      <c r="H4212">
        <v>0.77508513246434052</v>
      </c>
      <c r="I4212">
        <v>0.84768292347327012</v>
      </c>
      <c r="J4212">
        <f>_xlfn.BINOM.INV(BinomTrials,_xlfn.GAMMA.INV(Table3[[#This Row],[RV gamma]],GammaShape1,GammaRate1)/BinomTrials,Table3[[#This Row],[RV binom]])</f>
        <v>1</v>
      </c>
      <c r="K4212" s="1">
        <f>Table3[[#This Row],[Risk 1 Simulated occurences]]*_xlfn.LOGNORM.INV(Table3[[#This Row],[RV lognorm]],(LN(ImpLow1)+LN(ImpUp1))/2,(LN(ImpUp1)-LN(ImpLow1))/3.29)</f>
        <v>64866.453024443661</v>
      </c>
      <c r="L4212">
        <f>_xlfn.BINOM.INV(BinomTrials,_xlfn.GAMMA.INV(Table3[[#This Row],[RV gamma]],GammaShape2,GammaRate2)/BinomTrials,Table3[[#This Row],[RV binom]])</f>
        <v>0</v>
      </c>
      <c r="M4212" s="1">
        <f>Table3[[#This Row],[Risk 2 simulated occurences]]*_xlfn.LOGNORM.INV(Table3[[#This Row],[RV lognorm]],(LN(ImpLow2)+LN(ImpUp2))/2,(LN(ImpUp2)-LN(ImpLow2))/3.29)</f>
        <v>0</v>
      </c>
    </row>
    <row r="4213" spans="7:13">
      <c r="G4213">
        <v>0.70474784109031219</v>
      </c>
      <c r="H4213">
        <v>0.85582132817051437</v>
      </c>
      <c r="I4213">
        <v>6.894815250716552E-3</v>
      </c>
      <c r="J4213">
        <f>_xlfn.BINOM.INV(BinomTrials,_xlfn.GAMMA.INV(Table3[[#This Row],[RV gamma]],GammaShape1,GammaRate1)/BinomTrials,Table3[[#This Row],[RV binom]])</f>
        <v>1</v>
      </c>
      <c r="K4213" s="1">
        <f>Table3[[#This Row],[Risk 1 Simulated occurences]]*_xlfn.LOGNORM.INV(Table3[[#This Row],[RV lognorm]],(LN(ImpLow1)+LN(ImpUp1))/2,(LN(ImpUp1)-LN(ImpLow1))/3.29)</f>
        <v>5642.3472027431435</v>
      </c>
      <c r="L4213">
        <f>_xlfn.BINOM.INV(BinomTrials,_xlfn.GAMMA.INV(Table3[[#This Row],[RV gamma]],GammaShape2,GammaRate2)/BinomTrials,Table3[[#This Row],[RV binom]])</f>
        <v>1</v>
      </c>
      <c r="M4213" s="1">
        <f>Table3[[#This Row],[Risk 2 simulated occurences]]*_xlfn.LOGNORM.INV(Table3[[#This Row],[RV lognorm]],(LN(ImpLow2)+LN(ImpUp2))/2,(LN(ImpUp2)-LN(ImpLow2))/3.29)</f>
        <v>564234.72027431359</v>
      </c>
    </row>
    <row r="4214" spans="7:13">
      <c r="G4214">
        <v>0.69696520487636571</v>
      </c>
      <c r="H4214">
        <v>0.78906256183472578</v>
      </c>
      <c r="I4214">
        <v>0.88115991879308597</v>
      </c>
      <c r="J4214">
        <f>_xlfn.BINOM.INV(BinomTrials,_xlfn.GAMMA.INV(Table3[[#This Row],[RV gamma]],GammaShape1,GammaRate1)/BinomTrials,Table3[[#This Row],[RV binom]])</f>
        <v>1</v>
      </c>
      <c r="K4214" s="1">
        <f>Table3[[#This Row],[Risk 1 Simulated occurences]]*_xlfn.LOGNORM.INV(Table3[[#This Row],[RV lognorm]],(LN(ImpLow1)+LN(ImpUp1))/2,(LN(ImpUp1)-LN(ImpLow1))/3.29)</f>
        <v>72261.558096786641</v>
      </c>
      <c r="L4214">
        <f>_xlfn.BINOM.INV(BinomTrials,_xlfn.GAMMA.INV(Table3[[#This Row],[RV gamma]],GammaShape2,GammaRate2)/BinomTrials,Table3[[#This Row],[RV binom]])</f>
        <v>0</v>
      </c>
      <c r="M4214" s="1">
        <f>Table3[[#This Row],[Risk 2 simulated occurences]]*_xlfn.LOGNORM.INV(Table3[[#This Row],[RV lognorm]],(LN(ImpLow2)+LN(ImpUp2))/2,(LN(ImpUp2)-LN(ImpLow2))/3.29)</f>
        <v>0</v>
      </c>
    </row>
    <row r="4215" spans="7:13">
      <c r="G4215">
        <v>0.89419835707833917</v>
      </c>
      <c r="H4215">
        <v>0.77447675623673795</v>
      </c>
      <c r="I4215">
        <v>0.65475515539513673</v>
      </c>
      <c r="J4215">
        <f>_xlfn.BINOM.INV(BinomTrials,_xlfn.GAMMA.INV(Table3[[#This Row],[RV gamma]],GammaShape1,GammaRate1)/BinomTrials,Table3[[#This Row],[RV binom]])</f>
        <v>1</v>
      </c>
      <c r="K4215" s="1">
        <f>Table3[[#This Row],[Risk 1 Simulated occurences]]*_xlfn.LOGNORM.INV(Table3[[#This Row],[RV lognorm]],(LN(ImpLow1)+LN(ImpUp1))/2,(LN(ImpUp1)-LN(ImpLow1))/3.29)</f>
        <v>41785.978806617495</v>
      </c>
      <c r="L4215">
        <f>_xlfn.BINOM.INV(BinomTrials,_xlfn.GAMMA.INV(Table3[[#This Row],[RV gamma]],GammaShape2,GammaRate2)/BinomTrials,Table3[[#This Row],[RV binom]])</f>
        <v>0</v>
      </c>
      <c r="M4215" s="1">
        <f>Table3[[#This Row],[Risk 2 simulated occurences]]*_xlfn.LOGNORM.INV(Table3[[#This Row],[RV lognorm]],(LN(ImpLow2)+LN(ImpUp2))/2,(LN(ImpUp2)-LN(ImpLow2))/3.29)</f>
        <v>0</v>
      </c>
    </row>
    <row r="4216" spans="7:13">
      <c r="G4216">
        <v>0.79178741564591759</v>
      </c>
      <c r="H4216">
        <v>0.63084207085466104</v>
      </c>
      <c r="I4216">
        <v>0.46989672606340455</v>
      </c>
      <c r="J4216">
        <f>_xlfn.BINOM.INV(BinomTrials,_xlfn.GAMMA.INV(Table3[[#This Row],[RV gamma]],GammaShape1,GammaRate1)/BinomTrials,Table3[[#This Row],[RV binom]])</f>
        <v>1</v>
      </c>
      <c r="K4216" s="1">
        <f>Table3[[#This Row],[Risk 1 Simulated occurences]]*_xlfn.LOGNORM.INV(Table3[[#This Row],[RV lognorm]],(LN(ImpLow1)+LN(ImpUp1))/2,(LN(ImpUp1)-LN(ImpLow1))/3.29)</f>
        <v>29994.57514385282</v>
      </c>
      <c r="L4216">
        <f>_xlfn.BINOM.INV(BinomTrials,_xlfn.GAMMA.INV(Table3[[#This Row],[RV gamma]],GammaShape2,GammaRate2)/BinomTrials,Table3[[#This Row],[RV binom]])</f>
        <v>0</v>
      </c>
      <c r="M4216" s="1">
        <f>Table3[[#This Row],[Risk 2 simulated occurences]]*_xlfn.LOGNORM.INV(Table3[[#This Row],[RV lognorm]],(LN(ImpLow2)+LN(ImpUp2))/2,(LN(ImpUp2)-LN(ImpLow2))/3.29)</f>
        <v>0</v>
      </c>
    </row>
    <row r="4217" spans="7:13">
      <c r="G4217">
        <v>0.57109476093719469</v>
      </c>
      <c r="H4217">
        <v>0.56268485428890436</v>
      </c>
      <c r="I4217">
        <v>0.55427494764061414</v>
      </c>
      <c r="J4217">
        <f>_xlfn.BINOM.INV(BinomTrials,_xlfn.GAMMA.INV(Table3[[#This Row],[RV gamma]],GammaShape1,GammaRate1)/BinomTrials,Table3[[#This Row],[RV binom]])</f>
        <v>0</v>
      </c>
      <c r="K4217" s="1">
        <f>Table3[[#This Row],[Risk 1 Simulated occurences]]*_xlfn.LOGNORM.INV(Table3[[#This Row],[RV lognorm]],(LN(ImpLow1)+LN(ImpUp1))/2,(LN(ImpUp1)-LN(ImpLow1))/3.29)</f>
        <v>0</v>
      </c>
      <c r="L4217">
        <f>_xlfn.BINOM.INV(BinomTrials,_xlfn.GAMMA.INV(Table3[[#This Row],[RV gamma]],GammaShape2,GammaRate2)/BinomTrials,Table3[[#This Row],[RV binom]])</f>
        <v>0</v>
      </c>
      <c r="M4217" s="1">
        <f>Table3[[#This Row],[Risk 2 simulated occurences]]*_xlfn.LOGNORM.INV(Table3[[#This Row],[RV lognorm]],(LN(ImpLow2)+LN(ImpUp2))/2,(LN(ImpUp2)-LN(ImpLow2))/3.29)</f>
        <v>0</v>
      </c>
    </row>
    <row r="4218" spans="7:13">
      <c r="G4218">
        <v>0.38964707143122662</v>
      </c>
      <c r="H4218">
        <v>4.4346033616152608E-2</v>
      </c>
      <c r="I4218">
        <v>0.69904499580107859</v>
      </c>
      <c r="J4218">
        <f>_xlfn.BINOM.INV(BinomTrials,_xlfn.GAMMA.INV(Table3[[#This Row],[RV gamma]],GammaShape1,GammaRate1)/BinomTrials,Table3[[#This Row],[RV binom]])</f>
        <v>0</v>
      </c>
      <c r="K4218" s="1">
        <f>Table3[[#This Row],[Risk 1 Simulated occurences]]*_xlfn.LOGNORM.INV(Table3[[#This Row],[RV lognorm]],(LN(ImpLow1)+LN(ImpUp1))/2,(LN(ImpUp1)-LN(ImpLow1))/3.29)</f>
        <v>0</v>
      </c>
      <c r="L4218">
        <f>_xlfn.BINOM.INV(BinomTrials,_xlfn.GAMMA.INV(Table3[[#This Row],[RV gamma]],GammaShape2,GammaRate2)/BinomTrials,Table3[[#This Row],[RV binom]])</f>
        <v>0</v>
      </c>
      <c r="M4218" s="1">
        <f>Table3[[#This Row],[Risk 2 simulated occurences]]*_xlfn.LOGNORM.INV(Table3[[#This Row],[RV lognorm]],(LN(ImpLow2)+LN(ImpUp2))/2,(LN(ImpUp2)-LN(ImpLow2))/3.29)</f>
        <v>0</v>
      </c>
    </row>
    <row r="4219" spans="7:13">
      <c r="G4219">
        <v>0.79832954462539851</v>
      </c>
      <c r="H4219">
        <v>0.32378698667687689</v>
      </c>
      <c r="I4219">
        <v>0.84924442872835526</v>
      </c>
      <c r="J4219">
        <f>_xlfn.BINOM.INV(BinomTrials,_xlfn.GAMMA.INV(Table3[[#This Row],[RV gamma]],GammaShape1,GammaRate1)/BinomTrials,Table3[[#This Row],[RV binom]])</f>
        <v>0</v>
      </c>
      <c r="K4219" s="1">
        <f>Table3[[#This Row],[Risk 1 Simulated occurences]]*_xlfn.LOGNORM.INV(Table3[[#This Row],[RV lognorm]],(LN(ImpLow1)+LN(ImpUp1))/2,(LN(ImpUp1)-LN(ImpLow1))/3.29)</f>
        <v>0</v>
      </c>
      <c r="L4219">
        <f>_xlfn.BINOM.INV(BinomTrials,_xlfn.GAMMA.INV(Table3[[#This Row],[RV gamma]],GammaShape2,GammaRate2)/BinomTrials,Table3[[#This Row],[RV binom]])</f>
        <v>0</v>
      </c>
      <c r="M4219" s="1">
        <f>Table3[[#This Row],[Risk 2 simulated occurences]]*_xlfn.LOGNORM.INV(Table3[[#This Row],[RV lognorm]],(LN(ImpLow2)+LN(ImpUp2))/2,(LN(ImpUp2)-LN(ImpLow2))/3.29)</f>
        <v>0</v>
      </c>
    </row>
    <row r="4220" spans="7:13">
      <c r="G4220">
        <v>0.52465651907243605</v>
      </c>
      <c r="H4220">
        <v>0.88788507826993479</v>
      </c>
      <c r="I4220">
        <v>0.25111363746743354</v>
      </c>
      <c r="J4220">
        <f>_xlfn.BINOM.INV(BinomTrials,_xlfn.GAMMA.INV(Table3[[#This Row],[RV gamma]],GammaShape1,GammaRate1)/BinomTrials,Table3[[#This Row],[RV binom]])</f>
        <v>1</v>
      </c>
      <c r="K4220" s="1">
        <f>Table3[[#This Row],[Risk 1 Simulated occurences]]*_xlfn.LOGNORM.INV(Table3[[#This Row],[RV lognorm]],(LN(ImpLow1)+LN(ImpUp1))/2,(LN(ImpUp1)-LN(ImpLow1))/3.29)</f>
        <v>19772.056854989718</v>
      </c>
      <c r="L4220">
        <f>_xlfn.BINOM.INV(BinomTrials,_xlfn.GAMMA.INV(Table3[[#This Row],[RV gamma]],GammaShape2,GammaRate2)/BinomTrials,Table3[[#This Row],[RV binom]])</f>
        <v>1</v>
      </c>
      <c r="M4220" s="1">
        <f>Table3[[#This Row],[Risk 2 simulated occurences]]*_xlfn.LOGNORM.INV(Table3[[#This Row],[RV lognorm]],(LN(ImpLow2)+LN(ImpUp2))/2,(LN(ImpUp2)-LN(ImpLow2))/3.29)</f>
        <v>1977205.6854989727</v>
      </c>
    </row>
    <row r="4221" spans="7:13">
      <c r="G4221">
        <v>0.90211605043249021</v>
      </c>
      <c r="H4221">
        <v>0.68451048279391158</v>
      </c>
      <c r="I4221">
        <v>0.46690491515533294</v>
      </c>
      <c r="J4221">
        <f>_xlfn.BINOM.INV(BinomTrials,_xlfn.GAMMA.INV(Table3[[#This Row],[RV gamma]],GammaShape1,GammaRate1)/BinomTrials,Table3[[#This Row],[RV binom]])</f>
        <v>1</v>
      </c>
      <c r="K4221" s="1">
        <f>Table3[[#This Row],[Risk 1 Simulated occurences]]*_xlfn.LOGNORM.INV(Table3[[#This Row],[RV lognorm]],(LN(ImpLow1)+LN(ImpUp1))/2,(LN(ImpUp1)-LN(ImpLow1))/3.29)</f>
        <v>29837.064463928124</v>
      </c>
      <c r="L4221">
        <f>_xlfn.BINOM.INV(BinomTrials,_xlfn.GAMMA.INV(Table3[[#This Row],[RV gamma]],GammaShape2,GammaRate2)/BinomTrials,Table3[[#This Row],[RV binom]])</f>
        <v>0</v>
      </c>
      <c r="M4221" s="1">
        <f>Table3[[#This Row],[Risk 2 simulated occurences]]*_xlfn.LOGNORM.INV(Table3[[#This Row],[RV lognorm]],(LN(ImpLow2)+LN(ImpUp2))/2,(LN(ImpUp2)-LN(ImpLow2))/3.29)</f>
        <v>0</v>
      </c>
    </row>
    <row r="4222" spans="7:13">
      <c r="G4222">
        <v>0.86445961886293232</v>
      </c>
      <c r="H4222">
        <v>0.56768431727200952</v>
      </c>
      <c r="I4222">
        <v>0.27090901568108661</v>
      </c>
      <c r="J4222">
        <f>_xlfn.BINOM.INV(BinomTrials,_xlfn.GAMMA.INV(Table3[[#This Row],[RV gamma]],GammaShape1,GammaRate1)/BinomTrials,Table3[[#This Row],[RV binom]])</f>
        <v>1</v>
      </c>
      <c r="K4222" s="1">
        <f>Table3[[#This Row],[Risk 1 Simulated occurences]]*_xlfn.LOGNORM.INV(Table3[[#This Row],[RV lognorm]],(LN(ImpLow1)+LN(ImpUp1))/2,(LN(ImpUp1)-LN(ImpLow1))/3.29)</f>
        <v>20633.342100076843</v>
      </c>
      <c r="L4222">
        <f>_xlfn.BINOM.INV(BinomTrials,_xlfn.GAMMA.INV(Table3[[#This Row],[RV gamma]],GammaShape2,GammaRate2)/BinomTrials,Table3[[#This Row],[RV binom]])</f>
        <v>0</v>
      </c>
      <c r="M4222" s="1">
        <f>Table3[[#This Row],[Risk 2 simulated occurences]]*_xlfn.LOGNORM.INV(Table3[[#This Row],[RV lognorm]],(LN(ImpLow2)+LN(ImpUp2))/2,(LN(ImpUp2)-LN(ImpLow2))/3.29)</f>
        <v>0</v>
      </c>
    </row>
    <row r="4223" spans="7:13">
      <c r="G4223">
        <v>0.97281422930435013</v>
      </c>
      <c r="H4223">
        <v>7.0320390663258917E-2</v>
      </c>
      <c r="I4223">
        <v>0.16782655202216773</v>
      </c>
      <c r="J4223">
        <f>_xlfn.BINOM.INV(BinomTrials,_xlfn.GAMMA.INV(Table3[[#This Row],[RV gamma]],GammaShape1,GammaRate1)/BinomTrials,Table3[[#This Row],[RV binom]])</f>
        <v>0</v>
      </c>
      <c r="K4223" s="1">
        <f>Table3[[#This Row],[Risk 1 Simulated occurences]]*_xlfn.LOGNORM.INV(Table3[[#This Row],[RV lognorm]],(LN(ImpLow1)+LN(ImpUp1))/2,(LN(ImpUp1)-LN(ImpLow1))/3.29)</f>
        <v>0</v>
      </c>
      <c r="L4223">
        <f>_xlfn.BINOM.INV(BinomTrials,_xlfn.GAMMA.INV(Table3[[#This Row],[RV gamma]],GammaShape2,GammaRate2)/BinomTrials,Table3[[#This Row],[RV binom]])</f>
        <v>0</v>
      </c>
      <c r="M4223" s="1">
        <f>Table3[[#This Row],[Risk 2 simulated occurences]]*_xlfn.LOGNORM.INV(Table3[[#This Row],[RV lognorm]],(LN(ImpLow2)+LN(ImpUp2))/2,(LN(ImpUp2)-LN(ImpLow2))/3.29)</f>
        <v>0</v>
      </c>
    </row>
    <row r="4224" spans="7:13">
      <c r="G4224">
        <v>8.8751918211929459E-2</v>
      </c>
      <c r="H4224">
        <v>0.87480587739255555</v>
      </c>
      <c r="I4224">
        <v>0.66085983657318159</v>
      </c>
      <c r="J4224">
        <f>_xlfn.BINOM.INV(BinomTrials,_xlfn.GAMMA.INV(Table3[[#This Row],[RV gamma]],GammaShape1,GammaRate1)/BinomTrials,Table3[[#This Row],[RV binom]])</f>
        <v>1</v>
      </c>
      <c r="K4224" s="1">
        <f>Table3[[#This Row],[Risk 1 Simulated occurences]]*_xlfn.LOGNORM.INV(Table3[[#This Row],[RV lognorm]],(LN(ImpLow1)+LN(ImpUp1))/2,(LN(ImpUp1)-LN(ImpLow1))/3.29)</f>
        <v>42274.876321174801</v>
      </c>
      <c r="L4224">
        <f>_xlfn.BINOM.INV(BinomTrials,_xlfn.GAMMA.INV(Table3[[#This Row],[RV gamma]],GammaShape2,GammaRate2)/BinomTrials,Table3[[#This Row],[RV binom]])</f>
        <v>1</v>
      </c>
      <c r="M4224" s="1">
        <f>Table3[[#This Row],[Risk 2 simulated occurences]]*_xlfn.LOGNORM.INV(Table3[[#This Row],[RV lognorm]],(LN(ImpLow2)+LN(ImpUp2))/2,(LN(ImpUp2)-LN(ImpLow2))/3.29)</f>
        <v>4227487.6321174819</v>
      </c>
    </row>
    <row r="4225" spans="7:13">
      <c r="G4225">
        <v>0.65348938789846811</v>
      </c>
      <c r="H4225">
        <v>0.86238133668079098</v>
      </c>
      <c r="I4225">
        <v>7.1273285463113942E-2</v>
      </c>
      <c r="J4225">
        <f>_xlfn.BINOM.INV(BinomTrials,_xlfn.GAMMA.INV(Table3[[#This Row],[RV gamma]],GammaShape1,GammaRate1)/BinomTrials,Table3[[#This Row],[RV binom]])</f>
        <v>1</v>
      </c>
      <c r="K4225" s="1">
        <f>Table3[[#This Row],[Risk 1 Simulated occurences]]*_xlfn.LOGNORM.INV(Table3[[#This Row],[RV lognorm]],(LN(ImpLow1)+LN(ImpUp1))/2,(LN(ImpUp1)-LN(ImpLow1))/3.29)</f>
        <v>11331.666367379572</v>
      </c>
      <c r="L4225">
        <f>_xlfn.BINOM.INV(BinomTrials,_xlfn.GAMMA.INV(Table3[[#This Row],[RV gamma]],GammaShape2,GammaRate2)/BinomTrials,Table3[[#This Row],[RV binom]])</f>
        <v>1</v>
      </c>
      <c r="M4225" s="1">
        <f>Table3[[#This Row],[Risk 2 simulated occurences]]*_xlfn.LOGNORM.INV(Table3[[#This Row],[RV lognorm]],(LN(ImpLow2)+LN(ImpUp2))/2,(LN(ImpUp2)-LN(ImpLow2))/3.29)</f>
        <v>1133166.6367379576</v>
      </c>
    </row>
    <row r="4226" spans="7:13">
      <c r="G4226">
        <v>0.19614240955381768</v>
      </c>
      <c r="H4226">
        <v>4.3125594054872915E-2</v>
      </c>
      <c r="I4226">
        <v>0.89010877855592818</v>
      </c>
      <c r="J4226">
        <f>_xlfn.BINOM.INV(BinomTrials,_xlfn.GAMMA.INV(Table3[[#This Row],[RV gamma]],GammaShape1,GammaRate1)/BinomTrials,Table3[[#This Row],[RV binom]])</f>
        <v>0</v>
      </c>
      <c r="K4226" s="1">
        <f>Table3[[#This Row],[Risk 1 Simulated occurences]]*_xlfn.LOGNORM.INV(Table3[[#This Row],[RV lognorm]],(LN(ImpLow1)+LN(ImpUp1))/2,(LN(ImpUp1)-LN(ImpLow1))/3.29)</f>
        <v>0</v>
      </c>
      <c r="L4226">
        <f>_xlfn.BINOM.INV(BinomTrials,_xlfn.GAMMA.INV(Table3[[#This Row],[RV gamma]],GammaShape2,GammaRate2)/BinomTrials,Table3[[#This Row],[RV binom]])</f>
        <v>0</v>
      </c>
      <c r="M4226" s="1">
        <f>Table3[[#This Row],[Risk 2 simulated occurences]]*_xlfn.LOGNORM.INV(Table3[[#This Row],[RV lognorm]],(LN(ImpLow2)+LN(ImpUp2))/2,(LN(ImpUp2)-LN(ImpLow2))/3.29)</f>
        <v>0</v>
      </c>
    </row>
    <row r="4227" spans="7:13">
      <c r="G4227">
        <v>0.56547737101347995</v>
      </c>
      <c r="H4227">
        <v>0.81185928024903842</v>
      </c>
      <c r="I4227">
        <v>5.8241189484596806E-2</v>
      </c>
      <c r="J4227">
        <f>_xlfn.BINOM.INV(BinomTrials,_xlfn.GAMMA.INV(Table3[[#This Row],[RV gamma]],GammaShape1,GammaRate1)/BinomTrials,Table3[[#This Row],[RV binom]])</f>
        <v>1</v>
      </c>
      <c r="K4227" s="1">
        <f>Table3[[#This Row],[Risk 1 Simulated occurences]]*_xlfn.LOGNORM.INV(Table3[[#This Row],[RV lognorm]],(LN(ImpLow1)+LN(ImpUp1))/2,(LN(ImpUp1)-LN(ImpLow1))/3.29)</f>
        <v>10541.058366556455</v>
      </c>
      <c r="L4227">
        <f>_xlfn.BINOM.INV(BinomTrials,_xlfn.GAMMA.INV(Table3[[#This Row],[RV gamma]],GammaShape2,GammaRate2)/BinomTrials,Table3[[#This Row],[RV binom]])</f>
        <v>0</v>
      </c>
      <c r="M4227" s="1">
        <f>Table3[[#This Row],[Risk 2 simulated occurences]]*_xlfn.LOGNORM.INV(Table3[[#This Row],[RV lognorm]],(LN(ImpLow2)+LN(ImpUp2))/2,(LN(ImpUp2)-LN(ImpLow2))/3.29)</f>
        <v>0</v>
      </c>
    </row>
    <row r="4228" spans="7:13">
      <c r="G4228">
        <v>0.97817462355744778</v>
      </c>
      <c r="H4228">
        <v>0.91892314558798593</v>
      </c>
      <c r="I4228">
        <v>0.85967166761852409</v>
      </c>
      <c r="J4228">
        <f>_xlfn.BINOM.INV(BinomTrials,_xlfn.GAMMA.INV(Table3[[#This Row],[RV gamma]],GammaShape1,GammaRate1)/BinomTrials,Table3[[#This Row],[RV binom]])</f>
        <v>2</v>
      </c>
      <c r="K4228" s="1">
        <f>Table3[[#This Row],[Risk 1 Simulated occurences]]*_xlfn.LOGNORM.INV(Table3[[#This Row],[RV lognorm]],(LN(ImpLow1)+LN(ImpUp1))/2,(LN(ImpUp1)-LN(ImpLow1))/3.29)</f>
        <v>134569.46383955595</v>
      </c>
      <c r="L4228">
        <f>_xlfn.BINOM.INV(BinomTrials,_xlfn.GAMMA.INV(Table3[[#This Row],[RV gamma]],GammaShape2,GammaRate2)/BinomTrials,Table3[[#This Row],[RV binom]])</f>
        <v>1</v>
      </c>
      <c r="M4228" s="1">
        <f>Table3[[#This Row],[Risk 2 simulated occurences]]*_xlfn.LOGNORM.INV(Table3[[#This Row],[RV lognorm]],(LN(ImpLow2)+LN(ImpUp2))/2,(LN(ImpUp2)-LN(ImpLow2))/3.29)</f>
        <v>6728473.191977812</v>
      </c>
    </row>
    <row r="4229" spans="7:13">
      <c r="G4229">
        <v>0.18089813002427022</v>
      </c>
      <c r="H4229">
        <v>0.34130789727964805</v>
      </c>
      <c r="I4229">
        <v>0.50171766453502586</v>
      </c>
      <c r="J4229">
        <f>_xlfn.BINOM.INV(BinomTrials,_xlfn.GAMMA.INV(Table3[[#This Row],[RV gamma]],GammaShape1,GammaRate1)/BinomTrials,Table3[[#This Row],[RV binom]])</f>
        <v>0</v>
      </c>
      <c r="K4229" s="1">
        <f>Table3[[#This Row],[Risk 1 Simulated occurences]]*_xlfn.LOGNORM.INV(Table3[[#This Row],[RV lognorm]],(LN(ImpLow1)+LN(ImpUp1))/2,(LN(ImpUp1)-LN(ImpLow1))/3.29)</f>
        <v>0</v>
      </c>
      <c r="L4229">
        <f>_xlfn.BINOM.INV(BinomTrials,_xlfn.GAMMA.INV(Table3[[#This Row],[RV gamma]],GammaShape2,GammaRate2)/BinomTrials,Table3[[#This Row],[RV binom]])</f>
        <v>0</v>
      </c>
      <c r="M4229" s="1">
        <f>Table3[[#This Row],[Risk 2 simulated occurences]]*_xlfn.LOGNORM.INV(Table3[[#This Row],[RV lognorm]],(LN(ImpLow2)+LN(ImpUp2))/2,(LN(ImpUp2)-LN(ImpLow2))/3.29)</f>
        <v>0</v>
      </c>
    </row>
    <row r="4230" spans="7:13">
      <c r="G4230">
        <v>0.35487131790950488</v>
      </c>
      <c r="H4230">
        <v>0.36182957904498542</v>
      </c>
      <c r="I4230">
        <v>0.3687878401804659</v>
      </c>
      <c r="J4230">
        <f>_xlfn.BINOM.INV(BinomTrials,_xlfn.GAMMA.INV(Table3[[#This Row],[RV gamma]],GammaShape1,GammaRate1)/BinomTrials,Table3[[#This Row],[RV binom]])</f>
        <v>0</v>
      </c>
      <c r="K4230" s="1">
        <f>Table3[[#This Row],[Risk 1 Simulated occurences]]*_xlfn.LOGNORM.INV(Table3[[#This Row],[RV lognorm]],(LN(ImpLow1)+LN(ImpUp1))/2,(LN(ImpUp1)-LN(ImpLow1))/3.29)</f>
        <v>0</v>
      </c>
      <c r="L4230">
        <f>_xlfn.BINOM.INV(BinomTrials,_xlfn.GAMMA.INV(Table3[[#This Row],[RV gamma]],GammaShape2,GammaRate2)/BinomTrials,Table3[[#This Row],[RV binom]])</f>
        <v>0</v>
      </c>
      <c r="M4230" s="1">
        <f>Table3[[#This Row],[Risk 2 simulated occurences]]*_xlfn.LOGNORM.INV(Table3[[#This Row],[RV lognorm]],(LN(ImpLow2)+LN(ImpUp2))/2,(LN(ImpUp2)-LN(ImpLow2))/3.29)</f>
        <v>0</v>
      </c>
    </row>
    <row r="4231" spans="7:13">
      <c r="G4231">
        <v>0.32224010504886513</v>
      </c>
      <c r="H4231">
        <v>0.2697350090694311</v>
      </c>
      <c r="I4231">
        <v>0.21722991308999709</v>
      </c>
      <c r="J4231">
        <f>_xlfn.BINOM.INV(BinomTrials,_xlfn.GAMMA.INV(Table3[[#This Row],[RV gamma]],GammaShape1,GammaRate1)/BinomTrials,Table3[[#This Row],[RV binom]])</f>
        <v>0</v>
      </c>
      <c r="K4231" s="1">
        <f>Table3[[#This Row],[Risk 1 Simulated occurences]]*_xlfn.LOGNORM.INV(Table3[[#This Row],[RV lognorm]],(LN(ImpLow1)+LN(ImpUp1))/2,(LN(ImpUp1)-LN(ImpLow1))/3.29)</f>
        <v>0</v>
      </c>
      <c r="L4231">
        <f>_xlfn.BINOM.INV(BinomTrials,_xlfn.GAMMA.INV(Table3[[#This Row],[RV gamma]],GammaShape2,GammaRate2)/BinomTrials,Table3[[#This Row],[RV binom]])</f>
        <v>0</v>
      </c>
      <c r="M4231" s="1">
        <f>Table3[[#This Row],[Risk 2 simulated occurences]]*_xlfn.LOGNORM.INV(Table3[[#This Row],[RV lognorm]],(LN(ImpLow2)+LN(ImpUp2))/2,(LN(ImpUp2)-LN(ImpLow2))/3.29)</f>
        <v>0</v>
      </c>
    </row>
    <row r="4232" spans="7:13">
      <c r="G4232">
        <v>0.88944555627621968</v>
      </c>
      <c r="H4232">
        <v>0.43629742992869458</v>
      </c>
      <c r="I4232">
        <v>0.98314930358116948</v>
      </c>
      <c r="J4232">
        <f>_xlfn.BINOM.INV(BinomTrials,_xlfn.GAMMA.INV(Table3[[#This Row],[RV gamma]],GammaShape1,GammaRate1)/BinomTrials,Table3[[#This Row],[RV binom]])</f>
        <v>0</v>
      </c>
      <c r="K4232" s="1">
        <f>Table3[[#This Row],[Risk 1 Simulated occurences]]*_xlfn.LOGNORM.INV(Table3[[#This Row],[RV lognorm]],(LN(ImpLow1)+LN(ImpUp1))/2,(LN(ImpUp1)-LN(ImpLow1))/3.29)</f>
        <v>0</v>
      </c>
      <c r="L4232">
        <f>_xlfn.BINOM.INV(BinomTrials,_xlfn.GAMMA.INV(Table3[[#This Row],[RV gamma]],GammaShape2,GammaRate2)/BinomTrials,Table3[[#This Row],[RV binom]])</f>
        <v>0</v>
      </c>
      <c r="M4232" s="1">
        <f>Table3[[#This Row],[Risk 2 simulated occurences]]*_xlfn.LOGNORM.INV(Table3[[#This Row],[RV lognorm]],(LN(ImpLow2)+LN(ImpUp2))/2,(LN(ImpUp2)-LN(ImpLow2))/3.29)</f>
        <v>0</v>
      </c>
    </row>
    <row r="4233" spans="7:13">
      <c r="G4233">
        <v>0.91146433442433572</v>
      </c>
      <c r="H4233">
        <v>0.85090481156991082</v>
      </c>
      <c r="I4233">
        <v>0.79034528871548604</v>
      </c>
      <c r="J4233">
        <f>_xlfn.BINOM.INV(BinomTrials,_xlfn.GAMMA.INV(Table3[[#This Row],[RV gamma]],GammaShape1,GammaRate1)/BinomTrials,Table3[[#This Row],[RV binom]])</f>
        <v>1</v>
      </c>
      <c r="K4233" s="1">
        <f>Table3[[#This Row],[Risk 1 Simulated occurences]]*_xlfn.LOGNORM.INV(Table3[[#This Row],[RV lognorm]],(LN(ImpLow1)+LN(ImpUp1))/2,(LN(ImpUp1)-LN(ImpLow1))/3.29)</f>
        <v>55651.538596513012</v>
      </c>
      <c r="L4233">
        <f>_xlfn.BINOM.INV(BinomTrials,_xlfn.GAMMA.INV(Table3[[#This Row],[RV gamma]],GammaShape2,GammaRate2)/BinomTrials,Table3[[#This Row],[RV binom]])</f>
        <v>1</v>
      </c>
      <c r="M4233" s="1">
        <f>Table3[[#This Row],[Risk 2 simulated occurences]]*_xlfn.LOGNORM.INV(Table3[[#This Row],[RV lognorm]],(LN(ImpLow2)+LN(ImpUp2))/2,(LN(ImpUp2)-LN(ImpLow2))/3.29)</f>
        <v>5565153.8596513029</v>
      </c>
    </row>
    <row r="4234" spans="7:13">
      <c r="G4234">
        <v>0.98106866980952612</v>
      </c>
      <c r="H4234">
        <v>0.15716805549206586</v>
      </c>
      <c r="I4234">
        <v>0.33326744117460561</v>
      </c>
      <c r="J4234">
        <f>_xlfn.BINOM.INV(BinomTrials,_xlfn.GAMMA.INV(Table3[[#This Row],[RV gamma]],GammaShape1,GammaRate1)/BinomTrials,Table3[[#This Row],[RV binom]])</f>
        <v>0</v>
      </c>
      <c r="K4234" s="1">
        <f>Table3[[#This Row],[Risk 1 Simulated occurences]]*_xlfn.LOGNORM.INV(Table3[[#This Row],[RV lognorm]],(LN(ImpLow1)+LN(ImpUp1))/2,(LN(ImpUp1)-LN(ImpLow1))/3.29)</f>
        <v>0</v>
      </c>
      <c r="L4234">
        <f>_xlfn.BINOM.INV(BinomTrials,_xlfn.GAMMA.INV(Table3[[#This Row],[RV gamma]],GammaShape2,GammaRate2)/BinomTrials,Table3[[#This Row],[RV binom]])</f>
        <v>0</v>
      </c>
      <c r="M4234" s="1">
        <f>Table3[[#This Row],[Risk 2 simulated occurences]]*_xlfn.LOGNORM.INV(Table3[[#This Row],[RV lognorm]],(LN(ImpLow2)+LN(ImpUp2))/2,(LN(ImpUp2)-LN(ImpLow2))/3.29)</f>
        <v>0</v>
      </c>
    </row>
    <row r="4235" spans="7:13">
      <c r="G4235">
        <v>0.82113348870590952</v>
      </c>
      <c r="H4235">
        <v>0.52350865515112344</v>
      </c>
      <c r="I4235">
        <v>0.22588382159633741</v>
      </c>
      <c r="J4235">
        <f>_xlfn.BINOM.INV(BinomTrials,_xlfn.GAMMA.INV(Table3[[#This Row],[RV gamma]],GammaShape1,GammaRate1)/BinomTrials,Table3[[#This Row],[RV binom]])</f>
        <v>0</v>
      </c>
      <c r="K4235" s="1">
        <f>Table3[[#This Row],[Risk 1 Simulated occurences]]*_xlfn.LOGNORM.INV(Table3[[#This Row],[RV lognorm]],(LN(ImpLow1)+LN(ImpUp1))/2,(LN(ImpUp1)-LN(ImpLow1))/3.29)</f>
        <v>0</v>
      </c>
      <c r="L4235">
        <f>_xlfn.BINOM.INV(BinomTrials,_xlfn.GAMMA.INV(Table3[[#This Row],[RV gamma]],GammaShape2,GammaRate2)/BinomTrials,Table3[[#This Row],[RV binom]])</f>
        <v>0</v>
      </c>
      <c r="M4235" s="1">
        <f>Table3[[#This Row],[Risk 2 simulated occurences]]*_xlfn.LOGNORM.INV(Table3[[#This Row],[RV lognorm]],(LN(ImpLow2)+LN(ImpUp2))/2,(LN(ImpUp2)-LN(ImpLow2))/3.29)</f>
        <v>0</v>
      </c>
    </row>
    <row r="4236" spans="7:13">
      <c r="G4236">
        <v>0.79054468022219126</v>
      </c>
      <c r="H4236">
        <v>0.60996712493243033</v>
      </c>
      <c r="I4236">
        <v>0.42938956964266933</v>
      </c>
      <c r="J4236">
        <f>_xlfn.BINOM.INV(BinomTrials,_xlfn.GAMMA.INV(Table3[[#This Row],[RV gamma]],GammaShape1,GammaRate1)/BinomTrials,Table3[[#This Row],[RV binom]])</f>
        <v>1</v>
      </c>
      <c r="K4236" s="1">
        <f>Table3[[#This Row],[Risk 1 Simulated occurences]]*_xlfn.LOGNORM.INV(Table3[[#This Row],[RV lognorm]],(LN(ImpLow1)+LN(ImpUp1))/2,(LN(ImpUp1)-LN(ImpLow1))/3.29)</f>
        <v>27920.191540688909</v>
      </c>
      <c r="L4236">
        <f>_xlfn.BINOM.INV(BinomTrials,_xlfn.GAMMA.INV(Table3[[#This Row],[RV gamma]],GammaShape2,GammaRate2)/BinomTrials,Table3[[#This Row],[RV binom]])</f>
        <v>0</v>
      </c>
      <c r="M4236" s="1">
        <f>Table3[[#This Row],[Risk 2 simulated occurences]]*_xlfn.LOGNORM.INV(Table3[[#This Row],[RV lognorm]],(LN(ImpLow2)+LN(ImpUp2))/2,(LN(ImpUp2)-LN(ImpLow2))/3.29)</f>
        <v>0</v>
      </c>
    </row>
    <row r="4237" spans="7:13">
      <c r="G4237">
        <v>0.68444049436805798</v>
      </c>
      <c r="H4237">
        <v>0.71746873935566691</v>
      </c>
      <c r="I4237">
        <v>0.75049698434327594</v>
      </c>
      <c r="J4237">
        <f>_xlfn.BINOM.INV(BinomTrials,_xlfn.GAMMA.INV(Table3[[#This Row],[RV gamma]],GammaShape1,GammaRate1)/BinomTrials,Table3[[#This Row],[RV binom]])</f>
        <v>1</v>
      </c>
      <c r="K4237" s="1">
        <f>Table3[[#This Row],[Risk 1 Simulated occurences]]*_xlfn.LOGNORM.INV(Table3[[#This Row],[RV lognorm]],(LN(ImpLow1)+LN(ImpUp1))/2,(LN(ImpUp1)-LN(ImpLow1))/3.29)</f>
        <v>50756.035881782453</v>
      </c>
      <c r="L4237">
        <f>_xlfn.BINOM.INV(BinomTrials,_xlfn.GAMMA.INV(Table3[[#This Row],[RV gamma]],GammaShape2,GammaRate2)/BinomTrials,Table3[[#This Row],[RV binom]])</f>
        <v>0</v>
      </c>
      <c r="M4237" s="1">
        <f>Table3[[#This Row],[Risk 2 simulated occurences]]*_xlfn.LOGNORM.INV(Table3[[#This Row],[RV lognorm]],(LN(ImpLow2)+LN(ImpUp2))/2,(LN(ImpUp2)-LN(ImpLow2))/3.29)</f>
        <v>0</v>
      </c>
    </row>
    <row r="4238" spans="7:13">
      <c r="G4238">
        <v>0.39138884394959961</v>
      </c>
      <c r="H4238">
        <v>0.49710235069370939</v>
      </c>
      <c r="I4238">
        <v>0.60281585743781918</v>
      </c>
      <c r="J4238">
        <f>_xlfn.BINOM.INV(BinomTrials,_xlfn.GAMMA.INV(Table3[[#This Row],[RV gamma]],GammaShape1,GammaRate1)/BinomTrials,Table3[[#This Row],[RV binom]])</f>
        <v>0</v>
      </c>
      <c r="K4238" s="1">
        <f>Table3[[#This Row],[Risk 1 Simulated occurences]]*_xlfn.LOGNORM.INV(Table3[[#This Row],[RV lognorm]],(LN(ImpLow1)+LN(ImpUp1))/2,(LN(ImpUp1)-LN(ImpLow1))/3.29)</f>
        <v>0</v>
      </c>
      <c r="L4238">
        <f>_xlfn.BINOM.INV(BinomTrials,_xlfn.GAMMA.INV(Table3[[#This Row],[RV gamma]],GammaShape2,GammaRate2)/BinomTrials,Table3[[#This Row],[RV binom]])</f>
        <v>0</v>
      </c>
      <c r="M4238" s="1">
        <f>Table3[[#This Row],[Risk 2 simulated occurences]]*_xlfn.LOGNORM.INV(Table3[[#This Row],[RV lognorm]],(LN(ImpLow2)+LN(ImpUp2))/2,(LN(ImpUp2)-LN(ImpLow2))/3.29)</f>
        <v>0</v>
      </c>
    </row>
    <row r="4239" spans="7:13">
      <c r="G4239">
        <v>7.230026092021738E-2</v>
      </c>
      <c r="H4239">
        <v>0.799208109173555</v>
      </c>
      <c r="I4239">
        <v>0.52611595742689254</v>
      </c>
      <c r="J4239">
        <f>_xlfn.BINOM.INV(BinomTrials,_xlfn.GAMMA.INV(Table3[[#This Row],[RV gamma]],GammaShape1,GammaRate1)/BinomTrials,Table3[[#This Row],[RV binom]])</f>
        <v>1</v>
      </c>
      <c r="K4239" s="1">
        <f>Table3[[#This Row],[Risk 1 Simulated occurences]]*_xlfn.LOGNORM.INV(Table3[[#This Row],[RV lognorm]],(LN(ImpLow1)+LN(ImpUp1))/2,(LN(ImpUp1)-LN(ImpLow1))/3.29)</f>
        <v>33106.387989084062</v>
      </c>
      <c r="L4239">
        <f>_xlfn.BINOM.INV(BinomTrials,_xlfn.GAMMA.INV(Table3[[#This Row],[RV gamma]],GammaShape2,GammaRate2)/BinomTrials,Table3[[#This Row],[RV binom]])</f>
        <v>0</v>
      </c>
      <c r="M4239" s="1">
        <f>Table3[[#This Row],[Risk 2 simulated occurences]]*_xlfn.LOGNORM.INV(Table3[[#This Row],[RV lognorm]],(LN(ImpLow2)+LN(ImpUp2))/2,(LN(ImpUp2)-LN(ImpLow2))/3.29)</f>
        <v>0</v>
      </c>
    </row>
    <row r="4240" spans="7:13">
      <c r="G4240">
        <v>0.15048528609354295</v>
      </c>
      <c r="H4240">
        <v>0.29069087993851439</v>
      </c>
      <c r="I4240">
        <v>0.43089647378348583</v>
      </c>
      <c r="J4240">
        <f>_xlfn.BINOM.INV(BinomTrials,_xlfn.GAMMA.INV(Table3[[#This Row],[RV gamma]],GammaShape1,GammaRate1)/BinomTrials,Table3[[#This Row],[RV binom]])</f>
        <v>0</v>
      </c>
      <c r="K4240" s="1">
        <f>Table3[[#This Row],[Risk 1 Simulated occurences]]*_xlfn.LOGNORM.INV(Table3[[#This Row],[RV lognorm]],(LN(ImpLow1)+LN(ImpUp1))/2,(LN(ImpUp1)-LN(ImpLow1))/3.29)</f>
        <v>0</v>
      </c>
      <c r="L4240">
        <f>_xlfn.BINOM.INV(BinomTrials,_xlfn.GAMMA.INV(Table3[[#This Row],[RV gamma]],GammaShape2,GammaRate2)/BinomTrials,Table3[[#This Row],[RV binom]])</f>
        <v>0</v>
      </c>
      <c r="M4240" s="1">
        <f>Table3[[#This Row],[Risk 2 simulated occurences]]*_xlfn.LOGNORM.INV(Table3[[#This Row],[RV lognorm]],(LN(ImpLow2)+LN(ImpUp2))/2,(LN(ImpUp2)-LN(ImpLow2))/3.29)</f>
        <v>0</v>
      </c>
    </row>
    <row r="4241" spans="7:13">
      <c r="G4241">
        <v>0.20620337417638088</v>
      </c>
      <c r="H4241">
        <v>0.6416191266112119</v>
      </c>
      <c r="I4241">
        <v>7.7034879046042865E-2</v>
      </c>
      <c r="J4241">
        <f>_xlfn.BINOM.INV(BinomTrials,_xlfn.GAMMA.INV(Table3[[#This Row],[RV gamma]],GammaShape1,GammaRate1)/BinomTrials,Table3[[#This Row],[RV binom]])</f>
        <v>0</v>
      </c>
      <c r="K4241" s="1">
        <f>Table3[[#This Row],[Risk 1 Simulated occurences]]*_xlfn.LOGNORM.INV(Table3[[#This Row],[RV lognorm]],(LN(ImpLow1)+LN(ImpUp1))/2,(LN(ImpUp1)-LN(ImpLow1))/3.29)</f>
        <v>0</v>
      </c>
      <c r="L4241">
        <f>_xlfn.BINOM.INV(BinomTrials,_xlfn.GAMMA.INV(Table3[[#This Row],[RV gamma]],GammaShape2,GammaRate2)/BinomTrials,Table3[[#This Row],[RV binom]])</f>
        <v>0</v>
      </c>
      <c r="M4241" s="1">
        <f>Table3[[#This Row],[Risk 2 simulated occurences]]*_xlfn.LOGNORM.INV(Table3[[#This Row],[RV lognorm]],(LN(ImpLow2)+LN(ImpUp2))/2,(LN(ImpUp2)-LN(ImpLow2))/3.29)</f>
        <v>0</v>
      </c>
    </row>
    <row r="4242" spans="7:13">
      <c r="G4242">
        <v>0.66010978243318841</v>
      </c>
      <c r="H4242">
        <v>0.69266095463776078</v>
      </c>
      <c r="I4242">
        <v>0.72521212684233305</v>
      </c>
      <c r="J4242">
        <f>_xlfn.BINOM.INV(BinomTrials,_xlfn.GAMMA.INV(Table3[[#This Row],[RV gamma]],GammaShape1,GammaRate1)/BinomTrials,Table3[[#This Row],[RV binom]])</f>
        <v>1</v>
      </c>
      <c r="K4242" s="1">
        <f>Table3[[#This Row],[Risk 1 Simulated occurences]]*_xlfn.LOGNORM.INV(Table3[[#This Row],[RV lognorm]],(LN(ImpLow1)+LN(ImpUp1))/2,(LN(ImpUp1)-LN(ImpLow1))/3.29)</f>
        <v>48071.013333519593</v>
      </c>
      <c r="L4242">
        <f>_xlfn.BINOM.INV(BinomTrials,_xlfn.GAMMA.INV(Table3[[#This Row],[RV gamma]],GammaShape2,GammaRate2)/BinomTrials,Table3[[#This Row],[RV binom]])</f>
        <v>0</v>
      </c>
      <c r="M4242" s="1">
        <f>Table3[[#This Row],[Risk 2 simulated occurences]]*_xlfn.LOGNORM.INV(Table3[[#This Row],[RV lognorm]],(LN(ImpLow2)+LN(ImpUp2))/2,(LN(ImpUp2)-LN(ImpLow2))/3.29)</f>
        <v>0</v>
      </c>
    </row>
    <row r="4243" spans="7:13">
      <c r="G4243">
        <v>0.46511335459775915</v>
      </c>
      <c r="H4243">
        <v>0.55266459684477398</v>
      </c>
      <c r="I4243">
        <v>0.64021583909178892</v>
      </c>
      <c r="J4243">
        <f>_xlfn.BINOM.INV(BinomTrials,_xlfn.GAMMA.INV(Table3[[#This Row],[RV gamma]],GammaShape1,GammaRate1)/BinomTrials,Table3[[#This Row],[RV binom]])</f>
        <v>0</v>
      </c>
      <c r="K4243" s="1">
        <f>Table3[[#This Row],[Risk 1 Simulated occurences]]*_xlfn.LOGNORM.INV(Table3[[#This Row],[RV lognorm]],(LN(ImpLow1)+LN(ImpUp1))/2,(LN(ImpUp1)-LN(ImpLow1))/3.29)</f>
        <v>0</v>
      </c>
      <c r="L4243">
        <f>_xlfn.BINOM.INV(BinomTrials,_xlfn.GAMMA.INV(Table3[[#This Row],[RV gamma]],GammaShape2,GammaRate2)/BinomTrials,Table3[[#This Row],[RV binom]])</f>
        <v>0</v>
      </c>
      <c r="M4243" s="1">
        <f>Table3[[#This Row],[Risk 2 simulated occurences]]*_xlfn.LOGNORM.INV(Table3[[#This Row],[RV lognorm]],(LN(ImpLow2)+LN(ImpUp2))/2,(LN(ImpUp2)-LN(ImpLow2))/3.29)</f>
        <v>0</v>
      </c>
    </row>
    <row r="4244" spans="7:13">
      <c r="G4244">
        <v>0.16015072453774079</v>
      </c>
      <c r="H4244">
        <v>0.63387917011691219</v>
      </c>
      <c r="I4244">
        <v>0.10760761569608357</v>
      </c>
      <c r="J4244">
        <f>_xlfn.BINOM.INV(BinomTrials,_xlfn.GAMMA.INV(Table3[[#This Row],[RV gamma]],GammaShape1,GammaRate1)/BinomTrials,Table3[[#This Row],[RV binom]])</f>
        <v>0</v>
      </c>
      <c r="K4244" s="1">
        <f>Table3[[#This Row],[Risk 1 Simulated occurences]]*_xlfn.LOGNORM.INV(Table3[[#This Row],[RV lognorm]],(LN(ImpLow1)+LN(ImpUp1))/2,(LN(ImpUp1)-LN(ImpLow1))/3.29)</f>
        <v>0</v>
      </c>
      <c r="L4244">
        <f>_xlfn.BINOM.INV(BinomTrials,_xlfn.GAMMA.INV(Table3[[#This Row],[RV gamma]],GammaShape2,GammaRate2)/BinomTrials,Table3[[#This Row],[RV binom]])</f>
        <v>0</v>
      </c>
      <c r="M4244" s="1">
        <f>Table3[[#This Row],[Risk 2 simulated occurences]]*_xlfn.LOGNORM.INV(Table3[[#This Row],[RV lognorm]],(LN(ImpLow2)+LN(ImpUp2))/2,(LN(ImpUp2)-LN(ImpLow2))/3.29)</f>
        <v>0</v>
      </c>
    </row>
    <row r="4245" spans="7:13">
      <c r="G4245">
        <v>0.65322730580960742</v>
      </c>
      <c r="H4245">
        <v>0.60721215494312908</v>
      </c>
      <c r="I4245">
        <v>0.56119700407665085</v>
      </c>
      <c r="J4245">
        <f>_xlfn.BINOM.INV(BinomTrials,_xlfn.GAMMA.INV(Table3[[#This Row],[RV gamma]],GammaShape1,GammaRate1)/BinomTrials,Table3[[#This Row],[RV binom]])</f>
        <v>1</v>
      </c>
      <c r="K4245" s="1">
        <f>Table3[[#This Row],[Risk 1 Simulated occurences]]*_xlfn.LOGNORM.INV(Table3[[#This Row],[RV lognorm]],(LN(ImpLow1)+LN(ImpUp1))/2,(LN(ImpUp1)-LN(ImpLow1))/3.29)</f>
        <v>35221.670815905039</v>
      </c>
      <c r="L4245">
        <f>_xlfn.BINOM.INV(BinomTrials,_xlfn.GAMMA.INV(Table3[[#This Row],[RV gamma]],GammaShape2,GammaRate2)/BinomTrials,Table3[[#This Row],[RV binom]])</f>
        <v>0</v>
      </c>
      <c r="M4245" s="1">
        <f>Table3[[#This Row],[Risk 2 simulated occurences]]*_xlfn.LOGNORM.INV(Table3[[#This Row],[RV lognorm]],(LN(ImpLow2)+LN(ImpUp2))/2,(LN(ImpUp2)-LN(ImpLow2))/3.29)</f>
        <v>0</v>
      </c>
    </row>
    <row r="4246" spans="7:13">
      <c r="G4246">
        <v>0.79132874207167359</v>
      </c>
      <c r="H4246">
        <v>0.41468812917111819</v>
      </c>
      <c r="I4246">
        <v>3.8047516270562784E-2</v>
      </c>
      <c r="J4246">
        <f>_xlfn.BINOM.INV(BinomTrials,_xlfn.GAMMA.INV(Table3[[#This Row],[RV gamma]],GammaShape1,GammaRate1)/BinomTrials,Table3[[#This Row],[RV binom]])</f>
        <v>0</v>
      </c>
      <c r="K4246" s="1">
        <f>Table3[[#This Row],[Risk 1 Simulated occurences]]*_xlfn.LOGNORM.INV(Table3[[#This Row],[RV lognorm]],(LN(ImpLow1)+LN(ImpUp1))/2,(LN(ImpUp1)-LN(ImpLow1))/3.29)</f>
        <v>0</v>
      </c>
      <c r="L4246">
        <f>_xlfn.BINOM.INV(BinomTrials,_xlfn.GAMMA.INV(Table3[[#This Row],[RV gamma]],GammaShape2,GammaRate2)/BinomTrials,Table3[[#This Row],[RV binom]])</f>
        <v>0</v>
      </c>
      <c r="M4246" s="1">
        <f>Table3[[#This Row],[Risk 2 simulated occurences]]*_xlfn.LOGNORM.INV(Table3[[#This Row],[RV lognorm]],(LN(ImpLow2)+LN(ImpUp2))/2,(LN(ImpUp2)-LN(ImpLow2))/3.29)</f>
        <v>0</v>
      </c>
    </row>
    <row r="4247" spans="7:13">
      <c r="G4247">
        <v>0.86216799861852456</v>
      </c>
      <c r="H4247">
        <v>0.66338697898359367</v>
      </c>
      <c r="I4247">
        <v>0.46460595934866272</v>
      </c>
      <c r="J4247">
        <f>_xlfn.BINOM.INV(BinomTrials,_xlfn.GAMMA.INV(Table3[[#This Row],[RV gamma]],GammaShape1,GammaRate1)/BinomTrials,Table3[[#This Row],[RV binom]])</f>
        <v>1</v>
      </c>
      <c r="K4247" s="1">
        <f>Table3[[#This Row],[Risk 1 Simulated occurences]]*_xlfn.LOGNORM.INV(Table3[[#This Row],[RV lognorm]],(LN(ImpLow1)+LN(ImpUp1))/2,(LN(ImpUp1)-LN(ImpLow1))/3.29)</f>
        <v>29716.526940781332</v>
      </c>
      <c r="L4247">
        <f>_xlfn.BINOM.INV(BinomTrials,_xlfn.GAMMA.INV(Table3[[#This Row],[RV gamma]],GammaShape2,GammaRate2)/BinomTrials,Table3[[#This Row],[RV binom]])</f>
        <v>0</v>
      </c>
      <c r="M4247" s="1">
        <f>Table3[[#This Row],[Risk 2 simulated occurences]]*_xlfn.LOGNORM.INV(Table3[[#This Row],[RV lognorm]],(LN(ImpLow2)+LN(ImpUp2))/2,(LN(ImpUp2)-LN(ImpLow2))/3.29)</f>
        <v>0</v>
      </c>
    </row>
    <row r="4248" spans="7:13">
      <c r="G4248">
        <v>0.45755278154162354</v>
      </c>
      <c r="H4248">
        <v>0.54495577725812594</v>
      </c>
      <c r="I4248">
        <v>0.63235877297462839</v>
      </c>
      <c r="J4248">
        <f>_xlfn.BINOM.INV(BinomTrials,_xlfn.GAMMA.INV(Table3[[#This Row],[RV gamma]],GammaShape1,GammaRate1)/BinomTrials,Table3[[#This Row],[RV binom]])</f>
        <v>0</v>
      </c>
      <c r="K4248" s="1">
        <f>Table3[[#This Row],[Risk 1 Simulated occurences]]*_xlfn.LOGNORM.INV(Table3[[#This Row],[RV lognorm]],(LN(ImpLow1)+LN(ImpUp1))/2,(LN(ImpUp1)-LN(ImpLow1))/3.29)</f>
        <v>0</v>
      </c>
      <c r="L4248">
        <f>_xlfn.BINOM.INV(BinomTrials,_xlfn.GAMMA.INV(Table3[[#This Row],[RV gamma]],GammaShape2,GammaRate2)/BinomTrials,Table3[[#This Row],[RV binom]])</f>
        <v>0</v>
      </c>
      <c r="M4248" s="1">
        <f>Table3[[#This Row],[Risk 2 simulated occurences]]*_xlfn.LOGNORM.INV(Table3[[#This Row],[RV lognorm]],(LN(ImpLow2)+LN(ImpUp2))/2,(LN(ImpUp2)-LN(ImpLow2))/3.29)</f>
        <v>0</v>
      </c>
    </row>
    <row r="4249" spans="7:13">
      <c r="G4249">
        <v>8.9599370066821282E-2</v>
      </c>
      <c r="H4249">
        <v>7.1748377323033463E-2</v>
      </c>
      <c r="I4249">
        <v>5.3897384579245644E-2</v>
      </c>
      <c r="J4249">
        <f>_xlfn.BINOM.INV(BinomTrials,_xlfn.GAMMA.INV(Table3[[#This Row],[RV gamma]],GammaShape1,GammaRate1)/BinomTrials,Table3[[#This Row],[RV binom]])</f>
        <v>0</v>
      </c>
      <c r="K4249" s="1">
        <f>Table3[[#This Row],[Risk 1 Simulated occurences]]*_xlfn.LOGNORM.INV(Table3[[#This Row],[RV lognorm]],(LN(ImpLow1)+LN(ImpUp1))/2,(LN(ImpUp1)-LN(ImpLow1))/3.29)</f>
        <v>0</v>
      </c>
      <c r="L4249">
        <f>_xlfn.BINOM.INV(BinomTrials,_xlfn.GAMMA.INV(Table3[[#This Row],[RV gamma]],GammaShape2,GammaRate2)/BinomTrials,Table3[[#This Row],[RV binom]])</f>
        <v>0</v>
      </c>
      <c r="M4249" s="1">
        <f>Table3[[#This Row],[Risk 2 simulated occurences]]*_xlfn.LOGNORM.INV(Table3[[#This Row],[RV lognorm]],(LN(ImpLow2)+LN(ImpUp2))/2,(LN(ImpUp2)-LN(ImpLow2))/3.29)</f>
        <v>0</v>
      </c>
    </row>
    <row r="4250" spans="7:13">
      <c r="G4250">
        <v>0.89661271306528367</v>
      </c>
      <c r="H4250">
        <v>0.87497766822342649</v>
      </c>
      <c r="I4250">
        <v>0.8533426233815693</v>
      </c>
      <c r="J4250">
        <f>_xlfn.BINOM.INV(BinomTrials,_xlfn.GAMMA.INV(Table3[[#This Row],[RV gamma]],GammaShape1,GammaRate1)/BinomTrials,Table3[[#This Row],[RV binom]])</f>
        <v>2</v>
      </c>
      <c r="K4250" s="1">
        <f>Table3[[#This Row],[Risk 1 Simulated occurences]]*_xlfn.LOGNORM.INV(Table3[[#This Row],[RV lognorm]],(LN(ImpLow1)+LN(ImpUp1))/2,(LN(ImpUp1)-LN(ImpLow1))/3.29)</f>
        <v>131961.03610599643</v>
      </c>
      <c r="L4250">
        <f>_xlfn.BINOM.INV(BinomTrials,_xlfn.GAMMA.INV(Table3[[#This Row],[RV gamma]],GammaShape2,GammaRate2)/BinomTrials,Table3[[#This Row],[RV binom]])</f>
        <v>1</v>
      </c>
      <c r="M4250" s="1">
        <f>Table3[[#This Row],[Risk 2 simulated occurences]]*_xlfn.LOGNORM.INV(Table3[[#This Row],[RV lognorm]],(LN(ImpLow2)+LN(ImpUp2))/2,(LN(ImpUp2)-LN(ImpLow2))/3.29)</f>
        <v>6598051.8052998241</v>
      </c>
    </row>
    <row r="4251" spans="7:13">
      <c r="G4251">
        <v>0.36986848822323071</v>
      </c>
      <c r="H4251">
        <v>0.74966983112956853</v>
      </c>
      <c r="I4251">
        <v>0.12947117403590641</v>
      </c>
      <c r="J4251">
        <f>_xlfn.BINOM.INV(BinomTrials,_xlfn.GAMMA.INV(Table3[[#This Row],[RV gamma]],GammaShape1,GammaRate1)/BinomTrials,Table3[[#This Row],[RV binom]])</f>
        <v>1</v>
      </c>
      <c r="K4251" s="1">
        <f>Table3[[#This Row],[Risk 1 Simulated occurences]]*_xlfn.LOGNORM.INV(Table3[[#This Row],[RV lognorm]],(LN(ImpLow1)+LN(ImpUp1))/2,(LN(ImpUp1)-LN(ImpLow1))/3.29)</f>
        <v>14350.630341756756</v>
      </c>
      <c r="L4251">
        <f>_xlfn.BINOM.INV(BinomTrials,_xlfn.GAMMA.INV(Table3[[#This Row],[RV gamma]],GammaShape2,GammaRate2)/BinomTrials,Table3[[#This Row],[RV binom]])</f>
        <v>0</v>
      </c>
      <c r="M4251" s="1">
        <f>Table3[[#This Row],[Risk 2 simulated occurences]]*_xlfn.LOGNORM.INV(Table3[[#This Row],[RV lognorm]],(LN(ImpLow2)+LN(ImpUp2))/2,(LN(ImpUp2)-LN(ImpLow2))/3.29)</f>
        <v>0</v>
      </c>
    </row>
    <row r="4252" spans="7:13">
      <c r="G4252">
        <v>0.37968156783826723</v>
      </c>
      <c r="H4252">
        <v>0.70085179465862535</v>
      </c>
      <c r="I4252">
        <v>2.2022021478983585E-2</v>
      </c>
      <c r="J4252">
        <f>_xlfn.BINOM.INV(BinomTrials,_xlfn.GAMMA.INV(Table3[[#This Row],[RV gamma]],GammaShape1,GammaRate1)/BinomTrials,Table3[[#This Row],[RV binom]])</f>
        <v>1</v>
      </c>
      <c r="K4252" s="1">
        <f>Table3[[#This Row],[Risk 1 Simulated occurences]]*_xlfn.LOGNORM.INV(Table3[[#This Row],[RV lognorm]],(LN(ImpLow1)+LN(ImpUp1))/2,(LN(ImpUp1)-LN(ImpLow1))/3.29)</f>
        <v>7725.7707822635648</v>
      </c>
      <c r="L4252">
        <f>_xlfn.BINOM.INV(BinomTrials,_xlfn.GAMMA.INV(Table3[[#This Row],[RV gamma]],GammaShape2,GammaRate2)/BinomTrials,Table3[[#This Row],[RV binom]])</f>
        <v>0</v>
      </c>
      <c r="M4252" s="1">
        <f>Table3[[#This Row],[Risk 2 simulated occurences]]*_xlfn.LOGNORM.INV(Table3[[#This Row],[RV lognorm]],(LN(ImpLow2)+LN(ImpUp2))/2,(LN(ImpUp2)-LN(ImpLow2))/3.29)</f>
        <v>0</v>
      </c>
    </row>
    <row r="4253" spans="7:13">
      <c r="G4253">
        <v>0.3081106577571997</v>
      </c>
      <c r="H4253">
        <v>0.21611282751714478</v>
      </c>
      <c r="I4253">
        <v>0.12411499727708986</v>
      </c>
      <c r="J4253">
        <f>_xlfn.BINOM.INV(BinomTrials,_xlfn.GAMMA.INV(Table3[[#This Row],[RV gamma]],GammaShape1,GammaRate1)/BinomTrials,Table3[[#This Row],[RV binom]])</f>
        <v>0</v>
      </c>
      <c r="K4253" s="1">
        <f>Table3[[#This Row],[Risk 1 Simulated occurences]]*_xlfn.LOGNORM.INV(Table3[[#This Row],[RV lognorm]],(LN(ImpLow1)+LN(ImpUp1))/2,(LN(ImpUp1)-LN(ImpLow1))/3.29)</f>
        <v>0</v>
      </c>
      <c r="L4253">
        <f>_xlfn.BINOM.INV(BinomTrials,_xlfn.GAMMA.INV(Table3[[#This Row],[RV gamma]],GammaShape2,GammaRate2)/BinomTrials,Table3[[#This Row],[RV binom]])</f>
        <v>0</v>
      </c>
      <c r="M4253" s="1">
        <f>Table3[[#This Row],[Risk 2 simulated occurences]]*_xlfn.LOGNORM.INV(Table3[[#This Row],[RV lognorm]],(LN(ImpLow2)+LN(ImpUp2))/2,(LN(ImpUp2)-LN(ImpLow2))/3.29)</f>
        <v>0</v>
      </c>
    </row>
    <row r="4254" spans="7:13">
      <c r="G4254">
        <v>0.41582492525494885</v>
      </c>
      <c r="H4254">
        <v>0.20829208065210472</v>
      </c>
      <c r="I4254">
        <v>7.5923604926058839E-4</v>
      </c>
      <c r="J4254">
        <f>_xlfn.BINOM.INV(BinomTrials,_xlfn.GAMMA.INV(Table3[[#This Row],[RV gamma]],GammaShape1,GammaRate1)/BinomTrials,Table3[[#This Row],[RV binom]])</f>
        <v>0</v>
      </c>
      <c r="K4254" s="1">
        <f>Table3[[#This Row],[Risk 1 Simulated occurences]]*_xlfn.LOGNORM.INV(Table3[[#This Row],[RV lognorm]],(LN(ImpLow1)+LN(ImpUp1))/2,(LN(ImpUp1)-LN(ImpLow1))/3.29)</f>
        <v>0</v>
      </c>
      <c r="L4254">
        <f>_xlfn.BINOM.INV(BinomTrials,_xlfn.GAMMA.INV(Table3[[#This Row],[RV gamma]],GammaShape2,GammaRate2)/BinomTrials,Table3[[#This Row],[RV binom]])</f>
        <v>0</v>
      </c>
      <c r="M4254" s="1">
        <f>Table3[[#This Row],[Risk 2 simulated occurences]]*_xlfn.LOGNORM.INV(Table3[[#This Row],[RV lognorm]],(LN(ImpLow2)+LN(ImpUp2))/2,(LN(ImpUp2)-LN(ImpLow2))/3.29)</f>
        <v>0</v>
      </c>
    </row>
    <row r="4255" spans="7:13">
      <c r="G4255">
        <v>0.76951875992562568</v>
      </c>
      <c r="H4255">
        <v>0.76499951992416737</v>
      </c>
      <c r="I4255">
        <v>0.76048027992270895</v>
      </c>
      <c r="J4255">
        <f>_xlfn.BINOM.INV(BinomTrials,_xlfn.GAMMA.INV(Table3[[#This Row],[RV gamma]],GammaShape1,GammaRate1)/BinomTrials,Table3[[#This Row],[RV binom]])</f>
        <v>1</v>
      </c>
      <c r="K4255" s="1">
        <f>Table3[[#This Row],[Risk 1 Simulated occurences]]*_xlfn.LOGNORM.INV(Table3[[#This Row],[RV lognorm]],(LN(ImpLow1)+LN(ImpUp1))/2,(LN(ImpUp1)-LN(ImpLow1))/3.29)</f>
        <v>51898.101699252511</v>
      </c>
      <c r="L4255">
        <f>_xlfn.BINOM.INV(BinomTrials,_xlfn.GAMMA.INV(Table3[[#This Row],[RV gamma]],GammaShape2,GammaRate2)/BinomTrials,Table3[[#This Row],[RV binom]])</f>
        <v>0</v>
      </c>
      <c r="M4255" s="1">
        <f>Table3[[#This Row],[Risk 2 simulated occurences]]*_xlfn.LOGNORM.INV(Table3[[#This Row],[RV lognorm]],(LN(ImpLow2)+LN(ImpUp2))/2,(LN(ImpUp2)-LN(ImpLow2))/3.29)</f>
        <v>0</v>
      </c>
    </row>
    <row r="4256" spans="7:13">
      <c r="G4256">
        <v>0.30179806999014602</v>
      </c>
      <c r="H4256">
        <v>0.34693136548014886</v>
      </c>
      <c r="I4256">
        <v>0.39206466097015175</v>
      </c>
      <c r="J4256">
        <f>_xlfn.BINOM.INV(BinomTrials,_xlfn.GAMMA.INV(Table3[[#This Row],[RV gamma]],GammaShape1,GammaRate1)/BinomTrials,Table3[[#This Row],[RV binom]])</f>
        <v>0</v>
      </c>
      <c r="K4256" s="1">
        <f>Table3[[#This Row],[Risk 1 Simulated occurences]]*_xlfn.LOGNORM.INV(Table3[[#This Row],[RV lognorm]],(LN(ImpLow1)+LN(ImpUp1))/2,(LN(ImpUp1)-LN(ImpLow1))/3.29)</f>
        <v>0</v>
      </c>
      <c r="L4256">
        <f>_xlfn.BINOM.INV(BinomTrials,_xlfn.GAMMA.INV(Table3[[#This Row],[RV gamma]],GammaShape2,GammaRate2)/BinomTrials,Table3[[#This Row],[RV binom]])</f>
        <v>0</v>
      </c>
      <c r="M4256" s="1">
        <f>Table3[[#This Row],[Risk 2 simulated occurences]]*_xlfn.LOGNORM.INV(Table3[[#This Row],[RV lognorm]],(LN(ImpLow2)+LN(ImpUp2))/2,(LN(ImpUp2)-LN(ImpLow2))/3.29)</f>
        <v>0</v>
      </c>
    </row>
    <row r="4257" spans="7:13">
      <c r="G4257">
        <v>0.32016232438393044</v>
      </c>
      <c r="H4257">
        <v>0.87545962486204676</v>
      </c>
      <c r="I4257">
        <v>0.43075692534016302</v>
      </c>
      <c r="J4257">
        <f>_xlfn.BINOM.INV(BinomTrials,_xlfn.GAMMA.INV(Table3[[#This Row],[RV gamma]],GammaShape1,GammaRate1)/BinomTrials,Table3[[#This Row],[RV binom]])</f>
        <v>1</v>
      </c>
      <c r="K4257" s="1">
        <f>Table3[[#This Row],[Risk 1 Simulated occurences]]*_xlfn.LOGNORM.INV(Table3[[#This Row],[RV lognorm]],(LN(ImpLow1)+LN(ImpUp1))/2,(LN(ImpUp1)-LN(ImpLow1))/3.29)</f>
        <v>27988.296652016899</v>
      </c>
      <c r="L4257">
        <f>_xlfn.BINOM.INV(BinomTrials,_xlfn.GAMMA.INV(Table3[[#This Row],[RV gamma]],GammaShape2,GammaRate2)/BinomTrials,Table3[[#This Row],[RV binom]])</f>
        <v>1</v>
      </c>
      <c r="M4257" s="1">
        <f>Table3[[#This Row],[Risk 2 simulated occurences]]*_xlfn.LOGNORM.INV(Table3[[#This Row],[RV lognorm]],(LN(ImpLow2)+LN(ImpUp2))/2,(LN(ImpUp2)-LN(ImpLow2))/3.29)</f>
        <v>2798829.665201691</v>
      </c>
    </row>
    <row r="4258" spans="7:13">
      <c r="G4258">
        <v>0.96818592071914389</v>
      </c>
      <c r="H4258">
        <v>0.84991505641951925</v>
      </c>
      <c r="I4258">
        <v>0.73164419211989462</v>
      </c>
      <c r="J4258">
        <f>_xlfn.BINOM.INV(BinomTrials,_xlfn.GAMMA.INV(Table3[[#This Row],[RV gamma]],GammaShape1,GammaRate1)/BinomTrials,Table3[[#This Row],[RV binom]])</f>
        <v>2</v>
      </c>
      <c r="K4258" s="1">
        <f>Table3[[#This Row],[Risk 1 Simulated occurences]]*_xlfn.LOGNORM.INV(Table3[[#This Row],[RV lognorm]],(LN(ImpLow1)+LN(ImpUp1))/2,(LN(ImpUp1)-LN(ImpLow1))/3.29)</f>
        <v>97456.117817773498</v>
      </c>
      <c r="L4258">
        <f>_xlfn.BINOM.INV(BinomTrials,_xlfn.GAMMA.INV(Table3[[#This Row],[RV gamma]],GammaShape2,GammaRate2)/BinomTrials,Table3[[#This Row],[RV binom]])</f>
        <v>1</v>
      </c>
      <c r="M4258" s="1">
        <f>Table3[[#This Row],[Risk 2 simulated occurences]]*_xlfn.LOGNORM.INV(Table3[[#This Row],[RV lognorm]],(LN(ImpLow2)+LN(ImpUp2))/2,(LN(ImpUp2)-LN(ImpLow2))/3.29)</f>
        <v>4872805.890888677</v>
      </c>
    </row>
    <row r="4259" spans="7:13">
      <c r="G4259">
        <v>0.30076952665148748</v>
      </c>
      <c r="H4259">
        <v>0.52235324286034013</v>
      </c>
      <c r="I4259">
        <v>0.74393695906919288</v>
      </c>
      <c r="J4259">
        <f>_xlfn.BINOM.INV(BinomTrials,_xlfn.GAMMA.INV(Table3[[#This Row],[RV gamma]],GammaShape1,GammaRate1)/BinomTrials,Table3[[#This Row],[RV binom]])</f>
        <v>0</v>
      </c>
      <c r="K4259" s="1">
        <f>Table3[[#This Row],[Risk 1 Simulated occurences]]*_xlfn.LOGNORM.INV(Table3[[#This Row],[RV lognorm]],(LN(ImpLow1)+LN(ImpUp1))/2,(LN(ImpUp1)-LN(ImpLow1))/3.29)</f>
        <v>0</v>
      </c>
      <c r="L4259">
        <f>_xlfn.BINOM.INV(BinomTrials,_xlfn.GAMMA.INV(Table3[[#This Row],[RV gamma]],GammaShape2,GammaRate2)/BinomTrials,Table3[[#This Row],[RV binom]])</f>
        <v>0</v>
      </c>
      <c r="M4259" s="1">
        <f>Table3[[#This Row],[Risk 2 simulated occurences]]*_xlfn.LOGNORM.INV(Table3[[#This Row],[RV lognorm]],(LN(ImpLow2)+LN(ImpUp2))/2,(LN(ImpUp2)-LN(ImpLow2))/3.29)</f>
        <v>0</v>
      </c>
    </row>
    <row r="4260" spans="7:13">
      <c r="G4260">
        <v>3.3434431549829634E-2</v>
      </c>
      <c r="H4260">
        <v>0.1909527537370812</v>
      </c>
      <c r="I4260">
        <v>0.34847107592433274</v>
      </c>
      <c r="J4260">
        <f>_xlfn.BINOM.INV(BinomTrials,_xlfn.GAMMA.INV(Table3[[#This Row],[RV gamma]],GammaShape1,GammaRate1)/BinomTrials,Table3[[#This Row],[RV binom]])</f>
        <v>0</v>
      </c>
      <c r="K4260" s="1">
        <f>Table3[[#This Row],[Risk 1 Simulated occurences]]*_xlfn.LOGNORM.INV(Table3[[#This Row],[RV lognorm]],(LN(ImpLow1)+LN(ImpUp1))/2,(LN(ImpUp1)-LN(ImpLow1))/3.29)</f>
        <v>0</v>
      </c>
      <c r="L4260">
        <f>_xlfn.BINOM.INV(BinomTrials,_xlfn.GAMMA.INV(Table3[[#This Row],[RV gamma]],GammaShape2,GammaRate2)/BinomTrials,Table3[[#This Row],[RV binom]])</f>
        <v>0</v>
      </c>
      <c r="M4260" s="1">
        <f>Table3[[#This Row],[Risk 2 simulated occurences]]*_xlfn.LOGNORM.INV(Table3[[#This Row],[RV lognorm]],(LN(ImpLow2)+LN(ImpUp2))/2,(LN(ImpUp2)-LN(ImpLow2))/3.29)</f>
        <v>0</v>
      </c>
    </row>
    <row r="4261" spans="7:13">
      <c r="G4261">
        <v>0.93249105798662224</v>
      </c>
      <c r="H4261">
        <v>0.34293205912361485</v>
      </c>
      <c r="I4261">
        <v>0.75337306026060746</v>
      </c>
      <c r="J4261">
        <f>_xlfn.BINOM.INV(BinomTrials,_xlfn.GAMMA.INV(Table3[[#This Row],[RV gamma]],GammaShape1,GammaRate1)/BinomTrials,Table3[[#This Row],[RV binom]])</f>
        <v>0</v>
      </c>
      <c r="K4261" s="1">
        <f>Table3[[#This Row],[Risk 1 Simulated occurences]]*_xlfn.LOGNORM.INV(Table3[[#This Row],[RV lognorm]],(LN(ImpLow1)+LN(ImpUp1))/2,(LN(ImpUp1)-LN(ImpLow1))/3.29)</f>
        <v>0</v>
      </c>
      <c r="L4261">
        <f>_xlfn.BINOM.INV(BinomTrials,_xlfn.GAMMA.INV(Table3[[#This Row],[RV gamma]],GammaShape2,GammaRate2)/BinomTrials,Table3[[#This Row],[RV binom]])</f>
        <v>0</v>
      </c>
      <c r="M4261" s="1">
        <f>Table3[[#This Row],[Risk 2 simulated occurences]]*_xlfn.LOGNORM.INV(Table3[[#This Row],[RV lognorm]],(LN(ImpLow2)+LN(ImpUp2))/2,(LN(ImpUp2)-LN(ImpLow2))/3.29)</f>
        <v>0</v>
      </c>
    </row>
    <row r="4262" spans="7:13">
      <c r="G4262">
        <v>0.37721158115994724</v>
      </c>
      <c r="H4262">
        <v>0.65911769059445602</v>
      </c>
      <c r="I4262">
        <v>0.9410238000289648</v>
      </c>
      <c r="J4262">
        <f>_xlfn.BINOM.INV(BinomTrials,_xlfn.GAMMA.INV(Table3[[#This Row],[RV gamma]],GammaShape1,GammaRate1)/BinomTrials,Table3[[#This Row],[RV binom]])</f>
        <v>1</v>
      </c>
      <c r="K4262" s="1">
        <f>Table3[[#This Row],[Risk 1 Simulated occurences]]*_xlfn.LOGNORM.INV(Table3[[#This Row],[RV lognorm]],(LN(ImpLow1)+LN(ImpUp1))/2,(LN(ImpUp1)-LN(ImpLow1))/3.29)</f>
        <v>94450.771181067394</v>
      </c>
      <c r="L4262">
        <f>_xlfn.BINOM.INV(BinomTrials,_xlfn.GAMMA.INV(Table3[[#This Row],[RV gamma]],GammaShape2,GammaRate2)/BinomTrials,Table3[[#This Row],[RV binom]])</f>
        <v>0</v>
      </c>
      <c r="M4262" s="1">
        <f>Table3[[#This Row],[Risk 2 simulated occurences]]*_xlfn.LOGNORM.INV(Table3[[#This Row],[RV lognorm]],(LN(ImpLow2)+LN(ImpUp2))/2,(LN(ImpUp2)-LN(ImpLow2))/3.29)</f>
        <v>0</v>
      </c>
    </row>
    <row r="4263" spans="7:13">
      <c r="G4263">
        <v>0.79504455523334661</v>
      </c>
      <c r="H4263">
        <v>0.79102582102223573</v>
      </c>
      <c r="I4263">
        <v>0.78700708681112486</v>
      </c>
      <c r="J4263">
        <f>_xlfn.BINOM.INV(BinomTrials,_xlfn.GAMMA.INV(Table3[[#This Row],[RV gamma]],GammaShape1,GammaRate1)/BinomTrials,Table3[[#This Row],[RV binom]])</f>
        <v>1</v>
      </c>
      <c r="K4263" s="1">
        <f>Table3[[#This Row],[Risk 1 Simulated occurences]]*_xlfn.LOGNORM.INV(Table3[[#This Row],[RV lognorm]],(LN(ImpLow1)+LN(ImpUp1))/2,(LN(ImpUp1)-LN(ImpLow1))/3.29)</f>
        <v>55203.861050483472</v>
      </c>
      <c r="L4263">
        <f>_xlfn.BINOM.INV(BinomTrials,_xlfn.GAMMA.INV(Table3[[#This Row],[RV gamma]],GammaShape2,GammaRate2)/BinomTrials,Table3[[#This Row],[RV binom]])</f>
        <v>0</v>
      </c>
      <c r="M4263" s="1">
        <f>Table3[[#This Row],[Risk 2 simulated occurences]]*_xlfn.LOGNORM.INV(Table3[[#This Row],[RV lognorm]],(LN(ImpLow2)+LN(ImpUp2))/2,(LN(ImpUp2)-LN(ImpLow2))/3.29)</f>
        <v>0</v>
      </c>
    </row>
    <row r="4264" spans="7:13">
      <c r="G4264">
        <v>0.3138398068555816</v>
      </c>
      <c r="H4264">
        <v>0.77097392071549498</v>
      </c>
      <c r="I4264">
        <v>0.22810803457540835</v>
      </c>
      <c r="J4264">
        <f>_xlfn.BINOM.INV(BinomTrials,_xlfn.GAMMA.INV(Table3[[#This Row],[RV gamma]],GammaShape1,GammaRate1)/BinomTrials,Table3[[#This Row],[RV binom]])</f>
        <v>1</v>
      </c>
      <c r="K4264" s="1">
        <f>Table3[[#This Row],[Risk 1 Simulated occurences]]*_xlfn.LOGNORM.INV(Table3[[#This Row],[RV lognorm]],(LN(ImpLow1)+LN(ImpUp1))/2,(LN(ImpUp1)-LN(ImpLow1))/3.29)</f>
        <v>18772.765251202683</v>
      </c>
      <c r="L4264">
        <f>_xlfn.BINOM.INV(BinomTrials,_xlfn.GAMMA.INV(Table3[[#This Row],[RV gamma]],GammaShape2,GammaRate2)/BinomTrials,Table3[[#This Row],[RV binom]])</f>
        <v>0</v>
      </c>
      <c r="M4264" s="1">
        <f>Table3[[#This Row],[Risk 2 simulated occurences]]*_xlfn.LOGNORM.INV(Table3[[#This Row],[RV lognorm]],(LN(ImpLow2)+LN(ImpUp2))/2,(LN(ImpUp2)-LN(ImpLow2))/3.29)</f>
        <v>0</v>
      </c>
    </row>
    <row r="4265" spans="7:13">
      <c r="G4265">
        <v>0.70563382176013378</v>
      </c>
      <c r="H4265">
        <v>0.75868546532405789</v>
      </c>
      <c r="I4265">
        <v>0.81173710888798212</v>
      </c>
      <c r="J4265">
        <f>_xlfn.BINOM.INV(BinomTrials,_xlfn.GAMMA.INV(Table3[[#This Row],[RV gamma]],GammaShape1,GammaRate1)/BinomTrials,Table3[[#This Row],[RV binom]])</f>
        <v>1</v>
      </c>
      <c r="K4265" s="1">
        <f>Table3[[#This Row],[Risk 1 Simulated occurences]]*_xlfn.LOGNORM.INV(Table3[[#This Row],[RV lognorm]],(LN(ImpLow1)+LN(ImpUp1))/2,(LN(ImpUp1)-LN(ImpLow1))/3.29)</f>
        <v>58720.397289182438</v>
      </c>
      <c r="L4265">
        <f>_xlfn.BINOM.INV(BinomTrials,_xlfn.GAMMA.INV(Table3[[#This Row],[RV gamma]],GammaShape2,GammaRate2)/BinomTrials,Table3[[#This Row],[RV binom]])</f>
        <v>0</v>
      </c>
      <c r="M4265" s="1">
        <f>Table3[[#This Row],[Risk 2 simulated occurences]]*_xlfn.LOGNORM.INV(Table3[[#This Row],[RV lognorm]],(LN(ImpLow2)+LN(ImpUp2))/2,(LN(ImpUp2)-LN(ImpLow2))/3.29)</f>
        <v>0</v>
      </c>
    </row>
    <row r="4266" spans="7:13">
      <c r="G4266">
        <v>0.58764232256805637</v>
      </c>
      <c r="H4266">
        <v>0.22661570144193979</v>
      </c>
      <c r="I4266">
        <v>0.86558908031582327</v>
      </c>
      <c r="J4266">
        <f>_xlfn.BINOM.INV(BinomTrials,_xlfn.GAMMA.INV(Table3[[#This Row],[RV gamma]],GammaShape1,GammaRate1)/BinomTrials,Table3[[#This Row],[RV binom]])</f>
        <v>0</v>
      </c>
      <c r="K4266" s="1">
        <f>Table3[[#This Row],[Risk 1 Simulated occurences]]*_xlfn.LOGNORM.INV(Table3[[#This Row],[RV lognorm]],(LN(ImpLow1)+LN(ImpUp1))/2,(LN(ImpUp1)-LN(ImpLow1))/3.29)</f>
        <v>0</v>
      </c>
      <c r="L4266">
        <f>_xlfn.BINOM.INV(BinomTrials,_xlfn.GAMMA.INV(Table3[[#This Row],[RV gamma]],GammaShape2,GammaRate2)/BinomTrials,Table3[[#This Row],[RV binom]])</f>
        <v>0</v>
      </c>
      <c r="M4266" s="1">
        <f>Table3[[#This Row],[Risk 2 simulated occurences]]*_xlfn.LOGNORM.INV(Table3[[#This Row],[RV lognorm]],(LN(ImpLow2)+LN(ImpUp2))/2,(LN(ImpUp2)-LN(ImpLow2))/3.29)</f>
        <v>0</v>
      </c>
    </row>
    <row r="4267" spans="7:13">
      <c r="G4267">
        <v>0.50451540132263462</v>
      </c>
      <c r="H4267">
        <v>0.73009413468190199</v>
      </c>
      <c r="I4267">
        <v>0.95567286804116935</v>
      </c>
      <c r="J4267">
        <f>_xlfn.BINOM.INV(BinomTrials,_xlfn.GAMMA.INV(Table3[[#This Row],[RV gamma]],GammaShape1,GammaRate1)/BinomTrials,Table3[[#This Row],[RV binom]])</f>
        <v>1</v>
      </c>
      <c r="K4267" s="1">
        <f>Table3[[#This Row],[Risk 1 Simulated occurences]]*_xlfn.LOGNORM.INV(Table3[[#This Row],[RV lognorm]],(LN(ImpLow1)+LN(ImpUp1))/2,(LN(ImpUp1)-LN(ImpLow1))/3.29)</f>
        <v>104109.23048688848</v>
      </c>
      <c r="L4267">
        <f>_xlfn.BINOM.INV(BinomTrials,_xlfn.GAMMA.INV(Table3[[#This Row],[RV gamma]],GammaShape2,GammaRate2)/BinomTrials,Table3[[#This Row],[RV binom]])</f>
        <v>0</v>
      </c>
      <c r="M4267" s="1">
        <f>Table3[[#This Row],[Risk 2 simulated occurences]]*_xlfn.LOGNORM.INV(Table3[[#This Row],[RV lognorm]],(LN(ImpLow2)+LN(ImpUp2))/2,(LN(ImpUp2)-LN(ImpLow2))/3.29)</f>
        <v>0</v>
      </c>
    </row>
    <row r="4268" spans="7:13">
      <c r="G4268">
        <v>0.39035002951992209</v>
      </c>
      <c r="H4268">
        <v>0.69212159872619505</v>
      </c>
      <c r="I4268">
        <v>0.99389316793246807</v>
      </c>
      <c r="J4268">
        <f>_xlfn.BINOM.INV(BinomTrials,_xlfn.GAMMA.INV(Table3[[#This Row],[RV gamma]],GammaShape1,GammaRate1)/BinomTrials,Table3[[#This Row],[RV binom]])</f>
        <v>1</v>
      </c>
      <c r="K4268" s="1">
        <f>Table3[[#This Row],[Risk 1 Simulated occurences]]*_xlfn.LOGNORM.INV(Table3[[#This Row],[RV lognorm]],(LN(ImpLow1)+LN(ImpUp1))/2,(LN(ImpUp1)-LN(ImpLow1))/3.29)</f>
        <v>182673.19600329548</v>
      </c>
      <c r="L4268">
        <f>_xlfn.BINOM.INV(BinomTrials,_xlfn.GAMMA.INV(Table3[[#This Row],[RV gamma]],GammaShape2,GammaRate2)/BinomTrials,Table3[[#This Row],[RV binom]])</f>
        <v>0</v>
      </c>
      <c r="M4268" s="1">
        <f>Table3[[#This Row],[Risk 2 simulated occurences]]*_xlfn.LOGNORM.INV(Table3[[#This Row],[RV lognorm]],(LN(ImpLow2)+LN(ImpUp2))/2,(LN(ImpUp2)-LN(ImpLow2))/3.29)</f>
        <v>0</v>
      </c>
    </row>
    <row r="4269" spans="7:13">
      <c r="G4269">
        <v>0.61294614133096581</v>
      </c>
      <c r="H4269">
        <v>0.48770979116098478</v>
      </c>
      <c r="I4269">
        <v>0.36247344099100376</v>
      </c>
      <c r="J4269">
        <f>_xlfn.BINOM.INV(BinomTrials,_xlfn.GAMMA.INV(Table3[[#This Row],[RV gamma]],GammaShape1,GammaRate1)/BinomTrials,Table3[[#This Row],[RV binom]])</f>
        <v>0</v>
      </c>
      <c r="K4269" s="1">
        <f>Table3[[#This Row],[Risk 1 Simulated occurences]]*_xlfn.LOGNORM.INV(Table3[[#This Row],[RV lognorm]],(LN(ImpLow1)+LN(ImpUp1))/2,(LN(ImpUp1)-LN(ImpLow1))/3.29)</f>
        <v>0</v>
      </c>
      <c r="L4269">
        <f>_xlfn.BINOM.INV(BinomTrials,_xlfn.GAMMA.INV(Table3[[#This Row],[RV gamma]],GammaShape2,GammaRate2)/BinomTrials,Table3[[#This Row],[RV binom]])</f>
        <v>0</v>
      </c>
      <c r="M4269" s="1">
        <f>Table3[[#This Row],[Risk 2 simulated occurences]]*_xlfn.LOGNORM.INV(Table3[[#This Row],[RV lognorm]],(LN(ImpLow2)+LN(ImpUp2))/2,(LN(ImpUp2)-LN(ImpLow2))/3.29)</f>
        <v>0</v>
      </c>
    </row>
    <row r="4270" spans="7:13">
      <c r="G4270">
        <v>0.78579734954321634</v>
      </c>
      <c r="H4270">
        <v>0.93846004267151473</v>
      </c>
      <c r="I4270">
        <v>9.1122735799813059E-2</v>
      </c>
      <c r="J4270">
        <f>_xlfn.BINOM.INV(BinomTrials,_xlfn.GAMMA.INV(Table3[[#This Row],[RV gamma]],GammaShape1,GammaRate1)/BinomTrials,Table3[[#This Row],[RV binom]])</f>
        <v>2</v>
      </c>
      <c r="K4270" s="1">
        <f>Table3[[#This Row],[Risk 1 Simulated occurences]]*_xlfn.LOGNORM.INV(Table3[[#This Row],[RV lognorm]],(LN(ImpLow1)+LN(ImpUp1))/2,(LN(ImpUp1)-LN(ImpLow1))/3.29)</f>
        <v>24865.515291218773</v>
      </c>
      <c r="L4270">
        <f>_xlfn.BINOM.INV(BinomTrials,_xlfn.GAMMA.INV(Table3[[#This Row],[RV gamma]],GammaShape2,GammaRate2)/BinomTrials,Table3[[#This Row],[RV binom]])</f>
        <v>1</v>
      </c>
      <c r="M4270" s="1">
        <f>Table3[[#This Row],[Risk 2 simulated occurences]]*_xlfn.LOGNORM.INV(Table3[[#This Row],[RV lognorm]],(LN(ImpLow2)+LN(ImpUp2))/2,(LN(ImpUp2)-LN(ImpLow2))/3.29)</f>
        <v>1243275.764560939</v>
      </c>
    </row>
    <row r="4271" spans="7:13">
      <c r="G4271">
        <v>0.89605377283694865</v>
      </c>
      <c r="H4271">
        <v>0.69793718014747708</v>
      </c>
      <c r="I4271">
        <v>0.49982058745800545</v>
      </c>
      <c r="J4271">
        <f>_xlfn.BINOM.INV(BinomTrials,_xlfn.GAMMA.INV(Table3[[#This Row],[RV gamma]],GammaShape1,GammaRate1)/BinomTrials,Table3[[#This Row],[RV binom]])</f>
        <v>1</v>
      </c>
      <c r="K4271" s="1">
        <f>Table3[[#This Row],[Risk 1 Simulated occurences]]*_xlfn.LOGNORM.INV(Table3[[#This Row],[RV lognorm]],(LN(ImpLow1)+LN(ImpUp1))/2,(LN(ImpUp1)-LN(ImpLow1))/3.29)</f>
        <v>31612.824972287915</v>
      </c>
      <c r="L4271">
        <f>_xlfn.BINOM.INV(BinomTrials,_xlfn.GAMMA.INV(Table3[[#This Row],[RV gamma]],GammaShape2,GammaRate2)/BinomTrials,Table3[[#This Row],[RV binom]])</f>
        <v>0</v>
      </c>
      <c r="M4271" s="1">
        <f>Table3[[#This Row],[Risk 2 simulated occurences]]*_xlfn.LOGNORM.INV(Table3[[#This Row],[RV lognorm]],(LN(ImpLow2)+LN(ImpUp2))/2,(LN(ImpUp2)-LN(ImpLow2))/3.29)</f>
        <v>0</v>
      </c>
    </row>
    <row r="4272" spans="7:13">
      <c r="G4272">
        <v>0.97576007059577852</v>
      </c>
      <c r="H4272">
        <v>0.23018673864667619</v>
      </c>
      <c r="I4272">
        <v>0.4846134066975738</v>
      </c>
      <c r="J4272">
        <f>_xlfn.BINOM.INV(BinomTrials,_xlfn.GAMMA.INV(Table3[[#This Row],[RV gamma]],GammaShape1,GammaRate1)/BinomTrials,Table3[[#This Row],[RV binom]])</f>
        <v>0</v>
      </c>
      <c r="K4272" s="1">
        <f>Table3[[#This Row],[Risk 1 Simulated occurences]]*_xlfn.LOGNORM.INV(Table3[[#This Row],[RV lognorm]],(LN(ImpLow1)+LN(ImpUp1))/2,(LN(ImpUp1)-LN(ImpLow1))/3.29)</f>
        <v>0</v>
      </c>
      <c r="L4272">
        <f>_xlfn.BINOM.INV(BinomTrials,_xlfn.GAMMA.INV(Table3[[#This Row],[RV gamma]],GammaShape2,GammaRate2)/BinomTrials,Table3[[#This Row],[RV binom]])</f>
        <v>0</v>
      </c>
      <c r="M4272" s="1">
        <f>Table3[[#This Row],[Risk 2 simulated occurences]]*_xlfn.LOGNORM.INV(Table3[[#This Row],[RV lognorm]],(LN(ImpLow2)+LN(ImpUp2))/2,(LN(ImpUp2)-LN(ImpLow2))/3.29)</f>
        <v>0</v>
      </c>
    </row>
    <row r="4273" spans="7:13">
      <c r="G4273">
        <v>0.59950650325022015</v>
      </c>
      <c r="H4273">
        <v>0.74851643468649887</v>
      </c>
      <c r="I4273">
        <v>0.8975263661227777</v>
      </c>
      <c r="J4273">
        <f>_xlfn.BINOM.INV(BinomTrials,_xlfn.GAMMA.INV(Table3[[#This Row],[RV gamma]],GammaShape1,GammaRate1)/BinomTrials,Table3[[#This Row],[RV binom]])</f>
        <v>1</v>
      </c>
      <c r="K4273" s="1">
        <f>Table3[[#This Row],[Risk 1 Simulated occurences]]*_xlfn.LOGNORM.INV(Table3[[#This Row],[RV lognorm]],(LN(ImpLow1)+LN(ImpUp1))/2,(LN(ImpUp1)-LN(ImpLow1))/3.29)</f>
        <v>76786.218240179864</v>
      </c>
      <c r="L4273">
        <f>_xlfn.BINOM.INV(BinomTrials,_xlfn.GAMMA.INV(Table3[[#This Row],[RV gamma]],GammaShape2,GammaRate2)/BinomTrials,Table3[[#This Row],[RV binom]])</f>
        <v>0</v>
      </c>
      <c r="M4273" s="1">
        <f>Table3[[#This Row],[Risk 2 simulated occurences]]*_xlfn.LOGNORM.INV(Table3[[#This Row],[RV lognorm]],(LN(ImpLow2)+LN(ImpUp2))/2,(LN(ImpUp2)-LN(ImpLow2))/3.29)</f>
        <v>0</v>
      </c>
    </row>
    <row r="4274" spans="7:13">
      <c r="G4274">
        <v>0.9058001264491119</v>
      </c>
      <c r="H4274">
        <v>0.31571777598732981</v>
      </c>
      <c r="I4274">
        <v>0.72563542552554772</v>
      </c>
      <c r="J4274">
        <f>_xlfn.BINOM.INV(BinomTrials,_xlfn.GAMMA.INV(Table3[[#This Row],[RV gamma]],GammaShape1,GammaRate1)/BinomTrials,Table3[[#This Row],[RV binom]])</f>
        <v>0</v>
      </c>
      <c r="K4274" s="1">
        <f>Table3[[#This Row],[Risk 1 Simulated occurences]]*_xlfn.LOGNORM.INV(Table3[[#This Row],[RV lognorm]],(LN(ImpLow1)+LN(ImpUp1))/2,(LN(ImpUp1)-LN(ImpLow1))/3.29)</f>
        <v>0</v>
      </c>
      <c r="L4274">
        <f>_xlfn.BINOM.INV(BinomTrials,_xlfn.GAMMA.INV(Table3[[#This Row],[RV gamma]],GammaShape2,GammaRate2)/BinomTrials,Table3[[#This Row],[RV binom]])</f>
        <v>0</v>
      </c>
      <c r="M4274" s="1">
        <f>Table3[[#This Row],[Risk 2 simulated occurences]]*_xlfn.LOGNORM.INV(Table3[[#This Row],[RV lognorm]],(LN(ImpLow2)+LN(ImpUp2))/2,(LN(ImpUp2)-LN(ImpLow2))/3.29)</f>
        <v>0</v>
      </c>
    </row>
    <row r="4275" spans="7:13">
      <c r="G4275">
        <v>0.782725230223837</v>
      </c>
      <c r="H4275">
        <v>0.26866101905175532</v>
      </c>
      <c r="I4275">
        <v>0.75459680787967365</v>
      </c>
      <c r="J4275">
        <f>_xlfn.BINOM.INV(BinomTrials,_xlfn.GAMMA.INV(Table3[[#This Row],[RV gamma]],GammaShape1,GammaRate1)/BinomTrials,Table3[[#This Row],[RV binom]])</f>
        <v>0</v>
      </c>
      <c r="K4275" s="1">
        <f>Table3[[#This Row],[Risk 1 Simulated occurences]]*_xlfn.LOGNORM.INV(Table3[[#This Row],[RV lognorm]],(LN(ImpLow1)+LN(ImpUp1))/2,(LN(ImpUp1)-LN(ImpLow1))/3.29)</f>
        <v>0</v>
      </c>
      <c r="L4275">
        <f>_xlfn.BINOM.INV(BinomTrials,_xlfn.GAMMA.INV(Table3[[#This Row],[RV gamma]],GammaShape2,GammaRate2)/BinomTrials,Table3[[#This Row],[RV binom]])</f>
        <v>0</v>
      </c>
      <c r="M4275" s="1">
        <f>Table3[[#This Row],[Risk 2 simulated occurences]]*_xlfn.LOGNORM.INV(Table3[[#This Row],[RV lognorm]],(LN(ImpLow2)+LN(ImpUp2))/2,(LN(ImpUp2)-LN(ImpLow2))/3.29)</f>
        <v>0</v>
      </c>
    </row>
    <row r="4276" spans="7:13">
      <c r="G4276">
        <v>0.26294437202762083</v>
      </c>
      <c r="H4276">
        <v>0.38574720285169184</v>
      </c>
      <c r="I4276">
        <v>0.50855003367576279</v>
      </c>
      <c r="J4276">
        <f>_xlfn.BINOM.INV(BinomTrials,_xlfn.GAMMA.INV(Table3[[#This Row],[RV gamma]],GammaShape1,GammaRate1)/BinomTrials,Table3[[#This Row],[RV binom]])</f>
        <v>0</v>
      </c>
      <c r="K4276" s="1">
        <f>Table3[[#This Row],[Risk 1 Simulated occurences]]*_xlfn.LOGNORM.INV(Table3[[#This Row],[RV lognorm]],(LN(ImpLow1)+LN(ImpUp1))/2,(LN(ImpUp1)-LN(ImpLow1))/3.29)</f>
        <v>0</v>
      </c>
      <c r="L4276">
        <f>_xlfn.BINOM.INV(BinomTrials,_xlfn.GAMMA.INV(Table3[[#This Row],[RV gamma]],GammaShape2,GammaRate2)/BinomTrials,Table3[[#This Row],[RV binom]])</f>
        <v>0</v>
      </c>
      <c r="M4276" s="1">
        <f>Table3[[#This Row],[Risk 2 simulated occurences]]*_xlfn.LOGNORM.INV(Table3[[#This Row],[RV lognorm]],(LN(ImpLow2)+LN(ImpUp2))/2,(LN(ImpUp2)-LN(ImpLow2))/3.29)</f>
        <v>0</v>
      </c>
    </row>
    <row r="4277" spans="7:13">
      <c r="G4277">
        <v>0.30606066822356576</v>
      </c>
      <c r="H4277">
        <v>0.25323832838481214</v>
      </c>
      <c r="I4277">
        <v>0.20041598854605852</v>
      </c>
      <c r="J4277">
        <f>_xlfn.BINOM.INV(BinomTrials,_xlfn.GAMMA.INV(Table3[[#This Row],[RV gamma]],GammaShape1,GammaRate1)/BinomTrials,Table3[[#This Row],[RV binom]])</f>
        <v>0</v>
      </c>
      <c r="K4277" s="1">
        <f>Table3[[#This Row],[Risk 1 Simulated occurences]]*_xlfn.LOGNORM.INV(Table3[[#This Row],[RV lognorm]],(LN(ImpLow1)+LN(ImpUp1))/2,(LN(ImpUp1)-LN(ImpLow1))/3.29)</f>
        <v>0</v>
      </c>
      <c r="L4277">
        <f>_xlfn.BINOM.INV(BinomTrials,_xlfn.GAMMA.INV(Table3[[#This Row],[RV gamma]],GammaShape2,GammaRate2)/BinomTrials,Table3[[#This Row],[RV binom]])</f>
        <v>0</v>
      </c>
      <c r="M4277" s="1">
        <f>Table3[[#This Row],[Risk 2 simulated occurences]]*_xlfn.LOGNORM.INV(Table3[[#This Row],[RV lognorm]],(LN(ImpLow2)+LN(ImpUp2))/2,(LN(ImpUp2)-LN(ImpLow2))/3.29)</f>
        <v>0</v>
      </c>
    </row>
    <row r="4278" spans="7:13">
      <c r="G4278">
        <v>0.96165083346965297</v>
      </c>
      <c r="H4278">
        <v>0.17658516353768536</v>
      </c>
      <c r="I4278">
        <v>0.39151949360571781</v>
      </c>
      <c r="J4278">
        <f>_xlfn.BINOM.INV(BinomTrials,_xlfn.GAMMA.INV(Table3[[#This Row],[RV gamma]],GammaShape1,GammaRate1)/BinomTrials,Table3[[#This Row],[RV binom]])</f>
        <v>0</v>
      </c>
      <c r="K4278" s="1">
        <f>Table3[[#This Row],[Risk 1 Simulated occurences]]*_xlfn.LOGNORM.INV(Table3[[#This Row],[RV lognorm]],(LN(ImpLow1)+LN(ImpUp1))/2,(LN(ImpUp1)-LN(ImpLow1))/3.29)</f>
        <v>0</v>
      </c>
      <c r="L4278">
        <f>_xlfn.BINOM.INV(BinomTrials,_xlfn.GAMMA.INV(Table3[[#This Row],[RV gamma]],GammaShape2,GammaRate2)/BinomTrials,Table3[[#This Row],[RV binom]])</f>
        <v>0</v>
      </c>
      <c r="M4278" s="1">
        <f>Table3[[#This Row],[Risk 2 simulated occurences]]*_xlfn.LOGNORM.INV(Table3[[#This Row],[RV lognorm]],(LN(ImpLow2)+LN(ImpUp2))/2,(LN(ImpUp2)-LN(ImpLow2))/3.29)</f>
        <v>0</v>
      </c>
    </row>
    <row r="4279" spans="7:13">
      <c r="G4279">
        <v>0.46555812445728023</v>
      </c>
      <c r="H4279">
        <v>0.86684357787801114</v>
      </c>
      <c r="I4279">
        <v>0.26812903129874216</v>
      </c>
      <c r="J4279">
        <f>_xlfn.BINOM.INV(BinomTrials,_xlfn.GAMMA.INV(Table3[[#This Row],[RV gamma]],GammaShape1,GammaRate1)/BinomTrials,Table3[[#This Row],[RV binom]])</f>
        <v>1</v>
      </c>
      <c r="K4279" s="1">
        <f>Table3[[#This Row],[Risk 1 Simulated occurences]]*_xlfn.LOGNORM.INV(Table3[[#This Row],[RV lognorm]],(LN(ImpLow1)+LN(ImpUp1))/2,(LN(ImpUp1)-LN(ImpLow1))/3.29)</f>
        <v>20512.176087655585</v>
      </c>
      <c r="L4279">
        <f>_xlfn.BINOM.INV(BinomTrials,_xlfn.GAMMA.INV(Table3[[#This Row],[RV gamma]],GammaShape2,GammaRate2)/BinomTrials,Table3[[#This Row],[RV binom]])</f>
        <v>1</v>
      </c>
      <c r="M4279" s="1">
        <f>Table3[[#This Row],[Risk 2 simulated occurences]]*_xlfn.LOGNORM.INV(Table3[[#This Row],[RV lognorm]],(LN(ImpLow2)+LN(ImpUp2))/2,(LN(ImpUp2)-LN(ImpLow2))/3.29)</f>
        <v>2051217.6087655595</v>
      </c>
    </row>
    <row r="4280" spans="7:13">
      <c r="G4280">
        <v>0.63539775350848104</v>
      </c>
      <c r="H4280">
        <v>4.0013395734137577E-2</v>
      </c>
      <c r="I4280">
        <v>0.44462903795979408</v>
      </c>
      <c r="J4280">
        <f>_xlfn.BINOM.INV(BinomTrials,_xlfn.GAMMA.INV(Table3[[#This Row],[RV gamma]],GammaShape1,GammaRate1)/BinomTrials,Table3[[#This Row],[RV binom]])</f>
        <v>0</v>
      </c>
      <c r="K4280" s="1">
        <f>Table3[[#This Row],[Risk 1 Simulated occurences]]*_xlfn.LOGNORM.INV(Table3[[#This Row],[RV lognorm]],(LN(ImpLow1)+LN(ImpUp1))/2,(LN(ImpUp1)-LN(ImpLow1))/3.29)</f>
        <v>0</v>
      </c>
      <c r="L4280">
        <f>_xlfn.BINOM.INV(BinomTrials,_xlfn.GAMMA.INV(Table3[[#This Row],[RV gamma]],GammaShape2,GammaRate2)/BinomTrials,Table3[[#This Row],[RV binom]])</f>
        <v>0</v>
      </c>
      <c r="M4280" s="1">
        <f>Table3[[#This Row],[Risk 2 simulated occurences]]*_xlfn.LOGNORM.INV(Table3[[#This Row],[RV lognorm]],(LN(ImpLow2)+LN(ImpUp2))/2,(LN(ImpUp2)-LN(ImpLow2))/3.29)</f>
        <v>0</v>
      </c>
    </row>
    <row r="4281" spans="7:13">
      <c r="G4281">
        <v>0.13004321704154984</v>
      </c>
      <c r="H4281">
        <v>0.50514210365020773</v>
      </c>
      <c r="I4281">
        <v>0.88024099025886549</v>
      </c>
      <c r="J4281">
        <f>_xlfn.BINOM.INV(BinomTrials,_xlfn.GAMMA.INV(Table3[[#This Row],[RV gamma]],GammaShape1,GammaRate1)/BinomTrials,Table3[[#This Row],[RV binom]])</f>
        <v>0</v>
      </c>
      <c r="K4281" s="1">
        <f>Table3[[#This Row],[Risk 1 Simulated occurences]]*_xlfn.LOGNORM.INV(Table3[[#This Row],[RV lognorm]],(LN(ImpLow1)+LN(ImpUp1))/2,(LN(ImpUp1)-LN(ImpLow1))/3.29)</f>
        <v>0</v>
      </c>
      <c r="L4281">
        <f>_xlfn.BINOM.INV(BinomTrials,_xlfn.GAMMA.INV(Table3[[#This Row],[RV gamma]],GammaShape2,GammaRate2)/BinomTrials,Table3[[#This Row],[RV binom]])</f>
        <v>0</v>
      </c>
      <c r="M4281" s="1">
        <f>Table3[[#This Row],[Risk 2 simulated occurences]]*_xlfn.LOGNORM.INV(Table3[[#This Row],[RV lognorm]],(LN(ImpLow2)+LN(ImpUp2))/2,(LN(ImpUp2)-LN(ImpLow2))/3.29)</f>
        <v>0</v>
      </c>
    </row>
    <row r="4282" spans="7:13">
      <c r="G4282">
        <v>0.63634881732815352</v>
      </c>
      <c r="H4282">
        <v>0.92333604904047029</v>
      </c>
      <c r="I4282">
        <v>0.21032328075278703</v>
      </c>
      <c r="J4282">
        <f>_xlfn.BINOM.INV(BinomTrials,_xlfn.GAMMA.INV(Table3[[#This Row],[RV gamma]],GammaShape1,GammaRate1)/BinomTrials,Table3[[#This Row],[RV binom]])</f>
        <v>2</v>
      </c>
      <c r="K4282" s="1">
        <f>Table3[[#This Row],[Risk 1 Simulated occurences]]*_xlfn.LOGNORM.INV(Table3[[#This Row],[RV lognorm]],(LN(ImpLow1)+LN(ImpUp1))/2,(LN(ImpUp1)-LN(ImpLow1))/3.29)</f>
        <v>35996.30711551274</v>
      </c>
      <c r="L4282">
        <f>_xlfn.BINOM.INV(BinomTrials,_xlfn.GAMMA.INV(Table3[[#This Row],[RV gamma]],GammaShape2,GammaRate2)/BinomTrials,Table3[[#This Row],[RV binom]])</f>
        <v>1</v>
      </c>
      <c r="M4282" s="1">
        <f>Table3[[#This Row],[Risk 2 simulated occurences]]*_xlfn.LOGNORM.INV(Table3[[#This Row],[RV lognorm]],(LN(ImpLow2)+LN(ImpUp2))/2,(LN(ImpUp2)-LN(ImpLow2))/3.29)</f>
        <v>1799815.3557756378</v>
      </c>
    </row>
    <row r="4283" spans="7:13">
      <c r="G4283">
        <v>0.11457283427686096</v>
      </c>
      <c r="H4283">
        <v>0.5089762231842504</v>
      </c>
      <c r="I4283">
        <v>0.90337961209163986</v>
      </c>
      <c r="J4283">
        <f>_xlfn.BINOM.INV(BinomTrials,_xlfn.GAMMA.INV(Table3[[#This Row],[RV gamma]],GammaShape1,GammaRate1)/BinomTrials,Table3[[#This Row],[RV binom]])</f>
        <v>0</v>
      </c>
      <c r="K4283" s="1">
        <f>Table3[[#This Row],[Risk 1 Simulated occurences]]*_xlfn.LOGNORM.INV(Table3[[#This Row],[RV lognorm]],(LN(ImpLow1)+LN(ImpUp1))/2,(LN(ImpUp1)-LN(ImpLow1))/3.29)</f>
        <v>0</v>
      </c>
      <c r="L4283">
        <f>_xlfn.BINOM.INV(BinomTrials,_xlfn.GAMMA.INV(Table3[[#This Row],[RV gamma]],GammaShape2,GammaRate2)/BinomTrials,Table3[[#This Row],[RV binom]])</f>
        <v>0</v>
      </c>
      <c r="M4283" s="1">
        <f>Table3[[#This Row],[Risk 2 simulated occurences]]*_xlfn.LOGNORM.INV(Table3[[#This Row],[RV lognorm]],(LN(ImpLow2)+LN(ImpUp2))/2,(LN(ImpUp2)-LN(ImpLow2))/3.29)</f>
        <v>0</v>
      </c>
    </row>
    <row r="4284" spans="7:13">
      <c r="G4284">
        <v>0.62562569120229483</v>
      </c>
      <c r="H4284">
        <v>0.36338305769645751</v>
      </c>
      <c r="I4284">
        <v>0.10114042419062015</v>
      </c>
      <c r="J4284">
        <f>_xlfn.BINOM.INV(BinomTrials,_xlfn.GAMMA.INV(Table3[[#This Row],[RV gamma]],GammaShape1,GammaRate1)/BinomTrials,Table3[[#This Row],[RV binom]])</f>
        <v>0</v>
      </c>
      <c r="K4284" s="1">
        <f>Table3[[#This Row],[Risk 1 Simulated occurences]]*_xlfn.LOGNORM.INV(Table3[[#This Row],[RV lognorm]],(LN(ImpLow1)+LN(ImpUp1))/2,(LN(ImpUp1)-LN(ImpLow1))/3.29)</f>
        <v>0</v>
      </c>
      <c r="L4284">
        <f>_xlfn.BINOM.INV(BinomTrials,_xlfn.GAMMA.INV(Table3[[#This Row],[RV gamma]],GammaShape2,GammaRate2)/BinomTrials,Table3[[#This Row],[RV binom]])</f>
        <v>0</v>
      </c>
      <c r="M4284" s="1">
        <f>Table3[[#This Row],[Risk 2 simulated occurences]]*_xlfn.LOGNORM.INV(Table3[[#This Row],[RV lognorm]],(LN(ImpLow2)+LN(ImpUp2))/2,(LN(ImpUp2)-LN(ImpLow2))/3.29)</f>
        <v>0</v>
      </c>
    </row>
    <row r="4285" spans="7:13">
      <c r="G4285">
        <v>0.89099203696986284</v>
      </c>
      <c r="H4285">
        <v>0.37905070436142885</v>
      </c>
      <c r="I4285">
        <v>0.86710937175299474</v>
      </c>
      <c r="J4285">
        <f>_xlfn.BINOM.INV(BinomTrials,_xlfn.GAMMA.INV(Table3[[#This Row],[RV gamma]],GammaShape1,GammaRate1)/BinomTrials,Table3[[#This Row],[RV binom]])</f>
        <v>0</v>
      </c>
      <c r="K4285" s="1">
        <f>Table3[[#This Row],[Risk 1 Simulated occurences]]*_xlfn.LOGNORM.INV(Table3[[#This Row],[RV lognorm]],(LN(ImpLow1)+LN(ImpUp1))/2,(LN(ImpUp1)-LN(ImpLow1))/3.29)</f>
        <v>0</v>
      </c>
      <c r="L4285">
        <f>_xlfn.BINOM.INV(BinomTrials,_xlfn.GAMMA.INV(Table3[[#This Row],[RV gamma]],GammaShape2,GammaRate2)/BinomTrials,Table3[[#This Row],[RV binom]])</f>
        <v>0</v>
      </c>
      <c r="M4285" s="1">
        <f>Table3[[#This Row],[Risk 2 simulated occurences]]*_xlfn.LOGNORM.INV(Table3[[#This Row],[RV lognorm]],(LN(ImpLow2)+LN(ImpUp2))/2,(LN(ImpUp2)-LN(ImpLow2))/3.29)</f>
        <v>0</v>
      </c>
    </row>
    <row r="4286" spans="7:13">
      <c r="G4286">
        <v>0.9031653524856853</v>
      </c>
      <c r="H4286">
        <v>0.70518820253442427</v>
      </c>
      <c r="I4286">
        <v>0.50721105258316312</v>
      </c>
      <c r="J4286">
        <f>_xlfn.BINOM.INV(BinomTrials,_xlfn.GAMMA.INV(Table3[[#This Row],[RV gamma]],GammaShape1,GammaRate1)/BinomTrials,Table3[[#This Row],[RV binom]])</f>
        <v>1</v>
      </c>
      <c r="K4286" s="1">
        <f>Table3[[#This Row],[Risk 1 Simulated occurences]]*_xlfn.LOGNORM.INV(Table3[[#This Row],[RV lognorm]],(LN(ImpLow1)+LN(ImpUp1))/2,(LN(ImpUp1)-LN(ImpLow1))/3.29)</f>
        <v>32025.384332359692</v>
      </c>
      <c r="L4286">
        <f>_xlfn.BINOM.INV(BinomTrials,_xlfn.GAMMA.INV(Table3[[#This Row],[RV gamma]],GammaShape2,GammaRate2)/BinomTrials,Table3[[#This Row],[RV binom]])</f>
        <v>0</v>
      </c>
      <c r="M4286" s="1">
        <f>Table3[[#This Row],[Risk 2 simulated occurences]]*_xlfn.LOGNORM.INV(Table3[[#This Row],[RV lognorm]],(LN(ImpLow2)+LN(ImpUp2))/2,(LN(ImpUp2)-LN(ImpLow2))/3.29)</f>
        <v>0</v>
      </c>
    </row>
    <row r="4287" spans="7:13">
      <c r="G4287">
        <v>0.50007922691296747</v>
      </c>
      <c r="H4287">
        <v>9.811999606812373E-2</v>
      </c>
      <c r="I4287">
        <v>0.69616076522327996</v>
      </c>
      <c r="J4287">
        <f>_xlfn.BINOM.INV(BinomTrials,_xlfn.GAMMA.INV(Table3[[#This Row],[RV gamma]],GammaShape1,GammaRate1)/BinomTrials,Table3[[#This Row],[RV binom]])</f>
        <v>0</v>
      </c>
      <c r="K4287" s="1">
        <f>Table3[[#This Row],[Risk 1 Simulated occurences]]*_xlfn.LOGNORM.INV(Table3[[#This Row],[RV lognorm]],(LN(ImpLow1)+LN(ImpUp1))/2,(LN(ImpUp1)-LN(ImpLow1))/3.29)</f>
        <v>0</v>
      </c>
      <c r="L4287">
        <f>_xlfn.BINOM.INV(BinomTrials,_xlfn.GAMMA.INV(Table3[[#This Row],[RV gamma]],GammaShape2,GammaRate2)/BinomTrials,Table3[[#This Row],[RV binom]])</f>
        <v>0</v>
      </c>
      <c r="M4287" s="1">
        <f>Table3[[#This Row],[Risk 2 simulated occurences]]*_xlfn.LOGNORM.INV(Table3[[#This Row],[RV lognorm]],(LN(ImpLow2)+LN(ImpUp2))/2,(LN(ImpUp2)-LN(ImpLow2))/3.29)</f>
        <v>0</v>
      </c>
    </row>
    <row r="4288" spans="7:13">
      <c r="G4288">
        <v>0.83156672624478434</v>
      </c>
      <c r="H4288">
        <v>0.10277391695546634</v>
      </c>
      <c r="I4288">
        <v>0.37398110766614839</v>
      </c>
      <c r="J4288">
        <f>_xlfn.BINOM.INV(BinomTrials,_xlfn.GAMMA.INV(Table3[[#This Row],[RV gamma]],GammaShape1,GammaRate1)/BinomTrials,Table3[[#This Row],[RV binom]])</f>
        <v>0</v>
      </c>
      <c r="K4288" s="1">
        <f>Table3[[#This Row],[Risk 1 Simulated occurences]]*_xlfn.LOGNORM.INV(Table3[[#This Row],[RV lognorm]],(LN(ImpLow1)+LN(ImpUp1))/2,(LN(ImpUp1)-LN(ImpLow1))/3.29)</f>
        <v>0</v>
      </c>
      <c r="L4288">
        <f>_xlfn.BINOM.INV(BinomTrials,_xlfn.GAMMA.INV(Table3[[#This Row],[RV gamma]],GammaShape2,GammaRate2)/BinomTrials,Table3[[#This Row],[RV binom]])</f>
        <v>0</v>
      </c>
      <c r="M4288" s="1">
        <f>Table3[[#This Row],[Risk 2 simulated occurences]]*_xlfn.LOGNORM.INV(Table3[[#This Row],[RV lognorm]],(LN(ImpLow2)+LN(ImpUp2))/2,(LN(ImpUp2)-LN(ImpLow2))/3.29)</f>
        <v>0</v>
      </c>
    </row>
    <row r="4289" spans="7:13">
      <c r="G4289">
        <v>0.14196799608970434</v>
      </c>
      <c r="H4289">
        <v>0.32122227052283581</v>
      </c>
      <c r="I4289">
        <v>0.50047654495596727</v>
      </c>
      <c r="J4289">
        <f>_xlfn.BINOM.INV(BinomTrials,_xlfn.GAMMA.INV(Table3[[#This Row],[RV gamma]],GammaShape1,GammaRate1)/BinomTrials,Table3[[#This Row],[RV binom]])</f>
        <v>0</v>
      </c>
      <c r="K4289" s="1">
        <f>Table3[[#This Row],[Risk 1 Simulated occurences]]*_xlfn.LOGNORM.INV(Table3[[#This Row],[RV lognorm]],(LN(ImpLow1)+LN(ImpUp1))/2,(LN(ImpUp1)-LN(ImpLow1))/3.29)</f>
        <v>0</v>
      </c>
      <c r="L4289">
        <f>_xlfn.BINOM.INV(BinomTrials,_xlfn.GAMMA.INV(Table3[[#This Row],[RV gamma]],GammaShape2,GammaRate2)/BinomTrials,Table3[[#This Row],[RV binom]])</f>
        <v>0</v>
      </c>
      <c r="M4289" s="1">
        <f>Table3[[#This Row],[Risk 2 simulated occurences]]*_xlfn.LOGNORM.INV(Table3[[#This Row],[RV lognorm]],(LN(ImpLow2)+LN(ImpUp2))/2,(LN(ImpUp2)-LN(ImpLow2))/3.29)</f>
        <v>0</v>
      </c>
    </row>
    <row r="4290" spans="7:13">
      <c r="G4290">
        <v>5.6110279660723301E-2</v>
      </c>
      <c r="H4290">
        <v>0.78270067730112969</v>
      </c>
      <c r="I4290">
        <v>0.50929107494153603</v>
      </c>
      <c r="J4290">
        <f>_xlfn.BINOM.INV(BinomTrials,_xlfn.GAMMA.INV(Table3[[#This Row],[RV gamma]],GammaShape1,GammaRate1)/BinomTrials,Table3[[#This Row],[RV binom]])</f>
        <v>1</v>
      </c>
      <c r="K4290" s="1">
        <f>Table3[[#This Row],[Risk 1 Simulated occurences]]*_xlfn.LOGNORM.INV(Table3[[#This Row],[RV lognorm]],(LN(ImpLow1)+LN(ImpUp1))/2,(LN(ImpUp1)-LN(ImpLow1))/3.29)</f>
        <v>32142.484700378893</v>
      </c>
      <c r="L4290">
        <f>_xlfn.BINOM.INV(BinomTrials,_xlfn.GAMMA.INV(Table3[[#This Row],[RV gamma]],GammaShape2,GammaRate2)/BinomTrials,Table3[[#This Row],[RV binom]])</f>
        <v>0</v>
      </c>
      <c r="M4290" s="1">
        <f>Table3[[#This Row],[Risk 2 simulated occurences]]*_xlfn.LOGNORM.INV(Table3[[#This Row],[RV lognorm]],(LN(ImpLow2)+LN(ImpUp2))/2,(LN(ImpUp2)-LN(ImpLow2))/3.29)</f>
        <v>0</v>
      </c>
    </row>
    <row r="4291" spans="7:13">
      <c r="G4291">
        <v>4.5470257776542684E-2</v>
      </c>
      <c r="H4291">
        <v>0.85028340008588665</v>
      </c>
      <c r="I4291">
        <v>0.65509654239523063</v>
      </c>
      <c r="J4291">
        <f>_xlfn.BINOM.INV(BinomTrials,_xlfn.GAMMA.INV(Table3[[#This Row],[RV gamma]],GammaShape1,GammaRate1)/BinomTrials,Table3[[#This Row],[RV binom]])</f>
        <v>1</v>
      </c>
      <c r="K4291" s="1">
        <f>Table3[[#This Row],[Risk 1 Simulated occurences]]*_xlfn.LOGNORM.INV(Table3[[#This Row],[RV lognorm]],(LN(ImpLow1)+LN(ImpUp1))/2,(LN(ImpUp1)-LN(ImpLow1))/3.29)</f>
        <v>41813.08310776062</v>
      </c>
      <c r="L4291">
        <f>_xlfn.BINOM.INV(BinomTrials,_xlfn.GAMMA.INV(Table3[[#This Row],[RV gamma]],GammaShape2,GammaRate2)/BinomTrials,Table3[[#This Row],[RV binom]])</f>
        <v>0</v>
      </c>
      <c r="M4291" s="1">
        <f>Table3[[#This Row],[Risk 2 simulated occurences]]*_xlfn.LOGNORM.INV(Table3[[#This Row],[RV lognorm]],(LN(ImpLow2)+LN(ImpUp2))/2,(LN(ImpUp2)-LN(ImpLow2))/3.29)</f>
        <v>0</v>
      </c>
    </row>
    <row r="4292" spans="7:13">
      <c r="G4292">
        <v>0.21862245035293626</v>
      </c>
      <c r="H4292">
        <v>0.71310524349711146</v>
      </c>
      <c r="I4292">
        <v>0.20758803664128669</v>
      </c>
      <c r="J4292">
        <f>_xlfn.BINOM.INV(BinomTrials,_xlfn.GAMMA.INV(Table3[[#This Row],[RV gamma]],GammaShape1,GammaRate1)/BinomTrials,Table3[[#This Row],[RV binom]])</f>
        <v>1</v>
      </c>
      <c r="K4292" s="1">
        <f>Table3[[#This Row],[Risk 1 Simulated occurences]]*_xlfn.LOGNORM.INV(Table3[[#This Row],[RV lognorm]],(LN(ImpLow1)+LN(ImpUp1))/2,(LN(ImpUp1)-LN(ImpLow1))/3.29)</f>
        <v>17878.650306398333</v>
      </c>
      <c r="L4292">
        <f>_xlfn.BINOM.INV(BinomTrials,_xlfn.GAMMA.INV(Table3[[#This Row],[RV gamma]],GammaShape2,GammaRate2)/BinomTrials,Table3[[#This Row],[RV binom]])</f>
        <v>0</v>
      </c>
      <c r="M4292" s="1">
        <f>Table3[[#This Row],[Risk 2 simulated occurences]]*_xlfn.LOGNORM.INV(Table3[[#This Row],[RV lognorm]],(LN(ImpLow2)+LN(ImpUp2))/2,(LN(ImpUp2)-LN(ImpLow2))/3.29)</f>
        <v>0</v>
      </c>
    </row>
    <row r="4293" spans="7:13">
      <c r="G4293">
        <v>0.38752308179974698</v>
      </c>
      <c r="H4293">
        <v>0.15982745595268322</v>
      </c>
      <c r="I4293">
        <v>0.9321318301056194</v>
      </c>
      <c r="J4293">
        <f>_xlfn.BINOM.INV(BinomTrials,_xlfn.GAMMA.INV(Table3[[#This Row],[RV gamma]],GammaShape1,GammaRate1)/BinomTrials,Table3[[#This Row],[RV binom]])</f>
        <v>0</v>
      </c>
      <c r="K4293" s="1">
        <f>Table3[[#This Row],[Risk 1 Simulated occurences]]*_xlfn.LOGNORM.INV(Table3[[#This Row],[RV lognorm]],(LN(ImpLow1)+LN(ImpUp1))/2,(LN(ImpUp1)-LN(ImpLow1))/3.29)</f>
        <v>0</v>
      </c>
      <c r="L4293">
        <f>_xlfn.BINOM.INV(BinomTrials,_xlfn.GAMMA.INV(Table3[[#This Row],[RV gamma]],GammaShape2,GammaRate2)/BinomTrials,Table3[[#This Row],[RV binom]])</f>
        <v>0</v>
      </c>
      <c r="M4293" s="1">
        <f>Table3[[#This Row],[Risk 2 simulated occurences]]*_xlfn.LOGNORM.INV(Table3[[#This Row],[RV lognorm]],(LN(ImpLow2)+LN(ImpUp2))/2,(LN(ImpUp2)-LN(ImpLow2))/3.29)</f>
        <v>0</v>
      </c>
    </row>
    <row r="4294" spans="7:13">
      <c r="G4294">
        <v>0.10043580834774106</v>
      </c>
      <c r="H4294">
        <v>0.22005219674671636</v>
      </c>
      <c r="I4294">
        <v>0.3396685851456917</v>
      </c>
      <c r="J4294">
        <f>_xlfn.BINOM.INV(BinomTrials,_xlfn.GAMMA.INV(Table3[[#This Row],[RV gamma]],GammaShape1,GammaRate1)/BinomTrials,Table3[[#This Row],[RV binom]])</f>
        <v>0</v>
      </c>
      <c r="K4294" s="1">
        <f>Table3[[#This Row],[Risk 1 Simulated occurences]]*_xlfn.LOGNORM.INV(Table3[[#This Row],[RV lognorm]],(LN(ImpLow1)+LN(ImpUp1))/2,(LN(ImpUp1)-LN(ImpLow1))/3.29)</f>
        <v>0</v>
      </c>
      <c r="L4294">
        <f>_xlfn.BINOM.INV(BinomTrials,_xlfn.GAMMA.INV(Table3[[#This Row],[RV gamma]],GammaShape2,GammaRate2)/BinomTrials,Table3[[#This Row],[RV binom]])</f>
        <v>0</v>
      </c>
      <c r="M4294" s="1">
        <f>Table3[[#This Row],[Risk 2 simulated occurences]]*_xlfn.LOGNORM.INV(Table3[[#This Row],[RV lognorm]],(LN(ImpLow2)+LN(ImpUp2))/2,(LN(ImpUp2)-LN(ImpLow2))/3.29)</f>
        <v>0</v>
      </c>
    </row>
    <row r="4295" spans="7:13">
      <c r="G4295">
        <v>2.4630900483872231E-2</v>
      </c>
      <c r="H4295">
        <v>0.4172707220619874</v>
      </c>
      <c r="I4295">
        <v>0.80991054364010251</v>
      </c>
      <c r="J4295">
        <f>_xlfn.BINOM.INV(BinomTrials,_xlfn.GAMMA.INV(Table3[[#This Row],[RV gamma]],GammaShape1,GammaRate1)/BinomTrials,Table3[[#This Row],[RV binom]])</f>
        <v>0</v>
      </c>
      <c r="K4295" s="1">
        <f>Table3[[#This Row],[Risk 1 Simulated occurences]]*_xlfn.LOGNORM.INV(Table3[[#This Row],[RV lognorm]],(LN(ImpLow1)+LN(ImpUp1))/2,(LN(ImpUp1)-LN(ImpLow1))/3.29)</f>
        <v>0</v>
      </c>
      <c r="L4295">
        <f>_xlfn.BINOM.INV(BinomTrials,_xlfn.GAMMA.INV(Table3[[#This Row],[RV gamma]],GammaShape2,GammaRate2)/BinomTrials,Table3[[#This Row],[RV binom]])</f>
        <v>0</v>
      </c>
      <c r="M4295" s="1">
        <f>Table3[[#This Row],[Risk 2 simulated occurences]]*_xlfn.LOGNORM.INV(Table3[[#This Row],[RV lognorm]],(LN(ImpLow2)+LN(ImpUp2))/2,(LN(ImpUp2)-LN(ImpLow2))/3.29)</f>
        <v>0</v>
      </c>
    </row>
    <row r="4296" spans="7:13">
      <c r="G4296">
        <v>0.97154443244056055</v>
      </c>
      <c r="H4296">
        <v>6.9025695821747973E-2</v>
      </c>
      <c r="I4296">
        <v>0.16650695920293543</v>
      </c>
      <c r="J4296">
        <f>_xlfn.BINOM.INV(BinomTrials,_xlfn.GAMMA.INV(Table3[[#This Row],[RV gamma]],GammaShape1,GammaRate1)/BinomTrials,Table3[[#This Row],[RV binom]])</f>
        <v>0</v>
      </c>
      <c r="K4296" s="1">
        <f>Table3[[#This Row],[Risk 1 Simulated occurences]]*_xlfn.LOGNORM.INV(Table3[[#This Row],[RV lognorm]],(LN(ImpLow1)+LN(ImpUp1))/2,(LN(ImpUp1)-LN(ImpLow1))/3.29)</f>
        <v>0</v>
      </c>
      <c r="L4296">
        <f>_xlfn.BINOM.INV(BinomTrials,_xlfn.GAMMA.INV(Table3[[#This Row],[RV gamma]],GammaShape2,GammaRate2)/BinomTrials,Table3[[#This Row],[RV binom]])</f>
        <v>0</v>
      </c>
      <c r="M4296" s="1">
        <f>Table3[[#This Row],[Risk 2 simulated occurences]]*_xlfn.LOGNORM.INV(Table3[[#This Row],[RV lognorm]],(LN(ImpLow2)+LN(ImpUp2))/2,(LN(ImpUp2)-LN(ImpLow2))/3.29)</f>
        <v>0</v>
      </c>
    </row>
    <row r="4297" spans="7:13">
      <c r="G4297">
        <v>0.74727602850053276</v>
      </c>
      <c r="H4297">
        <v>0.11486967611819025</v>
      </c>
      <c r="I4297">
        <v>0.48246332373584777</v>
      </c>
      <c r="J4297">
        <f>_xlfn.BINOM.INV(BinomTrials,_xlfn.GAMMA.INV(Table3[[#This Row],[RV gamma]],GammaShape1,GammaRate1)/BinomTrials,Table3[[#This Row],[RV binom]])</f>
        <v>0</v>
      </c>
      <c r="K4297" s="1">
        <f>Table3[[#This Row],[Risk 1 Simulated occurences]]*_xlfn.LOGNORM.INV(Table3[[#This Row],[RV lognorm]],(LN(ImpLow1)+LN(ImpUp1))/2,(LN(ImpUp1)-LN(ImpLow1))/3.29)</f>
        <v>0</v>
      </c>
      <c r="L4297">
        <f>_xlfn.BINOM.INV(BinomTrials,_xlfn.GAMMA.INV(Table3[[#This Row],[RV gamma]],GammaShape2,GammaRate2)/BinomTrials,Table3[[#This Row],[RV binom]])</f>
        <v>0</v>
      </c>
      <c r="M4297" s="1">
        <f>Table3[[#This Row],[Risk 2 simulated occurences]]*_xlfn.LOGNORM.INV(Table3[[#This Row],[RV lognorm]],(LN(ImpLow2)+LN(ImpUp2))/2,(LN(ImpUp2)-LN(ImpLow2))/3.29)</f>
        <v>0</v>
      </c>
    </row>
    <row r="4298" spans="7:13">
      <c r="G4298">
        <v>0.46821100845383995</v>
      </c>
      <c r="H4298">
        <v>0.61464651842352303</v>
      </c>
      <c r="I4298">
        <v>0.76108202839320616</v>
      </c>
      <c r="J4298">
        <f>_xlfn.BINOM.INV(BinomTrials,_xlfn.GAMMA.INV(Table3[[#This Row],[RV gamma]],GammaShape1,GammaRate1)/BinomTrials,Table3[[#This Row],[RV binom]])</f>
        <v>1</v>
      </c>
      <c r="K4298" s="1">
        <f>Table3[[#This Row],[Risk 1 Simulated occurences]]*_xlfn.LOGNORM.INV(Table3[[#This Row],[RV lognorm]],(LN(ImpLow1)+LN(ImpUp1))/2,(LN(ImpUp1)-LN(ImpLow1))/3.29)</f>
        <v>51968.582477163443</v>
      </c>
      <c r="L4298">
        <f>_xlfn.BINOM.INV(BinomTrials,_xlfn.GAMMA.INV(Table3[[#This Row],[RV gamma]],GammaShape2,GammaRate2)/BinomTrials,Table3[[#This Row],[RV binom]])</f>
        <v>0</v>
      </c>
      <c r="M4298" s="1">
        <f>Table3[[#This Row],[Risk 2 simulated occurences]]*_xlfn.LOGNORM.INV(Table3[[#This Row],[RV lognorm]],(LN(ImpLow2)+LN(ImpUp2))/2,(LN(ImpUp2)-LN(ImpLow2))/3.29)</f>
        <v>0</v>
      </c>
    </row>
    <row r="4299" spans="7:13">
      <c r="G4299">
        <v>0.22241908368767196</v>
      </c>
      <c r="H4299">
        <v>0.36403514415213611</v>
      </c>
      <c r="I4299">
        <v>0.50565120461660029</v>
      </c>
      <c r="J4299">
        <f>_xlfn.BINOM.INV(BinomTrials,_xlfn.GAMMA.INV(Table3[[#This Row],[RV gamma]],GammaShape1,GammaRate1)/BinomTrials,Table3[[#This Row],[RV binom]])</f>
        <v>0</v>
      </c>
      <c r="K4299" s="1">
        <f>Table3[[#This Row],[Risk 1 Simulated occurences]]*_xlfn.LOGNORM.INV(Table3[[#This Row],[RV lognorm]],(LN(ImpLow1)+LN(ImpUp1))/2,(LN(ImpUp1)-LN(ImpLow1))/3.29)</f>
        <v>0</v>
      </c>
      <c r="L4299">
        <f>_xlfn.BINOM.INV(BinomTrials,_xlfn.GAMMA.INV(Table3[[#This Row],[RV gamma]],GammaShape2,GammaRate2)/BinomTrials,Table3[[#This Row],[RV binom]])</f>
        <v>0</v>
      </c>
      <c r="M4299" s="1">
        <f>Table3[[#This Row],[Risk 2 simulated occurences]]*_xlfn.LOGNORM.INV(Table3[[#This Row],[RV lognorm]],(LN(ImpLow2)+LN(ImpUp2))/2,(LN(ImpUp2)-LN(ImpLow2))/3.29)</f>
        <v>0</v>
      </c>
    </row>
    <row r="4300" spans="7:13">
      <c r="G4300">
        <v>0.19753953870271312</v>
      </c>
      <c r="H4300">
        <v>0.33866776495178591</v>
      </c>
      <c r="I4300">
        <v>0.4797959912008587</v>
      </c>
      <c r="J4300">
        <f>_xlfn.BINOM.INV(BinomTrials,_xlfn.GAMMA.INV(Table3[[#This Row],[RV gamma]],GammaShape1,GammaRate1)/BinomTrials,Table3[[#This Row],[RV binom]])</f>
        <v>0</v>
      </c>
      <c r="K4300" s="1">
        <f>Table3[[#This Row],[Risk 1 Simulated occurences]]*_xlfn.LOGNORM.INV(Table3[[#This Row],[RV lognorm]],(LN(ImpLow1)+LN(ImpUp1))/2,(LN(ImpUp1)-LN(ImpLow1))/3.29)</f>
        <v>0</v>
      </c>
      <c r="L4300">
        <f>_xlfn.BINOM.INV(BinomTrials,_xlfn.GAMMA.INV(Table3[[#This Row],[RV gamma]],GammaShape2,GammaRate2)/BinomTrials,Table3[[#This Row],[RV binom]])</f>
        <v>0</v>
      </c>
      <c r="M4300" s="1">
        <f>Table3[[#This Row],[Risk 2 simulated occurences]]*_xlfn.LOGNORM.INV(Table3[[#This Row],[RV lognorm]],(LN(ImpLow2)+LN(ImpUp2))/2,(LN(ImpUp2)-LN(ImpLow2))/3.29)</f>
        <v>0</v>
      </c>
    </row>
    <row r="4301" spans="7:13">
      <c r="G4301">
        <v>4.7026976499253408E-2</v>
      </c>
      <c r="H4301">
        <v>0.98912554466590541</v>
      </c>
      <c r="I4301">
        <v>0.93122411283255746</v>
      </c>
      <c r="J4301">
        <f>_xlfn.BINOM.INV(BinomTrials,_xlfn.GAMMA.INV(Table3[[#This Row],[RV gamma]],GammaShape1,GammaRate1)/BinomTrials,Table3[[#This Row],[RV binom]])</f>
        <v>2</v>
      </c>
      <c r="K4301" s="1">
        <f>Table3[[#This Row],[Risk 1 Simulated occurences]]*_xlfn.LOGNORM.INV(Table3[[#This Row],[RV lognorm]],(LN(ImpLow1)+LN(ImpUp1))/2,(LN(ImpUp1)-LN(ImpLow1))/3.29)</f>
        <v>178808.70372363346</v>
      </c>
      <c r="L4301">
        <f>_xlfn.BINOM.INV(BinomTrials,_xlfn.GAMMA.INV(Table3[[#This Row],[RV gamma]],GammaShape2,GammaRate2)/BinomTrials,Table3[[#This Row],[RV binom]])</f>
        <v>1</v>
      </c>
      <c r="M4301" s="1">
        <f>Table3[[#This Row],[Risk 2 simulated occurences]]*_xlfn.LOGNORM.INV(Table3[[#This Row],[RV lognorm]],(LN(ImpLow2)+LN(ImpUp2))/2,(LN(ImpUp2)-LN(ImpLow2))/3.29)</f>
        <v>8940435.1861816756</v>
      </c>
    </row>
    <row r="4302" spans="7:13">
      <c r="G4302">
        <v>0.38239402295201741</v>
      </c>
      <c r="H4302">
        <v>0.23302919987264517</v>
      </c>
      <c r="I4302">
        <v>8.3664376793272974E-2</v>
      </c>
      <c r="J4302">
        <f>_xlfn.BINOM.INV(BinomTrials,_xlfn.GAMMA.INV(Table3[[#This Row],[RV gamma]],GammaShape1,GammaRate1)/BinomTrials,Table3[[#This Row],[RV binom]])</f>
        <v>0</v>
      </c>
      <c r="K4302" s="1">
        <f>Table3[[#This Row],[Risk 1 Simulated occurences]]*_xlfn.LOGNORM.INV(Table3[[#This Row],[RV lognorm]],(LN(ImpLow1)+LN(ImpUp1))/2,(LN(ImpUp1)-LN(ImpLow1))/3.29)</f>
        <v>0</v>
      </c>
      <c r="L4302">
        <f>_xlfn.BINOM.INV(BinomTrials,_xlfn.GAMMA.INV(Table3[[#This Row],[RV gamma]],GammaShape2,GammaRate2)/BinomTrials,Table3[[#This Row],[RV binom]])</f>
        <v>0</v>
      </c>
      <c r="M4302" s="1">
        <f>Table3[[#This Row],[Risk 2 simulated occurences]]*_xlfn.LOGNORM.INV(Table3[[#This Row],[RV lognorm]],(LN(ImpLow2)+LN(ImpUp2))/2,(LN(ImpUp2)-LN(ImpLow2))/3.29)</f>
        <v>0</v>
      </c>
    </row>
    <row r="4303" spans="7:13">
      <c r="G4303">
        <v>0.89634375455619009</v>
      </c>
      <c r="H4303">
        <v>0.52176225954748801</v>
      </c>
      <c r="I4303">
        <v>0.14718076453878579</v>
      </c>
      <c r="J4303">
        <f>_xlfn.BINOM.INV(BinomTrials,_xlfn.GAMMA.INV(Table3[[#This Row],[RV gamma]],GammaShape1,GammaRate1)/BinomTrials,Table3[[#This Row],[RV binom]])</f>
        <v>0</v>
      </c>
      <c r="K4303" s="1">
        <f>Table3[[#This Row],[Risk 1 Simulated occurences]]*_xlfn.LOGNORM.INV(Table3[[#This Row],[RV lognorm]],(LN(ImpLow1)+LN(ImpUp1))/2,(LN(ImpUp1)-LN(ImpLow1))/3.29)</f>
        <v>0</v>
      </c>
      <c r="L4303">
        <f>_xlfn.BINOM.INV(BinomTrials,_xlfn.GAMMA.INV(Table3[[#This Row],[RV gamma]],GammaShape2,GammaRate2)/BinomTrials,Table3[[#This Row],[RV binom]])</f>
        <v>0</v>
      </c>
      <c r="M4303" s="1">
        <f>Table3[[#This Row],[Risk 2 simulated occurences]]*_xlfn.LOGNORM.INV(Table3[[#This Row],[RV lognorm]],(LN(ImpLow2)+LN(ImpUp2))/2,(LN(ImpUp2)-LN(ImpLow2))/3.29)</f>
        <v>0</v>
      </c>
    </row>
    <row r="4304" spans="7:13">
      <c r="G4304">
        <v>0.84948282588714863</v>
      </c>
      <c r="H4304">
        <v>0.25829621463003394</v>
      </c>
      <c r="I4304">
        <v>0.66710960337291914</v>
      </c>
      <c r="J4304">
        <f>_xlfn.BINOM.INV(BinomTrials,_xlfn.GAMMA.INV(Table3[[#This Row],[RV gamma]],GammaShape1,GammaRate1)/BinomTrials,Table3[[#This Row],[RV binom]])</f>
        <v>0</v>
      </c>
      <c r="K4304" s="1">
        <f>Table3[[#This Row],[Risk 1 Simulated occurences]]*_xlfn.LOGNORM.INV(Table3[[#This Row],[RV lognorm]],(LN(ImpLow1)+LN(ImpUp1))/2,(LN(ImpUp1)-LN(ImpLow1))/3.29)</f>
        <v>0</v>
      </c>
      <c r="L4304">
        <f>_xlfn.BINOM.INV(BinomTrials,_xlfn.GAMMA.INV(Table3[[#This Row],[RV gamma]],GammaShape2,GammaRate2)/BinomTrials,Table3[[#This Row],[RV binom]])</f>
        <v>0</v>
      </c>
      <c r="M4304" s="1">
        <f>Table3[[#This Row],[Risk 2 simulated occurences]]*_xlfn.LOGNORM.INV(Table3[[#This Row],[RV lognorm]],(LN(ImpLow2)+LN(ImpUp2))/2,(LN(ImpUp2)-LN(ImpLow2))/3.29)</f>
        <v>0</v>
      </c>
    </row>
    <row r="4305" spans="7:13">
      <c r="G4305">
        <v>0.25785468530741273</v>
      </c>
      <c r="H4305">
        <v>0.1844792869801071</v>
      </c>
      <c r="I4305">
        <v>0.11110388865280146</v>
      </c>
      <c r="J4305">
        <f>_xlfn.BINOM.INV(BinomTrials,_xlfn.GAMMA.INV(Table3[[#This Row],[RV gamma]],GammaShape1,GammaRate1)/BinomTrials,Table3[[#This Row],[RV binom]])</f>
        <v>0</v>
      </c>
      <c r="K4305" s="1">
        <f>Table3[[#This Row],[Risk 1 Simulated occurences]]*_xlfn.LOGNORM.INV(Table3[[#This Row],[RV lognorm]],(LN(ImpLow1)+LN(ImpUp1))/2,(LN(ImpUp1)-LN(ImpLow1))/3.29)</f>
        <v>0</v>
      </c>
      <c r="L4305">
        <f>_xlfn.BINOM.INV(BinomTrials,_xlfn.GAMMA.INV(Table3[[#This Row],[RV gamma]],GammaShape2,GammaRate2)/BinomTrials,Table3[[#This Row],[RV binom]])</f>
        <v>0</v>
      </c>
      <c r="M4305" s="1">
        <f>Table3[[#This Row],[Risk 2 simulated occurences]]*_xlfn.LOGNORM.INV(Table3[[#This Row],[RV lognorm]],(LN(ImpLow2)+LN(ImpUp2))/2,(LN(ImpUp2)-LN(ImpLow2))/3.29)</f>
        <v>0</v>
      </c>
    </row>
    <row r="4306" spans="7:13">
      <c r="G4306">
        <v>0.76369596168570963</v>
      </c>
      <c r="H4306">
        <v>0.54337627465993921</v>
      </c>
      <c r="I4306">
        <v>0.32305658763416883</v>
      </c>
      <c r="J4306">
        <f>_xlfn.BINOM.INV(BinomTrials,_xlfn.GAMMA.INV(Table3[[#This Row],[RV gamma]],GammaShape1,GammaRate1)/BinomTrials,Table3[[#This Row],[RV binom]])</f>
        <v>0</v>
      </c>
      <c r="K4306" s="1">
        <f>Table3[[#This Row],[Risk 1 Simulated occurences]]*_xlfn.LOGNORM.INV(Table3[[#This Row],[RV lognorm]],(LN(ImpLow1)+LN(ImpUp1))/2,(LN(ImpUp1)-LN(ImpLow1))/3.29)</f>
        <v>0</v>
      </c>
      <c r="L4306">
        <f>_xlfn.BINOM.INV(BinomTrials,_xlfn.GAMMA.INV(Table3[[#This Row],[RV gamma]],GammaShape2,GammaRate2)/BinomTrials,Table3[[#This Row],[RV binom]])</f>
        <v>0</v>
      </c>
      <c r="M4306" s="1">
        <f>Table3[[#This Row],[Risk 2 simulated occurences]]*_xlfn.LOGNORM.INV(Table3[[#This Row],[RV lognorm]],(LN(ImpLow2)+LN(ImpUp2))/2,(LN(ImpUp2)-LN(ImpLow2))/3.29)</f>
        <v>0</v>
      </c>
    </row>
    <row r="4307" spans="7:13">
      <c r="G4307">
        <v>0.43802805172187653</v>
      </c>
      <c r="H4307">
        <v>0.52504820959877607</v>
      </c>
      <c r="I4307">
        <v>0.61206836747567561</v>
      </c>
      <c r="J4307">
        <f>_xlfn.BINOM.INV(BinomTrials,_xlfn.GAMMA.INV(Table3[[#This Row],[RV gamma]],GammaShape1,GammaRate1)/BinomTrials,Table3[[#This Row],[RV binom]])</f>
        <v>0</v>
      </c>
      <c r="K4307" s="1">
        <f>Table3[[#This Row],[Risk 1 Simulated occurences]]*_xlfn.LOGNORM.INV(Table3[[#This Row],[RV lognorm]],(LN(ImpLow1)+LN(ImpUp1))/2,(LN(ImpUp1)-LN(ImpLow1))/3.29)</f>
        <v>0</v>
      </c>
      <c r="L4307">
        <f>_xlfn.BINOM.INV(BinomTrials,_xlfn.GAMMA.INV(Table3[[#This Row],[RV gamma]],GammaShape2,GammaRate2)/BinomTrials,Table3[[#This Row],[RV binom]])</f>
        <v>0</v>
      </c>
      <c r="M4307" s="1">
        <f>Table3[[#This Row],[Risk 2 simulated occurences]]*_xlfn.LOGNORM.INV(Table3[[#This Row],[RV lognorm]],(LN(ImpLow2)+LN(ImpUp2))/2,(LN(ImpUp2)-LN(ImpLow2))/3.29)</f>
        <v>0</v>
      </c>
    </row>
    <row r="4308" spans="7:13">
      <c r="G4308">
        <v>0.93746528957852404</v>
      </c>
      <c r="H4308">
        <v>0.48525872662908337</v>
      </c>
      <c r="I4308">
        <v>3.3052163679642678E-2</v>
      </c>
      <c r="J4308">
        <f>_xlfn.BINOM.INV(BinomTrials,_xlfn.GAMMA.INV(Table3[[#This Row],[RV gamma]],GammaShape1,GammaRate1)/BinomTrials,Table3[[#This Row],[RV binom]])</f>
        <v>0</v>
      </c>
      <c r="K4308" s="1">
        <f>Table3[[#This Row],[Risk 1 Simulated occurences]]*_xlfn.LOGNORM.INV(Table3[[#This Row],[RV lognorm]],(LN(ImpLow1)+LN(ImpUp1))/2,(LN(ImpUp1)-LN(ImpLow1))/3.29)</f>
        <v>0</v>
      </c>
      <c r="L4308">
        <f>_xlfn.BINOM.INV(BinomTrials,_xlfn.GAMMA.INV(Table3[[#This Row],[RV gamma]],GammaShape2,GammaRate2)/BinomTrials,Table3[[#This Row],[RV binom]])</f>
        <v>0</v>
      </c>
      <c r="M4308" s="1">
        <f>Table3[[#This Row],[Risk 2 simulated occurences]]*_xlfn.LOGNORM.INV(Table3[[#This Row],[RV lognorm]],(LN(ImpLow2)+LN(ImpUp2))/2,(LN(ImpUp2)-LN(ImpLow2))/3.29)</f>
        <v>0</v>
      </c>
    </row>
    <row r="4309" spans="7:13">
      <c r="G4309">
        <v>0.97912194625433624</v>
      </c>
      <c r="H4309">
        <v>0.74341845500442127</v>
      </c>
      <c r="I4309">
        <v>0.50771496375450631</v>
      </c>
      <c r="J4309">
        <f>_xlfn.BINOM.INV(BinomTrials,_xlfn.GAMMA.INV(Table3[[#This Row],[RV gamma]],GammaShape1,GammaRate1)/BinomTrials,Table3[[#This Row],[RV binom]])</f>
        <v>1</v>
      </c>
      <c r="K4309" s="1">
        <f>Table3[[#This Row],[Risk 1 Simulated occurences]]*_xlfn.LOGNORM.INV(Table3[[#This Row],[RV lognorm]],(LN(ImpLow1)+LN(ImpUp1))/2,(LN(ImpUp1)-LN(ImpLow1))/3.29)</f>
        <v>32053.712996887611</v>
      </c>
      <c r="L4309">
        <f>_xlfn.BINOM.INV(BinomTrials,_xlfn.GAMMA.INV(Table3[[#This Row],[RV gamma]],GammaShape2,GammaRate2)/BinomTrials,Table3[[#This Row],[RV binom]])</f>
        <v>0</v>
      </c>
      <c r="M4309" s="1">
        <f>Table3[[#This Row],[Risk 2 simulated occurences]]*_xlfn.LOGNORM.INV(Table3[[#This Row],[RV lognorm]],(LN(ImpLow2)+LN(ImpUp2))/2,(LN(ImpUp2)-LN(ImpLow2))/3.29)</f>
        <v>0</v>
      </c>
    </row>
    <row r="4310" spans="7:13">
      <c r="G4310">
        <v>0.10255069662935598</v>
      </c>
      <c r="H4310">
        <v>0.63397325930836301</v>
      </c>
      <c r="I4310">
        <v>0.16539582198736993</v>
      </c>
      <c r="J4310">
        <f>_xlfn.BINOM.INV(BinomTrials,_xlfn.GAMMA.INV(Table3[[#This Row],[RV gamma]],GammaShape1,GammaRate1)/BinomTrials,Table3[[#This Row],[RV binom]])</f>
        <v>0</v>
      </c>
      <c r="K4310" s="1">
        <f>Table3[[#This Row],[Risk 1 Simulated occurences]]*_xlfn.LOGNORM.INV(Table3[[#This Row],[RV lognorm]],(LN(ImpLow1)+LN(ImpUp1))/2,(LN(ImpUp1)-LN(ImpLow1))/3.29)</f>
        <v>0</v>
      </c>
      <c r="L4310">
        <f>_xlfn.BINOM.INV(BinomTrials,_xlfn.GAMMA.INV(Table3[[#This Row],[RV gamma]],GammaShape2,GammaRate2)/BinomTrials,Table3[[#This Row],[RV binom]])</f>
        <v>0</v>
      </c>
      <c r="M4310" s="1">
        <f>Table3[[#This Row],[Risk 2 simulated occurences]]*_xlfn.LOGNORM.INV(Table3[[#This Row],[RV lognorm]],(LN(ImpLow2)+LN(ImpUp2))/2,(LN(ImpUp2)-LN(ImpLow2))/3.29)</f>
        <v>0</v>
      </c>
    </row>
    <row r="4311" spans="7:13">
      <c r="G4311">
        <v>0.56955824958605605</v>
      </c>
      <c r="H4311">
        <v>0.18856919565637092</v>
      </c>
      <c r="I4311">
        <v>0.8075801417266858</v>
      </c>
      <c r="J4311">
        <f>_xlfn.BINOM.INV(BinomTrials,_xlfn.GAMMA.INV(Table3[[#This Row],[RV gamma]],GammaShape1,GammaRate1)/BinomTrials,Table3[[#This Row],[RV binom]])</f>
        <v>0</v>
      </c>
      <c r="K4311" s="1">
        <f>Table3[[#This Row],[Risk 1 Simulated occurences]]*_xlfn.LOGNORM.INV(Table3[[#This Row],[RV lognorm]],(LN(ImpLow1)+LN(ImpUp1))/2,(LN(ImpUp1)-LN(ImpLow1))/3.29)</f>
        <v>0</v>
      </c>
      <c r="L4311">
        <f>_xlfn.BINOM.INV(BinomTrials,_xlfn.GAMMA.INV(Table3[[#This Row],[RV gamma]],GammaShape2,GammaRate2)/BinomTrials,Table3[[#This Row],[RV binom]])</f>
        <v>0</v>
      </c>
      <c r="M4311" s="1">
        <f>Table3[[#This Row],[Risk 2 simulated occurences]]*_xlfn.LOGNORM.INV(Table3[[#This Row],[RV lognorm]],(LN(ImpLow2)+LN(ImpUp2))/2,(LN(ImpUp2)-LN(ImpLow2))/3.29)</f>
        <v>0</v>
      </c>
    </row>
    <row r="4312" spans="7:13">
      <c r="G4312">
        <v>0.56550079284491983</v>
      </c>
      <c r="H4312">
        <v>0.28247139662619281</v>
      </c>
      <c r="I4312">
        <v>0.99944200040746578</v>
      </c>
      <c r="J4312">
        <f>_xlfn.BINOM.INV(BinomTrials,_xlfn.GAMMA.INV(Table3[[#This Row],[RV gamma]],GammaShape1,GammaRate1)/BinomTrials,Table3[[#This Row],[RV binom]])</f>
        <v>0</v>
      </c>
      <c r="K4312" s="1">
        <f>Table3[[#This Row],[Risk 1 Simulated occurences]]*_xlfn.LOGNORM.INV(Table3[[#This Row],[RV lognorm]],(LN(ImpLow1)+LN(ImpUp1))/2,(LN(ImpUp1)-LN(ImpLow1))/3.29)</f>
        <v>0</v>
      </c>
      <c r="L4312">
        <f>_xlfn.BINOM.INV(BinomTrials,_xlfn.GAMMA.INV(Table3[[#This Row],[RV gamma]],GammaShape2,GammaRate2)/BinomTrials,Table3[[#This Row],[RV binom]])</f>
        <v>0</v>
      </c>
      <c r="M4312" s="1">
        <f>Table3[[#This Row],[Risk 2 simulated occurences]]*_xlfn.LOGNORM.INV(Table3[[#This Row],[RV lognorm]],(LN(ImpLow2)+LN(ImpUp2))/2,(LN(ImpUp2)-LN(ImpLow2))/3.29)</f>
        <v>0</v>
      </c>
    </row>
    <row r="4313" spans="7:13">
      <c r="G4313">
        <v>0.37182534456803712</v>
      </c>
      <c r="H4313">
        <v>0.49676309642231237</v>
      </c>
      <c r="I4313">
        <v>0.62170084827658756</v>
      </c>
      <c r="J4313">
        <f>_xlfn.BINOM.INV(BinomTrials,_xlfn.GAMMA.INV(Table3[[#This Row],[RV gamma]],GammaShape1,GammaRate1)/BinomTrials,Table3[[#This Row],[RV binom]])</f>
        <v>0</v>
      </c>
      <c r="K4313" s="1">
        <f>Table3[[#This Row],[Risk 1 Simulated occurences]]*_xlfn.LOGNORM.INV(Table3[[#This Row],[RV lognorm]],(LN(ImpLow1)+LN(ImpUp1))/2,(LN(ImpUp1)-LN(ImpLow1))/3.29)</f>
        <v>0</v>
      </c>
      <c r="L4313">
        <f>_xlfn.BINOM.INV(BinomTrials,_xlfn.GAMMA.INV(Table3[[#This Row],[RV gamma]],GammaShape2,GammaRate2)/BinomTrials,Table3[[#This Row],[RV binom]])</f>
        <v>0</v>
      </c>
      <c r="M4313" s="1">
        <f>Table3[[#This Row],[Risk 2 simulated occurences]]*_xlfn.LOGNORM.INV(Table3[[#This Row],[RV lognorm]],(LN(ImpLow2)+LN(ImpUp2))/2,(LN(ImpUp2)-LN(ImpLow2))/3.29)</f>
        <v>0</v>
      </c>
    </row>
    <row r="4314" spans="7:13">
      <c r="G4314">
        <v>0.26856615499992209</v>
      </c>
      <c r="H4314">
        <v>9.7361569803842141E-2</v>
      </c>
      <c r="I4314">
        <v>0.92615698460776219</v>
      </c>
      <c r="J4314">
        <f>_xlfn.BINOM.INV(BinomTrials,_xlfn.GAMMA.INV(Table3[[#This Row],[RV gamma]],GammaShape1,GammaRate1)/BinomTrials,Table3[[#This Row],[RV binom]])</f>
        <v>0</v>
      </c>
      <c r="K4314" s="1">
        <f>Table3[[#This Row],[Risk 1 Simulated occurences]]*_xlfn.LOGNORM.INV(Table3[[#This Row],[RV lognorm]],(LN(ImpLow1)+LN(ImpUp1))/2,(LN(ImpUp1)-LN(ImpLow1))/3.29)</f>
        <v>0</v>
      </c>
      <c r="L4314">
        <f>_xlfn.BINOM.INV(BinomTrials,_xlfn.GAMMA.INV(Table3[[#This Row],[RV gamma]],GammaShape2,GammaRate2)/BinomTrials,Table3[[#This Row],[RV binom]])</f>
        <v>0</v>
      </c>
      <c r="M4314" s="1">
        <f>Table3[[#This Row],[Risk 2 simulated occurences]]*_xlfn.LOGNORM.INV(Table3[[#This Row],[RV lognorm]],(LN(ImpLow2)+LN(ImpUp2))/2,(LN(ImpUp2)-LN(ImpLow2))/3.29)</f>
        <v>0</v>
      </c>
    </row>
    <row r="4315" spans="7:13">
      <c r="G4315">
        <v>0.7913670836907658</v>
      </c>
      <c r="H4315">
        <v>0.35590369317489851</v>
      </c>
      <c r="I4315">
        <v>0.9204403026590311</v>
      </c>
      <c r="J4315">
        <f>_xlfn.BINOM.INV(BinomTrials,_xlfn.GAMMA.INV(Table3[[#This Row],[RV gamma]],GammaShape1,GammaRate1)/BinomTrials,Table3[[#This Row],[RV binom]])</f>
        <v>0</v>
      </c>
      <c r="K4315" s="1">
        <f>Table3[[#This Row],[Risk 1 Simulated occurences]]*_xlfn.LOGNORM.INV(Table3[[#This Row],[RV lognorm]],(LN(ImpLow1)+LN(ImpUp1))/2,(LN(ImpUp1)-LN(ImpLow1))/3.29)</f>
        <v>0</v>
      </c>
      <c r="L4315">
        <f>_xlfn.BINOM.INV(BinomTrials,_xlfn.GAMMA.INV(Table3[[#This Row],[RV gamma]],GammaShape2,GammaRate2)/BinomTrials,Table3[[#This Row],[RV binom]])</f>
        <v>0</v>
      </c>
      <c r="M4315" s="1">
        <f>Table3[[#This Row],[Risk 2 simulated occurences]]*_xlfn.LOGNORM.INV(Table3[[#This Row],[RV lognorm]],(LN(ImpLow2)+LN(ImpUp2))/2,(LN(ImpUp2)-LN(ImpLow2))/3.29)</f>
        <v>0</v>
      </c>
    </row>
    <row r="4316" spans="7:13">
      <c r="G4316">
        <v>0.50657559070111047</v>
      </c>
      <c r="H4316">
        <v>0.67337119051877925</v>
      </c>
      <c r="I4316">
        <v>0.84016679033644814</v>
      </c>
      <c r="J4316">
        <f>_xlfn.BINOM.INV(BinomTrials,_xlfn.GAMMA.INV(Table3[[#This Row],[RV gamma]],GammaShape1,GammaRate1)/BinomTrials,Table3[[#This Row],[RV binom]])</f>
        <v>1</v>
      </c>
      <c r="K4316" s="1">
        <f>Table3[[#This Row],[Risk 1 Simulated occurences]]*_xlfn.LOGNORM.INV(Table3[[#This Row],[RV lognorm]],(LN(ImpLow1)+LN(ImpUp1))/2,(LN(ImpUp1)-LN(ImpLow1))/3.29)</f>
        <v>63456.375683555147</v>
      </c>
      <c r="L4316">
        <f>_xlfn.BINOM.INV(BinomTrials,_xlfn.GAMMA.INV(Table3[[#This Row],[RV gamma]],GammaShape2,GammaRate2)/BinomTrials,Table3[[#This Row],[RV binom]])</f>
        <v>0</v>
      </c>
      <c r="M4316" s="1">
        <f>Table3[[#This Row],[Risk 2 simulated occurences]]*_xlfn.LOGNORM.INV(Table3[[#This Row],[RV lognorm]],(LN(ImpLow2)+LN(ImpUp2))/2,(LN(ImpUp2)-LN(ImpLow2))/3.29)</f>
        <v>0</v>
      </c>
    </row>
    <row r="4317" spans="7:13">
      <c r="G4317">
        <v>1.5952913563676605E-2</v>
      </c>
      <c r="H4317">
        <v>0.34959904912374867</v>
      </c>
      <c r="I4317">
        <v>0.68324518468382078</v>
      </c>
      <c r="J4317">
        <f>_xlfn.BINOM.INV(BinomTrials,_xlfn.GAMMA.INV(Table3[[#This Row],[RV gamma]],GammaShape1,GammaRate1)/BinomTrials,Table3[[#This Row],[RV binom]])</f>
        <v>0</v>
      </c>
      <c r="K4317" s="1">
        <f>Table3[[#This Row],[Risk 1 Simulated occurences]]*_xlfn.LOGNORM.INV(Table3[[#This Row],[RV lognorm]],(LN(ImpLow1)+LN(ImpUp1))/2,(LN(ImpUp1)-LN(ImpLow1))/3.29)</f>
        <v>0</v>
      </c>
      <c r="L4317">
        <f>_xlfn.BINOM.INV(BinomTrials,_xlfn.GAMMA.INV(Table3[[#This Row],[RV gamma]],GammaShape2,GammaRate2)/BinomTrials,Table3[[#This Row],[RV binom]])</f>
        <v>0</v>
      </c>
      <c r="M4317" s="1">
        <f>Table3[[#This Row],[Risk 2 simulated occurences]]*_xlfn.LOGNORM.INV(Table3[[#This Row],[RV lognorm]],(LN(ImpLow2)+LN(ImpUp2))/2,(LN(ImpUp2)-LN(ImpLow2))/3.29)</f>
        <v>0</v>
      </c>
    </row>
    <row r="4318" spans="7:13">
      <c r="G4318">
        <v>0.12061826471268118</v>
      </c>
      <c r="H4318">
        <v>0.71121862284430237</v>
      </c>
      <c r="I4318">
        <v>0.30181898097592358</v>
      </c>
      <c r="J4318">
        <f>_xlfn.BINOM.INV(BinomTrials,_xlfn.GAMMA.INV(Table3[[#This Row],[RV gamma]],GammaShape1,GammaRate1)/BinomTrials,Table3[[#This Row],[RV binom]])</f>
        <v>1</v>
      </c>
      <c r="K4318" s="1">
        <f>Table3[[#This Row],[Risk 1 Simulated occurences]]*_xlfn.LOGNORM.INV(Table3[[#This Row],[RV lognorm]],(LN(ImpLow1)+LN(ImpUp1))/2,(LN(ImpUp1)-LN(ImpLow1))/3.29)</f>
        <v>21988.505984756499</v>
      </c>
      <c r="L4318">
        <f>_xlfn.BINOM.INV(BinomTrials,_xlfn.GAMMA.INV(Table3[[#This Row],[RV gamma]],GammaShape2,GammaRate2)/BinomTrials,Table3[[#This Row],[RV binom]])</f>
        <v>0</v>
      </c>
      <c r="M4318" s="1">
        <f>Table3[[#This Row],[Risk 2 simulated occurences]]*_xlfn.LOGNORM.INV(Table3[[#This Row],[RV lognorm]],(LN(ImpLow2)+LN(ImpUp2))/2,(LN(ImpUp2)-LN(ImpLow2))/3.29)</f>
        <v>0</v>
      </c>
    </row>
    <row r="4319" spans="7:13">
      <c r="G4319">
        <v>0.2311750260326895</v>
      </c>
      <c r="H4319">
        <v>0.45139414419019325</v>
      </c>
      <c r="I4319">
        <v>0.67161326234769692</v>
      </c>
      <c r="J4319">
        <f>_xlfn.BINOM.INV(BinomTrials,_xlfn.GAMMA.INV(Table3[[#This Row],[RV gamma]],GammaShape1,GammaRate1)/BinomTrials,Table3[[#This Row],[RV binom]])</f>
        <v>0</v>
      </c>
      <c r="K4319" s="1">
        <f>Table3[[#This Row],[Risk 1 Simulated occurences]]*_xlfn.LOGNORM.INV(Table3[[#This Row],[RV lognorm]],(LN(ImpLow1)+LN(ImpUp1))/2,(LN(ImpUp1)-LN(ImpLow1))/3.29)</f>
        <v>0</v>
      </c>
      <c r="L4319">
        <f>_xlfn.BINOM.INV(BinomTrials,_xlfn.GAMMA.INV(Table3[[#This Row],[RV gamma]],GammaShape2,GammaRate2)/BinomTrials,Table3[[#This Row],[RV binom]])</f>
        <v>0</v>
      </c>
      <c r="M4319" s="1">
        <f>Table3[[#This Row],[Risk 2 simulated occurences]]*_xlfn.LOGNORM.INV(Table3[[#This Row],[RV lognorm]],(LN(ImpLow2)+LN(ImpUp2))/2,(LN(ImpUp2)-LN(ImpLow2))/3.29)</f>
        <v>0</v>
      </c>
    </row>
    <row r="4320" spans="7:13">
      <c r="G4320">
        <v>0.35866253141251508</v>
      </c>
      <c r="H4320">
        <v>0.58138140457746634</v>
      </c>
      <c r="I4320">
        <v>0.80410027774241766</v>
      </c>
      <c r="J4320">
        <f>_xlfn.BINOM.INV(BinomTrials,_xlfn.GAMMA.INV(Table3[[#This Row],[RV gamma]],GammaShape1,GammaRate1)/BinomTrials,Table3[[#This Row],[RV binom]])</f>
        <v>0</v>
      </c>
      <c r="K4320" s="1">
        <f>Table3[[#This Row],[Risk 1 Simulated occurences]]*_xlfn.LOGNORM.INV(Table3[[#This Row],[RV lognorm]],(LN(ImpLow1)+LN(ImpUp1))/2,(LN(ImpUp1)-LN(ImpLow1))/3.29)</f>
        <v>0</v>
      </c>
      <c r="L4320">
        <f>_xlfn.BINOM.INV(BinomTrials,_xlfn.GAMMA.INV(Table3[[#This Row],[RV gamma]],GammaShape2,GammaRate2)/BinomTrials,Table3[[#This Row],[RV binom]])</f>
        <v>0</v>
      </c>
      <c r="M4320" s="1">
        <f>Table3[[#This Row],[Risk 2 simulated occurences]]*_xlfn.LOGNORM.INV(Table3[[#This Row],[RV lognorm]],(LN(ImpLow2)+LN(ImpUp2))/2,(LN(ImpUp2)-LN(ImpLow2))/3.29)</f>
        <v>0</v>
      </c>
    </row>
    <row r="4321" spans="7:13">
      <c r="G4321">
        <v>4.1165450141376562E-2</v>
      </c>
      <c r="H4321">
        <v>0.27726673347748199</v>
      </c>
      <c r="I4321">
        <v>0.51336801681358746</v>
      </c>
      <c r="J4321">
        <f>_xlfn.BINOM.INV(BinomTrials,_xlfn.GAMMA.INV(Table3[[#This Row],[RV gamma]],GammaShape1,GammaRate1)/BinomTrials,Table3[[#This Row],[RV binom]])</f>
        <v>0</v>
      </c>
      <c r="K4321" s="1">
        <f>Table3[[#This Row],[Risk 1 Simulated occurences]]*_xlfn.LOGNORM.INV(Table3[[#This Row],[RV lognorm]],(LN(ImpLow1)+LN(ImpUp1))/2,(LN(ImpUp1)-LN(ImpLow1))/3.29)</f>
        <v>0</v>
      </c>
      <c r="L4321">
        <f>_xlfn.BINOM.INV(BinomTrials,_xlfn.GAMMA.INV(Table3[[#This Row],[RV gamma]],GammaShape2,GammaRate2)/BinomTrials,Table3[[#This Row],[RV binom]])</f>
        <v>0</v>
      </c>
      <c r="M4321" s="1">
        <f>Table3[[#This Row],[Risk 2 simulated occurences]]*_xlfn.LOGNORM.INV(Table3[[#This Row],[RV lognorm]],(LN(ImpLow2)+LN(ImpUp2))/2,(LN(ImpUp2)-LN(ImpLow2))/3.29)</f>
        <v>0</v>
      </c>
    </row>
    <row r="4322" spans="7:13">
      <c r="G4322">
        <v>0.86772052611583872</v>
      </c>
      <c r="H4322">
        <v>2.1989556039678657E-2</v>
      </c>
      <c r="I4322">
        <v>0.17625858596351862</v>
      </c>
      <c r="J4322">
        <f>_xlfn.BINOM.INV(BinomTrials,_xlfn.GAMMA.INV(Table3[[#This Row],[RV gamma]],GammaShape1,GammaRate1)/BinomTrials,Table3[[#This Row],[RV binom]])</f>
        <v>0</v>
      </c>
      <c r="K4322" s="1">
        <f>Table3[[#This Row],[Risk 1 Simulated occurences]]*_xlfn.LOGNORM.INV(Table3[[#This Row],[RV lognorm]],(LN(ImpLow1)+LN(ImpUp1))/2,(LN(ImpUp1)-LN(ImpLow1))/3.29)</f>
        <v>0</v>
      </c>
      <c r="L4322">
        <f>_xlfn.BINOM.INV(BinomTrials,_xlfn.GAMMA.INV(Table3[[#This Row],[RV gamma]],GammaShape2,GammaRate2)/BinomTrials,Table3[[#This Row],[RV binom]])</f>
        <v>0</v>
      </c>
      <c r="M4322" s="1">
        <f>Table3[[#This Row],[Risk 2 simulated occurences]]*_xlfn.LOGNORM.INV(Table3[[#This Row],[RV lognorm]],(LN(ImpLow2)+LN(ImpUp2))/2,(LN(ImpUp2)-LN(ImpLow2))/3.29)</f>
        <v>0</v>
      </c>
    </row>
    <row r="4323" spans="7:13">
      <c r="G4323">
        <v>0.77888242890074966</v>
      </c>
      <c r="H4323">
        <v>0.57846835887919568</v>
      </c>
      <c r="I4323">
        <v>0.37805428885764175</v>
      </c>
      <c r="J4323">
        <f>_xlfn.BINOM.INV(BinomTrials,_xlfn.GAMMA.INV(Table3[[#This Row],[RV gamma]],GammaShape1,GammaRate1)/BinomTrials,Table3[[#This Row],[RV binom]])</f>
        <v>1</v>
      </c>
      <c r="K4323" s="1">
        <f>Table3[[#This Row],[Risk 1 Simulated occurences]]*_xlfn.LOGNORM.INV(Table3[[#This Row],[RV lognorm]],(LN(ImpLow1)+LN(ImpUp1))/2,(LN(ImpUp1)-LN(ImpLow1))/3.29)</f>
        <v>25444.51894502982</v>
      </c>
      <c r="L4323">
        <f>_xlfn.BINOM.INV(BinomTrials,_xlfn.GAMMA.INV(Table3[[#This Row],[RV gamma]],GammaShape2,GammaRate2)/BinomTrials,Table3[[#This Row],[RV binom]])</f>
        <v>0</v>
      </c>
      <c r="M4323" s="1">
        <f>Table3[[#This Row],[Risk 2 simulated occurences]]*_xlfn.LOGNORM.INV(Table3[[#This Row],[RV lognorm]],(LN(ImpLow2)+LN(ImpUp2))/2,(LN(ImpUp2)-LN(ImpLow2))/3.29)</f>
        <v>0</v>
      </c>
    </row>
    <row r="4324" spans="7:13">
      <c r="G4324">
        <v>0.67698253489890259</v>
      </c>
      <c r="H4324">
        <v>0.31770768264201826</v>
      </c>
      <c r="I4324">
        <v>0.95843283038513405</v>
      </c>
      <c r="J4324">
        <f>_xlfn.BINOM.INV(BinomTrials,_xlfn.GAMMA.INV(Table3[[#This Row],[RV gamma]],GammaShape1,GammaRate1)/BinomTrials,Table3[[#This Row],[RV binom]])</f>
        <v>0</v>
      </c>
      <c r="K4324" s="1">
        <f>Table3[[#This Row],[Risk 1 Simulated occurences]]*_xlfn.LOGNORM.INV(Table3[[#This Row],[RV lognorm]],(LN(ImpLow1)+LN(ImpUp1))/2,(LN(ImpUp1)-LN(ImpLow1))/3.29)</f>
        <v>0</v>
      </c>
      <c r="L4324">
        <f>_xlfn.BINOM.INV(BinomTrials,_xlfn.GAMMA.INV(Table3[[#This Row],[RV gamma]],GammaShape2,GammaRate2)/BinomTrials,Table3[[#This Row],[RV binom]])</f>
        <v>0</v>
      </c>
      <c r="M4324" s="1">
        <f>Table3[[#This Row],[Risk 2 simulated occurences]]*_xlfn.LOGNORM.INV(Table3[[#This Row],[RV lognorm]],(LN(ImpLow2)+LN(ImpUp2))/2,(LN(ImpUp2)-LN(ImpLow2))/3.29)</f>
        <v>0</v>
      </c>
    </row>
    <row r="4325" spans="7:13">
      <c r="G4325">
        <v>4.5464045854967106E-2</v>
      </c>
      <c r="H4325">
        <v>0.71302216440114297</v>
      </c>
      <c r="I4325">
        <v>0.38058028294731877</v>
      </c>
      <c r="J4325">
        <f>_xlfn.BINOM.INV(BinomTrials,_xlfn.GAMMA.INV(Table3[[#This Row],[RV gamma]],GammaShape1,GammaRate1)/BinomTrials,Table3[[#This Row],[RV binom]])</f>
        <v>1</v>
      </c>
      <c r="K4325" s="1">
        <f>Table3[[#This Row],[Risk 1 Simulated occurences]]*_xlfn.LOGNORM.INV(Table3[[#This Row],[RV lognorm]],(LN(ImpLow1)+LN(ImpUp1))/2,(LN(ImpUp1)-LN(ImpLow1))/3.29)</f>
        <v>25563.000004356076</v>
      </c>
      <c r="L4325">
        <f>_xlfn.BINOM.INV(BinomTrials,_xlfn.GAMMA.INV(Table3[[#This Row],[RV gamma]],GammaShape2,GammaRate2)/BinomTrials,Table3[[#This Row],[RV binom]])</f>
        <v>0</v>
      </c>
      <c r="M4325" s="1">
        <f>Table3[[#This Row],[Risk 2 simulated occurences]]*_xlfn.LOGNORM.INV(Table3[[#This Row],[RV lognorm]],(LN(ImpLow2)+LN(ImpUp2))/2,(LN(ImpUp2)-LN(ImpLow2))/3.29)</f>
        <v>0</v>
      </c>
    </row>
    <row r="4326" spans="7:13">
      <c r="G4326">
        <v>0.11421868443219861</v>
      </c>
      <c r="H4326">
        <v>0.76351709000930057</v>
      </c>
      <c r="I4326">
        <v>0.41281549558640246</v>
      </c>
      <c r="J4326">
        <f>_xlfn.BINOM.INV(BinomTrials,_xlfn.GAMMA.INV(Table3[[#This Row],[RV gamma]],GammaShape1,GammaRate1)/BinomTrials,Table3[[#This Row],[RV binom]])</f>
        <v>1</v>
      </c>
      <c r="K4326" s="1">
        <f>Table3[[#This Row],[Risk 1 Simulated occurences]]*_xlfn.LOGNORM.INV(Table3[[#This Row],[RV lognorm]],(LN(ImpLow1)+LN(ImpUp1))/2,(LN(ImpUp1)-LN(ImpLow1))/3.29)</f>
        <v>27104.223222413322</v>
      </c>
      <c r="L4326">
        <f>_xlfn.BINOM.INV(BinomTrials,_xlfn.GAMMA.INV(Table3[[#This Row],[RV gamma]],GammaShape2,GammaRate2)/BinomTrials,Table3[[#This Row],[RV binom]])</f>
        <v>0</v>
      </c>
      <c r="M4326" s="1">
        <f>Table3[[#This Row],[Risk 2 simulated occurences]]*_xlfn.LOGNORM.INV(Table3[[#This Row],[RV lognorm]],(LN(ImpLow2)+LN(ImpUp2))/2,(LN(ImpUp2)-LN(ImpLow2))/3.29)</f>
        <v>0</v>
      </c>
    </row>
    <row r="4327" spans="7:13">
      <c r="G4327">
        <v>0.67342925196207559</v>
      </c>
      <c r="H4327">
        <v>0.43173178631427317</v>
      </c>
      <c r="I4327">
        <v>0.19003432066647072</v>
      </c>
      <c r="J4327">
        <f>_xlfn.BINOM.INV(BinomTrials,_xlfn.GAMMA.INV(Table3[[#This Row],[RV gamma]],GammaShape1,GammaRate1)/BinomTrials,Table3[[#This Row],[RV binom]])</f>
        <v>0</v>
      </c>
      <c r="K4327" s="1">
        <f>Table3[[#This Row],[Risk 1 Simulated occurences]]*_xlfn.LOGNORM.INV(Table3[[#This Row],[RV lognorm]],(LN(ImpLow1)+LN(ImpUp1))/2,(LN(ImpUp1)-LN(ImpLow1))/3.29)</f>
        <v>0</v>
      </c>
      <c r="L4327">
        <f>_xlfn.BINOM.INV(BinomTrials,_xlfn.GAMMA.INV(Table3[[#This Row],[RV gamma]],GammaShape2,GammaRate2)/BinomTrials,Table3[[#This Row],[RV binom]])</f>
        <v>0</v>
      </c>
      <c r="M4327" s="1">
        <f>Table3[[#This Row],[Risk 2 simulated occurences]]*_xlfn.LOGNORM.INV(Table3[[#This Row],[RV lognorm]],(LN(ImpLow2)+LN(ImpUp2))/2,(LN(ImpUp2)-LN(ImpLow2))/3.29)</f>
        <v>0</v>
      </c>
    </row>
    <row r="4328" spans="7:13">
      <c r="G4328">
        <v>0.32543772660449044</v>
      </c>
      <c r="H4328">
        <v>0.11613258398889219</v>
      </c>
      <c r="I4328">
        <v>0.90682744137329396</v>
      </c>
      <c r="J4328">
        <f>_xlfn.BINOM.INV(BinomTrials,_xlfn.GAMMA.INV(Table3[[#This Row],[RV gamma]],GammaShape1,GammaRate1)/BinomTrials,Table3[[#This Row],[RV binom]])</f>
        <v>0</v>
      </c>
      <c r="K4328" s="1">
        <f>Table3[[#This Row],[Risk 1 Simulated occurences]]*_xlfn.LOGNORM.INV(Table3[[#This Row],[RV lognorm]],(LN(ImpLow1)+LN(ImpUp1))/2,(LN(ImpUp1)-LN(ImpLow1))/3.29)</f>
        <v>0</v>
      </c>
      <c r="L4328">
        <f>_xlfn.BINOM.INV(BinomTrials,_xlfn.GAMMA.INV(Table3[[#This Row],[RV gamma]],GammaShape2,GammaRate2)/BinomTrials,Table3[[#This Row],[RV binom]])</f>
        <v>0</v>
      </c>
      <c r="M4328" s="1">
        <f>Table3[[#This Row],[Risk 2 simulated occurences]]*_xlfn.LOGNORM.INV(Table3[[#This Row],[RV lognorm]],(LN(ImpLow2)+LN(ImpUp2))/2,(LN(ImpUp2)-LN(ImpLow2))/3.29)</f>
        <v>0</v>
      </c>
    </row>
    <row r="4329" spans="7:13">
      <c r="G4329">
        <v>0.63187104167038155</v>
      </c>
      <c r="H4329">
        <v>0.84033910131097733</v>
      </c>
      <c r="I4329">
        <v>4.880716095157301E-2</v>
      </c>
      <c r="J4329">
        <f>_xlfn.BINOM.INV(BinomTrials,_xlfn.GAMMA.INV(Table3[[#This Row],[RV gamma]],GammaShape1,GammaRate1)/BinomTrials,Table3[[#This Row],[RV binom]])</f>
        <v>1</v>
      </c>
      <c r="K4329" s="1">
        <f>Table3[[#This Row],[Risk 1 Simulated occurences]]*_xlfn.LOGNORM.INV(Table3[[#This Row],[RV lognorm]],(LN(ImpLow1)+LN(ImpUp1))/2,(LN(ImpUp1)-LN(ImpLow1))/3.29)</f>
        <v>9919.6219461690762</v>
      </c>
      <c r="L4329">
        <f>_xlfn.BINOM.INV(BinomTrials,_xlfn.GAMMA.INV(Table3[[#This Row],[RV gamma]],GammaShape2,GammaRate2)/BinomTrials,Table3[[#This Row],[RV binom]])</f>
        <v>1</v>
      </c>
      <c r="M4329" s="1">
        <f>Table3[[#This Row],[Risk 2 simulated occurences]]*_xlfn.LOGNORM.INV(Table3[[#This Row],[RV lognorm]],(LN(ImpLow2)+LN(ImpUp2))/2,(LN(ImpUp2)-LN(ImpLow2))/3.29)</f>
        <v>991962.19461690634</v>
      </c>
    </row>
    <row r="4330" spans="7:13">
      <c r="G4330">
        <v>0.85659735410315796</v>
      </c>
      <c r="H4330">
        <v>0.57927573359537676</v>
      </c>
      <c r="I4330">
        <v>0.30195411308759551</v>
      </c>
      <c r="J4330">
        <f>_xlfn.BINOM.INV(BinomTrials,_xlfn.GAMMA.INV(Table3[[#This Row],[RV gamma]],GammaShape1,GammaRate1)/BinomTrials,Table3[[#This Row],[RV binom]])</f>
        <v>1</v>
      </c>
      <c r="K4330" s="1">
        <f>Table3[[#This Row],[Risk 1 Simulated occurences]]*_xlfn.LOGNORM.INV(Table3[[#This Row],[RV lognorm]],(LN(ImpLow1)+LN(ImpUp1))/2,(LN(ImpUp1)-LN(ImpLow1))/3.29)</f>
        <v>21994.470977511661</v>
      </c>
      <c r="L4330">
        <f>_xlfn.BINOM.INV(BinomTrials,_xlfn.GAMMA.INV(Table3[[#This Row],[RV gamma]],GammaShape2,GammaRate2)/BinomTrials,Table3[[#This Row],[RV binom]])</f>
        <v>0</v>
      </c>
      <c r="M4330" s="1">
        <f>Table3[[#This Row],[Risk 2 simulated occurences]]*_xlfn.LOGNORM.INV(Table3[[#This Row],[RV lognorm]],(LN(ImpLow2)+LN(ImpUp2))/2,(LN(ImpUp2)-LN(ImpLow2))/3.29)</f>
        <v>0</v>
      </c>
    </row>
    <row r="4331" spans="7:13">
      <c r="G4331">
        <v>0.83173041177528462</v>
      </c>
      <c r="H4331">
        <v>0.88725453749636862</v>
      </c>
      <c r="I4331">
        <v>0.94277866321745263</v>
      </c>
      <c r="J4331">
        <f>_xlfn.BINOM.INV(BinomTrials,_xlfn.GAMMA.INV(Table3[[#This Row],[RV gamma]],GammaShape1,GammaRate1)/BinomTrials,Table3[[#This Row],[RV binom]])</f>
        <v>2</v>
      </c>
      <c r="K4331" s="1">
        <f>Table3[[#This Row],[Risk 1 Simulated occurences]]*_xlfn.LOGNORM.INV(Table3[[#This Row],[RV lognorm]],(LN(ImpLow1)+LN(ImpUp1))/2,(LN(ImpUp1)-LN(ImpLow1))/3.29)</f>
        <v>190909.69092144683</v>
      </c>
      <c r="L4331">
        <f>_xlfn.BINOM.INV(BinomTrials,_xlfn.GAMMA.INV(Table3[[#This Row],[RV gamma]],GammaShape2,GammaRate2)/BinomTrials,Table3[[#This Row],[RV binom]])</f>
        <v>1</v>
      </c>
      <c r="M4331" s="1">
        <f>Table3[[#This Row],[Risk 2 simulated occurences]]*_xlfn.LOGNORM.INV(Table3[[#This Row],[RV lognorm]],(LN(ImpLow2)+LN(ImpUp2))/2,(LN(ImpUp2)-LN(ImpLow2))/3.29)</f>
        <v>9545484.546072362</v>
      </c>
    </row>
    <row r="4332" spans="7:13">
      <c r="G4332">
        <v>0.89303070720891964</v>
      </c>
      <c r="H4332">
        <v>8.701170146791809E-2</v>
      </c>
      <c r="I4332">
        <v>0.28099269572691654</v>
      </c>
      <c r="J4332">
        <f>_xlfn.BINOM.INV(BinomTrials,_xlfn.GAMMA.INV(Table3[[#This Row],[RV gamma]],GammaShape1,GammaRate1)/BinomTrials,Table3[[#This Row],[RV binom]])</f>
        <v>0</v>
      </c>
      <c r="K4332" s="1">
        <f>Table3[[#This Row],[Risk 1 Simulated occurences]]*_xlfn.LOGNORM.INV(Table3[[#This Row],[RV lognorm]],(LN(ImpLow1)+LN(ImpUp1))/2,(LN(ImpUp1)-LN(ImpLow1))/3.29)</f>
        <v>0</v>
      </c>
      <c r="L4332">
        <f>_xlfn.BINOM.INV(BinomTrials,_xlfn.GAMMA.INV(Table3[[#This Row],[RV gamma]],GammaShape2,GammaRate2)/BinomTrials,Table3[[#This Row],[RV binom]])</f>
        <v>0</v>
      </c>
      <c r="M4332" s="1">
        <f>Table3[[#This Row],[Risk 2 simulated occurences]]*_xlfn.LOGNORM.INV(Table3[[#This Row],[RV lognorm]],(LN(ImpLow2)+LN(ImpUp2))/2,(LN(ImpUp2)-LN(ImpLow2))/3.29)</f>
        <v>0</v>
      </c>
    </row>
    <row r="4333" spans="7:13">
      <c r="G4333">
        <v>0.16709606031286348</v>
      </c>
      <c r="H4333">
        <v>0.40566657129939021</v>
      </c>
      <c r="I4333">
        <v>0.64423708228591692</v>
      </c>
      <c r="J4333">
        <f>_xlfn.BINOM.INV(BinomTrials,_xlfn.GAMMA.INV(Table3[[#This Row],[RV gamma]],GammaShape1,GammaRate1)/BinomTrials,Table3[[#This Row],[RV binom]])</f>
        <v>0</v>
      </c>
      <c r="K4333" s="1">
        <f>Table3[[#This Row],[Risk 1 Simulated occurences]]*_xlfn.LOGNORM.INV(Table3[[#This Row],[RV lognorm]],(LN(ImpLow1)+LN(ImpUp1))/2,(LN(ImpUp1)-LN(ImpLow1))/3.29)</f>
        <v>0</v>
      </c>
      <c r="L4333">
        <f>_xlfn.BINOM.INV(BinomTrials,_xlfn.GAMMA.INV(Table3[[#This Row],[RV gamma]],GammaShape2,GammaRate2)/BinomTrials,Table3[[#This Row],[RV binom]])</f>
        <v>0</v>
      </c>
      <c r="M4333" s="1">
        <f>Table3[[#This Row],[Risk 2 simulated occurences]]*_xlfn.LOGNORM.INV(Table3[[#This Row],[RV lognorm]],(LN(ImpLow2)+LN(ImpUp2))/2,(LN(ImpUp2)-LN(ImpLow2))/3.29)</f>
        <v>0</v>
      </c>
    </row>
    <row r="4334" spans="7:13">
      <c r="G4334">
        <v>0.38348567829629671</v>
      </c>
      <c r="H4334">
        <v>3.8063828851126053E-2</v>
      </c>
      <c r="I4334">
        <v>0.6926419794059554</v>
      </c>
      <c r="J4334">
        <f>_xlfn.BINOM.INV(BinomTrials,_xlfn.GAMMA.INV(Table3[[#This Row],[RV gamma]],GammaShape1,GammaRate1)/BinomTrials,Table3[[#This Row],[RV binom]])</f>
        <v>0</v>
      </c>
      <c r="K4334" s="1">
        <f>Table3[[#This Row],[Risk 1 Simulated occurences]]*_xlfn.LOGNORM.INV(Table3[[#This Row],[RV lognorm]],(LN(ImpLow1)+LN(ImpUp1))/2,(LN(ImpUp1)-LN(ImpLow1))/3.29)</f>
        <v>0</v>
      </c>
      <c r="L4334">
        <f>_xlfn.BINOM.INV(BinomTrials,_xlfn.GAMMA.INV(Table3[[#This Row],[RV gamma]],GammaShape2,GammaRate2)/BinomTrials,Table3[[#This Row],[RV binom]])</f>
        <v>0</v>
      </c>
      <c r="M4334" s="1">
        <f>Table3[[#This Row],[Risk 2 simulated occurences]]*_xlfn.LOGNORM.INV(Table3[[#This Row],[RV lognorm]],(LN(ImpLow2)+LN(ImpUp2))/2,(LN(ImpUp2)-LN(ImpLow2))/3.29)</f>
        <v>0</v>
      </c>
    </row>
    <row r="4335" spans="7:13">
      <c r="G4335">
        <v>0.24379512585876281</v>
      </c>
      <c r="H4335">
        <v>0.73877150087560128</v>
      </c>
      <c r="I4335">
        <v>0.23374787589243981</v>
      </c>
      <c r="J4335">
        <f>_xlfn.BINOM.INV(BinomTrials,_xlfn.GAMMA.INV(Table3[[#This Row],[RV gamma]],GammaShape1,GammaRate1)/BinomTrials,Table3[[#This Row],[RV binom]])</f>
        <v>1</v>
      </c>
      <c r="K4335" s="1">
        <f>Table3[[#This Row],[Risk 1 Simulated occurences]]*_xlfn.LOGNORM.INV(Table3[[#This Row],[RV lognorm]],(LN(ImpLow1)+LN(ImpUp1))/2,(LN(ImpUp1)-LN(ImpLow1))/3.29)</f>
        <v>19017.840449901447</v>
      </c>
      <c r="L4335">
        <f>_xlfn.BINOM.INV(BinomTrials,_xlfn.GAMMA.INV(Table3[[#This Row],[RV gamma]],GammaShape2,GammaRate2)/BinomTrials,Table3[[#This Row],[RV binom]])</f>
        <v>0</v>
      </c>
      <c r="M4335" s="1">
        <f>Table3[[#This Row],[Risk 2 simulated occurences]]*_xlfn.LOGNORM.INV(Table3[[#This Row],[RV lognorm]],(LN(ImpLow2)+LN(ImpUp2))/2,(LN(ImpUp2)-LN(ImpLow2))/3.29)</f>
        <v>0</v>
      </c>
    </row>
    <row r="4336" spans="7:13">
      <c r="G4336">
        <v>0.46468030822681278</v>
      </c>
      <c r="H4336">
        <v>0.53261521623126007</v>
      </c>
      <c r="I4336">
        <v>0.60055012423570742</v>
      </c>
      <c r="J4336">
        <f>_xlfn.BINOM.INV(BinomTrials,_xlfn.GAMMA.INV(Table3[[#This Row],[RV gamma]],GammaShape1,GammaRate1)/BinomTrials,Table3[[#This Row],[RV binom]])</f>
        <v>0</v>
      </c>
      <c r="K4336" s="1">
        <f>Table3[[#This Row],[Risk 1 Simulated occurences]]*_xlfn.LOGNORM.INV(Table3[[#This Row],[RV lognorm]],(LN(ImpLow1)+LN(ImpUp1))/2,(LN(ImpUp1)-LN(ImpLow1))/3.29)</f>
        <v>0</v>
      </c>
      <c r="L4336">
        <f>_xlfn.BINOM.INV(BinomTrials,_xlfn.GAMMA.INV(Table3[[#This Row],[RV gamma]],GammaShape2,GammaRate2)/BinomTrials,Table3[[#This Row],[RV binom]])</f>
        <v>0</v>
      </c>
      <c r="M4336" s="1">
        <f>Table3[[#This Row],[Risk 2 simulated occurences]]*_xlfn.LOGNORM.INV(Table3[[#This Row],[RV lognorm]],(LN(ImpLow2)+LN(ImpUp2))/2,(LN(ImpUp2)-LN(ImpLow2))/3.29)</f>
        <v>0</v>
      </c>
    </row>
    <row r="4337" spans="7:13">
      <c r="G4337">
        <v>0.88194036804229969</v>
      </c>
      <c r="H4337">
        <v>0.66393919878822716</v>
      </c>
      <c r="I4337">
        <v>0.44593802953415457</v>
      </c>
      <c r="J4337">
        <f>_xlfn.BINOM.INV(BinomTrials,_xlfn.GAMMA.INV(Table3[[#This Row],[RV gamma]],GammaShape1,GammaRate1)/BinomTrials,Table3[[#This Row],[RV binom]])</f>
        <v>1</v>
      </c>
      <c r="K4337" s="1">
        <f>Table3[[#This Row],[Risk 1 Simulated occurences]]*_xlfn.LOGNORM.INV(Table3[[#This Row],[RV lognorm]],(LN(ImpLow1)+LN(ImpUp1))/2,(LN(ImpUp1)-LN(ImpLow1))/3.29)</f>
        <v>28753.033827660551</v>
      </c>
      <c r="L4337">
        <f>_xlfn.BINOM.INV(BinomTrials,_xlfn.GAMMA.INV(Table3[[#This Row],[RV gamma]],GammaShape2,GammaRate2)/BinomTrials,Table3[[#This Row],[RV binom]])</f>
        <v>0</v>
      </c>
      <c r="M4337" s="1">
        <f>Table3[[#This Row],[Risk 2 simulated occurences]]*_xlfn.LOGNORM.INV(Table3[[#This Row],[RV lognorm]],(LN(ImpLow2)+LN(ImpUp2))/2,(LN(ImpUp2)-LN(ImpLow2))/3.29)</f>
        <v>0</v>
      </c>
    </row>
    <row r="4338" spans="7:13">
      <c r="G4338">
        <v>0.77176568693097947</v>
      </c>
      <c r="H4338">
        <v>0.82611403373354764</v>
      </c>
      <c r="I4338">
        <v>0.88046238053611592</v>
      </c>
      <c r="J4338">
        <f>_xlfn.BINOM.INV(BinomTrials,_xlfn.GAMMA.INV(Table3[[#This Row],[RV gamma]],GammaShape1,GammaRate1)/BinomTrials,Table3[[#This Row],[RV binom]])</f>
        <v>1</v>
      </c>
      <c r="K4338" s="1">
        <f>Table3[[#This Row],[Risk 1 Simulated occurences]]*_xlfn.LOGNORM.INV(Table3[[#This Row],[RV lognorm]],(LN(ImpLow1)+LN(ImpUp1))/2,(LN(ImpUp1)-LN(ImpLow1))/3.29)</f>
        <v>72084.578400513623</v>
      </c>
      <c r="L4338">
        <f>_xlfn.BINOM.INV(BinomTrials,_xlfn.GAMMA.INV(Table3[[#This Row],[RV gamma]],GammaShape2,GammaRate2)/BinomTrials,Table3[[#This Row],[RV binom]])</f>
        <v>1</v>
      </c>
      <c r="M4338" s="1">
        <f>Table3[[#This Row],[Risk 2 simulated occurences]]*_xlfn.LOGNORM.INV(Table3[[#This Row],[RV lognorm]],(LN(ImpLow2)+LN(ImpUp2))/2,(LN(ImpUp2)-LN(ImpLow2))/3.29)</f>
        <v>7208457.8400513651</v>
      </c>
    </row>
    <row r="4339" spans="7:13">
      <c r="G4339">
        <v>6.5900248971721267E-2</v>
      </c>
      <c r="H4339">
        <v>0.49856495973587267</v>
      </c>
      <c r="I4339">
        <v>0.93122967050002403</v>
      </c>
      <c r="J4339">
        <f>_xlfn.BINOM.INV(BinomTrials,_xlfn.GAMMA.INV(Table3[[#This Row],[RV gamma]],GammaShape1,GammaRate1)/BinomTrials,Table3[[#This Row],[RV binom]])</f>
        <v>0</v>
      </c>
      <c r="K4339" s="1">
        <f>Table3[[#This Row],[Risk 1 Simulated occurences]]*_xlfn.LOGNORM.INV(Table3[[#This Row],[RV lognorm]],(LN(ImpLow1)+LN(ImpUp1))/2,(LN(ImpUp1)-LN(ImpLow1))/3.29)</f>
        <v>0</v>
      </c>
      <c r="L4339">
        <f>_xlfn.BINOM.INV(BinomTrials,_xlfn.GAMMA.INV(Table3[[#This Row],[RV gamma]],GammaShape2,GammaRate2)/BinomTrials,Table3[[#This Row],[RV binom]])</f>
        <v>0</v>
      </c>
      <c r="M4339" s="1">
        <f>Table3[[#This Row],[Risk 2 simulated occurences]]*_xlfn.LOGNORM.INV(Table3[[#This Row],[RV lognorm]],(LN(ImpLow2)+LN(ImpUp2))/2,(LN(ImpUp2)-LN(ImpLow2))/3.29)</f>
        <v>0</v>
      </c>
    </row>
    <row r="4340" spans="7:13">
      <c r="G4340">
        <v>0.58548446771944151</v>
      </c>
      <c r="H4340">
        <v>0.38127828081197956</v>
      </c>
      <c r="I4340">
        <v>0.17707209390451764</v>
      </c>
      <c r="J4340">
        <f>_xlfn.BINOM.INV(BinomTrials,_xlfn.GAMMA.INV(Table3[[#This Row],[RV gamma]],GammaShape1,GammaRate1)/BinomTrials,Table3[[#This Row],[RV binom]])</f>
        <v>0</v>
      </c>
      <c r="K4340" s="1">
        <f>Table3[[#This Row],[Risk 1 Simulated occurences]]*_xlfn.LOGNORM.INV(Table3[[#This Row],[RV lognorm]],(LN(ImpLow1)+LN(ImpUp1))/2,(LN(ImpUp1)-LN(ImpLow1))/3.29)</f>
        <v>0</v>
      </c>
      <c r="L4340">
        <f>_xlfn.BINOM.INV(BinomTrials,_xlfn.GAMMA.INV(Table3[[#This Row],[RV gamma]],GammaShape2,GammaRate2)/BinomTrials,Table3[[#This Row],[RV binom]])</f>
        <v>0</v>
      </c>
      <c r="M4340" s="1">
        <f>Table3[[#This Row],[Risk 2 simulated occurences]]*_xlfn.LOGNORM.INV(Table3[[#This Row],[RV lognorm]],(LN(ImpLow2)+LN(ImpUp2))/2,(LN(ImpUp2)-LN(ImpLow2))/3.29)</f>
        <v>0</v>
      </c>
    </row>
    <row r="4341" spans="7:13">
      <c r="G4341">
        <v>0.23744896065324964</v>
      </c>
      <c r="H4341">
        <v>0.14406560694056825</v>
      </c>
      <c r="I4341">
        <v>5.0682253227886859E-2</v>
      </c>
      <c r="J4341">
        <f>_xlfn.BINOM.INV(BinomTrials,_xlfn.GAMMA.INV(Table3[[#This Row],[RV gamma]],GammaShape1,GammaRate1)/BinomTrials,Table3[[#This Row],[RV binom]])</f>
        <v>0</v>
      </c>
      <c r="K4341" s="1">
        <f>Table3[[#This Row],[Risk 1 Simulated occurences]]*_xlfn.LOGNORM.INV(Table3[[#This Row],[RV lognorm]],(LN(ImpLow1)+LN(ImpUp1))/2,(LN(ImpUp1)-LN(ImpLow1))/3.29)</f>
        <v>0</v>
      </c>
      <c r="L4341">
        <f>_xlfn.BINOM.INV(BinomTrials,_xlfn.GAMMA.INV(Table3[[#This Row],[RV gamma]],GammaShape2,GammaRate2)/BinomTrials,Table3[[#This Row],[RV binom]])</f>
        <v>0</v>
      </c>
      <c r="M4341" s="1">
        <f>Table3[[#This Row],[Risk 2 simulated occurences]]*_xlfn.LOGNORM.INV(Table3[[#This Row],[RV lognorm]],(LN(ImpLow2)+LN(ImpUp2))/2,(LN(ImpUp2)-LN(ImpLow2))/3.29)</f>
        <v>0</v>
      </c>
    </row>
    <row r="4342" spans="7:13">
      <c r="G4342">
        <v>0.80468169916639187</v>
      </c>
      <c r="H4342">
        <v>0.31065585013043873</v>
      </c>
      <c r="I4342">
        <v>0.81663000109448558</v>
      </c>
      <c r="J4342">
        <f>_xlfn.BINOM.INV(BinomTrials,_xlfn.GAMMA.INV(Table3[[#This Row],[RV gamma]],GammaShape1,GammaRate1)/BinomTrials,Table3[[#This Row],[RV binom]])</f>
        <v>0</v>
      </c>
      <c r="K4342" s="1">
        <f>Table3[[#This Row],[Risk 1 Simulated occurences]]*_xlfn.LOGNORM.INV(Table3[[#This Row],[RV lognorm]],(LN(ImpLow1)+LN(ImpUp1))/2,(LN(ImpUp1)-LN(ImpLow1))/3.29)</f>
        <v>0</v>
      </c>
      <c r="L4342">
        <f>_xlfn.BINOM.INV(BinomTrials,_xlfn.GAMMA.INV(Table3[[#This Row],[RV gamma]],GammaShape2,GammaRate2)/BinomTrials,Table3[[#This Row],[RV binom]])</f>
        <v>0</v>
      </c>
      <c r="M4342" s="1">
        <f>Table3[[#This Row],[Risk 2 simulated occurences]]*_xlfn.LOGNORM.INV(Table3[[#This Row],[RV lognorm]],(LN(ImpLow2)+LN(ImpUp2))/2,(LN(ImpUp2)-LN(ImpLow2))/3.29)</f>
        <v>0</v>
      </c>
    </row>
    <row r="4343" spans="7:13">
      <c r="G4343">
        <v>0.28531788954758919</v>
      </c>
      <c r="H4343">
        <v>0.19287314228381641</v>
      </c>
      <c r="I4343">
        <v>0.10042839502004366</v>
      </c>
      <c r="J4343">
        <f>_xlfn.BINOM.INV(BinomTrials,_xlfn.GAMMA.INV(Table3[[#This Row],[RV gamma]],GammaShape1,GammaRate1)/BinomTrials,Table3[[#This Row],[RV binom]])</f>
        <v>0</v>
      </c>
      <c r="K4343" s="1">
        <f>Table3[[#This Row],[Risk 1 Simulated occurences]]*_xlfn.LOGNORM.INV(Table3[[#This Row],[RV lognorm]],(LN(ImpLow1)+LN(ImpUp1))/2,(LN(ImpUp1)-LN(ImpLow1))/3.29)</f>
        <v>0</v>
      </c>
      <c r="L4343">
        <f>_xlfn.BINOM.INV(BinomTrials,_xlfn.GAMMA.INV(Table3[[#This Row],[RV gamma]],GammaShape2,GammaRate2)/BinomTrials,Table3[[#This Row],[RV binom]])</f>
        <v>0</v>
      </c>
      <c r="M4343" s="1">
        <f>Table3[[#This Row],[Risk 2 simulated occurences]]*_xlfn.LOGNORM.INV(Table3[[#This Row],[RV lognorm]],(LN(ImpLow2)+LN(ImpUp2))/2,(LN(ImpUp2)-LN(ImpLow2))/3.29)</f>
        <v>0</v>
      </c>
    </row>
    <row r="4344" spans="7:13">
      <c r="G4344">
        <v>0.33776962633140833</v>
      </c>
      <c r="H4344">
        <v>0.61890236410261246</v>
      </c>
      <c r="I4344">
        <v>0.90003510187381652</v>
      </c>
      <c r="J4344">
        <f>_xlfn.BINOM.INV(BinomTrials,_xlfn.GAMMA.INV(Table3[[#This Row],[RV gamma]],GammaShape1,GammaRate1)/BinomTrials,Table3[[#This Row],[RV binom]])</f>
        <v>0</v>
      </c>
      <c r="K4344" s="1">
        <f>Table3[[#This Row],[Risk 1 Simulated occurences]]*_xlfn.LOGNORM.INV(Table3[[#This Row],[RV lognorm]],(LN(ImpLow1)+LN(ImpUp1))/2,(LN(ImpUp1)-LN(ImpLow1))/3.29)</f>
        <v>0</v>
      </c>
      <c r="L4344">
        <f>_xlfn.BINOM.INV(BinomTrials,_xlfn.GAMMA.INV(Table3[[#This Row],[RV gamma]],GammaShape2,GammaRate2)/BinomTrials,Table3[[#This Row],[RV binom]])</f>
        <v>0</v>
      </c>
      <c r="M4344" s="1">
        <f>Table3[[#This Row],[Risk 2 simulated occurences]]*_xlfn.LOGNORM.INV(Table3[[#This Row],[RV lognorm]],(LN(ImpLow2)+LN(ImpUp2))/2,(LN(ImpUp2)-LN(ImpLow2))/3.29)</f>
        <v>0</v>
      </c>
    </row>
    <row r="4345" spans="7:13">
      <c r="G4345">
        <v>0.89410975197987153</v>
      </c>
      <c r="H4345">
        <v>0.89203347260692789</v>
      </c>
      <c r="I4345">
        <v>0.88995719323398415</v>
      </c>
      <c r="J4345">
        <f>_xlfn.BINOM.INV(BinomTrials,_xlfn.GAMMA.INV(Table3[[#This Row],[RV gamma]],GammaShape1,GammaRate1)/BinomTrials,Table3[[#This Row],[RV binom]])</f>
        <v>2</v>
      </c>
      <c r="K4345" s="1">
        <f>Table3[[#This Row],[Risk 1 Simulated occurences]]*_xlfn.LOGNORM.INV(Table3[[#This Row],[RV lognorm]],(LN(ImpLow1)+LN(ImpUp1))/2,(LN(ImpUp1)-LN(ImpLow1))/3.29)</f>
        <v>149198.93041046706</v>
      </c>
      <c r="L4345">
        <f>_xlfn.BINOM.INV(BinomTrials,_xlfn.GAMMA.INV(Table3[[#This Row],[RV gamma]],GammaShape2,GammaRate2)/BinomTrials,Table3[[#This Row],[RV binom]])</f>
        <v>1</v>
      </c>
      <c r="M4345" s="1">
        <f>Table3[[#This Row],[Risk 2 simulated occurences]]*_xlfn.LOGNORM.INV(Table3[[#This Row],[RV lognorm]],(LN(ImpLow2)+LN(ImpUp2))/2,(LN(ImpUp2)-LN(ImpLow2))/3.29)</f>
        <v>7459946.5205233563</v>
      </c>
    </row>
    <row r="4346" spans="7:13">
      <c r="G4346">
        <v>0.30260152570093124</v>
      </c>
      <c r="H4346">
        <v>0.40657410463624361</v>
      </c>
      <c r="I4346">
        <v>0.51054668357155597</v>
      </c>
      <c r="J4346">
        <f>_xlfn.BINOM.INV(BinomTrials,_xlfn.GAMMA.INV(Table3[[#This Row],[RV gamma]],GammaShape1,GammaRate1)/BinomTrials,Table3[[#This Row],[RV binom]])</f>
        <v>0</v>
      </c>
      <c r="K4346" s="1">
        <f>Table3[[#This Row],[Risk 1 Simulated occurences]]*_xlfn.LOGNORM.INV(Table3[[#This Row],[RV lognorm]],(LN(ImpLow1)+LN(ImpUp1))/2,(LN(ImpUp1)-LN(ImpLow1))/3.29)</f>
        <v>0</v>
      </c>
      <c r="L4346">
        <f>_xlfn.BINOM.INV(BinomTrials,_xlfn.GAMMA.INV(Table3[[#This Row],[RV gamma]],GammaShape2,GammaRate2)/BinomTrials,Table3[[#This Row],[RV binom]])</f>
        <v>0</v>
      </c>
      <c r="M4346" s="1">
        <f>Table3[[#This Row],[Risk 2 simulated occurences]]*_xlfn.LOGNORM.INV(Table3[[#This Row],[RV lognorm]],(LN(ImpLow2)+LN(ImpUp2))/2,(LN(ImpUp2)-LN(ImpLow2))/3.29)</f>
        <v>0</v>
      </c>
    </row>
    <row r="4347" spans="7:13">
      <c r="G4347">
        <v>0.82384245555095492</v>
      </c>
      <c r="H4347">
        <v>0.29097662134607166</v>
      </c>
      <c r="I4347">
        <v>0.7581107871411884</v>
      </c>
      <c r="J4347">
        <f>_xlfn.BINOM.INV(BinomTrials,_xlfn.GAMMA.INV(Table3[[#This Row],[RV gamma]],GammaShape1,GammaRate1)/BinomTrials,Table3[[#This Row],[RV binom]])</f>
        <v>0</v>
      </c>
      <c r="K4347" s="1">
        <f>Table3[[#This Row],[Risk 1 Simulated occurences]]*_xlfn.LOGNORM.INV(Table3[[#This Row],[RV lognorm]],(LN(ImpLow1)+LN(ImpUp1))/2,(LN(ImpUp1)-LN(ImpLow1))/3.29)</f>
        <v>0</v>
      </c>
      <c r="L4347">
        <f>_xlfn.BINOM.INV(BinomTrials,_xlfn.GAMMA.INV(Table3[[#This Row],[RV gamma]],GammaShape2,GammaRate2)/BinomTrials,Table3[[#This Row],[RV binom]])</f>
        <v>0</v>
      </c>
      <c r="M4347" s="1">
        <f>Table3[[#This Row],[Risk 2 simulated occurences]]*_xlfn.LOGNORM.INV(Table3[[#This Row],[RV lognorm]],(LN(ImpLow2)+LN(ImpUp2))/2,(LN(ImpUp2)-LN(ImpLow2))/3.29)</f>
        <v>0</v>
      </c>
    </row>
    <row r="4348" spans="7:13">
      <c r="G4348">
        <v>0.32015044489882444</v>
      </c>
      <c r="H4348">
        <v>0.44407496342625236</v>
      </c>
      <c r="I4348">
        <v>0.56799948195368022</v>
      </c>
      <c r="J4348">
        <f>_xlfn.BINOM.INV(BinomTrials,_xlfn.GAMMA.INV(Table3[[#This Row],[RV gamma]],GammaShape1,GammaRate1)/BinomTrials,Table3[[#This Row],[RV binom]])</f>
        <v>0</v>
      </c>
      <c r="K4348" s="1">
        <f>Table3[[#This Row],[Risk 1 Simulated occurences]]*_xlfn.LOGNORM.INV(Table3[[#This Row],[RV lognorm]],(LN(ImpLow1)+LN(ImpUp1))/2,(LN(ImpUp1)-LN(ImpLow1))/3.29)</f>
        <v>0</v>
      </c>
      <c r="L4348">
        <f>_xlfn.BINOM.INV(BinomTrials,_xlfn.GAMMA.INV(Table3[[#This Row],[RV gamma]],GammaShape2,GammaRate2)/BinomTrials,Table3[[#This Row],[RV binom]])</f>
        <v>0</v>
      </c>
      <c r="M4348" s="1">
        <f>Table3[[#This Row],[Risk 2 simulated occurences]]*_xlfn.LOGNORM.INV(Table3[[#This Row],[RV lognorm]],(LN(ImpLow2)+LN(ImpUp2))/2,(LN(ImpUp2)-LN(ImpLow2))/3.29)</f>
        <v>0</v>
      </c>
    </row>
    <row r="4349" spans="7:13">
      <c r="G4349">
        <v>0.76852741454193718</v>
      </c>
      <c r="H4349">
        <v>0.56791030502315154</v>
      </c>
      <c r="I4349">
        <v>0.36729319550436607</v>
      </c>
      <c r="J4349">
        <f>_xlfn.BINOM.INV(BinomTrials,_xlfn.GAMMA.INV(Table3[[#This Row],[RV gamma]],GammaShape1,GammaRate1)/BinomTrials,Table3[[#This Row],[RV binom]])</f>
        <v>1</v>
      </c>
      <c r="K4349" s="1">
        <f>Table3[[#This Row],[Risk 1 Simulated occurences]]*_xlfn.LOGNORM.INV(Table3[[#This Row],[RV lognorm]],(LN(ImpLow1)+LN(ImpUp1))/2,(LN(ImpUp1)-LN(ImpLow1))/3.29)</f>
        <v>24943.136849393624</v>
      </c>
      <c r="L4349">
        <f>_xlfn.BINOM.INV(BinomTrials,_xlfn.GAMMA.INV(Table3[[#This Row],[RV gamma]],GammaShape2,GammaRate2)/BinomTrials,Table3[[#This Row],[RV binom]])</f>
        <v>0</v>
      </c>
      <c r="M4349" s="1">
        <f>Table3[[#This Row],[Risk 2 simulated occurences]]*_xlfn.LOGNORM.INV(Table3[[#This Row],[RV lognorm]],(LN(ImpLow2)+LN(ImpUp2))/2,(LN(ImpUp2)-LN(ImpLow2))/3.29)</f>
        <v>0</v>
      </c>
    </row>
    <row r="4350" spans="7:13">
      <c r="G4350">
        <v>0.64025620633748181</v>
      </c>
      <c r="H4350">
        <v>0.86849652410880496</v>
      </c>
      <c r="I4350">
        <v>9.6736841880128183E-2</v>
      </c>
      <c r="J4350">
        <f>_xlfn.BINOM.INV(BinomTrials,_xlfn.GAMMA.INV(Table3[[#This Row],[RV gamma]],GammaShape1,GammaRate1)/BinomTrials,Table3[[#This Row],[RV binom]])</f>
        <v>1</v>
      </c>
      <c r="K4350" s="1">
        <f>Table3[[#This Row],[Risk 1 Simulated occurences]]*_xlfn.LOGNORM.INV(Table3[[#This Row],[RV lognorm]],(LN(ImpLow1)+LN(ImpUp1))/2,(LN(ImpUp1)-LN(ImpLow1))/3.29)</f>
        <v>12727.71123297562</v>
      </c>
      <c r="L4350">
        <f>_xlfn.BINOM.INV(BinomTrials,_xlfn.GAMMA.INV(Table3[[#This Row],[RV gamma]],GammaShape2,GammaRate2)/BinomTrials,Table3[[#This Row],[RV binom]])</f>
        <v>1</v>
      </c>
      <c r="M4350" s="1">
        <f>Table3[[#This Row],[Risk 2 simulated occurences]]*_xlfn.LOGNORM.INV(Table3[[#This Row],[RV lognorm]],(LN(ImpLow2)+LN(ImpUp2))/2,(LN(ImpUp2)-LN(ImpLow2))/3.29)</f>
        <v>1272771.1232975603</v>
      </c>
    </row>
    <row r="4351" spans="7:13">
      <c r="G4351">
        <v>0.78605991405717091</v>
      </c>
      <c r="H4351">
        <v>0.82108069668574291</v>
      </c>
      <c r="I4351">
        <v>0.85610147931431491</v>
      </c>
      <c r="J4351">
        <f>_xlfn.BINOM.INV(BinomTrials,_xlfn.GAMMA.INV(Table3[[#This Row],[RV gamma]],GammaShape1,GammaRate1)/BinomTrials,Table3[[#This Row],[RV binom]])</f>
        <v>1</v>
      </c>
      <c r="K4351" s="1">
        <f>Table3[[#This Row],[Risk 1 Simulated occurences]]*_xlfn.LOGNORM.INV(Table3[[#This Row],[RV lognorm]],(LN(ImpLow1)+LN(ImpUp1))/2,(LN(ImpUp1)-LN(ImpLow1))/3.29)</f>
        <v>66541.132808933224</v>
      </c>
      <c r="L4351">
        <f>_xlfn.BINOM.INV(BinomTrials,_xlfn.GAMMA.INV(Table3[[#This Row],[RV gamma]],GammaShape2,GammaRate2)/BinomTrials,Table3[[#This Row],[RV binom]])</f>
        <v>1</v>
      </c>
      <c r="M4351" s="1">
        <f>Table3[[#This Row],[Risk 2 simulated occurences]]*_xlfn.LOGNORM.INV(Table3[[#This Row],[RV lognorm]],(LN(ImpLow2)+LN(ImpUp2))/2,(LN(ImpUp2)-LN(ImpLow2))/3.29)</f>
        <v>6654113.2808933249</v>
      </c>
    </row>
    <row r="4352" spans="7:13">
      <c r="G4352">
        <v>0.30897555887185763</v>
      </c>
      <c r="H4352">
        <v>0.90326919728110977</v>
      </c>
      <c r="I4352">
        <v>0.49756283569036186</v>
      </c>
      <c r="J4352">
        <f>_xlfn.BINOM.INV(BinomTrials,_xlfn.GAMMA.INV(Table3[[#This Row],[RV gamma]],GammaShape1,GammaRate1)/BinomTrials,Table3[[#This Row],[RV binom]])</f>
        <v>1</v>
      </c>
      <c r="K4352" s="1">
        <f>Table3[[#This Row],[Risk 1 Simulated occurences]]*_xlfn.LOGNORM.INV(Table3[[#This Row],[RV lognorm]],(LN(ImpLow1)+LN(ImpUp1))/2,(LN(ImpUp1)-LN(ImpLow1))/3.29)</f>
        <v>31487.858838732678</v>
      </c>
      <c r="L4352">
        <f>_xlfn.BINOM.INV(BinomTrials,_xlfn.GAMMA.INV(Table3[[#This Row],[RV gamma]],GammaShape2,GammaRate2)/BinomTrials,Table3[[#This Row],[RV binom]])</f>
        <v>1</v>
      </c>
      <c r="M4352" s="1">
        <f>Table3[[#This Row],[Risk 2 simulated occurences]]*_xlfn.LOGNORM.INV(Table3[[#This Row],[RV lognorm]],(LN(ImpLow2)+LN(ImpUp2))/2,(LN(ImpUp2)-LN(ImpLow2))/3.29)</f>
        <v>3148785.883873269</v>
      </c>
    </row>
    <row r="4353" spans="7:13">
      <c r="G4353">
        <v>0.95221795931096098</v>
      </c>
      <c r="H4353">
        <v>0.24539870361117586</v>
      </c>
      <c r="I4353">
        <v>0.53857944791139079</v>
      </c>
      <c r="J4353">
        <f>_xlfn.BINOM.INV(BinomTrials,_xlfn.GAMMA.INV(Table3[[#This Row],[RV gamma]],GammaShape1,GammaRate1)/BinomTrials,Table3[[#This Row],[RV binom]])</f>
        <v>0</v>
      </c>
      <c r="K4353" s="1">
        <f>Table3[[#This Row],[Risk 1 Simulated occurences]]*_xlfn.LOGNORM.INV(Table3[[#This Row],[RV lognorm]],(LN(ImpLow1)+LN(ImpUp1))/2,(LN(ImpUp1)-LN(ImpLow1))/3.29)</f>
        <v>0</v>
      </c>
      <c r="L4353">
        <f>_xlfn.BINOM.INV(BinomTrials,_xlfn.GAMMA.INV(Table3[[#This Row],[RV gamma]],GammaShape2,GammaRate2)/BinomTrials,Table3[[#This Row],[RV binom]])</f>
        <v>0</v>
      </c>
      <c r="M4353" s="1">
        <f>Table3[[#This Row],[Risk 2 simulated occurences]]*_xlfn.LOGNORM.INV(Table3[[#This Row],[RV lognorm]],(LN(ImpLow2)+LN(ImpUp2))/2,(LN(ImpUp2)-LN(ImpLow2))/3.29)</f>
        <v>0</v>
      </c>
    </row>
    <row r="4354" spans="7:13">
      <c r="G4354">
        <v>0.92724213932046762</v>
      </c>
      <c r="H4354">
        <v>0.41601159303263369</v>
      </c>
      <c r="I4354">
        <v>0.90478104674479976</v>
      </c>
      <c r="J4354">
        <f>_xlfn.BINOM.INV(BinomTrials,_xlfn.GAMMA.INV(Table3[[#This Row],[RV gamma]],GammaShape1,GammaRate1)/BinomTrials,Table3[[#This Row],[RV binom]])</f>
        <v>0</v>
      </c>
      <c r="K4354" s="1">
        <f>Table3[[#This Row],[Risk 1 Simulated occurences]]*_xlfn.LOGNORM.INV(Table3[[#This Row],[RV lognorm]],(LN(ImpLow1)+LN(ImpUp1))/2,(LN(ImpUp1)-LN(ImpLow1))/3.29)</f>
        <v>0</v>
      </c>
      <c r="L4354">
        <f>_xlfn.BINOM.INV(BinomTrials,_xlfn.GAMMA.INV(Table3[[#This Row],[RV gamma]],GammaShape2,GammaRate2)/BinomTrials,Table3[[#This Row],[RV binom]])</f>
        <v>0</v>
      </c>
      <c r="M4354" s="1">
        <f>Table3[[#This Row],[Risk 2 simulated occurences]]*_xlfn.LOGNORM.INV(Table3[[#This Row],[RV lognorm]],(LN(ImpLow2)+LN(ImpUp2))/2,(LN(ImpUp2)-LN(ImpLow2))/3.29)</f>
        <v>0</v>
      </c>
    </row>
    <row r="4355" spans="7:13">
      <c r="G4355">
        <v>0.15863555910002233</v>
      </c>
      <c r="H4355">
        <v>0.90684409947453259</v>
      </c>
      <c r="I4355">
        <v>0.65505263984904283</v>
      </c>
      <c r="J4355">
        <f>_xlfn.BINOM.INV(BinomTrials,_xlfn.GAMMA.INV(Table3[[#This Row],[RV gamma]],GammaShape1,GammaRate1)/BinomTrials,Table3[[#This Row],[RV binom]])</f>
        <v>1</v>
      </c>
      <c r="K4355" s="1">
        <f>Table3[[#This Row],[Risk 1 Simulated occurences]]*_xlfn.LOGNORM.INV(Table3[[#This Row],[RV lognorm]],(LN(ImpLow1)+LN(ImpUp1))/2,(LN(ImpUp1)-LN(ImpLow1))/3.29)</f>
        <v>41809.595934372468</v>
      </c>
      <c r="L4355">
        <f>_xlfn.BINOM.INV(BinomTrials,_xlfn.GAMMA.INV(Table3[[#This Row],[RV gamma]],GammaShape2,GammaRate2)/BinomTrials,Table3[[#This Row],[RV binom]])</f>
        <v>1</v>
      </c>
      <c r="M4355" s="1">
        <f>Table3[[#This Row],[Risk 2 simulated occurences]]*_xlfn.LOGNORM.INV(Table3[[#This Row],[RV lognorm]],(LN(ImpLow2)+LN(ImpUp2))/2,(LN(ImpUp2)-LN(ImpLow2))/3.29)</f>
        <v>4180959.5934372563</v>
      </c>
    </row>
    <row r="4356" spans="7:13">
      <c r="G4356">
        <v>0.18784179407537066</v>
      </c>
      <c r="H4356">
        <v>0.32877986846900537</v>
      </c>
      <c r="I4356">
        <v>0.46971794286264013</v>
      </c>
      <c r="J4356">
        <f>_xlfn.BINOM.INV(BinomTrials,_xlfn.GAMMA.INV(Table3[[#This Row],[RV gamma]],GammaShape1,GammaRate1)/BinomTrials,Table3[[#This Row],[RV binom]])</f>
        <v>0</v>
      </c>
      <c r="K4356" s="1">
        <f>Table3[[#This Row],[Risk 1 Simulated occurences]]*_xlfn.LOGNORM.INV(Table3[[#This Row],[RV lognorm]],(LN(ImpLow1)+LN(ImpUp1))/2,(LN(ImpUp1)-LN(ImpLow1))/3.29)</f>
        <v>0</v>
      </c>
      <c r="L4356">
        <f>_xlfn.BINOM.INV(BinomTrials,_xlfn.GAMMA.INV(Table3[[#This Row],[RV gamma]],GammaShape2,GammaRate2)/BinomTrials,Table3[[#This Row],[RV binom]])</f>
        <v>0</v>
      </c>
      <c r="M4356" s="1">
        <f>Table3[[#This Row],[Risk 2 simulated occurences]]*_xlfn.LOGNORM.INV(Table3[[#This Row],[RV lognorm]],(LN(ImpLow2)+LN(ImpUp2))/2,(LN(ImpUp2)-LN(ImpLow2))/3.29)</f>
        <v>0</v>
      </c>
    </row>
    <row r="4357" spans="7:13">
      <c r="G4357">
        <v>5.7033024754856262E-2</v>
      </c>
      <c r="H4357">
        <v>0.80324935857357893</v>
      </c>
      <c r="I4357">
        <v>0.54946569239230159</v>
      </c>
      <c r="J4357">
        <f>_xlfn.BINOM.INV(BinomTrials,_xlfn.GAMMA.INV(Table3[[#This Row],[RV gamma]],GammaShape1,GammaRate1)/BinomTrials,Table3[[#This Row],[RV binom]])</f>
        <v>1</v>
      </c>
      <c r="K4357" s="1">
        <f>Table3[[#This Row],[Risk 1 Simulated occurences]]*_xlfn.LOGNORM.INV(Table3[[#This Row],[RV lognorm]],(LN(ImpLow1)+LN(ImpUp1))/2,(LN(ImpUp1)-LN(ImpLow1))/3.29)</f>
        <v>34497.264680472435</v>
      </c>
      <c r="L4357">
        <f>_xlfn.BINOM.INV(BinomTrials,_xlfn.GAMMA.INV(Table3[[#This Row],[RV gamma]],GammaShape2,GammaRate2)/BinomTrials,Table3[[#This Row],[RV binom]])</f>
        <v>0</v>
      </c>
      <c r="M4357" s="1">
        <f>Table3[[#This Row],[Risk 2 simulated occurences]]*_xlfn.LOGNORM.INV(Table3[[#This Row],[RV lognorm]],(LN(ImpLow2)+LN(ImpUp2))/2,(LN(ImpUp2)-LN(ImpLow2))/3.29)</f>
        <v>0</v>
      </c>
    </row>
    <row r="4358" spans="7:13">
      <c r="G4358">
        <v>0.55404705486914474</v>
      </c>
      <c r="H4358">
        <v>0.21196954614108873</v>
      </c>
      <c r="I4358">
        <v>0.86989203741303278</v>
      </c>
      <c r="J4358">
        <f>_xlfn.BINOM.INV(BinomTrials,_xlfn.GAMMA.INV(Table3[[#This Row],[RV gamma]],GammaShape1,GammaRate1)/BinomTrials,Table3[[#This Row],[RV binom]])</f>
        <v>0</v>
      </c>
      <c r="K4358" s="1">
        <f>Table3[[#This Row],[Risk 1 Simulated occurences]]*_xlfn.LOGNORM.INV(Table3[[#This Row],[RV lognorm]],(LN(ImpLow1)+LN(ImpUp1))/2,(LN(ImpUp1)-LN(ImpLow1))/3.29)</f>
        <v>0</v>
      </c>
      <c r="L4358">
        <f>_xlfn.BINOM.INV(BinomTrials,_xlfn.GAMMA.INV(Table3[[#This Row],[RV gamma]],GammaShape2,GammaRate2)/BinomTrials,Table3[[#This Row],[RV binom]])</f>
        <v>0</v>
      </c>
      <c r="M4358" s="1">
        <f>Table3[[#This Row],[Risk 2 simulated occurences]]*_xlfn.LOGNORM.INV(Table3[[#This Row],[RV lognorm]],(LN(ImpLow2)+LN(ImpUp2))/2,(LN(ImpUp2)-LN(ImpLow2))/3.29)</f>
        <v>0</v>
      </c>
    </row>
    <row r="4359" spans="7:13">
      <c r="G4359">
        <v>0.86885118571522235</v>
      </c>
      <c r="H4359">
        <v>0.57216199327826589</v>
      </c>
      <c r="I4359">
        <v>0.27547280084130948</v>
      </c>
      <c r="J4359">
        <f>_xlfn.BINOM.INV(BinomTrials,_xlfn.GAMMA.INV(Table3[[#This Row],[RV gamma]],GammaShape1,GammaRate1)/BinomTrials,Table3[[#This Row],[RV binom]])</f>
        <v>1</v>
      </c>
      <c r="K4359" s="1">
        <f>Table3[[#This Row],[Risk 1 Simulated occurences]]*_xlfn.LOGNORM.INV(Table3[[#This Row],[RV lognorm]],(LN(ImpLow1)+LN(ImpUp1))/2,(LN(ImpUp1)-LN(ImpLow1))/3.29)</f>
        <v>20832.457182280694</v>
      </c>
      <c r="L4359">
        <f>_xlfn.BINOM.INV(BinomTrials,_xlfn.GAMMA.INV(Table3[[#This Row],[RV gamma]],GammaShape2,GammaRate2)/BinomTrials,Table3[[#This Row],[RV binom]])</f>
        <v>0</v>
      </c>
      <c r="M4359" s="1">
        <f>Table3[[#This Row],[Risk 2 simulated occurences]]*_xlfn.LOGNORM.INV(Table3[[#This Row],[RV lognorm]],(LN(ImpLow2)+LN(ImpUp2))/2,(LN(ImpUp2)-LN(ImpLow2))/3.29)</f>
        <v>0</v>
      </c>
    </row>
    <row r="4360" spans="7:13">
      <c r="G4360">
        <v>0.7818783157420709</v>
      </c>
      <c r="H4360">
        <v>0.32662102781544489</v>
      </c>
      <c r="I4360">
        <v>0.87136373988881877</v>
      </c>
      <c r="J4360">
        <f>_xlfn.BINOM.INV(BinomTrials,_xlfn.GAMMA.INV(Table3[[#This Row],[RV gamma]],GammaShape1,GammaRate1)/BinomTrials,Table3[[#This Row],[RV binom]])</f>
        <v>0</v>
      </c>
      <c r="K4360" s="1">
        <f>Table3[[#This Row],[Risk 1 Simulated occurences]]*_xlfn.LOGNORM.INV(Table3[[#This Row],[RV lognorm]],(LN(ImpLow1)+LN(ImpUp1))/2,(LN(ImpUp1)-LN(ImpLow1))/3.29)</f>
        <v>0</v>
      </c>
      <c r="L4360">
        <f>_xlfn.BINOM.INV(BinomTrials,_xlfn.GAMMA.INV(Table3[[#This Row],[RV gamma]],GammaShape2,GammaRate2)/BinomTrials,Table3[[#This Row],[RV binom]])</f>
        <v>0</v>
      </c>
      <c r="M4360" s="1">
        <f>Table3[[#This Row],[Risk 2 simulated occurences]]*_xlfn.LOGNORM.INV(Table3[[#This Row],[RV lognorm]],(LN(ImpLow2)+LN(ImpUp2))/2,(LN(ImpUp2)-LN(ImpLow2))/3.29)</f>
        <v>0</v>
      </c>
    </row>
    <row r="4361" spans="7:13">
      <c r="G4361">
        <v>2.8852676986182425E-2</v>
      </c>
      <c r="H4361">
        <v>0.51961449418198991</v>
      </c>
      <c r="I4361">
        <v>1.0376311377797421E-2</v>
      </c>
      <c r="J4361">
        <f>_xlfn.BINOM.INV(BinomTrials,_xlfn.GAMMA.INV(Table3[[#This Row],[RV gamma]],GammaShape1,GammaRate1)/BinomTrials,Table3[[#This Row],[RV binom]])</f>
        <v>0</v>
      </c>
      <c r="K4361" s="1">
        <f>Table3[[#This Row],[Risk 1 Simulated occurences]]*_xlfn.LOGNORM.INV(Table3[[#This Row],[RV lognorm]],(LN(ImpLow1)+LN(ImpUp1))/2,(LN(ImpUp1)-LN(ImpLow1))/3.29)</f>
        <v>0</v>
      </c>
      <c r="L4361">
        <f>_xlfn.BINOM.INV(BinomTrials,_xlfn.GAMMA.INV(Table3[[#This Row],[RV gamma]],GammaShape2,GammaRate2)/BinomTrials,Table3[[#This Row],[RV binom]])</f>
        <v>0</v>
      </c>
      <c r="M4361" s="1">
        <f>Table3[[#This Row],[Risk 2 simulated occurences]]*_xlfn.LOGNORM.INV(Table3[[#This Row],[RV lognorm]],(LN(ImpLow2)+LN(ImpUp2))/2,(LN(ImpUp2)-LN(ImpLow2))/3.29)</f>
        <v>0</v>
      </c>
    </row>
    <row r="4362" spans="7:13">
      <c r="G4362">
        <v>0.92694210676799627</v>
      </c>
      <c r="H4362">
        <v>0.16080371670462365</v>
      </c>
      <c r="I4362">
        <v>0.39466532664125104</v>
      </c>
      <c r="J4362">
        <f>_xlfn.BINOM.INV(BinomTrials,_xlfn.GAMMA.INV(Table3[[#This Row],[RV gamma]],GammaShape1,GammaRate1)/BinomTrials,Table3[[#This Row],[RV binom]])</f>
        <v>0</v>
      </c>
      <c r="K4362" s="1">
        <f>Table3[[#This Row],[Risk 1 Simulated occurences]]*_xlfn.LOGNORM.INV(Table3[[#This Row],[RV lognorm]],(LN(ImpLow1)+LN(ImpUp1))/2,(LN(ImpUp1)-LN(ImpLow1))/3.29)</f>
        <v>0</v>
      </c>
      <c r="L4362">
        <f>_xlfn.BINOM.INV(BinomTrials,_xlfn.GAMMA.INV(Table3[[#This Row],[RV gamma]],GammaShape2,GammaRate2)/BinomTrials,Table3[[#This Row],[RV binom]])</f>
        <v>0</v>
      </c>
      <c r="M4362" s="1">
        <f>Table3[[#This Row],[Risk 2 simulated occurences]]*_xlfn.LOGNORM.INV(Table3[[#This Row],[RV lognorm]],(LN(ImpLow2)+LN(ImpUp2))/2,(LN(ImpUp2)-LN(ImpLow2))/3.29)</f>
        <v>0</v>
      </c>
    </row>
    <row r="4363" spans="7:13">
      <c r="G4363">
        <v>0.11598844971320986</v>
      </c>
      <c r="H4363">
        <v>0.62806665460954725</v>
      </c>
      <c r="I4363">
        <v>0.14014485950588476</v>
      </c>
      <c r="J4363">
        <f>_xlfn.BINOM.INV(BinomTrials,_xlfn.GAMMA.INV(Table3[[#This Row],[RV gamma]],GammaShape1,GammaRate1)/BinomTrials,Table3[[#This Row],[RV binom]])</f>
        <v>0</v>
      </c>
      <c r="K4363" s="1">
        <f>Table3[[#This Row],[Risk 1 Simulated occurences]]*_xlfn.LOGNORM.INV(Table3[[#This Row],[RV lognorm]],(LN(ImpLow1)+LN(ImpUp1))/2,(LN(ImpUp1)-LN(ImpLow1))/3.29)</f>
        <v>0</v>
      </c>
      <c r="L4363">
        <f>_xlfn.BINOM.INV(BinomTrials,_xlfn.GAMMA.INV(Table3[[#This Row],[RV gamma]],GammaShape2,GammaRate2)/BinomTrials,Table3[[#This Row],[RV binom]])</f>
        <v>0</v>
      </c>
      <c r="M4363" s="1">
        <f>Table3[[#This Row],[Risk 2 simulated occurences]]*_xlfn.LOGNORM.INV(Table3[[#This Row],[RV lognorm]],(LN(ImpLow2)+LN(ImpUp2))/2,(LN(ImpUp2)-LN(ImpLow2))/3.29)</f>
        <v>0</v>
      </c>
    </row>
    <row r="4364" spans="7:13">
      <c r="G4364">
        <v>0.41787432991800566</v>
      </c>
      <c r="H4364">
        <v>0.91626402266149598</v>
      </c>
      <c r="I4364">
        <v>0.41465371540498625</v>
      </c>
      <c r="J4364">
        <f>_xlfn.BINOM.INV(BinomTrials,_xlfn.GAMMA.INV(Table3[[#This Row],[RV gamma]],GammaShape1,GammaRate1)/BinomTrials,Table3[[#This Row],[RV binom]])</f>
        <v>1</v>
      </c>
      <c r="K4364" s="1">
        <f>Table3[[#This Row],[Risk 1 Simulated occurences]]*_xlfn.LOGNORM.INV(Table3[[#This Row],[RV lognorm]],(LN(ImpLow1)+LN(ImpUp1))/2,(LN(ImpUp1)-LN(ImpLow1))/3.29)</f>
        <v>27193.878673815783</v>
      </c>
      <c r="L4364">
        <f>_xlfn.BINOM.INV(BinomTrials,_xlfn.GAMMA.INV(Table3[[#This Row],[RV gamma]],GammaShape2,GammaRate2)/BinomTrials,Table3[[#This Row],[RV binom]])</f>
        <v>1</v>
      </c>
      <c r="M4364" s="1">
        <f>Table3[[#This Row],[Risk 2 simulated occurences]]*_xlfn.LOGNORM.INV(Table3[[#This Row],[RV lognorm]],(LN(ImpLow2)+LN(ImpUp2))/2,(LN(ImpUp2)-LN(ImpLow2))/3.29)</f>
        <v>2719387.8673815792</v>
      </c>
    </row>
    <row r="4365" spans="7:13">
      <c r="G4365">
        <v>0.21386293192108299</v>
      </c>
      <c r="H4365">
        <v>0.64942887176267283</v>
      </c>
      <c r="I4365">
        <v>8.4994811604262713E-2</v>
      </c>
      <c r="J4365">
        <f>_xlfn.BINOM.INV(BinomTrials,_xlfn.GAMMA.INV(Table3[[#This Row],[RV gamma]],GammaShape1,GammaRate1)/BinomTrials,Table3[[#This Row],[RV binom]])</f>
        <v>0</v>
      </c>
      <c r="K4365" s="1">
        <f>Table3[[#This Row],[Risk 1 Simulated occurences]]*_xlfn.LOGNORM.INV(Table3[[#This Row],[RV lognorm]],(LN(ImpLow1)+LN(ImpUp1))/2,(LN(ImpUp1)-LN(ImpLow1))/3.29)</f>
        <v>0</v>
      </c>
      <c r="L4365">
        <f>_xlfn.BINOM.INV(BinomTrials,_xlfn.GAMMA.INV(Table3[[#This Row],[RV gamma]],GammaShape2,GammaRate2)/BinomTrials,Table3[[#This Row],[RV binom]])</f>
        <v>0</v>
      </c>
      <c r="M4365" s="1">
        <f>Table3[[#This Row],[Risk 2 simulated occurences]]*_xlfn.LOGNORM.INV(Table3[[#This Row],[RV lognorm]],(LN(ImpLow2)+LN(ImpUp2))/2,(LN(ImpUp2)-LN(ImpLow2))/3.29)</f>
        <v>0</v>
      </c>
    </row>
    <row r="4366" spans="7:13">
      <c r="G4366">
        <v>0.39429679764169118</v>
      </c>
      <c r="H4366">
        <v>0.95104771524250864</v>
      </c>
      <c r="I4366">
        <v>0.50779863284332616</v>
      </c>
      <c r="J4366">
        <f>_xlfn.BINOM.INV(BinomTrials,_xlfn.GAMMA.INV(Table3[[#This Row],[RV gamma]],GammaShape1,GammaRate1)/BinomTrials,Table3[[#This Row],[RV binom]])</f>
        <v>2</v>
      </c>
      <c r="K4366" s="1">
        <f>Table3[[#This Row],[Risk 1 Simulated occurences]]*_xlfn.LOGNORM.INV(Table3[[#This Row],[RV lognorm]],(LN(ImpLow1)+LN(ImpUp1))/2,(LN(ImpUp1)-LN(ImpLow1))/3.29)</f>
        <v>64116.838322505544</v>
      </c>
      <c r="L4366">
        <f>_xlfn.BINOM.INV(BinomTrials,_xlfn.GAMMA.INV(Table3[[#This Row],[RV gamma]],GammaShape2,GammaRate2)/BinomTrials,Table3[[#This Row],[RV binom]])</f>
        <v>1</v>
      </c>
      <c r="M4366" s="1">
        <f>Table3[[#This Row],[Risk 2 simulated occurences]]*_xlfn.LOGNORM.INV(Table3[[#This Row],[RV lognorm]],(LN(ImpLow2)+LN(ImpUp2))/2,(LN(ImpUp2)-LN(ImpLow2))/3.29)</f>
        <v>3205841.9161252789</v>
      </c>
    </row>
    <row r="4367" spans="7:13">
      <c r="G4367">
        <v>0.94627796390386198</v>
      </c>
      <c r="H4367">
        <v>0.25895008084315346</v>
      </c>
      <c r="I4367">
        <v>0.57162219778244483</v>
      </c>
      <c r="J4367">
        <f>_xlfn.BINOM.INV(BinomTrials,_xlfn.GAMMA.INV(Table3[[#This Row],[RV gamma]],GammaShape1,GammaRate1)/BinomTrials,Table3[[#This Row],[RV binom]])</f>
        <v>0</v>
      </c>
      <c r="K4367" s="1">
        <f>Table3[[#This Row],[Risk 1 Simulated occurences]]*_xlfn.LOGNORM.INV(Table3[[#This Row],[RV lognorm]],(LN(ImpLow1)+LN(ImpUp1))/2,(LN(ImpUp1)-LN(ImpLow1))/3.29)</f>
        <v>0</v>
      </c>
      <c r="L4367">
        <f>_xlfn.BINOM.INV(BinomTrials,_xlfn.GAMMA.INV(Table3[[#This Row],[RV gamma]],GammaShape2,GammaRate2)/BinomTrials,Table3[[#This Row],[RV binom]])</f>
        <v>0</v>
      </c>
      <c r="M4367" s="1">
        <f>Table3[[#This Row],[Risk 2 simulated occurences]]*_xlfn.LOGNORM.INV(Table3[[#This Row],[RV lognorm]],(LN(ImpLow2)+LN(ImpUp2))/2,(LN(ImpUp2)-LN(ImpLow2))/3.29)</f>
        <v>0</v>
      </c>
    </row>
    <row r="4368" spans="7:13">
      <c r="G4368">
        <v>9.3739332209219844E-2</v>
      </c>
      <c r="H4368">
        <v>0.17400873087998886</v>
      </c>
      <c r="I4368">
        <v>0.2542781295507579</v>
      </c>
      <c r="J4368">
        <f>_xlfn.BINOM.INV(BinomTrials,_xlfn.GAMMA.INV(Table3[[#This Row],[RV gamma]],GammaShape1,GammaRate1)/BinomTrials,Table3[[#This Row],[RV binom]])</f>
        <v>0</v>
      </c>
      <c r="K4368" s="1">
        <f>Table3[[#This Row],[Risk 1 Simulated occurences]]*_xlfn.LOGNORM.INV(Table3[[#This Row],[RV lognorm]],(LN(ImpLow1)+LN(ImpUp1))/2,(LN(ImpUp1)-LN(ImpLow1))/3.29)</f>
        <v>0</v>
      </c>
      <c r="L4368">
        <f>_xlfn.BINOM.INV(BinomTrials,_xlfn.GAMMA.INV(Table3[[#This Row],[RV gamma]],GammaShape2,GammaRate2)/BinomTrials,Table3[[#This Row],[RV binom]])</f>
        <v>0</v>
      </c>
      <c r="M4368" s="1">
        <f>Table3[[#This Row],[Risk 2 simulated occurences]]*_xlfn.LOGNORM.INV(Table3[[#This Row],[RV lognorm]],(LN(ImpLow2)+LN(ImpUp2))/2,(LN(ImpUp2)-LN(ImpLow2))/3.29)</f>
        <v>0</v>
      </c>
    </row>
    <row r="4369" spans="7:13">
      <c r="G4369">
        <v>0.47695644035793677</v>
      </c>
      <c r="H4369">
        <v>0.56473989997279828</v>
      </c>
      <c r="I4369">
        <v>0.65252335958765972</v>
      </c>
      <c r="J4369">
        <f>_xlfn.BINOM.INV(BinomTrials,_xlfn.GAMMA.INV(Table3[[#This Row],[RV gamma]],GammaShape1,GammaRate1)/BinomTrials,Table3[[#This Row],[RV binom]])</f>
        <v>0</v>
      </c>
      <c r="K4369" s="1">
        <f>Table3[[#This Row],[Risk 1 Simulated occurences]]*_xlfn.LOGNORM.INV(Table3[[#This Row],[RV lognorm]],(LN(ImpLow1)+LN(ImpUp1))/2,(LN(ImpUp1)-LN(ImpLow1))/3.29)</f>
        <v>0</v>
      </c>
      <c r="L4369">
        <f>_xlfn.BINOM.INV(BinomTrials,_xlfn.GAMMA.INV(Table3[[#This Row],[RV gamma]],GammaShape2,GammaRate2)/BinomTrials,Table3[[#This Row],[RV binom]])</f>
        <v>0</v>
      </c>
      <c r="M4369" s="1">
        <f>Table3[[#This Row],[Risk 2 simulated occurences]]*_xlfn.LOGNORM.INV(Table3[[#This Row],[RV lognorm]],(LN(ImpLow2)+LN(ImpUp2))/2,(LN(ImpUp2)-LN(ImpLow2))/3.29)</f>
        <v>0</v>
      </c>
    </row>
    <row r="4370" spans="7:13">
      <c r="G4370">
        <v>0.20689309584297849</v>
      </c>
      <c r="H4370">
        <v>0.58349884282029185</v>
      </c>
      <c r="I4370">
        <v>0.96010458979760516</v>
      </c>
      <c r="J4370">
        <f>_xlfn.BINOM.INV(BinomTrials,_xlfn.GAMMA.INV(Table3[[#This Row],[RV gamma]],GammaShape1,GammaRate1)/BinomTrials,Table3[[#This Row],[RV binom]])</f>
        <v>0</v>
      </c>
      <c r="K4370" s="1">
        <f>Table3[[#This Row],[Risk 1 Simulated occurences]]*_xlfn.LOGNORM.INV(Table3[[#This Row],[RV lognorm]],(LN(ImpLow1)+LN(ImpUp1))/2,(LN(ImpUp1)-LN(ImpLow1))/3.29)</f>
        <v>0</v>
      </c>
      <c r="L4370">
        <f>_xlfn.BINOM.INV(BinomTrials,_xlfn.GAMMA.INV(Table3[[#This Row],[RV gamma]],GammaShape2,GammaRate2)/BinomTrials,Table3[[#This Row],[RV binom]])</f>
        <v>0</v>
      </c>
      <c r="M4370" s="1">
        <f>Table3[[#This Row],[Risk 2 simulated occurences]]*_xlfn.LOGNORM.INV(Table3[[#This Row],[RV lognorm]],(LN(ImpLow2)+LN(ImpUp2))/2,(LN(ImpUp2)-LN(ImpLow2))/3.29)</f>
        <v>0</v>
      </c>
    </row>
    <row r="4371" spans="7:13">
      <c r="G4371">
        <v>0.25226183293958282</v>
      </c>
      <c r="H4371">
        <v>0.8650512806442805</v>
      </c>
      <c r="I4371">
        <v>0.47784072834897823</v>
      </c>
      <c r="J4371">
        <f>_xlfn.BINOM.INV(BinomTrials,_xlfn.GAMMA.INV(Table3[[#This Row],[RV gamma]],GammaShape1,GammaRate1)/BinomTrials,Table3[[#This Row],[RV binom]])</f>
        <v>1</v>
      </c>
      <c r="K4371" s="1">
        <f>Table3[[#This Row],[Risk 1 Simulated occurences]]*_xlfn.LOGNORM.INV(Table3[[#This Row],[RV lognorm]],(LN(ImpLow1)+LN(ImpUp1))/2,(LN(ImpUp1)-LN(ImpLow1))/3.29)</f>
        <v>30416.435182055407</v>
      </c>
      <c r="L4371">
        <f>_xlfn.BINOM.INV(BinomTrials,_xlfn.GAMMA.INV(Table3[[#This Row],[RV gamma]],GammaShape2,GammaRate2)/BinomTrials,Table3[[#This Row],[RV binom]])</f>
        <v>1</v>
      </c>
      <c r="M4371" s="1">
        <f>Table3[[#This Row],[Risk 2 simulated occurences]]*_xlfn.LOGNORM.INV(Table3[[#This Row],[RV lognorm]],(LN(ImpLow2)+LN(ImpUp2))/2,(LN(ImpUp2)-LN(ImpLow2))/3.29)</f>
        <v>3041643.5182055421</v>
      </c>
    </row>
    <row r="4372" spans="7:13">
      <c r="G4372">
        <v>0.76462621556810395</v>
      </c>
      <c r="H4372">
        <v>0.91687378842238043</v>
      </c>
      <c r="I4372">
        <v>6.9121361276657023E-2</v>
      </c>
      <c r="J4372">
        <f>_xlfn.BINOM.INV(BinomTrials,_xlfn.GAMMA.INV(Table3[[#This Row],[RV gamma]],GammaShape1,GammaRate1)/BinomTrials,Table3[[#This Row],[RV binom]])</f>
        <v>2</v>
      </c>
      <c r="K4372" s="1">
        <f>Table3[[#This Row],[Risk 1 Simulated occurences]]*_xlfn.LOGNORM.INV(Table3[[#This Row],[RV lognorm]],(LN(ImpLow1)+LN(ImpUp1))/2,(LN(ImpUp1)-LN(ImpLow1))/3.29)</f>
        <v>22411.069318542843</v>
      </c>
      <c r="L4372">
        <f>_xlfn.BINOM.INV(BinomTrials,_xlfn.GAMMA.INV(Table3[[#This Row],[RV gamma]],GammaShape2,GammaRate2)/BinomTrials,Table3[[#This Row],[RV binom]])</f>
        <v>1</v>
      </c>
      <c r="M4372" s="1">
        <f>Table3[[#This Row],[Risk 2 simulated occurences]]*_xlfn.LOGNORM.INV(Table3[[#This Row],[RV lognorm]],(LN(ImpLow2)+LN(ImpUp2))/2,(LN(ImpUp2)-LN(ImpLow2))/3.29)</f>
        <v>1120553.4659271406</v>
      </c>
    </row>
    <row r="4373" spans="7:13">
      <c r="G4373">
        <v>7.2805053122716512E-2</v>
      </c>
      <c r="H4373">
        <v>0.89776201494865215</v>
      </c>
      <c r="I4373">
        <v>0.72271897677458774</v>
      </c>
      <c r="J4373">
        <f>_xlfn.BINOM.INV(BinomTrials,_xlfn.GAMMA.INV(Table3[[#This Row],[RV gamma]],GammaShape1,GammaRate1)/BinomTrials,Table3[[#This Row],[RV binom]])</f>
        <v>1</v>
      </c>
      <c r="K4373" s="1">
        <f>Table3[[#This Row],[Risk 1 Simulated occurences]]*_xlfn.LOGNORM.INV(Table3[[#This Row],[RV lognorm]],(LN(ImpLow1)+LN(ImpUp1))/2,(LN(ImpUp1)-LN(ImpLow1))/3.29)</f>
        <v>47820.749193780306</v>
      </c>
      <c r="L4373">
        <f>_xlfn.BINOM.INV(BinomTrials,_xlfn.GAMMA.INV(Table3[[#This Row],[RV gamma]],GammaShape2,GammaRate2)/BinomTrials,Table3[[#This Row],[RV binom]])</f>
        <v>1</v>
      </c>
      <c r="M4373" s="1">
        <f>Table3[[#This Row],[Risk 2 simulated occurences]]*_xlfn.LOGNORM.INV(Table3[[#This Row],[RV lognorm]],(LN(ImpLow2)+LN(ImpUp2))/2,(LN(ImpUp2)-LN(ImpLow2))/3.29)</f>
        <v>4782074.9193780329</v>
      </c>
    </row>
    <row r="4374" spans="7:13">
      <c r="G4374">
        <v>0.63452783349646624</v>
      </c>
      <c r="H4374">
        <v>0.68618524199639697</v>
      </c>
      <c r="I4374">
        <v>0.73784265049632758</v>
      </c>
      <c r="J4374">
        <f>_xlfn.BINOM.INV(BinomTrials,_xlfn.GAMMA.INV(Table3[[#This Row],[RV gamma]],GammaShape1,GammaRate1)/BinomTrials,Table3[[#This Row],[RV binom]])</f>
        <v>1</v>
      </c>
      <c r="K4374" s="1">
        <f>Table3[[#This Row],[Risk 1 Simulated occurences]]*_xlfn.LOGNORM.INV(Table3[[#This Row],[RV lognorm]],(LN(ImpLow1)+LN(ImpUp1))/2,(LN(ImpUp1)-LN(ImpLow1))/3.29)</f>
        <v>49377.424845319103</v>
      </c>
      <c r="L4374">
        <f>_xlfn.BINOM.INV(BinomTrials,_xlfn.GAMMA.INV(Table3[[#This Row],[RV gamma]],GammaShape2,GammaRate2)/BinomTrials,Table3[[#This Row],[RV binom]])</f>
        <v>0</v>
      </c>
      <c r="M4374" s="1">
        <f>Table3[[#This Row],[Risk 2 simulated occurences]]*_xlfn.LOGNORM.INV(Table3[[#This Row],[RV lognorm]],(LN(ImpLow2)+LN(ImpUp2))/2,(LN(ImpUp2)-LN(ImpLow2))/3.29)</f>
        <v>0</v>
      </c>
    </row>
    <row r="4375" spans="7:13">
      <c r="G4375">
        <v>0.50929757510744855</v>
      </c>
      <c r="H4375">
        <v>0.71536223344288874</v>
      </c>
      <c r="I4375">
        <v>0.92142689177832882</v>
      </c>
      <c r="J4375">
        <f>_xlfn.BINOM.INV(BinomTrials,_xlfn.GAMMA.INV(Table3[[#This Row],[RV gamma]],GammaShape1,GammaRate1)/BinomTrials,Table3[[#This Row],[RV binom]])</f>
        <v>1</v>
      </c>
      <c r="K4375" s="1">
        <f>Table3[[#This Row],[Risk 1 Simulated occurences]]*_xlfn.LOGNORM.INV(Table3[[#This Row],[RV lognorm]],(LN(ImpLow1)+LN(ImpUp1))/2,(LN(ImpUp1)-LN(ImpLow1))/3.29)</f>
        <v>85115.887109876494</v>
      </c>
      <c r="L4375">
        <f>_xlfn.BINOM.INV(BinomTrials,_xlfn.GAMMA.INV(Table3[[#This Row],[RV gamma]],GammaShape2,GammaRate2)/BinomTrials,Table3[[#This Row],[RV binom]])</f>
        <v>0</v>
      </c>
      <c r="M4375" s="1">
        <f>Table3[[#This Row],[Risk 2 simulated occurences]]*_xlfn.LOGNORM.INV(Table3[[#This Row],[RV lognorm]],(LN(ImpLow2)+LN(ImpUp2))/2,(LN(ImpUp2)-LN(ImpLow2))/3.29)</f>
        <v>0</v>
      </c>
    </row>
    <row r="4376" spans="7:13">
      <c r="G4376">
        <v>0.76434483088755278</v>
      </c>
      <c r="H4376">
        <v>9.3057474630445933E-2</v>
      </c>
      <c r="I4376">
        <v>0.42177011837333911</v>
      </c>
      <c r="J4376">
        <f>_xlfn.BINOM.INV(BinomTrials,_xlfn.GAMMA.INV(Table3[[#This Row],[RV gamma]],GammaShape1,GammaRate1)/BinomTrials,Table3[[#This Row],[RV binom]])</f>
        <v>0</v>
      </c>
      <c r="K4376" s="1">
        <f>Table3[[#This Row],[Risk 1 Simulated occurences]]*_xlfn.LOGNORM.INV(Table3[[#This Row],[RV lognorm]],(LN(ImpLow1)+LN(ImpUp1))/2,(LN(ImpUp1)-LN(ImpLow1))/3.29)</f>
        <v>0</v>
      </c>
      <c r="L4376">
        <f>_xlfn.BINOM.INV(BinomTrials,_xlfn.GAMMA.INV(Table3[[#This Row],[RV gamma]],GammaShape2,GammaRate2)/BinomTrials,Table3[[#This Row],[RV binom]])</f>
        <v>0</v>
      </c>
      <c r="M4376" s="1">
        <f>Table3[[#This Row],[Risk 2 simulated occurences]]*_xlfn.LOGNORM.INV(Table3[[#This Row],[RV lognorm]],(LN(ImpLow2)+LN(ImpUp2))/2,(LN(ImpUp2)-LN(ImpLow2))/3.29)</f>
        <v>0</v>
      </c>
    </row>
    <row r="4377" spans="7:13">
      <c r="G4377">
        <v>0.34357272709886205</v>
      </c>
      <c r="H4377">
        <v>1.6976113904722086E-2</v>
      </c>
      <c r="I4377">
        <v>0.69037950071058218</v>
      </c>
      <c r="J4377">
        <f>_xlfn.BINOM.INV(BinomTrials,_xlfn.GAMMA.INV(Table3[[#This Row],[RV gamma]],GammaShape1,GammaRate1)/BinomTrials,Table3[[#This Row],[RV binom]])</f>
        <v>0</v>
      </c>
      <c r="K4377" s="1">
        <f>Table3[[#This Row],[Risk 1 Simulated occurences]]*_xlfn.LOGNORM.INV(Table3[[#This Row],[RV lognorm]],(LN(ImpLow1)+LN(ImpUp1))/2,(LN(ImpUp1)-LN(ImpLow1))/3.29)</f>
        <v>0</v>
      </c>
      <c r="L4377">
        <f>_xlfn.BINOM.INV(BinomTrials,_xlfn.GAMMA.INV(Table3[[#This Row],[RV gamma]],GammaShape2,GammaRate2)/BinomTrials,Table3[[#This Row],[RV binom]])</f>
        <v>0</v>
      </c>
      <c r="M4377" s="1">
        <f>Table3[[#This Row],[Risk 2 simulated occurences]]*_xlfn.LOGNORM.INV(Table3[[#This Row],[RV lognorm]],(LN(ImpLow2)+LN(ImpUp2))/2,(LN(ImpUp2)-LN(ImpLow2))/3.29)</f>
        <v>0</v>
      </c>
    </row>
    <row r="4378" spans="7:13">
      <c r="G4378">
        <v>0.42682435057443768</v>
      </c>
      <c r="H4378">
        <v>0.31754639666413254</v>
      </c>
      <c r="I4378">
        <v>0.20826844275382742</v>
      </c>
      <c r="J4378">
        <f>_xlfn.BINOM.INV(BinomTrials,_xlfn.GAMMA.INV(Table3[[#This Row],[RV gamma]],GammaShape1,GammaRate1)/BinomTrials,Table3[[#This Row],[RV binom]])</f>
        <v>0</v>
      </c>
      <c r="K4378" s="1">
        <f>Table3[[#This Row],[Risk 1 Simulated occurences]]*_xlfn.LOGNORM.INV(Table3[[#This Row],[RV lognorm]],(LN(ImpLow1)+LN(ImpUp1))/2,(LN(ImpUp1)-LN(ImpLow1))/3.29)</f>
        <v>0</v>
      </c>
      <c r="L4378">
        <f>_xlfn.BINOM.INV(BinomTrials,_xlfn.GAMMA.INV(Table3[[#This Row],[RV gamma]],GammaShape2,GammaRate2)/BinomTrials,Table3[[#This Row],[RV binom]])</f>
        <v>0</v>
      </c>
      <c r="M4378" s="1">
        <f>Table3[[#This Row],[Risk 2 simulated occurences]]*_xlfn.LOGNORM.INV(Table3[[#This Row],[RV lognorm]],(LN(ImpLow2)+LN(ImpUp2))/2,(LN(ImpUp2)-LN(ImpLow2))/3.29)</f>
        <v>0</v>
      </c>
    </row>
    <row r="4379" spans="7:13">
      <c r="G4379">
        <v>0.6368601045742911</v>
      </c>
      <c r="H4379">
        <v>2.2887340757477724E-3</v>
      </c>
      <c r="I4379">
        <v>0.36771736357720447</v>
      </c>
      <c r="J4379">
        <f>_xlfn.BINOM.INV(BinomTrials,_xlfn.GAMMA.INV(Table3[[#This Row],[RV gamma]],GammaShape1,GammaRate1)/BinomTrials,Table3[[#This Row],[RV binom]])</f>
        <v>0</v>
      </c>
      <c r="K4379" s="1">
        <f>Table3[[#This Row],[Risk 1 Simulated occurences]]*_xlfn.LOGNORM.INV(Table3[[#This Row],[RV lognorm]],(LN(ImpLow1)+LN(ImpUp1))/2,(LN(ImpUp1)-LN(ImpLow1))/3.29)</f>
        <v>0</v>
      </c>
      <c r="L4379">
        <f>_xlfn.BINOM.INV(BinomTrials,_xlfn.GAMMA.INV(Table3[[#This Row],[RV gamma]],GammaShape2,GammaRate2)/BinomTrials,Table3[[#This Row],[RV binom]])</f>
        <v>0</v>
      </c>
      <c r="M4379" s="1">
        <f>Table3[[#This Row],[Risk 2 simulated occurences]]*_xlfn.LOGNORM.INV(Table3[[#This Row],[RV lognorm]],(LN(ImpLow2)+LN(ImpUp2))/2,(LN(ImpUp2)-LN(ImpLow2))/3.29)</f>
        <v>0</v>
      </c>
    </row>
    <row r="4380" spans="7:13">
      <c r="G4380">
        <v>0.7077775801102526</v>
      </c>
      <c r="H4380">
        <v>0.46675361109280661</v>
      </c>
      <c r="I4380">
        <v>0.22572964207536059</v>
      </c>
      <c r="J4380">
        <f>_xlfn.BINOM.INV(BinomTrials,_xlfn.GAMMA.INV(Table3[[#This Row],[RV gamma]],GammaShape1,GammaRate1)/BinomTrials,Table3[[#This Row],[RV binom]])</f>
        <v>0</v>
      </c>
      <c r="K4380" s="1">
        <f>Table3[[#This Row],[Risk 1 Simulated occurences]]*_xlfn.LOGNORM.INV(Table3[[#This Row],[RV lognorm]],(LN(ImpLow1)+LN(ImpUp1))/2,(LN(ImpUp1)-LN(ImpLow1))/3.29)</f>
        <v>0</v>
      </c>
      <c r="L4380">
        <f>_xlfn.BINOM.INV(BinomTrials,_xlfn.GAMMA.INV(Table3[[#This Row],[RV gamma]],GammaShape2,GammaRate2)/BinomTrials,Table3[[#This Row],[RV binom]])</f>
        <v>0</v>
      </c>
      <c r="M4380" s="1">
        <f>Table3[[#This Row],[Risk 2 simulated occurences]]*_xlfn.LOGNORM.INV(Table3[[#This Row],[RV lognorm]],(LN(ImpLow2)+LN(ImpUp2))/2,(LN(ImpUp2)-LN(ImpLow2))/3.29)</f>
        <v>0</v>
      </c>
    </row>
    <row r="4381" spans="7:13">
      <c r="G4381">
        <v>0.61778891301610928</v>
      </c>
      <c r="H4381">
        <v>0.72794163680073887</v>
      </c>
      <c r="I4381">
        <v>0.83809436058536846</v>
      </c>
      <c r="J4381">
        <f>_xlfn.BINOM.INV(BinomTrials,_xlfn.GAMMA.INV(Table3[[#This Row],[RV gamma]],GammaShape1,GammaRate1)/BinomTrials,Table3[[#This Row],[RV binom]])</f>
        <v>1</v>
      </c>
      <c r="K4381" s="1">
        <f>Table3[[#This Row],[Risk 1 Simulated occurences]]*_xlfn.LOGNORM.INV(Table3[[#This Row],[RV lognorm]],(LN(ImpLow1)+LN(ImpUp1))/2,(LN(ImpUp1)-LN(ImpLow1))/3.29)</f>
        <v>63080.548110418509</v>
      </c>
      <c r="L4381">
        <f>_xlfn.BINOM.INV(BinomTrials,_xlfn.GAMMA.INV(Table3[[#This Row],[RV gamma]],GammaShape2,GammaRate2)/BinomTrials,Table3[[#This Row],[RV binom]])</f>
        <v>0</v>
      </c>
      <c r="M4381" s="1">
        <f>Table3[[#This Row],[Risk 2 simulated occurences]]*_xlfn.LOGNORM.INV(Table3[[#This Row],[RV lognorm]],(LN(ImpLow2)+LN(ImpUp2))/2,(LN(ImpUp2)-LN(ImpLow2))/3.29)</f>
        <v>0</v>
      </c>
    </row>
    <row r="4382" spans="7:13">
      <c r="G4382">
        <v>0.17826106174767997</v>
      </c>
      <c r="H4382">
        <v>0.51508971001724235</v>
      </c>
      <c r="I4382">
        <v>0.85191835828680473</v>
      </c>
      <c r="J4382">
        <f>_xlfn.BINOM.INV(BinomTrials,_xlfn.GAMMA.INV(Table3[[#This Row],[RV gamma]],GammaShape1,GammaRate1)/BinomTrials,Table3[[#This Row],[RV binom]])</f>
        <v>0</v>
      </c>
      <c r="K4382" s="1">
        <f>Table3[[#This Row],[Risk 1 Simulated occurences]]*_xlfn.LOGNORM.INV(Table3[[#This Row],[RV lognorm]],(LN(ImpLow1)+LN(ImpUp1))/2,(LN(ImpUp1)-LN(ImpLow1))/3.29)</f>
        <v>0</v>
      </c>
      <c r="L4382">
        <f>_xlfn.BINOM.INV(BinomTrials,_xlfn.GAMMA.INV(Table3[[#This Row],[RV gamma]],GammaShape2,GammaRate2)/BinomTrials,Table3[[#This Row],[RV binom]])</f>
        <v>0</v>
      </c>
      <c r="M4382" s="1">
        <f>Table3[[#This Row],[Risk 2 simulated occurences]]*_xlfn.LOGNORM.INV(Table3[[#This Row],[RV lognorm]],(LN(ImpLow2)+LN(ImpUp2))/2,(LN(ImpUp2)-LN(ImpLow2))/3.29)</f>
        <v>0</v>
      </c>
    </row>
    <row r="4383" spans="7:13">
      <c r="G4383">
        <v>3.3664793257445466E-2</v>
      </c>
      <c r="H4383">
        <v>0.11275625979190518</v>
      </c>
      <c r="I4383">
        <v>0.1918477263263649</v>
      </c>
      <c r="J4383">
        <f>_xlfn.BINOM.INV(BinomTrials,_xlfn.GAMMA.INV(Table3[[#This Row],[RV gamma]],GammaShape1,GammaRate1)/BinomTrials,Table3[[#This Row],[RV binom]])</f>
        <v>0</v>
      </c>
      <c r="K4383" s="1">
        <f>Table3[[#This Row],[Risk 1 Simulated occurences]]*_xlfn.LOGNORM.INV(Table3[[#This Row],[RV lognorm]],(LN(ImpLow1)+LN(ImpUp1))/2,(LN(ImpUp1)-LN(ImpLow1))/3.29)</f>
        <v>0</v>
      </c>
      <c r="L4383">
        <f>_xlfn.BINOM.INV(BinomTrials,_xlfn.GAMMA.INV(Table3[[#This Row],[RV gamma]],GammaShape2,GammaRate2)/BinomTrials,Table3[[#This Row],[RV binom]])</f>
        <v>0</v>
      </c>
      <c r="M4383" s="1">
        <f>Table3[[#This Row],[Risk 2 simulated occurences]]*_xlfn.LOGNORM.INV(Table3[[#This Row],[RV lognorm]],(LN(ImpLow2)+LN(ImpUp2))/2,(LN(ImpUp2)-LN(ImpLow2))/3.29)</f>
        <v>0</v>
      </c>
    </row>
    <row r="4384" spans="7:13">
      <c r="G4384">
        <v>0.80418027788595314</v>
      </c>
      <c r="H4384">
        <v>9.4458322550383542E-2</v>
      </c>
      <c r="I4384">
        <v>0.38473636721481402</v>
      </c>
      <c r="J4384">
        <f>_xlfn.BINOM.INV(BinomTrials,_xlfn.GAMMA.INV(Table3[[#This Row],[RV gamma]],GammaShape1,GammaRate1)/BinomTrials,Table3[[#This Row],[RV binom]])</f>
        <v>0</v>
      </c>
      <c r="K4384" s="1">
        <f>Table3[[#This Row],[Risk 1 Simulated occurences]]*_xlfn.LOGNORM.INV(Table3[[#This Row],[RV lognorm]],(LN(ImpLow1)+LN(ImpUp1))/2,(LN(ImpUp1)-LN(ImpLow1))/3.29)</f>
        <v>0</v>
      </c>
      <c r="L4384">
        <f>_xlfn.BINOM.INV(BinomTrials,_xlfn.GAMMA.INV(Table3[[#This Row],[RV gamma]],GammaShape2,GammaRate2)/BinomTrials,Table3[[#This Row],[RV binom]])</f>
        <v>0</v>
      </c>
      <c r="M4384" s="1">
        <f>Table3[[#This Row],[Risk 2 simulated occurences]]*_xlfn.LOGNORM.INV(Table3[[#This Row],[RV lognorm]],(LN(ImpLow2)+LN(ImpUp2))/2,(LN(ImpUp2)-LN(ImpLow2))/3.29)</f>
        <v>0</v>
      </c>
    </row>
    <row r="4385" spans="7:13">
      <c r="G4385">
        <v>0.85793042921364793</v>
      </c>
      <c r="H4385">
        <v>0.56102710429626845</v>
      </c>
      <c r="I4385">
        <v>0.26412377937888903</v>
      </c>
      <c r="J4385">
        <f>_xlfn.BINOM.INV(BinomTrials,_xlfn.GAMMA.INV(Table3[[#This Row],[RV gamma]],GammaShape1,GammaRate1)/BinomTrials,Table3[[#This Row],[RV binom]])</f>
        <v>1</v>
      </c>
      <c r="K4385" s="1">
        <f>Table3[[#This Row],[Risk 1 Simulated occurences]]*_xlfn.LOGNORM.INV(Table3[[#This Row],[RV lognorm]],(LN(ImpLow1)+LN(ImpUp1))/2,(LN(ImpUp1)-LN(ImpLow1))/3.29)</f>
        <v>20337.75070732916</v>
      </c>
      <c r="L4385">
        <f>_xlfn.BINOM.INV(BinomTrials,_xlfn.GAMMA.INV(Table3[[#This Row],[RV gamma]],GammaShape2,GammaRate2)/BinomTrials,Table3[[#This Row],[RV binom]])</f>
        <v>0</v>
      </c>
      <c r="M4385" s="1">
        <f>Table3[[#This Row],[Risk 2 simulated occurences]]*_xlfn.LOGNORM.INV(Table3[[#This Row],[RV lognorm]],(LN(ImpLow2)+LN(ImpUp2))/2,(LN(ImpUp2)-LN(ImpLow2))/3.29)</f>
        <v>0</v>
      </c>
    </row>
    <row r="4386" spans="7:13">
      <c r="G4386">
        <v>0.23672379378076819</v>
      </c>
      <c r="H4386">
        <v>0.18254190738431267</v>
      </c>
      <c r="I4386">
        <v>0.12836002098785715</v>
      </c>
      <c r="J4386">
        <f>_xlfn.BINOM.INV(BinomTrials,_xlfn.GAMMA.INV(Table3[[#This Row],[RV gamma]],GammaShape1,GammaRate1)/BinomTrials,Table3[[#This Row],[RV binom]])</f>
        <v>0</v>
      </c>
      <c r="K4386" s="1">
        <f>Table3[[#This Row],[Risk 1 Simulated occurences]]*_xlfn.LOGNORM.INV(Table3[[#This Row],[RV lognorm]],(LN(ImpLow1)+LN(ImpUp1))/2,(LN(ImpUp1)-LN(ImpLow1))/3.29)</f>
        <v>0</v>
      </c>
      <c r="L4386">
        <f>_xlfn.BINOM.INV(BinomTrials,_xlfn.GAMMA.INV(Table3[[#This Row],[RV gamma]],GammaShape2,GammaRate2)/BinomTrials,Table3[[#This Row],[RV binom]])</f>
        <v>0</v>
      </c>
      <c r="M4386" s="1">
        <f>Table3[[#This Row],[Risk 2 simulated occurences]]*_xlfn.LOGNORM.INV(Table3[[#This Row],[RV lognorm]],(LN(ImpLow2)+LN(ImpUp2))/2,(LN(ImpUp2)-LN(ImpLow2))/3.29)</f>
        <v>0</v>
      </c>
    </row>
    <row r="4387" spans="7:13">
      <c r="G4387">
        <v>0.61680207337103876</v>
      </c>
      <c r="H4387">
        <v>0.98183740814302001</v>
      </c>
      <c r="I4387">
        <v>0.34687274291500109</v>
      </c>
      <c r="J4387">
        <f>_xlfn.BINOM.INV(BinomTrials,_xlfn.GAMMA.INV(Table3[[#This Row],[RV gamma]],GammaShape1,GammaRate1)/BinomTrials,Table3[[#This Row],[RV binom]])</f>
        <v>2</v>
      </c>
      <c r="K4387" s="1">
        <f>Table3[[#This Row],[Risk 1 Simulated occurences]]*_xlfn.LOGNORM.INV(Table3[[#This Row],[RV lognorm]],(LN(ImpLow1)+LN(ImpUp1))/2,(LN(ImpUp1)-LN(ImpLow1))/3.29)</f>
        <v>48011.011436342502</v>
      </c>
      <c r="L4387">
        <f>_xlfn.BINOM.INV(BinomTrials,_xlfn.GAMMA.INV(Table3[[#This Row],[RV gamma]],GammaShape2,GammaRate2)/BinomTrials,Table3[[#This Row],[RV binom]])</f>
        <v>1</v>
      </c>
      <c r="M4387" s="1">
        <f>Table3[[#This Row],[Risk 2 simulated occurences]]*_xlfn.LOGNORM.INV(Table3[[#This Row],[RV lognorm]],(LN(ImpLow2)+LN(ImpUp2))/2,(LN(ImpUp2)-LN(ImpLow2))/3.29)</f>
        <v>2400550.5718171219</v>
      </c>
    </row>
    <row r="4388" spans="7:13">
      <c r="G4388">
        <v>0.59244714704921797</v>
      </c>
      <c r="H4388">
        <v>0.74131865973645761</v>
      </c>
      <c r="I4388">
        <v>0.89019017242369713</v>
      </c>
      <c r="J4388">
        <f>_xlfn.BINOM.INV(BinomTrials,_xlfn.GAMMA.INV(Table3[[#This Row],[RV gamma]],GammaShape1,GammaRate1)/BinomTrials,Table3[[#This Row],[RV binom]])</f>
        <v>1</v>
      </c>
      <c r="K4388" s="1">
        <f>Table3[[#This Row],[Risk 1 Simulated occurences]]*_xlfn.LOGNORM.INV(Table3[[#This Row],[RV lognorm]],(LN(ImpLow1)+LN(ImpUp1))/2,(LN(ImpUp1)-LN(ImpLow1))/3.29)</f>
        <v>74664.213742620224</v>
      </c>
      <c r="L4388">
        <f>_xlfn.BINOM.INV(BinomTrials,_xlfn.GAMMA.INV(Table3[[#This Row],[RV gamma]],GammaShape2,GammaRate2)/BinomTrials,Table3[[#This Row],[RV binom]])</f>
        <v>0</v>
      </c>
      <c r="M4388" s="1">
        <f>Table3[[#This Row],[Risk 2 simulated occurences]]*_xlfn.LOGNORM.INV(Table3[[#This Row],[RV lognorm]],(LN(ImpLow2)+LN(ImpUp2))/2,(LN(ImpUp2)-LN(ImpLow2))/3.29)</f>
        <v>0</v>
      </c>
    </row>
    <row r="4389" spans="7:13">
      <c r="G4389">
        <v>0.2592004562072458</v>
      </c>
      <c r="H4389">
        <v>0.34271419064268199</v>
      </c>
      <c r="I4389">
        <v>0.42622792507811819</v>
      </c>
      <c r="J4389">
        <f>_xlfn.BINOM.INV(BinomTrials,_xlfn.GAMMA.INV(Table3[[#This Row],[RV gamma]],GammaShape1,GammaRate1)/BinomTrials,Table3[[#This Row],[RV binom]])</f>
        <v>0</v>
      </c>
      <c r="K4389" s="1">
        <f>Table3[[#This Row],[Risk 1 Simulated occurences]]*_xlfn.LOGNORM.INV(Table3[[#This Row],[RV lognorm]],(LN(ImpLow1)+LN(ImpUp1))/2,(LN(ImpUp1)-LN(ImpLow1))/3.29)</f>
        <v>0</v>
      </c>
      <c r="L4389">
        <f>_xlfn.BINOM.INV(BinomTrials,_xlfn.GAMMA.INV(Table3[[#This Row],[RV gamma]],GammaShape2,GammaRate2)/BinomTrials,Table3[[#This Row],[RV binom]])</f>
        <v>0</v>
      </c>
      <c r="M4389" s="1">
        <f>Table3[[#This Row],[Risk 2 simulated occurences]]*_xlfn.LOGNORM.INV(Table3[[#This Row],[RV lognorm]],(LN(ImpLow2)+LN(ImpUp2))/2,(LN(ImpUp2)-LN(ImpLow2))/3.29)</f>
        <v>0</v>
      </c>
    </row>
    <row r="4390" spans="7:13">
      <c r="G4390">
        <v>0.38206747518017303</v>
      </c>
      <c r="H4390">
        <v>0.9974021315562549</v>
      </c>
      <c r="I4390">
        <v>0.61273678793233666</v>
      </c>
      <c r="J4390">
        <f>_xlfn.BINOM.INV(BinomTrials,_xlfn.GAMMA.INV(Table3[[#This Row],[RV gamma]],GammaShape1,GammaRate1)/BinomTrials,Table3[[#This Row],[RV binom]])</f>
        <v>3</v>
      </c>
      <c r="K4390" s="1">
        <f>Table3[[#This Row],[Risk 1 Simulated occurences]]*_xlfn.LOGNORM.INV(Table3[[#This Row],[RV lognorm]],(LN(ImpLow1)+LN(ImpUp1))/2,(LN(ImpUp1)-LN(ImpLow1))/3.29)</f>
        <v>115928.68937820419</v>
      </c>
      <c r="L4390">
        <f>_xlfn.BINOM.INV(BinomTrials,_xlfn.GAMMA.INV(Table3[[#This Row],[RV gamma]],GammaShape2,GammaRate2)/BinomTrials,Table3[[#This Row],[RV binom]])</f>
        <v>2</v>
      </c>
      <c r="M4390" s="1">
        <f>Table3[[#This Row],[Risk 2 simulated occurences]]*_xlfn.LOGNORM.INV(Table3[[#This Row],[RV lognorm]],(LN(ImpLow2)+LN(ImpUp2))/2,(LN(ImpUp2)-LN(ImpLow2))/3.29)</f>
        <v>7728579.2918802826</v>
      </c>
    </row>
    <row r="4391" spans="7:13">
      <c r="G4391">
        <v>0.4080553531684239</v>
      </c>
      <c r="H4391">
        <v>0.3376250659756479</v>
      </c>
      <c r="I4391">
        <v>0.2671947787828719</v>
      </c>
      <c r="J4391">
        <f>_xlfn.BINOM.INV(BinomTrials,_xlfn.GAMMA.INV(Table3[[#This Row],[RV gamma]],GammaShape1,GammaRate1)/BinomTrials,Table3[[#This Row],[RV binom]])</f>
        <v>0</v>
      </c>
      <c r="K4391" s="1">
        <f>Table3[[#This Row],[Risk 1 Simulated occurences]]*_xlfn.LOGNORM.INV(Table3[[#This Row],[RV lognorm]],(LN(ImpLow1)+LN(ImpUp1))/2,(LN(ImpUp1)-LN(ImpLow1))/3.29)</f>
        <v>0</v>
      </c>
      <c r="L4391">
        <f>_xlfn.BINOM.INV(BinomTrials,_xlfn.GAMMA.INV(Table3[[#This Row],[RV gamma]],GammaShape2,GammaRate2)/BinomTrials,Table3[[#This Row],[RV binom]])</f>
        <v>0</v>
      </c>
      <c r="M4391" s="1">
        <f>Table3[[#This Row],[Risk 2 simulated occurences]]*_xlfn.LOGNORM.INV(Table3[[#This Row],[RV lognorm]],(LN(ImpLow2)+LN(ImpUp2))/2,(LN(ImpUp2)-LN(ImpLow2))/3.29)</f>
        <v>0</v>
      </c>
    </row>
    <row r="4392" spans="7:13">
      <c r="G4392">
        <v>0.1863207017007846</v>
      </c>
      <c r="H4392">
        <v>0.46448385271452547</v>
      </c>
      <c r="I4392">
        <v>0.74264700372826631</v>
      </c>
      <c r="J4392">
        <f>_xlfn.BINOM.INV(BinomTrials,_xlfn.GAMMA.INV(Table3[[#This Row],[RV gamma]],GammaShape1,GammaRate1)/BinomTrials,Table3[[#This Row],[RV binom]])</f>
        <v>0</v>
      </c>
      <c r="K4392" s="1">
        <f>Table3[[#This Row],[Risk 1 Simulated occurences]]*_xlfn.LOGNORM.INV(Table3[[#This Row],[RV lognorm]],(LN(ImpLow1)+LN(ImpUp1))/2,(LN(ImpUp1)-LN(ImpLow1))/3.29)</f>
        <v>0</v>
      </c>
      <c r="L4392">
        <f>_xlfn.BINOM.INV(BinomTrials,_xlfn.GAMMA.INV(Table3[[#This Row],[RV gamma]],GammaShape2,GammaRate2)/BinomTrials,Table3[[#This Row],[RV binom]])</f>
        <v>0</v>
      </c>
      <c r="M4392" s="1">
        <f>Table3[[#This Row],[Risk 2 simulated occurences]]*_xlfn.LOGNORM.INV(Table3[[#This Row],[RV lognorm]],(LN(ImpLow2)+LN(ImpUp2))/2,(LN(ImpUp2)-LN(ImpLow2))/3.29)</f>
        <v>0</v>
      </c>
    </row>
    <row r="4393" spans="7:13">
      <c r="G4393">
        <v>0.49203348508665035</v>
      </c>
      <c r="H4393">
        <v>0.58011257302952579</v>
      </c>
      <c r="I4393">
        <v>0.66819166097240135</v>
      </c>
      <c r="J4393">
        <f>_xlfn.BINOM.INV(BinomTrials,_xlfn.GAMMA.INV(Table3[[#This Row],[RV gamma]],GammaShape1,GammaRate1)/BinomTrials,Table3[[#This Row],[RV binom]])</f>
        <v>0</v>
      </c>
      <c r="K4393" s="1">
        <f>Table3[[#This Row],[Risk 1 Simulated occurences]]*_xlfn.LOGNORM.INV(Table3[[#This Row],[RV lognorm]],(LN(ImpLow1)+LN(ImpUp1))/2,(LN(ImpUp1)-LN(ImpLow1))/3.29)</f>
        <v>0</v>
      </c>
      <c r="L4393">
        <f>_xlfn.BINOM.INV(BinomTrials,_xlfn.GAMMA.INV(Table3[[#This Row],[RV gamma]],GammaShape2,GammaRate2)/BinomTrials,Table3[[#This Row],[RV binom]])</f>
        <v>0</v>
      </c>
      <c r="M4393" s="1">
        <f>Table3[[#This Row],[Risk 2 simulated occurences]]*_xlfn.LOGNORM.INV(Table3[[#This Row],[RV lognorm]],(LN(ImpLow2)+LN(ImpUp2))/2,(LN(ImpUp2)-LN(ImpLow2))/3.29)</f>
        <v>0</v>
      </c>
    </row>
    <row r="4394" spans="7:13">
      <c r="G4394">
        <v>0.60678385133239621</v>
      </c>
      <c r="H4394">
        <v>0.95201490724087456</v>
      </c>
      <c r="I4394">
        <v>0.29724596314935292</v>
      </c>
      <c r="J4394">
        <f>_xlfn.BINOM.INV(BinomTrials,_xlfn.GAMMA.INV(Table3[[#This Row],[RV gamma]],GammaShape1,GammaRate1)/BinomTrials,Table3[[#This Row],[RV binom]])</f>
        <v>2</v>
      </c>
      <c r="K4394" s="1">
        <f>Table3[[#This Row],[Risk 1 Simulated occurences]]*_xlfn.LOGNORM.INV(Table3[[#This Row],[RV lognorm]],(LN(ImpLow1)+LN(ImpUp1))/2,(LN(ImpUp1)-LN(ImpLow1))/3.29)</f>
        <v>43573.769942377658</v>
      </c>
      <c r="L4394">
        <f>_xlfn.BINOM.INV(BinomTrials,_xlfn.GAMMA.INV(Table3[[#This Row],[RV gamma]],GammaShape2,GammaRate2)/BinomTrials,Table3[[#This Row],[RV binom]])</f>
        <v>1</v>
      </c>
      <c r="M4394" s="1">
        <f>Table3[[#This Row],[Risk 2 simulated occurences]]*_xlfn.LOGNORM.INV(Table3[[#This Row],[RV lognorm]],(LN(ImpLow2)+LN(ImpUp2))/2,(LN(ImpUp2)-LN(ImpLow2))/3.29)</f>
        <v>2178688.4971188838</v>
      </c>
    </row>
    <row r="4395" spans="7:13">
      <c r="G4395">
        <v>0.21618934358292693</v>
      </c>
      <c r="H4395">
        <v>0.51454599737867057</v>
      </c>
      <c r="I4395">
        <v>0.81290265117441429</v>
      </c>
      <c r="J4395">
        <f>_xlfn.BINOM.INV(BinomTrials,_xlfn.GAMMA.INV(Table3[[#This Row],[RV gamma]],GammaShape1,GammaRate1)/BinomTrials,Table3[[#This Row],[RV binom]])</f>
        <v>0</v>
      </c>
      <c r="K4395" s="1">
        <f>Table3[[#This Row],[Risk 1 Simulated occurences]]*_xlfn.LOGNORM.INV(Table3[[#This Row],[RV lognorm]],(LN(ImpLow1)+LN(ImpUp1))/2,(LN(ImpUp1)-LN(ImpLow1))/3.29)</f>
        <v>0</v>
      </c>
      <c r="L4395">
        <f>_xlfn.BINOM.INV(BinomTrials,_xlfn.GAMMA.INV(Table3[[#This Row],[RV gamma]],GammaShape2,GammaRate2)/BinomTrials,Table3[[#This Row],[RV binom]])</f>
        <v>0</v>
      </c>
      <c r="M4395" s="1">
        <f>Table3[[#This Row],[Risk 2 simulated occurences]]*_xlfn.LOGNORM.INV(Table3[[#This Row],[RV lognorm]],(LN(ImpLow2)+LN(ImpUp2))/2,(LN(ImpUp2)-LN(ImpLow2))/3.29)</f>
        <v>0</v>
      </c>
    </row>
    <row r="4396" spans="7:13">
      <c r="G4396">
        <v>0.49429759825314284</v>
      </c>
      <c r="H4396">
        <v>0.97457794331692993</v>
      </c>
      <c r="I4396">
        <v>0.45485828838071707</v>
      </c>
      <c r="J4396">
        <f>_xlfn.BINOM.INV(BinomTrials,_xlfn.GAMMA.INV(Table3[[#This Row],[RV gamma]],GammaShape1,GammaRate1)/BinomTrials,Table3[[#This Row],[RV binom]])</f>
        <v>2</v>
      </c>
      <c r="K4396" s="1">
        <f>Table3[[#This Row],[Risk 1 Simulated occurences]]*_xlfn.LOGNORM.INV(Table3[[#This Row],[RV lognorm]],(LN(ImpLow1)+LN(ImpUp1))/2,(LN(ImpUp1)-LN(ImpLow1))/3.29)</f>
        <v>58420.20993793277</v>
      </c>
      <c r="L4396">
        <f>_xlfn.BINOM.INV(BinomTrials,_xlfn.GAMMA.INV(Table3[[#This Row],[RV gamma]],GammaShape2,GammaRate2)/BinomTrials,Table3[[#This Row],[RV binom]])</f>
        <v>1</v>
      </c>
      <c r="M4396" s="1">
        <f>Table3[[#This Row],[Risk 2 simulated occurences]]*_xlfn.LOGNORM.INV(Table3[[#This Row],[RV lognorm]],(LN(ImpLow2)+LN(ImpUp2))/2,(LN(ImpUp2)-LN(ImpLow2))/3.29)</f>
        <v>2921010.4968966399</v>
      </c>
    </row>
    <row r="4397" spans="7:13">
      <c r="G4397">
        <v>0.65973384057159246</v>
      </c>
      <c r="H4397">
        <v>0.73149332764162367</v>
      </c>
      <c r="I4397">
        <v>0.80325281471165488</v>
      </c>
      <c r="J4397">
        <f>_xlfn.BINOM.INV(BinomTrials,_xlfn.GAMMA.INV(Table3[[#This Row],[RV gamma]],GammaShape1,GammaRate1)/BinomTrials,Table3[[#This Row],[RV binom]])</f>
        <v>1</v>
      </c>
      <c r="K4397" s="1">
        <f>Table3[[#This Row],[Risk 1 Simulated occurences]]*_xlfn.LOGNORM.INV(Table3[[#This Row],[RV lognorm]],(LN(ImpLow1)+LN(ImpUp1))/2,(LN(ImpUp1)-LN(ImpLow1))/3.29)</f>
        <v>57459.379112376715</v>
      </c>
      <c r="L4397">
        <f>_xlfn.BINOM.INV(BinomTrials,_xlfn.GAMMA.INV(Table3[[#This Row],[RV gamma]],GammaShape2,GammaRate2)/BinomTrials,Table3[[#This Row],[RV binom]])</f>
        <v>0</v>
      </c>
      <c r="M4397" s="1">
        <f>Table3[[#This Row],[Risk 2 simulated occurences]]*_xlfn.LOGNORM.INV(Table3[[#This Row],[RV lognorm]],(LN(ImpLow2)+LN(ImpUp2))/2,(LN(ImpUp2)-LN(ImpLow2))/3.29)</f>
        <v>0</v>
      </c>
    </row>
    <row r="4398" spans="7:13">
      <c r="G4398">
        <v>0.14665848675494011</v>
      </c>
      <c r="H4398">
        <v>0.20835767276974287</v>
      </c>
      <c r="I4398">
        <v>0.27005685878454561</v>
      </c>
      <c r="J4398">
        <f>_xlfn.BINOM.INV(BinomTrials,_xlfn.GAMMA.INV(Table3[[#This Row],[RV gamma]],GammaShape1,GammaRate1)/BinomTrials,Table3[[#This Row],[RV binom]])</f>
        <v>0</v>
      </c>
      <c r="K4398" s="1">
        <f>Table3[[#This Row],[Risk 1 Simulated occurences]]*_xlfn.LOGNORM.INV(Table3[[#This Row],[RV lognorm]],(LN(ImpLow1)+LN(ImpUp1))/2,(LN(ImpUp1)-LN(ImpLow1))/3.29)</f>
        <v>0</v>
      </c>
      <c r="L4398">
        <f>_xlfn.BINOM.INV(BinomTrials,_xlfn.GAMMA.INV(Table3[[#This Row],[RV gamma]],GammaShape2,GammaRate2)/BinomTrials,Table3[[#This Row],[RV binom]])</f>
        <v>0</v>
      </c>
      <c r="M4398" s="1">
        <f>Table3[[#This Row],[Risk 2 simulated occurences]]*_xlfn.LOGNORM.INV(Table3[[#This Row],[RV lognorm]],(LN(ImpLow2)+LN(ImpUp2))/2,(LN(ImpUp2)-LN(ImpLow2))/3.29)</f>
        <v>0</v>
      </c>
    </row>
    <row r="4399" spans="7:13">
      <c r="G4399">
        <v>0.88918689027856423</v>
      </c>
      <c r="H4399">
        <v>0.86740624106833997</v>
      </c>
      <c r="I4399">
        <v>0.84562559185811581</v>
      </c>
      <c r="J4399">
        <f>_xlfn.BINOM.INV(BinomTrials,_xlfn.GAMMA.INV(Table3[[#This Row],[RV gamma]],GammaShape1,GammaRate1)/BinomTrials,Table3[[#This Row],[RV binom]])</f>
        <v>1</v>
      </c>
      <c r="K4399" s="1">
        <f>Table3[[#This Row],[Risk 1 Simulated occurences]]*_xlfn.LOGNORM.INV(Table3[[#This Row],[RV lognorm]],(LN(ImpLow1)+LN(ImpUp1))/2,(LN(ImpUp1)-LN(ImpLow1))/3.29)</f>
        <v>64472.895452635727</v>
      </c>
      <c r="L4399">
        <f>_xlfn.BINOM.INV(BinomTrials,_xlfn.GAMMA.INV(Table3[[#This Row],[RV gamma]],GammaShape2,GammaRate2)/BinomTrials,Table3[[#This Row],[RV binom]])</f>
        <v>1</v>
      </c>
      <c r="M4399" s="1">
        <f>Table3[[#This Row],[Risk 2 simulated occurences]]*_xlfn.LOGNORM.INV(Table3[[#This Row],[RV lognorm]],(LN(ImpLow2)+LN(ImpUp2))/2,(LN(ImpUp2)-LN(ImpLow2))/3.29)</f>
        <v>6447289.5452635754</v>
      </c>
    </row>
    <row r="4400" spans="7:13">
      <c r="G4400">
        <v>0.56406491182933793</v>
      </c>
      <c r="H4400">
        <v>0.49669363559069746</v>
      </c>
      <c r="I4400">
        <v>0.42932235935205704</v>
      </c>
      <c r="J4400">
        <f>_xlfn.BINOM.INV(BinomTrials,_xlfn.GAMMA.INV(Table3[[#This Row],[RV gamma]],GammaShape1,GammaRate1)/BinomTrials,Table3[[#This Row],[RV binom]])</f>
        <v>0</v>
      </c>
      <c r="K4400" s="1">
        <f>Table3[[#This Row],[Risk 1 Simulated occurences]]*_xlfn.LOGNORM.INV(Table3[[#This Row],[RV lognorm]],(LN(ImpLow1)+LN(ImpUp1))/2,(LN(ImpUp1)-LN(ImpLow1))/3.29)</f>
        <v>0</v>
      </c>
      <c r="L4400">
        <f>_xlfn.BINOM.INV(BinomTrials,_xlfn.GAMMA.INV(Table3[[#This Row],[RV gamma]],GammaShape2,GammaRate2)/BinomTrials,Table3[[#This Row],[RV binom]])</f>
        <v>0</v>
      </c>
      <c r="M4400" s="1">
        <f>Table3[[#This Row],[Risk 2 simulated occurences]]*_xlfn.LOGNORM.INV(Table3[[#This Row],[RV lognorm]],(LN(ImpLow2)+LN(ImpUp2))/2,(LN(ImpUp2)-LN(ImpLow2))/3.29)</f>
        <v>0</v>
      </c>
    </row>
    <row r="4401" spans="7:13">
      <c r="G4401">
        <v>0.23897311568212376</v>
      </c>
      <c r="H4401">
        <v>0.92993337285236144</v>
      </c>
      <c r="I4401">
        <v>0.62089363002259923</v>
      </c>
      <c r="J4401">
        <f>_xlfn.BINOM.INV(BinomTrials,_xlfn.GAMMA.INV(Table3[[#This Row],[RV gamma]],GammaShape1,GammaRate1)/BinomTrials,Table3[[#This Row],[RV binom]])</f>
        <v>1</v>
      </c>
      <c r="K4401" s="1">
        <f>Table3[[#This Row],[Risk 1 Simulated occurences]]*_xlfn.LOGNORM.INV(Table3[[#This Row],[RV lognorm]],(LN(ImpLow1)+LN(ImpUp1))/2,(LN(ImpUp1)-LN(ImpLow1))/3.29)</f>
        <v>39225.17873622194</v>
      </c>
      <c r="L4401">
        <f>_xlfn.BINOM.INV(BinomTrials,_xlfn.GAMMA.INV(Table3[[#This Row],[RV gamma]],GammaShape2,GammaRate2)/BinomTrials,Table3[[#This Row],[RV binom]])</f>
        <v>1</v>
      </c>
      <c r="M4401" s="1">
        <f>Table3[[#This Row],[Risk 2 simulated occurences]]*_xlfn.LOGNORM.INV(Table3[[#This Row],[RV lognorm]],(LN(ImpLow2)+LN(ImpUp2))/2,(LN(ImpUp2)-LN(ImpLow2))/3.29)</f>
        <v>3922517.8736221958</v>
      </c>
    </row>
    <row r="4402" spans="7:13">
      <c r="G4402">
        <v>0.42115526945383996</v>
      </c>
      <c r="H4402">
        <v>0.3901975296392094</v>
      </c>
      <c r="I4402">
        <v>0.35923978982457883</v>
      </c>
      <c r="J4402">
        <f>_xlfn.BINOM.INV(BinomTrials,_xlfn.GAMMA.INV(Table3[[#This Row],[RV gamma]],GammaShape1,GammaRate1)/BinomTrials,Table3[[#This Row],[RV binom]])</f>
        <v>0</v>
      </c>
      <c r="K4402" s="1">
        <f>Table3[[#This Row],[Risk 1 Simulated occurences]]*_xlfn.LOGNORM.INV(Table3[[#This Row],[RV lognorm]],(LN(ImpLow1)+LN(ImpUp1))/2,(LN(ImpUp1)-LN(ImpLow1))/3.29)</f>
        <v>0</v>
      </c>
      <c r="L4402">
        <f>_xlfn.BINOM.INV(BinomTrials,_xlfn.GAMMA.INV(Table3[[#This Row],[RV gamma]],GammaShape2,GammaRate2)/BinomTrials,Table3[[#This Row],[RV binom]])</f>
        <v>0</v>
      </c>
      <c r="M4402" s="1">
        <f>Table3[[#This Row],[Risk 2 simulated occurences]]*_xlfn.LOGNORM.INV(Table3[[#This Row],[RV lognorm]],(LN(ImpLow2)+LN(ImpUp2))/2,(LN(ImpUp2)-LN(ImpLow2))/3.29)</f>
        <v>0</v>
      </c>
    </row>
    <row r="4403" spans="7:13">
      <c r="G4403">
        <v>0.35661371068871289</v>
      </c>
      <c r="H4403">
        <v>4.9880646192413128E-2</v>
      </c>
      <c r="I4403">
        <v>0.74314758169611339</v>
      </c>
      <c r="J4403">
        <f>_xlfn.BINOM.INV(BinomTrials,_xlfn.GAMMA.INV(Table3[[#This Row],[RV gamma]],GammaShape1,GammaRate1)/BinomTrials,Table3[[#This Row],[RV binom]])</f>
        <v>0</v>
      </c>
      <c r="K4403" s="1">
        <f>Table3[[#This Row],[Risk 1 Simulated occurences]]*_xlfn.LOGNORM.INV(Table3[[#This Row],[RV lognorm]],(LN(ImpLow1)+LN(ImpUp1))/2,(LN(ImpUp1)-LN(ImpLow1))/3.29)</f>
        <v>0</v>
      </c>
      <c r="L4403">
        <f>_xlfn.BINOM.INV(BinomTrials,_xlfn.GAMMA.INV(Table3[[#This Row],[RV gamma]],GammaShape2,GammaRate2)/BinomTrials,Table3[[#This Row],[RV binom]])</f>
        <v>0</v>
      </c>
      <c r="M4403" s="1">
        <f>Table3[[#This Row],[Risk 2 simulated occurences]]*_xlfn.LOGNORM.INV(Table3[[#This Row],[RV lognorm]],(LN(ImpLow2)+LN(ImpUp2))/2,(LN(ImpUp2)-LN(ImpLow2))/3.29)</f>
        <v>0</v>
      </c>
    </row>
    <row r="4404" spans="7:13">
      <c r="G4404">
        <v>0.60663554519723895</v>
      </c>
      <c r="H4404">
        <v>0.3440205558873809</v>
      </c>
      <c r="I4404">
        <v>8.140556657752282E-2</v>
      </c>
      <c r="J4404">
        <f>_xlfn.BINOM.INV(BinomTrials,_xlfn.GAMMA.INV(Table3[[#This Row],[RV gamma]],GammaShape1,GammaRate1)/BinomTrials,Table3[[#This Row],[RV binom]])</f>
        <v>0</v>
      </c>
      <c r="K4404" s="1">
        <f>Table3[[#This Row],[Risk 1 Simulated occurences]]*_xlfn.LOGNORM.INV(Table3[[#This Row],[RV lognorm]],(LN(ImpLow1)+LN(ImpUp1))/2,(LN(ImpUp1)-LN(ImpLow1))/3.29)</f>
        <v>0</v>
      </c>
      <c r="L4404">
        <f>_xlfn.BINOM.INV(BinomTrials,_xlfn.GAMMA.INV(Table3[[#This Row],[RV gamma]],GammaShape2,GammaRate2)/BinomTrials,Table3[[#This Row],[RV binom]])</f>
        <v>0</v>
      </c>
      <c r="M4404" s="1">
        <f>Table3[[#This Row],[Risk 2 simulated occurences]]*_xlfn.LOGNORM.INV(Table3[[#This Row],[RV lognorm]],(LN(ImpLow2)+LN(ImpUp2))/2,(LN(ImpUp2)-LN(ImpLow2))/3.29)</f>
        <v>0</v>
      </c>
    </row>
    <row r="4405" spans="7:13">
      <c r="G4405">
        <v>0.72360812999476121</v>
      </c>
      <c r="H4405">
        <v>0.95348279921034484</v>
      </c>
      <c r="I4405">
        <v>0.18335746842592837</v>
      </c>
      <c r="J4405">
        <f>_xlfn.BINOM.INV(BinomTrials,_xlfn.GAMMA.INV(Table3[[#This Row],[RV gamma]],GammaShape1,GammaRate1)/BinomTrials,Table3[[#This Row],[RV binom]])</f>
        <v>2</v>
      </c>
      <c r="K4405" s="1">
        <f>Table3[[#This Row],[Risk 1 Simulated occurences]]*_xlfn.LOGNORM.INV(Table3[[#This Row],[RV lognorm]],(LN(ImpLow1)+LN(ImpUp1))/2,(LN(ImpUp1)-LN(ImpLow1))/3.29)</f>
        <v>33625.608918779006</v>
      </c>
      <c r="L4405">
        <f>_xlfn.BINOM.INV(BinomTrials,_xlfn.GAMMA.INV(Table3[[#This Row],[RV gamma]],GammaShape2,GammaRate2)/BinomTrials,Table3[[#This Row],[RV binom]])</f>
        <v>1</v>
      </c>
      <c r="M4405" s="1">
        <f>Table3[[#This Row],[Risk 2 simulated occurences]]*_xlfn.LOGNORM.INV(Table3[[#This Row],[RV lognorm]],(LN(ImpLow2)+LN(ImpUp2))/2,(LN(ImpUp2)-LN(ImpLow2))/3.29)</f>
        <v>1681280.4459389509</v>
      </c>
    </row>
    <row r="4406" spans="7:13">
      <c r="G4406">
        <v>0.68184082195248497</v>
      </c>
      <c r="H4406">
        <v>0.18540632826527875</v>
      </c>
      <c r="I4406">
        <v>0.68897183457807254</v>
      </c>
      <c r="J4406">
        <f>_xlfn.BINOM.INV(BinomTrials,_xlfn.GAMMA.INV(Table3[[#This Row],[RV gamma]],GammaShape1,GammaRate1)/BinomTrials,Table3[[#This Row],[RV binom]])</f>
        <v>0</v>
      </c>
      <c r="K4406" s="1">
        <f>Table3[[#This Row],[Risk 1 Simulated occurences]]*_xlfn.LOGNORM.INV(Table3[[#This Row],[RV lognorm]],(LN(ImpLow1)+LN(ImpUp1))/2,(LN(ImpUp1)-LN(ImpLow1))/3.29)</f>
        <v>0</v>
      </c>
      <c r="L4406">
        <f>_xlfn.BINOM.INV(BinomTrials,_xlfn.GAMMA.INV(Table3[[#This Row],[RV gamma]],GammaShape2,GammaRate2)/BinomTrials,Table3[[#This Row],[RV binom]])</f>
        <v>0</v>
      </c>
      <c r="M4406" s="1">
        <f>Table3[[#This Row],[Risk 2 simulated occurences]]*_xlfn.LOGNORM.INV(Table3[[#This Row],[RV lognorm]],(LN(ImpLow2)+LN(ImpUp2))/2,(LN(ImpUp2)-LN(ImpLow2))/3.29)</f>
        <v>0</v>
      </c>
    </row>
    <row r="4407" spans="7:13">
      <c r="G4407">
        <v>0.69869455541423264</v>
      </c>
      <c r="H4407">
        <v>0.12415915454000195</v>
      </c>
      <c r="I4407">
        <v>0.54962375366577121</v>
      </c>
      <c r="J4407">
        <f>_xlfn.BINOM.INV(BinomTrials,_xlfn.GAMMA.INV(Table3[[#This Row],[RV gamma]],GammaShape1,GammaRate1)/BinomTrials,Table3[[#This Row],[RV binom]])</f>
        <v>0</v>
      </c>
      <c r="K4407" s="1">
        <f>Table3[[#This Row],[Risk 1 Simulated occurences]]*_xlfn.LOGNORM.INV(Table3[[#This Row],[RV lognorm]],(LN(ImpLow1)+LN(ImpUp1))/2,(LN(ImpUp1)-LN(ImpLow1))/3.29)</f>
        <v>0</v>
      </c>
      <c r="L4407">
        <f>_xlfn.BINOM.INV(BinomTrials,_xlfn.GAMMA.INV(Table3[[#This Row],[RV gamma]],GammaShape2,GammaRate2)/BinomTrials,Table3[[#This Row],[RV binom]])</f>
        <v>0</v>
      </c>
      <c r="M4407" s="1">
        <f>Table3[[#This Row],[Risk 2 simulated occurences]]*_xlfn.LOGNORM.INV(Table3[[#This Row],[RV lognorm]],(LN(ImpLow2)+LN(ImpUp2))/2,(LN(ImpUp2)-LN(ImpLow2))/3.29)</f>
        <v>0</v>
      </c>
    </row>
    <row r="4408" spans="7:13">
      <c r="G4408">
        <v>0.95939284700872041</v>
      </c>
      <c r="H4408">
        <v>0.74291035381281301</v>
      </c>
      <c r="I4408">
        <v>0.5264278606169055</v>
      </c>
      <c r="J4408">
        <f>_xlfn.BINOM.INV(BinomTrials,_xlfn.GAMMA.INV(Table3[[#This Row],[RV gamma]],GammaShape1,GammaRate1)/BinomTrials,Table3[[#This Row],[RV binom]])</f>
        <v>1</v>
      </c>
      <c r="K4408" s="1">
        <f>Table3[[#This Row],[Risk 1 Simulated occurences]]*_xlfn.LOGNORM.INV(Table3[[#This Row],[RV lognorm]],(LN(ImpLow1)+LN(ImpUp1))/2,(LN(ImpUp1)-LN(ImpLow1))/3.29)</f>
        <v>33124.547473328697</v>
      </c>
      <c r="L4408">
        <f>_xlfn.BINOM.INV(BinomTrials,_xlfn.GAMMA.INV(Table3[[#This Row],[RV gamma]],GammaShape2,GammaRate2)/BinomTrials,Table3[[#This Row],[RV binom]])</f>
        <v>0</v>
      </c>
      <c r="M4408" s="1">
        <f>Table3[[#This Row],[Risk 2 simulated occurences]]*_xlfn.LOGNORM.INV(Table3[[#This Row],[RV lognorm]],(LN(ImpLow2)+LN(ImpUp2))/2,(LN(ImpUp2)-LN(ImpLow2))/3.29)</f>
        <v>0</v>
      </c>
    </row>
    <row r="4409" spans="7:13">
      <c r="G4409">
        <v>0.5155796755643467</v>
      </c>
      <c r="H4409">
        <v>9.431653194796133E-2</v>
      </c>
      <c r="I4409">
        <v>0.67305338833157602</v>
      </c>
      <c r="J4409">
        <f>_xlfn.BINOM.INV(BinomTrials,_xlfn.GAMMA.INV(Table3[[#This Row],[RV gamma]],GammaShape1,GammaRate1)/BinomTrials,Table3[[#This Row],[RV binom]])</f>
        <v>0</v>
      </c>
      <c r="K4409" s="1">
        <f>Table3[[#This Row],[Risk 1 Simulated occurences]]*_xlfn.LOGNORM.INV(Table3[[#This Row],[RV lognorm]],(LN(ImpLow1)+LN(ImpUp1))/2,(LN(ImpUp1)-LN(ImpLow1))/3.29)</f>
        <v>0</v>
      </c>
      <c r="L4409">
        <f>_xlfn.BINOM.INV(BinomTrials,_xlfn.GAMMA.INV(Table3[[#This Row],[RV gamma]],GammaShape2,GammaRate2)/BinomTrials,Table3[[#This Row],[RV binom]])</f>
        <v>0</v>
      </c>
      <c r="M4409" s="1">
        <f>Table3[[#This Row],[Risk 2 simulated occurences]]*_xlfn.LOGNORM.INV(Table3[[#This Row],[RV lognorm]],(LN(ImpLow2)+LN(ImpUp2))/2,(LN(ImpUp2)-LN(ImpLow2))/3.29)</f>
        <v>0</v>
      </c>
    </row>
    <row r="4410" spans="7:13">
      <c r="G4410">
        <v>0.347607209974717</v>
      </c>
      <c r="H4410">
        <v>0.17795244938598595</v>
      </c>
      <c r="I4410">
        <v>8.297688797254902E-3</v>
      </c>
      <c r="J4410">
        <f>_xlfn.BINOM.INV(BinomTrials,_xlfn.GAMMA.INV(Table3[[#This Row],[RV gamma]],GammaShape1,GammaRate1)/BinomTrials,Table3[[#This Row],[RV binom]])</f>
        <v>0</v>
      </c>
      <c r="K4410" s="1">
        <f>Table3[[#This Row],[Risk 1 Simulated occurences]]*_xlfn.LOGNORM.INV(Table3[[#This Row],[RV lognorm]],(LN(ImpLow1)+LN(ImpUp1))/2,(LN(ImpUp1)-LN(ImpLow1))/3.29)</f>
        <v>0</v>
      </c>
      <c r="L4410">
        <f>_xlfn.BINOM.INV(BinomTrials,_xlfn.GAMMA.INV(Table3[[#This Row],[RV gamma]],GammaShape2,GammaRate2)/BinomTrials,Table3[[#This Row],[RV binom]])</f>
        <v>0</v>
      </c>
      <c r="M4410" s="1">
        <f>Table3[[#This Row],[Risk 2 simulated occurences]]*_xlfn.LOGNORM.INV(Table3[[#This Row],[RV lognorm]],(LN(ImpLow2)+LN(ImpUp2))/2,(LN(ImpUp2)-LN(ImpLow2))/3.29)</f>
        <v>0</v>
      </c>
    </row>
    <row r="4411" spans="7:13">
      <c r="G4411">
        <v>0.23437804506829849</v>
      </c>
      <c r="H4411">
        <v>0.84681683026571608</v>
      </c>
      <c r="I4411">
        <v>0.4592556154631337</v>
      </c>
      <c r="J4411">
        <f>_xlfn.BINOM.INV(BinomTrials,_xlfn.GAMMA.INV(Table3[[#This Row],[RV gamma]],GammaShape1,GammaRate1)/BinomTrials,Table3[[#This Row],[RV binom]])</f>
        <v>1</v>
      </c>
      <c r="K4411" s="1">
        <f>Table3[[#This Row],[Risk 1 Simulated occurences]]*_xlfn.LOGNORM.INV(Table3[[#This Row],[RV lognorm]],(LN(ImpLow1)+LN(ImpUp1))/2,(LN(ImpUp1)-LN(ImpLow1))/3.29)</f>
        <v>29437.638667084026</v>
      </c>
      <c r="L4411">
        <f>_xlfn.BINOM.INV(BinomTrials,_xlfn.GAMMA.INV(Table3[[#This Row],[RV gamma]],GammaShape2,GammaRate2)/BinomTrials,Table3[[#This Row],[RV binom]])</f>
        <v>0</v>
      </c>
      <c r="M4411" s="1">
        <f>Table3[[#This Row],[Risk 2 simulated occurences]]*_xlfn.LOGNORM.INV(Table3[[#This Row],[RV lognorm]],(LN(ImpLow2)+LN(ImpUp2))/2,(LN(ImpUp2)-LN(ImpLow2))/3.29)</f>
        <v>0</v>
      </c>
    </row>
    <row r="4412" spans="7:13">
      <c r="G4412">
        <v>0.19180346289267924</v>
      </c>
      <c r="H4412">
        <v>0.45046627589057492</v>
      </c>
      <c r="I4412">
        <v>0.70912908888847059</v>
      </c>
      <c r="J4412">
        <f>_xlfn.BINOM.INV(BinomTrials,_xlfn.GAMMA.INV(Table3[[#This Row],[RV gamma]],GammaShape1,GammaRate1)/BinomTrials,Table3[[#This Row],[RV binom]])</f>
        <v>0</v>
      </c>
      <c r="K4412" s="1">
        <f>Table3[[#This Row],[Risk 1 Simulated occurences]]*_xlfn.LOGNORM.INV(Table3[[#This Row],[RV lognorm]],(LN(ImpLow1)+LN(ImpUp1))/2,(LN(ImpUp1)-LN(ImpLow1))/3.29)</f>
        <v>0</v>
      </c>
      <c r="L4412">
        <f>_xlfn.BINOM.INV(BinomTrials,_xlfn.GAMMA.INV(Table3[[#This Row],[RV gamma]],GammaShape2,GammaRate2)/BinomTrials,Table3[[#This Row],[RV binom]])</f>
        <v>0</v>
      </c>
      <c r="M4412" s="1">
        <f>Table3[[#This Row],[Risk 2 simulated occurences]]*_xlfn.LOGNORM.INV(Table3[[#This Row],[RV lognorm]],(LN(ImpLow2)+LN(ImpUp2))/2,(LN(ImpUp2)-LN(ImpLow2))/3.29)</f>
        <v>0</v>
      </c>
    </row>
    <row r="4413" spans="7:13">
      <c r="G4413">
        <v>0.64080083726011261</v>
      </c>
      <c r="H4413">
        <v>0.98669889289266377</v>
      </c>
      <c r="I4413">
        <v>0.33259694852521499</v>
      </c>
      <c r="J4413">
        <f>_xlfn.BINOM.INV(BinomTrials,_xlfn.GAMMA.INV(Table3[[#This Row],[RV gamma]],GammaShape1,GammaRate1)/BinomTrials,Table3[[#This Row],[RV binom]])</f>
        <v>3</v>
      </c>
      <c r="K4413" s="1">
        <f>Table3[[#This Row],[Risk 1 Simulated occurences]]*_xlfn.LOGNORM.INV(Table3[[#This Row],[RV lognorm]],(LN(ImpLow1)+LN(ImpUp1))/2,(LN(ImpUp1)-LN(ImpLow1))/3.29)</f>
        <v>70078.573476706108</v>
      </c>
      <c r="L4413">
        <f>_xlfn.BINOM.INV(BinomTrials,_xlfn.GAMMA.INV(Table3[[#This Row],[RV gamma]],GammaShape2,GammaRate2)/BinomTrials,Table3[[#This Row],[RV binom]])</f>
        <v>2</v>
      </c>
      <c r="M4413" s="1">
        <f>Table3[[#This Row],[Risk 2 simulated occurences]]*_xlfn.LOGNORM.INV(Table3[[#This Row],[RV lognorm]],(LN(ImpLow2)+LN(ImpUp2))/2,(LN(ImpUp2)-LN(ImpLow2))/3.29)</f>
        <v>4671904.8984470749</v>
      </c>
    </row>
    <row r="4414" spans="7:13">
      <c r="G4414">
        <v>0.93967183071173344</v>
      </c>
      <c r="H4414">
        <v>0.44829284700019884</v>
      </c>
      <c r="I4414">
        <v>0.95691386328866423</v>
      </c>
      <c r="J4414">
        <f>_xlfn.BINOM.INV(BinomTrials,_xlfn.GAMMA.INV(Table3[[#This Row],[RV gamma]],GammaShape1,GammaRate1)/BinomTrials,Table3[[#This Row],[RV binom]])</f>
        <v>0</v>
      </c>
      <c r="K4414" s="1">
        <f>Table3[[#This Row],[Risk 1 Simulated occurences]]*_xlfn.LOGNORM.INV(Table3[[#This Row],[RV lognorm]],(LN(ImpLow1)+LN(ImpUp1))/2,(LN(ImpUp1)-LN(ImpLow1))/3.29)</f>
        <v>0</v>
      </c>
      <c r="L4414">
        <f>_xlfn.BINOM.INV(BinomTrials,_xlfn.GAMMA.INV(Table3[[#This Row],[RV gamma]],GammaShape2,GammaRate2)/BinomTrials,Table3[[#This Row],[RV binom]])</f>
        <v>0</v>
      </c>
      <c r="M4414" s="1">
        <f>Table3[[#This Row],[Risk 2 simulated occurences]]*_xlfn.LOGNORM.INV(Table3[[#This Row],[RV lognorm]],(LN(ImpLow2)+LN(ImpUp2))/2,(LN(ImpUp2)-LN(ImpLow2))/3.29)</f>
        <v>0</v>
      </c>
    </row>
    <row r="4415" spans="7:13">
      <c r="G4415">
        <v>6.4458772104447129E-2</v>
      </c>
      <c r="H4415">
        <v>0.45787953234178924</v>
      </c>
      <c r="I4415">
        <v>0.85130029257913131</v>
      </c>
      <c r="J4415">
        <f>_xlfn.BINOM.INV(BinomTrials,_xlfn.GAMMA.INV(Table3[[#This Row],[RV gamma]],GammaShape1,GammaRate1)/BinomTrials,Table3[[#This Row],[RV binom]])</f>
        <v>0</v>
      </c>
      <c r="K4415" s="1">
        <f>Table3[[#This Row],[Risk 1 Simulated occurences]]*_xlfn.LOGNORM.INV(Table3[[#This Row],[RV lognorm]],(LN(ImpLow1)+LN(ImpUp1))/2,(LN(ImpUp1)-LN(ImpLow1))/3.29)</f>
        <v>0</v>
      </c>
      <c r="L4415">
        <f>_xlfn.BINOM.INV(BinomTrials,_xlfn.GAMMA.INV(Table3[[#This Row],[RV gamma]],GammaShape2,GammaRate2)/BinomTrials,Table3[[#This Row],[RV binom]])</f>
        <v>0</v>
      </c>
      <c r="M4415" s="1">
        <f>Table3[[#This Row],[Risk 2 simulated occurences]]*_xlfn.LOGNORM.INV(Table3[[#This Row],[RV lognorm]],(LN(ImpLow2)+LN(ImpUp2))/2,(LN(ImpUp2)-LN(ImpLow2))/3.29)</f>
        <v>0</v>
      </c>
    </row>
    <row r="4416" spans="7:13">
      <c r="G4416">
        <v>0.35858275944301055</v>
      </c>
      <c r="H4416">
        <v>0.58130006845169702</v>
      </c>
      <c r="I4416">
        <v>0.80401737746038349</v>
      </c>
      <c r="J4416">
        <f>_xlfn.BINOM.INV(BinomTrials,_xlfn.GAMMA.INV(Table3[[#This Row],[RV gamma]],GammaShape1,GammaRate1)/BinomTrials,Table3[[#This Row],[RV binom]])</f>
        <v>0</v>
      </c>
      <c r="K4416" s="1">
        <f>Table3[[#This Row],[Risk 1 Simulated occurences]]*_xlfn.LOGNORM.INV(Table3[[#This Row],[RV lognorm]],(LN(ImpLow1)+LN(ImpUp1))/2,(LN(ImpUp1)-LN(ImpLow1))/3.29)</f>
        <v>0</v>
      </c>
      <c r="L4416">
        <f>_xlfn.BINOM.INV(BinomTrials,_xlfn.GAMMA.INV(Table3[[#This Row],[RV gamma]],GammaShape2,GammaRate2)/BinomTrials,Table3[[#This Row],[RV binom]])</f>
        <v>0</v>
      </c>
      <c r="M4416" s="1">
        <f>Table3[[#This Row],[Risk 2 simulated occurences]]*_xlfn.LOGNORM.INV(Table3[[#This Row],[RV lognorm]],(LN(ImpLow2)+LN(ImpUp2))/2,(LN(ImpUp2)-LN(ImpLow2))/3.29)</f>
        <v>0</v>
      </c>
    </row>
    <row r="4417" spans="7:13">
      <c r="G4417">
        <v>0.70043795867843461</v>
      </c>
      <c r="H4417">
        <v>0.91025046767212936</v>
      </c>
      <c r="I4417">
        <v>0.12006297666582418</v>
      </c>
      <c r="J4417">
        <f>_xlfn.BINOM.INV(BinomTrials,_xlfn.GAMMA.INV(Table3[[#This Row],[RV gamma]],GammaShape1,GammaRate1)/BinomTrials,Table3[[#This Row],[RV binom]])</f>
        <v>2</v>
      </c>
      <c r="K4417" s="1">
        <f>Table3[[#This Row],[Risk 1 Simulated occurences]]*_xlfn.LOGNORM.INV(Table3[[#This Row],[RV lognorm]],(LN(ImpLow1)+LN(ImpUp1))/2,(LN(ImpUp1)-LN(ImpLow1))/3.29)</f>
        <v>27796.289436881474</v>
      </c>
      <c r="L4417">
        <f>_xlfn.BINOM.INV(BinomTrials,_xlfn.GAMMA.INV(Table3[[#This Row],[RV gamma]],GammaShape2,GammaRate2)/BinomTrials,Table3[[#This Row],[RV binom]])</f>
        <v>1</v>
      </c>
      <c r="M4417" s="1">
        <f>Table3[[#This Row],[Risk 2 simulated occurences]]*_xlfn.LOGNORM.INV(Table3[[#This Row],[RV lognorm]],(LN(ImpLow2)+LN(ImpUp2))/2,(LN(ImpUp2)-LN(ImpLow2))/3.29)</f>
        <v>1389814.4718440743</v>
      </c>
    </row>
    <row r="4418" spans="7:13">
      <c r="G4418">
        <v>0.26077150845004782</v>
      </c>
      <c r="H4418">
        <v>0.5796101654784801</v>
      </c>
      <c r="I4418">
        <v>0.89844882250691238</v>
      </c>
      <c r="J4418">
        <f>_xlfn.BINOM.INV(BinomTrials,_xlfn.GAMMA.INV(Table3[[#This Row],[RV gamma]],GammaShape1,GammaRate1)/BinomTrials,Table3[[#This Row],[RV binom]])</f>
        <v>0</v>
      </c>
      <c r="K4418" s="1">
        <f>Table3[[#This Row],[Risk 1 Simulated occurences]]*_xlfn.LOGNORM.INV(Table3[[#This Row],[RV lognorm]],(LN(ImpLow1)+LN(ImpUp1))/2,(LN(ImpUp1)-LN(ImpLow1))/3.29)</f>
        <v>0</v>
      </c>
      <c r="L4418">
        <f>_xlfn.BINOM.INV(BinomTrials,_xlfn.GAMMA.INV(Table3[[#This Row],[RV gamma]],GammaShape2,GammaRate2)/BinomTrials,Table3[[#This Row],[RV binom]])</f>
        <v>0</v>
      </c>
      <c r="M4418" s="1">
        <f>Table3[[#This Row],[Risk 2 simulated occurences]]*_xlfn.LOGNORM.INV(Table3[[#This Row],[RV lognorm]],(LN(ImpLow2)+LN(ImpUp2))/2,(LN(ImpUp2)-LN(ImpLow2))/3.29)</f>
        <v>0</v>
      </c>
    </row>
    <row r="4419" spans="7:13">
      <c r="G4419">
        <v>0.78674251995363387</v>
      </c>
      <c r="H4419">
        <v>0.50805119681546984</v>
      </c>
      <c r="I4419">
        <v>0.22935987367730581</v>
      </c>
      <c r="J4419">
        <f>_xlfn.BINOM.INV(BinomTrials,_xlfn.GAMMA.INV(Table3[[#This Row],[RV gamma]],GammaShape1,GammaRate1)/BinomTrials,Table3[[#This Row],[RV binom]])</f>
        <v>0</v>
      </c>
      <c r="K4419" s="1">
        <f>Table3[[#This Row],[Risk 1 Simulated occurences]]*_xlfn.LOGNORM.INV(Table3[[#This Row],[RV lognorm]],(LN(ImpLow1)+LN(ImpUp1))/2,(LN(ImpUp1)-LN(ImpLow1))/3.29)</f>
        <v>0</v>
      </c>
      <c r="L4419">
        <f>_xlfn.BINOM.INV(BinomTrials,_xlfn.GAMMA.INV(Table3[[#This Row],[RV gamma]],GammaShape2,GammaRate2)/BinomTrials,Table3[[#This Row],[RV binom]])</f>
        <v>0</v>
      </c>
      <c r="M4419" s="1">
        <f>Table3[[#This Row],[Risk 2 simulated occurences]]*_xlfn.LOGNORM.INV(Table3[[#This Row],[RV lognorm]],(LN(ImpLow2)+LN(ImpUp2))/2,(LN(ImpUp2)-LN(ImpLow2))/3.29)</f>
        <v>0</v>
      </c>
    </row>
    <row r="4420" spans="7:13">
      <c r="G4420">
        <v>0.78153286072496919</v>
      </c>
      <c r="H4420">
        <v>0.81646487760192943</v>
      </c>
      <c r="I4420">
        <v>0.85139689447888955</v>
      </c>
      <c r="J4420">
        <f>_xlfn.BINOM.INV(BinomTrials,_xlfn.GAMMA.INV(Table3[[#This Row],[RV gamma]],GammaShape1,GammaRate1)/BinomTrials,Table3[[#This Row],[RV binom]])</f>
        <v>1</v>
      </c>
      <c r="K4420" s="1">
        <f>Table3[[#This Row],[Risk 1 Simulated occurences]]*_xlfn.LOGNORM.INV(Table3[[#This Row],[RV lognorm]],(LN(ImpLow1)+LN(ImpUp1))/2,(LN(ImpUp1)-LN(ImpLow1))/3.29)</f>
        <v>65592.17918075755</v>
      </c>
      <c r="L4420">
        <f>_xlfn.BINOM.INV(BinomTrials,_xlfn.GAMMA.INV(Table3[[#This Row],[RV gamma]],GammaShape2,GammaRate2)/BinomTrials,Table3[[#This Row],[RV binom]])</f>
        <v>0</v>
      </c>
      <c r="M4420" s="1">
        <f>Table3[[#This Row],[Risk 2 simulated occurences]]*_xlfn.LOGNORM.INV(Table3[[#This Row],[RV lognorm]],(LN(ImpLow2)+LN(ImpUp2))/2,(LN(ImpUp2)-LN(ImpLow2))/3.29)</f>
        <v>0</v>
      </c>
    </row>
    <row r="4421" spans="7:13">
      <c r="G4421">
        <v>0.22279020455795814</v>
      </c>
      <c r="H4421">
        <v>0.32519785562772202</v>
      </c>
      <c r="I4421">
        <v>0.42760550669748593</v>
      </c>
      <c r="J4421">
        <f>_xlfn.BINOM.INV(BinomTrials,_xlfn.GAMMA.INV(Table3[[#This Row],[RV gamma]],GammaShape1,GammaRate1)/BinomTrials,Table3[[#This Row],[RV binom]])</f>
        <v>0</v>
      </c>
      <c r="K4421" s="1">
        <f>Table3[[#This Row],[Risk 1 Simulated occurences]]*_xlfn.LOGNORM.INV(Table3[[#This Row],[RV lognorm]],(LN(ImpLow1)+LN(ImpUp1))/2,(LN(ImpUp1)-LN(ImpLow1))/3.29)</f>
        <v>0</v>
      </c>
      <c r="L4421">
        <f>_xlfn.BINOM.INV(BinomTrials,_xlfn.GAMMA.INV(Table3[[#This Row],[RV gamma]],GammaShape2,GammaRate2)/BinomTrials,Table3[[#This Row],[RV binom]])</f>
        <v>0</v>
      </c>
      <c r="M4421" s="1">
        <f>Table3[[#This Row],[Risk 2 simulated occurences]]*_xlfn.LOGNORM.INV(Table3[[#This Row],[RV lognorm]],(LN(ImpLow2)+LN(ImpUp2))/2,(LN(ImpUp2)-LN(ImpLow2))/3.29)</f>
        <v>0</v>
      </c>
    </row>
    <row r="4422" spans="7:13">
      <c r="G4422">
        <v>0.43496800560269877</v>
      </c>
      <c r="H4422">
        <v>0.60035953512432028</v>
      </c>
      <c r="I4422">
        <v>0.76575106464594189</v>
      </c>
      <c r="J4422">
        <f>_xlfn.BINOM.INV(BinomTrials,_xlfn.GAMMA.INV(Table3[[#This Row],[RV gamma]],GammaShape1,GammaRate1)/BinomTrials,Table3[[#This Row],[RV binom]])</f>
        <v>0</v>
      </c>
      <c r="K4422" s="1">
        <f>Table3[[#This Row],[Risk 1 Simulated occurences]]*_xlfn.LOGNORM.INV(Table3[[#This Row],[RV lognorm]],(LN(ImpLow1)+LN(ImpUp1))/2,(LN(ImpUp1)-LN(ImpLow1))/3.29)</f>
        <v>0</v>
      </c>
      <c r="L4422">
        <f>_xlfn.BINOM.INV(BinomTrials,_xlfn.GAMMA.INV(Table3[[#This Row],[RV gamma]],GammaShape2,GammaRate2)/BinomTrials,Table3[[#This Row],[RV binom]])</f>
        <v>0</v>
      </c>
      <c r="M4422" s="1">
        <f>Table3[[#This Row],[Risk 2 simulated occurences]]*_xlfn.LOGNORM.INV(Table3[[#This Row],[RV lognorm]],(LN(ImpLow2)+LN(ImpUp2))/2,(LN(ImpUp2)-LN(ImpLow2))/3.29)</f>
        <v>0</v>
      </c>
    </row>
    <row r="4423" spans="7:13">
      <c r="G4423">
        <v>0.50727016455832408</v>
      </c>
      <c r="H4423">
        <v>0.24270683445162458</v>
      </c>
      <c r="I4423">
        <v>0.97814350434492503</v>
      </c>
      <c r="J4423">
        <f>_xlfn.BINOM.INV(BinomTrials,_xlfn.GAMMA.INV(Table3[[#This Row],[RV gamma]],GammaShape1,GammaRate1)/BinomTrials,Table3[[#This Row],[RV binom]])</f>
        <v>0</v>
      </c>
      <c r="K4423" s="1">
        <f>Table3[[#This Row],[Risk 1 Simulated occurences]]*_xlfn.LOGNORM.INV(Table3[[#This Row],[RV lognorm]],(LN(ImpLow1)+LN(ImpUp1))/2,(LN(ImpUp1)-LN(ImpLow1))/3.29)</f>
        <v>0</v>
      </c>
      <c r="L4423">
        <f>_xlfn.BINOM.INV(BinomTrials,_xlfn.GAMMA.INV(Table3[[#This Row],[RV gamma]],GammaShape2,GammaRate2)/BinomTrials,Table3[[#This Row],[RV binom]])</f>
        <v>0</v>
      </c>
      <c r="M4423" s="1">
        <f>Table3[[#This Row],[Risk 2 simulated occurences]]*_xlfn.LOGNORM.INV(Table3[[#This Row],[RV lognorm]],(LN(ImpLow2)+LN(ImpUp2))/2,(LN(ImpUp2)-LN(ImpLow2))/3.29)</f>
        <v>0</v>
      </c>
    </row>
    <row r="4424" spans="7:13">
      <c r="G4424">
        <v>0.68965573175328587</v>
      </c>
      <c r="H4424">
        <v>0.17376662845433066</v>
      </c>
      <c r="I4424">
        <v>0.65787752515537545</v>
      </c>
      <c r="J4424">
        <f>_xlfn.BINOM.INV(BinomTrials,_xlfn.GAMMA.INV(Table3[[#This Row],[RV gamma]],GammaShape1,GammaRate1)/BinomTrials,Table3[[#This Row],[RV binom]])</f>
        <v>0</v>
      </c>
      <c r="K4424" s="1">
        <f>Table3[[#This Row],[Risk 1 Simulated occurences]]*_xlfn.LOGNORM.INV(Table3[[#This Row],[RV lognorm]],(LN(ImpLow1)+LN(ImpUp1))/2,(LN(ImpUp1)-LN(ImpLow1))/3.29)</f>
        <v>0</v>
      </c>
      <c r="L4424">
        <f>_xlfn.BINOM.INV(BinomTrials,_xlfn.GAMMA.INV(Table3[[#This Row],[RV gamma]],GammaShape2,GammaRate2)/BinomTrials,Table3[[#This Row],[RV binom]])</f>
        <v>0</v>
      </c>
      <c r="M4424" s="1">
        <f>Table3[[#This Row],[Risk 2 simulated occurences]]*_xlfn.LOGNORM.INV(Table3[[#This Row],[RV lognorm]],(LN(ImpLow2)+LN(ImpUp2))/2,(LN(ImpUp2)-LN(ImpLow2))/3.29)</f>
        <v>0</v>
      </c>
    </row>
    <row r="4425" spans="7:13">
      <c r="G4425">
        <v>4.3883577475270059E-2</v>
      </c>
      <c r="H4425">
        <v>0.49572443193556948</v>
      </c>
      <c r="I4425">
        <v>0.9475652863958689</v>
      </c>
      <c r="J4425">
        <f>_xlfn.BINOM.INV(BinomTrials,_xlfn.GAMMA.INV(Table3[[#This Row],[RV gamma]],GammaShape1,GammaRate1)/BinomTrials,Table3[[#This Row],[RV binom]])</f>
        <v>0</v>
      </c>
      <c r="K4425" s="1">
        <f>Table3[[#This Row],[Risk 1 Simulated occurences]]*_xlfn.LOGNORM.INV(Table3[[#This Row],[RV lognorm]],(LN(ImpLow1)+LN(ImpUp1))/2,(LN(ImpUp1)-LN(ImpLow1))/3.29)</f>
        <v>0</v>
      </c>
      <c r="L4425">
        <f>_xlfn.BINOM.INV(BinomTrials,_xlfn.GAMMA.INV(Table3[[#This Row],[RV gamma]],GammaShape2,GammaRate2)/BinomTrials,Table3[[#This Row],[RV binom]])</f>
        <v>0</v>
      </c>
      <c r="M4425" s="1">
        <f>Table3[[#This Row],[Risk 2 simulated occurences]]*_xlfn.LOGNORM.INV(Table3[[#This Row],[RV lognorm]],(LN(ImpLow2)+LN(ImpUp2))/2,(LN(ImpUp2)-LN(ImpLow2))/3.29)</f>
        <v>0</v>
      </c>
    </row>
    <row r="4426" spans="7:13">
      <c r="G4426">
        <v>0.55128662686389251</v>
      </c>
      <c r="H4426">
        <v>0.64052754111612564</v>
      </c>
      <c r="I4426">
        <v>0.72976845536835888</v>
      </c>
      <c r="J4426">
        <f>_xlfn.BINOM.INV(BinomTrials,_xlfn.GAMMA.INV(Table3[[#This Row],[RV gamma]],GammaShape1,GammaRate1)/BinomTrials,Table3[[#This Row],[RV binom]])</f>
        <v>1</v>
      </c>
      <c r="K4426" s="1">
        <f>Table3[[#This Row],[Risk 1 Simulated occurences]]*_xlfn.LOGNORM.INV(Table3[[#This Row],[RV lognorm]],(LN(ImpLow1)+LN(ImpUp1))/2,(LN(ImpUp1)-LN(ImpLow1))/3.29)</f>
        <v>48534.72142210677</v>
      </c>
      <c r="L4426">
        <f>_xlfn.BINOM.INV(BinomTrials,_xlfn.GAMMA.INV(Table3[[#This Row],[RV gamma]],GammaShape2,GammaRate2)/BinomTrials,Table3[[#This Row],[RV binom]])</f>
        <v>0</v>
      </c>
      <c r="M4426" s="1">
        <f>Table3[[#This Row],[Risk 2 simulated occurences]]*_xlfn.LOGNORM.INV(Table3[[#This Row],[RV lognorm]],(LN(ImpLow2)+LN(ImpUp2))/2,(LN(ImpUp2)-LN(ImpLow2))/3.29)</f>
        <v>0</v>
      </c>
    </row>
    <row r="4427" spans="7:13">
      <c r="G4427">
        <v>0.47433770144094606</v>
      </c>
      <c r="H4427">
        <v>0.34638353872410188</v>
      </c>
      <c r="I4427">
        <v>0.21842937600725768</v>
      </c>
      <c r="J4427">
        <f>_xlfn.BINOM.INV(BinomTrials,_xlfn.GAMMA.INV(Table3[[#This Row],[RV gamma]],GammaShape1,GammaRate1)/BinomTrials,Table3[[#This Row],[RV binom]])</f>
        <v>0</v>
      </c>
      <c r="K4427" s="1">
        <f>Table3[[#This Row],[Risk 1 Simulated occurences]]*_xlfn.LOGNORM.INV(Table3[[#This Row],[RV lognorm]],(LN(ImpLow1)+LN(ImpUp1))/2,(LN(ImpUp1)-LN(ImpLow1))/3.29)</f>
        <v>0</v>
      </c>
      <c r="L4427">
        <f>_xlfn.BINOM.INV(BinomTrials,_xlfn.GAMMA.INV(Table3[[#This Row],[RV gamma]],GammaShape2,GammaRate2)/BinomTrials,Table3[[#This Row],[RV binom]])</f>
        <v>0</v>
      </c>
      <c r="M4427" s="1">
        <f>Table3[[#This Row],[Risk 2 simulated occurences]]*_xlfn.LOGNORM.INV(Table3[[#This Row],[RV lognorm]],(LN(ImpLow2)+LN(ImpUp2))/2,(LN(ImpUp2)-LN(ImpLow2))/3.29)</f>
        <v>0</v>
      </c>
    </row>
    <row r="4428" spans="7:13">
      <c r="G4428">
        <v>0.19374811798042996</v>
      </c>
      <c r="H4428">
        <v>0.66813533598004626</v>
      </c>
      <c r="I4428">
        <v>0.14252255397966251</v>
      </c>
      <c r="J4428">
        <f>_xlfn.BINOM.INV(BinomTrials,_xlfn.GAMMA.INV(Table3[[#This Row],[RV gamma]],GammaShape1,GammaRate1)/BinomTrials,Table3[[#This Row],[RV binom]])</f>
        <v>1</v>
      </c>
      <c r="K4428" s="1">
        <f>Table3[[#This Row],[Risk 1 Simulated occurences]]*_xlfn.LOGNORM.INV(Table3[[#This Row],[RV lognorm]],(LN(ImpLow1)+LN(ImpUp1))/2,(LN(ImpUp1)-LN(ImpLow1))/3.29)</f>
        <v>14964.403828799432</v>
      </c>
      <c r="L4428">
        <f>_xlfn.BINOM.INV(BinomTrials,_xlfn.GAMMA.INV(Table3[[#This Row],[RV gamma]],GammaShape2,GammaRate2)/BinomTrials,Table3[[#This Row],[RV binom]])</f>
        <v>0</v>
      </c>
      <c r="M4428" s="1">
        <f>Table3[[#This Row],[Risk 2 simulated occurences]]*_xlfn.LOGNORM.INV(Table3[[#This Row],[RV lognorm]],(LN(ImpLow2)+LN(ImpUp2))/2,(LN(ImpUp2)-LN(ImpLow2))/3.29)</f>
        <v>0</v>
      </c>
    </row>
    <row r="4429" spans="7:13">
      <c r="G4429">
        <v>0.3246188970862976</v>
      </c>
      <c r="H4429">
        <v>0.35059181663700928</v>
      </c>
      <c r="I4429">
        <v>0.37656473618772102</v>
      </c>
      <c r="J4429">
        <f>_xlfn.BINOM.INV(BinomTrials,_xlfn.GAMMA.INV(Table3[[#This Row],[RV gamma]],GammaShape1,GammaRate1)/BinomTrials,Table3[[#This Row],[RV binom]])</f>
        <v>0</v>
      </c>
      <c r="K4429" s="1">
        <f>Table3[[#This Row],[Risk 1 Simulated occurences]]*_xlfn.LOGNORM.INV(Table3[[#This Row],[RV lognorm]],(LN(ImpLow1)+LN(ImpUp1))/2,(LN(ImpUp1)-LN(ImpLow1))/3.29)</f>
        <v>0</v>
      </c>
      <c r="L4429">
        <f>_xlfn.BINOM.INV(BinomTrials,_xlfn.GAMMA.INV(Table3[[#This Row],[RV gamma]],GammaShape2,GammaRate2)/BinomTrials,Table3[[#This Row],[RV binom]])</f>
        <v>0</v>
      </c>
      <c r="M4429" s="1">
        <f>Table3[[#This Row],[Risk 2 simulated occurences]]*_xlfn.LOGNORM.INV(Table3[[#This Row],[RV lognorm]],(LN(ImpLow2)+LN(ImpUp2))/2,(LN(ImpUp2)-LN(ImpLow2))/3.29)</f>
        <v>0</v>
      </c>
    </row>
    <row r="4430" spans="7:13">
      <c r="G4430">
        <v>0.86980332940342064</v>
      </c>
      <c r="H4430">
        <v>0.39666221821525238</v>
      </c>
      <c r="I4430">
        <v>0.92352110702708412</v>
      </c>
      <c r="J4430">
        <f>_xlfn.BINOM.INV(BinomTrials,_xlfn.GAMMA.INV(Table3[[#This Row],[RV gamma]],GammaShape1,GammaRate1)/BinomTrials,Table3[[#This Row],[RV binom]])</f>
        <v>0</v>
      </c>
      <c r="K4430" s="1">
        <f>Table3[[#This Row],[Risk 1 Simulated occurences]]*_xlfn.LOGNORM.INV(Table3[[#This Row],[RV lognorm]],(LN(ImpLow1)+LN(ImpUp1))/2,(LN(ImpUp1)-LN(ImpLow1))/3.29)</f>
        <v>0</v>
      </c>
      <c r="L4430">
        <f>_xlfn.BINOM.INV(BinomTrials,_xlfn.GAMMA.INV(Table3[[#This Row],[RV gamma]],GammaShape2,GammaRate2)/BinomTrials,Table3[[#This Row],[RV binom]])</f>
        <v>0</v>
      </c>
      <c r="M4430" s="1">
        <f>Table3[[#This Row],[Risk 2 simulated occurences]]*_xlfn.LOGNORM.INV(Table3[[#This Row],[RV lognorm]],(LN(ImpLow2)+LN(ImpUp2))/2,(LN(ImpUp2)-LN(ImpLow2))/3.29)</f>
        <v>0</v>
      </c>
    </row>
    <row r="4431" spans="7:13">
      <c r="G4431">
        <v>0.78455728328999008</v>
      </c>
      <c r="H4431">
        <v>0.70190154374665648</v>
      </c>
      <c r="I4431">
        <v>0.61924580420332298</v>
      </c>
      <c r="J4431">
        <f>_xlfn.BINOM.INV(BinomTrials,_xlfn.GAMMA.INV(Table3[[#This Row],[RV gamma]],GammaShape1,GammaRate1)/BinomTrials,Table3[[#This Row],[RV binom]])</f>
        <v>1</v>
      </c>
      <c r="K4431" s="1">
        <f>Table3[[#This Row],[Risk 1 Simulated occurences]]*_xlfn.LOGNORM.INV(Table3[[#This Row],[RV lognorm]],(LN(ImpLow1)+LN(ImpUp1))/2,(LN(ImpUp1)-LN(ImpLow1))/3.29)</f>
        <v>39106.542617351864</v>
      </c>
      <c r="L4431">
        <f>_xlfn.BINOM.INV(BinomTrials,_xlfn.GAMMA.INV(Table3[[#This Row],[RV gamma]],GammaShape2,GammaRate2)/BinomTrials,Table3[[#This Row],[RV binom]])</f>
        <v>0</v>
      </c>
      <c r="M4431" s="1">
        <f>Table3[[#This Row],[Risk 2 simulated occurences]]*_xlfn.LOGNORM.INV(Table3[[#This Row],[RV lognorm]],(LN(ImpLow2)+LN(ImpUp2))/2,(LN(ImpUp2)-LN(ImpLow2))/3.29)</f>
        <v>0</v>
      </c>
    </row>
    <row r="4432" spans="7:13">
      <c r="G4432">
        <v>5.4260254862839474E-2</v>
      </c>
      <c r="H4432">
        <v>0.8592457500562285</v>
      </c>
      <c r="I4432">
        <v>0.66423124524961752</v>
      </c>
      <c r="J4432">
        <f>_xlfn.BINOM.INV(BinomTrials,_xlfn.GAMMA.INV(Table3[[#This Row],[RV gamma]],GammaShape1,GammaRate1)/BinomTrials,Table3[[#This Row],[RV binom]])</f>
        <v>1</v>
      </c>
      <c r="K4432" s="1">
        <f>Table3[[#This Row],[Risk 1 Simulated occurences]]*_xlfn.LOGNORM.INV(Table3[[#This Row],[RV lognorm]],(LN(ImpLow1)+LN(ImpUp1))/2,(LN(ImpUp1)-LN(ImpLow1))/3.29)</f>
        <v>42548.786296563638</v>
      </c>
      <c r="L4432">
        <f>_xlfn.BINOM.INV(BinomTrials,_xlfn.GAMMA.INV(Table3[[#This Row],[RV gamma]],GammaShape2,GammaRate2)/BinomTrials,Table3[[#This Row],[RV binom]])</f>
        <v>0</v>
      </c>
      <c r="M4432" s="1">
        <f>Table3[[#This Row],[Risk 2 simulated occurences]]*_xlfn.LOGNORM.INV(Table3[[#This Row],[RV lognorm]],(LN(ImpLow2)+LN(ImpUp2))/2,(LN(ImpUp2)-LN(ImpLow2))/3.29)</f>
        <v>0</v>
      </c>
    </row>
    <row r="4433" spans="7:13">
      <c r="G4433">
        <v>0.95210347974305198</v>
      </c>
      <c r="H4433">
        <v>0.34332119503213149</v>
      </c>
      <c r="I4433">
        <v>0.73453891032121088</v>
      </c>
      <c r="J4433">
        <f>_xlfn.BINOM.INV(BinomTrials,_xlfn.GAMMA.INV(Table3[[#This Row],[RV gamma]],GammaShape1,GammaRate1)/BinomTrials,Table3[[#This Row],[RV binom]])</f>
        <v>0</v>
      </c>
      <c r="K4433" s="1">
        <f>Table3[[#This Row],[Risk 1 Simulated occurences]]*_xlfn.LOGNORM.INV(Table3[[#This Row],[RV lognorm]],(LN(ImpLow1)+LN(ImpUp1))/2,(LN(ImpUp1)-LN(ImpLow1))/3.29)</f>
        <v>0</v>
      </c>
      <c r="L4433">
        <f>_xlfn.BINOM.INV(BinomTrials,_xlfn.GAMMA.INV(Table3[[#This Row],[RV gamma]],GammaShape2,GammaRate2)/BinomTrials,Table3[[#This Row],[RV binom]])</f>
        <v>0</v>
      </c>
      <c r="M4433" s="1">
        <f>Table3[[#This Row],[Risk 2 simulated occurences]]*_xlfn.LOGNORM.INV(Table3[[#This Row],[RV lognorm]],(LN(ImpLow2)+LN(ImpUp2))/2,(LN(ImpUp2)-LN(ImpLow2))/3.29)</f>
        <v>0</v>
      </c>
    </row>
    <row r="4434" spans="7:13">
      <c r="G4434">
        <v>3.1840414754972057E-3</v>
      </c>
      <c r="H4434">
        <v>0.19932490503384029</v>
      </c>
      <c r="I4434">
        <v>0.39546576859218335</v>
      </c>
      <c r="J4434">
        <f>_xlfn.BINOM.INV(BinomTrials,_xlfn.GAMMA.INV(Table3[[#This Row],[RV gamma]],GammaShape1,GammaRate1)/BinomTrials,Table3[[#This Row],[RV binom]])</f>
        <v>0</v>
      </c>
      <c r="K4434" s="1">
        <f>Table3[[#This Row],[Risk 1 Simulated occurences]]*_xlfn.LOGNORM.INV(Table3[[#This Row],[RV lognorm]],(LN(ImpLow1)+LN(ImpUp1))/2,(LN(ImpUp1)-LN(ImpLow1))/3.29)</f>
        <v>0</v>
      </c>
      <c r="L4434">
        <f>_xlfn.BINOM.INV(BinomTrials,_xlfn.GAMMA.INV(Table3[[#This Row],[RV gamma]],GammaShape2,GammaRate2)/BinomTrials,Table3[[#This Row],[RV binom]])</f>
        <v>0</v>
      </c>
      <c r="M4434" s="1">
        <f>Table3[[#This Row],[Risk 2 simulated occurences]]*_xlfn.LOGNORM.INV(Table3[[#This Row],[RV lognorm]],(LN(ImpLow2)+LN(ImpUp2))/2,(LN(ImpUp2)-LN(ImpLow2))/3.29)</f>
        <v>0</v>
      </c>
    </row>
    <row r="4435" spans="7:13">
      <c r="G4435">
        <v>0.51418507868153285</v>
      </c>
      <c r="H4435">
        <v>5.3678903753719712E-2</v>
      </c>
      <c r="I4435">
        <v>0.59317272882590666</v>
      </c>
      <c r="J4435">
        <f>_xlfn.BINOM.INV(BinomTrials,_xlfn.GAMMA.INV(Table3[[#This Row],[RV gamma]],GammaShape1,GammaRate1)/BinomTrials,Table3[[#This Row],[RV binom]])</f>
        <v>0</v>
      </c>
      <c r="K4435" s="1">
        <f>Table3[[#This Row],[Risk 1 Simulated occurences]]*_xlfn.LOGNORM.INV(Table3[[#This Row],[RV lognorm]],(LN(ImpLow1)+LN(ImpUp1))/2,(LN(ImpUp1)-LN(ImpLow1))/3.29)</f>
        <v>0</v>
      </c>
      <c r="L4435">
        <f>_xlfn.BINOM.INV(BinomTrials,_xlfn.GAMMA.INV(Table3[[#This Row],[RV gamma]],GammaShape2,GammaRate2)/BinomTrials,Table3[[#This Row],[RV binom]])</f>
        <v>0</v>
      </c>
      <c r="M4435" s="1">
        <f>Table3[[#This Row],[Risk 2 simulated occurences]]*_xlfn.LOGNORM.INV(Table3[[#This Row],[RV lognorm]],(LN(ImpLow2)+LN(ImpUp2))/2,(LN(ImpUp2)-LN(ImpLow2))/3.29)</f>
        <v>0</v>
      </c>
    </row>
    <row r="4436" spans="7:13">
      <c r="G4436">
        <v>0.90861740052170004</v>
      </c>
      <c r="H4436">
        <v>0.18133538876722352</v>
      </c>
      <c r="I4436">
        <v>0.45405337701274706</v>
      </c>
      <c r="J4436">
        <f>_xlfn.BINOM.INV(BinomTrials,_xlfn.GAMMA.INV(Table3[[#This Row],[RV gamma]],GammaShape1,GammaRate1)/BinomTrials,Table3[[#This Row],[RV binom]])</f>
        <v>0</v>
      </c>
      <c r="K4436" s="1">
        <f>Table3[[#This Row],[Risk 1 Simulated occurences]]*_xlfn.LOGNORM.INV(Table3[[#This Row],[RV lognorm]],(LN(ImpLow1)+LN(ImpUp1))/2,(LN(ImpUp1)-LN(ImpLow1))/3.29)</f>
        <v>0</v>
      </c>
      <c r="L4436">
        <f>_xlfn.BINOM.INV(BinomTrials,_xlfn.GAMMA.INV(Table3[[#This Row],[RV gamma]],GammaShape2,GammaRate2)/BinomTrials,Table3[[#This Row],[RV binom]])</f>
        <v>0</v>
      </c>
      <c r="M4436" s="1">
        <f>Table3[[#This Row],[Risk 2 simulated occurences]]*_xlfn.LOGNORM.INV(Table3[[#This Row],[RV lognorm]],(LN(ImpLow2)+LN(ImpUp2))/2,(LN(ImpUp2)-LN(ImpLow2))/3.29)</f>
        <v>0</v>
      </c>
    </row>
    <row r="4437" spans="7:13">
      <c r="G4437">
        <v>0.13265056821175411</v>
      </c>
      <c r="H4437">
        <v>0.70387901072571013</v>
      </c>
      <c r="I4437">
        <v>0.27510745323966607</v>
      </c>
      <c r="J4437">
        <f>_xlfn.BINOM.INV(BinomTrials,_xlfn.GAMMA.INV(Table3[[#This Row],[RV gamma]],GammaShape1,GammaRate1)/BinomTrials,Table3[[#This Row],[RV binom]])</f>
        <v>1</v>
      </c>
      <c r="K4437" s="1">
        <f>Table3[[#This Row],[Risk 1 Simulated occurences]]*_xlfn.LOGNORM.INV(Table3[[#This Row],[RV lognorm]],(LN(ImpLow1)+LN(ImpUp1))/2,(LN(ImpUp1)-LN(ImpLow1))/3.29)</f>
        <v>20816.507385660567</v>
      </c>
      <c r="L4437">
        <f>_xlfn.BINOM.INV(BinomTrials,_xlfn.GAMMA.INV(Table3[[#This Row],[RV gamma]],GammaShape2,GammaRate2)/BinomTrials,Table3[[#This Row],[RV binom]])</f>
        <v>0</v>
      </c>
      <c r="M4437" s="1">
        <f>Table3[[#This Row],[Risk 2 simulated occurences]]*_xlfn.LOGNORM.INV(Table3[[#This Row],[RV lognorm]],(LN(ImpLow2)+LN(ImpUp2))/2,(LN(ImpUp2)-LN(ImpLow2))/3.29)</f>
        <v>0</v>
      </c>
    </row>
    <row r="4438" spans="7:13">
      <c r="G4438">
        <v>0.4580999349514488</v>
      </c>
      <c r="H4438">
        <v>9.4533267009320326E-2</v>
      </c>
      <c r="I4438">
        <v>0.73096659906719186</v>
      </c>
      <c r="J4438">
        <f>_xlfn.BINOM.INV(BinomTrials,_xlfn.GAMMA.INV(Table3[[#This Row],[RV gamma]],GammaShape1,GammaRate1)/BinomTrials,Table3[[#This Row],[RV binom]])</f>
        <v>0</v>
      </c>
      <c r="K4438" s="1">
        <f>Table3[[#This Row],[Risk 1 Simulated occurences]]*_xlfn.LOGNORM.INV(Table3[[#This Row],[RV lognorm]],(LN(ImpLow1)+LN(ImpUp1))/2,(LN(ImpUp1)-LN(ImpLow1))/3.29)</f>
        <v>0</v>
      </c>
      <c r="L4438">
        <f>_xlfn.BINOM.INV(BinomTrials,_xlfn.GAMMA.INV(Table3[[#This Row],[RV gamma]],GammaShape2,GammaRate2)/BinomTrials,Table3[[#This Row],[RV binom]])</f>
        <v>0</v>
      </c>
      <c r="M4438" s="1">
        <f>Table3[[#This Row],[Risk 2 simulated occurences]]*_xlfn.LOGNORM.INV(Table3[[#This Row],[RV lognorm]],(LN(ImpLow2)+LN(ImpUp2))/2,(LN(ImpUp2)-LN(ImpLow2))/3.29)</f>
        <v>0</v>
      </c>
    </row>
    <row r="4439" spans="7:13">
      <c r="G4439">
        <v>0.28560672899969236</v>
      </c>
      <c r="H4439">
        <v>0.82061862564674515</v>
      </c>
      <c r="I4439">
        <v>0.35563052229379793</v>
      </c>
      <c r="J4439">
        <f>_xlfn.BINOM.INV(BinomTrials,_xlfn.GAMMA.INV(Table3[[#This Row],[RV gamma]],GammaShape1,GammaRate1)/BinomTrials,Table3[[#This Row],[RV binom]])</f>
        <v>1</v>
      </c>
      <c r="K4439" s="1">
        <f>Table3[[#This Row],[Risk 1 Simulated occurences]]*_xlfn.LOGNORM.INV(Table3[[#This Row],[RV lognorm]],(LN(ImpLow1)+LN(ImpUp1))/2,(LN(ImpUp1)-LN(ImpLow1))/3.29)</f>
        <v>24405.541630637887</v>
      </c>
      <c r="L4439">
        <f>_xlfn.BINOM.INV(BinomTrials,_xlfn.GAMMA.INV(Table3[[#This Row],[RV gamma]],GammaShape2,GammaRate2)/BinomTrials,Table3[[#This Row],[RV binom]])</f>
        <v>0</v>
      </c>
      <c r="M4439" s="1">
        <f>Table3[[#This Row],[Risk 2 simulated occurences]]*_xlfn.LOGNORM.INV(Table3[[#This Row],[RV lognorm]],(LN(ImpLow2)+LN(ImpUp2))/2,(LN(ImpUp2)-LN(ImpLow2))/3.29)</f>
        <v>0</v>
      </c>
    </row>
    <row r="4440" spans="7:13">
      <c r="G4440">
        <v>0.19229429782940741</v>
      </c>
      <c r="H4440">
        <v>0.1372412448456703</v>
      </c>
      <c r="I4440">
        <v>8.2188191861933185E-2</v>
      </c>
      <c r="J4440">
        <f>_xlfn.BINOM.INV(BinomTrials,_xlfn.GAMMA.INV(Table3[[#This Row],[RV gamma]],GammaShape1,GammaRate1)/BinomTrials,Table3[[#This Row],[RV binom]])</f>
        <v>0</v>
      </c>
      <c r="K4440" s="1">
        <f>Table3[[#This Row],[Risk 1 Simulated occurences]]*_xlfn.LOGNORM.INV(Table3[[#This Row],[RV lognorm]],(LN(ImpLow1)+LN(ImpUp1))/2,(LN(ImpUp1)-LN(ImpLow1))/3.29)</f>
        <v>0</v>
      </c>
      <c r="L4440">
        <f>_xlfn.BINOM.INV(BinomTrials,_xlfn.GAMMA.INV(Table3[[#This Row],[RV gamma]],GammaShape2,GammaRate2)/BinomTrials,Table3[[#This Row],[RV binom]])</f>
        <v>0</v>
      </c>
      <c r="M4440" s="1">
        <f>Table3[[#This Row],[Risk 2 simulated occurences]]*_xlfn.LOGNORM.INV(Table3[[#This Row],[RV lognorm]],(LN(ImpLow2)+LN(ImpUp2))/2,(LN(ImpUp2)-LN(ImpLow2))/3.29)</f>
        <v>0</v>
      </c>
    </row>
    <row r="4441" spans="7:13">
      <c r="G4441">
        <v>0.89026361885027194</v>
      </c>
      <c r="H4441">
        <v>0.61360212118066948</v>
      </c>
      <c r="I4441">
        <v>0.33694062351106696</v>
      </c>
      <c r="J4441">
        <f>_xlfn.BINOM.INV(BinomTrials,_xlfn.GAMMA.INV(Table3[[#This Row],[RV gamma]],GammaShape1,GammaRate1)/BinomTrials,Table3[[#This Row],[RV binom]])</f>
        <v>1</v>
      </c>
      <c r="K4441" s="1">
        <f>Table3[[#This Row],[Risk 1 Simulated occurences]]*_xlfn.LOGNORM.INV(Table3[[#This Row],[RV lognorm]],(LN(ImpLow1)+LN(ImpUp1))/2,(LN(ImpUp1)-LN(ImpLow1))/3.29)</f>
        <v>23555.31889568895</v>
      </c>
      <c r="L4441">
        <f>_xlfn.BINOM.INV(BinomTrials,_xlfn.GAMMA.INV(Table3[[#This Row],[RV gamma]],GammaShape2,GammaRate2)/BinomTrials,Table3[[#This Row],[RV binom]])</f>
        <v>0</v>
      </c>
      <c r="M4441" s="1">
        <f>Table3[[#This Row],[Risk 2 simulated occurences]]*_xlfn.LOGNORM.INV(Table3[[#This Row],[RV lognorm]],(LN(ImpLow2)+LN(ImpUp2))/2,(LN(ImpUp2)-LN(ImpLow2))/3.29)</f>
        <v>0</v>
      </c>
    </row>
    <row r="4442" spans="7:13">
      <c r="G4442">
        <v>0.66064201652102261</v>
      </c>
      <c r="H4442">
        <v>0.81085068351163092</v>
      </c>
      <c r="I4442">
        <v>0.96105935050223923</v>
      </c>
      <c r="J4442">
        <f>_xlfn.BINOM.INV(BinomTrials,_xlfn.GAMMA.INV(Table3[[#This Row],[RV gamma]],GammaShape1,GammaRate1)/BinomTrials,Table3[[#This Row],[RV binom]])</f>
        <v>1</v>
      </c>
      <c r="K4442" s="1">
        <f>Table3[[#This Row],[Risk 1 Simulated occurences]]*_xlfn.LOGNORM.INV(Table3[[#This Row],[RV lognorm]],(LN(ImpLow1)+LN(ImpUp1))/2,(LN(ImpUp1)-LN(ImpLow1))/3.29)</f>
        <v>108617.76185430997</v>
      </c>
      <c r="L4442">
        <f>_xlfn.BINOM.INV(BinomTrials,_xlfn.GAMMA.INV(Table3[[#This Row],[RV gamma]],GammaShape2,GammaRate2)/BinomTrials,Table3[[#This Row],[RV binom]])</f>
        <v>0</v>
      </c>
      <c r="M4442" s="1">
        <f>Table3[[#This Row],[Risk 2 simulated occurences]]*_xlfn.LOGNORM.INV(Table3[[#This Row],[RV lognorm]],(LN(ImpLow2)+LN(ImpUp2))/2,(LN(ImpUp2)-LN(ImpLow2))/3.29)</f>
        <v>0</v>
      </c>
    </row>
    <row r="4443" spans="7:13">
      <c r="G4443">
        <v>0.41037166882789305</v>
      </c>
      <c r="H4443">
        <v>0.96743777998138114</v>
      </c>
      <c r="I4443">
        <v>0.52450389113486928</v>
      </c>
      <c r="J4443">
        <f>_xlfn.BINOM.INV(BinomTrials,_xlfn.GAMMA.INV(Table3[[#This Row],[RV gamma]],GammaShape1,GammaRate1)/BinomTrials,Table3[[#This Row],[RV binom]])</f>
        <v>2</v>
      </c>
      <c r="K4443" s="1">
        <f>Table3[[#This Row],[Risk 1 Simulated occurences]]*_xlfn.LOGNORM.INV(Table3[[#This Row],[RV lognorm]],(LN(ImpLow1)+LN(ImpUp1))/2,(LN(ImpUp1)-LN(ImpLow1))/3.29)</f>
        <v>66025.408291084037</v>
      </c>
      <c r="L4443">
        <f>_xlfn.BINOM.INV(BinomTrials,_xlfn.GAMMA.INV(Table3[[#This Row],[RV gamma]],GammaShape2,GammaRate2)/BinomTrials,Table3[[#This Row],[RV binom]])</f>
        <v>1</v>
      </c>
      <c r="M4443" s="1">
        <f>Table3[[#This Row],[Risk 2 simulated occurences]]*_xlfn.LOGNORM.INV(Table3[[#This Row],[RV lognorm]],(LN(ImpLow2)+LN(ImpUp2))/2,(LN(ImpUp2)-LN(ImpLow2))/3.29)</f>
        <v>3301270.4145542034</v>
      </c>
    </row>
    <row r="4444" spans="7:13">
      <c r="G4444">
        <v>0.11663799039862957</v>
      </c>
      <c r="H4444">
        <v>0.72676814707311255</v>
      </c>
      <c r="I4444">
        <v>0.33689830374759544</v>
      </c>
      <c r="J4444">
        <f>_xlfn.BINOM.INV(BinomTrials,_xlfn.GAMMA.INV(Table3[[#This Row],[RV gamma]],GammaShape1,GammaRate1)/BinomTrials,Table3[[#This Row],[RV binom]])</f>
        <v>1</v>
      </c>
      <c r="K4444" s="1">
        <f>Table3[[#This Row],[Risk 1 Simulated occurences]]*_xlfn.LOGNORM.INV(Table3[[#This Row],[RV lognorm]],(LN(ImpLow1)+LN(ImpUp1))/2,(LN(ImpUp1)-LN(ImpLow1))/3.29)</f>
        <v>23553.408203473311</v>
      </c>
      <c r="L4444">
        <f>_xlfn.BINOM.INV(BinomTrials,_xlfn.GAMMA.INV(Table3[[#This Row],[RV gamma]],GammaShape2,GammaRate2)/BinomTrials,Table3[[#This Row],[RV binom]])</f>
        <v>0</v>
      </c>
      <c r="M4444" s="1">
        <f>Table3[[#This Row],[Risk 2 simulated occurences]]*_xlfn.LOGNORM.INV(Table3[[#This Row],[RV lognorm]],(LN(ImpLow2)+LN(ImpUp2))/2,(LN(ImpUp2)-LN(ImpLow2))/3.29)</f>
        <v>0</v>
      </c>
    </row>
    <row r="4445" spans="7:13">
      <c r="G4445">
        <v>0.33470462976708293</v>
      </c>
      <c r="H4445">
        <v>0.79224785780173157</v>
      </c>
      <c r="I4445">
        <v>0.24979108583638029</v>
      </c>
      <c r="J4445">
        <f>_xlfn.BINOM.INV(BinomTrials,_xlfn.GAMMA.INV(Table3[[#This Row],[RV gamma]],GammaShape1,GammaRate1)/BinomTrials,Table3[[#This Row],[RV binom]])</f>
        <v>1</v>
      </c>
      <c r="K4445" s="1">
        <f>Table3[[#This Row],[Risk 1 Simulated occurences]]*_xlfn.LOGNORM.INV(Table3[[#This Row],[RV lognorm]],(LN(ImpLow1)+LN(ImpUp1))/2,(LN(ImpUp1)-LN(ImpLow1))/3.29)</f>
        <v>19714.603565403075</v>
      </c>
      <c r="L4445">
        <f>_xlfn.BINOM.INV(BinomTrials,_xlfn.GAMMA.INV(Table3[[#This Row],[RV gamma]],GammaShape2,GammaRate2)/BinomTrials,Table3[[#This Row],[RV binom]])</f>
        <v>0</v>
      </c>
      <c r="M4445" s="1">
        <f>Table3[[#This Row],[Risk 2 simulated occurences]]*_xlfn.LOGNORM.INV(Table3[[#This Row],[RV lognorm]],(LN(ImpLow2)+LN(ImpUp2))/2,(LN(ImpUp2)-LN(ImpLow2))/3.29)</f>
        <v>0</v>
      </c>
    </row>
    <row r="4446" spans="7:13">
      <c r="G4446">
        <v>0.3807124953627179</v>
      </c>
      <c r="H4446">
        <v>0.30974607370316332</v>
      </c>
      <c r="I4446">
        <v>0.23877965204360879</v>
      </c>
      <c r="J4446">
        <f>_xlfn.BINOM.INV(BinomTrials,_xlfn.GAMMA.INV(Table3[[#This Row],[RV gamma]],GammaShape1,GammaRate1)/BinomTrials,Table3[[#This Row],[RV binom]])</f>
        <v>0</v>
      </c>
      <c r="K4446" s="1">
        <f>Table3[[#This Row],[Risk 1 Simulated occurences]]*_xlfn.LOGNORM.INV(Table3[[#This Row],[RV lognorm]],(LN(ImpLow1)+LN(ImpUp1))/2,(LN(ImpUp1)-LN(ImpLow1))/3.29)</f>
        <v>0</v>
      </c>
      <c r="L4446">
        <f>_xlfn.BINOM.INV(BinomTrials,_xlfn.GAMMA.INV(Table3[[#This Row],[RV gamma]],GammaShape2,GammaRate2)/BinomTrials,Table3[[#This Row],[RV binom]])</f>
        <v>0</v>
      </c>
      <c r="M4446" s="1">
        <f>Table3[[#This Row],[Risk 2 simulated occurences]]*_xlfn.LOGNORM.INV(Table3[[#This Row],[RV lognorm]],(LN(ImpLow2)+LN(ImpUp2))/2,(LN(ImpUp2)-LN(ImpLow2))/3.29)</f>
        <v>0</v>
      </c>
    </row>
    <row r="4447" spans="7:13">
      <c r="G4447">
        <v>0.63490956119955966</v>
      </c>
      <c r="H4447">
        <v>0.90226072906621768</v>
      </c>
      <c r="I4447">
        <v>0.16961189693287568</v>
      </c>
      <c r="J4447">
        <f>_xlfn.BINOM.INV(BinomTrials,_xlfn.GAMMA.INV(Table3[[#This Row],[RV gamma]],GammaShape1,GammaRate1)/BinomTrials,Table3[[#This Row],[RV binom]])</f>
        <v>2</v>
      </c>
      <c r="K4447" s="1">
        <f>Table3[[#This Row],[Risk 1 Simulated occurences]]*_xlfn.LOGNORM.INV(Table3[[#This Row],[RV lognorm]],(LN(ImpLow1)+LN(ImpUp1))/2,(LN(ImpUp1)-LN(ImpLow1))/3.29)</f>
        <v>32399.898989377474</v>
      </c>
      <c r="L4447">
        <f>_xlfn.BINOM.INV(BinomTrials,_xlfn.GAMMA.INV(Table3[[#This Row],[RV gamma]],GammaShape2,GammaRate2)/BinomTrials,Table3[[#This Row],[RV binom]])</f>
        <v>1</v>
      </c>
      <c r="M4447" s="1">
        <f>Table3[[#This Row],[Risk 2 simulated occurences]]*_xlfn.LOGNORM.INV(Table3[[#This Row],[RV lognorm]],(LN(ImpLow2)+LN(ImpUp2))/2,(LN(ImpUp2)-LN(ImpLow2))/3.29)</f>
        <v>1619994.9494688744</v>
      </c>
    </row>
    <row r="4448" spans="7:13">
      <c r="G4448">
        <v>0.92499508099863081</v>
      </c>
      <c r="H4448">
        <v>0.29607341592017256</v>
      </c>
      <c r="I4448">
        <v>0.6671517508417143</v>
      </c>
      <c r="J4448">
        <f>_xlfn.BINOM.INV(BinomTrials,_xlfn.GAMMA.INV(Table3[[#This Row],[RV gamma]],GammaShape1,GammaRate1)/BinomTrials,Table3[[#This Row],[RV binom]])</f>
        <v>0</v>
      </c>
      <c r="K4448" s="1">
        <f>Table3[[#This Row],[Risk 1 Simulated occurences]]*_xlfn.LOGNORM.INV(Table3[[#This Row],[RV lognorm]],(LN(ImpLow1)+LN(ImpUp1))/2,(LN(ImpUp1)-LN(ImpLow1))/3.29)</f>
        <v>0</v>
      </c>
      <c r="L4448">
        <f>_xlfn.BINOM.INV(BinomTrials,_xlfn.GAMMA.INV(Table3[[#This Row],[RV gamma]],GammaShape2,GammaRate2)/BinomTrials,Table3[[#This Row],[RV binom]])</f>
        <v>0</v>
      </c>
      <c r="M4448" s="1">
        <f>Table3[[#This Row],[Risk 2 simulated occurences]]*_xlfn.LOGNORM.INV(Table3[[#This Row],[RV lognorm]],(LN(ImpLow2)+LN(ImpUp2))/2,(LN(ImpUp2)-LN(ImpLow2))/3.29)</f>
        <v>0</v>
      </c>
    </row>
    <row r="4449" spans="7:13">
      <c r="G4449">
        <v>0.39232634398728905</v>
      </c>
      <c r="H4449">
        <v>0.10590137033998098</v>
      </c>
      <c r="I4449">
        <v>0.81947639669267291</v>
      </c>
      <c r="J4449">
        <f>_xlfn.BINOM.INV(BinomTrials,_xlfn.GAMMA.INV(Table3[[#This Row],[RV gamma]],GammaShape1,GammaRate1)/BinomTrials,Table3[[#This Row],[RV binom]])</f>
        <v>0</v>
      </c>
      <c r="K4449" s="1">
        <f>Table3[[#This Row],[Risk 1 Simulated occurences]]*_xlfn.LOGNORM.INV(Table3[[#This Row],[RV lognorm]],(LN(ImpLow1)+LN(ImpUp1))/2,(LN(ImpUp1)-LN(ImpLow1))/3.29)</f>
        <v>0</v>
      </c>
      <c r="L4449">
        <f>_xlfn.BINOM.INV(BinomTrials,_xlfn.GAMMA.INV(Table3[[#This Row],[RV gamma]],GammaShape2,GammaRate2)/BinomTrials,Table3[[#This Row],[RV binom]])</f>
        <v>0</v>
      </c>
      <c r="M4449" s="1">
        <f>Table3[[#This Row],[Risk 2 simulated occurences]]*_xlfn.LOGNORM.INV(Table3[[#This Row],[RV lognorm]],(LN(ImpLow2)+LN(ImpUp2))/2,(LN(ImpUp2)-LN(ImpLow2))/3.29)</f>
        <v>0</v>
      </c>
    </row>
    <row r="4450" spans="7:13">
      <c r="G4450">
        <v>0.82886339436697931</v>
      </c>
      <c r="H4450">
        <v>0.88433130406044946</v>
      </c>
      <c r="I4450">
        <v>0.93979921375391973</v>
      </c>
      <c r="J4450">
        <f>_xlfn.BINOM.INV(BinomTrials,_xlfn.GAMMA.INV(Table3[[#This Row],[RV gamma]],GammaShape1,GammaRate1)/BinomTrials,Table3[[#This Row],[RV binom]])</f>
        <v>2</v>
      </c>
      <c r="K4450" s="1">
        <f>Table3[[#This Row],[Risk 1 Simulated occurences]]*_xlfn.LOGNORM.INV(Table3[[#This Row],[RV lognorm]],(LN(ImpLow1)+LN(ImpUp1))/2,(LN(ImpUp1)-LN(ImpLow1))/3.29)</f>
        <v>187539.99700640273</v>
      </c>
      <c r="L4450">
        <f>_xlfn.BINOM.INV(BinomTrials,_xlfn.GAMMA.INV(Table3[[#This Row],[RV gamma]],GammaShape2,GammaRate2)/BinomTrials,Table3[[#This Row],[RV binom]])</f>
        <v>1</v>
      </c>
      <c r="M4450" s="1">
        <f>Table3[[#This Row],[Risk 2 simulated occurences]]*_xlfn.LOGNORM.INV(Table3[[#This Row],[RV lognorm]],(LN(ImpLow2)+LN(ImpUp2))/2,(LN(ImpUp2)-LN(ImpLow2))/3.29)</f>
        <v>9376999.850320125</v>
      </c>
    </row>
    <row r="4451" spans="7:13">
      <c r="G4451">
        <v>0.70706912582138048</v>
      </c>
      <c r="H4451">
        <v>0.95622734397474085</v>
      </c>
      <c r="I4451">
        <v>0.20538556212810127</v>
      </c>
      <c r="J4451">
        <f>_xlfn.BINOM.INV(BinomTrials,_xlfn.GAMMA.INV(Table3[[#This Row],[RV gamma]],GammaShape1,GammaRate1)/BinomTrials,Table3[[#This Row],[RV binom]])</f>
        <v>2</v>
      </c>
      <c r="K4451" s="1">
        <f>Table3[[#This Row],[Risk 1 Simulated occurences]]*_xlfn.LOGNORM.INV(Table3[[#This Row],[RV lognorm]],(LN(ImpLow1)+LN(ImpUp1))/2,(LN(ImpUp1)-LN(ImpLow1))/3.29)</f>
        <v>35564.657896848032</v>
      </c>
      <c r="L4451">
        <f>_xlfn.BINOM.INV(BinomTrials,_xlfn.GAMMA.INV(Table3[[#This Row],[RV gamma]],GammaShape2,GammaRate2)/BinomTrials,Table3[[#This Row],[RV binom]])</f>
        <v>1</v>
      </c>
      <c r="M4451" s="1">
        <f>Table3[[#This Row],[Risk 2 simulated occurences]]*_xlfn.LOGNORM.INV(Table3[[#This Row],[RV lognorm]],(LN(ImpLow2)+LN(ImpUp2))/2,(LN(ImpUp2)-LN(ImpLow2))/3.29)</f>
        <v>1778232.8948424023</v>
      </c>
    </row>
    <row r="4452" spans="7:13">
      <c r="G4452">
        <v>0.71079767994154142</v>
      </c>
      <c r="H4452">
        <v>0.31297018346980687</v>
      </c>
      <c r="I4452">
        <v>0.91514268699807244</v>
      </c>
      <c r="J4452">
        <f>_xlfn.BINOM.INV(BinomTrials,_xlfn.GAMMA.INV(Table3[[#This Row],[RV gamma]],GammaShape1,GammaRate1)/BinomTrials,Table3[[#This Row],[RV binom]])</f>
        <v>0</v>
      </c>
      <c r="K4452" s="1">
        <f>Table3[[#This Row],[Risk 1 Simulated occurences]]*_xlfn.LOGNORM.INV(Table3[[#This Row],[RV lognorm]],(LN(ImpLow1)+LN(ImpUp1))/2,(LN(ImpUp1)-LN(ImpLow1))/3.29)</f>
        <v>0</v>
      </c>
      <c r="L4452">
        <f>_xlfn.BINOM.INV(BinomTrials,_xlfn.GAMMA.INV(Table3[[#This Row],[RV gamma]],GammaShape2,GammaRate2)/BinomTrials,Table3[[#This Row],[RV binom]])</f>
        <v>0</v>
      </c>
      <c r="M4452" s="1">
        <f>Table3[[#This Row],[Risk 2 simulated occurences]]*_xlfn.LOGNORM.INV(Table3[[#This Row],[RV lognorm]],(LN(ImpLow2)+LN(ImpUp2))/2,(LN(ImpUp2)-LN(ImpLow2))/3.29)</f>
        <v>0</v>
      </c>
    </row>
    <row r="4453" spans="7:13">
      <c r="G4453">
        <v>0.37660677748574262</v>
      </c>
      <c r="H4453">
        <v>8.9873577044286571E-2</v>
      </c>
      <c r="I4453">
        <v>0.80314037660283055</v>
      </c>
      <c r="J4453">
        <f>_xlfn.BINOM.INV(BinomTrials,_xlfn.GAMMA.INV(Table3[[#This Row],[RV gamma]],GammaShape1,GammaRate1)/BinomTrials,Table3[[#This Row],[RV binom]])</f>
        <v>0</v>
      </c>
      <c r="K4453" s="1">
        <f>Table3[[#This Row],[Risk 1 Simulated occurences]]*_xlfn.LOGNORM.INV(Table3[[#This Row],[RV lognorm]],(LN(ImpLow1)+LN(ImpUp1))/2,(LN(ImpUp1)-LN(ImpLow1))/3.29)</f>
        <v>0</v>
      </c>
      <c r="L4453">
        <f>_xlfn.BINOM.INV(BinomTrials,_xlfn.GAMMA.INV(Table3[[#This Row],[RV gamma]],GammaShape2,GammaRate2)/BinomTrials,Table3[[#This Row],[RV binom]])</f>
        <v>0</v>
      </c>
      <c r="M4453" s="1">
        <f>Table3[[#This Row],[Risk 2 simulated occurences]]*_xlfn.LOGNORM.INV(Table3[[#This Row],[RV lognorm]],(LN(ImpLow2)+LN(ImpUp2))/2,(LN(ImpUp2)-LN(ImpLow2))/3.29)</f>
        <v>0</v>
      </c>
    </row>
    <row r="4454" spans="7:13">
      <c r="G4454">
        <v>0.63010920287580663</v>
      </c>
      <c r="H4454">
        <v>0.50520938332435184</v>
      </c>
      <c r="I4454">
        <v>0.38030956377289704</v>
      </c>
      <c r="J4454">
        <f>_xlfn.BINOM.INV(BinomTrials,_xlfn.GAMMA.INV(Table3[[#This Row],[RV gamma]],GammaShape1,GammaRate1)/BinomTrials,Table3[[#This Row],[RV binom]])</f>
        <v>0</v>
      </c>
      <c r="K4454" s="1">
        <f>Table3[[#This Row],[Risk 1 Simulated occurences]]*_xlfn.LOGNORM.INV(Table3[[#This Row],[RV lognorm]],(LN(ImpLow1)+LN(ImpUp1))/2,(LN(ImpUp1)-LN(ImpLow1))/3.29)</f>
        <v>0</v>
      </c>
      <c r="L4454">
        <f>_xlfn.BINOM.INV(BinomTrials,_xlfn.GAMMA.INV(Table3[[#This Row],[RV gamma]],GammaShape2,GammaRate2)/BinomTrials,Table3[[#This Row],[RV binom]])</f>
        <v>0</v>
      </c>
      <c r="M4454" s="1">
        <f>Table3[[#This Row],[Risk 2 simulated occurences]]*_xlfn.LOGNORM.INV(Table3[[#This Row],[RV lognorm]],(LN(ImpLow2)+LN(ImpUp2))/2,(LN(ImpUp2)-LN(ImpLow2))/3.29)</f>
        <v>0</v>
      </c>
    </row>
    <row r="4455" spans="7:13">
      <c r="G4455">
        <v>0.2453727336811706</v>
      </c>
      <c r="H4455">
        <v>5.4105532380801409E-2</v>
      </c>
      <c r="I4455">
        <v>0.86283833108043217</v>
      </c>
      <c r="J4455">
        <f>_xlfn.BINOM.INV(BinomTrials,_xlfn.GAMMA.INV(Table3[[#This Row],[RV gamma]],GammaShape1,GammaRate1)/BinomTrials,Table3[[#This Row],[RV binom]])</f>
        <v>0</v>
      </c>
      <c r="K4455" s="1">
        <f>Table3[[#This Row],[Risk 1 Simulated occurences]]*_xlfn.LOGNORM.INV(Table3[[#This Row],[RV lognorm]],(LN(ImpLow1)+LN(ImpUp1))/2,(LN(ImpUp1)-LN(ImpLow1))/3.29)</f>
        <v>0</v>
      </c>
      <c r="L4455">
        <f>_xlfn.BINOM.INV(BinomTrials,_xlfn.GAMMA.INV(Table3[[#This Row],[RV gamma]],GammaShape2,GammaRate2)/BinomTrials,Table3[[#This Row],[RV binom]])</f>
        <v>0</v>
      </c>
      <c r="M4455" s="1">
        <f>Table3[[#This Row],[Risk 2 simulated occurences]]*_xlfn.LOGNORM.INV(Table3[[#This Row],[RV lognorm]],(LN(ImpLow2)+LN(ImpUp2))/2,(LN(ImpUp2)-LN(ImpLow2))/3.29)</f>
        <v>0</v>
      </c>
    </row>
    <row r="4456" spans="7:13">
      <c r="G4456">
        <v>0.97953497943446732</v>
      </c>
      <c r="H4456">
        <v>0.35168272412926088</v>
      </c>
      <c r="I4456">
        <v>0.72383046882405433</v>
      </c>
      <c r="J4456">
        <f>_xlfn.BINOM.INV(BinomTrials,_xlfn.GAMMA.INV(Table3[[#This Row],[RV gamma]],GammaShape1,GammaRate1)/BinomTrials,Table3[[#This Row],[RV binom]])</f>
        <v>0</v>
      </c>
      <c r="K4456" s="1">
        <f>Table3[[#This Row],[Risk 1 Simulated occurences]]*_xlfn.LOGNORM.INV(Table3[[#This Row],[RV lognorm]],(LN(ImpLow1)+LN(ImpUp1))/2,(LN(ImpUp1)-LN(ImpLow1))/3.29)</f>
        <v>0</v>
      </c>
      <c r="L4456">
        <f>_xlfn.BINOM.INV(BinomTrials,_xlfn.GAMMA.INV(Table3[[#This Row],[RV gamma]],GammaShape2,GammaRate2)/BinomTrials,Table3[[#This Row],[RV binom]])</f>
        <v>0</v>
      </c>
      <c r="M4456" s="1">
        <f>Table3[[#This Row],[Risk 2 simulated occurences]]*_xlfn.LOGNORM.INV(Table3[[#This Row],[RV lognorm]],(LN(ImpLow2)+LN(ImpUp2))/2,(LN(ImpUp2)-LN(ImpLow2))/3.29)</f>
        <v>0</v>
      </c>
    </row>
    <row r="4457" spans="7:13">
      <c r="G4457">
        <v>4.4399355093203183E-2</v>
      </c>
      <c r="H4457">
        <v>0.73154444048718759</v>
      </c>
      <c r="I4457">
        <v>0.41868952588117192</v>
      </c>
      <c r="J4457">
        <f>_xlfn.BINOM.INV(BinomTrials,_xlfn.GAMMA.INV(Table3[[#This Row],[RV gamma]],GammaShape1,GammaRate1)/BinomTrials,Table3[[#This Row],[RV binom]])</f>
        <v>1</v>
      </c>
      <c r="K4457" s="1">
        <f>Table3[[#This Row],[Risk 1 Simulated occurences]]*_xlfn.LOGNORM.INV(Table3[[#This Row],[RV lognorm]],(LN(ImpLow1)+LN(ImpUp1))/2,(LN(ImpUp1)-LN(ImpLow1))/3.29)</f>
        <v>27391.439435706758</v>
      </c>
      <c r="L4457">
        <f>_xlfn.BINOM.INV(BinomTrials,_xlfn.GAMMA.INV(Table3[[#This Row],[RV gamma]],GammaShape2,GammaRate2)/BinomTrials,Table3[[#This Row],[RV binom]])</f>
        <v>0</v>
      </c>
      <c r="M4457" s="1">
        <f>Table3[[#This Row],[Risk 2 simulated occurences]]*_xlfn.LOGNORM.INV(Table3[[#This Row],[RV lognorm]],(LN(ImpLow2)+LN(ImpUp2))/2,(LN(ImpUp2)-LN(ImpLow2))/3.29)</f>
        <v>0</v>
      </c>
    </row>
    <row r="4458" spans="7:13">
      <c r="G4458">
        <v>0.21996105146592532</v>
      </c>
      <c r="H4458">
        <v>6.7411268161335622E-2</v>
      </c>
      <c r="I4458">
        <v>0.9148614848567459</v>
      </c>
      <c r="J4458">
        <f>_xlfn.BINOM.INV(BinomTrials,_xlfn.GAMMA.INV(Table3[[#This Row],[RV gamma]],GammaShape1,GammaRate1)/BinomTrials,Table3[[#This Row],[RV binom]])</f>
        <v>0</v>
      </c>
      <c r="K4458" s="1">
        <f>Table3[[#This Row],[Risk 1 Simulated occurences]]*_xlfn.LOGNORM.INV(Table3[[#This Row],[RV lognorm]],(LN(ImpLow1)+LN(ImpUp1))/2,(LN(ImpUp1)-LN(ImpLow1))/3.29)</f>
        <v>0</v>
      </c>
      <c r="L4458">
        <f>_xlfn.BINOM.INV(BinomTrials,_xlfn.GAMMA.INV(Table3[[#This Row],[RV gamma]],GammaShape2,GammaRate2)/BinomTrials,Table3[[#This Row],[RV binom]])</f>
        <v>0</v>
      </c>
      <c r="M4458" s="1">
        <f>Table3[[#This Row],[Risk 2 simulated occurences]]*_xlfn.LOGNORM.INV(Table3[[#This Row],[RV lognorm]],(LN(ImpLow2)+LN(ImpUp2))/2,(LN(ImpUp2)-LN(ImpLow2))/3.29)</f>
        <v>0</v>
      </c>
    </row>
    <row r="4459" spans="7:13">
      <c r="G4459">
        <v>0.88539198780683426</v>
      </c>
      <c r="H4459">
        <v>0.9811839875677526</v>
      </c>
      <c r="I4459">
        <v>7.697598732867092E-2</v>
      </c>
      <c r="J4459">
        <f>_xlfn.BINOM.INV(BinomTrials,_xlfn.GAMMA.INV(Table3[[#This Row],[RV gamma]],GammaShape1,GammaRate1)/BinomTrials,Table3[[#This Row],[RV binom]])</f>
        <v>3</v>
      </c>
      <c r="K4459" s="1">
        <f>Table3[[#This Row],[Risk 1 Simulated occurences]]*_xlfn.LOGNORM.INV(Table3[[#This Row],[RV lognorm]],(LN(ImpLow1)+LN(ImpUp1))/2,(LN(ImpUp1)-LN(ImpLow1))/3.29)</f>
        <v>34976.36328087841</v>
      </c>
      <c r="L4459">
        <f>_xlfn.BINOM.INV(BinomTrials,_xlfn.GAMMA.INV(Table3[[#This Row],[RV gamma]],GammaShape2,GammaRate2)/BinomTrials,Table3[[#This Row],[RV binom]])</f>
        <v>2</v>
      </c>
      <c r="M4459" s="1">
        <f>Table3[[#This Row],[Risk 2 simulated occurences]]*_xlfn.LOGNORM.INV(Table3[[#This Row],[RV lognorm]],(LN(ImpLow2)+LN(ImpUp2))/2,(LN(ImpUp2)-LN(ImpLow2))/3.29)</f>
        <v>2331757.5520585575</v>
      </c>
    </row>
    <row r="4460" spans="7:13">
      <c r="G4460">
        <v>0.78313906946365675</v>
      </c>
      <c r="H4460">
        <v>0.75927905121784611</v>
      </c>
      <c r="I4460">
        <v>0.73541903297203548</v>
      </c>
      <c r="J4460">
        <f>_xlfn.BINOM.INV(BinomTrials,_xlfn.GAMMA.INV(Table3[[#This Row],[RV gamma]],GammaShape1,GammaRate1)/BinomTrials,Table3[[#This Row],[RV binom]])</f>
        <v>1</v>
      </c>
      <c r="K4460" s="1">
        <f>Table3[[#This Row],[Risk 1 Simulated occurences]]*_xlfn.LOGNORM.INV(Table3[[#This Row],[RV lognorm]],(LN(ImpLow1)+LN(ImpUp1))/2,(LN(ImpUp1)-LN(ImpLow1))/3.29)</f>
        <v>49121.576270396843</v>
      </c>
      <c r="L4460">
        <f>_xlfn.BINOM.INV(BinomTrials,_xlfn.GAMMA.INV(Table3[[#This Row],[RV gamma]],GammaShape2,GammaRate2)/BinomTrials,Table3[[#This Row],[RV binom]])</f>
        <v>0</v>
      </c>
      <c r="M4460" s="1">
        <f>Table3[[#This Row],[Risk 2 simulated occurences]]*_xlfn.LOGNORM.INV(Table3[[#This Row],[RV lognorm]],(LN(ImpLow2)+LN(ImpUp2))/2,(LN(ImpUp2)-LN(ImpLow2))/3.29)</f>
        <v>0</v>
      </c>
    </row>
    <row r="4461" spans="7:13">
      <c r="G4461">
        <v>0.21834047567953377</v>
      </c>
      <c r="H4461">
        <v>0.2030138183399168</v>
      </c>
      <c r="I4461">
        <v>0.18768716100029981</v>
      </c>
      <c r="J4461">
        <f>_xlfn.BINOM.INV(BinomTrials,_xlfn.GAMMA.INV(Table3[[#This Row],[RV gamma]],GammaShape1,GammaRate1)/BinomTrials,Table3[[#This Row],[RV binom]])</f>
        <v>0</v>
      </c>
      <c r="K4461" s="1">
        <f>Table3[[#This Row],[Risk 1 Simulated occurences]]*_xlfn.LOGNORM.INV(Table3[[#This Row],[RV lognorm]],(LN(ImpLow1)+LN(ImpUp1))/2,(LN(ImpUp1)-LN(ImpLow1))/3.29)</f>
        <v>0</v>
      </c>
      <c r="L4461">
        <f>_xlfn.BINOM.INV(BinomTrials,_xlfn.GAMMA.INV(Table3[[#This Row],[RV gamma]],GammaShape2,GammaRate2)/BinomTrials,Table3[[#This Row],[RV binom]])</f>
        <v>0</v>
      </c>
      <c r="M4461" s="1">
        <f>Table3[[#This Row],[Risk 2 simulated occurences]]*_xlfn.LOGNORM.INV(Table3[[#This Row],[RV lognorm]],(LN(ImpLow2)+LN(ImpUp2))/2,(LN(ImpUp2)-LN(ImpLow2))/3.29)</f>
        <v>0</v>
      </c>
    </row>
    <row r="4462" spans="7:13">
      <c r="G4462">
        <v>0.6483747459242003</v>
      </c>
      <c r="H4462">
        <v>5.3244838981537541E-2</v>
      </c>
      <c r="I4462">
        <v>0.45811493203887482</v>
      </c>
      <c r="J4462">
        <f>_xlfn.BINOM.INV(BinomTrials,_xlfn.GAMMA.INV(Table3[[#This Row],[RV gamma]],GammaShape1,GammaRate1)/BinomTrials,Table3[[#This Row],[RV binom]])</f>
        <v>0</v>
      </c>
      <c r="K4462" s="1">
        <f>Table3[[#This Row],[Risk 1 Simulated occurences]]*_xlfn.LOGNORM.INV(Table3[[#This Row],[RV lognorm]],(LN(ImpLow1)+LN(ImpUp1))/2,(LN(ImpUp1)-LN(ImpLow1))/3.29)</f>
        <v>0</v>
      </c>
      <c r="L4462">
        <f>_xlfn.BINOM.INV(BinomTrials,_xlfn.GAMMA.INV(Table3[[#This Row],[RV gamma]],GammaShape2,GammaRate2)/BinomTrials,Table3[[#This Row],[RV binom]])</f>
        <v>0</v>
      </c>
      <c r="M4462" s="1">
        <f>Table3[[#This Row],[Risk 2 simulated occurences]]*_xlfn.LOGNORM.INV(Table3[[#This Row],[RV lognorm]],(LN(ImpLow2)+LN(ImpUp2))/2,(LN(ImpUp2)-LN(ImpLow2))/3.29)</f>
        <v>0</v>
      </c>
    </row>
    <row r="4463" spans="7:13">
      <c r="G4463">
        <v>0.23435474803408363</v>
      </c>
      <c r="H4463">
        <v>0.8860087627014186</v>
      </c>
      <c r="I4463">
        <v>0.53766277736875356</v>
      </c>
      <c r="J4463">
        <f>_xlfn.BINOM.INV(BinomTrials,_xlfn.GAMMA.INV(Table3[[#This Row],[RV gamma]],GammaShape1,GammaRate1)/BinomTrials,Table3[[#This Row],[RV binom]])</f>
        <v>1</v>
      </c>
      <c r="K4463" s="1">
        <f>Table3[[#This Row],[Risk 1 Simulated occurences]]*_xlfn.LOGNORM.INV(Table3[[#This Row],[RV lognorm]],(LN(ImpLow1)+LN(ImpUp1))/2,(LN(ImpUp1)-LN(ImpLow1))/3.29)</f>
        <v>33786.077034071255</v>
      </c>
      <c r="L4463">
        <f>_xlfn.BINOM.INV(BinomTrials,_xlfn.GAMMA.INV(Table3[[#This Row],[RV gamma]],GammaShape2,GammaRate2)/BinomTrials,Table3[[#This Row],[RV binom]])</f>
        <v>1</v>
      </c>
      <c r="M4463" s="1">
        <f>Table3[[#This Row],[Risk 2 simulated occurences]]*_xlfn.LOGNORM.INV(Table3[[#This Row],[RV lognorm]],(LN(ImpLow2)+LN(ImpUp2))/2,(LN(ImpUp2)-LN(ImpLow2))/3.29)</f>
        <v>3378607.7034071269</v>
      </c>
    </row>
    <row r="4464" spans="7:13">
      <c r="G4464">
        <v>0.80025020884361597</v>
      </c>
      <c r="H4464">
        <v>0.14927472274251036</v>
      </c>
      <c r="I4464">
        <v>0.4982992366414048</v>
      </c>
      <c r="J4464">
        <f>_xlfn.BINOM.INV(BinomTrials,_xlfn.GAMMA.INV(Table3[[#This Row],[RV gamma]],GammaShape1,GammaRate1)/BinomTrials,Table3[[#This Row],[RV binom]])</f>
        <v>0</v>
      </c>
      <c r="K4464" s="1">
        <f>Table3[[#This Row],[Risk 1 Simulated occurences]]*_xlfn.LOGNORM.INV(Table3[[#This Row],[RV lognorm]],(LN(ImpLow1)+LN(ImpUp1))/2,(LN(ImpUp1)-LN(ImpLow1))/3.29)</f>
        <v>0</v>
      </c>
      <c r="L4464">
        <f>_xlfn.BINOM.INV(BinomTrials,_xlfn.GAMMA.INV(Table3[[#This Row],[RV gamma]],GammaShape2,GammaRate2)/BinomTrials,Table3[[#This Row],[RV binom]])</f>
        <v>0</v>
      </c>
      <c r="M4464" s="1">
        <f>Table3[[#This Row],[Risk 2 simulated occurences]]*_xlfn.LOGNORM.INV(Table3[[#This Row],[RV lognorm]],(LN(ImpLow2)+LN(ImpUp2))/2,(LN(ImpUp2)-LN(ImpLow2))/3.29)</f>
        <v>0</v>
      </c>
    </row>
    <row r="4465" spans="7:13">
      <c r="G4465">
        <v>0.80526003465301355</v>
      </c>
      <c r="H4465">
        <v>0.86026513337170007</v>
      </c>
      <c r="I4465">
        <v>0.91527023209038672</v>
      </c>
      <c r="J4465">
        <f>_xlfn.BINOM.INV(BinomTrials,_xlfn.GAMMA.INV(Table3[[#This Row],[RV gamma]],GammaShape1,GammaRate1)/BinomTrials,Table3[[#This Row],[RV binom]])</f>
        <v>1</v>
      </c>
      <c r="K4465" s="1">
        <f>Table3[[#This Row],[Risk 1 Simulated occurences]]*_xlfn.LOGNORM.INV(Table3[[#This Row],[RV lognorm]],(LN(ImpLow1)+LN(ImpUp1))/2,(LN(ImpUp1)-LN(ImpLow1))/3.29)</f>
        <v>82720.223736080079</v>
      </c>
      <c r="L4465">
        <f>_xlfn.BINOM.INV(BinomTrials,_xlfn.GAMMA.INV(Table3[[#This Row],[RV gamma]],GammaShape2,GammaRate2)/BinomTrials,Table3[[#This Row],[RV binom]])</f>
        <v>1</v>
      </c>
      <c r="M4465" s="1">
        <f>Table3[[#This Row],[Risk 2 simulated occurences]]*_xlfn.LOGNORM.INV(Table3[[#This Row],[RV lognorm]],(LN(ImpLow2)+LN(ImpUp2))/2,(LN(ImpUp2)-LN(ImpLow2))/3.29)</f>
        <v>8272022.3736080267</v>
      </c>
    </row>
    <row r="4466" spans="7:13">
      <c r="G4466">
        <v>5.402413199377439E-3</v>
      </c>
      <c r="H4466">
        <v>0.47609657816407114</v>
      </c>
      <c r="I4466">
        <v>0.94679074312876477</v>
      </c>
      <c r="J4466">
        <f>_xlfn.BINOM.INV(BinomTrials,_xlfn.GAMMA.INV(Table3[[#This Row],[RV gamma]],GammaShape1,GammaRate1)/BinomTrials,Table3[[#This Row],[RV binom]])</f>
        <v>0</v>
      </c>
      <c r="K4466" s="1">
        <f>Table3[[#This Row],[Risk 1 Simulated occurences]]*_xlfn.LOGNORM.INV(Table3[[#This Row],[RV lognorm]],(LN(ImpLow1)+LN(ImpUp1))/2,(LN(ImpUp1)-LN(ImpLow1))/3.29)</f>
        <v>0</v>
      </c>
      <c r="L4466">
        <f>_xlfn.BINOM.INV(BinomTrials,_xlfn.GAMMA.INV(Table3[[#This Row],[RV gamma]],GammaShape2,GammaRate2)/BinomTrials,Table3[[#This Row],[RV binom]])</f>
        <v>0</v>
      </c>
      <c r="M4466" s="1">
        <f>Table3[[#This Row],[Risk 2 simulated occurences]]*_xlfn.LOGNORM.INV(Table3[[#This Row],[RV lognorm]],(LN(ImpLow2)+LN(ImpUp2))/2,(LN(ImpUp2)-LN(ImpLow2))/3.29)</f>
        <v>0</v>
      </c>
    </row>
    <row r="4467" spans="7:13">
      <c r="G4467">
        <v>0.79835864193661077</v>
      </c>
      <c r="H4467">
        <v>0.75518920354321095</v>
      </c>
      <c r="I4467">
        <v>0.71201976514981113</v>
      </c>
      <c r="J4467">
        <f>_xlfn.BINOM.INV(BinomTrials,_xlfn.GAMMA.INV(Table3[[#This Row],[RV gamma]],GammaShape1,GammaRate1)/BinomTrials,Table3[[#This Row],[RV binom]])</f>
        <v>1</v>
      </c>
      <c r="K4467" s="1">
        <f>Table3[[#This Row],[Risk 1 Simulated occurences]]*_xlfn.LOGNORM.INV(Table3[[#This Row],[RV lognorm]],(LN(ImpLow1)+LN(ImpUp1))/2,(LN(ImpUp1)-LN(ImpLow1))/3.29)</f>
        <v>46773.347450770823</v>
      </c>
      <c r="L4467">
        <f>_xlfn.BINOM.INV(BinomTrials,_xlfn.GAMMA.INV(Table3[[#This Row],[RV gamma]],GammaShape2,GammaRate2)/BinomTrials,Table3[[#This Row],[RV binom]])</f>
        <v>0</v>
      </c>
      <c r="M4467" s="1">
        <f>Table3[[#This Row],[Risk 2 simulated occurences]]*_xlfn.LOGNORM.INV(Table3[[#This Row],[RV lognorm]],(LN(ImpLow2)+LN(ImpUp2))/2,(LN(ImpUp2)-LN(ImpLow2))/3.29)</f>
        <v>0</v>
      </c>
    </row>
    <row r="4468" spans="7:13">
      <c r="G4468">
        <v>1.369502861690476E-2</v>
      </c>
      <c r="H4468">
        <v>0.46494395074664802</v>
      </c>
      <c r="I4468">
        <v>0.91619287287639117</v>
      </c>
      <c r="J4468">
        <f>_xlfn.BINOM.INV(BinomTrials,_xlfn.GAMMA.INV(Table3[[#This Row],[RV gamma]],GammaShape1,GammaRate1)/BinomTrials,Table3[[#This Row],[RV binom]])</f>
        <v>0</v>
      </c>
      <c r="K4468" s="1">
        <f>Table3[[#This Row],[Risk 1 Simulated occurences]]*_xlfn.LOGNORM.INV(Table3[[#This Row],[RV lognorm]],(LN(ImpLow1)+LN(ImpUp1))/2,(LN(ImpUp1)-LN(ImpLow1))/3.29)</f>
        <v>0</v>
      </c>
      <c r="L4468">
        <f>_xlfn.BINOM.INV(BinomTrials,_xlfn.GAMMA.INV(Table3[[#This Row],[RV gamma]],GammaShape2,GammaRate2)/BinomTrials,Table3[[#This Row],[RV binom]])</f>
        <v>0</v>
      </c>
      <c r="M4468" s="1">
        <f>Table3[[#This Row],[Risk 2 simulated occurences]]*_xlfn.LOGNORM.INV(Table3[[#This Row],[RV lognorm]],(LN(ImpLow2)+LN(ImpUp2))/2,(LN(ImpUp2)-LN(ImpLow2))/3.29)</f>
        <v>0</v>
      </c>
    </row>
    <row r="4469" spans="7:13">
      <c r="G4469">
        <v>0.17234596431830243</v>
      </c>
      <c r="H4469">
        <v>0.31298019891277895</v>
      </c>
      <c r="I4469">
        <v>0.4536144335072555</v>
      </c>
      <c r="J4469">
        <f>_xlfn.BINOM.INV(BinomTrials,_xlfn.GAMMA.INV(Table3[[#This Row],[RV gamma]],GammaShape1,GammaRate1)/BinomTrials,Table3[[#This Row],[RV binom]])</f>
        <v>0</v>
      </c>
      <c r="K4469" s="1">
        <f>Table3[[#This Row],[Risk 1 Simulated occurences]]*_xlfn.LOGNORM.INV(Table3[[#This Row],[RV lognorm]],(LN(ImpLow1)+LN(ImpUp1))/2,(LN(ImpUp1)-LN(ImpLow1))/3.29)</f>
        <v>0</v>
      </c>
      <c r="L4469">
        <f>_xlfn.BINOM.INV(BinomTrials,_xlfn.GAMMA.INV(Table3[[#This Row],[RV gamma]],GammaShape2,GammaRate2)/BinomTrials,Table3[[#This Row],[RV binom]])</f>
        <v>0</v>
      </c>
      <c r="M4469" s="1">
        <f>Table3[[#This Row],[Risk 2 simulated occurences]]*_xlfn.LOGNORM.INV(Table3[[#This Row],[RV lognorm]],(LN(ImpLow2)+LN(ImpUp2))/2,(LN(ImpUp2)-LN(ImpLow2))/3.29)</f>
        <v>0</v>
      </c>
    </row>
    <row r="4470" spans="7:13">
      <c r="G4470">
        <v>0.61862229770916621</v>
      </c>
      <c r="H4470">
        <v>0.25820312707601262</v>
      </c>
      <c r="I4470">
        <v>0.89778395644285902</v>
      </c>
      <c r="J4470">
        <f>_xlfn.BINOM.INV(BinomTrials,_xlfn.GAMMA.INV(Table3[[#This Row],[RV gamma]],GammaShape1,GammaRate1)/BinomTrials,Table3[[#This Row],[RV binom]])</f>
        <v>0</v>
      </c>
      <c r="K4470" s="1">
        <f>Table3[[#This Row],[Risk 1 Simulated occurences]]*_xlfn.LOGNORM.INV(Table3[[#This Row],[RV lognorm]],(LN(ImpLow1)+LN(ImpUp1))/2,(LN(ImpUp1)-LN(ImpLow1))/3.29)</f>
        <v>0</v>
      </c>
      <c r="L4470">
        <f>_xlfn.BINOM.INV(BinomTrials,_xlfn.GAMMA.INV(Table3[[#This Row],[RV gamma]],GammaShape2,GammaRate2)/BinomTrials,Table3[[#This Row],[RV binom]])</f>
        <v>0</v>
      </c>
      <c r="M4470" s="1">
        <f>Table3[[#This Row],[Risk 2 simulated occurences]]*_xlfn.LOGNORM.INV(Table3[[#This Row],[RV lognorm]],(LN(ImpLow2)+LN(ImpUp2))/2,(LN(ImpUp2)-LN(ImpLow2))/3.29)</f>
        <v>0</v>
      </c>
    </row>
    <row r="4471" spans="7:13">
      <c r="G4471">
        <v>0.18495759795650729</v>
      </c>
      <c r="H4471">
        <v>0.61995676654388976</v>
      </c>
      <c r="I4471">
        <v>5.4955935131272268E-2</v>
      </c>
      <c r="J4471">
        <f>_xlfn.BINOM.INV(BinomTrials,_xlfn.GAMMA.INV(Table3[[#This Row],[RV gamma]],GammaShape1,GammaRate1)/BinomTrials,Table3[[#This Row],[RV binom]])</f>
        <v>0</v>
      </c>
      <c r="K4471" s="1">
        <f>Table3[[#This Row],[Risk 1 Simulated occurences]]*_xlfn.LOGNORM.INV(Table3[[#This Row],[RV lognorm]],(LN(ImpLow1)+LN(ImpUp1))/2,(LN(ImpUp1)-LN(ImpLow1))/3.29)</f>
        <v>0</v>
      </c>
      <c r="L4471">
        <f>_xlfn.BINOM.INV(BinomTrials,_xlfn.GAMMA.INV(Table3[[#This Row],[RV gamma]],GammaShape2,GammaRate2)/BinomTrials,Table3[[#This Row],[RV binom]])</f>
        <v>0</v>
      </c>
      <c r="M4471" s="1">
        <f>Table3[[#This Row],[Risk 2 simulated occurences]]*_xlfn.LOGNORM.INV(Table3[[#This Row],[RV lognorm]],(LN(ImpLow2)+LN(ImpUp2))/2,(LN(ImpUp2)-LN(ImpLow2))/3.29)</f>
        <v>0</v>
      </c>
    </row>
    <row r="4472" spans="7:13">
      <c r="G4472">
        <v>0.58234885501784683</v>
      </c>
      <c r="H4472">
        <v>0.61337530315545163</v>
      </c>
      <c r="I4472">
        <v>0.64440175129305655</v>
      </c>
      <c r="J4472">
        <f>_xlfn.BINOM.INV(BinomTrials,_xlfn.GAMMA.INV(Table3[[#This Row],[RV gamma]],GammaShape1,GammaRate1)/BinomTrials,Table3[[#This Row],[RV binom]])</f>
        <v>1</v>
      </c>
      <c r="K4472" s="1">
        <f>Table3[[#This Row],[Risk 1 Simulated occurences]]*_xlfn.LOGNORM.INV(Table3[[#This Row],[RV lognorm]],(LN(ImpLow1)+LN(ImpUp1))/2,(LN(ImpUp1)-LN(ImpLow1))/3.29)</f>
        <v>40976.785156561782</v>
      </c>
      <c r="L4472">
        <f>_xlfn.BINOM.INV(BinomTrials,_xlfn.GAMMA.INV(Table3[[#This Row],[RV gamma]],GammaShape2,GammaRate2)/BinomTrials,Table3[[#This Row],[RV binom]])</f>
        <v>0</v>
      </c>
      <c r="M4472" s="1">
        <f>Table3[[#This Row],[Risk 2 simulated occurences]]*_xlfn.LOGNORM.INV(Table3[[#This Row],[RV lognorm]],(LN(ImpLow2)+LN(ImpUp2))/2,(LN(ImpUp2)-LN(ImpLow2))/3.29)</f>
        <v>0</v>
      </c>
    </row>
    <row r="4473" spans="7:13">
      <c r="G4473">
        <v>0.53720628495198031</v>
      </c>
      <c r="H4473">
        <v>0.99872013367652901</v>
      </c>
      <c r="I4473">
        <v>0.4602339824010776</v>
      </c>
      <c r="J4473">
        <f>_xlfn.BINOM.INV(BinomTrials,_xlfn.GAMMA.INV(Table3[[#This Row],[RV gamma]],GammaShape1,GammaRate1)/BinomTrials,Table3[[#This Row],[RV binom]])</f>
        <v>4</v>
      </c>
      <c r="K4473" s="1">
        <f>Table3[[#This Row],[Risk 1 Simulated occurences]]*_xlfn.LOGNORM.INV(Table3[[#This Row],[RV lognorm]],(LN(ImpLow1)+LN(ImpUp1))/2,(LN(ImpUp1)-LN(ImpLow1))/3.29)</f>
        <v>117953.86887131001</v>
      </c>
      <c r="L4473">
        <f>_xlfn.BINOM.INV(BinomTrials,_xlfn.GAMMA.INV(Table3[[#This Row],[RV gamma]],GammaShape2,GammaRate2)/BinomTrials,Table3[[#This Row],[RV binom]])</f>
        <v>2</v>
      </c>
      <c r="M4473" s="1">
        <f>Table3[[#This Row],[Risk 2 simulated occurences]]*_xlfn.LOGNORM.INV(Table3[[#This Row],[RV lognorm]],(LN(ImpLow2)+LN(ImpUp2))/2,(LN(ImpUp2)-LN(ImpLow2))/3.29)</f>
        <v>5897693.4435655028</v>
      </c>
    </row>
    <row r="4474" spans="7:13">
      <c r="G4474">
        <v>0.82603118793388419</v>
      </c>
      <c r="H4474">
        <v>0.48928670142278385</v>
      </c>
      <c r="I4474">
        <v>0.15254221491168357</v>
      </c>
      <c r="J4474">
        <f>_xlfn.BINOM.INV(BinomTrials,_xlfn.GAMMA.INV(Table3[[#This Row],[RV gamma]],GammaShape1,GammaRate1)/BinomTrials,Table3[[#This Row],[RV binom]])</f>
        <v>0</v>
      </c>
      <c r="K4474" s="1">
        <f>Table3[[#This Row],[Risk 1 Simulated occurences]]*_xlfn.LOGNORM.INV(Table3[[#This Row],[RV lognorm]],(LN(ImpLow1)+LN(ImpUp1))/2,(LN(ImpUp1)-LN(ImpLow1))/3.29)</f>
        <v>0</v>
      </c>
      <c r="L4474">
        <f>_xlfn.BINOM.INV(BinomTrials,_xlfn.GAMMA.INV(Table3[[#This Row],[RV gamma]],GammaShape2,GammaRate2)/BinomTrials,Table3[[#This Row],[RV binom]])</f>
        <v>0</v>
      </c>
      <c r="M4474" s="1">
        <f>Table3[[#This Row],[Risk 2 simulated occurences]]*_xlfn.LOGNORM.INV(Table3[[#This Row],[RV lognorm]],(LN(ImpLow2)+LN(ImpUp2))/2,(LN(ImpUp2)-LN(ImpLow2))/3.29)</f>
        <v>0</v>
      </c>
    </row>
    <row r="4475" spans="7:13">
      <c r="G4475">
        <v>0.10617560479146224</v>
      </c>
      <c r="H4475">
        <v>0.44159081272854972</v>
      </c>
      <c r="I4475">
        <v>0.77700602066563718</v>
      </c>
      <c r="J4475">
        <f>_xlfn.BINOM.INV(BinomTrials,_xlfn.GAMMA.INV(Table3[[#This Row],[RV gamma]],GammaShape1,GammaRate1)/BinomTrials,Table3[[#This Row],[RV binom]])</f>
        <v>0</v>
      </c>
      <c r="K4475" s="1">
        <f>Table3[[#This Row],[Risk 1 Simulated occurences]]*_xlfn.LOGNORM.INV(Table3[[#This Row],[RV lognorm]],(LN(ImpLow1)+LN(ImpUp1))/2,(LN(ImpUp1)-LN(ImpLow1))/3.29)</f>
        <v>0</v>
      </c>
      <c r="L4475">
        <f>_xlfn.BINOM.INV(BinomTrials,_xlfn.GAMMA.INV(Table3[[#This Row],[RV gamma]],GammaShape2,GammaRate2)/BinomTrials,Table3[[#This Row],[RV binom]])</f>
        <v>0</v>
      </c>
      <c r="M4475" s="1">
        <f>Table3[[#This Row],[Risk 2 simulated occurences]]*_xlfn.LOGNORM.INV(Table3[[#This Row],[RV lognorm]],(LN(ImpLow2)+LN(ImpUp2))/2,(LN(ImpUp2)-LN(ImpLow2))/3.29)</f>
        <v>0</v>
      </c>
    </row>
    <row r="4476" spans="7:13">
      <c r="G4476">
        <v>0.49338973010582371</v>
      </c>
      <c r="H4476">
        <v>0.81678952873534971</v>
      </c>
      <c r="I4476">
        <v>0.14018932736487563</v>
      </c>
      <c r="J4476">
        <f>_xlfn.BINOM.INV(BinomTrials,_xlfn.GAMMA.INV(Table3[[#This Row],[RV gamma]],GammaShape1,GammaRate1)/BinomTrials,Table3[[#This Row],[RV binom]])</f>
        <v>1</v>
      </c>
      <c r="K4476" s="1">
        <f>Table3[[#This Row],[Risk 1 Simulated occurences]]*_xlfn.LOGNORM.INV(Table3[[#This Row],[RV lognorm]],(LN(ImpLow1)+LN(ImpUp1))/2,(LN(ImpUp1)-LN(ImpLow1))/3.29)</f>
        <v>14855.726183010864</v>
      </c>
      <c r="L4476">
        <f>_xlfn.BINOM.INV(BinomTrials,_xlfn.GAMMA.INV(Table3[[#This Row],[RV gamma]],GammaShape2,GammaRate2)/BinomTrials,Table3[[#This Row],[RV binom]])</f>
        <v>0</v>
      </c>
      <c r="M4476" s="1">
        <f>Table3[[#This Row],[Risk 2 simulated occurences]]*_xlfn.LOGNORM.INV(Table3[[#This Row],[RV lognorm]],(LN(ImpLow2)+LN(ImpUp2))/2,(LN(ImpUp2)-LN(ImpLow2))/3.29)</f>
        <v>0</v>
      </c>
    </row>
    <row r="4477" spans="7:13">
      <c r="G4477">
        <v>0.40119388857911986</v>
      </c>
      <c r="H4477">
        <v>0.78160945502184775</v>
      </c>
      <c r="I4477">
        <v>0.16202502146457556</v>
      </c>
      <c r="J4477">
        <f>_xlfn.BINOM.INV(BinomTrials,_xlfn.GAMMA.INV(Table3[[#This Row],[RV gamma]],GammaShape1,GammaRate1)/BinomTrials,Table3[[#This Row],[RV binom]])</f>
        <v>1</v>
      </c>
      <c r="K4477" s="1">
        <f>Table3[[#This Row],[Risk 1 Simulated occurences]]*_xlfn.LOGNORM.INV(Table3[[#This Row],[RV lognorm]],(LN(ImpLow1)+LN(ImpUp1))/2,(LN(ImpUp1)-LN(ImpLow1))/3.29)</f>
        <v>15858.148970128239</v>
      </c>
      <c r="L4477">
        <f>_xlfn.BINOM.INV(BinomTrials,_xlfn.GAMMA.INV(Table3[[#This Row],[RV gamma]],GammaShape2,GammaRate2)/BinomTrials,Table3[[#This Row],[RV binom]])</f>
        <v>0</v>
      </c>
      <c r="M4477" s="1">
        <f>Table3[[#This Row],[Risk 2 simulated occurences]]*_xlfn.LOGNORM.INV(Table3[[#This Row],[RV lognorm]],(LN(ImpLow2)+LN(ImpUp2))/2,(LN(ImpUp2)-LN(ImpLow2))/3.29)</f>
        <v>0</v>
      </c>
    </row>
    <row r="4478" spans="7:13">
      <c r="G4478">
        <v>0.86568534926776097</v>
      </c>
      <c r="H4478">
        <v>0.51011055219457979</v>
      </c>
      <c r="I4478">
        <v>0.15453575512139861</v>
      </c>
      <c r="J4478">
        <f>_xlfn.BINOM.INV(BinomTrials,_xlfn.GAMMA.INV(Table3[[#This Row],[RV gamma]],GammaShape1,GammaRate1)/BinomTrials,Table3[[#This Row],[RV binom]])</f>
        <v>0</v>
      </c>
      <c r="K4478" s="1">
        <f>Table3[[#This Row],[Risk 1 Simulated occurences]]*_xlfn.LOGNORM.INV(Table3[[#This Row],[RV lognorm]],(LN(ImpLow1)+LN(ImpUp1))/2,(LN(ImpUp1)-LN(ImpLow1))/3.29)</f>
        <v>0</v>
      </c>
      <c r="L4478">
        <f>_xlfn.BINOM.INV(BinomTrials,_xlfn.GAMMA.INV(Table3[[#This Row],[RV gamma]],GammaShape2,GammaRate2)/BinomTrials,Table3[[#This Row],[RV binom]])</f>
        <v>0</v>
      </c>
      <c r="M4478" s="1">
        <f>Table3[[#This Row],[Risk 2 simulated occurences]]*_xlfn.LOGNORM.INV(Table3[[#This Row],[RV lognorm]],(LN(ImpLow2)+LN(ImpUp2))/2,(LN(ImpUp2)-LN(ImpLow2))/3.29)</f>
        <v>0</v>
      </c>
    </row>
    <row r="4479" spans="7:13">
      <c r="G4479">
        <v>0.5736651432577824</v>
      </c>
      <c r="H4479">
        <v>0.42805073430205265</v>
      </c>
      <c r="I4479">
        <v>0.2824363253463229</v>
      </c>
      <c r="J4479">
        <f>_xlfn.BINOM.INV(BinomTrials,_xlfn.GAMMA.INV(Table3[[#This Row],[RV gamma]],GammaShape1,GammaRate1)/BinomTrials,Table3[[#This Row],[RV binom]])</f>
        <v>0</v>
      </c>
      <c r="K4479" s="1">
        <f>Table3[[#This Row],[Risk 1 Simulated occurences]]*_xlfn.LOGNORM.INV(Table3[[#This Row],[RV lognorm]],(LN(ImpLow1)+LN(ImpUp1))/2,(LN(ImpUp1)-LN(ImpLow1))/3.29)</f>
        <v>0</v>
      </c>
      <c r="L4479">
        <f>_xlfn.BINOM.INV(BinomTrials,_xlfn.GAMMA.INV(Table3[[#This Row],[RV gamma]],GammaShape2,GammaRate2)/BinomTrials,Table3[[#This Row],[RV binom]])</f>
        <v>0</v>
      </c>
      <c r="M4479" s="1">
        <f>Table3[[#This Row],[Risk 2 simulated occurences]]*_xlfn.LOGNORM.INV(Table3[[#This Row],[RV lognorm]],(LN(ImpLow2)+LN(ImpUp2))/2,(LN(ImpUp2)-LN(ImpLow2))/3.29)</f>
        <v>0</v>
      </c>
    </row>
    <row r="4480" spans="7:13">
      <c r="G4480">
        <v>0.59006273354872252</v>
      </c>
      <c r="H4480">
        <v>0.24869141459869754</v>
      </c>
      <c r="I4480">
        <v>0.90732009564867244</v>
      </c>
      <c r="J4480">
        <f>_xlfn.BINOM.INV(BinomTrials,_xlfn.GAMMA.INV(Table3[[#This Row],[RV gamma]],GammaShape1,GammaRate1)/BinomTrials,Table3[[#This Row],[RV binom]])</f>
        <v>0</v>
      </c>
      <c r="K4480" s="1">
        <f>Table3[[#This Row],[Risk 1 Simulated occurences]]*_xlfn.LOGNORM.INV(Table3[[#This Row],[RV lognorm]],(LN(ImpLow1)+LN(ImpUp1))/2,(LN(ImpUp1)-LN(ImpLow1))/3.29)</f>
        <v>0</v>
      </c>
      <c r="L4480">
        <f>_xlfn.BINOM.INV(BinomTrials,_xlfn.GAMMA.INV(Table3[[#This Row],[RV gamma]],GammaShape2,GammaRate2)/BinomTrials,Table3[[#This Row],[RV binom]])</f>
        <v>0</v>
      </c>
      <c r="M4480" s="1">
        <f>Table3[[#This Row],[Risk 2 simulated occurences]]*_xlfn.LOGNORM.INV(Table3[[#This Row],[RV lognorm]],(LN(ImpLow2)+LN(ImpUp2))/2,(LN(ImpUp2)-LN(ImpLow2))/3.29)</f>
        <v>0</v>
      </c>
    </row>
    <row r="4481" spans="7:13">
      <c r="G4481">
        <v>0.18436275338025893</v>
      </c>
      <c r="H4481">
        <v>0.7566051603092836</v>
      </c>
      <c r="I4481">
        <v>0.32884756723830827</v>
      </c>
      <c r="J4481">
        <f>_xlfn.BINOM.INV(BinomTrials,_xlfn.GAMMA.INV(Table3[[#This Row],[RV gamma]],GammaShape1,GammaRate1)/BinomTrials,Table3[[#This Row],[RV binom]])</f>
        <v>1</v>
      </c>
      <c r="K4481" s="1">
        <f>Table3[[#This Row],[Risk 1 Simulated occurences]]*_xlfn.LOGNORM.INV(Table3[[#This Row],[RV lognorm]],(LN(ImpLow1)+LN(ImpUp1))/2,(LN(ImpUp1)-LN(ImpLow1))/3.29)</f>
        <v>23191.021346523947</v>
      </c>
      <c r="L4481">
        <f>_xlfn.BINOM.INV(BinomTrials,_xlfn.GAMMA.INV(Table3[[#This Row],[RV gamma]],GammaShape2,GammaRate2)/BinomTrials,Table3[[#This Row],[RV binom]])</f>
        <v>0</v>
      </c>
      <c r="M4481" s="1">
        <f>Table3[[#This Row],[Risk 2 simulated occurences]]*_xlfn.LOGNORM.INV(Table3[[#This Row],[RV lognorm]],(LN(ImpLow2)+LN(ImpUp2))/2,(LN(ImpUp2)-LN(ImpLow2))/3.29)</f>
        <v>0</v>
      </c>
    </row>
    <row r="4482" spans="7:13">
      <c r="G4482">
        <v>0.58479606201164236</v>
      </c>
      <c r="H4482">
        <v>0.26292931812951775</v>
      </c>
      <c r="I4482">
        <v>0.94106257424739315</v>
      </c>
      <c r="J4482">
        <f>_xlfn.BINOM.INV(BinomTrials,_xlfn.GAMMA.INV(Table3[[#This Row],[RV gamma]],GammaShape1,GammaRate1)/BinomTrials,Table3[[#This Row],[RV binom]])</f>
        <v>0</v>
      </c>
      <c r="K4482" s="1">
        <f>Table3[[#This Row],[Risk 1 Simulated occurences]]*_xlfn.LOGNORM.INV(Table3[[#This Row],[RV lognorm]],(LN(ImpLow1)+LN(ImpUp1))/2,(LN(ImpUp1)-LN(ImpLow1))/3.29)</f>
        <v>0</v>
      </c>
      <c r="L4482">
        <f>_xlfn.BINOM.INV(BinomTrials,_xlfn.GAMMA.INV(Table3[[#This Row],[RV gamma]],GammaShape2,GammaRate2)/BinomTrials,Table3[[#This Row],[RV binom]])</f>
        <v>0</v>
      </c>
      <c r="M4482" s="1">
        <f>Table3[[#This Row],[Risk 2 simulated occurences]]*_xlfn.LOGNORM.INV(Table3[[#This Row],[RV lognorm]],(LN(ImpLow2)+LN(ImpUp2))/2,(LN(ImpUp2)-LN(ImpLow2))/3.29)</f>
        <v>0</v>
      </c>
    </row>
    <row r="4483" spans="7:13">
      <c r="G4483">
        <v>0.667414229673992</v>
      </c>
      <c r="H4483">
        <v>5.3049802804854607E-2</v>
      </c>
      <c r="I4483">
        <v>0.43868537593571721</v>
      </c>
      <c r="J4483">
        <f>_xlfn.BINOM.INV(BinomTrials,_xlfn.GAMMA.INV(Table3[[#This Row],[RV gamma]],GammaShape1,GammaRate1)/BinomTrials,Table3[[#This Row],[RV binom]])</f>
        <v>0</v>
      </c>
      <c r="K4483" s="1">
        <f>Table3[[#This Row],[Risk 1 Simulated occurences]]*_xlfn.LOGNORM.INV(Table3[[#This Row],[RV lognorm]],(LN(ImpLow1)+LN(ImpUp1))/2,(LN(ImpUp1)-LN(ImpLow1))/3.29)</f>
        <v>0</v>
      </c>
      <c r="L4483">
        <f>_xlfn.BINOM.INV(BinomTrials,_xlfn.GAMMA.INV(Table3[[#This Row],[RV gamma]],GammaShape2,GammaRate2)/BinomTrials,Table3[[#This Row],[RV binom]])</f>
        <v>0</v>
      </c>
      <c r="M4483" s="1">
        <f>Table3[[#This Row],[Risk 2 simulated occurences]]*_xlfn.LOGNORM.INV(Table3[[#This Row],[RV lognorm]],(LN(ImpLow2)+LN(ImpUp2))/2,(LN(ImpUp2)-LN(ImpLow2))/3.29)</f>
        <v>0</v>
      </c>
    </row>
    <row r="4484" spans="7:13">
      <c r="G4484">
        <v>0.23095813078384758</v>
      </c>
      <c r="H4484">
        <v>0.60803574119137405</v>
      </c>
      <c r="I4484">
        <v>0.98511335159890046</v>
      </c>
      <c r="J4484">
        <f>_xlfn.BINOM.INV(BinomTrials,_xlfn.GAMMA.INV(Table3[[#This Row],[RV gamma]],GammaShape1,GammaRate1)/BinomTrials,Table3[[#This Row],[RV binom]])</f>
        <v>0</v>
      </c>
      <c r="K4484" s="1">
        <f>Table3[[#This Row],[Risk 1 Simulated occurences]]*_xlfn.LOGNORM.INV(Table3[[#This Row],[RV lognorm]],(LN(ImpLow1)+LN(ImpUp1))/2,(LN(ImpUp1)-LN(ImpLow1))/3.29)</f>
        <v>0</v>
      </c>
      <c r="L4484">
        <f>_xlfn.BINOM.INV(BinomTrials,_xlfn.GAMMA.INV(Table3[[#This Row],[RV gamma]],GammaShape2,GammaRate2)/BinomTrials,Table3[[#This Row],[RV binom]])</f>
        <v>0</v>
      </c>
      <c r="M4484" s="1">
        <f>Table3[[#This Row],[Risk 2 simulated occurences]]*_xlfn.LOGNORM.INV(Table3[[#This Row],[RV lognorm]],(LN(ImpLow2)+LN(ImpUp2))/2,(LN(ImpUp2)-LN(ImpLow2))/3.29)</f>
        <v>0</v>
      </c>
    </row>
    <row r="4485" spans="7:13">
      <c r="G4485">
        <v>0.71330408412651347</v>
      </c>
      <c r="H4485">
        <v>0.25670220342311179</v>
      </c>
      <c r="I4485">
        <v>0.8001003227197101</v>
      </c>
      <c r="J4485">
        <f>_xlfn.BINOM.INV(BinomTrials,_xlfn.GAMMA.INV(Table3[[#This Row],[RV gamma]],GammaShape1,GammaRate1)/BinomTrials,Table3[[#This Row],[RV binom]])</f>
        <v>0</v>
      </c>
      <c r="K4485" s="1">
        <f>Table3[[#This Row],[Risk 1 Simulated occurences]]*_xlfn.LOGNORM.INV(Table3[[#This Row],[RV lognorm]],(LN(ImpLow1)+LN(ImpUp1))/2,(LN(ImpUp1)-LN(ImpLow1))/3.29)</f>
        <v>0</v>
      </c>
      <c r="L4485">
        <f>_xlfn.BINOM.INV(BinomTrials,_xlfn.GAMMA.INV(Table3[[#This Row],[RV gamma]],GammaShape2,GammaRate2)/BinomTrials,Table3[[#This Row],[RV binom]])</f>
        <v>0</v>
      </c>
      <c r="M4485" s="1">
        <f>Table3[[#This Row],[Risk 2 simulated occurences]]*_xlfn.LOGNORM.INV(Table3[[#This Row],[RV lognorm]],(LN(ImpLow2)+LN(ImpUp2))/2,(LN(ImpUp2)-LN(ImpLow2))/3.29)</f>
        <v>0</v>
      </c>
    </row>
    <row r="4486" spans="7:13">
      <c r="G4486">
        <v>0.50174191431223503</v>
      </c>
      <c r="H4486">
        <v>0.39393293223992593</v>
      </c>
      <c r="I4486">
        <v>0.28612395016761683</v>
      </c>
      <c r="J4486">
        <f>_xlfn.BINOM.INV(BinomTrials,_xlfn.GAMMA.INV(Table3[[#This Row],[RV gamma]],GammaShape1,GammaRate1)/BinomTrials,Table3[[#This Row],[RV binom]])</f>
        <v>0</v>
      </c>
      <c r="K4486" s="1">
        <f>Table3[[#This Row],[Risk 1 Simulated occurences]]*_xlfn.LOGNORM.INV(Table3[[#This Row],[RV lognorm]],(LN(ImpLow1)+LN(ImpUp1))/2,(LN(ImpUp1)-LN(ImpLow1))/3.29)</f>
        <v>0</v>
      </c>
      <c r="L4486">
        <f>_xlfn.BINOM.INV(BinomTrials,_xlfn.GAMMA.INV(Table3[[#This Row],[RV gamma]],GammaShape2,GammaRate2)/BinomTrials,Table3[[#This Row],[RV binom]])</f>
        <v>0</v>
      </c>
      <c r="M4486" s="1">
        <f>Table3[[#This Row],[Risk 2 simulated occurences]]*_xlfn.LOGNORM.INV(Table3[[#This Row],[RV lognorm]],(LN(ImpLow2)+LN(ImpUp2))/2,(LN(ImpUp2)-LN(ImpLow2))/3.29)</f>
        <v>0</v>
      </c>
    </row>
    <row r="4487" spans="7:13">
      <c r="G4487">
        <v>0.77635384573431399</v>
      </c>
      <c r="H4487">
        <v>0.83079215643498683</v>
      </c>
      <c r="I4487">
        <v>0.88523046713565967</v>
      </c>
      <c r="J4487">
        <f>_xlfn.BINOM.INV(BinomTrials,_xlfn.GAMMA.INV(Table3[[#This Row],[RV gamma]],GammaShape1,GammaRate1)/BinomTrials,Table3[[#This Row],[RV binom]])</f>
        <v>1</v>
      </c>
      <c r="K4487" s="1">
        <f>Table3[[#This Row],[Risk 1 Simulated occurences]]*_xlfn.LOGNORM.INV(Table3[[#This Row],[RV lognorm]],(LN(ImpLow1)+LN(ImpUp1))/2,(LN(ImpUp1)-LN(ImpLow1))/3.29)</f>
        <v>73318.212832524136</v>
      </c>
      <c r="L4487">
        <f>_xlfn.BINOM.INV(BinomTrials,_xlfn.GAMMA.INV(Table3[[#This Row],[RV gamma]],GammaShape2,GammaRate2)/BinomTrials,Table3[[#This Row],[RV binom]])</f>
        <v>1</v>
      </c>
      <c r="M4487" s="1">
        <f>Table3[[#This Row],[Risk 2 simulated occurences]]*_xlfn.LOGNORM.INV(Table3[[#This Row],[RV lognorm]],(LN(ImpLow2)+LN(ImpUp2))/2,(LN(ImpUp2)-LN(ImpLow2))/3.29)</f>
        <v>7331821.2832524171</v>
      </c>
    </row>
    <row r="4488" spans="7:13">
      <c r="G4488">
        <v>0.17908525661522767</v>
      </c>
      <c r="H4488">
        <v>0.1237732028233694</v>
      </c>
      <c r="I4488">
        <v>6.8461149031511112E-2</v>
      </c>
      <c r="J4488">
        <f>_xlfn.BINOM.INV(BinomTrials,_xlfn.GAMMA.INV(Table3[[#This Row],[RV gamma]],GammaShape1,GammaRate1)/BinomTrials,Table3[[#This Row],[RV binom]])</f>
        <v>0</v>
      </c>
      <c r="K4488" s="1">
        <f>Table3[[#This Row],[Risk 1 Simulated occurences]]*_xlfn.LOGNORM.INV(Table3[[#This Row],[RV lognorm]],(LN(ImpLow1)+LN(ImpUp1))/2,(LN(ImpUp1)-LN(ImpLow1))/3.29)</f>
        <v>0</v>
      </c>
      <c r="L4488">
        <f>_xlfn.BINOM.INV(BinomTrials,_xlfn.GAMMA.INV(Table3[[#This Row],[RV gamma]],GammaShape2,GammaRate2)/BinomTrials,Table3[[#This Row],[RV binom]])</f>
        <v>0</v>
      </c>
      <c r="M4488" s="1">
        <f>Table3[[#This Row],[Risk 2 simulated occurences]]*_xlfn.LOGNORM.INV(Table3[[#This Row],[RV lognorm]],(LN(ImpLow2)+LN(ImpUp2))/2,(LN(ImpUp2)-LN(ImpLow2))/3.29)</f>
        <v>0</v>
      </c>
    </row>
    <row r="4489" spans="7:13">
      <c r="G4489">
        <v>0.88590793213150831</v>
      </c>
      <c r="H4489">
        <v>0.25621985236938105</v>
      </c>
      <c r="I4489">
        <v>0.62653177260725379</v>
      </c>
      <c r="J4489">
        <f>_xlfn.BINOM.INV(BinomTrials,_xlfn.GAMMA.INV(Table3[[#This Row],[RV gamma]],GammaShape1,GammaRate1)/BinomTrials,Table3[[#This Row],[RV binom]])</f>
        <v>0</v>
      </c>
      <c r="K4489" s="1">
        <f>Table3[[#This Row],[Risk 1 Simulated occurences]]*_xlfn.LOGNORM.INV(Table3[[#This Row],[RV lognorm]],(LN(ImpLow1)+LN(ImpUp1))/2,(LN(ImpUp1)-LN(ImpLow1))/3.29)</f>
        <v>0</v>
      </c>
      <c r="L4489">
        <f>_xlfn.BINOM.INV(BinomTrials,_xlfn.GAMMA.INV(Table3[[#This Row],[RV gamma]],GammaShape2,GammaRate2)/BinomTrials,Table3[[#This Row],[RV binom]])</f>
        <v>0</v>
      </c>
      <c r="M4489" s="1">
        <f>Table3[[#This Row],[Risk 2 simulated occurences]]*_xlfn.LOGNORM.INV(Table3[[#This Row],[RV lognorm]],(LN(ImpLow2)+LN(ImpUp2))/2,(LN(ImpUp2)-LN(ImpLow2))/3.29)</f>
        <v>0</v>
      </c>
    </row>
    <row r="4490" spans="7:13">
      <c r="G4490">
        <v>0.454615334260564</v>
      </c>
      <c r="H4490">
        <v>0.28705877218724174</v>
      </c>
      <c r="I4490">
        <v>0.11950221011391944</v>
      </c>
      <c r="J4490">
        <f>_xlfn.BINOM.INV(BinomTrials,_xlfn.GAMMA.INV(Table3[[#This Row],[RV gamma]],GammaShape1,GammaRate1)/BinomTrials,Table3[[#This Row],[RV binom]])</f>
        <v>0</v>
      </c>
      <c r="K4490" s="1">
        <f>Table3[[#This Row],[Risk 1 Simulated occurences]]*_xlfn.LOGNORM.INV(Table3[[#This Row],[RV lognorm]],(LN(ImpLow1)+LN(ImpUp1))/2,(LN(ImpUp1)-LN(ImpLow1))/3.29)</f>
        <v>0</v>
      </c>
      <c r="L4490">
        <f>_xlfn.BINOM.INV(BinomTrials,_xlfn.GAMMA.INV(Table3[[#This Row],[RV gamma]],GammaShape2,GammaRate2)/BinomTrials,Table3[[#This Row],[RV binom]])</f>
        <v>0</v>
      </c>
      <c r="M4490" s="1">
        <f>Table3[[#This Row],[Risk 2 simulated occurences]]*_xlfn.LOGNORM.INV(Table3[[#This Row],[RV lognorm]],(LN(ImpLow2)+LN(ImpUp2))/2,(LN(ImpUp2)-LN(ImpLow2))/3.29)</f>
        <v>0</v>
      </c>
    </row>
    <row r="4491" spans="7:13">
      <c r="G4491">
        <v>0.71992291729893676</v>
      </c>
      <c r="H4491">
        <v>0.59678415097146487</v>
      </c>
      <c r="I4491">
        <v>0.47364538464399303</v>
      </c>
      <c r="J4491">
        <f>_xlfn.BINOM.INV(BinomTrials,_xlfn.GAMMA.INV(Table3[[#This Row],[RV gamma]],GammaShape1,GammaRate1)/BinomTrials,Table3[[#This Row],[RV binom]])</f>
        <v>1</v>
      </c>
      <c r="K4491" s="1">
        <f>Table3[[#This Row],[Risk 1 Simulated occurences]]*_xlfn.LOGNORM.INV(Table3[[#This Row],[RV lognorm]],(LN(ImpLow1)+LN(ImpUp1))/2,(LN(ImpUp1)-LN(ImpLow1))/3.29)</f>
        <v>30192.979598471768</v>
      </c>
      <c r="L4491">
        <f>_xlfn.BINOM.INV(BinomTrials,_xlfn.GAMMA.INV(Table3[[#This Row],[RV gamma]],GammaShape2,GammaRate2)/BinomTrials,Table3[[#This Row],[RV binom]])</f>
        <v>0</v>
      </c>
      <c r="M4491" s="1">
        <f>Table3[[#This Row],[Risk 2 simulated occurences]]*_xlfn.LOGNORM.INV(Table3[[#This Row],[RV lognorm]],(LN(ImpLow2)+LN(ImpUp2))/2,(LN(ImpUp2)-LN(ImpLow2))/3.29)</f>
        <v>0</v>
      </c>
    </row>
    <row r="4492" spans="7:13">
      <c r="G4492">
        <v>0.74447104322932245</v>
      </c>
      <c r="H4492">
        <v>0.15122537741028955</v>
      </c>
      <c r="I4492">
        <v>0.5579797115912567</v>
      </c>
      <c r="J4492">
        <f>_xlfn.BINOM.INV(BinomTrials,_xlfn.GAMMA.INV(Table3[[#This Row],[RV gamma]],GammaShape1,GammaRate1)/BinomTrials,Table3[[#This Row],[RV binom]])</f>
        <v>0</v>
      </c>
      <c r="K4492" s="1">
        <f>Table3[[#This Row],[Risk 1 Simulated occurences]]*_xlfn.LOGNORM.INV(Table3[[#This Row],[RV lognorm]],(LN(ImpLow1)+LN(ImpUp1))/2,(LN(ImpUp1)-LN(ImpLow1))/3.29)</f>
        <v>0</v>
      </c>
      <c r="L4492">
        <f>_xlfn.BINOM.INV(BinomTrials,_xlfn.GAMMA.INV(Table3[[#This Row],[RV gamma]],GammaShape2,GammaRate2)/BinomTrials,Table3[[#This Row],[RV binom]])</f>
        <v>0</v>
      </c>
      <c r="M4492" s="1">
        <f>Table3[[#This Row],[Risk 2 simulated occurences]]*_xlfn.LOGNORM.INV(Table3[[#This Row],[RV lognorm]],(LN(ImpLow2)+LN(ImpUp2))/2,(LN(ImpUp2)-LN(ImpLow2))/3.29)</f>
        <v>0</v>
      </c>
    </row>
    <row r="4493" spans="7:13">
      <c r="G4493">
        <v>0.32482355522216461</v>
      </c>
      <c r="H4493">
        <v>0.64491813473632476</v>
      </c>
      <c r="I4493">
        <v>0.96501271425048485</v>
      </c>
      <c r="J4493">
        <f>_xlfn.BINOM.INV(BinomTrials,_xlfn.GAMMA.INV(Table3[[#This Row],[RV gamma]],GammaShape1,GammaRate1)/BinomTrials,Table3[[#This Row],[RV binom]])</f>
        <v>1</v>
      </c>
      <c r="K4493" s="1">
        <f>Table3[[#This Row],[Risk 1 Simulated occurences]]*_xlfn.LOGNORM.INV(Table3[[#This Row],[RV lognorm]],(LN(ImpLow1)+LN(ImpUp1))/2,(LN(ImpUp1)-LN(ImpLow1))/3.29)</f>
        <v>112404.25405781456</v>
      </c>
      <c r="L4493">
        <f>_xlfn.BINOM.INV(BinomTrials,_xlfn.GAMMA.INV(Table3[[#This Row],[RV gamma]],GammaShape2,GammaRate2)/BinomTrials,Table3[[#This Row],[RV binom]])</f>
        <v>0</v>
      </c>
      <c r="M4493" s="1">
        <f>Table3[[#This Row],[Risk 2 simulated occurences]]*_xlfn.LOGNORM.INV(Table3[[#This Row],[RV lognorm]],(LN(ImpLow2)+LN(ImpUp2))/2,(LN(ImpUp2)-LN(ImpLow2))/3.29)</f>
        <v>0</v>
      </c>
    </row>
    <row r="4494" spans="7:13">
      <c r="G4494">
        <v>0.30949261892097657</v>
      </c>
      <c r="H4494">
        <v>0.1390905134096232</v>
      </c>
      <c r="I4494">
        <v>0.96868840789826982</v>
      </c>
      <c r="J4494">
        <f>_xlfn.BINOM.INV(BinomTrials,_xlfn.GAMMA.INV(Table3[[#This Row],[RV gamma]],GammaShape1,GammaRate1)/BinomTrials,Table3[[#This Row],[RV binom]])</f>
        <v>0</v>
      </c>
      <c r="K4494" s="1">
        <f>Table3[[#This Row],[Risk 1 Simulated occurences]]*_xlfn.LOGNORM.INV(Table3[[#This Row],[RV lognorm]],(LN(ImpLow1)+LN(ImpUp1))/2,(LN(ImpUp1)-LN(ImpLow1))/3.29)</f>
        <v>0</v>
      </c>
      <c r="L4494">
        <f>_xlfn.BINOM.INV(BinomTrials,_xlfn.GAMMA.INV(Table3[[#This Row],[RV gamma]],GammaShape2,GammaRate2)/BinomTrials,Table3[[#This Row],[RV binom]])</f>
        <v>0</v>
      </c>
      <c r="M4494" s="1">
        <f>Table3[[#This Row],[Risk 2 simulated occurences]]*_xlfn.LOGNORM.INV(Table3[[#This Row],[RV lognorm]],(LN(ImpLow2)+LN(ImpUp2))/2,(LN(ImpUp2)-LN(ImpLow2))/3.29)</f>
        <v>0</v>
      </c>
    </row>
    <row r="4495" spans="7:13">
      <c r="G4495">
        <v>0.64244620485345194</v>
      </c>
      <c r="H4495">
        <v>0.69425887553685295</v>
      </c>
      <c r="I4495">
        <v>0.74607154622025396</v>
      </c>
      <c r="J4495">
        <f>_xlfn.BINOM.INV(BinomTrials,_xlfn.GAMMA.INV(Table3[[#This Row],[RV gamma]],GammaShape1,GammaRate1)/BinomTrials,Table3[[#This Row],[RV binom]])</f>
        <v>1</v>
      </c>
      <c r="K4495" s="1">
        <f>Table3[[#This Row],[Risk 1 Simulated occurences]]*_xlfn.LOGNORM.INV(Table3[[#This Row],[RV lognorm]],(LN(ImpLow1)+LN(ImpUp1))/2,(LN(ImpUp1)-LN(ImpLow1))/3.29)</f>
        <v>50265.502054371929</v>
      </c>
      <c r="L4495">
        <f>_xlfn.BINOM.INV(BinomTrials,_xlfn.GAMMA.INV(Table3[[#This Row],[RV gamma]],GammaShape2,GammaRate2)/BinomTrials,Table3[[#This Row],[RV binom]])</f>
        <v>0</v>
      </c>
      <c r="M4495" s="1">
        <f>Table3[[#This Row],[Risk 2 simulated occurences]]*_xlfn.LOGNORM.INV(Table3[[#This Row],[RV lognorm]],(LN(ImpLow2)+LN(ImpUp2))/2,(LN(ImpUp2)-LN(ImpLow2))/3.29)</f>
        <v>0</v>
      </c>
    </row>
    <row r="4496" spans="7:13">
      <c r="G4496">
        <v>0.59336497196618698</v>
      </c>
      <c r="H4496">
        <v>0.40892114788709261</v>
      </c>
      <c r="I4496">
        <v>0.22447732380799826</v>
      </c>
      <c r="J4496">
        <f>_xlfn.BINOM.INV(BinomTrials,_xlfn.GAMMA.INV(Table3[[#This Row],[RV gamma]],GammaShape1,GammaRate1)/BinomTrials,Table3[[#This Row],[RV binom]])</f>
        <v>0</v>
      </c>
      <c r="K4496" s="1">
        <f>Table3[[#This Row],[Risk 1 Simulated occurences]]*_xlfn.LOGNORM.INV(Table3[[#This Row],[RV lognorm]],(LN(ImpLow1)+LN(ImpUp1))/2,(LN(ImpUp1)-LN(ImpLow1))/3.29)</f>
        <v>0</v>
      </c>
      <c r="L4496">
        <f>_xlfn.BINOM.INV(BinomTrials,_xlfn.GAMMA.INV(Table3[[#This Row],[RV gamma]],GammaShape2,GammaRate2)/BinomTrials,Table3[[#This Row],[RV binom]])</f>
        <v>0</v>
      </c>
      <c r="M4496" s="1">
        <f>Table3[[#This Row],[Risk 2 simulated occurences]]*_xlfn.LOGNORM.INV(Table3[[#This Row],[RV lognorm]],(LN(ImpLow2)+LN(ImpUp2))/2,(LN(ImpUp2)-LN(ImpLow2))/3.29)</f>
        <v>0</v>
      </c>
    </row>
    <row r="4497" spans="7:13">
      <c r="G4497">
        <v>0.68508383570475684</v>
      </c>
      <c r="H4497">
        <v>0.73773253836563446</v>
      </c>
      <c r="I4497">
        <v>0.79038124102651197</v>
      </c>
      <c r="J4497">
        <f>_xlfn.BINOM.INV(BinomTrials,_xlfn.GAMMA.INV(Table3[[#This Row],[RV gamma]],GammaShape1,GammaRate1)/BinomTrials,Table3[[#This Row],[RV binom]])</f>
        <v>1</v>
      </c>
      <c r="K4497" s="1">
        <f>Table3[[#This Row],[Risk 1 Simulated occurences]]*_xlfn.LOGNORM.INV(Table3[[#This Row],[RV lognorm]],(LN(ImpLow1)+LN(ImpUp1))/2,(LN(ImpUp1)-LN(ImpLow1))/3.29)</f>
        <v>55656.40254381593</v>
      </c>
      <c r="L4497">
        <f>_xlfn.BINOM.INV(BinomTrials,_xlfn.GAMMA.INV(Table3[[#This Row],[RV gamma]],GammaShape2,GammaRate2)/BinomTrials,Table3[[#This Row],[RV binom]])</f>
        <v>0</v>
      </c>
      <c r="M4497" s="1">
        <f>Table3[[#This Row],[Risk 2 simulated occurences]]*_xlfn.LOGNORM.INV(Table3[[#This Row],[RV lognorm]],(LN(ImpLow2)+LN(ImpUp2))/2,(LN(ImpUp2)-LN(ImpLow2))/3.29)</f>
        <v>0</v>
      </c>
    </row>
    <row r="4498" spans="7:13">
      <c r="G4498">
        <v>0.2040266898479437</v>
      </c>
      <c r="H4498">
        <v>7.0772311217511222E-2</v>
      </c>
      <c r="I4498">
        <v>0.93751793258707872</v>
      </c>
      <c r="J4498">
        <f>_xlfn.BINOM.INV(BinomTrials,_xlfn.GAMMA.INV(Table3[[#This Row],[RV gamma]],GammaShape1,GammaRate1)/BinomTrials,Table3[[#This Row],[RV binom]])</f>
        <v>0</v>
      </c>
      <c r="K4498" s="1">
        <f>Table3[[#This Row],[Risk 1 Simulated occurences]]*_xlfn.LOGNORM.INV(Table3[[#This Row],[RV lognorm]],(LN(ImpLow1)+LN(ImpUp1))/2,(LN(ImpUp1)-LN(ImpLow1))/3.29)</f>
        <v>0</v>
      </c>
      <c r="L4498">
        <f>_xlfn.BINOM.INV(BinomTrials,_xlfn.GAMMA.INV(Table3[[#This Row],[RV gamma]],GammaShape2,GammaRate2)/BinomTrials,Table3[[#This Row],[RV binom]])</f>
        <v>0</v>
      </c>
      <c r="M4498" s="1">
        <f>Table3[[#This Row],[Risk 2 simulated occurences]]*_xlfn.LOGNORM.INV(Table3[[#This Row],[RV lognorm]],(LN(ImpLow2)+LN(ImpUp2))/2,(LN(ImpUp2)-LN(ImpLow2))/3.29)</f>
        <v>0</v>
      </c>
    </row>
    <row r="4499" spans="7:13">
      <c r="G4499">
        <v>7.6576274389669421E-2</v>
      </c>
      <c r="H4499">
        <v>0.47023463271103549</v>
      </c>
      <c r="I4499">
        <v>0.86389299103240158</v>
      </c>
      <c r="J4499">
        <f>_xlfn.BINOM.INV(BinomTrials,_xlfn.GAMMA.INV(Table3[[#This Row],[RV gamma]],GammaShape1,GammaRate1)/BinomTrials,Table3[[#This Row],[RV binom]])</f>
        <v>0</v>
      </c>
      <c r="K4499" s="1">
        <f>Table3[[#This Row],[Risk 1 Simulated occurences]]*_xlfn.LOGNORM.INV(Table3[[#This Row],[RV lognorm]],(LN(ImpLow1)+LN(ImpUp1))/2,(LN(ImpUp1)-LN(ImpLow1))/3.29)</f>
        <v>0</v>
      </c>
      <c r="L4499">
        <f>_xlfn.BINOM.INV(BinomTrials,_xlfn.GAMMA.INV(Table3[[#This Row],[RV gamma]],GammaShape2,GammaRate2)/BinomTrials,Table3[[#This Row],[RV binom]])</f>
        <v>0</v>
      </c>
      <c r="M4499" s="1">
        <f>Table3[[#This Row],[Risk 2 simulated occurences]]*_xlfn.LOGNORM.INV(Table3[[#This Row],[RV lognorm]],(LN(ImpLow2)+LN(ImpUp2))/2,(LN(ImpUp2)-LN(ImpLow2))/3.29)</f>
        <v>0</v>
      </c>
    </row>
    <row r="4500" spans="7:13">
      <c r="G4500">
        <v>1.7443667174057879E-2</v>
      </c>
      <c r="H4500">
        <v>0.23347197437354922</v>
      </c>
      <c r="I4500">
        <v>0.44950028157304056</v>
      </c>
      <c r="J4500">
        <f>_xlfn.BINOM.INV(BinomTrials,_xlfn.GAMMA.INV(Table3[[#This Row],[RV gamma]],GammaShape1,GammaRate1)/BinomTrials,Table3[[#This Row],[RV binom]])</f>
        <v>0</v>
      </c>
      <c r="K4500" s="1">
        <f>Table3[[#This Row],[Risk 1 Simulated occurences]]*_xlfn.LOGNORM.INV(Table3[[#This Row],[RV lognorm]],(LN(ImpLow1)+LN(ImpUp1))/2,(LN(ImpUp1)-LN(ImpLow1))/3.29)</f>
        <v>0</v>
      </c>
      <c r="L4500">
        <f>_xlfn.BINOM.INV(BinomTrials,_xlfn.GAMMA.INV(Table3[[#This Row],[RV gamma]],GammaShape2,GammaRate2)/BinomTrials,Table3[[#This Row],[RV binom]])</f>
        <v>0</v>
      </c>
      <c r="M4500" s="1">
        <f>Table3[[#This Row],[Risk 2 simulated occurences]]*_xlfn.LOGNORM.INV(Table3[[#This Row],[RV lognorm]],(LN(ImpLow2)+LN(ImpUp2))/2,(LN(ImpUp2)-LN(ImpLow2))/3.29)</f>
        <v>0</v>
      </c>
    </row>
    <row r="4501" spans="7:13">
      <c r="G4501">
        <v>0.1757141943907897</v>
      </c>
      <c r="H4501">
        <v>0.96347329624158951</v>
      </c>
      <c r="I4501">
        <v>0.75123239809238929</v>
      </c>
      <c r="J4501">
        <f>_xlfn.BINOM.INV(BinomTrials,_xlfn.GAMMA.INV(Table3[[#This Row],[RV gamma]],GammaShape1,GammaRate1)/BinomTrials,Table3[[#This Row],[RV binom]])</f>
        <v>2</v>
      </c>
      <c r="K4501" s="1">
        <f>Table3[[#This Row],[Risk 1 Simulated occurences]]*_xlfn.LOGNORM.INV(Table3[[#This Row],[RV lognorm]],(LN(ImpLow1)+LN(ImpUp1))/2,(LN(ImpUp1)-LN(ImpLow1))/3.29)</f>
        <v>101676.92571472787</v>
      </c>
      <c r="L4501">
        <f>_xlfn.BINOM.INV(BinomTrials,_xlfn.GAMMA.INV(Table3[[#This Row],[RV gamma]],GammaShape2,GammaRate2)/BinomTrials,Table3[[#This Row],[RV binom]])</f>
        <v>1</v>
      </c>
      <c r="M4501" s="1">
        <f>Table3[[#This Row],[Risk 2 simulated occurences]]*_xlfn.LOGNORM.INV(Table3[[#This Row],[RV lognorm]],(LN(ImpLow2)+LN(ImpUp2))/2,(LN(ImpUp2)-LN(ImpLow2))/3.29)</f>
        <v>5083846.285736396</v>
      </c>
    </row>
    <row r="4502" spans="7:13">
      <c r="G4502">
        <v>0.228465126002424</v>
      </c>
      <c r="H4502">
        <v>9.5689932394628377E-2</v>
      </c>
      <c r="I4502">
        <v>0.96291473878683276</v>
      </c>
      <c r="J4502">
        <f>_xlfn.BINOM.INV(BinomTrials,_xlfn.GAMMA.INV(Table3[[#This Row],[RV gamma]],GammaShape1,GammaRate1)/BinomTrials,Table3[[#This Row],[RV binom]])</f>
        <v>0</v>
      </c>
      <c r="K4502" s="1">
        <f>Table3[[#This Row],[Risk 1 Simulated occurences]]*_xlfn.LOGNORM.INV(Table3[[#This Row],[RV lognorm]],(LN(ImpLow1)+LN(ImpUp1))/2,(LN(ImpUp1)-LN(ImpLow1))/3.29)</f>
        <v>0</v>
      </c>
      <c r="L4502">
        <f>_xlfn.BINOM.INV(BinomTrials,_xlfn.GAMMA.INV(Table3[[#This Row],[RV gamma]],GammaShape2,GammaRate2)/BinomTrials,Table3[[#This Row],[RV binom]])</f>
        <v>0</v>
      </c>
      <c r="M4502" s="1">
        <f>Table3[[#This Row],[Risk 2 simulated occurences]]*_xlfn.LOGNORM.INV(Table3[[#This Row],[RV lognorm]],(LN(ImpLow2)+LN(ImpUp2))/2,(LN(ImpUp2)-LN(ImpLow2))/3.29)</f>
        <v>0</v>
      </c>
    </row>
    <row r="4503" spans="7:13">
      <c r="G4503">
        <v>0.81337272273999295</v>
      </c>
      <c r="H4503">
        <v>0.26069375651920856</v>
      </c>
      <c r="I4503">
        <v>0.70801479029842407</v>
      </c>
      <c r="J4503">
        <f>_xlfn.BINOM.INV(BinomTrials,_xlfn.GAMMA.INV(Table3[[#This Row],[RV gamma]],GammaShape1,GammaRate1)/BinomTrials,Table3[[#This Row],[RV binom]])</f>
        <v>0</v>
      </c>
      <c r="K4503" s="1">
        <f>Table3[[#This Row],[Risk 1 Simulated occurences]]*_xlfn.LOGNORM.INV(Table3[[#This Row],[RV lognorm]],(LN(ImpLow1)+LN(ImpUp1))/2,(LN(ImpUp1)-LN(ImpLow1))/3.29)</f>
        <v>0</v>
      </c>
      <c r="L4503">
        <f>_xlfn.BINOM.INV(BinomTrials,_xlfn.GAMMA.INV(Table3[[#This Row],[RV gamma]],GammaShape2,GammaRate2)/BinomTrials,Table3[[#This Row],[RV binom]])</f>
        <v>0</v>
      </c>
      <c r="M4503" s="1">
        <f>Table3[[#This Row],[Risk 2 simulated occurences]]*_xlfn.LOGNORM.INV(Table3[[#This Row],[RV lognorm]],(LN(ImpLow2)+LN(ImpUp2))/2,(LN(ImpUp2)-LN(ImpLow2))/3.29)</f>
        <v>0</v>
      </c>
    </row>
    <row r="4504" spans="7:13">
      <c r="G4504">
        <v>0.35535109106234791</v>
      </c>
      <c r="H4504">
        <v>0.47996581833808022</v>
      </c>
      <c r="I4504">
        <v>0.60458054561381258</v>
      </c>
      <c r="J4504">
        <f>_xlfn.BINOM.INV(BinomTrials,_xlfn.GAMMA.INV(Table3[[#This Row],[RV gamma]],GammaShape1,GammaRate1)/BinomTrials,Table3[[#This Row],[RV binom]])</f>
        <v>0</v>
      </c>
      <c r="K4504" s="1">
        <f>Table3[[#This Row],[Risk 1 Simulated occurences]]*_xlfn.LOGNORM.INV(Table3[[#This Row],[RV lognorm]],(LN(ImpLow1)+LN(ImpUp1))/2,(LN(ImpUp1)-LN(ImpLow1))/3.29)</f>
        <v>0</v>
      </c>
      <c r="L4504">
        <f>_xlfn.BINOM.INV(BinomTrials,_xlfn.GAMMA.INV(Table3[[#This Row],[RV gamma]],GammaShape2,GammaRate2)/BinomTrials,Table3[[#This Row],[RV binom]])</f>
        <v>0</v>
      </c>
      <c r="M4504" s="1">
        <f>Table3[[#This Row],[Risk 2 simulated occurences]]*_xlfn.LOGNORM.INV(Table3[[#This Row],[RV lognorm]],(LN(ImpLow2)+LN(ImpUp2))/2,(LN(ImpUp2)-LN(ImpLow2))/3.29)</f>
        <v>0</v>
      </c>
    </row>
    <row r="4505" spans="7:13">
      <c r="G4505">
        <v>0.38578748488136916</v>
      </c>
      <c r="H4505">
        <v>0.78550880811433721</v>
      </c>
      <c r="I4505">
        <v>0.1852301313473052</v>
      </c>
      <c r="J4505">
        <f>_xlfn.BINOM.INV(BinomTrials,_xlfn.GAMMA.INV(Table3[[#This Row],[RV gamma]],GammaShape1,GammaRate1)/BinomTrials,Table3[[#This Row],[RV binom]])</f>
        <v>1</v>
      </c>
      <c r="K4505" s="1">
        <f>Table3[[#This Row],[Risk 1 Simulated occurences]]*_xlfn.LOGNORM.INV(Table3[[#This Row],[RV lognorm]],(LN(ImpLow1)+LN(ImpUp1))/2,(LN(ImpUp1)-LN(ImpLow1))/3.29)</f>
        <v>16895.756549222431</v>
      </c>
      <c r="L4505">
        <f>_xlfn.BINOM.INV(BinomTrials,_xlfn.GAMMA.INV(Table3[[#This Row],[RV gamma]],GammaShape2,GammaRate2)/BinomTrials,Table3[[#This Row],[RV binom]])</f>
        <v>0</v>
      </c>
      <c r="M4505" s="1">
        <f>Table3[[#This Row],[Risk 2 simulated occurences]]*_xlfn.LOGNORM.INV(Table3[[#This Row],[RV lognorm]],(LN(ImpLow2)+LN(ImpUp2))/2,(LN(ImpUp2)-LN(ImpLow2))/3.29)</f>
        <v>0</v>
      </c>
    </row>
    <row r="4506" spans="7:13">
      <c r="G4506">
        <v>0.93025840117142466</v>
      </c>
      <c r="H4506">
        <v>4.653797766498196E-2</v>
      </c>
      <c r="I4506">
        <v>0.1628175541585393</v>
      </c>
      <c r="J4506">
        <f>_xlfn.BINOM.INV(BinomTrials,_xlfn.GAMMA.INV(Table3[[#This Row],[RV gamma]],GammaShape1,GammaRate1)/BinomTrials,Table3[[#This Row],[RV binom]])</f>
        <v>0</v>
      </c>
      <c r="K4506" s="1">
        <f>Table3[[#This Row],[Risk 1 Simulated occurences]]*_xlfn.LOGNORM.INV(Table3[[#This Row],[RV lognorm]],(LN(ImpLow1)+LN(ImpUp1))/2,(LN(ImpUp1)-LN(ImpLow1))/3.29)</f>
        <v>0</v>
      </c>
      <c r="L4506">
        <f>_xlfn.BINOM.INV(BinomTrials,_xlfn.GAMMA.INV(Table3[[#This Row],[RV gamma]],GammaShape2,GammaRate2)/BinomTrials,Table3[[#This Row],[RV binom]])</f>
        <v>0</v>
      </c>
      <c r="M4506" s="1">
        <f>Table3[[#This Row],[Risk 2 simulated occurences]]*_xlfn.LOGNORM.INV(Table3[[#This Row],[RV lognorm]],(LN(ImpLow2)+LN(ImpUp2))/2,(LN(ImpUp2)-LN(ImpLow2))/3.29)</f>
        <v>0</v>
      </c>
    </row>
    <row r="4507" spans="7:13">
      <c r="G4507">
        <v>0.8529484881334698</v>
      </c>
      <c r="H4507">
        <v>0.16379061535177317</v>
      </c>
      <c r="I4507">
        <v>0.47463274257007648</v>
      </c>
      <c r="J4507">
        <f>_xlfn.BINOM.INV(BinomTrials,_xlfn.GAMMA.INV(Table3[[#This Row],[RV gamma]],GammaShape1,GammaRate1)/BinomTrials,Table3[[#This Row],[RV binom]])</f>
        <v>0</v>
      </c>
      <c r="K4507" s="1">
        <f>Table3[[#This Row],[Risk 1 Simulated occurences]]*_xlfn.LOGNORM.INV(Table3[[#This Row],[RV lognorm]],(LN(ImpLow1)+LN(ImpUp1))/2,(LN(ImpUp1)-LN(ImpLow1))/3.29)</f>
        <v>0</v>
      </c>
      <c r="L4507">
        <f>_xlfn.BINOM.INV(BinomTrials,_xlfn.GAMMA.INV(Table3[[#This Row],[RV gamma]],GammaShape2,GammaRate2)/BinomTrials,Table3[[#This Row],[RV binom]])</f>
        <v>0</v>
      </c>
      <c r="M4507" s="1">
        <f>Table3[[#This Row],[Risk 2 simulated occurences]]*_xlfn.LOGNORM.INV(Table3[[#This Row],[RV lognorm]],(LN(ImpLow2)+LN(ImpUp2))/2,(LN(ImpUp2)-LN(ImpLow2))/3.29)</f>
        <v>0</v>
      </c>
    </row>
    <row r="4508" spans="7:13">
      <c r="G4508">
        <v>0.50524005922732873</v>
      </c>
      <c r="H4508">
        <v>0.82887221725139404</v>
      </c>
      <c r="I4508">
        <v>0.15250437527545932</v>
      </c>
      <c r="J4508">
        <f>_xlfn.BINOM.INV(BinomTrials,_xlfn.GAMMA.INV(Table3[[#This Row],[RV gamma]],GammaShape1,GammaRate1)/BinomTrials,Table3[[#This Row],[RV binom]])</f>
        <v>1</v>
      </c>
      <c r="K4508" s="1">
        <f>Table3[[#This Row],[Risk 1 Simulated occurences]]*_xlfn.LOGNORM.INV(Table3[[#This Row],[RV lognorm]],(LN(ImpLow1)+LN(ImpUp1))/2,(LN(ImpUp1)-LN(ImpLow1))/3.29)</f>
        <v>15424.867434315736</v>
      </c>
      <c r="L4508">
        <f>_xlfn.BINOM.INV(BinomTrials,_xlfn.GAMMA.INV(Table3[[#This Row],[RV gamma]],GammaShape2,GammaRate2)/BinomTrials,Table3[[#This Row],[RV binom]])</f>
        <v>0</v>
      </c>
      <c r="M4508" s="1">
        <f>Table3[[#This Row],[Risk 2 simulated occurences]]*_xlfn.LOGNORM.INV(Table3[[#This Row],[RV lognorm]],(LN(ImpLow2)+LN(ImpUp2))/2,(LN(ImpUp2)-LN(ImpLow2))/3.29)</f>
        <v>0</v>
      </c>
    </row>
    <row r="4509" spans="7:13">
      <c r="G4509">
        <v>0.56967543371472296</v>
      </c>
      <c r="H4509">
        <v>0.85535534417971748</v>
      </c>
      <c r="I4509">
        <v>0.14103525464471209</v>
      </c>
      <c r="J4509">
        <f>_xlfn.BINOM.INV(BinomTrials,_xlfn.GAMMA.INV(Table3[[#This Row],[RV gamma]],GammaShape1,GammaRate1)/BinomTrials,Table3[[#This Row],[RV binom]])</f>
        <v>1</v>
      </c>
      <c r="K4509" s="1">
        <f>Table3[[#This Row],[Risk 1 Simulated occurences]]*_xlfn.LOGNORM.INV(Table3[[#This Row],[RV lognorm]],(LN(ImpLow1)+LN(ImpUp1))/2,(LN(ImpUp1)-LN(ImpLow1))/3.29)</f>
        <v>14895.177068335171</v>
      </c>
      <c r="L4509">
        <f>_xlfn.BINOM.INV(BinomTrials,_xlfn.GAMMA.INV(Table3[[#This Row],[RV gamma]],GammaShape2,GammaRate2)/BinomTrials,Table3[[#This Row],[RV binom]])</f>
        <v>1</v>
      </c>
      <c r="M4509" s="1">
        <f>Table3[[#This Row],[Risk 2 simulated occurences]]*_xlfn.LOGNORM.INV(Table3[[#This Row],[RV lognorm]],(LN(ImpLow2)+LN(ImpUp2))/2,(LN(ImpUp2)-LN(ImpLow2))/3.29)</f>
        <v>1489517.7068335179</v>
      </c>
    </row>
    <row r="4510" spans="7:13">
      <c r="G4510">
        <v>0.53501444334863424</v>
      </c>
      <c r="H4510">
        <v>0.95726962851233299</v>
      </c>
      <c r="I4510">
        <v>0.37952481367603169</v>
      </c>
      <c r="J4510">
        <f>_xlfn.BINOM.INV(BinomTrials,_xlfn.GAMMA.INV(Table3[[#This Row],[RV gamma]],GammaShape1,GammaRate1)/BinomTrials,Table3[[#This Row],[RV binom]])</f>
        <v>2</v>
      </c>
      <c r="K4510" s="1">
        <f>Table3[[#This Row],[Risk 1 Simulated occurences]]*_xlfn.LOGNORM.INV(Table3[[#This Row],[RV lognorm]],(LN(ImpLow1)+LN(ImpUp1))/2,(LN(ImpUp1)-LN(ImpLow1))/3.29)</f>
        <v>51026.911873592086</v>
      </c>
      <c r="L4510">
        <f>_xlfn.BINOM.INV(BinomTrials,_xlfn.GAMMA.INV(Table3[[#This Row],[RV gamma]],GammaShape2,GammaRate2)/BinomTrials,Table3[[#This Row],[RV binom]])</f>
        <v>1</v>
      </c>
      <c r="M4510" s="1">
        <f>Table3[[#This Row],[Risk 2 simulated occurences]]*_xlfn.LOGNORM.INV(Table3[[#This Row],[RV lognorm]],(LN(ImpLow2)+LN(ImpUp2))/2,(LN(ImpUp2)-LN(ImpLow2))/3.29)</f>
        <v>2551345.5936796055</v>
      </c>
    </row>
    <row r="4511" spans="7:13">
      <c r="G4511">
        <v>0.98774936049606155</v>
      </c>
      <c r="H4511">
        <v>0.83064640678029811</v>
      </c>
      <c r="I4511">
        <v>0.67354345306453456</v>
      </c>
      <c r="J4511">
        <f>_xlfn.BINOM.INV(BinomTrials,_xlfn.GAMMA.INV(Table3[[#This Row],[RV gamma]],GammaShape1,GammaRate1)/BinomTrials,Table3[[#This Row],[RV binom]])</f>
        <v>2</v>
      </c>
      <c r="K4511" s="1">
        <f>Table3[[#This Row],[Risk 1 Simulated occurences]]*_xlfn.LOGNORM.INV(Table3[[#This Row],[RV lognorm]],(LN(ImpLow1)+LN(ImpUp1))/2,(LN(ImpUp1)-LN(ImpLow1))/3.29)</f>
        <v>86640.847255064902</v>
      </c>
      <c r="L4511">
        <f>_xlfn.BINOM.INV(BinomTrials,_xlfn.GAMMA.INV(Table3[[#This Row],[RV gamma]],GammaShape2,GammaRate2)/BinomTrials,Table3[[#This Row],[RV binom]])</f>
        <v>1</v>
      </c>
      <c r="M4511" s="1">
        <f>Table3[[#This Row],[Risk 2 simulated occurences]]*_xlfn.LOGNORM.INV(Table3[[#This Row],[RV lognorm]],(LN(ImpLow2)+LN(ImpUp2))/2,(LN(ImpUp2)-LN(ImpLow2))/3.29)</f>
        <v>4332042.3627532469</v>
      </c>
    </row>
    <row r="4512" spans="7:13">
      <c r="G4512">
        <v>0.10350185730657627</v>
      </c>
      <c r="H4512">
        <v>0.67415875646945034</v>
      </c>
      <c r="I4512">
        <v>0.24481565563232435</v>
      </c>
      <c r="J4512">
        <f>_xlfn.BINOM.INV(BinomTrials,_xlfn.GAMMA.INV(Table3[[#This Row],[RV gamma]],GammaShape1,GammaRate1)/BinomTrials,Table3[[#This Row],[RV binom]])</f>
        <v>0</v>
      </c>
      <c r="K4512" s="1">
        <f>Table3[[#This Row],[Risk 1 Simulated occurences]]*_xlfn.LOGNORM.INV(Table3[[#This Row],[RV lognorm]],(LN(ImpLow1)+LN(ImpUp1))/2,(LN(ImpUp1)-LN(ImpLow1))/3.29)</f>
        <v>0</v>
      </c>
      <c r="L4512">
        <f>_xlfn.BINOM.INV(BinomTrials,_xlfn.GAMMA.INV(Table3[[#This Row],[RV gamma]],GammaShape2,GammaRate2)/BinomTrials,Table3[[#This Row],[RV binom]])</f>
        <v>0</v>
      </c>
      <c r="M4512" s="1">
        <f>Table3[[#This Row],[Risk 2 simulated occurences]]*_xlfn.LOGNORM.INV(Table3[[#This Row],[RV lognorm]],(LN(ImpLow2)+LN(ImpUp2))/2,(LN(ImpUp2)-LN(ImpLow2))/3.29)</f>
        <v>0</v>
      </c>
    </row>
    <row r="4513" spans="7:13">
      <c r="G4513">
        <v>0.55571575162732778</v>
      </c>
      <c r="H4513">
        <v>0.58621998205139303</v>
      </c>
      <c r="I4513">
        <v>0.61672421247545828</v>
      </c>
      <c r="J4513">
        <f>_xlfn.BINOM.INV(BinomTrials,_xlfn.GAMMA.INV(Table3[[#This Row],[RV gamma]],GammaShape1,GammaRate1)/BinomTrials,Table3[[#This Row],[RV binom]])</f>
        <v>0</v>
      </c>
      <c r="K4513" s="1">
        <f>Table3[[#This Row],[Risk 1 Simulated occurences]]*_xlfn.LOGNORM.INV(Table3[[#This Row],[RV lognorm]],(LN(ImpLow1)+LN(ImpUp1))/2,(LN(ImpUp1)-LN(ImpLow1))/3.29)</f>
        <v>0</v>
      </c>
      <c r="L4513">
        <f>_xlfn.BINOM.INV(BinomTrials,_xlfn.GAMMA.INV(Table3[[#This Row],[RV gamma]],GammaShape2,GammaRate2)/BinomTrials,Table3[[#This Row],[RV binom]])</f>
        <v>0</v>
      </c>
      <c r="M4513" s="1">
        <f>Table3[[#This Row],[Risk 2 simulated occurences]]*_xlfn.LOGNORM.INV(Table3[[#This Row],[RV lognorm]],(LN(ImpLow2)+LN(ImpUp2))/2,(LN(ImpUp2)-LN(ImpLow2))/3.29)</f>
        <v>0</v>
      </c>
    </row>
    <row r="4514" spans="7:13">
      <c r="G4514">
        <v>0.91463760049763954</v>
      </c>
      <c r="H4514">
        <v>0.59923833776229918</v>
      </c>
      <c r="I4514">
        <v>0.28383907502695876</v>
      </c>
      <c r="J4514">
        <f>_xlfn.BINOM.INV(BinomTrials,_xlfn.GAMMA.INV(Table3[[#This Row],[RV gamma]],GammaShape1,GammaRate1)/BinomTrials,Table3[[#This Row],[RV binom]])</f>
        <v>1</v>
      </c>
      <c r="K4514" s="1">
        <f>Table3[[#This Row],[Risk 1 Simulated occurences]]*_xlfn.LOGNORM.INV(Table3[[#This Row],[RV lognorm]],(LN(ImpLow1)+LN(ImpUp1))/2,(LN(ImpUp1)-LN(ImpLow1))/3.29)</f>
        <v>21198.229661333913</v>
      </c>
      <c r="L4514">
        <f>_xlfn.BINOM.INV(BinomTrials,_xlfn.GAMMA.INV(Table3[[#This Row],[RV gamma]],GammaShape2,GammaRate2)/BinomTrials,Table3[[#This Row],[RV binom]])</f>
        <v>0</v>
      </c>
      <c r="M4514" s="1">
        <f>Table3[[#This Row],[Risk 2 simulated occurences]]*_xlfn.LOGNORM.INV(Table3[[#This Row],[RV lognorm]],(LN(ImpLow2)+LN(ImpUp2))/2,(LN(ImpUp2)-LN(ImpLow2))/3.29)</f>
        <v>0</v>
      </c>
    </row>
    <row r="4515" spans="7:13">
      <c r="G4515">
        <v>0.31415156382795029</v>
      </c>
      <c r="H4515">
        <v>0.39874277096183169</v>
      </c>
      <c r="I4515">
        <v>0.48333397809571305</v>
      </c>
      <c r="J4515">
        <f>_xlfn.BINOM.INV(BinomTrials,_xlfn.GAMMA.INV(Table3[[#This Row],[RV gamma]],GammaShape1,GammaRate1)/BinomTrials,Table3[[#This Row],[RV binom]])</f>
        <v>0</v>
      </c>
      <c r="K4515" s="1">
        <f>Table3[[#This Row],[Risk 1 Simulated occurences]]*_xlfn.LOGNORM.INV(Table3[[#This Row],[RV lognorm]],(LN(ImpLow1)+LN(ImpUp1))/2,(LN(ImpUp1)-LN(ImpLow1))/3.29)</f>
        <v>0</v>
      </c>
      <c r="L4515">
        <f>_xlfn.BINOM.INV(BinomTrials,_xlfn.GAMMA.INV(Table3[[#This Row],[RV gamma]],GammaShape2,GammaRate2)/BinomTrials,Table3[[#This Row],[RV binom]])</f>
        <v>0</v>
      </c>
      <c r="M4515" s="1">
        <f>Table3[[#This Row],[Risk 2 simulated occurences]]*_xlfn.LOGNORM.INV(Table3[[#This Row],[RV lognorm]],(LN(ImpLow2)+LN(ImpUp2))/2,(LN(ImpUp2)-LN(ImpLow2))/3.29)</f>
        <v>0</v>
      </c>
    </row>
    <row r="4516" spans="7:13">
      <c r="G4516">
        <v>0.94533325636076426</v>
      </c>
      <c r="H4516">
        <v>0.66975155550509302</v>
      </c>
      <c r="I4516">
        <v>0.39416985464942167</v>
      </c>
      <c r="J4516">
        <f>_xlfn.BINOM.INV(BinomTrials,_xlfn.GAMMA.INV(Table3[[#This Row],[RV gamma]],GammaShape1,GammaRate1)/BinomTrials,Table3[[#This Row],[RV binom]])</f>
        <v>1</v>
      </c>
      <c r="K4516" s="1">
        <f>Table3[[#This Row],[Risk 1 Simulated occurences]]*_xlfn.LOGNORM.INV(Table3[[#This Row],[RV lognorm]],(LN(ImpLow1)+LN(ImpUp1))/2,(LN(ImpUp1)-LN(ImpLow1))/3.29)</f>
        <v>26205.896624400011</v>
      </c>
      <c r="L4516">
        <f>_xlfn.BINOM.INV(BinomTrials,_xlfn.GAMMA.INV(Table3[[#This Row],[RV gamma]],GammaShape2,GammaRate2)/BinomTrials,Table3[[#This Row],[RV binom]])</f>
        <v>0</v>
      </c>
      <c r="M4516" s="1">
        <f>Table3[[#This Row],[Risk 2 simulated occurences]]*_xlfn.LOGNORM.INV(Table3[[#This Row],[RV lognorm]],(LN(ImpLow2)+LN(ImpUp2))/2,(LN(ImpUp2)-LN(ImpLow2))/3.29)</f>
        <v>0</v>
      </c>
    </row>
    <row r="4517" spans="7:13">
      <c r="G4517">
        <v>0.21603965536506831</v>
      </c>
      <c r="H4517">
        <v>0.51439337409771668</v>
      </c>
      <c r="I4517">
        <v>0.81274709283036506</v>
      </c>
      <c r="J4517">
        <f>_xlfn.BINOM.INV(BinomTrials,_xlfn.GAMMA.INV(Table3[[#This Row],[RV gamma]],GammaShape1,GammaRate1)/BinomTrials,Table3[[#This Row],[RV binom]])</f>
        <v>0</v>
      </c>
      <c r="K4517" s="1">
        <f>Table3[[#This Row],[Risk 1 Simulated occurences]]*_xlfn.LOGNORM.INV(Table3[[#This Row],[RV lognorm]],(LN(ImpLow1)+LN(ImpUp1))/2,(LN(ImpUp1)-LN(ImpLow1))/3.29)</f>
        <v>0</v>
      </c>
      <c r="L4517">
        <f>_xlfn.BINOM.INV(BinomTrials,_xlfn.GAMMA.INV(Table3[[#This Row],[RV gamma]],GammaShape2,GammaRate2)/BinomTrials,Table3[[#This Row],[RV binom]])</f>
        <v>0</v>
      </c>
      <c r="M4517" s="1">
        <f>Table3[[#This Row],[Risk 2 simulated occurences]]*_xlfn.LOGNORM.INV(Table3[[#This Row],[RV lognorm]],(LN(ImpLow2)+LN(ImpUp2))/2,(LN(ImpUp2)-LN(ImpLow2))/3.29)</f>
        <v>0</v>
      </c>
    </row>
    <row r="4518" spans="7:13">
      <c r="G4518">
        <v>0.97848772070300194</v>
      </c>
      <c r="H4518">
        <v>0.40943846032462944</v>
      </c>
      <c r="I4518">
        <v>0.84038919994625694</v>
      </c>
      <c r="J4518">
        <f>_xlfn.BINOM.INV(BinomTrials,_xlfn.GAMMA.INV(Table3[[#This Row],[RV gamma]],GammaShape1,GammaRate1)/BinomTrials,Table3[[#This Row],[RV binom]])</f>
        <v>0</v>
      </c>
      <c r="K4518" s="1">
        <f>Table3[[#This Row],[Risk 1 Simulated occurences]]*_xlfn.LOGNORM.INV(Table3[[#This Row],[RV lognorm]],(LN(ImpLow1)+LN(ImpUp1))/2,(LN(ImpUp1)-LN(ImpLow1))/3.29)</f>
        <v>0</v>
      </c>
      <c r="L4518">
        <f>_xlfn.BINOM.INV(BinomTrials,_xlfn.GAMMA.INV(Table3[[#This Row],[RV gamma]],GammaShape2,GammaRate2)/BinomTrials,Table3[[#This Row],[RV binom]])</f>
        <v>0</v>
      </c>
      <c r="M4518" s="1">
        <f>Table3[[#This Row],[Risk 2 simulated occurences]]*_xlfn.LOGNORM.INV(Table3[[#This Row],[RV lognorm]],(LN(ImpLow2)+LN(ImpUp2))/2,(LN(ImpUp2)-LN(ImpLow2))/3.29)</f>
        <v>0</v>
      </c>
    </row>
    <row r="4519" spans="7:13">
      <c r="G4519">
        <v>0.44312185535352766</v>
      </c>
      <c r="H4519">
        <v>0.43220267604673407</v>
      </c>
      <c r="I4519">
        <v>0.42128349673994048</v>
      </c>
      <c r="J4519">
        <f>_xlfn.BINOM.INV(BinomTrials,_xlfn.GAMMA.INV(Table3[[#This Row],[RV gamma]],GammaShape1,GammaRate1)/BinomTrials,Table3[[#This Row],[RV binom]])</f>
        <v>0</v>
      </c>
      <c r="K4519" s="1">
        <f>Table3[[#This Row],[Risk 1 Simulated occurences]]*_xlfn.LOGNORM.INV(Table3[[#This Row],[RV lognorm]],(LN(ImpLow1)+LN(ImpUp1))/2,(LN(ImpUp1)-LN(ImpLow1))/3.29)</f>
        <v>0</v>
      </c>
      <c r="L4519">
        <f>_xlfn.BINOM.INV(BinomTrials,_xlfn.GAMMA.INV(Table3[[#This Row],[RV gamma]],GammaShape2,GammaRate2)/BinomTrials,Table3[[#This Row],[RV binom]])</f>
        <v>0</v>
      </c>
      <c r="M4519" s="1">
        <f>Table3[[#This Row],[Risk 2 simulated occurences]]*_xlfn.LOGNORM.INV(Table3[[#This Row],[RV lognorm]],(LN(ImpLow2)+LN(ImpUp2))/2,(LN(ImpUp2)-LN(ImpLow2))/3.29)</f>
        <v>0</v>
      </c>
    </row>
    <row r="4520" spans="7:13">
      <c r="G4520">
        <v>0.54902292673896202</v>
      </c>
      <c r="H4520">
        <v>3.0376317459333835E-2</v>
      </c>
      <c r="I4520">
        <v>0.51172970817970564</v>
      </c>
      <c r="J4520">
        <f>_xlfn.BINOM.INV(BinomTrials,_xlfn.GAMMA.INV(Table3[[#This Row],[RV gamma]],GammaShape1,GammaRate1)/BinomTrials,Table3[[#This Row],[RV binom]])</f>
        <v>0</v>
      </c>
      <c r="K4520" s="1">
        <f>Table3[[#This Row],[Risk 1 Simulated occurences]]*_xlfn.LOGNORM.INV(Table3[[#This Row],[RV lognorm]],(LN(ImpLow1)+LN(ImpUp1))/2,(LN(ImpUp1)-LN(ImpLow1))/3.29)</f>
        <v>0</v>
      </c>
      <c r="L4520">
        <f>_xlfn.BINOM.INV(BinomTrials,_xlfn.GAMMA.INV(Table3[[#This Row],[RV gamma]],GammaShape2,GammaRate2)/BinomTrials,Table3[[#This Row],[RV binom]])</f>
        <v>0</v>
      </c>
      <c r="M4520" s="1">
        <f>Table3[[#This Row],[Risk 2 simulated occurences]]*_xlfn.LOGNORM.INV(Table3[[#This Row],[RV lognorm]],(LN(ImpLow2)+LN(ImpUp2))/2,(LN(ImpUp2)-LN(ImpLow2))/3.29)</f>
        <v>0</v>
      </c>
    </row>
    <row r="4521" spans="7:13">
      <c r="G4521">
        <v>0.42832970173486029</v>
      </c>
      <c r="H4521">
        <v>0.53476753902377916</v>
      </c>
      <c r="I4521">
        <v>0.64120537631269792</v>
      </c>
      <c r="J4521">
        <f>_xlfn.BINOM.INV(BinomTrials,_xlfn.GAMMA.INV(Table3[[#This Row],[RV gamma]],GammaShape1,GammaRate1)/BinomTrials,Table3[[#This Row],[RV binom]])</f>
        <v>0</v>
      </c>
      <c r="K4521" s="1">
        <f>Table3[[#This Row],[Risk 1 Simulated occurences]]*_xlfn.LOGNORM.INV(Table3[[#This Row],[RV lognorm]],(LN(ImpLow1)+LN(ImpUp1))/2,(LN(ImpUp1)-LN(ImpLow1))/3.29)</f>
        <v>0</v>
      </c>
      <c r="L4521">
        <f>_xlfn.BINOM.INV(BinomTrials,_xlfn.GAMMA.INV(Table3[[#This Row],[RV gamma]],GammaShape2,GammaRate2)/BinomTrials,Table3[[#This Row],[RV binom]])</f>
        <v>0</v>
      </c>
      <c r="M4521" s="1">
        <f>Table3[[#This Row],[Risk 2 simulated occurences]]*_xlfn.LOGNORM.INV(Table3[[#This Row],[RV lognorm]],(LN(ImpLow2)+LN(ImpUp2))/2,(LN(ImpUp2)-LN(ImpLow2))/3.29)</f>
        <v>0</v>
      </c>
    </row>
    <row r="4522" spans="7:13">
      <c r="G4522">
        <v>0.93729705779687367</v>
      </c>
      <c r="H4522">
        <v>0.8380283726556359</v>
      </c>
      <c r="I4522">
        <v>0.73875968751439813</v>
      </c>
      <c r="J4522">
        <f>_xlfn.BINOM.INV(BinomTrials,_xlfn.GAMMA.INV(Table3[[#This Row],[RV gamma]],GammaShape1,GammaRate1)/BinomTrials,Table3[[#This Row],[RV binom]])</f>
        <v>1</v>
      </c>
      <c r="K4522" s="1">
        <f>Table3[[#This Row],[Risk 1 Simulated occurences]]*_xlfn.LOGNORM.INV(Table3[[#This Row],[RV lognorm]],(LN(ImpLow1)+LN(ImpUp1))/2,(LN(ImpUp1)-LN(ImpLow1))/3.29)</f>
        <v>49474.895622229051</v>
      </c>
      <c r="L4522">
        <f>_xlfn.BINOM.INV(BinomTrials,_xlfn.GAMMA.INV(Table3[[#This Row],[RV gamma]],GammaShape2,GammaRate2)/BinomTrials,Table3[[#This Row],[RV binom]])</f>
        <v>1</v>
      </c>
      <c r="M4522" s="1">
        <f>Table3[[#This Row],[Risk 2 simulated occurences]]*_xlfn.LOGNORM.INV(Table3[[#This Row],[RV lognorm]],(LN(ImpLow2)+LN(ImpUp2))/2,(LN(ImpUp2)-LN(ImpLow2))/3.29)</f>
        <v>4947489.5622229157</v>
      </c>
    </row>
    <row r="4523" spans="7:13">
      <c r="G4523">
        <v>0.15165039205534867</v>
      </c>
      <c r="H4523">
        <v>0.74285922327212017</v>
      </c>
      <c r="I4523">
        <v>0.33406805448889176</v>
      </c>
      <c r="J4523">
        <f>_xlfn.BINOM.INV(BinomTrials,_xlfn.GAMMA.INV(Table3[[#This Row],[RV gamma]],GammaShape1,GammaRate1)/BinomTrials,Table3[[#This Row],[RV binom]])</f>
        <v>1</v>
      </c>
      <c r="K4523" s="1">
        <f>Table3[[#This Row],[Risk 1 Simulated occurences]]*_xlfn.LOGNORM.INV(Table3[[#This Row],[RV lognorm]],(LN(ImpLow1)+LN(ImpUp1))/2,(LN(ImpUp1)-LN(ImpLow1))/3.29)</f>
        <v>23425.764443699802</v>
      </c>
      <c r="L4523">
        <f>_xlfn.BINOM.INV(BinomTrials,_xlfn.GAMMA.INV(Table3[[#This Row],[RV gamma]],GammaShape2,GammaRate2)/BinomTrials,Table3[[#This Row],[RV binom]])</f>
        <v>0</v>
      </c>
      <c r="M4523" s="1">
        <f>Table3[[#This Row],[Risk 2 simulated occurences]]*_xlfn.LOGNORM.INV(Table3[[#This Row],[RV lognorm]],(LN(ImpLow2)+LN(ImpUp2))/2,(LN(ImpUp2)-LN(ImpLow2))/3.29)</f>
        <v>0</v>
      </c>
    </row>
    <row r="4524" spans="7:13">
      <c r="G4524">
        <v>0.78813927424519292</v>
      </c>
      <c r="H4524">
        <v>0.23496553452451041</v>
      </c>
      <c r="I4524">
        <v>0.6817917948038279</v>
      </c>
      <c r="J4524">
        <f>_xlfn.BINOM.INV(BinomTrials,_xlfn.GAMMA.INV(Table3[[#This Row],[RV gamma]],GammaShape1,GammaRate1)/BinomTrials,Table3[[#This Row],[RV binom]])</f>
        <v>0</v>
      </c>
      <c r="K4524" s="1">
        <f>Table3[[#This Row],[Risk 1 Simulated occurences]]*_xlfn.LOGNORM.INV(Table3[[#This Row],[RV lognorm]],(LN(ImpLow1)+LN(ImpUp1))/2,(LN(ImpUp1)-LN(ImpLow1))/3.29)</f>
        <v>0</v>
      </c>
      <c r="L4524">
        <f>_xlfn.BINOM.INV(BinomTrials,_xlfn.GAMMA.INV(Table3[[#This Row],[RV gamma]],GammaShape2,GammaRate2)/BinomTrials,Table3[[#This Row],[RV binom]])</f>
        <v>0</v>
      </c>
      <c r="M4524" s="1">
        <f>Table3[[#This Row],[Risk 2 simulated occurences]]*_xlfn.LOGNORM.INV(Table3[[#This Row],[RV lognorm]],(LN(ImpLow2)+LN(ImpUp2))/2,(LN(ImpUp2)-LN(ImpLow2))/3.29)</f>
        <v>0</v>
      </c>
    </row>
    <row r="4525" spans="7:13">
      <c r="G4525">
        <v>0.25678223895690511</v>
      </c>
      <c r="H4525">
        <v>6.5738753446256168E-2</v>
      </c>
      <c r="I4525">
        <v>0.87469526793560726</v>
      </c>
      <c r="J4525">
        <f>_xlfn.BINOM.INV(BinomTrials,_xlfn.GAMMA.INV(Table3[[#This Row],[RV gamma]],GammaShape1,GammaRate1)/BinomTrials,Table3[[#This Row],[RV binom]])</f>
        <v>0</v>
      </c>
      <c r="K4525" s="1">
        <f>Table3[[#This Row],[Risk 1 Simulated occurences]]*_xlfn.LOGNORM.INV(Table3[[#This Row],[RV lognorm]],(LN(ImpLow1)+LN(ImpUp1))/2,(LN(ImpUp1)-LN(ImpLow1))/3.29)</f>
        <v>0</v>
      </c>
      <c r="L4525">
        <f>_xlfn.BINOM.INV(BinomTrials,_xlfn.GAMMA.INV(Table3[[#This Row],[RV gamma]],GammaShape2,GammaRate2)/BinomTrials,Table3[[#This Row],[RV binom]])</f>
        <v>0</v>
      </c>
      <c r="M4525" s="1">
        <f>Table3[[#This Row],[Risk 2 simulated occurences]]*_xlfn.LOGNORM.INV(Table3[[#This Row],[RV lognorm]],(LN(ImpLow2)+LN(ImpUp2))/2,(LN(ImpUp2)-LN(ImpLow2))/3.29)</f>
        <v>0</v>
      </c>
    </row>
    <row r="4526" spans="7:13">
      <c r="G4526">
        <v>0.73909014870370282</v>
      </c>
      <c r="H4526">
        <v>0.87122917122730481</v>
      </c>
      <c r="I4526">
        <v>3.3681937509068261E-3</v>
      </c>
      <c r="J4526">
        <f>_xlfn.BINOM.INV(BinomTrials,_xlfn.GAMMA.INV(Table3[[#This Row],[RV gamma]],GammaShape1,GammaRate1)/BinomTrials,Table3[[#This Row],[RV binom]])</f>
        <v>1</v>
      </c>
      <c r="K4526" s="1">
        <f>Table3[[#This Row],[Risk 1 Simulated occurences]]*_xlfn.LOGNORM.INV(Table3[[#This Row],[RV lognorm]],(LN(ImpLow1)+LN(ImpUp1))/2,(LN(ImpUp1)-LN(ImpLow1))/3.29)</f>
        <v>4746.9274693624011</v>
      </c>
      <c r="L4526">
        <f>_xlfn.BINOM.INV(BinomTrials,_xlfn.GAMMA.INV(Table3[[#This Row],[RV gamma]],GammaShape2,GammaRate2)/BinomTrials,Table3[[#This Row],[RV binom]])</f>
        <v>1</v>
      </c>
      <c r="M4526" s="1">
        <f>Table3[[#This Row],[Risk 2 simulated occurences]]*_xlfn.LOGNORM.INV(Table3[[#This Row],[RV lognorm]],(LN(ImpLow2)+LN(ImpUp2))/2,(LN(ImpUp2)-LN(ImpLow2))/3.29)</f>
        <v>474692.74693623948</v>
      </c>
    </row>
    <row r="4527" spans="7:13">
      <c r="G4527">
        <v>0.88812926313287077</v>
      </c>
      <c r="H4527">
        <v>0.74868081731194669</v>
      </c>
      <c r="I4527">
        <v>0.60923237149102261</v>
      </c>
      <c r="J4527">
        <f>_xlfn.BINOM.INV(BinomTrials,_xlfn.GAMMA.INV(Table3[[#This Row],[RV gamma]],GammaShape1,GammaRate1)/BinomTrials,Table3[[#This Row],[RV binom]])</f>
        <v>1</v>
      </c>
      <c r="K4527" s="1">
        <f>Table3[[#This Row],[Risk 1 Simulated occurences]]*_xlfn.LOGNORM.INV(Table3[[#This Row],[RV lognorm]],(LN(ImpLow1)+LN(ImpUp1))/2,(LN(ImpUp1)-LN(ImpLow1))/3.29)</f>
        <v>38396.483830620287</v>
      </c>
      <c r="L4527">
        <f>_xlfn.BINOM.INV(BinomTrials,_xlfn.GAMMA.INV(Table3[[#This Row],[RV gamma]],GammaShape2,GammaRate2)/BinomTrials,Table3[[#This Row],[RV binom]])</f>
        <v>0</v>
      </c>
      <c r="M4527" s="1">
        <f>Table3[[#This Row],[Risk 2 simulated occurences]]*_xlfn.LOGNORM.INV(Table3[[#This Row],[RV lognorm]],(LN(ImpLow2)+LN(ImpUp2))/2,(LN(ImpUp2)-LN(ImpLow2))/3.29)</f>
        <v>0</v>
      </c>
    </row>
    <row r="4528" spans="7:13">
      <c r="G4528">
        <v>0.78852547415929175</v>
      </c>
      <c r="H4528">
        <v>7.849656188790527E-2</v>
      </c>
      <c r="I4528">
        <v>0.36846764961651884</v>
      </c>
      <c r="J4528">
        <f>_xlfn.BINOM.INV(BinomTrials,_xlfn.GAMMA.INV(Table3[[#This Row],[RV gamma]],GammaShape1,GammaRate1)/BinomTrials,Table3[[#This Row],[RV binom]])</f>
        <v>0</v>
      </c>
      <c r="K4528" s="1">
        <f>Table3[[#This Row],[Risk 1 Simulated occurences]]*_xlfn.LOGNORM.INV(Table3[[#This Row],[RV lognorm]],(LN(ImpLow1)+LN(ImpUp1))/2,(LN(ImpUp1)-LN(ImpLow1))/3.29)</f>
        <v>0</v>
      </c>
      <c r="L4528">
        <f>_xlfn.BINOM.INV(BinomTrials,_xlfn.GAMMA.INV(Table3[[#This Row],[RV gamma]],GammaShape2,GammaRate2)/BinomTrials,Table3[[#This Row],[RV binom]])</f>
        <v>0</v>
      </c>
      <c r="M4528" s="1">
        <f>Table3[[#This Row],[Risk 2 simulated occurences]]*_xlfn.LOGNORM.INV(Table3[[#This Row],[RV lognorm]],(LN(ImpLow2)+LN(ImpUp2))/2,(LN(ImpUp2)-LN(ImpLow2))/3.29)</f>
        <v>0</v>
      </c>
    </row>
    <row r="4529" spans="7:13">
      <c r="G4529">
        <v>0.74764419521561087</v>
      </c>
      <c r="H4529">
        <v>0.2917156500237601</v>
      </c>
      <c r="I4529">
        <v>0.83578710483190932</v>
      </c>
      <c r="J4529">
        <f>_xlfn.BINOM.INV(BinomTrials,_xlfn.GAMMA.INV(Table3[[#This Row],[RV gamma]],GammaShape1,GammaRate1)/BinomTrials,Table3[[#This Row],[RV binom]])</f>
        <v>0</v>
      </c>
      <c r="K4529" s="1">
        <f>Table3[[#This Row],[Risk 1 Simulated occurences]]*_xlfn.LOGNORM.INV(Table3[[#This Row],[RV lognorm]],(LN(ImpLow1)+LN(ImpUp1))/2,(LN(ImpUp1)-LN(ImpLow1))/3.29)</f>
        <v>0</v>
      </c>
      <c r="L4529">
        <f>_xlfn.BINOM.INV(BinomTrials,_xlfn.GAMMA.INV(Table3[[#This Row],[RV gamma]],GammaShape2,GammaRate2)/BinomTrials,Table3[[#This Row],[RV binom]])</f>
        <v>0</v>
      </c>
      <c r="M4529" s="1">
        <f>Table3[[#This Row],[Risk 2 simulated occurences]]*_xlfn.LOGNORM.INV(Table3[[#This Row],[RV lognorm]],(LN(ImpLow2)+LN(ImpUp2))/2,(LN(ImpUp2)-LN(ImpLow2))/3.29)</f>
        <v>0</v>
      </c>
    </row>
    <row r="4530" spans="7:13">
      <c r="G4530">
        <v>0.65598898877202949</v>
      </c>
      <c r="H4530">
        <v>0.86492994933618694</v>
      </c>
      <c r="I4530">
        <v>7.3870909900344395E-2</v>
      </c>
      <c r="J4530">
        <f>_xlfn.BINOM.INV(BinomTrials,_xlfn.GAMMA.INV(Table3[[#This Row],[RV gamma]],GammaShape1,GammaRate1)/BinomTrials,Table3[[#This Row],[RV binom]])</f>
        <v>1</v>
      </c>
      <c r="K4530" s="1">
        <f>Table3[[#This Row],[Risk 1 Simulated occurences]]*_xlfn.LOGNORM.INV(Table3[[#This Row],[RV lognorm]],(LN(ImpLow1)+LN(ImpUp1))/2,(LN(ImpUp1)-LN(ImpLow1))/3.29)</f>
        <v>11481.905742307697</v>
      </c>
      <c r="L4530">
        <f>_xlfn.BINOM.INV(BinomTrials,_xlfn.GAMMA.INV(Table3[[#This Row],[RV gamma]],GammaShape2,GammaRate2)/BinomTrials,Table3[[#This Row],[RV binom]])</f>
        <v>1</v>
      </c>
      <c r="M4530" s="1">
        <f>Table3[[#This Row],[Risk 2 simulated occurences]]*_xlfn.LOGNORM.INV(Table3[[#This Row],[RV lognorm]],(LN(ImpLow2)+LN(ImpUp2))/2,(LN(ImpUp2)-LN(ImpLow2))/3.29)</f>
        <v>1148190.5742307683</v>
      </c>
    </row>
    <row r="4531" spans="7:13">
      <c r="G4531">
        <v>0.20693429150010192</v>
      </c>
      <c r="H4531">
        <v>0.87765849329422163</v>
      </c>
      <c r="I4531">
        <v>0.54838269508834125</v>
      </c>
      <c r="J4531">
        <f>_xlfn.BINOM.INV(BinomTrials,_xlfn.GAMMA.INV(Table3[[#This Row],[RV gamma]],GammaShape1,GammaRate1)/BinomTrials,Table3[[#This Row],[RV binom]])</f>
        <v>1</v>
      </c>
      <c r="K4531" s="1">
        <f>Table3[[#This Row],[Risk 1 Simulated occurences]]*_xlfn.LOGNORM.INV(Table3[[#This Row],[RV lognorm]],(LN(ImpLow1)+LN(ImpUp1))/2,(LN(ImpUp1)-LN(ImpLow1))/3.29)</f>
        <v>34431.288299178777</v>
      </c>
      <c r="L4531">
        <f>_xlfn.BINOM.INV(BinomTrials,_xlfn.GAMMA.INV(Table3[[#This Row],[RV gamma]],GammaShape2,GammaRate2)/BinomTrials,Table3[[#This Row],[RV binom]])</f>
        <v>1</v>
      </c>
      <c r="M4531" s="1">
        <f>Table3[[#This Row],[Risk 2 simulated occurences]]*_xlfn.LOGNORM.INV(Table3[[#This Row],[RV lognorm]],(LN(ImpLow2)+LN(ImpUp2))/2,(LN(ImpUp2)-LN(ImpLow2))/3.29)</f>
        <v>3443128.8299178788</v>
      </c>
    </row>
    <row r="4532" spans="7:13">
      <c r="G4532">
        <v>0.94463724221318834</v>
      </c>
      <c r="H4532">
        <v>0.80629679598207438</v>
      </c>
      <c r="I4532">
        <v>0.66795634975096041</v>
      </c>
      <c r="J4532">
        <f>_xlfn.BINOM.INV(BinomTrials,_xlfn.GAMMA.INV(Table3[[#This Row],[RV gamma]],GammaShape1,GammaRate1)/BinomTrials,Table3[[#This Row],[RV binom]])</f>
        <v>1</v>
      </c>
      <c r="K4532" s="1">
        <f>Table3[[#This Row],[Risk 1 Simulated occurences]]*_xlfn.LOGNORM.INV(Table3[[#This Row],[RV lognorm]],(LN(ImpLow1)+LN(ImpUp1))/2,(LN(ImpUp1)-LN(ImpLow1))/3.29)</f>
        <v>42854.762193033537</v>
      </c>
      <c r="L4532">
        <f>_xlfn.BINOM.INV(BinomTrials,_xlfn.GAMMA.INV(Table3[[#This Row],[RV gamma]],GammaShape2,GammaRate2)/BinomTrials,Table3[[#This Row],[RV binom]])</f>
        <v>1</v>
      </c>
      <c r="M4532" s="1">
        <f>Table3[[#This Row],[Risk 2 simulated occurences]]*_xlfn.LOGNORM.INV(Table3[[#This Row],[RV lognorm]],(LN(ImpLow2)+LN(ImpUp2))/2,(LN(ImpUp2)-LN(ImpLow2))/3.29)</f>
        <v>4285476.219303363</v>
      </c>
    </row>
    <row r="4533" spans="7:13">
      <c r="G4533">
        <v>0.51812987705605562</v>
      </c>
      <c r="H4533">
        <v>0.43025007072382143</v>
      </c>
      <c r="I4533">
        <v>0.34237026439158724</v>
      </c>
      <c r="J4533">
        <f>_xlfn.BINOM.INV(BinomTrials,_xlfn.GAMMA.INV(Table3[[#This Row],[RV gamma]],GammaShape1,GammaRate1)/BinomTrials,Table3[[#This Row],[RV binom]])</f>
        <v>0</v>
      </c>
      <c r="K4533" s="1">
        <f>Table3[[#This Row],[Risk 1 Simulated occurences]]*_xlfn.LOGNORM.INV(Table3[[#This Row],[RV lognorm]],(LN(ImpLow1)+LN(ImpUp1))/2,(LN(ImpUp1)-LN(ImpLow1))/3.29)</f>
        <v>0</v>
      </c>
      <c r="L4533">
        <f>_xlfn.BINOM.INV(BinomTrials,_xlfn.GAMMA.INV(Table3[[#This Row],[RV gamma]],GammaShape2,GammaRate2)/BinomTrials,Table3[[#This Row],[RV binom]])</f>
        <v>0</v>
      </c>
      <c r="M4533" s="1">
        <f>Table3[[#This Row],[Risk 2 simulated occurences]]*_xlfn.LOGNORM.INV(Table3[[#This Row],[RV lognorm]],(LN(ImpLow2)+LN(ImpUp2))/2,(LN(ImpUp2)-LN(ImpLow2))/3.29)</f>
        <v>0</v>
      </c>
    </row>
    <row r="4534" spans="7:13">
      <c r="G4534">
        <v>0.20884368112722584</v>
      </c>
      <c r="H4534">
        <v>0.21293865526697536</v>
      </c>
      <c r="I4534">
        <v>0.21703362940672488</v>
      </c>
      <c r="J4534">
        <f>_xlfn.BINOM.INV(BinomTrials,_xlfn.GAMMA.INV(Table3[[#This Row],[RV gamma]],GammaShape1,GammaRate1)/BinomTrials,Table3[[#This Row],[RV binom]])</f>
        <v>0</v>
      </c>
      <c r="K4534" s="1">
        <f>Table3[[#This Row],[Risk 1 Simulated occurences]]*_xlfn.LOGNORM.INV(Table3[[#This Row],[RV lognorm]],(LN(ImpLow1)+LN(ImpUp1))/2,(LN(ImpUp1)-LN(ImpLow1))/3.29)</f>
        <v>0</v>
      </c>
      <c r="L4534">
        <f>_xlfn.BINOM.INV(BinomTrials,_xlfn.GAMMA.INV(Table3[[#This Row],[RV gamma]],GammaShape2,GammaRate2)/BinomTrials,Table3[[#This Row],[RV binom]])</f>
        <v>0</v>
      </c>
      <c r="M4534" s="1">
        <f>Table3[[#This Row],[Risk 2 simulated occurences]]*_xlfn.LOGNORM.INV(Table3[[#This Row],[RV lognorm]],(LN(ImpLow2)+LN(ImpUp2))/2,(LN(ImpUp2)-LN(ImpLow2))/3.29)</f>
        <v>0</v>
      </c>
    </row>
    <row r="4535" spans="7:13">
      <c r="G4535">
        <v>3.5748705284552977E-2</v>
      </c>
      <c r="H4535">
        <v>0.85997907205483837</v>
      </c>
      <c r="I4535">
        <v>0.68420943882512364</v>
      </c>
      <c r="J4535">
        <f>_xlfn.BINOM.INV(BinomTrials,_xlfn.GAMMA.INV(Table3[[#This Row],[RV gamma]],GammaShape1,GammaRate1)/BinomTrials,Table3[[#This Row],[RV binom]])</f>
        <v>1</v>
      </c>
      <c r="K4535" s="1">
        <f>Table3[[#This Row],[Risk 1 Simulated occurences]]*_xlfn.LOGNORM.INV(Table3[[#This Row],[RV lognorm]],(LN(ImpLow1)+LN(ImpUp1))/2,(LN(ImpUp1)-LN(ImpLow1))/3.29)</f>
        <v>44232.905718922149</v>
      </c>
      <c r="L4535">
        <f>_xlfn.BINOM.INV(BinomTrials,_xlfn.GAMMA.INV(Table3[[#This Row],[RV gamma]],GammaShape2,GammaRate2)/BinomTrials,Table3[[#This Row],[RV binom]])</f>
        <v>0</v>
      </c>
      <c r="M4535" s="1">
        <f>Table3[[#This Row],[Risk 2 simulated occurences]]*_xlfn.LOGNORM.INV(Table3[[#This Row],[RV lognorm]],(LN(ImpLow2)+LN(ImpUp2))/2,(LN(ImpUp2)-LN(ImpLow2))/3.29)</f>
        <v>0</v>
      </c>
    </row>
    <row r="4536" spans="7:13">
      <c r="G4536">
        <v>0.82848971748188593</v>
      </c>
      <c r="H4536">
        <v>0.66826402566780518</v>
      </c>
      <c r="I4536">
        <v>0.50803833385372454</v>
      </c>
      <c r="J4536">
        <f>_xlfn.BINOM.INV(BinomTrials,_xlfn.GAMMA.INV(Table3[[#This Row],[RV gamma]],GammaShape1,GammaRate1)/BinomTrials,Table3[[#This Row],[RV binom]])</f>
        <v>1</v>
      </c>
      <c r="K4536" s="1">
        <f>Table3[[#This Row],[Risk 1 Simulated occurences]]*_xlfn.LOGNORM.INV(Table3[[#This Row],[RV lognorm]],(LN(ImpLow1)+LN(ImpUp1))/2,(LN(ImpUp1)-LN(ImpLow1))/3.29)</f>
        <v>32071.905640687648</v>
      </c>
      <c r="L4536">
        <f>_xlfn.BINOM.INV(BinomTrials,_xlfn.GAMMA.INV(Table3[[#This Row],[RV gamma]],GammaShape2,GammaRate2)/BinomTrials,Table3[[#This Row],[RV binom]])</f>
        <v>0</v>
      </c>
      <c r="M4536" s="1">
        <f>Table3[[#This Row],[Risk 2 simulated occurences]]*_xlfn.LOGNORM.INV(Table3[[#This Row],[RV lognorm]],(LN(ImpLow2)+LN(ImpUp2))/2,(LN(ImpUp2)-LN(ImpLow2))/3.29)</f>
        <v>0</v>
      </c>
    </row>
    <row r="4537" spans="7:13">
      <c r="G4537">
        <v>0.42668171805640764</v>
      </c>
      <c r="H4537">
        <v>0.51347939880261173</v>
      </c>
      <c r="I4537">
        <v>0.60027707954881582</v>
      </c>
      <c r="J4537">
        <f>_xlfn.BINOM.INV(BinomTrials,_xlfn.GAMMA.INV(Table3[[#This Row],[RV gamma]],GammaShape1,GammaRate1)/BinomTrials,Table3[[#This Row],[RV binom]])</f>
        <v>0</v>
      </c>
      <c r="K4537" s="1">
        <f>Table3[[#This Row],[Risk 1 Simulated occurences]]*_xlfn.LOGNORM.INV(Table3[[#This Row],[RV lognorm]],(LN(ImpLow1)+LN(ImpUp1))/2,(LN(ImpUp1)-LN(ImpLow1))/3.29)</f>
        <v>0</v>
      </c>
      <c r="L4537">
        <f>_xlfn.BINOM.INV(BinomTrials,_xlfn.GAMMA.INV(Table3[[#This Row],[RV gamma]],GammaShape2,GammaRate2)/BinomTrials,Table3[[#This Row],[RV binom]])</f>
        <v>0</v>
      </c>
      <c r="M4537" s="1">
        <f>Table3[[#This Row],[Risk 2 simulated occurences]]*_xlfn.LOGNORM.INV(Table3[[#This Row],[RV lognorm]],(LN(ImpLow2)+LN(ImpUp2))/2,(LN(ImpUp2)-LN(ImpLow2))/3.29)</f>
        <v>0</v>
      </c>
    </row>
    <row r="4538" spans="7:13">
      <c r="G4538">
        <v>0.23963537404296703</v>
      </c>
      <c r="H4538">
        <v>4.8255675494789929E-2</v>
      </c>
      <c r="I4538">
        <v>0.85687597694661277</v>
      </c>
      <c r="J4538">
        <f>_xlfn.BINOM.INV(BinomTrials,_xlfn.GAMMA.INV(Table3[[#This Row],[RV gamma]],GammaShape1,GammaRate1)/BinomTrials,Table3[[#This Row],[RV binom]])</f>
        <v>0</v>
      </c>
      <c r="K4538" s="1">
        <f>Table3[[#This Row],[Risk 1 Simulated occurences]]*_xlfn.LOGNORM.INV(Table3[[#This Row],[RV lognorm]],(LN(ImpLow1)+LN(ImpUp1))/2,(LN(ImpUp1)-LN(ImpLow1))/3.29)</f>
        <v>0</v>
      </c>
      <c r="L4538">
        <f>_xlfn.BINOM.INV(BinomTrials,_xlfn.GAMMA.INV(Table3[[#This Row],[RV gamma]],GammaShape2,GammaRate2)/BinomTrials,Table3[[#This Row],[RV binom]])</f>
        <v>0</v>
      </c>
      <c r="M4538" s="1">
        <f>Table3[[#This Row],[Risk 2 simulated occurences]]*_xlfn.LOGNORM.INV(Table3[[#This Row],[RV lognorm]],(LN(ImpLow2)+LN(ImpUp2))/2,(LN(ImpUp2)-LN(ImpLow2))/3.29)</f>
        <v>0</v>
      </c>
    </row>
    <row r="4539" spans="7:13">
      <c r="G4539">
        <v>0.55173154014709014</v>
      </c>
      <c r="H4539">
        <v>3.313804093428796E-2</v>
      </c>
      <c r="I4539">
        <v>0.51454454172148578</v>
      </c>
      <c r="J4539">
        <f>_xlfn.BINOM.INV(BinomTrials,_xlfn.GAMMA.INV(Table3[[#This Row],[RV gamma]],GammaShape1,GammaRate1)/BinomTrials,Table3[[#This Row],[RV binom]])</f>
        <v>0</v>
      </c>
      <c r="K4539" s="1">
        <f>Table3[[#This Row],[Risk 1 Simulated occurences]]*_xlfn.LOGNORM.INV(Table3[[#This Row],[RV lognorm]],(LN(ImpLow1)+LN(ImpUp1))/2,(LN(ImpUp1)-LN(ImpLow1))/3.29)</f>
        <v>0</v>
      </c>
      <c r="L4539">
        <f>_xlfn.BINOM.INV(BinomTrials,_xlfn.GAMMA.INV(Table3[[#This Row],[RV gamma]],GammaShape2,GammaRate2)/BinomTrials,Table3[[#This Row],[RV binom]])</f>
        <v>0</v>
      </c>
      <c r="M4539" s="1">
        <f>Table3[[#This Row],[Risk 2 simulated occurences]]*_xlfn.LOGNORM.INV(Table3[[#This Row],[RV lognorm]],(LN(ImpLow2)+LN(ImpUp2))/2,(LN(ImpUp2)-LN(ImpLow2))/3.29)</f>
        <v>0</v>
      </c>
    </row>
    <row r="4540" spans="7:13">
      <c r="G4540">
        <v>0.95199525214358938</v>
      </c>
      <c r="H4540">
        <v>0.95105398257777751</v>
      </c>
      <c r="I4540">
        <v>0.95011271301196554</v>
      </c>
      <c r="J4540">
        <f>_xlfn.BINOM.INV(BinomTrials,_xlfn.GAMMA.INV(Table3[[#This Row],[RV gamma]],GammaShape1,GammaRate1)/BinomTrials,Table3[[#This Row],[RV binom]])</f>
        <v>2</v>
      </c>
      <c r="K4540" s="1">
        <f>Table3[[#This Row],[Risk 1 Simulated occurences]]*_xlfn.LOGNORM.INV(Table3[[#This Row],[RV lognorm]],(LN(ImpLow1)+LN(ImpUp1))/2,(LN(ImpUp1)-LN(ImpLow1))/3.29)</f>
        <v>200132.66623563773</v>
      </c>
      <c r="L4540">
        <f>_xlfn.BINOM.INV(BinomTrials,_xlfn.GAMMA.INV(Table3[[#This Row],[RV gamma]],GammaShape2,GammaRate2)/BinomTrials,Table3[[#This Row],[RV binom]])</f>
        <v>1</v>
      </c>
      <c r="M4540" s="1">
        <f>Table3[[#This Row],[Risk 2 simulated occurences]]*_xlfn.LOGNORM.INV(Table3[[#This Row],[RV lognorm]],(LN(ImpLow2)+LN(ImpUp2))/2,(LN(ImpUp2)-LN(ImpLow2))/3.29)</f>
        <v>10006633.311781891</v>
      </c>
    </row>
    <row r="4541" spans="7:13">
      <c r="G4541">
        <v>0.18420277730757501</v>
      </c>
      <c r="H4541">
        <v>0.36428518470576277</v>
      </c>
      <c r="I4541">
        <v>0.54436759210395047</v>
      </c>
      <c r="J4541">
        <f>_xlfn.BINOM.INV(BinomTrials,_xlfn.GAMMA.INV(Table3[[#This Row],[RV gamma]],GammaShape1,GammaRate1)/BinomTrials,Table3[[#This Row],[RV binom]])</f>
        <v>0</v>
      </c>
      <c r="K4541" s="1">
        <f>Table3[[#This Row],[Risk 1 Simulated occurences]]*_xlfn.LOGNORM.INV(Table3[[#This Row],[RV lognorm]],(LN(ImpLow1)+LN(ImpUp1))/2,(LN(ImpUp1)-LN(ImpLow1))/3.29)</f>
        <v>0</v>
      </c>
      <c r="L4541">
        <f>_xlfn.BINOM.INV(BinomTrials,_xlfn.GAMMA.INV(Table3[[#This Row],[RV gamma]],GammaShape2,GammaRate2)/BinomTrials,Table3[[#This Row],[RV binom]])</f>
        <v>0</v>
      </c>
      <c r="M4541" s="1">
        <f>Table3[[#This Row],[Risk 2 simulated occurences]]*_xlfn.LOGNORM.INV(Table3[[#This Row],[RV lognorm]],(LN(ImpLow2)+LN(ImpUp2))/2,(LN(ImpUp2)-LN(ImpLow2))/3.29)</f>
        <v>0</v>
      </c>
    </row>
    <row r="4542" spans="7:13">
      <c r="G4542">
        <v>0.89607820841301145</v>
      </c>
      <c r="H4542">
        <v>0.54109934975444307</v>
      </c>
      <c r="I4542">
        <v>0.1861204910958747</v>
      </c>
      <c r="J4542">
        <f>_xlfn.BINOM.INV(BinomTrials,_xlfn.GAMMA.INV(Table3[[#This Row],[RV gamma]],GammaShape1,GammaRate1)/BinomTrials,Table3[[#This Row],[RV binom]])</f>
        <v>1</v>
      </c>
      <c r="K4542" s="1">
        <f>Table3[[#This Row],[Risk 1 Simulated occurences]]*_xlfn.LOGNORM.INV(Table3[[#This Row],[RV lognorm]],(LN(ImpLow1)+LN(ImpUp1))/2,(LN(ImpUp1)-LN(ImpLow1))/3.29)</f>
        <v>16935.156014598451</v>
      </c>
      <c r="L4542">
        <f>_xlfn.BINOM.INV(BinomTrials,_xlfn.GAMMA.INV(Table3[[#This Row],[RV gamma]],GammaShape2,GammaRate2)/BinomTrials,Table3[[#This Row],[RV binom]])</f>
        <v>0</v>
      </c>
      <c r="M4542" s="1">
        <f>Table3[[#This Row],[Risk 2 simulated occurences]]*_xlfn.LOGNORM.INV(Table3[[#This Row],[RV lognorm]],(LN(ImpLow2)+LN(ImpUp2))/2,(LN(ImpUp2)-LN(ImpLow2))/3.29)</f>
        <v>0</v>
      </c>
    </row>
    <row r="4543" spans="7:13">
      <c r="G4543">
        <v>0.38644879748413746</v>
      </c>
      <c r="H4543">
        <v>0.25677132292500293</v>
      </c>
      <c r="I4543">
        <v>0.12709384836586837</v>
      </c>
      <c r="J4543">
        <f>_xlfn.BINOM.INV(BinomTrials,_xlfn.GAMMA.INV(Table3[[#This Row],[RV gamma]],GammaShape1,GammaRate1)/BinomTrials,Table3[[#This Row],[RV binom]])</f>
        <v>0</v>
      </c>
      <c r="K4543" s="1">
        <f>Table3[[#This Row],[Risk 1 Simulated occurences]]*_xlfn.LOGNORM.INV(Table3[[#This Row],[RV lognorm]],(LN(ImpLow1)+LN(ImpUp1))/2,(LN(ImpUp1)-LN(ImpLow1))/3.29)</f>
        <v>0</v>
      </c>
      <c r="L4543">
        <f>_xlfn.BINOM.INV(BinomTrials,_xlfn.GAMMA.INV(Table3[[#This Row],[RV gamma]],GammaShape2,GammaRate2)/BinomTrials,Table3[[#This Row],[RV binom]])</f>
        <v>0</v>
      </c>
      <c r="M4543" s="1">
        <f>Table3[[#This Row],[Risk 2 simulated occurences]]*_xlfn.LOGNORM.INV(Table3[[#This Row],[RV lognorm]],(LN(ImpLow2)+LN(ImpUp2))/2,(LN(ImpUp2)-LN(ImpLow2))/3.29)</f>
        <v>0</v>
      </c>
    </row>
    <row r="4544" spans="7:13">
      <c r="G4544">
        <v>4.4939315898781321E-2</v>
      </c>
      <c r="H4544">
        <v>0.55562440052424766</v>
      </c>
      <c r="I4544">
        <v>6.6309485149713923E-2</v>
      </c>
      <c r="J4544">
        <f>_xlfn.BINOM.INV(BinomTrials,_xlfn.GAMMA.INV(Table3[[#This Row],[RV gamma]],GammaShape1,GammaRate1)/BinomTrials,Table3[[#This Row],[RV binom]])</f>
        <v>0</v>
      </c>
      <c r="K4544" s="1">
        <f>Table3[[#This Row],[Risk 1 Simulated occurences]]*_xlfn.LOGNORM.INV(Table3[[#This Row],[RV lognorm]],(LN(ImpLow1)+LN(ImpUp1))/2,(LN(ImpUp1)-LN(ImpLow1))/3.29)</f>
        <v>0</v>
      </c>
      <c r="L4544">
        <f>_xlfn.BINOM.INV(BinomTrials,_xlfn.GAMMA.INV(Table3[[#This Row],[RV gamma]],GammaShape2,GammaRate2)/BinomTrials,Table3[[#This Row],[RV binom]])</f>
        <v>0</v>
      </c>
      <c r="M4544" s="1">
        <f>Table3[[#This Row],[Risk 2 simulated occurences]]*_xlfn.LOGNORM.INV(Table3[[#This Row],[RV lognorm]],(LN(ImpLow2)+LN(ImpUp2))/2,(LN(ImpUp2)-LN(ImpLow2))/3.29)</f>
        <v>0</v>
      </c>
    </row>
    <row r="4545" spans="7:13">
      <c r="G4545">
        <v>0.29508231081770842</v>
      </c>
      <c r="H4545">
        <v>0.37929961102982035</v>
      </c>
      <c r="I4545">
        <v>0.46351691124193228</v>
      </c>
      <c r="J4545">
        <f>_xlfn.BINOM.INV(BinomTrials,_xlfn.GAMMA.INV(Table3[[#This Row],[RV gamma]],GammaShape1,GammaRate1)/BinomTrials,Table3[[#This Row],[RV binom]])</f>
        <v>0</v>
      </c>
      <c r="K4545" s="1">
        <f>Table3[[#This Row],[Risk 1 Simulated occurences]]*_xlfn.LOGNORM.INV(Table3[[#This Row],[RV lognorm]],(LN(ImpLow1)+LN(ImpUp1))/2,(LN(ImpUp1)-LN(ImpLow1))/3.29)</f>
        <v>0</v>
      </c>
      <c r="L4545">
        <f>_xlfn.BINOM.INV(BinomTrials,_xlfn.GAMMA.INV(Table3[[#This Row],[RV gamma]],GammaShape2,GammaRate2)/BinomTrials,Table3[[#This Row],[RV binom]])</f>
        <v>0</v>
      </c>
      <c r="M4545" s="1">
        <f>Table3[[#This Row],[Risk 2 simulated occurences]]*_xlfn.LOGNORM.INV(Table3[[#This Row],[RV lognorm]],(LN(ImpLow2)+LN(ImpUp2))/2,(LN(ImpUp2)-LN(ImpLow2))/3.29)</f>
        <v>0</v>
      </c>
    </row>
    <row r="4546" spans="7:13">
      <c r="G4546">
        <v>0.44839791322518041</v>
      </c>
      <c r="H4546">
        <v>0.88856257819038009</v>
      </c>
      <c r="I4546">
        <v>0.32872724315557966</v>
      </c>
      <c r="J4546">
        <f>_xlfn.BINOM.INV(BinomTrials,_xlfn.GAMMA.INV(Table3[[#This Row],[RV gamma]],GammaShape1,GammaRate1)/BinomTrials,Table3[[#This Row],[RV binom]])</f>
        <v>1</v>
      </c>
      <c r="K4546" s="1">
        <f>Table3[[#This Row],[Risk 1 Simulated occurences]]*_xlfn.LOGNORM.INV(Table3[[#This Row],[RV lognorm]],(LN(ImpLow1)+LN(ImpUp1))/2,(LN(ImpUp1)-LN(ImpLow1))/3.29)</f>
        <v>23185.621302184005</v>
      </c>
      <c r="L4546">
        <f>_xlfn.BINOM.INV(BinomTrials,_xlfn.GAMMA.INV(Table3[[#This Row],[RV gamma]],GammaShape2,GammaRate2)/BinomTrials,Table3[[#This Row],[RV binom]])</f>
        <v>1</v>
      </c>
      <c r="M4546" s="1">
        <f>Table3[[#This Row],[Risk 2 simulated occurences]]*_xlfn.LOGNORM.INV(Table3[[#This Row],[RV lognorm]],(LN(ImpLow2)+LN(ImpUp2))/2,(LN(ImpUp2)-LN(ImpLow2))/3.29)</f>
        <v>2318562.1302184016</v>
      </c>
    </row>
    <row r="4547" spans="7:13">
      <c r="G4547">
        <v>0.22372757560747097</v>
      </c>
      <c r="H4547">
        <v>7.1251645717421389E-2</v>
      </c>
      <c r="I4547">
        <v>0.91877571582737183</v>
      </c>
      <c r="J4547">
        <f>_xlfn.BINOM.INV(BinomTrials,_xlfn.GAMMA.INV(Table3[[#This Row],[RV gamma]],GammaShape1,GammaRate1)/BinomTrials,Table3[[#This Row],[RV binom]])</f>
        <v>0</v>
      </c>
      <c r="K4547" s="1">
        <f>Table3[[#This Row],[Risk 1 Simulated occurences]]*_xlfn.LOGNORM.INV(Table3[[#This Row],[RV lognorm]],(LN(ImpLow1)+LN(ImpUp1))/2,(LN(ImpUp1)-LN(ImpLow1))/3.29)</f>
        <v>0</v>
      </c>
      <c r="L4547">
        <f>_xlfn.BINOM.INV(BinomTrials,_xlfn.GAMMA.INV(Table3[[#This Row],[RV gamma]],GammaShape2,GammaRate2)/BinomTrials,Table3[[#This Row],[RV binom]])</f>
        <v>0</v>
      </c>
      <c r="M4547" s="1">
        <f>Table3[[#This Row],[Risk 2 simulated occurences]]*_xlfn.LOGNORM.INV(Table3[[#This Row],[RV lognorm]],(LN(ImpLow2)+LN(ImpUp2))/2,(LN(ImpUp2)-LN(ImpLow2))/3.29)</f>
        <v>0</v>
      </c>
    </row>
    <row r="4548" spans="7:13">
      <c r="G4548">
        <v>0.18936323476459982</v>
      </c>
      <c r="H4548">
        <v>0.52640957270116062</v>
      </c>
      <c r="I4548">
        <v>0.86345591063772142</v>
      </c>
      <c r="J4548">
        <f>_xlfn.BINOM.INV(BinomTrials,_xlfn.GAMMA.INV(Table3[[#This Row],[RV gamma]],GammaShape1,GammaRate1)/BinomTrials,Table3[[#This Row],[RV binom]])</f>
        <v>0</v>
      </c>
      <c r="K4548" s="1">
        <f>Table3[[#This Row],[Risk 1 Simulated occurences]]*_xlfn.LOGNORM.INV(Table3[[#This Row],[RV lognorm]],(LN(ImpLow1)+LN(ImpUp1))/2,(LN(ImpUp1)-LN(ImpLow1))/3.29)</f>
        <v>0</v>
      </c>
      <c r="L4548">
        <f>_xlfn.BINOM.INV(BinomTrials,_xlfn.GAMMA.INV(Table3[[#This Row],[RV gamma]],GammaShape2,GammaRate2)/BinomTrials,Table3[[#This Row],[RV binom]])</f>
        <v>0</v>
      </c>
      <c r="M4548" s="1">
        <f>Table3[[#This Row],[Risk 2 simulated occurences]]*_xlfn.LOGNORM.INV(Table3[[#This Row],[RV lognorm]],(LN(ImpLow2)+LN(ImpUp2))/2,(LN(ImpUp2)-LN(ImpLow2))/3.29)</f>
        <v>0</v>
      </c>
    </row>
    <row r="4549" spans="7:13">
      <c r="G4549">
        <v>0.62788668862911257</v>
      </c>
      <c r="H4549">
        <v>0.36568838840615397</v>
      </c>
      <c r="I4549">
        <v>0.10349008818319537</v>
      </c>
      <c r="J4549">
        <f>_xlfn.BINOM.INV(BinomTrials,_xlfn.GAMMA.INV(Table3[[#This Row],[RV gamma]],GammaShape1,GammaRate1)/BinomTrials,Table3[[#This Row],[RV binom]])</f>
        <v>0</v>
      </c>
      <c r="K4549" s="1">
        <f>Table3[[#This Row],[Risk 1 Simulated occurences]]*_xlfn.LOGNORM.INV(Table3[[#This Row],[RV lognorm]],(LN(ImpLow1)+LN(ImpUp1))/2,(LN(ImpUp1)-LN(ImpLow1))/3.29)</f>
        <v>0</v>
      </c>
      <c r="L4549">
        <f>_xlfn.BINOM.INV(BinomTrials,_xlfn.GAMMA.INV(Table3[[#This Row],[RV gamma]],GammaShape2,GammaRate2)/BinomTrials,Table3[[#This Row],[RV binom]])</f>
        <v>0</v>
      </c>
      <c r="M4549" s="1">
        <f>Table3[[#This Row],[Risk 2 simulated occurences]]*_xlfn.LOGNORM.INV(Table3[[#This Row],[RV lognorm]],(LN(ImpLow2)+LN(ImpUp2))/2,(LN(ImpUp2)-LN(ImpLow2))/3.29)</f>
        <v>0</v>
      </c>
    </row>
    <row r="4550" spans="7:13">
      <c r="G4550">
        <v>0.89157578949424243</v>
      </c>
      <c r="H4550">
        <v>0.12474394222942364</v>
      </c>
      <c r="I4550">
        <v>0.35791209496460485</v>
      </c>
      <c r="J4550">
        <f>_xlfn.BINOM.INV(BinomTrials,_xlfn.GAMMA.INV(Table3[[#This Row],[RV gamma]],GammaShape1,GammaRate1)/BinomTrials,Table3[[#This Row],[RV binom]])</f>
        <v>0</v>
      </c>
      <c r="K4550" s="1">
        <f>Table3[[#This Row],[Risk 1 Simulated occurences]]*_xlfn.LOGNORM.INV(Table3[[#This Row],[RV lognorm]],(LN(ImpLow1)+LN(ImpUp1))/2,(LN(ImpUp1)-LN(ImpLow1))/3.29)</f>
        <v>0</v>
      </c>
      <c r="L4550">
        <f>_xlfn.BINOM.INV(BinomTrials,_xlfn.GAMMA.INV(Table3[[#This Row],[RV gamma]],GammaShape2,GammaRate2)/BinomTrials,Table3[[#This Row],[RV binom]])</f>
        <v>0</v>
      </c>
      <c r="M4550" s="1">
        <f>Table3[[#This Row],[Risk 2 simulated occurences]]*_xlfn.LOGNORM.INV(Table3[[#This Row],[RV lognorm]],(LN(ImpLow2)+LN(ImpUp2))/2,(LN(ImpUp2)-LN(ImpLow2))/3.29)</f>
        <v>0</v>
      </c>
    </row>
    <row r="4551" spans="7:13">
      <c r="G4551">
        <v>0.71429402973237166</v>
      </c>
      <c r="H4551">
        <v>0.57143704992320254</v>
      </c>
      <c r="I4551">
        <v>0.42858007011403332</v>
      </c>
      <c r="J4551">
        <f>_xlfn.BINOM.INV(BinomTrials,_xlfn.GAMMA.INV(Table3[[#This Row],[RV gamma]],GammaShape1,GammaRate1)/BinomTrials,Table3[[#This Row],[RV binom]])</f>
        <v>0</v>
      </c>
      <c r="K4551" s="1">
        <f>Table3[[#This Row],[Risk 1 Simulated occurences]]*_xlfn.LOGNORM.INV(Table3[[#This Row],[RV lognorm]],(LN(ImpLow1)+LN(ImpUp1))/2,(LN(ImpUp1)-LN(ImpLow1))/3.29)</f>
        <v>0</v>
      </c>
      <c r="L4551">
        <f>_xlfn.BINOM.INV(BinomTrials,_xlfn.GAMMA.INV(Table3[[#This Row],[RV gamma]],GammaShape2,GammaRate2)/BinomTrials,Table3[[#This Row],[RV binom]])</f>
        <v>0</v>
      </c>
      <c r="M4551" s="1">
        <f>Table3[[#This Row],[Risk 2 simulated occurences]]*_xlfn.LOGNORM.INV(Table3[[#This Row],[RV lognorm]],(LN(ImpLow2)+LN(ImpUp2))/2,(LN(ImpUp2)-LN(ImpLow2))/3.29)</f>
        <v>0</v>
      </c>
    </row>
    <row r="4552" spans="7:13">
      <c r="G4552">
        <v>0.13975771197106582</v>
      </c>
      <c r="H4552">
        <v>0.14249805926461614</v>
      </c>
      <c r="I4552">
        <v>0.14523840655816644</v>
      </c>
      <c r="J4552">
        <f>_xlfn.BINOM.INV(BinomTrials,_xlfn.GAMMA.INV(Table3[[#This Row],[RV gamma]],GammaShape1,GammaRate1)/BinomTrials,Table3[[#This Row],[RV binom]])</f>
        <v>0</v>
      </c>
      <c r="K4552" s="1">
        <f>Table3[[#This Row],[Risk 1 Simulated occurences]]*_xlfn.LOGNORM.INV(Table3[[#This Row],[RV lognorm]],(LN(ImpLow1)+LN(ImpUp1))/2,(LN(ImpUp1)-LN(ImpLow1))/3.29)</f>
        <v>0</v>
      </c>
      <c r="L4552">
        <f>_xlfn.BINOM.INV(BinomTrials,_xlfn.GAMMA.INV(Table3[[#This Row],[RV gamma]],GammaShape2,GammaRate2)/BinomTrials,Table3[[#This Row],[RV binom]])</f>
        <v>0</v>
      </c>
      <c r="M4552" s="1">
        <f>Table3[[#This Row],[Risk 2 simulated occurences]]*_xlfn.LOGNORM.INV(Table3[[#This Row],[RV lognorm]],(LN(ImpLow2)+LN(ImpUp2))/2,(LN(ImpUp2)-LN(ImpLow2))/3.29)</f>
        <v>0</v>
      </c>
    </row>
    <row r="4553" spans="7:13">
      <c r="G4553">
        <v>0.90786509770334933</v>
      </c>
      <c r="H4553">
        <v>0.96488206040341506</v>
      </c>
      <c r="I4553">
        <v>2.1899023103480703E-2</v>
      </c>
      <c r="J4553">
        <f>_xlfn.BINOM.INV(BinomTrials,_xlfn.GAMMA.INV(Table3[[#This Row],[RV gamma]],GammaShape1,GammaRate1)/BinomTrials,Table3[[#This Row],[RV binom]])</f>
        <v>2</v>
      </c>
      <c r="K4553" s="1">
        <f>Table3[[#This Row],[Risk 1 Simulated occurences]]*_xlfn.LOGNORM.INV(Table3[[#This Row],[RV lognorm]],(LN(ImpLow1)+LN(ImpUp1))/2,(LN(ImpUp1)-LN(ImpLow1))/3.29)</f>
        <v>15426.181232823665</v>
      </c>
      <c r="L4553">
        <f>_xlfn.BINOM.INV(BinomTrials,_xlfn.GAMMA.INV(Table3[[#This Row],[RV gamma]],GammaShape2,GammaRate2)/BinomTrials,Table3[[#This Row],[RV binom]])</f>
        <v>1</v>
      </c>
      <c r="M4553" s="1">
        <f>Table3[[#This Row],[Risk 2 simulated occurences]]*_xlfn.LOGNORM.INV(Table3[[#This Row],[RV lognorm]],(LN(ImpLow2)+LN(ImpUp2))/2,(LN(ImpUp2)-LN(ImpLow2))/3.29)</f>
        <v>771309.06164118357</v>
      </c>
    </row>
    <row r="4554" spans="7:13">
      <c r="G4554">
        <v>0.48869710019263302</v>
      </c>
      <c r="H4554">
        <v>0.77278920019641018</v>
      </c>
      <c r="I4554">
        <v>5.6881300200187272E-2</v>
      </c>
      <c r="J4554">
        <f>_xlfn.BINOM.INV(BinomTrials,_xlfn.GAMMA.INV(Table3[[#This Row],[RV gamma]],GammaShape1,GammaRate1)/BinomTrials,Table3[[#This Row],[RV binom]])</f>
        <v>1</v>
      </c>
      <c r="K4554" s="1">
        <f>Table3[[#This Row],[Risk 1 Simulated occurences]]*_xlfn.LOGNORM.INV(Table3[[#This Row],[RV lognorm]],(LN(ImpLow1)+LN(ImpUp1))/2,(LN(ImpUp1)-LN(ImpLow1))/3.29)</f>
        <v>10454.406204118852</v>
      </c>
      <c r="L4554">
        <f>_xlfn.BINOM.INV(BinomTrials,_xlfn.GAMMA.INV(Table3[[#This Row],[RV gamma]],GammaShape2,GammaRate2)/BinomTrials,Table3[[#This Row],[RV binom]])</f>
        <v>0</v>
      </c>
      <c r="M4554" s="1">
        <f>Table3[[#This Row],[Risk 2 simulated occurences]]*_xlfn.LOGNORM.INV(Table3[[#This Row],[RV lognorm]],(LN(ImpLow2)+LN(ImpUp2))/2,(LN(ImpUp2)-LN(ImpLow2))/3.29)</f>
        <v>0</v>
      </c>
    </row>
    <row r="4555" spans="7:13">
      <c r="G4555">
        <v>0.53216293758347766</v>
      </c>
      <c r="H4555">
        <v>0.26808770106550667</v>
      </c>
      <c r="I4555">
        <v>4.0124645475356213E-3</v>
      </c>
      <c r="J4555">
        <f>_xlfn.BINOM.INV(BinomTrials,_xlfn.GAMMA.INV(Table3[[#This Row],[RV gamma]],GammaShape1,GammaRate1)/BinomTrials,Table3[[#This Row],[RV binom]])</f>
        <v>0</v>
      </c>
      <c r="K4555" s="1">
        <f>Table3[[#This Row],[Risk 1 Simulated occurences]]*_xlfn.LOGNORM.INV(Table3[[#This Row],[RV lognorm]],(LN(ImpLow1)+LN(ImpUp1))/2,(LN(ImpUp1)-LN(ImpLow1))/3.29)</f>
        <v>0</v>
      </c>
      <c r="L4555">
        <f>_xlfn.BINOM.INV(BinomTrials,_xlfn.GAMMA.INV(Table3[[#This Row],[RV gamma]],GammaShape2,GammaRate2)/BinomTrials,Table3[[#This Row],[RV binom]])</f>
        <v>0</v>
      </c>
      <c r="M4555" s="1">
        <f>Table3[[#This Row],[Risk 2 simulated occurences]]*_xlfn.LOGNORM.INV(Table3[[#This Row],[RV lognorm]],(LN(ImpLow2)+LN(ImpUp2))/2,(LN(ImpUp2)-LN(ImpLow2))/3.29)</f>
        <v>0</v>
      </c>
    </row>
    <row r="4556" spans="7:13">
      <c r="G4556">
        <v>6.2491965509248883E-2</v>
      </c>
      <c r="H4556">
        <v>0.74999180797021459</v>
      </c>
      <c r="I4556">
        <v>0.43749165043118021</v>
      </c>
      <c r="J4556">
        <f>_xlfn.BINOM.INV(BinomTrials,_xlfn.GAMMA.INV(Table3[[#This Row],[RV gamma]],GammaShape1,GammaRate1)/BinomTrials,Table3[[#This Row],[RV binom]])</f>
        <v>1</v>
      </c>
      <c r="K4556" s="1">
        <f>Table3[[#This Row],[Risk 1 Simulated occurences]]*_xlfn.LOGNORM.INV(Table3[[#This Row],[RV lognorm]],(LN(ImpLow1)+LN(ImpUp1))/2,(LN(ImpUp1)-LN(ImpLow1))/3.29)</f>
        <v>28325.576753997371</v>
      </c>
      <c r="L4556">
        <f>_xlfn.BINOM.INV(BinomTrials,_xlfn.GAMMA.INV(Table3[[#This Row],[RV gamma]],GammaShape2,GammaRate2)/BinomTrials,Table3[[#This Row],[RV binom]])</f>
        <v>0</v>
      </c>
      <c r="M4556" s="1">
        <f>Table3[[#This Row],[Risk 2 simulated occurences]]*_xlfn.LOGNORM.INV(Table3[[#This Row],[RV lognorm]],(LN(ImpLow2)+LN(ImpUp2))/2,(LN(ImpUp2)-LN(ImpLow2))/3.29)</f>
        <v>0</v>
      </c>
    </row>
    <row r="4557" spans="7:13">
      <c r="G4557">
        <v>0.30246431394594925</v>
      </c>
      <c r="H4557">
        <v>0.11231655539586979</v>
      </c>
      <c r="I4557">
        <v>0.92216879684579034</v>
      </c>
      <c r="J4557">
        <f>_xlfn.BINOM.INV(BinomTrials,_xlfn.GAMMA.INV(Table3[[#This Row],[RV gamma]],GammaShape1,GammaRate1)/BinomTrials,Table3[[#This Row],[RV binom]])</f>
        <v>0</v>
      </c>
      <c r="K4557" s="1">
        <f>Table3[[#This Row],[Risk 1 Simulated occurences]]*_xlfn.LOGNORM.INV(Table3[[#This Row],[RV lognorm]],(LN(ImpLow1)+LN(ImpUp1))/2,(LN(ImpUp1)-LN(ImpLow1))/3.29)</f>
        <v>0</v>
      </c>
      <c r="L4557">
        <f>_xlfn.BINOM.INV(BinomTrials,_xlfn.GAMMA.INV(Table3[[#This Row],[RV gamma]],GammaShape2,GammaRate2)/BinomTrials,Table3[[#This Row],[RV binom]])</f>
        <v>0</v>
      </c>
      <c r="M4557" s="1">
        <f>Table3[[#This Row],[Risk 2 simulated occurences]]*_xlfn.LOGNORM.INV(Table3[[#This Row],[RV lognorm]],(LN(ImpLow2)+LN(ImpUp2))/2,(LN(ImpUp2)-LN(ImpLow2))/3.29)</f>
        <v>0</v>
      </c>
    </row>
    <row r="4558" spans="7:13">
      <c r="G4558">
        <v>0.5177244895686044</v>
      </c>
      <c r="H4558">
        <v>0.70434653838367511</v>
      </c>
      <c r="I4558">
        <v>0.89096858719874572</v>
      </c>
      <c r="J4558">
        <f>_xlfn.BINOM.INV(BinomTrials,_xlfn.GAMMA.INV(Table3[[#This Row],[RV gamma]],GammaShape1,GammaRate1)/BinomTrials,Table3[[#This Row],[RV binom]])</f>
        <v>1</v>
      </c>
      <c r="K4558" s="1">
        <f>Table3[[#This Row],[Risk 1 Simulated occurences]]*_xlfn.LOGNORM.INV(Table3[[#This Row],[RV lognorm]],(LN(ImpLow1)+LN(ImpUp1))/2,(LN(ImpUp1)-LN(ImpLow1))/3.29)</f>
        <v>74881.675434706602</v>
      </c>
      <c r="L4558">
        <f>_xlfn.BINOM.INV(BinomTrials,_xlfn.GAMMA.INV(Table3[[#This Row],[RV gamma]],GammaShape2,GammaRate2)/BinomTrials,Table3[[#This Row],[RV binom]])</f>
        <v>0</v>
      </c>
      <c r="M4558" s="1">
        <f>Table3[[#This Row],[Risk 2 simulated occurences]]*_xlfn.LOGNORM.INV(Table3[[#This Row],[RV lognorm]],(LN(ImpLow2)+LN(ImpUp2))/2,(LN(ImpUp2)-LN(ImpLow2))/3.29)</f>
        <v>0</v>
      </c>
    </row>
    <row r="4559" spans="7:13">
      <c r="G4559">
        <v>0.39549617953388772</v>
      </c>
      <c r="H4559">
        <v>0.95227061442670902</v>
      </c>
      <c r="I4559">
        <v>0.50904504931953043</v>
      </c>
      <c r="J4559">
        <f>_xlfn.BINOM.INV(BinomTrials,_xlfn.GAMMA.INV(Table3[[#This Row],[RV gamma]],GammaShape1,GammaRate1)/BinomTrials,Table3[[#This Row],[RV binom]])</f>
        <v>2</v>
      </c>
      <c r="K4559" s="1">
        <f>Table3[[#This Row],[Risk 1 Simulated occurences]]*_xlfn.LOGNORM.INV(Table3[[#This Row],[RV lognorm]],(LN(ImpLow1)+LN(ImpUp1))/2,(LN(ImpUp1)-LN(ImpLow1))/3.29)</f>
        <v>64257.222117451987</v>
      </c>
      <c r="L4559">
        <f>_xlfn.BINOM.INV(BinomTrials,_xlfn.GAMMA.INV(Table3[[#This Row],[RV gamma]],GammaShape2,GammaRate2)/BinomTrials,Table3[[#This Row],[RV binom]])</f>
        <v>1</v>
      </c>
      <c r="M4559" s="1">
        <f>Table3[[#This Row],[Risk 2 simulated occurences]]*_xlfn.LOGNORM.INV(Table3[[#This Row],[RV lognorm]],(LN(ImpLow2)+LN(ImpUp2))/2,(LN(ImpUp2)-LN(ImpLow2))/3.29)</f>
        <v>3212861.1058726008</v>
      </c>
    </row>
    <row r="4560" spans="7:13">
      <c r="G4560">
        <v>0.104289426051215</v>
      </c>
      <c r="H4560">
        <v>0.81221666969927808</v>
      </c>
      <c r="I4560">
        <v>0.52014391334734111</v>
      </c>
      <c r="J4560">
        <f>_xlfn.BINOM.INV(BinomTrials,_xlfn.GAMMA.INV(Table3[[#This Row],[RV gamma]],GammaShape1,GammaRate1)/BinomTrials,Table3[[#This Row],[RV binom]])</f>
        <v>1</v>
      </c>
      <c r="K4560" s="1">
        <f>Table3[[#This Row],[Risk 1 Simulated occurences]]*_xlfn.LOGNORM.INV(Table3[[#This Row],[RV lognorm]],(LN(ImpLow1)+LN(ImpUp1))/2,(LN(ImpUp1)-LN(ImpLow1))/3.29)</f>
        <v>32760.765105725757</v>
      </c>
      <c r="L4560">
        <f>_xlfn.BINOM.INV(BinomTrials,_xlfn.GAMMA.INV(Table3[[#This Row],[RV gamma]],GammaShape2,GammaRate2)/BinomTrials,Table3[[#This Row],[RV binom]])</f>
        <v>0</v>
      </c>
      <c r="M4560" s="1">
        <f>Table3[[#This Row],[Risk 2 simulated occurences]]*_xlfn.LOGNORM.INV(Table3[[#This Row],[RV lognorm]],(LN(ImpLow2)+LN(ImpUp2))/2,(LN(ImpUp2)-LN(ImpLow2))/3.29)</f>
        <v>0</v>
      </c>
    </row>
    <row r="4561" spans="7:13">
      <c r="G4561">
        <v>0.79238364277052864</v>
      </c>
      <c r="H4561">
        <v>0.92556763576602918</v>
      </c>
      <c r="I4561">
        <v>5.8751628761529749E-2</v>
      </c>
      <c r="J4561">
        <f>_xlfn.BINOM.INV(BinomTrials,_xlfn.GAMMA.INV(Table3[[#This Row],[RV gamma]],GammaShape1,GammaRate1)/BinomTrials,Table3[[#This Row],[RV binom]])</f>
        <v>2</v>
      </c>
      <c r="K4561" s="1">
        <f>Table3[[#This Row],[Risk 1 Simulated occurences]]*_xlfn.LOGNORM.INV(Table3[[#This Row],[RV lognorm]],(LN(ImpLow1)+LN(ImpUp1))/2,(LN(ImpUp1)-LN(ImpLow1))/3.29)</f>
        <v>21146.710742521493</v>
      </c>
      <c r="L4561">
        <f>_xlfn.BINOM.INV(BinomTrials,_xlfn.GAMMA.INV(Table3[[#This Row],[RV gamma]],GammaShape2,GammaRate2)/BinomTrials,Table3[[#This Row],[RV binom]])</f>
        <v>1</v>
      </c>
      <c r="M4561" s="1">
        <f>Table3[[#This Row],[Risk 2 simulated occurences]]*_xlfn.LOGNORM.INV(Table3[[#This Row],[RV lognorm]],(LN(ImpLow2)+LN(ImpUp2))/2,(LN(ImpUp2)-LN(ImpLow2))/3.29)</f>
        <v>1057335.537126075</v>
      </c>
    </row>
    <row r="4562" spans="7:13">
      <c r="G4562">
        <v>0.59188404427463381</v>
      </c>
      <c r="H4562">
        <v>1.5254319652567766E-2</v>
      </c>
      <c r="I4562">
        <v>0.43862459503050177</v>
      </c>
      <c r="J4562">
        <f>_xlfn.BINOM.INV(BinomTrials,_xlfn.GAMMA.INV(Table3[[#This Row],[RV gamma]],GammaShape1,GammaRate1)/BinomTrials,Table3[[#This Row],[RV binom]])</f>
        <v>0</v>
      </c>
      <c r="K4562" s="1">
        <f>Table3[[#This Row],[Risk 1 Simulated occurences]]*_xlfn.LOGNORM.INV(Table3[[#This Row],[RV lognorm]],(LN(ImpLow1)+LN(ImpUp1))/2,(LN(ImpUp1)-LN(ImpLow1))/3.29)</f>
        <v>0</v>
      </c>
      <c r="L4562">
        <f>_xlfn.BINOM.INV(BinomTrials,_xlfn.GAMMA.INV(Table3[[#This Row],[RV gamma]],GammaShape2,GammaRate2)/BinomTrials,Table3[[#This Row],[RV binom]])</f>
        <v>0</v>
      </c>
      <c r="M4562" s="1">
        <f>Table3[[#This Row],[Risk 2 simulated occurences]]*_xlfn.LOGNORM.INV(Table3[[#This Row],[RV lognorm]],(LN(ImpLow2)+LN(ImpUp2))/2,(LN(ImpUp2)-LN(ImpLow2))/3.29)</f>
        <v>0</v>
      </c>
    </row>
    <row r="4563" spans="7:13">
      <c r="G4563">
        <v>0.79513212376978815</v>
      </c>
      <c r="H4563">
        <v>0.37935040070645065</v>
      </c>
      <c r="I4563">
        <v>0.96356867764311316</v>
      </c>
      <c r="J4563">
        <f>_xlfn.BINOM.INV(BinomTrials,_xlfn.GAMMA.INV(Table3[[#This Row],[RV gamma]],GammaShape1,GammaRate1)/BinomTrials,Table3[[#This Row],[RV binom]])</f>
        <v>0</v>
      </c>
      <c r="K4563" s="1">
        <f>Table3[[#This Row],[Risk 1 Simulated occurences]]*_xlfn.LOGNORM.INV(Table3[[#This Row],[RV lognorm]],(LN(ImpLow1)+LN(ImpUp1))/2,(LN(ImpUp1)-LN(ImpLow1))/3.29)</f>
        <v>0</v>
      </c>
      <c r="L4563">
        <f>_xlfn.BINOM.INV(BinomTrials,_xlfn.GAMMA.INV(Table3[[#This Row],[RV gamma]],GammaShape2,GammaRate2)/BinomTrials,Table3[[#This Row],[RV binom]])</f>
        <v>0</v>
      </c>
      <c r="M4563" s="1">
        <f>Table3[[#This Row],[Risk 2 simulated occurences]]*_xlfn.LOGNORM.INV(Table3[[#This Row],[RV lognorm]],(LN(ImpLow2)+LN(ImpUp2))/2,(LN(ImpUp2)-LN(ImpLow2))/3.29)</f>
        <v>0</v>
      </c>
    </row>
    <row r="4564" spans="7:13">
      <c r="G4564">
        <v>0.78560419882908661</v>
      </c>
      <c r="H4564">
        <v>0.74218467331593141</v>
      </c>
      <c r="I4564">
        <v>0.69876514780277621</v>
      </c>
      <c r="J4564">
        <f>_xlfn.BINOM.INV(BinomTrials,_xlfn.GAMMA.INV(Table3[[#This Row],[RV gamma]],GammaShape1,GammaRate1)/BinomTrials,Table3[[#This Row],[RV binom]])</f>
        <v>1</v>
      </c>
      <c r="K4564" s="1">
        <f>Table3[[#This Row],[Risk 1 Simulated occurences]]*_xlfn.LOGNORM.INV(Table3[[#This Row],[RV lognorm]],(LN(ImpLow1)+LN(ImpUp1))/2,(LN(ImpUp1)-LN(ImpLow1))/3.29)</f>
        <v>45531.688125757086</v>
      </c>
      <c r="L4564">
        <f>_xlfn.BINOM.INV(BinomTrials,_xlfn.GAMMA.INV(Table3[[#This Row],[RV gamma]],GammaShape2,GammaRate2)/BinomTrials,Table3[[#This Row],[RV binom]])</f>
        <v>0</v>
      </c>
      <c r="M4564" s="1">
        <f>Table3[[#This Row],[Risk 2 simulated occurences]]*_xlfn.LOGNORM.INV(Table3[[#This Row],[RV lognorm]],(LN(ImpLow2)+LN(ImpUp2))/2,(LN(ImpUp2)-LN(ImpLow2))/3.29)</f>
        <v>0</v>
      </c>
    </row>
    <row r="4565" spans="7:13">
      <c r="G4565">
        <v>0.64976972045831838</v>
      </c>
      <c r="H4565">
        <v>0.89780442085946188</v>
      </c>
      <c r="I4565">
        <v>0.14583912126060533</v>
      </c>
      <c r="J4565">
        <f>_xlfn.BINOM.INV(BinomTrials,_xlfn.GAMMA.INV(Table3[[#This Row],[RV gamma]],GammaShape1,GammaRate1)/BinomTrials,Table3[[#This Row],[RV binom]])</f>
        <v>1</v>
      </c>
      <c r="K4565" s="1">
        <f>Table3[[#This Row],[Risk 1 Simulated occurences]]*_xlfn.LOGNORM.INV(Table3[[#This Row],[RV lognorm]],(LN(ImpLow1)+LN(ImpUp1))/2,(LN(ImpUp1)-LN(ImpLow1))/3.29)</f>
        <v>15118.174186257824</v>
      </c>
      <c r="L4565">
        <f>_xlfn.BINOM.INV(BinomTrials,_xlfn.GAMMA.INV(Table3[[#This Row],[RV gamma]],GammaShape2,GammaRate2)/BinomTrials,Table3[[#This Row],[RV binom]])</f>
        <v>1</v>
      </c>
      <c r="M4565" s="1">
        <f>Table3[[#This Row],[Risk 2 simulated occurences]]*_xlfn.LOGNORM.INV(Table3[[#This Row],[RV lognorm]],(LN(ImpLow2)+LN(ImpUp2))/2,(LN(ImpUp2)-LN(ImpLow2))/3.29)</f>
        <v>1511817.4186257829</v>
      </c>
    </row>
    <row r="4566" spans="7:13">
      <c r="G4566">
        <v>0.67969174295649482</v>
      </c>
      <c r="H4566">
        <v>0.39890138497524957</v>
      </c>
      <c r="I4566">
        <v>0.11811102699400439</v>
      </c>
      <c r="J4566">
        <f>_xlfn.BINOM.INV(BinomTrials,_xlfn.GAMMA.INV(Table3[[#This Row],[RV gamma]],GammaShape1,GammaRate1)/BinomTrials,Table3[[#This Row],[RV binom]])</f>
        <v>0</v>
      </c>
      <c r="K4566" s="1">
        <f>Table3[[#This Row],[Risk 1 Simulated occurences]]*_xlfn.LOGNORM.INV(Table3[[#This Row],[RV lognorm]],(LN(ImpLow1)+LN(ImpUp1))/2,(LN(ImpUp1)-LN(ImpLow1))/3.29)</f>
        <v>0</v>
      </c>
      <c r="L4566">
        <f>_xlfn.BINOM.INV(BinomTrials,_xlfn.GAMMA.INV(Table3[[#This Row],[RV gamma]],GammaShape2,GammaRate2)/BinomTrials,Table3[[#This Row],[RV binom]])</f>
        <v>0</v>
      </c>
      <c r="M4566" s="1">
        <f>Table3[[#This Row],[Risk 2 simulated occurences]]*_xlfn.LOGNORM.INV(Table3[[#This Row],[RV lognorm]],(LN(ImpLow2)+LN(ImpUp2))/2,(LN(ImpUp2)-LN(ImpLow2))/3.29)</f>
        <v>0</v>
      </c>
    </row>
    <row r="4567" spans="7:13">
      <c r="G4567">
        <v>0.57912386980798281</v>
      </c>
      <c r="H4567">
        <v>0.33557727901990397</v>
      </c>
      <c r="I4567">
        <v>9.2030688231825211E-2</v>
      </c>
      <c r="J4567">
        <f>_xlfn.BINOM.INV(BinomTrials,_xlfn.GAMMA.INV(Table3[[#This Row],[RV gamma]],GammaShape1,GammaRate1)/BinomTrials,Table3[[#This Row],[RV binom]])</f>
        <v>0</v>
      </c>
      <c r="K4567" s="1">
        <f>Table3[[#This Row],[Risk 1 Simulated occurences]]*_xlfn.LOGNORM.INV(Table3[[#This Row],[RV lognorm]],(LN(ImpLow1)+LN(ImpUp1))/2,(LN(ImpUp1)-LN(ImpLow1))/3.29)</f>
        <v>0</v>
      </c>
      <c r="L4567">
        <f>_xlfn.BINOM.INV(BinomTrials,_xlfn.GAMMA.INV(Table3[[#This Row],[RV gamma]],GammaShape2,GammaRate2)/BinomTrials,Table3[[#This Row],[RV binom]])</f>
        <v>0</v>
      </c>
      <c r="M4567" s="1">
        <f>Table3[[#This Row],[Risk 2 simulated occurences]]*_xlfn.LOGNORM.INV(Table3[[#This Row],[RV lognorm]],(LN(ImpLow2)+LN(ImpUp2))/2,(LN(ImpUp2)-LN(ImpLow2))/3.29)</f>
        <v>0</v>
      </c>
    </row>
    <row r="4568" spans="7:13">
      <c r="G4568">
        <v>0.33487986276619131</v>
      </c>
      <c r="H4568">
        <v>4.7328487526312697E-2</v>
      </c>
      <c r="I4568">
        <v>0.75977711228643408</v>
      </c>
      <c r="J4568">
        <f>_xlfn.BINOM.INV(BinomTrials,_xlfn.GAMMA.INV(Table3[[#This Row],[RV gamma]],GammaShape1,GammaRate1)/BinomTrials,Table3[[#This Row],[RV binom]])</f>
        <v>0</v>
      </c>
      <c r="K4568" s="1">
        <f>Table3[[#This Row],[Risk 1 Simulated occurences]]*_xlfn.LOGNORM.INV(Table3[[#This Row],[RV lognorm]],(LN(ImpLow1)+LN(ImpUp1))/2,(LN(ImpUp1)-LN(ImpLow1))/3.29)</f>
        <v>0</v>
      </c>
      <c r="L4568">
        <f>_xlfn.BINOM.INV(BinomTrials,_xlfn.GAMMA.INV(Table3[[#This Row],[RV gamma]],GammaShape2,GammaRate2)/BinomTrials,Table3[[#This Row],[RV binom]])</f>
        <v>0</v>
      </c>
      <c r="M4568" s="1">
        <f>Table3[[#This Row],[Risk 2 simulated occurences]]*_xlfn.LOGNORM.INV(Table3[[#This Row],[RV lognorm]],(LN(ImpLow2)+LN(ImpUp2))/2,(LN(ImpUp2)-LN(ImpLow2))/3.29)</f>
        <v>0</v>
      </c>
    </row>
    <row r="4569" spans="7:13">
      <c r="G4569">
        <v>0.3258535113771695</v>
      </c>
      <c r="H4569">
        <v>0.4498898547375062</v>
      </c>
      <c r="I4569">
        <v>0.57392619809784284</v>
      </c>
      <c r="J4569">
        <f>_xlfn.BINOM.INV(BinomTrials,_xlfn.GAMMA.INV(Table3[[#This Row],[RV gamma]],GammaShape1,GammaRate1)/BinomTrials,Table3[[#This Row],[RV binom]])</f>
        <v>0</v>
      </c>
      <c r="K4569" s="1">
        <f>Table3[[#This Row],[Risk 1 Simulated occurences]]*_xlfn.LOGNORM.INV(Table3[[#This Row],[RV lognorm]],(LN(ImpLow1)+LN(ImpUp1))/2,(LN(ImpUp1)-LN(ImpLow1))/3.29)</f>
        <v>0</v>
      </c>
      <c r="L4569">
        <f>_xlfn.BINOM.INV(BinomTrials,_xlfn.GAMMA.INV(Table3[[#This Row],[RV gamma]],GammaShape2,GammaRate2)/BinomTrials,Table3[[#This Row],[RV binom]])</f>
        <v>0</v>
      </c>
      <c r="M4569" s="1">
        <f>Table3[[#This Row],[Risk 2 simulated occurences]]*_xlfn.LOGNORM.INV(Table3[[#This Row],[RV lognorm]],(LN(ImpLow2)+LN(ImpUp2))/2,(LN(ImpUp2)-LN(ImpLow2))/3.29)</f>
        <v>0</v>
      </c>
    </row>
    <row r="4570" spans="7:13">
      <c r="G4570">
        <v>0.61996571608817475</v>
      </c>
      <c r="H4570">
        <v>0.2987885732663742</v>
      </c>
      <c r="I4570">
        <v>0.97761143044457377</v>
      </c>
      <c r="J4570">
        <f>_xlfn.BINOM.INV(BinomTrials,_xlfn.GAMMA.INV(Table3[[#This Row],[RV gamma]],GammaShape1,GammaRate1)/BinomTrials,Table3[[#This Row],[RV binom]])</f>
        <v>0</v>
      </c>
      <c r="K4570" s="1">
        <f>Table3[[#This Row],[Risk 1 Simulated occurences]]*_xlfn.LOGNORM.INV(Table3[[#This Row],[RV lognorm]],(LN(ImpLow1)+LN(ImpUp1))/2,(LN(ImpUp1)-LN(ImpLow1))/3.29)</f>
        <v>0</v>
      </c>
      <c r="L4570">
        <f>_xlfn.BINOM.INV(BinomTrials,_xlfn.GAMMA.INV(Table3[[#This Row],[RV gamma]],GammaShape2,GammaRate2)/BinomTrials,Table3[[#This Row],[RV binom]])</f>
        <v>0</v>
      </c>
      <c r="M4570" s="1">
        <f>Table3[[#This Row],[Risk 2 simulated occurences]]*_xlfn.LOGNORM.INV(Table3[[#This Row],[RV lognorm]],(LN(ImpLow2)+LN(ImpUp2))/2,(LN(ImpUp2)-LN(ImpLow2))/3.29)</f>
        <v>0</v>
      </c>
    </row>
    <row r="4571" spans="7:13">
      <c r="G4571">
        <v>0.76379029395235254</v>
      </c>
      <c r="H4571">
        <v>0.73955088795141821</v>
      </c>
      <c r="I4571">
        <v>0.715311481950484</v>
      </c>
      <c r="J4571">
        <f>_xlfn.BINOM.INV(BinomTrials,_xlfn.GAMMA.INV(Table3[[#This Row],[RV gamma]],GammaShape1,GammaRate1)/BinomTrials,Table3[[#This Row],[RV binom]])</f>
        <v>1</v>
      </c>
      <c r="K4571" s="1">
        <f>Table3[[#This Row],[Risk 1 Simulated occurences]]*_xlfn.LOGNORM.INV(Table3[[#This Row],[RV lognorm]],(LN(ImpLow1)+LN(ImpUp1))/2,(LN(ImpUp1)-LN(ImpLow1))/3.29)</f>
        <v>47091.114530816281</v>
      </c>
      <c r="L4571">
        <f>_xlfn.BINOM.INV(BinomTrials,_xlfn.GAMMA.INV(Table3[[#This Row],[RV gamma]],GammaShape2,GammaRate2)/BinomTrials,Table3[[#This Row],[RV binom]])</f>
        <v>0</v>
      </c>
      <c r="M4571" s="1">
        <f>Table3[[#This Row],[Risk 2 simulated occurences]]*_xlfn.LOGNORM.INV(Table3[[#This Row],[RV lognorm]],(LN(ImpLow2)+LN(ImpUp2))/2,(LN(ImpUp2)-LN(ImpLow2))/3.29)</f>
        <v>0</v>
      </c>
    </row>
    <row r="4572" spans="7:13">
      <c r="G4572">
        <v>2.3470457188538487E-2</v>
      </c>
      <c r="H4572">
        <v>0.63177379948635293</v>
      </c>
      <c r="I4572">
        <v>0.24007714178416745</v>
      </c>
      <c r="J4572">
        <f>_xlfn.BINOM.INV(BinomTrials,_xlfn.GAMMA.INV(Table3[[#This Row],[RV gamma]],GammaShape1,GammaRate1)/BinomTrials,Table3[[#This Row],[RV binom]])</f>
        <v>0</v>
      </c>
      <c r="K4572" s="1">
        <f>Table3[[#This Row],[Risk 1 Simulated occurences]]*_xlfn.LOGNORM.INV(Table3[[#This Row],[RV lognorm]],(LN(ImpLow1)+LN(ImpUp1))/2,(LN(ImpUp1)-LN(ImpLow1))/3.29)</f>
        <v>0</v>
      </c>
      <c r="L4572">
        <f>_xlfn.BINOM.INV(BinomTrials,_xlfn.GAMMA.INV(Table3[[#This Row],[RV gamma]],GammaShape2,GammaRate2)/BinomTrials,Table3[[#This Row],[RV binom]])</f>
        <v>0</v>
      </c>
      <c r="M4572" s="1">
        <f>Table3[[#This Row],[Risk 2 simulated occurences]]*_xlfn.LOGNORM.INV(Table3[[#This Row],[RV lognorm]],(LN(ImpLow2)+LN(ImpUp2))/2,(LN(ImpUp2)-LN(ImpLow2))/3.29)</f>
        <v>0</v>
      </c>
    </row>
    <row r="4573" spans="7:13">
      <c r="G4573">
        <v>0.46797396776637712</v>
      </c>
      <c r="H4573">
        <v>0.2222479671343453</v>
      </c>
      <c r="I4573">
        <v>0.97652196650231349</v>
      </c>
      <c r="J4573">
        <f>_xlfn.BINOM.INV(BinomTrials,_xlfn.GAMMA.INV(Table3[[#This Row],[RV gamma]],GammaShape1,GammaRate1)/BinomTrials,Table3[[#This Row],[RV binom]])</f>
        <v>0</v>
      </c>
      <c r="K4573" s="1">
        <f>Table3[[#This Row],[Risk 1 Simulated occurences]]*_xlfn.LOGNORM.INV(Table3[[#This Row],[RV lognorm]],(LN(ImpLow1)+LN(ImpUp1))/2,(LN(ImpUp1)-LN(ImpLow1))/3.29)</f>
        <v>0</v>
      </c>
      <c r="L4573">
        <f>_xlfn.BINOM.INV(BinomTrials,_xlfn.GAMMA.INV(Table3[[#This Row],[RV gamma]],GammaShape2,GammaRate2)/BinomTrials,Table3[[#This Row],[RV binom]])</f>
        <v>0</v>
      </c>
      <c r="M4573" s="1">
        <f>Table3[[#This Row],[Risk 2 simulated occurences]]*_xlfn.LOGNORM.INV(Table3[[#This Row],[RV lognorm]],(LN(ImpLow2)+LN(ImpUp2))/2,(LN(ImpUp2)-LN(ImpLow2))/3.29)</f>
        <v>0</v>
      </c>
    </row>
    <row r="4574" spans="7:13">
      <c r="G4574">
        <v>0.23847624950039958</v>
      </c>
      <c r="H4574">
        <v>0.32158362694158388</v>
      </c>
      <c r="I4574">
        <v>0.40469100438276817</v>
      </c>
      <c r="J4574">
        <f>_xlfn.BINOM.INV(BinomTrials,_xlfn.GAMMA.INV(Table3[[#This Row],[RV gamma]],GammaShape1,GammaRate1)/BinomTrials,Table3[[#This Row],[RV binom]])</f>
        <v>0</v>
      </c>
      <c r="K4574" s="1">
        <f>Table3[[#This Row],[Risk 1 Simulated occurences]]*_xlfn.LOGNORM.INV(Table3[[#This Row],[RV lognorm]],(LN(ImpLow1)+LN(ImpUp1))/2,(LN(ImpUp1)-LN(ImpLow1))/3.29)</f>
        <v>0</v>
      </c>
      <c r="L4574">
        <f>_xlfn.BINOM.INV(BinomTrials,_xlfn.GAMMA.INV(Table3[[#This Row],[RV gamma]],GammaShape2,GammaRate2)/BinomTrials,Table3[[#This Row],[RV binom]])</f>
        <v>0</v>
      </c>
      <c r="M4574" s="1">
        <f>Table3[[#This Row],[Risk 2 simulated occurences]]*_xlfn.LOGNORM.INV(Table3[[#This Row],[RV lognorm]],(LN(ImpLow2)+LN(ImpUp2))/2,(LN(ImpUp2)-LN(ImpLow2))/3.29)</f>
        <v>0</v>
      </c>
    </row>
    <row r="4575" spans="7:13">
      <c r="G4575">
        <v>7.0325353215600059E-2</v>
      </c>
      <c r="H4575">
        <v>0.8560180072002197</v>
      </c>
      <c r="I4575">
        <v>0.64171066118483933</v>
      </c>
      <c r="J4575">
        <f>_xlfn.BINOM.INV(BinomTrials,_xlfn.GAMMA.INV(Table3[[#This Row],[RV gamma]],GammaShape1,GammaRate1)/BinomTrials,Table3[[#This Row],[RV binom]])</f>
        <v>1</v>
      </c>
      <c r="K4575" s="1">
        <f>Table3[[#This Row],[Risk 1 Simulated occurences]]*_xlfn.LOGNORM.INV(Table3[[#This Row],[RV lognorm]],(LN(ImpLow1)+LN(ImpUp1))/2,(LN(ImpUp1)-LN(ImpLow1))/3.29)</f>
        <v>40770.403517577004</v>
      </c>
      <c r="L4575">
        <f>_xlfn.BINOM.INV(BinomTrials,_xlfn.GAMMA.INV(Table3[[#This Row],[RV gamma]],GammaShape2,GammaRate2)/BinomTrials,Table3[[#This Row],[RV binom]])</f>
        <v>0</v>
      </c>
      <c r="M4575" s="1">
        <f>Table3[[#This Row],[Risk 2 simulated occurences]]*_xlfn.LOGNORM.INV(Table3[[#This Row],[RV lognorm]],(LN(ImpLow2)+LN(ImpUp2))/2,(LN(ImpUp2)-LN(ImpLow2))/3.29)</f>
        <v>0</v>
      </c>
    </row>
    <row r="4576" spans="7:13">
      <c r="G4576">
        <v>0.95821149459025423</v>
      </c>
      <c r="H4576">
        <v>9.4647014092023959E-2</v>
      </c>
      <c r="I4576">
        <v>0.23108253359379366</v>
      </c>
      <c r="J4576">
        <f>_xlfn.BINOM.INV(BinomTrials,_xlfn.GAMMA.INV(Table3[[#This Row],[RV gamma]],GammaShape1,GammaRate1)/BinomTrials,Table3[[#This Row],[RV binom]])</f>
        <v>0</v>
      </c>
      <c r="K4576" s="1">
        <f>Table3[[#This Row],[Risk 1 Simulated occurences]]*_xlfn.LOGNORM.INV(Table3[[#This Row],[RV lognorm]],(LN(ImpLow1)+LN(ImpUp1))/2,(LN(ImpUp1)-LN(ImpLow1))/3.29)</f>
        <v>0</v>
      </c>
      <c r="L4576">
        <f>_xlfn.BINOM.INV(BinomTrials,_xlfn.GAMMA.INV(Table3[[#This Row],[RV gamma]],GammaShape2,GammaRate2)/BinomTrials,Table3[[#This Row],[RV binom]])</f>
        <v>0</v>
      </c>
      <c r="M4576" s="1">
        <f>Table3[[#This Row],[Risk 2 simulated occurences]]*_xlfn.LOGNORM.INV(Table3[[#This Row],[RV lognorm]],(LN(ImpLow2)+LN(ImpUp2))/2,(LN(ImpUp2)-LN(ImpLow2))/3.29)</f>
        <v>0</v>
      </c>
    </row>
    <row r="4577" spans="7:13">
      <c r="G4577">
        <v>0.66058957840343457</v>
      </c>
      <c r="H4577">
        <v>0.73236584464663912</v>
      </c>
      <c r="I4577">
        <v>0.80414211088984366</v>
      </c>
      <c r="J4577">
        <f>_xlfn.BINOM.INV(BinomTrials,_xlfn.GAMMA.INV(Table3[[#This Row],[RV gamma]],GammaShape1,GammaRate1)/BinomTrials,Table3[[#This Row],[RV binom]])</f>
        <v>1</v>
      </c>
      <c r="K4577" s="1">
        <f>Table3[[#This Row],[Risk 1 Simulated occurences]]*_xlfn.LOGNORM.INV(Table3[[#This Row],[RV lognorm]],(LN(ImpLow1)+LN(ImpUp1))/2,(LN(ImpUp1)-LN(ImpLow1))/3.29)</f>
        <v>57588.712229533339</v>
      </c>
      <c r="L4577">
        <f>_xlfn.BINOM.INV(BinomTrials,_xlfn.GAMMA.INV(Table3[[#This Row],[RV gamma]],GammaShape2,GammaRate2)/BinomTrials,Table3[[#This Row],[RV binom]])</f>
        <v>0</v>
      </c>
      <c r="M4577" s="1">
        <f>Table3[[#This Row],[Risk 2 simulated occurences]]*_xlfn.LOGNORM.INV(Table3[[#This Row],[RV lognorm]],(LN(ImpLow2)+LN(ImpUp2))/2,(LN(ImpUp2)-LN(ImpLow2))/3.29)</f>
        <v>0</v>
      </c>
    </row>
    <row r="4578" spans="7:13">
      <c r="G4578">
        <v>0.52904422652397498</v>
      </c>
      <c r="H4578">
        <v>0.87275097606366081</v>
      </c>
      <c r="I4578">
        <v>0.21645772560334658</v>
      </c>
      <c r="J4578">
        <f>_xlfn.BINOM.INV(BinomTrials,_xlfn.GAMMA.INV(Table3[[#This Row],[RV gamma]],GammaShape1,GammaRate1)/BinomTrials,Table3[[#This Row],[RV binom]])</f>
        <v>1</v>
      </c>
      <c r="K4578" s="1">
        <f>Table3[[#This Row],[Risk 1 Simulated occurences]]*_xlfn.LOGNORM.INV(Table3[[#This Row],[RV lognorm]],(LN(ImpLow1)+LN(ImpUp1))/2,(LN(ImpUp1)-LN(ImpLow1))/3.29)</f>
        <v>18265.751634406213</v>
      </c>
      <c r="L4578">
        <f>_xlfn.BINOM.INV(BinomTrials,_xlfn.GAMMA.INV(Table3[[#This Row],[RV gamma]],GammaShape2,GammaRate2)/BinomTrials,Table3[[#This Row],[RV binom]])</f>
        <v>1</v>
      </c>
      <c r="M4578" s="1">
        <f>Table3[[#This Row],[Risk 2 simulated occurences]]*_xlfn.LOGNORM.INV(Table3[[#This Row],[RV lognorm]],(LN(ImpLow2)+LN(ImpUp2))/2,(LN(ImpUp2)-LN(ImpLow2))/3.29)</f>
        <v>1826575.1634406222</v>
      </c>
    </row>
    <row r="4579" spans="7:13">
      <c r="G4579">
        <v>0.64631518844809155</v>
      </c>
      <c r="H4579">
        <v>0.3256547019470738</v>
      </c>
      <c r="I4579">
        <v>4.9942154460559671E-3</v>
      </c>
      <c r="J4579">
        <f>_xlfn.BINOM.INV(BinomTrials,_xlfn.GAMMA.INV(Table3[[#This Row],[RV gamma]],GammaShape1,GammaRate1)/BinomTrials,Table3[[#This Row],[RV binom]])</f>
        <v>0</v>
      </c>
      <c r="K4579" s="1">
        <f>Table3[[#This Row],[Risk 1 Simulated occurences]]*_xlfn.LOGNORM.INV(Table3[[#This Row],[RV lognorm]],(LN(ImpLow1)+LN(ImpUp1))/2,(LN(ImpUp1)-LN(ImpLow1))/3.29)</f>
        <v>0</v>
      </c>
      <c r="L4579">
        <f>_xlfn.BINOM.INV(BinomTrials,_xlfn.GAMMA.INV(Table3[[#This Row],[RV gamma]],GammaShape2,GammaRate2)/BinomTrials,Table3[[#This Row],[RV binom]])</f>
        <v>0</v>
      </c>
      <c r="M4579" s="1">
        <f>Table3[[#This Row],[Risk 2 simulated occurences]]*_xlfn.LOGNORM.INV(Table3[[#This Row],[RV lognorm]],(LN(ImpLow2)+LN(ImpUp2))/2,(LN(ImpUp2)-LN(ImpLow2))/3.29)</f>
        <v>0</v>
      </c>
    </row>
    <row r="4580" spans="7:13">
      <c r="G4580">
        <v>0.61937224707536964</v>
      </c>
      <c r="H4580">
        <v>0.27857562446900441</v>
      </c>
      <c r="I4580">
        <v>0.93777900186263907</v>
      </c>
      <c r="J4580">
        <f>_xlfn.BINOM.INV(BinomTrials,_xlfn.GAMMA.INV(Table3[[#This Row],[RV gamma]],GammaShape1,GammaRate1)/BinomTrials,Table3[[#This Row],[RV binom]])</f>
        <v>0</v>
      </c>
      <c r="K4580" s="1">
        <f>Table3[[#This Row],[Risk 1 Simulated occurences]]*_xlfn.LOGNORM.INV(Table3[[#This Row],[RV lognorm]],(LN(ImpLow1)+LN(ImpUp1))/2,(LN(ImpUp1)-LN(ImpLow1))/3.29)</f>
        <v>0</v>
      </c>
      <c r="L4580">
        <f>_xlfn.BINOM.INV(BinomTrials,_xlfn.GAMMA.INV(Table3[[#This Row],[RV gamma]],GammaShape2,GammaRate2)/BinomTrials,Table3[[#This Row],[RV binom]])</f>
        <v>0</v>
      </c>
      <c r="M4580" s="1">
        <f>Table3[[#This Row],[Risk 2 simulated occurences]]*_xlfn.LOGNORM.INV(Table3[[#This Row],[RV lognorm]],(LN(ImpLow2)+LN(ImpUp2))/2,(LN(ImpUp2)-LN(ImpLow2))/3.29)</f>
        <v>0</v>
      </c>
    </row>
    <row r="4581" spans="7:13">
      <c r="G4581">
        <v>0.78935659573849137</v>
      </c>
      <c r="H4581">
        <v>2.0520450556893111E-2</v>
      </c>
      <c r="I4581">
        <v>0.2516843053752949</v>
      </c>
      <c r="J4581">
        <f>_xlfn.BINOM.INV(BinomTrials,_xlfn.GAMMA.INV(Table3[[#This Row],[RV gamma]],GammaShape1,GammaRate1)/BinomTrials,Table3[[#This Row],[RV binom]])</f>
        <v>0</v>
      </c>
      <c r="K4581" s="1">
        <f>Table3[[#This Row],[Risk 1 Simulated occurences]]*_xlfn.LOGNORM.INV(Table3[[#This Row],[RV lognorm]],(LN(ImpLow1)+LN(ImpUp1))/2,(LN(ImpUp1)-LN(ImpLow1))/3.29)</f>
        <v>0</v>
      </c>
      <c r="L4581">
        <f>_xlfn.BINOM.INV(BinomTrials,_xlfn.GAMMA.INV(Table3[[#This Row],[RV gamma]],GammaShape2,GammaRate2)/BinomTrials,Table3[[#This Row],[RV binom]])</f>
        <v>0</v>
      </c>
      <c r="M4581" s="1">
        <f>Table3[[#This Row],[Risk 2 simulated occurences]]*_xlfn.LOGNORM.INV(Table3[[#This Row],[RV lognorm]],(LN(ImpLow2)+LN(ImpUp2))/2,(LN(ImpUp2)-LN(ImpLow2))/3.29)</f>
        <v>0</v>
      </c>
    </row>
    <row r="4582" spans="7:13">
      <c r="G4582">
        <v>0.71630457682362969</v>
      </c>
      <c r="H4582">
        <v>0.88721250970252441</v>
      </c>
      <c r="I4582">
        <v>5.8120442581419109E-2</v>
      </c>
      <c r="J4582">
        <f>_xlfn.BINOM.INV(BinomTrials,_xlfn.GAMMA.INV(Table3[[#This Row],[RV gamma]],GammaShape1,GammaRate1)/BinomTrials,Table3[[#This Row],[RV binom]])</f>
        <v>1</v>
      </c>
      <c r="K4582" s="1">
        <f>Table3[[#This Row],[Risk 1 Simulated occurences]]*_xlfn.LOGNORM.INV(Table3[[#This Row],[RV lognorm]],(LN(ImpLow1)+LN(ImpUp1))/2,(LN(ImpUp1)-LN(ImpLow1))/3.29)</f>
        <v>10533.400368204584</v>
      </c>
      <c r="L4582">
        <f>_xlfn.BINOM.INV(BinomTrials,_xlfn.GAMMA.INV(Table3[[#This Row],[RV gamma]],GammaShape2,GammaRate2)/BinomTrials,Table3[[#This Row],[RV binom]])</f>
        <v>1</v>
      </c>
      <c r="M4582" s="1">
        <f>Table3[[#This Row],[Risk 2 simulated occurences]]*_xlfn.LOGNORM.INV(Table3[[#This Row],[RV lognorm]],(LN(ImpLow2)+LN(ImpUp2))/2,(LN(ImpUp2)-LN(ImpLow2))/3.29)</f>
        <v>1053340.0368204587</v>
      </c>
    </row>
    <row r="4583" spans="7:13">
      <c r="G4583">
        <v>0.93102267474449363</v>
      </c>
      <c r="H4583">
        <v>0.38065057032771898</v>
      </c>
      <c r="I4583">
        <v>0.83027846591094434</v>
      </c>
      <c r="J4583">
        <f>_xlfn.BINOM.INV(BinomTrials,_xlfn.GAMMA.INV(Table3[[#This Row],[RV gamma]],GammaShape1,GammaRate1)/BinomTrials,Table3[[#This Row],[RV binom]])</f>
        <v>0</v>
      </c>
      <c r="K4583" s="1">
        <f>Table3[[#This Row],[Risk 1 Simulated occurences]]*_xlfn.LOGNORM.INV(Table3[[#This Row],[RV lognorm]],(LN(ImpLow1)+LN(ImpUp1))/2,(LN(ImpUp1)-LN(ImpLow1))/3.29)</f>
        <v>0</v>
      </c>
      <c r="L4583">
        <f>_xlfn.BINOM.INV(BinomTrials,_xlfn.GAMMA.INV(Table3[[#This Row],[RV gamma]],GammaShape2,GammaRate2)/BinomTrials,Table3[[#This Row],[RV binom]])</f>
        <v>0</v>
      </c>
      <c r="M4583" s="1">
        <f>Table3[[#This Row],[Risk 2 simulated occurences]]*_xlfn.LOGNORM.INV(Table3[[#This Row],[RV lognorm]],(LN(ImpLow2)+LN(ImpUp2))/2,(LN(ImpUp2)-LN(ImpLow2))/3.29)</f>
        <v>0</v>
      </c>
    </row>
    <row r="4584" spans="7:13">
      <c r="G4584">
        <v>0.69809443070464505</v>
      </c>
      <c r="H4584">
        <v>0.59413549797336362</v>
      </c>
      <c r="I4584">
        <v>0.49017656524208214</v>
      </c>
      <c r="J4584">
        <f>_xlfn.BINOM.INV(BinomTrials,_xlfn.GAMMA.INV(Table3[[#This Row],[RV gamma]],GammaShape1,GammaRate1)/BinomTrials,Table3[[#This Row],[RV binom]])</f>
        <v>1</v>
      </c>
      <c r="K4584" s="1">
        <f>Table3[[#This Row],[Risk 1 Simulated occurences]]*_xlfn.LOGNORM.INV(Table3[[#This Row],[RV lognorm]],(LN(ImpLow1)+LN(ImpUp1))/2,(LN(ImpUp1)-LN(ImpLow1))/3.29)</f>
        <v>31082.420850589446</v>
      </c>
      <c r="L4584">
        <f>_xlfn.BINOM.INV(BinomTrials,_xlfn.GAMMA.INV(Table3[[#This Row],[RV gamma]],GammaShape2,GammaRate2)/BinomTrials,Table3[[#This Row],[RV binom]])</f>
        <v>0</v>
      </c>
      <c r="M4584" s="1">
        <f>Table3[[#This Row],[Risk 2 simulated occurences]]*_xlfn.LOGNORM.INV(Table3[[#This Row],[RV lognorm]],(LN(ImpLow2)+LN(ImpUp2))/2,(LN(ImpUp2)-LN(ImpLow2))/3.29)</f>
        <v>0</v>
      </c>
    </row>
    <row r="4585" spans="7:13">
      <c r="G4585">
        <v>0.87309685296988904</v>
      </c>
      <c r="H4585">
        <v>0.63531443832223977</v>
      </c>
      <c r="I4585">
        <v>0.39753202367459051</v>
      </c>
      <c r="J4585">
        <f>_xlfn.BINOM.INV(BinomTrials,_xlfn.GAMMA.INV(Table3[[#This Row],[RV gamma]],GammaShape1,GammaRate1)/BinomTrials,Table3[[#This Row],[RV binom]])</f>
        <v>1</v>
      </c>
      <c r="K4585" s="1">
        <f>Table3[[#This Row],[Risk 1 Simulated occurences]]*_xlfn.LOGNORM.INV(Table3[[#This Row],[RV lognorm]],(LN(ImpLow1)+LN(ImpUp1))/2,(LN(ImpUp1)-LN(ImpLow1))/3.29)</f>
        <v>26366.443815736187</v>
      </c>
      <c r="L4585">
        <f>_xlfn.BINOM.INV(BinomTrials,_xlfn.GAMMA.INV(Table3[[#This Row],[RV gamma]],GammaShape2,GammaRate2)/BinomTrials,Table3[[#This Row],[RV binom]])</f>
        <v>0</v>
      </c>
      <c r="M4585" s="1">
        <f>Table3[[#This Row],[Risk 2 simulated occurences]]*_xlfn.LOGNORM.INV(Table3[[#This Row],[RV lognorm]],(LN(ImpLow2)+LN(ImpUp2))/2,(LN(ImpUp2)-LN(ImpLow2))/3.29)</f>
        <v>0</v>
      </c>
    </row>
    <row r="4586" spans="7:13">
      <c r="G4586">
        <v>0.13880786492433766</v>
      </c>
      <c r="H4586">
        <v>0.72976488188363842</v>
      </c>
      <c r="I4586">
        <v>0.32072189884293911</v>
      </c>
      <c r="J4586">
        <f>_xlfn.BINOM.INV(BinomTrials,_xlfn.GAMMA.INV(Table3[[#This Row],[RV gamma]],GammaShape1,GammaRate1)/BinomTrials,Table3[[#This Row],[RV binom]])</f>
        <v>1</v>
      </c>
      <c r="K4586" s="1">
        <f>Table3[[#This Row],[Risk 1 Simulated occurences]]*_xlfn.LOGNORM.INV(Table3[[#This Row],[RV lognorm]],(LN(ImpLow1)+LN(ImpUp1))/2,(LN(ImpUp1)-LN(ImpLow1))/3.29)</f>
        <v>22827.355328051835</v>
      </c>
      <c r="L4586">
        <f>_xlfn.BINOM.INV(BinomTrials,_xlfn.GAMMA.INV(Table3[[#This Row],[RV gamma]],GammaShape2,GammaRate2)/BinomTrials,Table3[[#This Row],[RV binom]])</f>
        <v>0</v>
      </c>
      <c r="M4586" s="1">
        <f>Table3[[#This Row],[Risk 2 simulated occurences]]*_xlfn.LOGNORM.INV(Table3[[#This Row],[RV lognorm]],(LN(ImpLow2)+LN(ImpUp2))/2,(LN(ImpUp2)-LN(ImpLow2))/3.29)</f>
        <v>0</v>
      </c>
    </row>
    <row r="4587" spans="7:13">
      <c r="G4587">
        <v>0.94378578334291729</v>
      </c>
      <c r="H4587">
        <v>0.15836981831042554</v>
      </c>
      <c r="I4587">
        <v>0.37295385327793373</v>
      </c>
      <c r="J4587">
        <f>_xlfn.BINOM.INV(BinomTrials,_xlfn.GAMMA.INV(Table3[[#This Row],[RV gamma]],GammaShape1,GammaRate1)/BinomTrials,Table3[[#This Row],[RV binom]])</f>
        <v>0</v>
      </c>
      <c r="K4587" s="1">
        <f>Table3[[#This Row],[Risk 1 Simulated occurences]]*_xlfn.LOGNORM.INV(Table3[[#This Row],[RV lognorm]],(LN(ImpLow1)+LN(ImpUp1))/2,(LN(ImpUp1)-LN(ImpLow1))/3.29)</f>
        <v>0</v>
      </c>
      <c r="L4587">
        <f>_xlfn.BINOM.INV(BinomTrials,_xlfn.GAMMA.INV(Table3[[#This Row],[RV gamma]],GammaShape2,GammaRate2)/BinomTrials,Table3[[#This Row],[RV binom]])</f>
        <v>0</v>
      </c>
      <c r="M4587" s="1">
        <f>Table3[[#This Row],[Risk 2 simulated occurences]]*_xlfn.LOGNORM.INV(Table3[[#This Row],[RV lognorm]],(LN(ImpLow2)+LN(ImpUp2))/2,(LN(ImpUp2)-LN(ImpLow2))/3.29)</f>
        <v>0</v>
      </c>
    </row>
    <row r="4588" spans="7:13">
      <c r="G4588">
        <v>0.20766064441188267</v>
      </c>
      <c r="H4588">
        <v>0.72153634332191963</v>
      </c>
      <c r="I4588">
        <v>0.23541204223195653</v>
      </c>
      <c r="J4588">
        <f>_xlfn.BINOM.INV(BinomTrials,_xlfn.GAMMA.INV(Table3[[#This Row],[RV gamma]],GammaShape1,GammaRate1)/BinomTrials,Table3[[#This Row],[RV binom]])</f>
        <v>1</v>
      </c>
      <c r="K4588" s="1">
        <f>Table3[[#This Row],[Risk 1 Simulated occurences]]*_xlfn.LOGNORM.INV(Table3[[#This Row],[RV lognorm]],(LN(ImpLow1)+LN(ImpUp1))/2,(LN(ImpUp1)-LN(ImpLow1))/3.29)</f>
        <v>19090.128744532609</v>
      </c>
      <c r="L4588">
        <f>_xlfn.BINOM.INV(BinomTrials,_xlfn.GAMMA.INV(Table3[[#This Row],[RV gamma]],GammaShape2,GammaRate2)/BinomTrials,Table3[[#This Row],[RV binom]])</f>
        <v>0</v>
      </c>
      <c r="M4588" s="1">
        <f>Table3[[#This Row],[Risk 2 simulated occurences]]*_xlfn.LOGNORM.INV(Table3[[#This Row],[RV lognorm]],(LN(ImpLow2)+LN(ImpUp2))/2,(LN(ImpUp2)-LN(ImpLow2))/3.29)</f>
        <v>0</v>
      </c>
    </row>
    <row r="4589" spans="7:13">
      <c r="G4589">
        <v>0.15245063051229837</v>
      </c>
      <c r="H4589">
        <v>0.86132221150273558</v>
      </c>
      <c r="I4589">
        <v>0.57019379249317281</v>
      </c>
      <c r="J4589">
        <f>_xlfn.BINOM.INV(BinomTrials,_xlfn.GAMMA.INV(Table3[[#This Row],[RV gamma]],GammaShape1,GammaRate1)/BinomTrials,Table3[[#This Row],[RV binom]])</f>
        <v>1</v>
      </c>
      <c r="K4589" s="1">
        <f>Table3[[#This Row],[Risk 1 Simulated occurences]]*_xlfn.LOGNORM.INV(Table3[[#This Row],[RV lognorm]],(LN(ImpLow1)+LN(ImpUp1))/2,(LN(ImpUp1)-LN(ImpLow1))/3.29)</f>
        <v>35789.78906573385</v>
      </c>
      <c r="L4589">
        <f>_xlfn.BINOM.INV(BinomTrials,_xlfn.GAMMA.INV(Table3[[#This Row],[RV gamma]],GammaShape2,GammaRate2)/BinomTrials,Table3[[#This Row],[RV binom]])</f>
        <v>0</v>
      </c>
      <c r="M4589" s="1">
        <f>Table3[[#This Row],[Risk 2 simulated occurences]]*_xlfn.LOGNORM.INV(Table3[[#This Row],[RV lognorm]],(LN(ImpLow2)+LN(ImpUp2))/2,(LN(ImpUp2)-LN(ImpLow2))/3.29)</f>
        <v>0</v>
      </c>
    </row>
    <row r="4590" spans="7:13">
      <c r="G4590">
        <v>0.23774702019884578</v>
      </c>
      <c r="H4590">
        <v>0.24240872647725453</v>
      </c>
      <c r="I4590">
        <v>0.24707043275566326</v>
      </c>
      <c r="J4590">
        <f>_xlfn.BINOM.INV(BinomTrials,_xlfn.GAMMA.INV(Table3[[#This Row],[RV gamma]],GammaShape1,GammaRate1)/BinomTrials,Table3[[#This Row],[RV binom]])</f>
        <v>0</v>
      </c>
      <c r="K4590" s="1">
        <f>Table3[[#This Row],[Risk 1 Simulated occurences]]*_xlfn.LOGNORM.INV(Table3[[#This Row],[RV lognorm]],(LN(ImpLow1)+LN(ImpUp1))/2,(LN(ImpUp1)-LN(ImpLow1))/3.29)</f>
        <v>0</v>
      </c>
      <c r="L4590">
        <f>_xlfn.BINOM.INV(BinomTrials,_xlfn.GAMMA.INV(Table3[[#This Row],[RV gamma]],GammaShape2,GammaRate2)/BinomTrials,Table3[[#This Row],[RV binom]])</f>
        <v>0</v>
      </c>
      <c r="M4590" s="1">
        <f>Table3[[#This Row],[Risk 2 simulated occurences]]*_xlfn.LOGNORM.INV(Table3[[#This Row],[RV lognorm]],(LN(ImpLow2)+LN(ImpUp2))/2,(LN(ImpUp2)-LN(ImpLow2))/3.29)</f>
        <v>0</v>
      </c>
    </row>
    <row r="4591" spans="7:13">
      <c r="G4591">
        <v>0.81416848200101799</v>
      </c>
      <c r="H4591">
        <v>0.16346590321672425</v>
      </c>
      <c r="I4591">
        <v>0.51276332443243045</v>
      </c>
      <c r="J4591">
        <f>_xlfn.BINOM.INV(BinomTrials,_xlfn.GAMMA.INV(Table3[[#This Row],[RV gamma]],GammaShape1,GammaRate1)/BinomTrials,Table3[[#This Row],[RV binom]])</f>
        <v>0</v>
      </c>
      <c r="K4591" s="1">
        <f>Table3[[#This Row],[Risk 1 Simulated occurences]]*_xlfn.LOGNORM.INV(Table3[[#This Row],[RV lognorm]],(LN(ImpLow1)+LN(ImpUp1))/2,(LN(ImpUp1)-LN(ImpLow1))/3.29)</f>
        <v>0</v>
      </c>
      <c r="L4591">
        <f>_xlfn.BINOM.INV(BinomTrials,_xlfn.GAMMA.INV(Table3[[#This Row],[RV gamma]],GammaShape2,GammaRate2)/BinomTrials,Table3[[#This Row],[RV binom]])</f>
        <v>0</v>
      </c>
      <c r="M4591" s="1">
        <f>Table3[[#This Row],[Risk 2 simulated occurences]]*_xlfn.LOGNORM.INV(Table3[[#This Row],[RV lognorm]],(LN(ImpLow2)+LN(ImpUp2))/2,(LN(ImpUp2)-LN(ImpLow2))/3.29)</f>
        <v>0</v>
      </c>
    </row>
    <row r="4592" spans="7:13">
      <c r="G4592">
        <v>0.72967699110958584</v>
      </c>
      <c r="H4592">
        <v>0.37143536348428363</v>
      </c>
      <c r="I4592">
        <v>1.3193735858981375E-2</v>
      </c>
      <c r="J4592">
        <f>_xlfn.BINOM.INV(BinomTrials,_xlfn.GAMMA.INV(Table3[[#This Row],[RV gamma]],GammaShape1,GammaRate1)/BinomTrials,Table3[[#This Row],[RV binom]])</f>
        <v>0</v>
      </c>
      <c r="K4592" s="1">
        <f>Table3[[#This Row],[Risk 1 Simulated occurences]]*_xlfn.LOGNORM.INV(Table3[[#This Row],[RV lognorm]],(LN(ImpLow1)+LN(ImpUp1))/2,(LN(ImpUp1)-LN(ImpLow1))/3.29)</f>
        <v>0</v>
      </c>
      <c r="L4592">
        <f>_xlfn.BINOM.INV(BinomTrials,_xlfn.GAMMA.INV(Table3[[#This Row],[RV gamma]],GammaShape2,GammaRate2)/BinomTrials,Table3[[#This Row],[RV binom]])</f>
        <v>0</v>
      </c>
      <c r="M4592" s="1">
        <f>Table3[[#This Row],[Risk 2 simulated occurences]]*_xlfn.LOGNORM.INV(Table3[[#This Row],[RV lognorm]],(LN(ImpLow2)+LN(ImpUp2))/2,(LN(ImpUp2)-LN(ImpLow2))/3.29)</f>
        <v>0</v>
      </c>
    </row>
    <row r="4593" spans="7:13">
      <c r="G4593">
        <v>0.68118957880939801</v>
      </c>
      <c r="H4593">
        <v>0.71415408035468031</v>
      </c>
      <c r="I4593">
        <v>0.74711858189996261</v>
      </c>
      <c r="J4593">
        <f>_xlfn.BINOM.INV(BinomTrials,_xlfn.GAMMA.INV(Table3[[#This Row],[RV gamma]],GammaShape1,GammaRate1)/BinomTrials,Table3[[#This Row],[RV binom]])</f>
        <v>1</v>
      </c>
      <c r="K4593" s="1">
        <f>Table3[[#This Row],[Risk 1 Simulated occurences]]*_xlfn.LOGNORM.INV(Table3[[#This Row],[RV lognorm]],(LN(ImpLow1)+LN(ImpUp1))/2,(LN(ImpUp1)-LN(ImpLow1))/3.29)</f>
        <v>50380.721122709816</v>
      </c>
      <c r="L4593">
        <f>_xlfn.BINOM.INV(BinomTrials,_xlfn.GAMMA.INV(Table3[[#This Row],[RV gamma]],GammaShape2,GammaRate2)/BinomTrials,Table3[[#This Row],[RV binom]])</f>
        <v>0</v>
      </c>
      <c r="M4593" s="1">
        <f>Table3[[#This Row],[Risk 2 simulated occurences]]*_xlfn.LOGNORM.INV(Table3[[#This Row],[RV lognorm]],(LN(ImpLow2)+LN(ImpUp2))/2,(LN(ImpUp2)-LN(ImpLow2))/3.29)</f>
        <v>0</v>
      </c>
    </row>
    <row r="4594" spans="7:13">
      <c r="G4594">
        <v>0.7532510495526954</v>
      </c>
      <c r="H4594">
        <v>0.7876285211125521</v>
      </c>
      <c r="I4594">
        <v>0.82200599267240892</v>
      </c>
      <c r="J4594">
        <f>_xlfn.BINOM.INV(BinomTrials,_xlfn.GAMMA.INV(Table3[[#This Row],[RV gamma]],GammaShape1,GammaRate1)/BinomTrials,Table3[[#This Row],[RV binom]])</f>
        <v>1</v>
      </c>
      <c r="K4594" s="1">
        <f>Table3[[#This Row],[Risk 1 Simulated occurences]]*_xlfn.LOGNORM.INV(Table3[[#This Row],[RV lognorm]],(LN(ImpLow1)+LN(ImpUp1))/2,(LN(ImpUp1)-LN(ImpLow1))/3.29)</f>
        <v>60333.470240479292</v>
      </c>
      <c r="L4594">
        <f>_xlfn.BINOM.INV(BinomTrials,_xlfn.GAMMA.INV(Table3[[#This Row],[RV gamma]],GammaShape2,GammaRate2)/BinomTrials,Table3[[#This Row],[RV binom]])</f>
        <v>0</v>
      </c>
      <c r="M4594" s="1">
        <f>Table3[[#This Row],[Risk 2 simulated occurences]]*_xlfn.LOGNORM.INV(Table3[[#This Row],[RV lognorm]],(LN(ImpLow2)+LN(ImpUp2))/2,(LN(ImpUp2)-LN(ImpLow2))/3.29)</f>
        <v>0</v>
      </c>
    </row>
    <row r="4595" spans="7:13">
      <c r="G4595">
        <v>0.89038983215130396</v>
      </c>
      <c r="H4595">
        <v>0.67255433866407455</v>
      </c>
      <c r="I4595">
        <v>0.45471884517684524</v>
      </c>
      <c r="J4595">
        <f>_xlfn.BINOM.INV(BinomTrials,_xlfn.GAMMA.INV(Table3[[#This Row],[RV gamma]],GammaShape1,GammaRate1)/BinomTrials,Table3[[#This Row],[RV binom]])</f>
        <v>1</v>
      </c>
      <c r="K4595" s="1">
        <f>Table3[[#This Row],[Risk 1 Simulated occurences]]*_xlfn.LOGNORM.INV(Table3[[#This Row],[RV lognorm]],(LN(ImpLow1)+LN(ImpUp1))/2,(LN(ImpUp1)-LN(ImpLow1))/3.29)</f>
        <v>29202.913996486717</v>
      </c>
      <c r="L4595">
        <f>_xlfn.BINOM.INV(BinomTrials,_xlfn.GAMMA.INV(Table3[[#This Row],[RV gamma]],GammaShape2,GammaRate2)/BinomTrials,Table3[[#This Row],[RV binom]])</f>
        <v>0</v>
      </c>
      <c r="M4595" s="1">
        <f>Table3[[#This Row],[Risk 2 simulated occurences]]*_xlfn.LOGNORM.INV(Table3[[#This Row],[RV lognorm]],(LN(ImpLow2)+LN(ImpUp2))/2,(LN(ImpUp2)-LN(ImpLow2))/3.29)</f>
        <v>0</v>
      </c>
    </row>
    <row r="4596" spans="7:13">
      <c r="G4596">
        <v>0.78190896696499967</v>
      </c>
      <c r="H4596">
        <v>0.62076992710156831</v>
      </c>
      <c r="I4596">
        <v>0.45963088723813689</v>
      </c>
      <c r="J4596">
        <f>_xlfn.BINOM.INV(BinomTrials,_xlfn.GAMMA.INV(Table3[[#This Row],[RV gamma]],GammaShape1,GammaRate1)/BinomTrials,Table3[[#This Row],[RV binom]])</f>
        <v>1</v>
      </c>
      <c r="K4596" s="1">
        <f>Table3[[#This Row],[Risk 1 Simulated occurences]]*_xlfn.LOGNORM.INV(Table3[[#This Row],[RV lognorm]],(LN(ImpLow1)+LN(ImpUp1))/2,(LN(ImpUp1)-LN(ImpLow1))/3.29)</f>
        <v>29457.126084285253</v>
      </c>
      <c r="L4596">
        <f>_xlfn.BINOM.INV(BinomTrials,_xlfn.GAMMA.INV(Table3[[#This Row],[RV gamma]],GammaShape2,GammaRate2)/BinomTrials,Table3[[#This Row],[RV binom]])</f>
        <v>0</v>
      </c>
      <c r="M4596" s="1">
        <f>Table3[[#This Row],[Risk 2 simulated occurences]]*_xlfn.LOGNORM.INV(Table3[[#This Row],[RV lognorm]],(LN(ImpLow2)+LN(ImpUp2))/2,(LN(ImpUp2)-LN(ImpLow2))/3.29)</f>
        <v>0</v>
      </c>
    </row>
    <row r="4597" spans="7:13">
      <c r="G4597">
        <v>0.54400778074935441</v>
      </c>
      <c r="H4597">
        <v>0.2801647960581653</v>
      </c>
      <c r="I4597">
        <v>1.6321811366976149E-2</v>
      </c>
      <c r="J4597">
        <f>_xlfn.BINOM.INV(BinomTrials,_xlfn.GAMMA.INV(Table3[[#This Row],[RV gamma]],GammaShape1,GammaRate1)/BinomTrials,Table3[[#This Row],[RV binom]])</f>
        <v>0</v>
      </c>
      <c r="K4597" s="1">
        <f>Table3[[#This Row],[Risk 1 Simulated occurences]]*_xlfn.LOGNORM.INV(Table3[[#This Row],[RV lognorm]],(LN(ImpLow1)+LN(ImpUp1))/2,(LN(ImpUp1)-LN(ImpLow1))/3.29)</f>
        <v>0</v>
      </c>
      <c r="L4597">
        <f>_xlfn.BINOM.INV(BinomTrials,_xlfn.GAMMA.INV(Table3[[#This Row],[RV gamma]],GammaShape2,GammaRate2)/BinomTrials,Table3[[#This Row],[RV binom]])</f>
        <v>0</v>
      </c>
      <c r="M4597" s="1">
        <f>Table3[[#This Row],[Risk 2 simulated occurences]]*_xlfn.LOGNORM.INV(Table3[[#This Row],[RV lognorm]],(LN(ImpLow2)+LN(ImpUp2))/2,(LN(ImpUp2)-LN(ImpLow2))/3.29)</f>
        <v>0</v>
      </c>
    </row>
    <row r="4598" spans="7:13">
      <c r="G4598">
        <v>0.13877105439955884</v>
      </c>
      <c r="H4598">
        <v>0.72972734958386387</v>
      </c>
      <c r="I4598">
        <v>0.32068364476816896</v>
      </c>
      <c r="J4598">
        <f>_xlfn.BINOM.INV(BinomTrials,_xlfn.GAMMA.INV(Table3[[#This Row],[RV gamma]],GammaShape1,GammaRate1)/BinomTrials,Table3[[#This Row],[RV binom]])</f>
        <v>1</v>
      </c>
      <c r="K4598" s="1">
        <f>Table3[[#This Row],[Risk 1 Simulated occurences]]*_xlfn.LOGNORM.INV(Table3[[#This Row],[RV lognorm]],(LN(ImpLow1)+LN(ImpUp1))/2,(LN(ImpUp1)-LN(ImpLow1))/3.29)</f>
        <v>22825.647957065779</v>
      </c>
      <c r="L4598">
        <f>_xlfn.BINOM.INV(BinomTrials,_xlfn.GAMMA.INV(Table3[[#This Row],[RV gamma]],GammaShape2,GammaRate2)/BinomTrials,Table3[[#This Row],[RV binom]])</f>
        <v>0</v>
      </c>
      <c r="M4598" s="1">
        <f>Table3[[#This Row],[Risk 2 simulated occurences]]*_xlfn.LOGNORM.INV(Table3[[#This Row],[RV lognorm]],(LN(ImpLow2)+LN(ImpUp2))/2,(LN(ImpUp2)-LN(ImpLow2))/3.29)</f>
        <v>0</v>
      </c>
    </row>
    <row r="4599" spans="7:13">
      <c r="G4599">
        <v>0.3251112933853228</v>
      </c>
      <c r="H4599">
        <v>0.52756445600072133</v>
      </c>
      <c r="I4599">
        <v>0.7300176186161198</v>
      </c>
      <c r="J4599">
        <f>_xlfn.BINOM.INV(BinomTrials,_xlfn.GAMMA.INV(Table3[[#This Row],[RV gamma]],GammaShape1,GammaRate1)/BinomTrials,Table3[[#This Row],[RV binom]])</f>
        <v>0</v>
      </c>
      <c r="K4599" s="1">
        <f>Table3[[#This Row],[Risk 1 Simulated occurences]]*_xlfn.LOGNORM.INV(Table3[[#This Row],[RV lognorm]],(LN(ImpLow1)+LN(ImpUp1))/2,(LN(ImpUp1)-LN(ImpLow1))/3.29)</f>
        <v>0</v>
      </c>
      <c r="L4599">
        <f>_xlfn.BINOM.INV(BinomTrials,_xlfn.GAMMA.INV(Table3[[#This Row],[RV gamma]],GammaShape2,GammaRate2)/BinomTrials,Table3[[#This Row],[RV binom]])</f>
        <v>0</v>
      </c>
      <c r="M4599" s="1">
        <f>Table3[[#This Row],[Risk 2 simulated occurences]]*_xlfn.LOGNORM.INV(Table3[[#This Row],[RV lognorm]],(LN(ImpLow2)+LN(ImpUp2))/2,(LN(ImpUp2)-LN(ImpLow2))/3.29)</f>
        <v>0</v>
      </c>
    </row>
    <row r="4600" spans="7:13">
      <c r="G4600">
        <v>0.14550792712043409</v>
      </c>
      <c r="H4600">
        <v>0.7758120041227955</v>
      </c>
      <c r="I4600">
        <v>0.40611608112515701</v>
      </c>
      <c r="J4600">
        <f>_xlfn.BINOM.INV(BinomTrials,_xlfn.GAMMA.INV(Table3[[#This Row],[RV gamma]],GammaShape1,GammaRate1)/BinomTrials,Table3[[#This Row],[RV binom]])</f>
        <v>1</v>
      </c>
      <c r="K4600" s="1">
        <f>Table3[[#This Row],[Risk 1 Simulated occurences]]*_xlfn.LOGNORM.INV(Table3[[#This Row],[RV lognorm]],(LN(ImpLow1)+LN(ImpUp1))/2,(LN(ImpUp1)-LN(ImpLow1))/3.29)</f>
        <v>26779.172148636728</v>
      </c>
      <c r="L4600">
        <f>_xlfn.BINOM.INV(BinomTrials,_xlfn.GAMMA.INV(Table3[[#This Row],[RV gamma]],GammaShape2,GammaRate2)/BinomTrials,Table3[[#This Row],[RV binom]])</f>
        <v>0</v>
      </c>
      <c r="M4600" s="1">
        <f>Table3[[#This Row],[Risk 2 simulated occurences]]*_xlfn.LOGNORM.INV(Table3[[#This Row],[RV lognorm]],(LN(ImpLow2)+LN(ImpUp2))/2,(LN(ImpUp2)-LN(ImpLow2))/3.29)</f>
        <v>0</v>
      </c>
    </row>
    <row r="4601" spans="7:13">
      <c r="G4601">
        <v>0.55173111313568945</v>
      </c>
      <c r="H4601">
        <v>7.2353291824624549E-2</v>
      </c>
      <c r="I4601">
        <v>0.59297547051355959</v>
      </c>
      <c r="J4601">
        <f>_xlfn.BINOM.INV(BinomTrials,_xlfn.GAMMA.INV(Table3[[#This Row],[RV gamma]],GammaShape1,GammaRate1)/BinomTrials,Table3[[#This Row],[RV binom]])</f>
        <v>0</v>
      </c>
      <c r="K4601" s="1">
        <f>Table3[[#This Row],[Risk 1 Simulated occurences]]*_xlfn.LOGNORM.INV(Table3[[#This Row],[RV lognorm]],(LN(ImpLow1)+LN(ImpUp1))/2,(LN(ImpUp1)-LN(ImpLow1))/3.29)</f>
        <v>0</v>
      </c>
      <c r="L4601">
        <f>_xlfn.BINOM.INV(BinomTrials,_xlfn.GAMMA.INV(Table3[[#This Row],[RV gamma]],GammaShape2,GammaRate2)/BinomTrials,Table3[[#This Row],[RV binom]])</f>
        <v>0</v>
      </c>
      <c r="M4601" s="1">
        <f>Table3[[#This Row],[Risk 2 simulated occurences]]*_xlfn.LOGNORM.INV(Table3[[#This Row],[RV lognorm]],(LN(ImpLow2)+LN(ImpUp2))/2,(LN(ImpUp2)-LN(ImpLow2))/3.29)</f>
        <v>0</v>
      </c>
    </row>
    <row r="4602" spans="7:13">
      <c r="G4602">
        <v>0.94481847153269616</v>
      </c>
      <c r="H4602">
        <v>4.1775696464709799E-2</v>
      </c>
      <c r="I4602">
        <v>0.13873292139672344</v>
      </c>
      <c r="J4602">
        <f>_xlfn.BINOM.INV(BinomTrials,_xlfn.GAMMA.INV(Table3[[#This Row],[RV gamma]],GammaShape1,GammaRate1)/BinomTrials,Table3[[#This Row],[RV binom]])</f>
        <v>0</v>
      </c>
      <c r="K4602" s="1">
        <f>Table3[[#This Row],[Risk 1 Simulated occurences]]*_xlfn.LOGNORM.INV(Table3[[#This Row],[RV lognorm]],(LN(ImpLow1)+LN(ImpUp1))/2,(LN(ImpUp1)-LN(ImpLow1))/3.29)</f>
        <v>0</v>
      </c>
      <c r="L4602">
        <f>_xlfn.BINOM.INV(BinomTrials,_xlfn.GAMMA.INV(Table3[[#This Row],[RV gamma]],GammaShape2,GammaRate2)/BinomTrials,Table3[[#This Row],[RV binom]])</f>
        <v>0</v>
      </c>
      <c r="M4602" s="1">
        <f>Table3[[#This Row],[Risk 2 simulated occurences]]*_xlfn.LOGNORM.INV(Table3[[#This Row],[RV lognorm]],(LN(ImpLow2)+LN(ImpUp2))/2,(LN(ImpUp2)-LN(ImpLow2))/3.29)</f>
        <v>0</v>
      </c>
    </row>
    <row r="4603" spans="7:13">
      <c r="G4603">
        <v>0.56405105002413092</v>
      </c>
      <c r="H4603">
        <v>0.1241304823775452</v>
      </c>
      <c r="I4603">
        <v>0.68420991473095949</v>
      </c>
      <c r="J4603">
        <f>_xlfn.BINOM.INV(BinomTrials,_xlfn.GAMMA.INV(Table3[[#This Row],[RV gamma]],GammaShape1,GammaRate1)/BinomTrials,Table3[[#This Row],[RV binom]])</f>
        <v>0</v>
      </c>
      <c r="K4603" s="1">
        <f>Table3[[#This Row],[Risk 1 Simulated occurences]]*_xlfn.LOGNORM.INV(Table3[[#This Row],[RV lognorm]],(LN(ImpLow1)+LN(ImpUp1))/2,(LN(ImpUp1)-LN(ImpLow1))/3.29)</f>
        <v>0</v>
      </c>
      <c r="L4603">
        <f>_xlfn.BINOM.INV(BinomTrials,_xlfn.GAMMA.INV(Table3[[#This Row],[RV gamma]],GammaShape2,GammaRate2)/BinomTrials,Table3[[#This Row],[RV binom]])</f>
        <v>0</v>
      </c>
      <c r="M4603" s="1">
        <f>Table3[[#This Row],[Risk 2 simulated occurences]]*_xlfn.LOGNORM.INV(Table3[[#This Row],[RV lognorm]],(LN(ImpLow2)+LN(ImpUp2))/2,(LN(ImpUp2)-LN(ImpLow2))/3.29)</f>
        <v>0</v>
      </c>
    </row>
    <row r="4604" spans="7:13">
      <c r="G4604">
        <v>5.9977555675421639E-3</v>
      </c>
      <c r="H4604">
        <v>0.26101731940219985</v>
      </c>
      <c r="I4604">
        <v>0.51603688323685759</v>
      </c>
      <c r="J4604">
        <f>_xlfn.BINOM.INV(BinomTrials,_xlfn.GAMMA.INV(Table3[[#This Row],[RV gamma]],GammaShape1,GammaRate1)/BinomTrials,Table3[[#This Row],[RV binom]])</f>
        <v>0</v>
      </c>
      <c r="K4604" s="1">
        <f>Table3[[#This Row],[Risk 1 Simulated occurences]]*_xlfn.LOGNORM.INV(Table3[[#This Row],[RV lognorm]],(LN(ImpLow1)+LN(ImpUp1))/2,(LN(ImpUp1)-LN(ImpLow1))/3.29)</f>
        <v>0</v>
      </c>
      <c r="L4604">
        <f>_xlfn.BINOM.INV(BinomTrials,_xlfn.GAMMA.INV(Table3[[#This Row],[RV gamma]],GammaShape2,GammaRate2)/BinomTrials,Table3[[#This Row],[RV binom]])</f>
        <v>0</v>
      </c>
      <c r="M4604" s="1">
        <f>Table3[[#This Row],[Risk 2 simulated occurences]]*_xlfn.LOGNORM.INV(Table3[[#This Row],[RV lognorm]],(LN(ImpLow2)+LN(ImpUp2))/2,(LN(ImpUp2)-LN(ImpLow2))/3.29)</f>
        <v>0</v>
      </c>
    </row>
    <row r="4605" spans="7:13">
      <c r="G4605">
        <v>0.8042778236811412</v>
      </c>
      <c r="H4605">
        <v>0.91808719277292827</v>
      </c>
      <c r="I4605">
        <v>3.1896561864715331E-2</v>
      </c>
      <c r="J4605">
        <f>_xlfn.BINOM.INV(BinomTrials,_xlfn.GAMMA.INV(Table3[[#This Row],[RV gamma]],GammaShape1,GammaRate1)/BinomTrials,Table3[[#This Row],[RV binom]])</f>
        <v>2</v>
      </c>
      <c r="K4605" s="1">
        <f>Table3[[#This Row],[Risk 1 Simulated occurences]]*_xlfn.LOGNORM.INV(Table3[[#This Row],[RV lognorm]],(LN(ImpLow1)+LN(ImpUp1))/2,(LN(ImpUp1)-LN(ImpLow1))/3.29)</f>
        <v>17282.985619587511</v>
      </c>
      <c r="L4605">
        <f>_xlfn.BINOM.INV(BinomTrials,_xlfn.GAMMA.INV(Table3[[#This Row],[RV gamma]],GammaShape2,GammaRate2)/BinomTrials,Table3[[#This Row],[RV binom]])</f>
        <v>1</v>
      </c>
      <c r="M4605" s="1">
        <f>Table3[[#This Row],[Risk 2 simulated occurences]]*_xlfn.LOGNORM.INV(Table3[[#This Row],[RV lognorm]],(LN(ImpLow2)+LN(ImpUp2))/2,(LN(ImpUp2)-LN(ImpLow2))/3.29)</f>
        <v>864149.28097937594</v>
      </c>
    </row>
    <row r="4606" spans="7:13">
      <c r="G4606">
        <v>0.49738260893960606</v>
      </c>
      <c r="H4606">
        <v>0.29144893460508853</v>
      </c>
      <c r="I4606">
        <v>8.5515260270570992E-2</v>
      </c>
      <c r="J4606">
        <f>_xlfn.BINOM.INV(BinomTrials,_xlfn.GAMMA.INV(Table3[[#This Row],[RV gamma]],GammaShape1,GammaRate1)/BinomTrials,Table3[[#This Row],[RV binom]])</f>
        <v>0</v>
      </c>
      <c r="K4606" s="1">
        <f>Table3[[#This Row],[Risk 1 Simulated occurences]]*_xlfn.LOGNORM.INV(Table3[[#This Row],[RV lognorm]],(LN(ImpLow1)+LN(ImpUp1))/2,(LN(ImpUp1)-LN(ImpLow1))/3.29)</f>
        <v>0</v>
      </c>
      <c r="L4606">
        <f>_xlfn.BINOM.INV(BinomTrials,_xlfn.GAMMA.INV(Table3[[#This Row],[RV gamma]],GammaShape2,GammaRate2)/BinomTrials,Table3[[#This Row],[RV binom]])</f>
        <v>0</v>
      </c>
      <c r="M4606" s="1">
        <f>Table3[[#This Row],[Risk 2 simulated occurences]]*_xlfn.LOGNORM.INV(Table3[[#This Row],[RV lognorm]],(LN(ImpLow2)+LN(ImpUp2))/2,(LN(ImpUp2)-LN(ImpLow2))/3.29)</f>
        <v>0</v>
      </c>
    </row>
    <row r="4607" spans="7:13">
      <c r="G4607">
        <v>0.50950844795885886</v>
      </c>
      <c r="H4607">
        <v>0.38224390772275807</v>
      </c>
      <c r="I4607">
        <v>0.25497936748665728</v>
      </c>
      <c r="J4607">
        <f>_xlfn.BINOM.INV(BinomTrials,_xlfn.GAMMA.INV(Table3[[#This Row],[RV gamma]],GammaShape1,GammaRate1)/BinomTrials,Table3[[#This Row],[RV binom]])</f>
        <v>0</v>
      </c>
      <c r="K4607" s="1">
        <f>Table3[[#This Row],[Risk 1 Simulated occurences]]*_xlfn.LOGNORM.INV(Table3[[#This Row],[RV lognorm]],(LN(ImpLow1)+LN(ImpUp1))/2,(LN(ImpUp1)-LN(ImpLow1))/3.29)</f>
        <v>0</v>
      </c>
      <c r="L4607">
        <f>_xlfn.BINOM.INV(BinomTrials,_xlfn.GAMMA.INV(Table3[[#This Row],[RV gamma]],GammaShape2,GammaRate2)/BinomTrials,Table3[[#This Row],[RV binom]])</f>
        <v>0</v>
      </c>
      <c r="M4607" s="1">
        <f>Table3[[#This Row],[Risk 2 simulated occurences]]*_xlfn.LOGNORM.INV(Table3[[#This Row],[RV lognorm]],(LN(ImpLow2)+LN(ImpUp2))/2,(LN(ImpUp2)-LN(ImpLow2))/3.29)</f>
        <v>0</v>
      </c>
    </row>
    <row r="4608" spans="7:13">
      <c r="G4608">
        <v>0.3084848445414029</v>
      </c>
      <c r="H4608">
        <v>0.37335709639515591</v>
      </c>
      <c r="I4608">
        <v>0.43822934824890891</v>
      </c>
      <c r="J4608">
        <f>_xlfn.BINOM.INV(BinomTrials,_xlfn.GAMMA.INV(Table3[[#This Row],[RV gamma]],GammaShape1,GammaRate1)/BinomTrials,Table3[[#This Row],[RV binom]])</f>
        <v>0</v>
      </c>
      <c r="K4608" s="1">
        <f>Table3[[#This Row],[Risk 1 Simulated occurences]]*_xlfn.LOGNORM.INV(Table3[[#This Row],[RV lognorm]],(LN(ImpLow1)+LN(ImpUp1))/2,(LN(ImpUp1)-LN(ImpLow1))/3.29)</f>
        <v>0</v>
      </c>
      <c r="L4608">
        <f>_xlfn.BINOM.INV(BinomTrials,_xlfn.GAMMA.INV(Table3[[#This Row],[RV gamma]],GammaShape2,GammaRate2)/BinomTrials,Table3[[#This Row],[RV binom]])</f>
        <v>0</v>
      </c>
      <c r="M4608" s="1">
        <f>Table3[[#This Row],[Risk 2 simulated occurences]]*_xlfn.LOGNORM.INV(Table3[[#This Row],[RV lognorm]],(LN(ImpLow2)+LN(ImpUp2))/2,(LN(ImpUp2)-LN(ImpLow2))/3.29)</f>
        <v>0</v>
      </c>
    </row>
    <row r="4609" spans="7:13">
      <c r="G4609">
        <v>0.70478220735899277</v>
      </c>
      <c r="H4609">
        <v>1.2719113385639672E-2</v>
      </c>
      <c r="I4609">
        <v>0.32065601941228661</v>
      </c>
      <c r="J4609">
        <f>_xlfn.BINOM.INV(BinomTrials,_xlfn.GAMMA.INV(Table3[[#This Row],[RV gamma]],GammaShape1,GammaRate1)/BinomTrials,Table3[[#This Row],[RV binom]])</f>
        <v>0</v>
      </c>
      <c r="K4609" s="1">
        <f>Table3[[#This Row],[Risk 1 Simulated occurences]]*_xlfn.LOGNORM.INV(Table3[[#This Row],[RV lognorm]],(LN(ImpLow1)+LN(ImpUp1))/2,(LN(ImpUp1)-LN(ImpLow1))/3.29)</f>
        <v>0</v>
      </c>
      <c r="L4609">
        <f>_xlfn.BINOM.INV(BinomTrials,_xlfn.GAMMA.INV(Table3[[#This Row],[RV gamma]],GammaShape2,GammaRate2)/BinomTrials,Table3[[#This Row],[RV binom]])</f>
        <v>0</v>
      </c>
      <c r="M4609" s="1">
        <f>Table3[[#This Row],[Risk 2 simulated occurences]]*_xlfn.LOGNORM.INV(Table3[[#This Row],[RV lognorm]],(LN(ImpLow2)+LN(ImpUp2))/2,(LN(ImpUp2)-LN(ImpLow2))/3.29)</f>
        <v>0</v>
      </c>
    </row>
    <row r="4610" spans="7:13">
      <c r="G4610">
        <v>0.27455908259123524</v>
      </c>
      <c r="H4610">
        <v>0.77013867244596534</v>
      </c>
      <c r="I4610">
        <v>0.2657182623006954</v>
      </c>
      <c r="J4610">
        <f>_xlfn.BINOM.INV(BinomTrials,_xlfn.GAMMA.INV(Table3[[#This Row],[RV gamma]],GammaShape1,GammaRate1)/BinomTrials,Table3[[#This Row],[RV binom]])</f>
        <v>1</v>
      </c>
      <c r="K4610" s="1">
        <f>Table3[[#This Row],[Risk 1 Simulated occurences]]*_xlfn.LOGNORM.INV(Table3[[#This Row],[RV lognorm]],(LN(ImpLow1)+LN(ImpUp1))/2,(LN(ImpUp1)-LN(ImpLow1))/3.29)</f>
        <v>20407.170009809921</v>
      </c>
      <c r="L4610">
        <f>_xlfn.BINOM.INV(BinomTrials,_xlfn.GAMMA.INV(Table3[[#This Row],[RV gamma]],GammaShape2,GammaRate2)/BinomTrials,Table3[[#This Row],[RV binom]])</f>
        <v>0</v>
      </c>
      <c r="M4610" s="1">
        <f>Table3[[#This Row],[Risk 2 simulated occurences]]*_xlfn.LOGNORM.INV(Table3[[#This Row],[RV lognorm]],(LN(ImpLow2)+LN(ImpUp2))/2,(LN(ImpUp2)-LN(ImpLow2))/3.29)</f>
        <v>0</v>
      </c>
    </row>
    <row r="4611" spans="7:13">
      <c r="G4611">
        <v>0.51450111089018224</v>
      </c>
      <c r="H4611">
        <v>0.72066779933900937</v>
      </c>
      <c r="I4611">
        <v>0.9268344877878365</v>
      </c>
      <c r="J4611">
        <f>_xlfn.BINOM.INV(BinomTrials,_xlfn.GAMMA.INV(Table3[[#This Row],[RV gamma]],GammaShape1,GammaRate1)/BinomTrials,Table3[[#This Row],[RV binom]])</f>
        <v>1</v>
      </c>
      <c r="K4611" s="1">
        <f>Table3[[#This Row],[Risk 1 Simulated occurences]]*_xlfn.LOGNORM.INV(Table3[[#This Row],[RV lognorm]],(LN(ImpLow1)+LN(ImpUp1))/2,(LN(ImpUp1)-LN(ImpLow1))/3.29)</f>
        <v>87402.516715114733</v>
      </c>
      <c r="L4611">
        <f>_xlfn.BINOM.INV(BinomTrials,_xlfn.GAMMA.INV(Table3[[#This Row],[RV gamma]],GammaShape2,GammaRate2)/BinomTrials,Table3[[#This Row],[RV binom]])</f>
        <v>0</v>
      </c>
      <c r="M4611" s="1">
        <f>Table3[[#This Row],[Risk 2 simulated occurences]]*_xlfn.LOGNORM.INV(Table3[[#This Row],[RV lognorm]],(LN(ImpLow2)+LN(ImpUp2))/2,(LN(ImpUp2)-LN(ImpLow2))/3.29)</f>
        <v>0</v>
      </c>
    </row>
    <row r="4612" spans="7:13">
      <c r="G4612">
        <v>0.22017073129311704</v>
      </c>
      <c r="H4612">
        <v>0.26370349073023697</v>
      </c>
      <c r="I4612">
        <v>0.30723625016735689</v>
      </c>
      <c r="J4612">
        <f>_xlfn.BINOM.INV(BinomTrials,_xlfn.GAMMA.INV(Table3[[#This Row],[RV gamma]],GammaShape1,GammaRate1)/BinomTrials,Table3[[#This Row],[RV binom]])</f>
        <v>0</v>
      </c>
      <c r="K4612" s="1">
        <f>Table3[[#This Row],[Risk 1 Simulated occurences]]*_xlfn.LOGNORM.INV(Table3[[#This Row],[RV lognorm]],(LN(ImpLow1)+LN(ImpUp1))/2,(LN(ImpUp1)-LN(ImpLow1))/3.29)</f>
        <v>0</v>
      </c>
      <c r="L4612">
        <f>_xlfn.BINOM.INV(BinomTrials,_xlfn.GAMMA.INV(Table3[[#This Row],[RV gamma]],GammaShape2,GammaRate2)/BinomTrials,Table3[[#This Row],[RV binom]])</f>
        <v>0</v>
      </c>
      <c r="M4612" s="1">
        <f>Table3[[#This Row],[Risk 2 simulated occurences]]*_xlfn.LOGNORM.INV(Table3[[#This Row],[RV lognorm]],(LN(ImpLow2)+LN(ImpUp2))/2,(LN(ImpUp2)-LN(ImpLow2))/3.29)</f>
        <v>0</v>
      </c>
    </row>
    <row r="4613" spans="7:13">
      <c r="G4613">
        <v>0.40948084341803603</v>
      </c>
      <c r="H4613">
        <v>6.4568703092899499E-2</v>
      </c>
      <c r="I4613">
        <v>0.71965656276776291</v>
      </c>
      <c r="J4613">
        <f>_xlfn.BINOM.INV(BinomTrials,_xlfn.GAMMA.INV(Table3[[#This Row],[RV gamma]],GammaShape1,GammaRate1)/BinomTrials,Table3[[#This Row],[RV binom]])</f>
        <v>0</v>
      </c>
      <c r="K4613" s="1">
        <f>Table3[[#This Row],[Risk 1 Simulated occurences]]*_xlfn.LOGNORM.INV(Table3[[#This Row],[RV lognorm]],(LN(ImpLow1)+LN(ImpUp1))/2,(LN(ImpUp1)-LN(ImpLow1))/3.29)</f>
        <v>0</v>
      </c>
      <c r="L4613">
        <f>_xlfn.BINOM.INV(BinomTrials,_xlfn.GAMMA.INV(Table3[[#This Row],[RV gamma]],GammaShape2,GammaRate2)/BinomTrials,Table3[[#This Row],[RV binom]])</f>
        <v>0</v>
      </c>
      <c r="M4613" s="1">
        <f>Table3[[#This Row],[Risk 2 simulated occurences]]*_xlfn.LOGNORM.INV(Table3[[#This Row],[RV lognorm]],(LN(ImpLow2)+LN(ImpUp2))/2,(LN(ImpUp2)-LN(ImpLow2))/3.29)</f>
        <v>0</v>
      </c>
    </row>
    <row r="4614" spans="7:13">
      <c r="G4614">
        <v>0.14453532693187487</v>
      </c>
      <c r="H4614">
        <v>0.20619288236191166</v>
      </c>
      <c r="I4614">
        <v>0.26785043779194839</v>
      </c>
      <c r="J4614">
        <f>_xlfn.BINOM.INV(BinomTrials,_xlfn.GAMMA.INV(Table3[[#This Row],[RV gamma]],GammaShape1,GammaRate1)/BinomTrials,Table3[[#This Row],[RV binom]])</f>
        <v>0</v>
      </c>
      <c r="K4614" s="1">
        <f>Table3[[#This Row],[Risk 1 Simulated occurences]]*_xlfn.LOGNORM.INV(Table3[[#This Row],[RV lognorm]],(LN(ImpLow1)+LN(ImpUp1))/2,(LN(ImpUp1)-LN(ImpLow1))/3.29)</f>
        <v>0</v>
      </c>
      <c r="L4614">
        <f>_xlfn.BINOM.INV(BinomTrials,_xlfn.GAMMA.INV(Table3[[#This Row],[RV gamma]],GammaShape2,GammaRate2)/BinomTrials,Table3[[#This Row],[RV binom]])</f>
        <v>0</v>
      </c>
      <c r="M4614" s="1">
        <f>Table3[[#This Row],[Risk 2 simulated occurences]]*_xlfn.LOGNORM.INV(Table3[[#This Row],[RV lognorm]],(LN(ImpLow2)+LN(ImpUp2))/2,(LN(ImpUp2)-LN(ImpLow2))/3.29)</f>
        <v>0</v>
      </c>
    </row>
    <row r="4615" spans="7:13">
      <c r="G4615">
        <v>0.20523974402120326</v>
      </c>
      <c r="H4615">
        <v>0.48377385664906997</v>
      </c>
      <c r="I4615">
        <v>0.76230796927693667</v>
      </c>
      <c r="J4615">
        <f>_xlfn.BINOM.INV(BinomTrials,_xlfn.GAMMA.INV(Table3[[#This Row],[RV gamma]],GammaShape1,GammaRate1)/BinomTrials,Table3[[#This Row],[RV binom]])</f>
        <v>0</v>
      </c>
      <c r="K4615" s="1">
        <f>Table3[[#This Row],[Risk 1 Simulated occurences]]*_xlfn.LOGNORM.INV(Table3[[#This Row],[RV lognorm]],(LN(ImpLow1)+LN(ImpUp1))/2,(LN(ImpUp1)-LN(ImpLow1))/3.29)</f>
        <v>0</v>
      </c>
      <c r="L4615">
        <f>_xlfn.BINOM.INV(BinomTrials,_xlfn.GAMMA.INV(Table3[[#This Row],[RV gamma]],GammaShape2,GammaRate2)/BinomTrials,Table3[[#This Row],[RV binom]])</f>
        <v>0</v>
      </c>
      <c r="M4615" s="1">
        <f>Table3[[#This Row],[Risk 2 simulated occurences]]*_xlfn.LOGNORM.INV(Table3[[#This Row],[RV lognorm]],(LN(ImpLow2)+LN(ImpUp2))/2,(LN(ImpUp2)-LN(ImpLow2))/3.29)</f>
        <v>0</v>
      </c>
    </row>
    <row r="4616" spans="7:13">
      <c r="G4616">
        <v>0.46437776436301775</v>
      </c>
      <c r="H4616">
        <v>0.7872087009191554</v>
      </c>
      <c r="I4616">
        <v>0.11003963747529297</v>
      </c>
      <c r="J4616">
        <f>_xlfn.BINOM.INV(BinomTrials,_xlfn.GAMMA.INV(Table3[[#This Row],[RV gamma]],GammaShape1,GammaRate1)/BinomTrials,Table3[[#This Row],[RV binom]])</f>
        <v>1</v>
      </c>
      <c r="K4616" s="1">
        <f>Table3[[#This Row],[Risk 1 Simulated occurences]]*_xlfn.LOGNORM.INV(Table3[[#This Row],[RV lognorm]],(LN(ImpLow1)+LN(ImpUp1))/2,(LN(ImpUp1)-LN(ImpLow1))/3.29)</f>
        <v>13404.763751271059</v>
      </c>
      <c r="L4616">
        <f>_xlfn.BINOM.INV(BinomTrials,_xlfn.GAMMA.INV(Table3[[#This Row],[RV gamma]],GammaShape2,GammaRate2)/BinomTrials,Table3[[#This Row],[RV binom]])</f>
        <v>0</v>
      </c>
      <c r="M4616" s="1">
        <f>Table3[[#This Row],[Risk 2 simulated occurences]]*_xlfn.LOGNORM.INV(Table3[[#This Row],[RV lognorm]],(LN(ImpLow2)+LN(ImpUp2))/2,(LN(ImpUp2)-LN(ImpLow2))/3.29)</f>
        <v>0</v>
      </c>
    </row>
    <row r="4617" spans="7:13">
      <c r="G4617">
        <v>0.79708564923940495</v>
      </c>
      <c r="H4617">
        <v>0.61663634824409908</v>
      </c>
      <c r="I4617">
        <v>0.43618704724879331</v>
      </c>
      <c r="J4617">
        <f>_xlfn.BINOM.INV(BinomTrials,_xlfn.GAMMA.INV(Table3[[#This Row],[RV gamma]],GammaShape1,GammaRate1)/BinomTrials,Table3[[#This Row],[RV binom]])</f>
        <v>1</v>
      </c>
      <c r="K4617" s="1">
        <f>Table3[[#This Row],[Risk 1 Simulated occurences]]*_xlfn.LOGNORM.INV(Table3[[#This Row],[RV lognorm]],(LN(ImpLow1)+LN(ImpUp1))/2,(LN(ImpUp1)-LN(ImpLow1))/3.29)</f>
        <v>28259.99957067471</v>
      </c>
      <c r="L4617">
        <f>_xlfn.BINOM.INV(BinomTrials,_xlfn.GAMMA.INV(Table3[[#This Row],[RV gamma]],GammaShape2,GammaRate2)/BinomTrials,Table3[[#This Row],[RV binom]])</f>
        <v>0</v>
      </c>
      <c r="M4617" s="1">
        <f>Table3[[#This Row],[Risk 2 simulated occurences]]*_xlfn.LOGNORM.INV(Table3[[#This Row],[RV lognorm]],(LN(ImpLow2)+LN(ImpUp2))/2,(LN(ImpUp2)-LN(ImpLow2))/3.29)</f>
        <v>0</v>
      </c>
    </row>
    <row r="4618" spans="7:13">
      <c r="G4618">
        <v>0.61850676667807003</v>
      </c>
      <c r="H4618">
        <v>0.80710493857371846</v>
      </c>
      <c r="I4618">
        <v>0.99570311046936699</v>
      </c>
      <c r="J4618">
        <f>_xlfn.BINOM.INV(BinomTrials,_xlfn.GAMMA.INV(Table3[[#This Row],[RV gamma]],GammaShape1,GammaRate1)/BinomTrials,Table3[[#This Row],[RV binom]])</f>
        <v>1</v>
      </c>
      <c r="K4618" s="1">
        <f>Table3[[#This Row],[Risk 1 Simulated occurences]]*_xlfn.LOGNORM.INV(Table3[[#This Row],[RV lognorm]],(LN(ImpLow1)+LN(ImpUp1))/2,(LN(ImpUp1)-LN(ImpLow1))/3.29)</f>
        <v>198941.27225505738</v>
      </c>
      <c r="L4618">
        <f>_xlfn.BINOM.INV(BinomTrials,_xlfn.GAMMA.INV(Table3[[#This Row],[RV gamma]],GammaShape2,GammaRate2)/BinomTrials,Table3[[#This Row],[RV binom]])</f>
        <v>0</v>
      </c>
      <c r="M4618" s="1">
        <f>Table3[[#This Row],[Risk 2 simulated occurences]]*_xlfn.LOGNORM.INV(Table3[[#This Row],[RV lognorm]],(LN(ImpLow2)+LN(ImpUp2))/2,(LN(ImpUp2)-LN(ImpLow2))/3.29)</f>
        <v>0</v>
      </c>
    </row>
    <row r="4619" spans="7:13">
      <c r="G4619">
        <v>0.24322755832375378</v>
      </c>
      <c r="H4619">
        <v>1.2702608486964652E-2</v>
      </c>
      <c r="I4619">
        <v>0.78217765865017552</v>
      </c>
      <c r="J4619">
        <f>_xlfn.BINOM.INV(BinomTrials,_xlfn.GAMMA.INV(Table3[[#This Row],[RV gamma]],GammaShape1,GammaRate1)/BinomTrials,Table3[[#This Row],[RV binom]])</f>
        <v>0</v>
      </c>
      <c r="K4619" s="1">
        <f>Table3[[#This Row],[Risk 1 Simulated occurences]]*_xlfn.LOGNORM.INV(Table3[[#This Row],[RV lognorm]],(LN(ImpLow1)+LN(ImpUp1))/2,(LN(ImpUp1)-LN(ImpLow1))/3.29)</f>
        <v>0</v>
      </c>
      <c r="L4619">
        <f>_xlfn.BINOM.INV(BinomTrials,_xlfn.GAMMA.INV(Table3[[#This Row],[RV gamma]],GammaShape2,GammaRate2)/BinomTrials,Table3[[#This Row],[RV binom]])</f>
        <v>0</v>
      </c>
      <c r="M4619" s="1">
        <f>Table3[[#This Row],[Risk 2 simulated occurences]]*_xlfn.LOGNORM.INV(Table3[[#This Row],[RV lognorm]],(LN(ImpLow2)+LN(ImpUp2))/2,(LN(ImpUp2)-LN(ImpLow2))/3.29)</f>
        <v>0</v>
      </c>
    </row>
    <row r="4620" spans="7:13">
      <c r="G4620">
        <v>0.92557274732998229</v>
      </c>
      <c r="H4620">
        <v>0.49274084041488397</v>
      </c>
      <c r="I4620">
        <v>5.9908933499785572E-2</v>
      </c>
      <c r="J4620">
        <f>_xlfn.BINOM.INV(BinomTrials,_xlfn.GAMMA.INV(Table3[[#This Row],[RV gamma]],GammaShape1,GammaRate1)/BinomTrials,Table3[[#This Row],[RV binom]])</f>
        <v>0</v>
      </c>
      <c r="K4620" s="1">
        <f>Table3[[#This Row],[Risk 1 Simulated occurences]]*_xlfn.LOGNORM.INV(Table3[[#This Row],[RV lognorm]],(LN(ImpLow1)+LN(ImpUp1))/2,(LN(ImpUp1)-LN(ImpLow1))/3.29)</f>
        <v>0</v>
      </c>
      <c r="L4620">
        <f>_xlfn.BINOM.INV(BinomTrials,_xlfn.GAMMA.INV(Table3[[#This Row],[RV gamma]],GammaShape2,GammaRate2)/BinomTrials,Table3[[#This Row],[RV binom]])</f>
        <v>0</v>
      </c>
      <c r="M4620" s="1">
        <f>Table3[[#This Row],[Risk 2 simulated occurences]]*_xlfn.LOGNORM.INV(Table3[[#This Row],[RV lognorm]],(LN(ImpLow2)+LN(ImpUp2))/2,(LN(ImpUp2)-LN(ImpLow2))/3.29)</f>
        <v>0</v>
      </c>
    </row>
    <row r="4621" spans="7:13">
      <c r="G4621">
        <v>0.1011643750132827</v>
      </c>
      <c r="H4621">
        <v>0.4953048529547196</v>
      </c>
      <c r="I4621">
        <v>0.88944533089615652</v>
      </c>
      <c r="J4621">
        <f>_xlfn.BINOM.INV(BinomTrials,_xlfn.GAMMA.INV(Table3[[#This Row],[RV gamma]],GammaShape1,GammaRate1)/BinomTrials,Table3[[#This Row],[RV binom]])</f>
        <v>0</v>
      </c>
      <c r="K4621" s="1">
        <f>Table3[[#This Row],[Risk 1 Simulated occurences]]*_xlfn.LOGNORM.INV(Table3[[#This Row],[RV lognorm]],(LN(ImpLow1)+LN(ImpUp1))/2,(LN(ImpUp1)-LN(ImpLow1))/3.29)</f>
        <v>0</v>
      </c>
      <c r="L4621">
        <f>_xlfn.BINOM.INV(BinomTrials,_xlfn.GAMMA.INV(Table3[[#This Row],[RV gamma]],GammaShape2,GammaRate2)/BinomTrials,Table3[[#This Row],[RV binom]])</f>
        <v>0</v>
      </c>
      <c r="M4621" s="1">
        <f>Table3[[#This Row],[Risk 2 simulated occurences]]*_xlfn.LOGNORM.INV(Table3[[#This Row],[RV lognorm]],(LN(ImpLow2)+LN(ImpUp2))/2,(LN(ImpUp2)-LN(ImpLow2))/3.29)</f>
        <v>0</v>
      </c>
    </row>
    <row r="4622" spans="7:13">
      <c r="G4622">
        <v>0.26965084824229163</v>
      </c>
      <c r="H4622">
        <v>0.58866360997253264</v>
      </c>
      <c r="I4622">
        <v>0.90767637170277371</v>
      </c>
      <c r="J4622">
        <f>_xlfn.BINOM.INV(BinomTrials,_xlfn.GAMMA.INV(Table3[[#This Row],[RV gamma]],GammaShape1,GammaRate1)/BinomTrials,Table3[[#This Row],[RV binom]])</f>
        <v>0</v>
      </c>
      <c r="K4622" s="1">
        <f>Table3[[#This Row],[Risk 1 Simulated occurences]]*_xlfn.LOGNORM.INV(Table3[[#This Row],[RV lognorm]],(LN(ImpLow1)+LN(ImpUp1))/2,(LN(ImpUp1)-LN(ImpLow1))/3.29)</f>
        <v>0</v>
      </c>
      <c r="L4622">
        <f>_xlfn.BINOM.INV(BinomTrials,_xlfn.GAMMA.INV(Table3[[#This Row],[RV gamma]],GammaShape2,GammaRate2)/BinomTrials,Table3[[#This Row],[RV binom]])</f>
        <v>0</v>
      </c>
      <c r="M4622" s="1">
        <f>Table3[[#This Row],[Risk 2 simulated occurences]]*_xlfn.LOGNORM.INV(Table3[[#This Row],[RV lognorm]],(LN(ImpLow2)+LN(ImpUp2))/2,(LN(ImpUp2)-LN(ImpLow2))/3.29)</f>
        <v>0</v>
      </c>
    </row>
    <row r="4623" spans="7:13">
      <c r="G4623">
        <v>2.1806408195666229E-2</v>
      </c>
      <c r="H4623">
        <v>0.66929280835636562</v>
      </c>
      <c r="I4623">
        <v>0.31677920851706493</v>
      </c>
      <c r="J4623">
        <f>_xlfn.BINOM.INV(BinomTrials,_xlfn.GAMMA.INV(Table3[[#This Row],[RV gamma]],GammaShape1,GammaRate1)/BinomTrials,Table3[[#This Row],[RV binom]])</f>
        <v>0</v>
      </c>
      <c r="K4623" s="1">
        <f>Table3[[#This Row],[Risk 1 Simulated occurences]]*_xlfn.LOGNORM.INV(Table3[[#This Row],[RV lognorm]],(LN(ImpLow1)+LN(ImpUp1))/2,(LN(ImpUp1)-LN(ImpLow1))/3.29)</f>
        <v>0</v>
      </c>
      <c r="L4623">
        <f>_xlfn.BINOM.INV(BinomTrials,_xlfn.GAMMA.INV(Table3[[#This Row],[RV gamma]],GammaShape2,GammaRate2)/BinomTrials,Table3[[#This Row],[RV binom]])</f>
        <v>0</v>
      </c>
      <c r="M4623" s="1">
        <f>Table3[[#This Row],[Risk 2 simulated occurences]]*_xlfn.LOGNORM.INV(Table3[[#This Row],[RV lognorm]],(LN(ImpLow2)+LN(ImpUp2))/2,(LN(ImpUp2)-LN(ImpLow2))/3.29)</f>
        <v>0</v>
      </c>
    </row>
    <row r="4624" spans="7:13">
      <c r="G4624">
        <v>0.50030254456228695</v>
      </c>
      <c r="H4624">
        <v>0.80423004543605725</v>
      </c>
      <c r="I4624">
        <v>0.10815754630982762</v>
      </c>
      <c r="J4624">
        <f>_xlfn.BINOM.INV(BinomTrials,_xlfn.GAMMA.INV(Table3[[#This Row],[RV gamma]],GammaShape1,GammaRate1)/BinomTrials,Table3[[#This Row],[RV binom]])</f>
        <v>1</v>
      </c>
      <c r="K4624" s="1">
        <f>Table3[[#This Row],[Risk 1 Simulated occurences]]*_xlfn.LOGNORM.INV(Table3[[#This Row],[RV lognorm]],(LN(ImpLow1)+LN(ImpUp1))/2,(LN(ImpUp1)-LN(ImpLow1))/3.29)</f>
        <v>13310.634671531945</v>
      </c>
      <c r="L4624">
        <f>_xlfn.BINOM.INV(BinomTrials,_xlfn.GAMMA.INV(Table3[[#This Row],[RV gamma]],GammaShape2,GammaRate2)/BinomTrials,Table3[[#This Row],[RV binom]])</f>
        <v>0</v>
      </c>
      <c r="M4624" s="1">
        <f>Table3[[#This Row],[Risk 2 simulated occurences]]*_xlfn.LOGNORM.INV(Table3[[#This Row],[RV lognorm]],(LN(ImpLow2)+LN(ImpUp2))/2,(LN(ImpUp2)-LN(ImpLow2))/3.29)</f>
        <v>0</v>
      </c>
    </row>
    <row r="4625" spans="7:13">
      <c r="G4625">
        <v>0.58486645835678397</v>
      </c>
      <c r="H4625">
        <v>0.69437364381476008</v>
      </c>
      <c r="I4625">
        <v>0.8038808292727363</v>
      </c>
      <c r="J4625">
        <f>_xlfn.BINOM.INV(BinomTrials,_xlfn.GAMMA.INV(Table3[[#This Row],[RV gamma]],GammaShape1,GammaRate1)/BinomTrials,Table3[[#This Row],[RV binom]])</f>
        <v>1</v>
      </c>
      <c r="K4625" s="1">
        <f>Table3[[#This Row],[Risk 1 Simulated occurences]]*_xlfn.LOGNORM.INV(Table3[[#This Row],[RV lognorm]],(LN(ImpLow1)+LN(ImpUp1))/2,(LN(ImpUp1)-LN(ImpLow1))/3.29)</f>
        <v>57550.646168427185</v>
      </c>
      <c r="L4625">
        <f>_xlfn.BINOM.INV(BinomTrials,_xlfn.GAMMA.INV(Table3[[#This Row],[RV gamma]],GammaShape2,GammaRate2)/BinomTrials,Table3[[#This Row],[RV binom]])</f>
        <v>0</v>
      </c>
      <c r="M4625" s="1">
        <f>Table3[[#This Row],[Risk 2 simulated occurences]]*_xlfn.LOGNORM.INV(Table3[[#This Row],[RV lognorm]],(LN(ImpLow2)+LN(ImpUp2))/2,(LN(ImpUp2)-LN(ImpLow2))/3.29)</f>
        <v>0</v>
      </c>
    </row>
    <row r="4626" spans="7:13">
      <c r="G4626">
        <v>0.85056560246765878</v>
      </c>
      <c r="H4626">
        <v>0.33783159467290697</v>
      </c>
      <c r="I4626">
        <v>0.82509758687815515</v>
      </c>
      <c r="J4626">
        <f>_xlfn.BINOM.INV(BinomTrials,_xlfn.GAMMA.INV(Table3[[#This Row],[RV gamma]],GammaShape1,GammaRate1)/BinomTrials,Table3[[#This Row],[RV binom]])</f>
        <v>0</v>
      </c>
      <c r="K4626" s="1">
        <f>Table3[[#This Row],[Risk 1 Simulated occurences]]*_xlfn.LOGNORM.INV(Table3[[#This Row],[RV lognorm]],(LN(ImpLow1)+LN(ImpUp1))/2,(LN(ImpUp1)-LN(ImpLow1))/3.29)</f>
        <v>0</v>
      </c>
      <c r="L4626">
        <f>_xlfn.BINOM.INV(BinomTrials,_xlfn.GAMMA.INV(Table3[[#This Row],[RV gamma]],GammaShape2,GammaRate2)/BinomTrials,Table3[[#This Row],[RV binom]])</f>
        <v>0</v>
      </c>
      <c r="M4626" s="1">
        <f>Table3[[#This Row],[Risk 2 simulated occurences]]*_xlfn.LOGNORM.INV(Table3[[#This Row],[RV lognorm]],(LN(ImpLow2)+LN(ImpUp2))/2,(LN(ImpUp2)-LN(ImpLow2))/3.29)</f>
        <v>0</v>
      </c>
    </row>
    <row r="4627" spans="7:13">
      <c r="G4627">
        <v>0.45608067394051732</v>
      </c>
      <c r="H4627">
        <v>0.93561166754719416</v>
      </c>
      <c r="I4627">
        <v>0.41514266115387094</v>
      </c>
      <c r="J4627">
        <f>_xlfn.BINOM.INV(BinomTrials,_xlfn.GAMMA.INV(Table3[[#This Row],[RV gamma]],GammaShape1,GammaRate1)/BinomTrials,Table3[[#This Row],[RV binom]])</f>
        <v>2</v>
      </c>
      <c r="K4627" s="1">
        <f>Table3[[#This Row],[Risk 1 Simulated occurences]]*_xlfn.LOGNORM.INV(Table3[[#This Row],[RV lognorm]],(LN(ImpLow1)+LN(ImpUp1))/2,(LN(ImpUp1)-LN(ImpLow1))/3.29)</f>
        <v>54435.520871788089</v>
      </c>
      <c r="L4627">
        <f>_xlfn.BINOM.INV(BinomTrials,_xlfn.GAMMA.INV(Table3[[#This Row],[RV gamma]],GammaShape2,GammaRate2)/BinomTrials,Table3[[#This Row],[RV binom]])</f>
        <v>1</v>
      </c>
      <c r="M4627" s="1">
        <f>Table3[[#This Row],[Risk 2 simulated occurences]]*_xlfn.LOGNORM.INV(Table3[[#This Row],[RV lognorm]],(LN(ImpLow2)+LN(ImpUp2))/2,(LN(ImpUp2)-LN(ImpLow2))/3.29)</f>
        <v>2721776.0435894057</v>
      </c>
    </row>
    <row r="4628" spans="7:13">
      <c r="G4628">
        <v>0.34788691827463308</v>
      </c>
      <c r="H4628">
        <v>0.82529646569178272</v>
      </c>
      <c r="I4628">
        <v>0.30270601310893241</v>
      </c>
      <c r="J4628">
        <f>_xlfn.BINOM.INV(BinomTrials,_xlfn.GAMMA.INV(Table3[[#This Row],[RV gamma]],GammaShape1,GammaRate1)/BinomTrials,Table3[[#This Row],[RV binom]])</f>
        <v>1</v>
      </c>
      <c r="K4628" s="1">
        <f>Table3[[#This Row],[Risk 1 Simulated occurences]]*_xlfn.LOGNORM.INV(Table3[[#This Row],[RV lognorm]],(LN(ImpLow1)+LN(ImpUp1))/2,(LN(ImpUp1)-LN(ImpLow1))/3.29)</f>
        <v>22027.668966549911</v>
      </c>
      <c r="L4628">
        <f>_xlfn.BINOM.INV(BinomTrials,_xlfn.GAMMA.INV(Table3[[#This Row],[RV gamma]],GammaShape2,GammaRate2)/BinomTrials,Table3[[#This Row],[RV binom]])</f>
        <v>0</v>
      </c>
      <c r="M4628" s="1">
        <f>Table3[[#This Row],[Risk 2 simulated occurences]]*_xlfn.LOGNORM.INV(Table3[[#This Row],[RV lognorm]],(LN(ImpLow2)+LN(ImpUp2))/2,(LN(ImpUp2)-LN(ImpLow2))/3.29)</f>
        <v>0</v>
      </c>
    </row>
    <row r="4629" spans="7:13">
      <c r="G4629">
        <v>0.9354354417582208</v>
      </c>
      <c r="H4629">
        <v>0.75769888179269562</v>
      </c>
      <c r="I4629">
        <v>0.57996232182717056</v>
      </c>
      <c r="J4629">
        <f>_xlfn.BINOM.INV(BinomTrials,_xlfn.GAMMA.INV(Table3[[#This Row],[RV gamma]],GammaShape1,GammaRate1)/BinomTrials,Table3[[#This Row],[RV binom]])</f>
        <v>1</v>
      </c>
      <c r="K4629" s="1">
        <f>Table3[[#This Row],[Risk 1 Simulated occurences]]*_xlfn.LOGNORM.INV(Table3[[#This Row],[RV lognorm]],(LN(ImpLow1)+LN(ImpUp1))/2,(LN(ImpUp1)-LN(ImpLow1))/3.29)</f>
        <v>36419.71153546292</v>
      </c>
      <c r="L4629">
        <f>_xlfn.BINOM.INV(BinomTrials,_xlfn.GAMMA.INV(Table3[[#This Row],[RV gamma]],GammaShape2,GammaRate2)/BinomTrials,Table3[[#This Row],[RV binom]])</f>
        <v>0</v>
      </c>
      <c r="M4629" s="1">
        <f>Table3[[#This Row],[Risk 2 simulated occurences]]*_xlfn.LOGNORM.INV(Table3[[#This Row],[RV lognorm]],(LN(ImpLow2)+LN(ImpUp2))/2,(LN(ImpUp2)-LN(ImpLow2))/3.29)</f>
        <v>0</v>
      </c>
    </row>
    <row r="4630" spans="7:13">
      <c r="G4630">
        <v>0.8634696304162357</v>
      </c>
      <c r="H4630">
        <v>0.64510628983616192</v>
      </c>
      <c r="I4630">
        <v>0.42674294925608808</v>
      </c>
      <c r="J4630">
        <f>_xlfn.BINOM.INV(BinomTrials,_xlfn.GAMMA.INV(Table3[[#This Row],[RV gamma]],GammaShape1,GammaRate1)/BinomTrials,Table3[[#This Row],[RV binom]])</f>
        <v>1</v>
      </c>
      <c r="K4630" s="1">
        <f>Table3[[#This Row],[Risk 1 Simulated occurences]]*_xlfn.LOGNORM.INV(Table3[[#This Row],[RV lognorm]],(LN(ImpLow1)+LN(ImpUp1))/2,(LN(ImpUp1)-LN(ImpLow1))/3.29)</f>
        <v>27788.719427546148</v>
      </c>
      <c r="L4630">
        <f>_xlfn.BINOM.INV(BinomTrials,_xlfn.GAMMA.INV(Table3[[#This Row],[RV gamma]],GammaShape2,GammaRate2)/BinomTrials,Table3[[#This Row],[RV binom]])</f>
        <v>0</v>
      </c>
      <c r="M4630" s="1">
        <f>Table3[[#This Row],[Risk 2 simulated occurences]]*_xlfn.LOGNORM.INV(Table3[[#This Row],[RV lognorm]],(LN(ImpLow2)+LN(ImpUp2))/2,(LN(ImpUp2)-LN(ImpLow2))/3.29)</f>
        <v>0</v>
      </c>
    </row>
    <row r="4631" spans="7:13">
      <c r="G4631">
        <v>0.33407840567365216</v>
      </c>
      <c r="H4631">
        <v>0.30141327637313553</v>
      </c>
      <c r="I4631">
        <v>0.2687481470726189</v>
      </c>
      <c r="J4631">
        <f>_xlfn.BINOM.INV(BinomTrials,_xlfn.GAMMA.INV(Table3[[#This Row],[RV gamma]],GammaShape1,GammaRate1)/BinomTrials,Table3[[#This Row],[RV binom]])</f>
        <v>0</v>
      </c>
      <c r="K4631" s="1">
        <f>Table3[[#This Row],[Risk 1 Simulated occurences]]*_xlfn.LOGNORM.INV(Table3[[#This Row],[RV lognorm]],(LN(ImpLow1)+LN(ImpUp1))/2,(LN(ImpUp1)-LN(ImpLow1))/3.29)</f>
        <v>0</v>
      </c>
      <c r="L4631">
        <f>_xlfn.BINOM.INV(BinomTrials,_xlfn.GAMMA.INV(Table3[[#This Row],[RV gamma]],GammaShape2,GammaRate2)/BinomTrials,Table3[[#This Row],[RV binom]])</f>
        <v>0</v>
      </c>
      <c r="M4631" s="1">
        <f>Table3[[#This Row],[Risk 2 simulated occurences]]*_xlfn.LOGNORM.INV(Table3[[#This Row],[RV lognorm]],(LN(ImpLow2)+LN(ImpUp2))/2,(LN(ImpUp2)-LN(ImpLow2))/3.29)</f>
        <v>0</v>
      </c>
    </row>
    <row r="4632" spans="7:13">
      <c r="G4632">
        <v>0.85576415707159981</v>
      </c>
      <c r="H4632">
        <v>0.85293600328869001</v>
      </c>
      <c r="I4632">
        <v>0.85010784950578022</v>
      </c>
      <c r="J4632">
        <f>_xlfn.BINOM.INV(BinomTrials,_xlfn.GAMMA.INV(Table3[[#This Row],[RV gamma]],GammaShape1,GammaRate1)/BinomTrials,Table3[[#This Row],[RV binom]])</f>
        <v>1</v>
      </c>
      <c r="K4632" s="1">
        <f>Table3[[#This Row],[Risk 1 Simulated occurences]]*_xlfn.LOGNORM.INV(Table3[[#This Row],[RV lognorm]],(LN(ImpLow1)+LN(ImpUp1))/2,(LN(ImpUp1)-LN(ImpLow1))/3.29)</f>
        <v>65338.020867687788</v>
      </c>
      <c r="L4632">
        <f>_xlfn.BINOM.INV(BinomTrials,_xlfn.GAMMA.INV(Table3[[#This Row],[RV gamma]],GammaShape2,GammaRate2)/BinomTrials,Table3[[#This Row],[RV binom]])</f>
        <v>1</v>
      </c>
      <c r="M4632" s="1">
        <f>Table3[[#This Row],[Risk 2 simulated occurences]]*_xlfn.LOGNORM.INV(Table3[[#This Row],[RV lognorm]],(LN(ImpLow2)+LN(ImpUp2))/2,(LN(ImpUp2)-LN(ImpLow2))/3.29)</f>
        <v>6533802.0867687818</v>
      </c>
    </row>
    <row r="4633" spans="7:13">
      <c r="G4633">
        <v>0.82818790237800588</v>
      </c>
      <c r="H4633">
        <v>0.29540727301286873</v>
      </c>
      <c r="I4633">
        <v>0.76262664364773158</v>
      </c>
      <c r="J4633">
        <f>_xlfn.BINOM.INV(BinomTrials,_xlfn.GAMMA.INV(Table3[[#This Row],[RV gamma]],GammaShape1,GammaRate1)/BinomTrials,Table3[[#This Row],[RV binom]])</f>
        <v>0</v>
      </c>
      <c r="K4633" s="1">
        <f>Table3[[#This Row],[Risk 1 Simulated occurences]]*_xlfn.LOGNORM.INV(Table3[[#This Row],[RV lognorm]],(LN(ImpLow1)+LN(ImpUp1))/2,(LN(ImpUp1)-LN(ImpLow1))/3.29)</f>
        <v>0</v>
      </c>
      <c r="L4633">
        <f>_xlfn.BINOM.INV(BinomTrials,_xlfn.GAMMA.INV(Table3[[#This Row],[RV gamma]],GammaShape2,GammaRate2)/BinomTrials,Table3[[#This Row],[RV binom]])</f>
        <v>0</v>
      </c>
      <c r="M4633" s="1">
        <f>Table3[[#This Row],[Risk 2 simulated occurences]]*_xlfn.LOGNORM.INV(Table3[[#This Row],[RV lognorm]],(LN(ImpLow2)+LN(ImpUp2))/2,(LN(ImpUp2)-LN(ImpLow2))/3.29)</f>
        <v>0</v>
      </c>
    </row>
    <row r="4634" spans="7:13">
      <c r="G4634">
        <v>0.35407526714451393</v>
      </c>
      <c r="H4634">
        <v>0.91003752728460241</v>
      </c>
      <c r="I4634">
        <v>0.46599978742469095</v>
      </c>
      <c r="J4634">
        <f>_xlfn.BINOM.INV(BinomTrials,_xlfn.GAMMA.INV(Table3[[#This Row],[RV gamma]],GammaShape1,GammaRate1)/BinomTrials,Table3[[#This Row],[RV binom]])</f>
        <v>1</v>
      </c>
      <c r="K4634" s="1">
        <f>Table3[[#This Row],[Risk 1 Simulated occurences]]*_xlfn.LOGNORM.INV(Table3[[#This Row],[RV lognorm]],(LN(ImpLow1)+LN(ImpUp1))/2,(LN(ImpUp1)-LN(ImpLow1))/3.29)</f>
        <v>29789.556221874143</v>
      </c>
      <c r="L4634">
        <f>_xlfn.BINOM.INV(BinomTrials,_xlfn.GAMMA.INV(Table3[[#This Row],[RV gamma]],GammaShape2,GammaRate2)/BinomTrials,Table3[[#This Row],[RV binom]])</f>
        <v>1</v>
      </c>
      <c r="M4634" s="1">
        <f>Table3[[#This Row],[Risk 2 simulated occurences]]*_xlfn.LOGNORM.INV(Table3[[#This Row],[RV lognorm]],(LN(ImpLow2)+LN(ImpUp2))/2,(LN(ImpUp2)-LN(ImpLow2))/3.29)</f>
        <v>2978955.6221874156</v>
      </c>
    </row>
    <row r="4635" spans="7:13">
      <c r="G4635">
        <v>0.94301489784522674</v>
      </c>
      <c r="H4635">
        <v>7.2107231278022393E-4</v>
      </c>
      <c r="I4635">
        <v>5.8427246780333689E-2</v>
      </c>
      <c r="J4635">
        <f>_xlfn.BINOM.INV(BinomTrials,_xlfn.GAMMA.INV(Table3[[#This Row],[RV gamma]],GammaShape1,GammaRate1)/BinomTrials,Table3[[#This Row],[RV binom]])</f>
        <v>0</v>
      </c>
      <c r="K4635" s="1">
        <f>Table3[[#This Row],[Risk 1 Simulated occurences]]*_xlfn.LOGNORM.INV(Table3[[#This Row],[RV lognorm]],(LN(ImpLow1)+LN(ImpUp1))/2,(LN(ImpUp1)-LN(ImpLow1))/3.29)</f>
        <v>0</v>
      </c>
      <c r="L4635">
        <f>_xlfn.BINOM.INV(BinomTrials,_xlfn.GAMMA.INV(Table3[[#This Row],[RV gamma]],GammaShape2,GammaRate2)/BinomTrials,Table3[[#This Row],[RV binom]])</f>
        <v>0</v>
      </c>
      <c r="M4635" s="1">
        <f>Table3[[#This Row],[Risk 2 simulated occurences]]*_xlfn.LOGNORM.INV(Table3[[#This Row],[RV lognorm]],(LN(ImpLow2)+LN(ImpUp2))/2,(LN(ImpUp2)-LN(ImpLow2))/3.29)</f>
        <v>0</v>
      </c>
    </row>
    <row r="4636" spans="7:13">
      <c r="G4636">
        <v>0.25138808472612317</v>
      </c>
      <c r="H4636">
        <v>0.11906236089722363</v>
      </c>
      <c r="I4636">
        <v>0.98673663706832404</v>
      </c>
      <c r="J4636">
        <f>_xlfn.BINOM.INV(BinomTrials,_xlfn.GAMMA.INV(Table3[[#This Row],[RV gamma]],GammaShape1,GammaRate1)/BinomTrials,Table3[[#This Row],[RV binom]])</f>
        <v>0</v>
      </c>
      <c r="K4636" s="1">
        <f>Table3[[#This Row],[Risk 1 Simulated occurences]]*_xlfn.LOGNORM.INV(Table3[[#This Row],[RV lognorm]],(LN(ImpLow1)+LN(ImpUp1))/2,(LN(ImpUp1)-LN(ImpLow1))/3.29)</f>
        <v>0</v>
      </c>
      <c r="L4636">
        <f>_xlfn.BINOM.INV(BinomTrials,_xlfn.GAMMA.INV(Table3[[#This Row],[RV gamma]],GammaShape2,GammaRate2)/BinomTrials,Table3[[#This Row],[RV binom]])</f>
        <v>0</v>
      </c>
      <c r="M4636" s="1">
        <f>Table3[[#This Row],[Risk 2 simulated occurences]]*_xlfn.LOGNORM.INV(Table3[[#This Row],[RV lognorm]],(LN(ImpLow2)+LN(ImpUp2))/2,(LN(ImpUp2)-LN(ImpLow2))/3.29)</f>
        <v>0</v>
      </c>
    </row>
    <row r="4637" spans="7:13">
      <c r="G4637">
        <v>7.9539991952264674E-2</v>
      </c>
      <c r="H4637">
        <v>8.1099599637603201E-2</v>
      </c>
      <c r="I4637">
        <v>8.2659207322941727E-2</v>
      </c>
      <c r="J4637">
        <f>_xlfn.BINOM.INV(BinomTrials,_xlfn.GAMMA.INV(Table3[[#This Row],[RV gamma]],GammaShape1,GammaRate1)/BinomTrials,Table3[[#This Row],[RV binom]])</f>
        <v>0</v>
      </c>
      <c r="K4637" s="1">
        <f>Table3[[#This Row],[Risk 1 Simulated occurences]]*_xlfn.LOGNORM.INV(Table3[[#This Row],[RV lognorm]],(LN(ImpLow1)+LN(ImpUp1))/2,(LN(ImpUp1)-LN(ImpLow1))/3.29)</f>
        <v>0</v>
      </c>
      <c r="L4637">
        <f>_xlfn.BINOM.INV(BinomTrials,_xlfn.GAMMA.INV(Table3[[#This Row],[RV gamma]],GammaShape2,GammaRate2)/BinomTrials,Table3[[#This Row],[RV binom]])</f>
        <v>0</v>
      </c>
      <c r="M4637" s="1">
        <f>Table3[[#This Row],[Risk 2 simulated occurences]]*_xlfn.LOGNORM.INV(Table3[[#This Row],[RV lognorm]],(LN(ImpLow2)+LN(ImpUp2))/2,(LN(ImpUp2)-LN(ImpLow2))/3.29)</f>
        <v>0</v>
      </c>
    </row>
    <row r="4638" spans="7:13">
      <c r="G4638">
        <v>0.82864474171243829</v>
      </c>
      <c r="H4638">
        <v>4.0971109196995904E-2</v>
      </c>
      <c r="I4638">
        <v>0.2532974766815535</v>
      </c>
      <c r="J4638">
        <f>_xlfn.BINOM.INV(BinomTrials,_xlfn.GAMMA.INV(Table3[[#This Row],[RV gamma]],GammaShape1,GammaRate1)/BinomTrials,Table3[[#This Row],[RV binom]])</f>
        <v>0</v>
      </c>
      <c r="K4638" s="1">
        <f>Table3[[#This Row],[Risk 1 Simulated occurences]]*_xlfn.LOGNORM.INV(Table3[[#This Row],[RV lognorm]],(LN(ImpLow1)+LN(ImpUp1))/2,(LN(ImpUp1)-LN(ImpLow1))/3.29)</f>
        <v>0</v>
      </c>
      <c r="L4638">
        <f>_xlfn.BINOM.INV(BinomTrials,_xlfn.GAMMA.INV(Table3[[#This Row],[RV gamma]],GammaShape2,GammaRate2)/BinomTrials,Table3[[#This Row],[RV binom]])</f>
        <v>0</v>
      </c>
      <c r="M4638" s="1">
        <f>Table3[[#This Row],[Risk 2 simulated occurences]]*_xlfn.LOGNORM.INV(Table3[[#This Row],[RV lognorm]],(LN(ImpLow2)+LN(ImpUp2))/2,(LN(ImpUp2)-LN(ImpLow2))/3.29)</f>
        <v>0</v>
      </c>
    </row>
    <row r="4639" spans="7:13">
      <c r="G4639">
        <v>3.2173960950306599E-2</v>
      </c>
      <c r="H4639">
        <v>0.60143227391011655</v>
      </c>
      <c r="I4639">
        <v>0.17069058686992647</v>
      </c>
      <c r="J4639">
        <f>_xlfn.BINOM.INV(BinomTrials,_xlfn.GAMMA.INV(Table3[[#This Row],[RV gamma]],GammaShape1,GammaRate1)/BinomTrials,Table3[[#This Row],[RV binom]])</f>
        <v>0</v>
      </c>
      <c r="K4639" s="1">
        <f>Table3[[#This Row],[Risk 1 Simulated occurences]]*_xlfn.LOGNORM.INV(Table3[[#This Row],[RV lognorm]],(LN(ImpLow1)+LN(ImpUp1))/2,(LN(ImpUp1)-LN(ImpLow1))/3.29)</f>
        <v>0</v>
      </c>
      <c r="L4639">
        <f>_xlfn.BINOM.INV(BinomTrials,_xlfn.GAMMA.INV(Table3[[#This Row],[RV gamma]],GammaShape2,GammaRate2)/BinomTrials,Table3[[#This Row],[RV binom]])</f>
        <v>0</v>
      </c>
      <c r="M4639" s="1">
        <f>Table3[[#This Row],[Risk 2 simulated occurences]]*_xlfn.LOGNORM.INV(Table3[[#This Row],[RV lognorm]],(LN(ImpLow2)+LN(ImpUp2))/2,(LN(ImpUp2)-LN(ImpLow2))/3.29)</f>
        <v>0</v>
      </c>
    </row>
    <row r="4640" spans="7:13">
      <c r="G4640">
        <v>0.74776169180300167</v>
      </c>
      <c r="H4640">
        <v>0.27222760732855072</v>
      </c>
      <c r="I4640">
        <v>0.79669352285409978</v>
      </c>
      <c r="J4640">
        <f>_xlfn.BINOM.INV(BinomTrials,_xlfn.GAMMA.INV(Table3[[#This Row],[RV gamma]],GammaShape1,GammaRate1)/BinomTrials,Table3[[#This Row],[RV binom]])</f>
        <v>0</v>
      </c>
      <c r="K4640" s="1">
        <f>Table3[[#This Row],[Risk 1 Simulated occurences]]*_xlfn.LOGNORM.INV(Table3[[#This Row],[RV lognorm]],(LN(ImpLow1)+LN(ImpUp1))/2,(LN(ImpUp1)-LN(ImpLow1))/3.29)</f>
        <v>0</v>
      </c>
      <c r="L4640">
        <f>_xlfn.BINOM.INV(BinomTrials,_xlfn.GAMMA.INV(Table3[[#This Row],[RV gamma]],GammaShape2,GammaRate2)/BinomTrials,Table3[[#This Row],[RV binom]])</f>
        <v>0</v>
      </c>
      <c r="M4640" s="1">
        <f>Table3[[#This Row],[Risk 2 simulated occurences]]*_xlfn.LOGNORM.INV(Table3[[#This Row],[RV lognorm]],(LN(ImpLow2)+LN(ImpUp2))/2,(LN(ImpUp2)-LN(ImpLow2))/3.29)</f>
        <v>0</v>
      </c>
    </row>
    <row r="4641" spans="7:13">
      <c r="G4641">
        <v>0.63075413304881855</v>
      </c>
      <c r="H4641">
        <v>0.32939637095173652</v>
      </c>
      <c r="I4641">
        <v>2.8038608854654527E-2</v>
      </c>
      <c r="J4641">
        <f>_xlfn.BINOM.INV(BinomTrials,_xlfn.GAMMA.INV(Table3[[#This Row],[RV gamma]],GammaShape1,GammaRate1)/BinomTrials,Table3[[#This Row],[RV binom]])</f>
        <v>0</v>
      </c>
      <c r="K4641" s="1">
        <f>Table3[[#This Row],[Risk 1 Simulated occurences]]*_xlfn.LOGNORM.INV(Table3[[#This Row],[RV lognorm]],(LN(ImpLow1)+LN(ImpUp1))/2,(LN(ImpUp1)-LN(ImpLow1))/3.29)</f>
        <v>0</v>
      </c>
      <c r="L4641">
        <f>_xlfn.BINOM.INV(BinomTrials,_xlfn.GAMMA.INV(Table3[[#This Row],[RV gamma]],GammaShape2,GammaRate2)/BinomTrials,Table3[[#This Row],[RV binom]])</f>
        <v>0</v>
      </c>
      <c r="M4641" s="1">
        <f>Table3[[#This Row],[Risk 2 simulated occurences]]*_xlfn.LOGNORM.INV(Table3[[#This Row],[RV lognorm]],(LN(ImpLow2)+LN(ImpUp2))/2,(LN(ImpUp2)-LN(ImpLow2))/3.29)</f>
        <v>0</v>
      </c>
    </row>
    <row r="4642" spans="7:13">
      <c r="G4642">
        <v>8.4714151492674902E-2</v>
      </c>
      <c r="H4642">
        <v>0.16480658583566854</v>
      </c>
      <c r="I4642">
        <v>0.24489902017866216</v>
      </c>
      <c r="J4642">
        <f>_xlfn.BINOM.INV(BinomTrials,_xlfn.GAMMA.INV(Table3[[#This Row],[RV gamma]],GammaShape1,GammaRate1)/BinomTrials,Table3[[#This Row],[RV binom]])</f>
        <v>0</v>
      </c>
      <c r="K4642" s="1">
        <f>Table3[[#This Row],[Risk 1 Simulated occurences]]*_xlfn.LOGNORM.INV(Table3[[#This Row],[RV lognorm]],(LN(ImpLow1)+LN(ImpUp1))/2,(LN(ImpUp1)-LN(ImpLow1))/3.29)</f>
        <v>0</v>
      </c>
      <c r="L4642">
        <f>_xlfn.BINOM.INV(BinomTrials,_xlfn.GAMMA.INV(Table3[[#This Row],[RV gamma]],GammaShape2,GammaRate2)/BinomTrials,Table3[[#This Row],[RV binom]])</f>
        <v>0</v>
      </c>
      <c r="M4642" s="1">
        <f>Table3[[#This Row],[Risk 2 simulated occurences]]*_xlfn.LOGNORM.INV(Table3[[#This Row],[RV lognorm]],(LN(ImpLow2)+LN(ImpUp2))/2,(LN(ImpUp2)-LN(ImpLow2))/3.29)</f>
        <v>0</v>
      </c>
    </row>
    <row r="4643" spans="7:13">
      <c r="G4643">
        <v>0.79074413738713789</v>
      </c>
      <c r="H4643">
        <v>0.90428814008100333</v>
      </c>
      <c r="I4643">
        <v>1.7832142774868824E-2</v>
      </c>
      <c r="J4643">
        <f>_xlfn.BINOM.INV(BinomTrials,_xlfn.GAMMA.INV(Table3[[#This Row],[RV gamma]],GammaShape1,GammaRate1)/BinomTrials,Table3[[#This Row],[RV binom]])</f>
        <v>2</v>
      </c>
      <c r="K4643" s="1">
        <f>Table3[[#This Row],[Risk 1 Simulated occurences]]*_xlfn.LOGNORM.INV(Table3[[#This Row],[RV lognorm]],(LN(ImpLow1)+LN(ImpUp1))/2,(LN(ImpUp1)-LN(ImpLow1))/3.29)</f>
        <v>14538.141568814164</v>
      </c>
      <c r="L4643">
        <f>_xlfn.BINOM.INV(BinomTrials,_xlfn.GAMMA.INV(Table3[[#This Row],[RV gamma]],GammaShape2,GammaRate2)/BinomTrials,Table3[[#This Row],[RV binom]])</f>
        <v>1</v>
      </c>
      <c r="M4643" s="1">
        <f>Table3[[#This Row],[Risk 2 simulated occurences]]*_xlfn.LOGNORM.INV(Table3[[#This Row],[RV lognorm]],(LN(ImpLow2)+LN(ImpUp2))/2,(LN(ImpUp2)-LN(ImpLow2))/3.29)</f>
        <v>726907.07844070718</v>
      </c>
    </row>
    <row r="4644" spans="7:13">
      <c r="G4644">
        <v>3.671706562708927E-2</v>
      </c>
      <c r="H4644">
        <v>0.37077034142369886</v>
      </c>
      <c r="I4644">
        <v>0.70482361722030851</v>
      </c>
      <c r="J4644">
        <f>_xlfn.BINOM.INV(BinomTrials,_xlfn.GAMMA.INV(Table3[[#This Row],[RV gamma]],GammaShape1,GammaRate1)/BinomTrials,Table3[[#This Row],[RV binom]])</f>
        <v>0</v>
      </c>
      <c r="K4644" s="1">
        <f>Table3[[#This Row],[Risk 1 Simulated occurences]]*_xlfn.LOGNORM.INV(Table3[[#This Row],[RV lognorm]],(LN(ImpLow1)+LN(ImpUp1))/2,(LN(ImpUp1)-LN(ImpLow1))/3.29)</f>
        <v>0</v>
      </c>
      <c r="L4644">
        <f>_xlfn.BINOM.INV(BinomTrials,_xlfn.GAMMA.INV(Table3[[#This Row],[RV gamma]],GammaShape2,GammaRate2)/BinomTrials,Table3[[#This Row],[RV binom]])</f>
        <v>0</v>
      </c>
      <c r="M4644" s="1">
        <f>Table3[[#This Row],[Risk 2 simulated occurences]]*_xlfn.LOGNORM.INV(Table3[[#This Row],[RV lognorm]],(LN(ImpLow2)+LN(ImpUp2))/2,(LN(ImpUp2)-LN(ImpLow2))/3.29)</f>
        <v>0</v>
      </c>
    </row>
    <row r="4645" spans="7:13">
      <c r="G4645">
        <v>0.10372199448930193</v>
      </c>
      <c r="H4645">
        <v>0.53712830810673917</v>
      </c>
      <c r="I4645">
        <v>0.97053462172417648</v>
      </c>
      <c r="J4645">
        <f>_xlfn.BINOM.INV(BinomTrials,_xlfn.GAMMA.INV(Table3[[#This Row],[RV gamma]],GammaShape1,GammaRate1)/BinomTrials,Table3[[#This Row],[RV binom]])</f>
        <v>0</v>
      </c>
      <c r="K4645" s="1">
        <f>Table3[[#This Row],[Risk 1 Simulated occurences]]*_xlfn.LOGNORM.INV(Table3[[#This Row],[RV lognorm]],(LN(ImpLow1)+LN(ImpUp1))/2,(LN(ImpUp1)-LN(ImpLow1))/3.29)</f>
        <v>0</v>
      </c>
      <c r="L4645">
        <f>_xlfn.BINOM.INV(BinomTrials,_xlfn.GAMMA.INV(Table3[[#This Row],[RV gamma]],GammaShape2,GammaRate2)/BinomTrials,Table3[[#This Row],[RV binom]])</f>
        <v>0</v>
      </c>
      <c r="M4645" s="1">
        <f>Table3[[#This Row],[Risk 2 simulated occurences]]*_xlfn.LOGNORM.INV(Table3[[#This Row],[RV lognorm]],(LN(ImpLow2)+LN(ImpUp2))/2,(LN(ImpUp2)-LN(ImpLow2))/3.29)</f>
        <v>0</v>
      </c>
    </row>
    <row r="4646" spans="7:13">
      <c r="G4646">
        <v>0.25556138169745046</v>
      </c>
      <c r="H4646">
        <v>0.51547434996602792</v>
      </c>
      <c r="I4646">
        <v>0.77538731823460538</v>
      </c>
      <c r="J4646">
        <f>_xlfn.BINOM.INV(BinomTrials,_xlfn.GAMMA.INV(Table3[[#This Row],[RV gamma]],GammaShape1,GammaRate1)/BinomTrials,Table3[[#This Row],[RV binom]])</f>
        <v>0</v>
      </c>
      <c r="K4646" s="1">
        <f>Table3[[#This Row],[Risk 1 Simulated occurences]]*_xlfn.LOGNORM.INV(Table3[[#This Row],[RV lognorm]],(LN(ImpLow1)+LN(ImpUp1))/2,(LN(ImpUp1)-LN(ImpLow1))/3.29)</f>
        <v>0</v>
      </c>
      <c r="L4646">
        <f>_xlfn.BINOM.INV(BinomTrials,_xlfn.GAMMA.INV(Table3[[#This Row],[RV gamma]],GammaShape2,GammaRate2)/BinomTrials,Table3[[#This Row],[RV binom]])</f>
        <v>0</v>
      </c>
      <c r="M4646" s="1">
        <f>Table3[[#This Row],[Risk 2 simulated occurences]]*_xlfn.LOGNORM.INV(Table3[[#This Row],[RV lognorm]],(LN(ImpLow2)+LN(ImpUp2))/2,(LN(ImpUp2)-LN(ImpLow2))/3.29)</f>
        <v>0</v>
      </c>
    </row>
    <row r="4647" spans="7:13">
      <c r="G4647">
        <v>0.2201421890501595</v>
      </c>
      <c r="H4647">
        <v>0.57739987903153522</v>
      </c>
      <c r="I4647">
        <v>0.93465756901291086</v>
      </c>
      <c r="J4647">
        <f>_xlfn.BINOM.INV(BinomTrials,_xlfn.GAMMA.INV(Table3[[#This Row],[RV gamma]],GammaShape1,GammaRate1)/BinomTrials,Table3[[#This Row],[RV binom]])</f>
        <v>0</v>
      </c>
      <c r="K4647" s="1">
        <f>Table3[[#This Row],[Risk 1 Simulated occurences]]*_xlfn.LOGNORM.INV(Table3[[#This Row],[RV lognorm]],(LN(ImpLow1)+LN(ImpUp1))/2,(LN(ImpUp1)-LN(ImpLow1))/3.29)</f>
        <v>0</v>
      </c>
      <c r="L4647">
        <f>_xlfn.BINOM.INV(BinomTrials,_xlfn.GAMMA.INV(Table3[[#This Row],[RV gamma]],GammaShape2,GammaRate2)/BinomTrials,Table3[[#This Row],[RV binom]])</f>
        <v>0</v>
      </c>
      <c r="M4647" s="1">
        <f>Table3[[#This Row],[Risk 2 simulated occurences]]*_xlfn.LOGNORM.INV(Table3[[#This Row],[RV lognorm]],(LN(ImpLow2)+LN(ImpUp2))/2,(LN(ImpUp2)-LN(ImpLow2))/3.29)</f>
        <v>0</v>
      </c>
    </row>
    <row r="4648" spans="7:13">
      <c r="G4648">
        <v>0.92977136603080268</v>
      </c>
      <c r="H4648">
        <v>0.35976688301179877</v>
      </c>
      <c r="I4648">
        <v>0.78976239999279496</v>
      </c>
      <c r="J4648">
        <f>_xlfn.BINOM.INV(BinomTrials,_xlfn.GAMMA.INV(Table3[[#This Row],[RV gamma]],GammaShape1,GammaRate1)/BinomTrials,Table3[[#This Row],[RV binom]])</f>
        <v>0</v>
      </c>
      <c r="K4648" s="1">
        <f>Table3[[#This Row],[Risk 1 Simulated occurences]]*_xlfn.LOGNORM.INV(Table3[[#This Row],[RV lognorm]],(LN(ImpLow1)+LN(ImpUp1))/2,(LN(ImpUp1)-LN(ImpLow1))/3.29)</f>
        <v>0</v>
      </c>
      <c r="L4648">
        <f>_xlfn.BINOM.INV(BinomTrials,_xlfn.GAMMA.INV(Table3[[#This Row],[RV gamma]],GammaShape2,GammaRate2)/BinomTrials,Table3[[#This Row],[RV binom]])</f>
        <v>0</v>
      </c>
      <c r="M4648" s="1">
        <f>Table3[[#This Row],[Risk 2 simulated occurences]]*_xlfn.LOGNORM.INV(Table3[[#This Row],[RV lognorm]],(LN(ImpLow2)+LN(ImpUp2))/2,(LN(ImpUp2)-LN(ImpLow2))/3.29)</f>
        <v>0</v>
      </c>
    </row>
    <row r="4649" spans="7:13">
      <c r="G4649">
        <v>0.66734887970022339</v>
      </c>
      <c r="H4649">
        <v>0.6020027793021886</v>
      </c>
      <c r="I4649">
        <v>0.53665667890415369</v>
      </c>
      <c r="J4649">
        <f>_xlfn.BINOM.INV(BinomTrials,_xlfn.GAMMA.INV(Table3[[#This Row],[RV gamma]],GammaShape1,GammaRate1)/BinomTrials,Table3[[#This Row],[RV binom]])</f>
        <v>1</v>
      </c>
      <c r="K4649" s="1">
        <f>Table3[[#This Row],[Risk 1 Simulated occurences]]*_xlfn.LOGNORM.INV(Table3[[#This Row],[RV lognorm]],(LN(ImpLow1)+LN(ImpUp1))/2,(LN(ImpUp1)-LN(ImpLow1))/3.29)</f>
        <v>33726.236883852172</v>
      </c>
      <c r="L4649">
        <f>_xlfn.BINOM.INV(BinomTrials,_xlfn.GAMMA.INV(Table3[[#This Row],[RV gamma]],GammaShape2,GammaRate2)/BinomTrials,Table3[[#This Row],[RV binom]])</f>
        <v>0</v>
      </c>
      <c r="M4649" s="1">
        <f>Table3[[#This Row],[Risk 2 simulated occurences]]*_xlfn.LOGNORM.INV(Table3[[#This Row],[RV lognorm]],(LN(ImpLow2)+LN(ImpUp2))/2,(LN(ImpUp2)-LN(ImpLow2))/3.29)</f>
        <v>0</v>
      </c>
    </row>
    <row r="4650" spans="7:13">
      <c r="G4650">
        <v>0.13262112165457621</v>
      </c>
      <c r="H4650">
        <v>0.86071173188309735</v>
      </c>
      <c r="I4650">
        <v>0.58880234211161842</v>
      </c>
      <c r="J4650">
        <f>_xlfn.BINOM.INV(BinomTrials,_xlfn.GAMMA.INV(Table3[[#This Row],[RV gamma]],GammaShape1,GammaRate1)/BinomTrials,Table3[[#This Row],[RV binom]])</f>
        <v>1</v>
      </c>
      <c r="K4650" s="1">
        <f>Table3[[#This Row],[Risk 1 Simulated occurences]]*_xlfn.LOGNORM.INV(Table3[[#This Row],[RV lognorm]],(LN(ImpLow1)+LN(ImpUp1))/2,(LN(ImpUp1)-LN(ImpLow1))/3.29)</f>
        <v>37002.112137485034</v>
      </c>
      <c r="L4650">
        <f>_xlfn.BINOM.INV(BinomTrials,_xlfn.GAMMA.INV(Table3[[#This Row],[RV gamma]],GammaShape2,GammaRate2)/BinomTrials,Table3[[#This Row],[RV binom]])</f>
        <v>0</v>
      </c>
      <c r="M4650" s="1">
        <f>Table3[[#This Row],[Risk 2 simulated occurences]]*_xlfn.LOGNORM.INV(Table3[[#This Row],[RV lognorm]],(LN(ImpLow2)+LN(ImpUp2))/2,(LN(ImpUp2)-LN(ImpLow2))/3.29)</f>
        <v>0</v>
      </c>
    </row>
    <row r="4651" spans="7:13">
      <c r="G4651">
        <v>0.9631916484624109</v>
      </c>
      <c r="H4651">
        <v>0.98207775921657581</v>
      </c>
      <c r="I4651">
        <v>9.6386997074068988E-4</v>
      </c>
      <c r="J4651">
        <f>_xlfn.BINOM.INV(BinomTrials,_xlfn.GAMMA.INV(Table3[[#This Row],[RV gamma]],GammaShape1,GammaRate1)/BinomTrials,Table3[[#This Row],[RV binom]])</f>
        <v>3</v>
      </c>
      <c r="K4651" s="1">
        <f>Table3[[#This Row],[Risk 1 Simulated occurences]]*_xlfn.LOGNORM.INV(Table3[[#This Row],[RV lognorm]],(LN(ImpLow1)+LN(ImpUp1))/2,(LN(ImpUp1)-LN(ImpLow1))/3.29)</f>
        <v>10827.396712107053</v>
      </c>
      <c r="L4651">
        <f>_xlfn.BINOM.INV(BinomTrials,_xlfn.GAMMA.INV(Table3[[#This Row],[RV gamma]],GammaShape2,GammaRate2)/BinomTrials,Table3[[#This Row],[RV binom]])</f>
        <v>2</v>
      </c>
      <c r="M4651" s="1">
        <f>Table3[[#This Row],[Risk 2 simulated occurences]]*_xlfn.LOGNORM.INV(Table3[[#This Row],[RV lognorm]],(LN(ImpLow2)+LN(ImpUp2))/2,(LN(ImpUp2)-LN(ImpLow2))/3.29)</f>
        <v>721826.4474738026</v>
      </c>
    </row>
    <row r="4652" spans="7:13">
      <c r="G4652">
        <v>0.36203570773919846</v>
      </c>
      <c r="H4652">
        <v>0.7808991529889866</v>
      </c>
      <c r="I4652">
        <v>0.19976259823877485</v>
      </c>
      <c r="J4652">
        <f>_xlfn.BINOM.INV(BinomTrials,_xlfn.GAMMA.INV(Table3[[#This Row],[RV gamma]],GammaShape1,GammaRate1)/BinomTrials,Table3[[#This Row],[RV binom]])</f>
        <v>1</v>
      </c>
      <c r="K4652" s="1">
        <f>Table3[[#This Row],[Risk 1 Simulated occurences]]*_xlfn.LOGNORM.INV(Table3[[#This Row],[RV lognorm]],(LN(ImpLow1)+LN(ImpUp1))/2,(LN(ImpUp1)-LN(ImpLow1))/3.29)</f>
        <v>17535.987957096902</v>
      </c>
      <c r="L4652">
        <f>_xlfn.BINOM.INV(BinomTrials,_xlfn.GAMMA.INV(Table3[[#This Row],[RV gamma]],GammaShape2,GammaRate2)/BinomTrials,Table3[[#This Row],[RV binom]])</f>
        <v>0</v>
      </c>
      <c r="M4652" s="1">
        <f>Table3[[#This Row],[Risk 2 simulated occurences]]*_xlfn.LOGNORM.INV(Table3[[#This Row],[RV lognorm]],(LN(ImpLow2)+LN(ImpUp2))/2,(LN(ImpUp2)-LN(ImpLow2))/3.29)</f>
        <v>0</v>
      </c>
    </row>
    <row r="4653" spans="7:13">
      <c r="G4653">
        <v>0.73413997270825315</v>
      </c>
      <c r="H4653">
        <v>0.57206428589861114</v>
      </c>
      <c r="I4653">
        <v>0.40998859908896901</v>
      </c>
      <c r="J4653">
        <f>_xlfn.BINOM.INV(BinomTrials,_xlfn.GAMMA.INV(Table3[[#This Row],[RV gamma]],GammaShape1,GammaRate1)/BinomTrials,Table3[[#This Row],[RV binom]])</f>
        <v>0</v>
      </c>
      <c r="K4653" s="1">
        <f>Table3[[#This Row],[Risk 1 Simulated occurences]]*_xlfn.LOGNORM.INV(Table3[[#This Row],[RV lognorm]],(LN(ImpLow1)+LN(ImpUp1))/2,(LN(ImpUp1)-LN(ImpLow1))/3.29)</f>
        <v>0</v>
      </c>
      <c r="L4653">
        <f>_xlfn.BINOM.INV(BinomTrials,_xlfn.GAMMA.INV(Table3[[#This Row],[RV gamma]],GammaShape2,GammaRate2)/BinomTrials,Table3[[#This Row],[RV binom]])</f>
        <v>0</v>
      </c>
      <c r="M4653" s="1">
        <f>Table3[[#This Row],[Risk 2 simulated occurences]]*_xlfn.LOGNORM.INV(Table3[[#This Row],[RV lognorm]],(LN(ImpLow2)+LN(ImpUp2))/2,(LN(ImpUp2)-LN(ImpLow2))/3.29)</f>
        <v>0</v>
      </c>
    </row>
    <row r="4654" spans="7:13">
      <c r="G4654">
        <v>0.69052130761114938</v>
      </c>
      <c r="H4654">
        <v>0.68445309795646603</v>
      </c>
      <c r="I4654">
        <v>0.67838488830178267</v>
      </c>
      <c r="J4654">
        <f>_xlfn.BINOM.INV(BinomTrials,_xlfn.GAMMA.INV(Table3[[#This Row],[RV gamma]],GammaShape1,GammaRate1)/BinomTrials,Table3[[#This Row],[RV binom]])</f>
        <v>1</v>
      </c>
      <c r="K4654" s="1">
        <f>Table3[[#This Row],[Risk 1 Simulated occurences]]*_xlfn.LOGNORM.INV(Table3[[#This Row],[RV lognorm]],(LN(ImpLow1)+LN(ImpUp1))/2,(LN(ImpUp1)-LN(ImpLow1))/3.29)</f>
        <v>43730.693934585564</v>
      </c>
      <c r="L4654">
        <f>_xlfn.BINOM.INV(BinomTrials,_xlfn.GAMMA.INV(Table3[[#This Row],[RV gamma]],GammaShape2,GammaRate2)/BinomTrials,Table3[[#This Row],[RV binom]])</f>
        <v>0</v>
      </c>
      <c r="M4654" s="1">
        <f>Table3[[#This Row],[Risk 2 simulated occurences]]*_xlfn.LOGNORM.INV(Table3[[#This Row],[RV lognorm]],(LN(ImpLow2)+LN(ImpUp2))/2,(LN(ImpUp2)-LN(ImpLow2))/3.29)</f>
        <v>0</v>
      </c>
    </row>
    <row r="4655" spans="7:13">
      <c r="G4655">
        <v>0.59161702058818988</v>
      </c>
      <c r="H4655">
        <v>0.60321735432521317</v>
      </c>
      <c r="I4655">
        <v>0.61481768806223647</v>
      </c>
      <c r="J4655">
        <f>_xlfn.BINOM.INV(BinomTrials,_xlfn.GAMMA.INV(Table3[[#This Row],[RV gamma]],GammaShape1,GammaRate1)/BinomTrials,Table3[[#This Row],[RV binom]])</f>
        <v>1</v>
      </c>
      <c r="K4655" s="1">
        <f>Table3[[#This Row],[Risk 1 Simulated occurences]]*_xlfn.LOGNORM.INV(Table3[[#This Row],[RV lognorm]],(LN(ImpLow1)+LN(ImpUp1))/2,(LN(ImpUp1)-LN(ImpLow1))/3.29)</f>
        <v>38790.269052324322</v>
      </c>
      <c r="L4655">
        <f>_xlfn.BINOM.INV(BinomTrials,_xlfn.GAMMA.INV(Table3[[#This Row],[RV gamma]],GammaShape2,GammaRate2)/BinomTrials,Table3[[#This Row],[RV binom]])</f>
        <v>0</v>
      </c>
      <c r="M4655" s="1">
        <f>Table3[[#This Row],[Risk 2 simulated occurences]]*_xlfn.LOGNORM.INV(Table3[[#This Row],[RV lognorm]],(LN(ImpLow2)+LN(ImpUp2))/2,(LN(ImpUp2)-LN(ImpLow2))/3.29)</f>
        <v>0</v>
      </c>
    </row>
    <row r="4656" spans="7:13">
      <c r="G4656">
        <v>0.30726502570661951</v>
      </c>
      <c r="H4656">
        <v>0.27407414385772971</v>
      </c>
      <c r="I4656">
        <v>0.24088326200883989</v>
      </c>
      <c r="J4656">
        <f>_xlfn.BINOM.INV(BinomTrials,_xlfn.GAMMA.INV(Table3[[#This Row],[RV gamma]],GammaShape1,GammaRate1)/BinomTrials,Table3[[#This Row],[RV binom]])</f>
        <v>0</v>
      </c>
      <c r="K4656" s="1">
        <f>Table3[[#This Row],[Risk 1 Simulated occurences]]*_xlfn.LOGNORM.INV(Table3[[#This Row],[RV lognorm]],(LN(ImpLow1)+LN(ImpUp1))/2,(LN(ImpUp1)-LN(ImpLow1))/3.29)</f>
        <v>0</v>
      </c>
      <c r="L4656">
        <f>_xlfn.BINOM.INV(BinomTrials,_xlfn.GAMMA.INV(Table3[[#This Row],[RV gamma]],GammaShape2,GammaRate2)/BinomTrials,Table3[[#This Row],[RV binom]])</f>
        <v>0</v>
      </c>
      <c r="M4656" s="1">
        <f>Table3[[#This Row],[Risk 2 simulated occurences]]*_xlfn.LOGNORM.INV(Table3[[#This Row],[RV lognorm]],(LN(ImpLow2)+LN(ImpUp2))/2,(LN(ImpUp2)-LN(ImpLow2))/3.29)</f>
        <v>0</v>
      </c>
    </row>
    <row r="4657" spans="7:13">
      <c r="G4657">
        <v>0.20328705115396858</v>
      </c>
      <c r="H4657">
        <v>0.36413581686286994</v>
      </c>
      <c r="I4657">
        <v>0.52498458257177127</v>
      </c>
      <c r="J4657">
        <f>_xlfn.BINOM.INV(BinomTrials,_xlfn.GAMMA.INV(Table3[[#This Row],[RV gamma]],GammaShape1,GammaRate1)/BinomTrials,Table3[[#This Row],[RV binom]])</f>
        <v>0</v>
      </c>
      <c r="K4657" s="1">
        <f>Table3[[#This Row],[Risk 1 Simulated occurences]]*_xlfn.LOGNORM.INV(Table3[[#This Row],[RV lognorm]],(LN(ImpLow1)+LN(ImpUp1))/2,(LN(ImpUp1)-LN(ImpLow1))/3.29)</f>
        <v>0</v>
      </c>
      <c r="L4657">
        <f>_xlfn.BINOM.INV(BinomTrials,_xlfn.GAMMA.INV(Table3[[#This Row],[RV gamma]],GammaShape2,GammaRate2)/BinomTrials,Table3[[#This Row],[RV binom]])</f>
        <v>0</v>
      </c>
      <c r="M4657" s="1">
        <f>Table3[[#This Row],[Risk 2 simulated occurences]]*_xlfn.LOGNORM.INV(Table3[[#This Row],[RV lognorm]],(LN(ImpLow2)+LN(ImpUp2))/2,(LN(ImpUp2)-LN(ImpLow2))/3.29)</f>
        <v>0</v>
      </c>
    </row>
    <row r="4658" spans="7:13">
      <c r="G4658">
        <v>0.64546874474988725</v>
      </c>
      <c r="H4658">
        <v>3.0674014254787014E-2</v>
      </c>
      <c r="I4658">
        <v>0.41587928375968675</v>
      </c>
      <c r="J4658">
        <f>_xlfn.BINOM.INV(BinomTrials,_xlfn.GAMMA.INV(Table3[[#This Row],[RV gamma]],GammaShape1,GammaRate1)/BinomTrials,Table3[[#This Row],[RV binom]])</f>
        <v>0</v>
      </c>
      <c r="K4658" s="1">
        <f>Table3[[#This Row],[Risk 1 Simulated occurences]]*_xlfn.LOGNORM.INV(Table3[[#This Row],[RV lognorm]],(LN(ImpLow1)+LN(ImpUp1))/2,(LN(ImpUp1)-LN(ImpLow1))/3.29)</f>
        <v>0</v>
      </c>
      <c r="L4658">
        <f>_xlfn.BINOM.INV(BinomTrials,_xlfn.GAMMA.INV(Table3[[#This Row],[RV gamma]],GammaShape2,GammaRate2)/BinomTrials,Table3[[#This Row],[RV binom]])</f>
        <v>0</v>
      </c>
      <c r="M4658" s="1">
        <f>Table3[[#This Row],[Risk 2 simulated occurences]]*_xlfn.LOGNORM.INV(Table3[[#This Row],[RV lognorm]],(LN(ImpLow2)+LN(ImpUp2))/2,(LN(ImpUp2)-LN(ImpLow2))/3.29)</f>
        <v>0</v>
      </c>
    </row>
    <row r="4659" spans="7:13">
      <c r="G4659">
        <v>0.39319301135521056</v>
      </c>
      <c r="H4659">
        <v>0.53815758020531268</v>
      </c>
      <c r="I4659">
        <v>0.68312214905541491</v>
      </c>
      <c r="J4659">
        <f>_xlfn.BINOM.INV(BinomTrials,_xlfn.GAMMA.INV(Table3[[#This Row],[RV gamma]],GammaShape1,GammaRate1)/BinomTrials,Table3[[#This Row],[RV binom]])</f>
        <v>0</v>
      </c>
      <c r="K4659" s="1">
        <f>Table3[[#This Row],[Risk 1 Simulated occurences]]*_xlfn.LOGNORM.INV(Table3[[#This Row],[RV lognorm]],(LN(ImpLow1)+LN(ImpUp1))/2,(LN(ImpUp1)-LN(ImpLow1))/3.29)</f>
        <v>0</v>
      </c>
      <c r="L4659">
        <f>_xlfn.BINOM.INV(BinomTrials,_xlfn.GAMMA.INV(Table3[[#This Row],[RV gamma]],GammaShape2,GammaRate2)/BinomTrials,Table3[[#This Row],[RV binom]])</f>
        <v>0</v>
      </c>
      <c r="M4659" s="1">
        <f>Table3[[#This Row],[Risk 2 simulated occurences]]*_xlfn.LOGNORM.INV(Table3[[#This Row],[RV lognorm]],(LN(ImpLow2)+LN(ImpUp2))/2,(LN(ImpUp2)-LN(ImpLow2))/3.29)</f>
        <v>0</v>
      </c>
    </row>
    <row r="4660" spans="7:13">
      <c r="G4660">
        <v>0.39494184702399271</v>
      </c>
      <c r="H4660">
        <v>0.81445051069112984</v>
      </c>
      <c r="I4660">
        <v>0.23395917435826696</v>
      </c>
      <c r="J4660">
        <f>_xlfn.BINOM.INV(BinomTrials,_xlfn.GAMMA.INV(Table3[[#This Row],[RV gamma]],GammaShape1,GammaRate1)/BinomTrials,Table3[[#This Row],[RV binom]])</f>
        <v>1</v>
      </c>
      <c r="K4660" s="1">
        <f>Table3[[#This Row],[Risk 1 Simulated occurences]]*_xlfn.LOGNORM.INV(Table3[[#This Row],[RV lognorm]],(LN(ImpLow1)+LN(ImpUp1))/2,(LN(ImpUp1)-LN(ImpLow1))/3.29)</f>
        <v>19027.019398372555</v>
      </c>
      <c r="L4660">
        <f>_xlfn.BINOM.INV(BinomTrials,_xlfn.GAMMA.INV(Table3[[#This Row],[RV gamma]],GammaShape2,GammaRate2)/BinomTrials,Table3[[#This Row],[RV binom]])</f>
        <v>0</v>
      </c>
      <c r="M4660" s="1">
        <f>Table3[[#This Row],[Risk 2 simulated occurences]]*_xlfn.LOGNORM.INV(Table3[[#This Row],[RV lognorm]],(LN(ImpLow2)+LN(ImpUp2))/2,(LN(ImpUp2)-LN(ImpLow2))/3.29)</f>
        <v>0</v>
      </c>
    </row>
    <row r="4661" spans="7:13">
      <c r="G4661">
        <v>0.78762293224577928</v>
      </c>
      <c r="H4661">
        <v>0.46973318581922596</v>
      </c>
      <c r="I4661">
        <v>0.15184343939267259</v>
      </c>
      <c r="J4661">
        <f>_xlfn.BINOM.INV(BinomTrials,_xlfn.GAMMA.INV(Table3[[#This Row],[RV gamma]],GammaShape1,GammaRate1)/BinomTrials,Table3[[#This Row],[RV binom]])</f>
        <v>0</v>
      </c>
      <c r="K4661" s="1">
        <f>Table3[[#This Row],[Risk 1 Simulated occurences]]*_xlfn.LOGNORM.INV(Table3[[#This Row],[RV lognorm]],(LN(ImpLow1)+LN(ImpUp1))/2,(LN(ImpUp1)-LN(ImpLow1))/3.29)</f>
        <v>0</v>
      </c>
      <c r="L4661">
        <f>_xlfn.BINOM.INV(BinomTrials,_xlfn.GAMMA.INV(Table3[[#This Row],[RV gamma]],GammaShape2,GammaRate2)/BinomTrials,Table3[[#This Row],[RV binom]])</f>
        <v>0</v>
      </c>
      <c r="M4661" s="1">
        <f>Table3[[#This Row],[Risk 2 simulated occurences]]*_xlfn.LOGNORM.INV(Table3[[#This Row],[RV lognorm]],(LN(ImpLow2)+LN(ImpUp2))/2,(LN(ImpUp2)-LN(ImpLow2))/3.29)</f>
        <v>0</v>
      </c>
    </row>
    <row r="4662" spans="7:13">
      <c r="G4662">
        <v>0.57862225481244844</v>
      </c>
      <c r="H4662">
        <v>0.80565406373033954</v>
      </c>
      <c r="I4662">
        <v>3.2685872648230696E-2</v>
      </c>
      <c r="J4662">
        <f>_xlfn.BINOM.INV(BinomTrials,_xlfn.GAMMA.INV(Table3[[#This Row],[RV gamma]],GammaShape1,GammaRate1)/BinomTrials,Table3[[#This Row],[RV binom]])</f>
        <v>1</v>
      </c>
      <c r="K4662" s="1">
        <f>Table3[[#This Row],[Risk 1 Simulated occurences]]*_xlfn.LOGNORM.INV(Table3[[#This Row],[RV lognorm]],(LN(ImpLow1)+LN(ImpUp1))/2,(LN(ImpUp1)-LN(ImpLow1))/3.29)</f>
        <v>8707.7623948687342</v>
      </c>
      <c r="L4662">
        <f>_xlfn.BINOM.INV(BinomTrials,_xlfn.GAMMA.INV(Table3[[#This Row],[RV gamma]],GammaShape2,GammaRate2)/BinomTrials,Table3[[#This Row],[RV binom]])</f>
        <v>0</v>
      </c>
      <c r="M4662" s="1">
        <f>Table3[[#This Row],[Risk 2 simulated occurences]]*_xlfn.LOGNORM.INV(Table3[[#This Row],[RV lognorm]],(LN(ImpLow2)+LN(ImpUp2))/2,(LN(ImpUp2)-LN(ImpLow2))/3.29)</f>
        <v>0</v>
      </c>
    </row>
    <row r="4663" spans="7:13">
      <c r="G4663">
        <v>0.90423663282032896</v>
      </c>
      <c r="H4663">
        <v>0.62784911581680602</v>
      </c>
      <c r="I4663">
        <v>0.35146159881328309</v>
      </c>
      <c r="J4663">
        <f>_xlfn.BINOM.INV(BinomTrials,_xlfn.GAMMA.INV(Table3[[#This Row],[RV gamma]],GammaShape1,GammaRate1)/BinomTrials,Table3[[#This Row],[RV binom]])</f>
        <v>1</v>
      </c>
      <c r="K4663" s="1">
        <f>Table3[[#This Row],[Risk 1 Simulated occurences]]*_xlfn.LOGNORM.INV(Table3[[#This Row],[RV lognorm]],(LN(ImpLow1)+LN(ImpUp1))/2,(LN(ImpUp1)-LN(ImpLow1))/3.29)</f>
        <v>24214.73970934864</v>
      </c>
      <c r="L4663">
        <f>_xlfn.BINOM.INV(BinomTrials,_xlfn.GAMMA.INV(Table3[[#This Row],[RV gamma]],GammaShape2,GammaRate2)/BinomTrials,Table3[[#This Row],[RV binom]])</f>
        <v>0</v>
      </c>
      <c r="M4663" s="1">
        <f>Table3[[#This Row],[Risk 2 simulated occurences]]*_xlfn.LOGNORM.INV(Table3[[#This Row],[RV lognorm]],(LN(ImpLow2)+LN(ImpUp2))/2,(LN(ImpUp2)-LN(ImpLow2))/3.29)</f>
        <v>0</v>
      </c>
    </row>
    <row r="4664" spans="7:13">
      <c r="G4664">
        <v>0.50508781126937263</v>
      </c>
      <c r="H4664">
        <v>0.26008953305896815</v>
      </c>
      <c r="I4664">
        <v>1.5091254848563697E-2</v>
      </c>
      <c r="J4664">
        <f>_xlfn.BINOM.INV(BinomTrials,_xlfn.GAMMA.INV(Table3[[#This Row],[RV gamma]],GammaShape1,GammaRate1)/BinomTrials,Table3[[#This Row],[RV binom]])</f>
        <v>0</v>
      </c>
      <c r="K4664" s="1">
        <f>Table3[[#This Row],[Risk 1 Simulated occurences]]*_xlfn.LOGNORM.INV(Table3[[#This Row],[RV lognorm]],(LN(ImpLow1)+LN(ImpUp1))/2,(LN(ImpUp1)-LN(ImpLow1))/3.29)</f>
        <v>0</v>
      </c>
      <c r="L4664">
        <f>_xlfn.BINOM.INV(BinomTrials,_xlfn.GAMMA.INV(Table3[[#This Row],[RV gamma]],GammaShape2,GammaRate2)/BinomTrials,Table3[[#This Row],[RV binom]])</f>
        <v>0</v>
      </c>
      <c r="M4664" s="1">
        <f>Table3[[#This Row],[Risk 2 simulated occurences]]*_xlfn.LOGNORM.INV(Table3[[#This Row],[RV lognorm]],(LN(ImpLow2)+LN(ImpUp2))/2,(LN(ImpUp2)-LN(ImpLow2))/3.29)</f>
        <v>0</v>
      </c>
    </row>
    <row r="4665" spans="7:13">
      <c r="G4665">
        <v>1.084400434551947E-2</v>
      </c>
      <c r="H4665">
        <v>0.32478212207778456</v>
      </c>
      <c r="I4665">
        <v>0.63872023981004966</v>
      </c>
      <c r="J4665">
        <f>_xlfn.BINOM.INV(BinomTrials,_xlfn.GAMMA.INV(Table3[[#This Row],[RV gamma]],GammaShape1,GammaRate1)/BinomTrials,Table3[[#This Row],[RV binom]])</f>
        <v>0</v>
      </c>
      <c r="K4665" s="1">
        <f>Table3[[#This Row],[Risk 1 Simulated occurences]]*_xlfn.LOGNORM.INV(Table3[[#This Row],[RV lognorm]],(LN(ImpLow1)+LN(ImpUp1))/2,(LN(ImpUp1)-LN(ImpLow1))/3.29)</f>
        <v>0</v>
      </c>
      <c r="L4665">
        <f>_xlfn.BINOM.INV(BinomTrials,_xlfn.GAMMA.INV(Table3[[#This Row],[RV gamma]],GammaShape2,GammaRate2)/BinomTrials,Table3[[#This Row],[RV binom]])</f>
        <v>0</v>
      </c>
      <c r="M4665" s="1">
        <f>Table3[[#This Row],[Risk 2 simulated occurences]]*_xlfn.LOGNORM.INV(Table3[[#This Row],[RV lognorm]],(LN(ImpLow2)+LN(ImpUp2))/2,(LN(ImpUp2)-LN(ImpLow2))/3.29)</f>
        <v>0</v>
      </c>
    </row>
    <row r="4666" spans="7:13">
      <c r="G4666">
        <v>0.25518103514573587</v>
      </c>
      <c r="H4666">
        <v>0.61312576132506402</v>
      </c>
      <c r="I4666">
        <v>0.97107048750439218</v>
      </c>
      <c r="J4666">
        <f>_xlfn.BINOM.INV(BinomTrials,_xlfn.GAMMA.INV(Table3[[#This Row],[RV gamma]],GammaShape1,GammaRate1)/BinomTrials,Table3[[#This Row],[RV binom]])</f>
        <v>0</v>
      </c>
      <c r="K4666" s="1">
        <f>Table3[[#This Row],[Risk 1 Simulated occurences]]*_xlfn.LOGNORM.INV(Table3[[#This Row],[RV lognorm]],(LN(ImpLow1)+LN(ImpUp1))/2,(LN(ImpUp1)-LN(ImpLow1))/3.29)</f>
        <v>0</v>
      </c>
      <c r="L4666">
        <f>_xlfn.BINOM.INV(BinomTrials,_xlfn.GAMMA.INV(Table3[[#This Row],[RV gamma]],GammaShape2,GammaRate2)/BinomTrials,Table3[[#This Row],[RV binom]])</f>
        <v>0</v>
      </c>
      <c r="M4666" s="1">
        <f>Table3[[#This Row],[Risk 2 simulated occurences]]*_xlfn.LOGNORM.INV(Table3[[#This Row],[RV lognorm]],(LN(ImpLow2)+LN(ImpUp2))/2,(LN(ImpUp2)-LN(ImpLow2))/3.29)</f>
        <v>0</v>
      </c>
    </row>
    <row r="4667" spans="7:13">
      <c r="G4667">
        <v>0.82765769438243364</v>
      </c>
      <c r="H4667">
        <v>0.80467059035071664</v>
      </c>
      <c r="I4667">
        <v>0.78168348631899964</v>
      </c>
      <c r="J4667">
        <f>_xlfn.BINOM.INV(BinomTrials,_xlfn.GAMMA.INV(Table3[[#This Row],[RV gamma]],GammaShape1,GammaRate1)/BinomTrials,Table3[[#This Row],[RV binom]])</f>
        <v>1</v>
      </c>
      <c r="K4667" s="1">
        <f>Table3[[#This Row],[Risk 1 Simulated occurences]]*_xlfn.LOGNORM.INV(Table3[[#This Row],[RV lognorm]],(LN(ImpLow1)+LN(ImpUp1))/2,(LN(ImpUp1)-LN(ImpLow1))/3.29)</f>
        <v>54505.604529653116</v>
      </c>
      <c r="L4667">
        <f>_xlfn.BINOM.INV(BinomTrials,_xlfn.GAMMA.INV(Table3[[#This Row],[RV gamma]],GammaShape2,GammaRate2)/BinomTrials,Table3[[#This Row],[RV binom]])</f>
        <v>0</v>
      </c>
      <c r="M4667" s="1">
        <f>Table3[[#This Row],[Risk 2 simulated occurences]]*_xlfn.LOGNORM.INV(Table3[[#This Row],[RV lognorm]],(LN(ImpLow2)+LN(ImpUp2))/2,(LN(ImpUp2)-LN(ImpLow2))/3.29)</f>
        <v>0</v>
      </c>
    </row>
    <row r="4668" spans="7:13">
      <c r="G4668">
        <v>0.44286948556214084</v>
      </c>
      <c r="H4668">
        <v>9.8612024494731804E-2</v>
      </c>
      <c r="I4668">
        <v>0.75435456342732277</v>
      </c>
      <c r="J4668">
        <f>_xlfn.BINOM.INV(BinomTrials,_xlfn.GAMMA.INV(Table3[[#This Row],[RV gamma]],GammaShape1,GammaRate1)/BinomTrials,Table3[[#This Row],[RV binom]])</f>
        <v>0</v>
      </c>
      <c r="K4668" s="1">
        <f>Table3[[#This Row],[Risk 1 Simulated occurences]]*_xlfn.LOGNORM.INV(Table3[[#This Row],[RV lognorm]],(LN(ImpLow1)+LN(ImpUp1))/2,(LN(ImpUp1)-LN(ImpLow1))/3.29)</f>
        <v>0</v>
      </c>
      <c r="L4668">
        <f>_xlfn.BINOM.INV(BinomTrials,_xlfn.GAMMA.INV(Table3[[#This Row],[RV gamma]],GammaShape2,GammaRate2)/BinomTrials,Table3[[#This Row],[RV binom]])</f>
        <v>0</v>
      </c>
      <c r="M4668" s="1">
        <f>Table3[[#This Row],[Risk 2 simulated occurences]]*_xlfn.LOGNORM.INV(Table3[[#This Row],[RV lognorm]],(LN(ImpLow2)+LN(ImpUp2))/2,(LN(ImpUp2)-LN(ImpLow2))/3.29)</f>
        <v>0</v>
      </c>
    </row>
    <row r="4669" spans="7:13">
      <c r="G4669">
        <v>0.30744384290065796</v>
      </c>
      <c r="H4669">
        <v>0.37229568295753362</v>
      </c>
      <c r="I4669">
        <v>0.43714752301440923</v>
      </c>
      <c r="J4669">
        <f>_xlfn.BINOM.INV(BinomTrials,_xlfn.GAMMA.INV(Table3[[#This Row],[RV gamma]],GammaShape1,GammaRate1)/BinomTrials,Table3[[#This Row],[RV binom]])</f>
        <v>0</v>
      </c>
      <c r="K4669" s="1">
        <f>Table3[[#This Row],[Risk 1 Simulated occurences]]*_xlfn.LOGNORM.INV(Table3[[#This Row],[RV lognorm]],(LN(ImpLow1)+LN(ImpUp1))/2,(LN(ImpUp1)-LN(ImpLow1))/3.29)</f>
        <v>0</v>
      </c>
      <c r="L4669">
        <f>_xlfn.BINOM.INV(BinomTrials,_xlfn.GAMMA.INV(Table3[[#This Row],[RV gamma]],GammaShape2,GammaRate2)/BinomTrials,Table3[[#This Row],[RV binom]])</f>
        <v>0</v>
      </c>
      <c r="M4669" s="1">
        <f>Table3[[#This Row],[Risk 2 simulated occurences]]*_xlfn.LOGNORM.INV(Table3[[#This Row],[RV lognorm]],(LN(ImpLow2)+LN(ImpUp2))/2,(LN(ImpUp2)-LN(ImpLow2))/3.29)</f>
        <v>0</v>
      </c>
    </row>
    <row r="4670" spans="7:13">
      <c r="G4670">
        <v>0.20866763135821914</v>
      </c>
      <c r="H4670">
        <v>0.17354346726720382</v>
      </c>
      <c r="I4670">
        <v>0.13841930317618853</v>
      </c>
      <c r="J4670">
        <f>_xlfn.BINOM.INV(BinomTrials,_xlfn.GAMMA.INV(Table3[[#This Row],[RV gamma]],GammaShape1,GammaRate1)/BinomTrials,Table3[[#This Row],[RV binom]])</f>
        <v>0</v>
      </c>
      <c r="K4670" s="1">
        <f>Table3[[#This Row],[Risk 1 Simulated occurences]]*_xlfn.LOGNORM.INV(Table3[[#This Row],[RV lognorm]],(LN(ImpLow1)+LN(ImpUp1))/2,(LN(ImpUp1)-LN(ImpLow1))/3.29)</f>
        <v>0</v>
      </c>
      <c r="L4670">
        <f>_xlfn.BINOM.INV(BinomTrials,_xlfn.GAMMA.INV(Table3[[#This Row],[RV gamma]],GammaShape2,GammaRate2)/BinomTrials,Table3[[#This Row],[RV binom]])</f>
        <v>0</v>
      </c>
      <c r="M4670" s="1">
        <f>Table3[[#This Row],[Risk 2 simulated occurences]]*_xlfn.LOGNORM.INV(Table3[[#This Row],[RV lognorm]],(LN(ImpLow2)+LN(ImpUp2))/2,(LN(ImpUp2)-LN(ImpLow2))/3.29)</f>
        <v>0</v>
      </c>
    </row>
    <row r="4671" spans="7:13">
      <c r="G4671">
        <v>7.6880237589068826E-2</v>
      </c>
      <c r="H4671">
        <v>0.74505435989473678</v>
      </c>
      <c r="I4671">
        <v>0.41322848220040487</v>
      </c>
      <c r="J4671">
        <f>_xlfn.BINOM.INV(BinomTrials,_xlfn.GAMMA.INV(Table3[[#This Row],[RV gamma]],GammaShape1,GammaRate1)/BinomTrials,Table3[[#This Row],[RV binom]])</f>
        <v>1</v>
      </c>
      <c r="K4671" s="1">
        <f>Table3[[#This Row],[Risk 1 Simulated occurences]]*_xlfn.LOGNORM.INV(Table3[[#This Row],[RV lognorm]],(LN(ImpLow1)+LN(ImpUp1))/2,(LN(ImpUp1)-LN(ImpLow1))/3.29)</f>
        <v>27124.348070238815</v>
      </c>
      <c r="L4671">
        <f>_xlfn.BINOM.INV(BinomTrials,_xlfn.GAMMA.INV(Table3[[#This Row],[RV gamma]],GammaShape2,GammaRate2)/BinomTrials,Table3[[#This Row],[RV binom]])</f>
        <v>0</v>
      </c>
      <c r="M4671" s="1">
        <f>Table3[[#This Row],[Risk 2 simulated occurences]]*_xlfn.LOGNORM.INV(Table3[[#This Row],[RV lognorm]],(LN(ImpLow2)+LN(ImpUp2))/2,(LN(ImpUp2)-LN(ImpLow2))/3.29)</f>
        <v>0</v>
      </c>
    </row>
    <row r="4672" spans="7:13">
      <c r="G4672">
        <v>0.12615315947968195</v>
      </c>
      <c r="H4672">
        <v>0.12862675084202865</v>
      </c>
      <c r="I4672">
        <v>0.13110034220437536</v>
      </c>
      <c r="J4672">
        <f>_xlfn.BINOM.INV(BinomTrials,_xlfn.GAMMA.INV(Table3[[#This Row],[RV gamma]],GammaShape1,GammaRate1)/BinomTrials,Table3[[#This Row],[RV binom]])</f>
        <v>0</v>
      </c>
      <c r="K4672" s="1">
        <f>Table3[[#This Row],[Risk 1 Simulated occurences]]*_xlfn.LOGNORM.INV(Table3[[#This Row],[RV lognorm]],(LN(ImpLow1)+LN(ImpUp1))/2,(LN(ImpUp1)-LN(ImpLow1))/3.29)</f>
        <v>0</v>
      </c>
      <c r="L4672">
        <f>_xlfn.BINOM.INV(BinomTrials,_xlfn.GAMMA.INV(Table3[[#This Row],[RV gamma]],GammaShape2,GammaRate2)/BinomTrials,Table3[[#This Row],[RV binom]])</f>
        <v>0</v>
      </c>
      <c r="M4672" s="1">
        <f>Table3[[#This Row],[Risk 2 simulated occurences]]*_xlfn.LOGNORM.INV(Table3[[#This Row],[RV lognorm]],(LN(ImpLow2)+LN(ImpUp2))/2,(LN(ImpUp2)-LN(ImpLow2))/3.29)</f>
        <v>0</v>
      </c>
    </row>
    <row r="4673" spans="7:13">
      <c r="G4673">
        <v>0.25615137501440538</v>
      </c>
      <c r="H4673">
        <v>0.82980140197547214</v>
      </c>
      <c r="I4673">
        <v>0.40345142893653896</v>
      </c>
      <c r="J4673">
        <f>_xlfn.BINOM.INV(BinomTrials,_xlfn.GAMMA.INV(Table3[[#This Row],[RV gamma]],GammaShape1,GammaRate1)/BinomTrials,Table3[[#This Row],[RV binom]])</f>
        <v>1</v>
      </c>
      <c r="K4673" s="1">
        <f>Table3[[#This Row],[Risk 1 Simulated occurences]]*_xlfn.LOGNORM.INV(Table3[[#This Row],[RV lognorm]],(LN(ImpLow1)+LN(ImpUp1))/2,(LN(ImpUp1)-LN(ImpLow1))/3.29)</f>
        <v>26650.609671553713</v>
      </c>
      <c r="L4673">
        <f>_xlfn.BINOM.INV(BinomTrials,_xlfn.GAMMA.INV(Table3[[#This Row],[RV gamma]],GammaShape2,GammaRate2)/BinomTrials,Table3[[#This Row],[RV binom]])</f>
        <v>0</v>
      </c>
      <c r="M4673" s="1">
        <f>Table3[[#This Row],[Risk 2 simulated occurences]]*_xlfn.LOGNORM.INV(Table3[[#This Row],[RV lognorm]],(LN(ImpLow2)+LN(ImpUp2))/2,(LN(ImpUp2)-LN(ImpLow2))/3.29)</f>
        <v>0</v>
      </c>
    </row>
    <row r="4674" spans="7:13">
      <c r="G4674">
        <v>0.13615986711166794</v>
      </c>
      <c r="H4674">
        <v>0.4721630017609163</v>
      </c>
      <c r="I4674">
        <v>0.80816613641016466</v>
      </c>
      <c r="J4674">
        <f>_xlfn.BINOM.INV(BinomTrials,_xlfn.GAMMA.INV(Table3[[#This Row],[RV gamma]],GammaShape1,GammaRate1)/BinomTrials,Table3[[#This Row],[RV binom]])</f>
        <v>0</v>
      </c>
      <c r="K4674" s="1">
        <f>Table3[[#This Row],[Risk 1 Simulated occurences]]*_xlfn.LOGNORM.INV(Table3[[#This Row],[RV lognorm]],(LN(ImpLow1)+LN(ImpUp1))/2,(LN(ImpUp1)-LN(ImpLow1))/3.29)</f>
        <v>0</v>
      </c>
      <c r="L4674">
        <f>_xlfn.BINOM.INV(BinomTrials,_xlfn.GAMMA.INV(Table3[[#This Row],[RV gamma]],GammaShape2,GammaRate2)/BinomTrials,Table3[[#This Row],[RV binom]])</f>
        <v>0</v>
      </c>
      <c r="M4674" s="1">
        <f>Table3[[#This Row],[Risk 2 simulated occurences]]*_xlfn.LOGNORM.INV(Table3[[#This Row],[RV lognorm]],(LN(ImpLow2)+LN(ImpUp2))/2,(LN(ImpUp2)-LN(ImpLow2))/3.29)</f>
        <v>0</v>
      </c>
    </row>
    <row r="4675" spans="7:13">
      <c r="G4675">
        <v>0.43888654580287939</v>
      </c>
      <c r="H4675">
        <v>0.64357059572058295</v>
      </c>
      <c r="I4675">
        <v>0.84825464563828645</v>
      </c>
      <c r="J4675">
        <f>_xlfn.BINOM.INV(BinomTrials,_xlfn.GAMMA.INV(Table3[[#This Row],[RV gamma]],GammaShape1,GammaRate1)/BinomTrials,Table3[[#This Row],[RV binom]])</f>
        <v>1</v>
      </c>
      <c r="K4675" s="1">
        <f>Table3[[#This Row],[Risk 1 Simulated occurences]]*_xlfn.LOGNORM.INV(Table3[[#This Row],[RV lognorm]],(LN(ImpLow1)+LN(ImpUp1))/2,(LN(ImpUp1)-LN(ImpLow1))/3.29)</f>
        <v>64976.874998838946</v>
      </c>
      <c r="L4675">
        <f>_xlfn.BINOM.INV(BinomTrials,_xlfn.GAMMA.INV(Table3[[#This Row],[RV gamma]],GammaShape2,GammaRate2)/BinomTrials,Table3[[#This Row],[RV binom]])</f>
        <v>0</v>
      </c>
      <c r="M4675" s="1">
        <f>Table3[[#This Row],[Risk 2 simulated occurences]]*_xlfn.LOGNORM.INV(Table3[[#This Row],[RV lognorm]],(LN(ImpLow2)+LN(ImpUp2))/2,(LN(ImpUp2)-LN(ImpLow2))/3.29)</f>
        <v>0</v>
      </c>
    </row>
    <row r="4676" spans="7:13">
      <c r="G4676">
        <v>0.36617530899409917</v>
      </c>
      <c r="H4676">
        <v>0.49100227583712075</v>
      </c>
      <c r="I4676">
        <v>0.61582924268014227</v>
      </c>
      <c r="J4676">
        <f>_xlfn.BINOM.INV(BinomTrials,_xlfn.GAMMA.INV(Table3[[#This Row],[RV gamma]],GammaShape1,GammaRate1)/BinomTrials,Table3[[#This Row],[RV binom]])</f>
        <v>0</v>
      </c>
      <c r="K4676" s="1">
        <f>Table3[[#This Row],[Risk 1 Simulated occurences]]*_xlfn.LOGNORM.INV(Table3[[#This Row],[RV lognorm]],(LN(ImpLow1)+LN(ImpUp1))/2,(LN(ImpUp1)-LN(ImpLow1))/3.29)</f>
        <v>0</v>
      </c>
      <c r="L4676">
        <f>_xlfn.BINOM.INV(BinomTrials,_xlfn.GAMMA.INV(Table3[[#This Row],[RV gamma]],GammaShape2,GammaRate2)/BinomTrials,Table3[[#This Row],[RV binom]])</f>
        <v>0</v>
      </c>
      <c r="M4676" s="1">
        <f>Table3[[#This Row],[Risk 2 simulated occurences]]*_xlfn.LOGNORM.INV(Table3[[#This Row],[RV lognorm]],(LN(ImpLow2)+LN(ImpUp2))/2,(LN(ImpUp2)-LN(ImpLow2))/3.29)</f>
        <v>0</v>
      </c>
    </row>
    <row r="4677" spans="7:13">
      <c r="G4677">
        <v>0.30841826382485138</v>
      </c>
      <c r="H4677">
        <v>0.27524999448808374</v>
      </c>
      <c r="I4677">
        <v>0.24208172515131612</v>
      </c>
      <c r="J4677">
        <f>_xlfn.BINOM.INV(BinomTrials,_xlfn.GAMMA.INV(Table3[[#This Row],[RV gamma]],GammaShape1,GammaRate1)/BinomTrials,Table3[[#This Row],[RV binom]])</f>
        <v>0</v>
      </c>
      <c r="K4677" s="1">
        <f>Table3[[#This Row],[Risk 1 Simulated occurences]]*_xlfn.LOGNORM.INV(Table3[[#This Row],[RV lognorm]],(LN(ImpLow1)+LN(ImpUp1))/2,(LN(ImpUp1)-LN(ImpLow1))/3.29)</f>
        <v>0</v>
      </c>
      <c r="L4677">
        <f>_xlfn.BINOM.INV(BinomTrials,_xlfn.GAMMA.INV(Table3[[#This Row],[RV gamma]],GammaShape2,GammaRate2)/BinomTrials,Table3[[#This Row],[RV binom]])</f>
        <v>0</v>
      </c>
      <c r="M4677" s="1">
        <f>Table3[[#This Row],[Risk 2 simulated occurences]]*_xlfn.LOGNORM.INV(Table3[[#This Row],[RV lognorm]],(LN(ImpLow2)+LN(ImpUp2))/2,(LN(ImpUp2)-LN(ImpLow2))/3.29)</f>
        <v>0</v>
      </c>
    </row>
    <row r="4678" spans="7:13">
      <c r="G4678">
        <v>0.58576010427705949</v>
      </c>
      <c r="H4678">
        <v>0.1266573612236685</v>
      </c>
      <c r="I4678">
        <v>0.6675546181702775</v>
      </c>
      <c r="J4678">
        <f>_xlfn.BINOM.INV(BinomTrials,_xlfn.GAMMA.INV(Table3[[#This Row],[RV gamma]],GammaShape1,GammaRate1)/BinomTrials,Table3[[#This Row],[RV binom]])</f>
        <v>0</v>
      </c>
      <c r="K4678" s="1">
        <f>Table3[[#This Row],[Risk 1 Simulated occurences]]*_xlfn.LOGNORM.INV(Table3[[#This Row],[RV lognorm]],(LN(ImpLow1)+LN(ImpUp1))/2,(LN(ImpUp1)-LN(ImpLow1))/3.29)</f>
        <v>0</v>
      </c>
      <c r="L4678">
        <f>_xlfn.BINOM.INV(BinomTrials,_xlfn.GAMMA.INV(Table3[[#This Row],[RV gamma]],GammaShape2,GammaRate2)/BinomTrials,Table3[[#This Row],[RV binom]])</f>
        <v>0</v>
      </c>
      <c r="M4678" s="1">
        <f>Table3[[#This Row],[Risk 2 simulated occurences]]*_xlfn.LOGNORM.INV(Table3[[#This Row],[RV lognorm]],(LN(ImpLow2)+LN(ImpUp2))/2,(LN(ImpUp2)-LN(ImpLow2))/3.29)</f>
        <v>0</v>
      </c>
    </row>
    <row r="4679" spans="7:13">
      <c r="G4679">
        <v>0.87007258453875436</v>
      </c>
      <c r="H4679">
        <v>0.73027008619637701</v>
      </c>
      <c r="I4679">
        <v>0.59046758785399966</v>
      </c>
      <c r="J4679">
        <f>_xlfn.BINOM.INV(BinomTrials,_xlfn.GAMMA.INV(Table3[[#This Row],[RV gamma]],GammaShape1,GammaRate1)/BinomTrials,Table3[[#This Row],[RV binom]])</f>
        <v>1</v>
      </c>
      <c r="K4679" s="1">
        <f>Table3[[#This Row],[Risk 1 Simulated occurences]]*_xlfn.LOGNORM.INV(Table3[[#This Row],[RV lognorm]],(LN(ImpLow1)+LN(ImpUp1))/2,(LN(ImpUp1)-LN(ImpLow1))/3.29)</f>
        <v>37113.18719520406</v>
      </c>
      <c r="L4679">
        <f>_xlfn.BINOM.INV(BinomTrials,_xlfn.GAMMA.INV(Table3[[#This Row],[RV gamma]],GammaShape2,GammaRate2)/BinomTrials,Table3[[#This Row],[RV binom]])</f>
        <v>0</v>
      </c>
      <c r="M4679" s="1">
        <f>Table3[[#This Row],[Risk 2 simulated occurences]]*_xlfn.LOGNORM.INV(Table3[[#This Row],[RV lognorm]],(LN(ImpLow2)+LN(ImpUp2))/2,(LN(ImpUp2)-LN(ImpLow2))/3.29)</f>
        <v>0</v>
      </c>
    </row>
    <row r="4680" spans="7:13">
      <c r="G4680">
        <v>0.30992834284432619</v>
      </c>
      <c r="H4680">
        <v>0.64933870250794046</v>
      </c>
      <c r="I4680">
        <v>0.98874906217155467</v>
      </c>
      <c r="J4680">
        <f>_xlfn.BINOM.INV(BinomTrials,_xlfn.GAMMA.INV(Table3[[#This Row],[RV gamma]],GammaShape1,GammaRate1)/BinomTrials,Table3[[#This Row],[RV binom]])</f>
        <v>1</v>
      </c>
      <c r="K4680" s="1">
        <f>Table3[[#This Row],[Risk 1 Simulated occurences]]*_xlfn.LOGNORM.INV(Table3[[#This Row],[RV lognorm]],(LN(ImpLow1)+LN(ImpUp1))/2,(LN(ImpUp1)-LN(ImpLow1))/3.29)</f>
        <v>156153.7797592</v>
      </c>
      <c r="L4680">
        <f>_xlfn.BINOM.INV(BinomTrials,_xlfn.GAMMA.INV(Table3[[#This Row],[RV gamma]],GammaShape2,GammaRate2)/BinomTrials,Table3[[#This Row],[RV binom]])</f>
        <v>0</v>
      </c>
      <c r="M4680" s="1">
        <f>Table3[[#This Row],[Risk 2 simulated occurences]]*_xlfn.LOGNORM.INV(Table3[[#This Row],[RV lognorm]],(LN(ImpLow2)+LN(ImpUp2))/2,(LN(ImpUp2)-LN(ImpLow2))/3.29)</f>
        <v>0</v>
      </c>
    </row>
    <row r="4681" spans="7:13">
      <c r="G4681">
        <v>0.96565818459059027</v>
      </c>
      <c r="H4681">
        <v>0.43557305095511167</v>
      </c>
      <c r="I4681">
        <v>0.90548791731963307</v>
      </c>
      <c r="J4681">
        <f>_xlfn.BINOM.INV(BinomTrials,_xlfn.GAMMA.INV(Table3[[#This Row],[RV gamma]],GammaShape1,GammaRate1)/BinomTrials,Table3[[#This Row],[RV binom]])</f>
        <v>0</v>
      </c>
      <c r="K4681" s="1">
        <f>Table3[[#This Row],[Risk 1 Simulated occurences]]*_xlfn.LOGNORM.INV(Table3[[#This Row],[RV lognorm]],(LN(ImpLow1)+LN(ImpUp1))/2,(LN(ImpUp1)-LN(ImpLow1))/3.29)</f>
        <v>0</v>
      </c>
      <c r="L4681">
        <f>_xlfn.BINOM.INV(BinomTrials,_xlfn.GAMMA.INV(Table3[[#This Row],[RV gamma]],GammaShape2,GammaRate2)/BinomTrials,Table3[[#This Row],[RV binom]])</f>
        <v>0</v>
      </c>
      <c r="M4681" s="1">
        <f>Table3[[#This Row],[Risk 2 simulated occurences]]*_xlfn.LOGNORM.INV(Table3[[#This Row],[RV lognorm]],(LN(ImpLow2)+LN(ImpUp2))/2,(LN(ImpUp2)-LN(ImpLow2))/3.29)</f>
        <v>0</v>
      </c>
    </row>
    <row r="4682" spans="7:13">
      <c r="G4682">
        <v>0.81710841405070778</v>
      </c>
      <c r="H4682">
        <v>0.67626740256150597</v>
      </c>
      <c r="I4682">
        <v>0.53542639107230416</v>
      </c>
      <c r="J4682">
        <f>_xlfn.BINOM.INV(BinomTrials,_xlfn.GAMMA.INV(Table3[[#This Row],[RV gamma]],GammaShape1,GammaRate1)/BinomTrials,Table3[[#This Row],[RV binom]])</f>
        <v>1</v>
      </c>
      <c r="K4682" s="1">
        <f>Table3[[#This Row],[Risk 1 Simulated occurences]]*_xlfn.LOGNORM.INV(Table3[[#This Row],[RV lognorm]],(LN(ImpLow1)+LN(ImpUp1))/2,(LN(ImpUp1)-LN(ImpLow1))/3.29)</f>
        <v>33653.225402797769</v>
      </c>
      <c r="L4682">
        <f>_xlfn.BINOM.INV(BinomTrials,_xlfn.GAMMA.INV(Table3[[#This Row],[RV gamma]],GammaShape2,GammaRate2)/BinomTrials,Table3[[#This Row],[RV binom]])</f>
        <v>0</v>
      </c>
      <c r="M4682" s="1">
        <f>Table3[[#This Row],[Risk 2 simulated occurences]]*_xlfn.LOGNORM.INV(Table3[[#This Row],[RV lognorm]],(LN(ImpLow2)+LN(ImpUp2))/2,(LN(ImpUp2)-LN(ImpLow2))/3.29)</f>
        <v>0</v>
      </c>
    </row>
    <row r="4683" spans="7:13">
      <c r="G4683">
        <v>0.14111495024576548</v>
      </c>
      <c r="H4683">
        <v>2.6234851230976568E-2</v>
      </c>
      <c r="I4683">
        <v>0.91135475221618767</v>
      </c>
      <c r="J4683">
        <f>_xlfn.BINOM.INV(BinomTrials,_xlfn.GAMMA.INV(Table3[[#This Row],[RV gamma]],GammaShape1,GammaRate1)/BinomTrials,Table3[[#This Row],[RV binom]])</f>
        <v>0</v>
      </c>
      <c r="K4683" s="1">
        <f>Table3[[#This Row],[Risk 1 Simulated occurences]]*_xlfn.LOGNORM.INV(Table3[[#This Row],[RV lognorm]],(LN(ImpLow1)+LN(ImpUp1))/2,(LN(ImpUp1)-LN(ImpLow1))/3.29)</f>
        <v>0</v>
      </c>
      <c r="L4683">
        <f>_xlfn.BINOM.INV(BinomTrials,_xlfn.GAMMA.INV(Table3[[#This Row],[RV gamma]],GammaShape2,GammaRate2)/BinomTrials,Table3[[#This Row],[RV binom]])</f>
        <v>0</v>
      </c>
      <c r="M4683" s="1">
        <f>Table3[[#This Row],[Risk 2 simulated occurences]]*_xlfn.LOGNORM.INV(Table3[[#This Row],[RV lognorm]],(LN(ImpLow2)+LN(ImpUp2))/2,(LN(ImpUp2)-LN(ImpLow2))/3.29)</f>
        <v>0</v>
      </c>
    </row>
    <row r="4684" spans="7:13">
      <c r="G4684">
        <v>0.7189687805804279</v>
      </c>
      <c r="H4684">
        <v>0.92914463902318134</v>
      </c>
      <c r="I4684">
        <v>0.13932049746593483</v>
      </c>
      <c r="J4684">
        <f>_xlfn.BINOM.INV(BinomTrials,_xlfn.GAMMA.INV(Table3[[#This Row],[RV gamma]],GammaShape1,GammaRate1)/BinomTrials,Table3[[#This Row],[RV binom]])</f>
        <v>2</v>
      </c>
      <c r="K4684" s="1">
        <f>Table3[[#This Row],[Risk 1 Simulated occurences]]*_xlfn.LOGNORM.INV(Table3[[#This Row],[RV lognorm]],(LN(ImpLow1)+LN(ImpUp1))/2,(LN(ImpUp1)-LN(ImpLow1))/3.29)</f>
        <v>29630.295919570843</v>
      </c>
      <c r="L4684">
        <f>_xlfn.BINOM.INV(BinomTrials,_xlfn.GAMMA.INV(Table3[[#This Row],[RV gamma]],GammaShape2,GammaRate2)/BinomTrials,Table3[[#This Row],[RV binom]])</f>
        <v>1</v>
      </c>
      <c r="M4684" s="1">
        <f>Table3[[#This Row],[Risk 2 simulated occurences]]*_xlfn.LOGNORM.INV(Table3[[#This Row],[RV lognorm]],(LN(ImpLow2)+LN(ImpUp2))/2,(LN(ImpUp2)-LN(ImpLow2))/3.29)</f>
        <v>1481514.7959785401</v>
      </c>
    </row>
    <row r="4685" spans="7:13">
      <c r="G4685">
        <v>0.70829521525106165</v>
      </c>
      <c r="H4685">
        <v>0.13394806260892567</v>
      </c>
      <c r="I4685">
        <v>0.55960090996678957</v>
      </c>
      <c r="J4685">
        <f>_xlfn.BINOM.INV(BinomTrials,_xlfn.GAMMA.INV(Table3[[#This Row],[RV gamma]],GammaShape1,GammaRate1)/BinomTrials,Table3[[#This Row],[RV binom]])</f>
        <v>0</v>
      </c>
      <c r="K4685" s="1">
        <f>Table3[[#This Row],[Risk 1 Simulated occurences]]*_xlfn.LOGNORM.INV(Table3[[#This Row],[RV lognorm]],(LN(ImpLow1)+LN(ImpUp1))/2,(LN(ImpUp1)-LN(ImpLow1))/3.29)</f>
        <v>0</v>
      </c>
      <c r="L4685">
        <f>_xlfn.BINOM.INV(BinomTrials,_xlfn.GAMMA.INV(Table3[[#This Row],[RV gamma]],GammaShape2,GammaRate2)/BinomTrials,Table3[[#This Row],[RV binom]])</f>
        <v>0</v>
      </c>
      <c r="M4685" s="1">
        <f>Table3[[#This Row],[Risk 2 simulated occurences]]*_xlfn.LOGNORM.INV(Table3[[#This Row],[RV lognorm]],(LN(ImpLow2)+LN(ImpUp2))/2,(LN(ImpUp2)-LN(ImpLow2))/3.29)</f>
        <v>0</v>
      </c>
    </row>
    <row r="4686" spans="7:13">
      <c r="G4686">
        <v>0.31768272459399083</v>
      </c>
      <c r="H4686">
        <v>0.26508826821348086</v>
      </c>
      <c r="I4686">
        <v>0.21249381183297086</v>
      </c>
      <c r="J4686">
        <f>_xlfn.BINOM.INV(BinomTrials,_xlfn.GAMMA.INV(Table3[[#This Row],[RV gamma]],GammaShape1,GammaRate1)/BinomTrials,Table3[[#This Row],[RV binom]])</f>
        <v>0</v>
      </c>
      <c r="K4686" s="1">
        <f>Table3[[#This Row],[Risk 1 Simulated occurences]]*_xlfn.LOGNORM.INV(Table3[[#This Row],[RV lognorm]],(LN(ImpLow1)+LN(ImpUp1))/2,(LN(ImpUp1)-LN(ImpLow1))/3.29)</f>
        <v>0</v>
      </c>
      <c r="L4686">
        <f>_xlfn.BINOM.INV(BinomTrials,_xlfn.GAMMA.INV(Table3[[#This Row],[RV gamma]],GammaShape2,GammaRate2)/BinomTrials,Table3[[#This Row],[RV binom]])</f>
        <v>0</v>
      </c>
      <c r="M4686" s="1">
        <f>Table3[[#This Row],[Risk 2 simulated occurences]]*_xlfn.LOGNORM.INV(Table3[[#This Row],[RV lognorm]],(LN(ImpLow2)+LN(ImpUp2))/2,(LN(ImpUp2)-LN(ImpLow2))/3.29)</f>
        <v>0</v>
      </c>
    </row>
    <row r="4687" spans="7:13">
      <c r="G4687">
        <v>0.29355225120370848</v>
      </c>
      <c r="H4687">
        <v>0.33852386397240863</v>
      </c>
      <c r="I4687">
        <v>0.38349547674110879</v>
      </c>
      <c r="J4687">
        <f>_xlfn.BINOM.INV(BinomTrials,_xlfn.GAMMA.INV(Table3[[#This Row],[RV gamma]],GammaShape1,GammaRate1)/BinomTrials,Table3[[#This Row],[RV binom]])</f>
        <v>0</v>
      </c>
      <c r="K4687" s="1">
        <f>Table3[[#This Row],[Risk 1 Simulated occurences]]*_xlfn.LOGNORM.INV(Table3[[#This Row],[RV lognorm]],(LN(ImpLow1)+LN(ImpUp1))/2,(LN(ImpUp1)-LN(ImpLow1))/3.29)</f>
        <v>0</v>
      </c>
      <c r="L4687">
        <f>_xlfn.BINOM.INV(BinomTrials,_xlfn.GAMMA.INV(Table3[[#This Row],[RV gamma]],GammaShape2,GammaRate2)/BinomTrials,Table3[[#This Row],[RV binom]])</f>
        <v>0</v>
      </c>
      <c r="M4687" s="1">
        <f>Table3[[#This Row],[Risk 2 simulated occurences]]*_xlfn.LOGNORM.INV(Table3[[#This Row],[RV lognorm]],(LN(ImpLow2)+LN(ImpUp2))/2,(LN(ImpUp2)-LN(ImpLow2))/3.29)</f>
        <v>0</v>
      </c>
    </row>
    <row r="4688" spans="7:13">
      <c r="G4688">
        <v>0.73268598072821556</v>
      </c>
      <c r="H4688">
        <v>0.57058178427190598</v>
      </c>
      <c r="I4688">
        <v>0.40847758781559651</v>
      </c>
      <c r="J4688">
        <f>_xlfn.BINOM.INV(BinomTrials,_xlfn.GAMMA.INV(Table3[[#This Row],[RV gamma]],GammaShape1,GammaRate1)/BinomTrials,Table3[[#This Row],[RV binom]])</f>
        <v>0</v>
      </c>
      <c r="K4688" s="1">
        <f>Table3[[#This Row],[Risk 1 Simulated occurences]]*_xlfn.LOGNORM.INV(Table3[[#This Row],[RV lognorm]],(LN(ImpLow1)+LN(ImpUp1))/2,(LN(ImpUp1)-LN(ImpLow1))/3.29)</f>
        <v>0</v>
      </c>
      <c r="L4688">
        <f>_xlfn.BINOM.INV(BinomTrials,_xlfn.GAMMA.INV(Table3[[#This Row],[RV gamma]],GammaShape2,GammaRate2)/BinomTrials,Table3[[#This Row],[RV binom]])</f>
        <v>0</v>
      </c>
      <c r="M4688" s="1">
        <f>Table3[[#This Row],[Risk 2 simulated occurences]]*_xlfn.LOGNORM.INV(Table3[[#This Row],[RV lognorm]],(LN(ImpLow2)+LN(ImpUp2))/2,(LN(ImpUp2)-LN(ImpLow2))/3.29)</f>
        <v>0</v>
      </c>
    </row>
    <row r="4689" spans="7:13">
      <c r="G4689">
        <v>0.25327809911839577</v>
      </c>
      <c r="H4689">
        <v>0.76804825792463882</v>
      </c>
      <c r="I4689">
        <v>0.28281841673088187</v>
      </c>
      <c r="J4689">
        <f>_xlfn.BINOM.INV(BinomTrials,_xlfn.GAMMA.INV(Table3[[#This Row],[RV gamma]],GammaShape1,GammaRate1)/BinomTrials,Table3[[#This Row],[RV binom]])</f>
        <v>1</v>
      </c>
      <c r="K4689" s="1">
        <f>Table3[[#This Row],[Risk 1 Simulated occurences]]*_xlfn.LOGNORM.INV(Table3[[#This Row],[RV lognorm]],(LN(ImpLow1)+LN(ImpUp1))/2,(LN(ImpUp1)-LN(ImpLow1))/3.29)</f>
        <v>21153.548660319357</v>
      </c>
      <c r="L4689">
        <f>_xlfn.BINOM.INV(BinomTrials,_xlfn.GAMMA.INV(Table3[[#This Row],[RV gamma]],GammaShape2,GammaRate2)/BinomTrials,Table3[[#This Row],[RV binom]])</f>
        <v>0</v>
      </c>
      <c r="M4689" s="1">
        <f>Table3[[#This Row],[Risk 2 simulated occurences]]*_xlfn.LOGNORM.INV(Table3[[#This Row],[RV lognorm]],(LN(ImpLow2)+LN(ImpUp2))/2,(LN(ImpUp2)-LN(ImpLow2))/3.29)</f>
        <v>0</v>
      </c>
    </row>
    <row r="4690" spans="7:13">
      <c r="G4690">
        <v>0.84501188287744855</v>
      </c>
      <c r="H4690">
        <v>0.58707093940445731</v>
      </c>
      <c r="I4690">
        <v>0.32912999593146613</v>
      </c>
      <c r="J4690">
        <f>_xlfn.BINOM.INV(BinomTrials,_xlfn.GAMMA.INV(Table3[[#This Row],[RV gamma]],GammaShape1,GammaRate1)/BinomTrials,Table3[[#This Row],[RV binom]])</f>
        <v>1</v>
      </c>
      <c r="K4690" s="1">
        <f>Table3[[#This Row],[Risk 1 Simulated occurences]]*_xlfn.LOGNORM.INV(Table3[[#This Row],[RV lognorm]],(LN(ImpLow1)+LN(ImpUp1))/2,(LN(ImpUp1)-LN(ImpLow1))/3.29)</f>
        <v>23203.698323818149</v>
      </c>
      <c r="L4690">
        <f>_xlfn.BINOM.INV(BinomTrials,_xlfn.GAMMA.INV(Table3[[#This Row],[RV gamma]],GammaShape2,GammaRate2)/BinomTrials,Table3[[#This Row],[RV binom]])</f>
        <v>0</v>
      </c>
      <c r="M4690" s="1">
        <f>Table3[[#This Row],[Risk 2 simulated occurences]]*_xlfn.LOGNORM.INV(Table3[[#This Row],[RV lognorm]],(LN(ImpLow2)+LN(ImpUp2))/2,(LN(ImpUp2)-LN(ImpLow2))/3.29)</f>
        <v>0</v>
      </c>
    </row>
    <row r="4691" spans="7:13">
      <c r="G4691">
        <v>0.11471552127726167</v>
      </c>
      <c r="H4691">
        <v>0.90127857071407069</v>
      </c>
      <c r="I4691">
        <v>0.6878416201508798</v>
      </c>
      <c r="J4691">
        <f>_xlfn.BINOM.INV(BinomTrials,_xlfn.GAMMA.INV(Table3[[#This Row],[RV gamma]],GammaShape1,GammaRate1)/BinomTrials,Table3[[#This Row],[RV binom]])</f>
        <v>1</v>
      </c>
      <c r="K4691" s="1">
        <f>Table3[[#This Row],[Risk 1 Simulated occurences]]*_xlfn.LOGNORM.INV(Table3[[#This Row],[RV lognorm]],(LN(ImpLow1)+LN(ImpUp1))/2,(LN(ImpUp1)-LN(ImpLow1))/3.29)</f>
        <v>44551.017731181935</v>
      </c>
      <c r="L4691">
        <f>_xlfn.BINOM.INV(BinomTrials,_xlfn.GAMMA.INV(Table3[[#This Row],[RV gamma]],GammaShape2,GammaRate2)/BinomTrials,Table3[[#This Row],[RV binom]])</f>
        <v>1</v>
      </c>
      <c r="M4691" s="1">
        <f>Table3[[#This Row],[Risk 2 simulated occurences]]*_xlfn.LOGNORM.INV(Table3[[#This Row],[RV lognorm]],(LN(ImpLow2)+LN(ImpUp2))/2,(LN(ImpUp2)-LN(ImpLow2))/3.29)</f>
        <v>4455101.7731181951</v>
      </c>
    </row>
    <row r="4692" spans="7:13">
      <c r="G4692">
        <v>2.3766106936971707E-2</v>
      </c>
      <c r="H4692">
        <v>0.78893799138671628</v>
      </c>
      <c r="I4692">
        <v>0.55410987583646076</v>
      </c>
      <c r="J4692">
        <f>_xlfn.BINOM.INV(BinomTrials,_xlfn.GAMMA.INV(Table3[[#This Row],[RV gamma]],GammaShape1,GammaRate1)/BinomTrials,Table3[[#This Row],[RV binom]])</f>
        <v>1</v>
      </c>
      <c r="K4692" s="1">
        <f>Table3[[#This Row],[Risk 1 Simulated occurences]]*_xlfn.LOGNORM.INV(Table3[[#This Row],[RV lognorm]],(LN(ImpLow1)+LN(ImpUp1))/2,(LN(ImpUp1)-LN(ImpLow1))/3.29)</f>
        <v>34781.888820445791</v>
      </c>
      <c r="L4692">
        <f>_xlfn.BINOM.INV(BinomTrials,_xlfn.GAMMA.INV(Table3[[#This Row],[RV gamma]],GammaShape2,GammaRate2)/BinomTrials,Table3[[#This Row],[RV binom]])</f>
        <v>0</v>
      </c>
      <c r="M4692" s="1">
        <f>Table3[[#This Row],[Risk 2 simulated occurences]]*_xlfn.LOGNORM.INV(Table3[[#This Row],[RV lognorm]],(LN(ImpLow2)+LN(ImpUp2))/2,(LN(ImpUp2)-LN(ImpLow2))/3.29)</f>
        <v>0</v>
      </c>
    </row>
    <row r="4693" spans="7:13">
      <c r="G4693">
        <v>0.43695928968347575</v>
      </c>
      <c r="H4693">
        <v>0.68082123654001447</v>
      </c>
      <c r="I4693">
        <v>0.9246831833965532</v>
      </c>
      <c r="J4693">
        <f>_xlfn.BINOM.INV(BinomTrials,_xlfn.GAMMA.INV(Table3[[#This Row],[RV gamma]],GammaShape1,GammaRate1)/BinomTrials,Table3[[#This Row],[RV binom]])</f>
        <v>1</v>
      </c>
      <c r="K4693" s="1">
        <f>Table3[[#This Row],[Risk 1 Simulated occurences]]*_xlfn.LOGNORM.INV(Table3[[#This Row],[RV lognorm]],(LN(ImpLow1)+LN(ImpUp1))/2,(LN(ImpUp1)-LN(ImpLow1))/3.29)</f>
        <v>86470.580779005541</v>
      </c>
      <c r="L4693">
        <f>_xlfn.BINOM.INV(BinomTrials,_xlfn.GAMMA.INV(Table3[[#This Row],[RV gamma]],GammaShape2,GammaRate2)/BinomTrials,Table3[[#This Row],[RV binom]])</f>
        <v>0</v>
      </c>
      <c r="M4693" s="1">
        <f>Table3[[#This Row],[Risk 2 simulated occurences]]*_xlfn.LOGNORM.INV(Table3[[#This Row],[RV lognorm]],(LN(ImpLow2)+LN(ImpUp2))/2,(LN(ImpUp2)-LN(ImpLow2))/3.29)</f>
        <v>0</v>
      </c>
    </row>
    <row r="4694" spans="7:13">
      <c r="G4694">
        <v>0.9747817101770927</v>
      </c>
      <c r="H4694">
        <v>0.56252252802370228</v>
      </c>
      <c r="I4694">
        <v>0.15026334587031201</v>
      </c>
      <c r="J4694">
        <f>_xlfn.BINOM.INV(BinomTrials,_xlfn.GAMMA.INV(Table3[[#This Row],[RV gamma]],GammaShape1,GammaRate1)/BinomTrials,Table3[[#This Row],[RV binom]])</f>
        <v>1</v>
      </c>
      <c r="K4694" s="1">
        <f>Table3[[#This Row],[Risk 1 Simulated occurences]]*_xlfn.LOGNORM.INV(Table3[[#This Row],[RV lognorm]],(LN(ImpLow1)+LN(ImpUp1))/2,(LN(ImpUp1)-LN(ImpLow1))/3.29)</f>
        <v>15322.081106741976</v>
      </c>
      <c r="L4694">
        <f>_xlfn.BINOM.INV(BinomTrials,_xlfn.GAMMA.INV(Table3[[#This Row],[RV gamma]],GammaShape2,GammaRate2)/BinomTrials,Table3[[#This Row],[RV binom]])</f>
        <v>0</v>
      </c>
      <c r="M4694" s="1">
        <f>Table3[[#This Row],[Risk 2 simulated occurences]]*_xlfn.LOGNORM.INV(Table3[[#This Row],[RV lognorm]],(LN(ImpLow2)+LN(ImpUp2))/2,(LN(ImpUp2)-LN(ImpLow2))/3.29)</f>
        <v>0</v>
      </c>
    </row>
    <row r="4695" spans="7:13">
      <c r="G4695">
        <v>0.15620294639663909</v>
      </c>
      <c r="H4695">
        <v>0.31612849436520063</v>
      </c>
      <c r="I4695">
        <v>0.4760540423337622</v>
      </c>
      <c r="J4695">
        <f>_xlfn.BINOM.INV(BinomTrials,_xlfn.GAMMA.INV(Table3[[#This Row],[RV gamma]],GammaShape1,GammaRate1)/BinomTrials,Table3[[#This Row],[RV binom]])</f>
        <v>0</v>
      </c>
      <c r="K4695" s="1">
        <f>Table3[[#This Row],[Risk 1 Simulated occurences]]*_xlfn.LOGNORM.INV(Table3[[#This Row],[RV lognorm]],(LN(ImpLow1)+LN(ImpUp1))/2,(LN(ImpUp1)-LN(ImpLow1))/3.29)</f>
        <v>0</v>
      </c>
      <c r="L4695">
        <f>_xlfn.BINOM.INV(BinomTrials,_xlfn.GAMMA.INV(Table3[[#This Row],[RV gamma]],GammaShape2,GammaRate2)/BinomTrials,Table3[[#This Row],[RV binom]])</f>
        <v>0</v>
      </c>
      <c r="M4695" s="1">
        <f>Table3[[#This Row],[Risk 2 simulated occurences]]*_xlfn.LOGNORM.INV(Table3[[#This Row],[RV lognorm]],(LN(ImpLow2)+LN(ImpUp2))/2,(LN(ImpUp2)-LN(ImpLow2))/3.29)</f>
        <v>0</v>
      </c>
    </row>
    <row r="4696" spans="7:13">
      <c r="G4696">
        <v>0.30292008831301709</v>
      </c>
      <c r="H4696">
        <v>0.17160479592699782</v>
      </c>
      <c r="I4696">
        <v>4.0289503540978537E-2</v>
      </c>
      <c r="J4696">
        <f>_xlfn.BINOM.INV(BinomTrials,_xlfn.GAMMA.INV(Table3[[#This Row],[RV gamma]],GammaShape1,GammaRate1)/BinomTrials,Table3[[#This Row],[RV binom]])</f>
        <v>0</v>
      </c>
      <c r="K4696" s="1">
        <f>Table3[[#This Row],[Risk 1 Simulated occurences]]*_xlfn.LOGNORM.INV(Table3[[#This Row],[RV lognorm]],(LN(ImpLow1)+LN(ImpUp1))/2,(LN(ImpUp1)-LN(ImpLow1))/3.29)</f>
        <v>0</v>
      </c>
      <c r="L4696">
        <f>_xlfn.BINOM.INV(BinomTrials,_xlfn.GAMMA.INV(Table3[[#This Row],[RV gamma]],GammaShape2,GammaRate2)/BinomTrials,Table3[[#This Row],[RV binom]])</f>
        <v>0</v>
      </c>
      <c r="M4696" s="1">
        <f>Table3[[#This Row],[Risk 2 simulated occurences]]*_xlfn.LOGNORM.INV(Table3[[#This Row],[RV lognorm]],(LN(ImpLow2)+LN(ImpUp2))/2,(LN(ImpUp2)-LN(ImpLow2))/3.29)</f>
        <v>0</v>
      </c>
    </row>
    <row r="4697" spans="7:13">
      <c r="G4697">
        <v>0.1779242768780907</v>
      </c>
      <c r="H4697">
        <v>0.16180514505217092</v>
      </c>
      <c r="I4697">
        <v>0.14568601322625113</v>
      </c>
      <c r="J4697">
        <f>_xlfn.BINOM.INV(BinomTrials,_xlfn.GAMMA.INV(Table3[[#This Row],[RV gamma]],GammaShape1,GammaRate1)/BinomTrials,Table3[[#This Row],[RV binom]])</f>
        <v>0</v>
      </c>
      <c r="K4697" s="1">
        <f>Table3[[#This Row],[Risk 1 Simulated occurences]]*_xlfn.LOGNORM.INV(Table3[[#This Row],[RV lognorm]],(LN(ImpLow1)+LN(ImpUp1))/2,(LN(ImpUp1)-LN(ImpLow1))/3.29)</f>
        <v>0</v>
      </c>
      <c r="L4697">
        <f>_xlfn.BINOM.INV(BinomTrials,_xlfn.GAMMA.INV(Table3[[#This Row],[RV gamma]],GammaShape2,GammaRate2)/BinomTrials,Table3[[#This Row],[RV binom]])</f>
        <v>0</v>
      </c>
      <c r="M4697" s="1">
        <f>Table3[[#This Row],[Risk 2 simulated occurences]]*_xlfn.LOGNORM.INV(Table3[[#This Row],[RV lognorm]],(LN(ImpLow2)+LN(ImpUp2))/2,(LN(ImpUp2)-LN(ImpLow2))/3.29)</f>
        <v>0</v>
      </c>
    </row>
    <row r="4698" spans="7:13">
      <c r="G4698">
        <v>0.37332149007046667</v>
      </c>
      <c r="H4698">
        <v>0.45907289183655425</v>
      </c>
      <c r="I4698">
        <v>0.54482429360264184</v>
      </c>
      <c r="J4698">
        <f>_xlfn.BINOM.INV(BinomTrials,_xlfn.GAMMA.INV(Table3[[#This Row],[RV gamma]],GammaShape1,GammaRate1)/BinomTrials,Table3[[#This Row],[RV binom]])</f>
        <v>0</v>
      </c>
      <c r="K4698" s="1">
        <f>Table3[[#This Row],[Risk 1 Simulated occurences]]*_xlfn.LOGNORM.INV(Table3[[#This Row],[RV lognorm]],(LN(ImpLow1)+LN(ImpUp1))/2,(LN(ImpUp1)-LN(ImpLow1))/3.29)</f>
        <v>0</v>
      </c>
      <c r="L4698">
        <f>_xlfn.BINOM.INV(BinomTrials,_xlfn.GAMMA.INV(Table3[[#This Row],[RV gamma]],GammaShape2,GammaRate2)/BinomTrials,Table3[[#This Row],[RV binom]])</f>
        <v>0</v>
      </c>
      <c r="M4698" s="1">
        <f>Table3[[#This Row],[Risk 2 simulated occurences]]*_xlfn.LOGNORM.INV(Table3[[#This Row],[RV lognorm]],(LN(ImpLow2)+LN(ImpUp2))/2,(LN(ImpUp2)-LN(ImpLow2))/3.29)</f>
        <v>0</v>
      </c>
    </row>
    <row r="4699" spans="7:13">
      <c r="G4699">
        <v>0.41428361433291977</v>
      </c>
      <c r="H4699">
        <v>0.63809309696689853</v>
      </c>
      <c r="I4699">
        <v>0.86190257960087735</v>
      </c>
      <c r="J4699">
        <f>_xlfn.BINOM.INV(BinomTrials,_xlfn.GAMMA.INV(Table3[[#This Row],[RV gamma]],GammaShape1,GammaRate1)/BinomTrials,Table3[[#This Row],[RV binom]])</f>
        <v>1</v>
      </c>
      <c r="K4699" s="1">
        <f>Table3[[#This Row],[Risk 1 Simulated occurences]]*_xlfn.LOGNORM.INV(Table3[[#This Row],[RV lognorm]],(LN(ImpLow1)+LN(ImpUp1))/2,(LN(ImpUp1)-LN(ImpLow1))/3.29)</f>
        <v>67760.220752584239</v>
      </c>
      <c r="L4699">
        <f>_xlfn.BINOM.INV(BinomTrials,_xlfn.GAMMA.INV(Table3[[#This Row],[RV gamma]],GammaShape2,GammaRate2)/BinomTrials,Table3[[#This Row],[RV binom]])</f>
        <v>0</v>
      </c>
      <c r="M4699" s="1">
        <f>Table3[[#This Row],[Risk 2 simulated occurences]]*_xlfn.LOGNORM.INV(Table3[[#This Row],[RV lognorm]],(LN(ImpLow2)+LN(ImpUp2))/2,(LN(ImpUp2)-LN(ImpLow2))/3.29)</f>
        <v>0</v>
      </c>
    </row>
    <row r="4700" spans="7:13">
      <c r="G4700">
        <v>0.86470609338241911</v>
      </c>
      <c r="H4700">
        <v>0.43068072266442736</v>
      </c>
      <c r="I4700">
        <v>0.99665535194643562</v>
      </c>
      <c r="J4700">
        <f>_xlfn.BINOM.INV(BinomTrials,_xlfn.GAMMA.INV(Table3[[#This Row],[RV gamma]],GammaShape1,GammaRate1)/BinomTrials,Table3[[#This Row],[RV binom]])</f>
        <v>0</v>
      </c>
      <c r="K4700" s="1">
        <f>Table3[[#This Row],[Risk 1 Simulated occurences]]*_xlfn.LOGNORM.INV(Table3[[#This Row],[RV lognorm]],(LN(ImpLow1)+LN(ImpUp1))/2,(LN(ImpUp1)-LN(ImpLow1))/3.29)</f>
        <v>0</v>
      </c>
      <c r="L4700">
        <f>_xlfn.BINOM.INV(BinomTrials,_xlfn.GAMMA.INV(Table3[[#This Row],[RV gamma]],GammaShape2,GammaRate2)/BinomTrials,Table3[[#This Row],[RV binom]])</f>
        <v>0</v>
      </c>
      <c r="M4700" s="1">
        <f>Table3[[#This Row],[Risk 2 simulated occurences]]*_xlfn.LOGNORM.INV(Table3[[#This Row],[RV lognorm]],(LN(ImpLow2)+LN(ImpUp2))/2,(LN(ImpUp2)-LN(ImpLow2))/3.29)</f>
        <v>0</v>
      </c>
    </row>
    <row r="4701" spans="7:13">
      <c r="G4701">
        <v>0.11531147831832593</v>
      </c>
      <c r="H4701">
        <v>0.45090582103044996</v>
      </c>
      <c r="I4701">
        <v>0.78650016374257403</v>
      </c>
      <c r="J4701">
        <f>_xlfn.BINOM.INV(BinomTrials,_xlfn.GAMMA.INV(Table3[[#This Row],[RV gamma]],GammaShape1,GammaRate1)/BinomTrials,Table3[[#This Row],[RV binom]])</f>
        <v>0</v>
      </c>
      <c r="K4701" s="1">
        <f>Table3[[#This Row],[Risk 1 Simulated occurences]]*_xlfn.LOGNORM.INV(Table3[[#This Row],[RV lognorm]],(LN(ImpLow1)+LN(ImpUp1))/2,(LN(ImpUp1)-LN(ImpLow1))/3.29)</f>
        <v>0</v>
      </c>
      <c r="L4701">
        <f>_xlfn.BINOM.INV(BinomTrials,_xlfn.GAMMA.INV(Table3[[#This Row],[RV gamma]],GammaShape2,GammaRate2)/BinomTrials,Table3[[#This Row],[RV binom]])</f>
        <v>0</v>
      </c>
      <c r="M4701" s="1">
        <f>Table3[[#This Row],[Risk 2 simulated occurences]]*_xlfn.LOGNORM.INV(Table3[[#This Row],[RV lognorm]],(LN(ImpLow2)+LN(ImpUp2))/2,(LN(ImpUp2)-LN(ImpLow2))/3.29)</f>
        <v>0</v>
      </c>
    </row>
    <row r="4702" spans="7:13">
      <c r="G4702">
        <v>4.0016096103943931E-2</v>
      </c>
      <c r="H4702">
        <v>0.37413405877264871</v>
      </c>
      <c r="I4702">
        <v>0.70825202144135346</v>
      </c>
      <c r="J4702">
        <f>_xlfn.BINOM.INV(BinomTrials,_xlfn.GAMMA.INV(Table3[[#This Row],[RV gamma]],GammaShape1,GammaRate1)/BinomTrials,Table3[[#This Row],[RV binom]])</f>
        <v>0</v>
      </c>
      <c r="K4702" s="1">
        <f>Table3[[#This Row],[Risk 1 Simulated occurences]]*_xlfn.LOGNORM.INV(Table3[[#This Row],[RV lognorm]],(LN(ImpLow1)+LN(ImpUp1))/2,(LN(ImpUp1)-LN(ImpLow1))/3.29)</f>
        <v>0</v>
      </c>
      <c r="L4702">
        <f>_xlfn.BINOM.INV(BinomTrials,_xlfn.GAMMA.INV(Table3[[#This Row],[RV gamma]],GammaShape2,GammaRate2)/BinomTrials,Table3[[#This Row],[RV binom]])</f>
        <v>0</v>
      </c>
      <c r="M4702" s="1">
        <f>Table3[[#This Row],[Risk 2 simulated occurences]]*_xlfn.LOGNORM.INV(Table3[[#This Row],[RV lognorm]],(LN(ImpLow2)+LN(ImpUp2))/2,(LN(ImpUp2)-LN(ImpLow2))/3.29)</f>
        <v>0</v>
      </c>
    </row>
    <row r="4703" spans="7:13">
      <c r="G4703">
        <v>0.55052721898561685</v>
      </c>
      <c r="H4703">
        <v>7.1125791906903407E-2</v>
      </c>
      <c r="I4703">
        <v>0.59172436482819002</v>
      </c>
      <c r="J4703">
        <f>_xlfn.BINOM.INV(BinomTrials,_xlfn.GAMMA.INV(Table3[[#This Row],[RV gamma]],GammaShape1,GammaRate1)/BinomTrials,Table3[[#This Row],[RV binom]])</f>
        <v>0</v>
      </c>
      <c r="K4703" s="1">
        <f>Table3[[#This Row],[Risk 1 Simulated occurences]]*_xlfn.LOGNORM.INV(Table3[[#This Row],[RV lognorm]],(LN(ImpLow1)+LN(ImpUp1))/2,(LN(ImpUp1)-LN(ImpLow1))/3.29)</f>
        <v>0</v>
      </c>
      <c r="L4703">
        <f>_xlfn.BINOM.INV(BinomTrials,_xlfn.GAMMA.INV(Table3[[#This Row],[RV gamma]],GammaShape2,GammaRate2)/BinomTrials,Table3[[#This Row],[RV binom]])</f>
        <v>0</v>
      </c>
      <c r="M4703" s="1">
        <f>Table3[[#This Row],[Risk 2 simulated occurences]]*_xlfn.LOGNORM.INV(Table3[[#This Row],[RV lognorm]],(LN(ImpLow2)+LN(ImpUp2))/2,(LN(ImpUp2)-LN(ImpLow2))/3.29)</f>
        <v>0</v>
      </c>
    </row>
    <row r="4704" spans="7:13">
      <c r="G4704">
        <v>0.71096949126150899</v>
      </c>
      <c r="H4704">
        <v>0.41118457932546015</v>
      </c>
      <c r="I4704">
        <v>0.11139966738941133</v>
      </c>
      <c r="J4704">
        <f>_xlfn.BINOM.INV(BinomTrials,_xlfn.GAMMA.INV(Table3[[#This Row],[RV gamma]],GammaShape1,GammaRate1)/BinomTrials,Table3[[#This Row],[RV binom]])</f>
        <v>0</v>
      </c>
      <c r="K4704" s="1">
        <f>Table3[[#This Row],[Risk 1 Simulated occurences]]*_xlfn.LOGNORM.INV(Table3[[#This Row],[RV lognorm]],(LN(ImpLow1)+LN(ImpUp1))/2,(LN(ImpUp1)-LN(ImpLow1))/3.29)</f>
        <v>0</v>
      </c>
      <c r="L4704">
        <f>_xlfn.BINOM.INV(BinomTrials,_xlfn.GAMMA.INV(Table3[[#This Row],[RV gamma]],GammaShape2,GammaRate2)/BinomTrials,Table3[[#This Row],[RV binom]])</f>
        <v>0</v>
      </c>
      <c r="M4704" s="1">
        <f>Table3[[#This Row],[Risk 2 simulated occurences]]*_xlfn.LOGNORM.INV(Table3[[#This Row],[RV lognorm]],(LN(ImpLow2)+LN(ImpUp2))/2,(LN(ImpUp2)-LN(ImpLow2))/3.29)</f>
        <v>0</v>
      </c>
    </row>
    <row r="4705" spans="7:13">
      <c r="G4705">
        <v>0.26423963218193486</v>
      </c>
      <c r="H4705">
        <v>0.77922472300903156</v>
      </c>
      <c r="I4705">
        <v>0.29420981383612838</v>
      </c>
      <c r="J4705">
        <f>_xlfn.BINOM.INV(BinomTrials,_xlfn.GAMMA.INV(Table3[[#This Row],[RV gamma]],GammaShape1,GammaRate1)/BinomTrials,Table3[[#This Row],[RV binom]])</f>
        <v>1</v>
      </c>
      <c r="K4705" s="1">
        <f>Table3[[#This Row],[Risk 1 Simulated occurences]]*_xlfn.LOGNORM.INV(Table3[[#This Row],[RV lognorm]],(LN(ImpLow1)+LN(ImpUp1))/2,(LN(ImpUp1)-LN(ImpLow1))/3.29)</f>
        <v>21653.271546746379</v>
      </c>
      <c r="L4705">
        <f>_xlfn.BINOM.INV(BinomTrials,_xlfn.GAMMA.INV(Table3[[#This Row],[RV gamma]],GammaShape2,GammaRate2)/BinomTrials,Table3[[#This Row],[RV binom]])</f>
        <v>0</v>
      </c>
      <c r="M4705" s="1">
        <f>Table3[[#This Row],[Risk 2 simulated occurences]]*_xlfn.LOGNORM.INV(Table3[[#This Row],[RV lognorm]],(LN(ImpLow2)+LN(ImpUp2))/2,(LN(ImpUp2)-LN(ImpLow2))/3.29)</f>
        <v>0</v>
      </c>
    </row>
    <row r="4706" spans="7:13">
      <c r="G4706">
        <v>7.5498081778873724E-2</v>
      </c>
      <c r="H4706">
        <v>0.42991961279414576</v>
      </c>
      <c r="I4706">
        <v>0.78434114380941777</v>
      </c>
      <c r="J4706">
        <f>_xlfn.BINOM.INV(BinomTrials,_xlfn.GAMMA.INV(Table3[[#This Row],[RV gamma]],GammaShape1,GammaRate1)/BinomTrials,Table3[[#This Row],[RV binom]])</f>
        <v>0</v>
      </c>
      <c r="K4706" s="1">
        <f>Table3[[#This Row],[Risk 1 Simulated occurences]]*_xlfn.LOGNORM.INV(Table3[[#This Row],[RV lognorm]],(LN(ImpLow1)+LN(ImpUp1))/2,(LN(ImpUp1)-LN(ImpLow1))/3.29)</f>
        <v>0</v>
      </c>
      <c r="L4706">
        <f>_xlfn.BINOM.INV(BinomTrials,_xlfn.GAMMA.INV(Table3[[#This Row],[RV gamma]],GammaShape2,GammaRate2)/BinomTrials,Table3[[#This Row],[RV binom]])</f>
        <v>0</v>
      </c>
      <c r="M4706" s="1">
        <f>Table3[[#This Row],[Risk 2 simulated occurences]]*_xlfn.LOGNORM.INV(Table3[[#This Row],[RV lognorm]],(LN(ImpLow2)+LN(ImpUp2))/2,(LN(ImpUp2)-LN(ImpLow2))/3.29)</f>
        <v>0</v>
      </c>
    </row>
    <row r="4707" spans="7:13">
      <c r="G4707">
        <v>0.89626045753073902</v>
      </c>
      <c r="H4707">
        <v>0.6589322312078123</v>
      </c>
      <c r="I4707">
        <v>0.42160400488488564</v>
      </c>
      <c r="J4707">
        <f>_xlfn.BINOM.INV(BinomTrials,_xlfn.GAMMA.INV(Table3[[#This Row],[RV gamma]],GammaShape1,GammaRate1)/BinomTrials,Table3[[#This Row],[RV binom]])</f>
        <v>1</v>
      </c>
      <c r="K4707" s="1">
        <f>Table3[[#This Row],[Risk 1 Simulated occurences]]*_xlfn.LOGNORM.INV(Table3[[#This Row],[RV lognorm]],(LN(ImpLow1)+LN(ImpUp1))/2,(LN(ImpUp1)-LN(ImpLow1))/3.29)</f>
        <v>27534.736856473453</v>
      </c>
      <c r="L4707">
        <f>_xlfn.BINOM.INV(BinomTrials,_xlfn.GAMMA.INV(Table3[[#This Row],[RV gamma]],GammaShape2,GammaRate2)/BinomTrials,Table3[[#This Row],[RV binom]])</f>
        <v>0</v>
      </c>
      <c r="M4707" s="1">
        <f>Table3[[#This Row],[Risk 2 simulated occurences]]*_xlfn.LOGNORM.INV(Table3[[#This Row],[RV lognorm]],(LN(ImpLow2)+LN(ImpUp2))/2,(LN(ImpUp2)-LN(ImpLow2))/3.29)</f>
        <v>0</v>
      </c>
    </row>
    <row r="4708" spans="7:13">
      <c r="G4708">
        <v>0.44950971913035481</v>
      </c>
      <c r="H4708">
        <v>0.67400990970153818</v>
      </c>
      <c r="I4708">
        <v>0.89851010027272171</v>
      </c>
      <c r="J4708">
        <f>_xlfn.BINOM.INV(BinomTrials,_xlfn.GAMMA.INV(Table3[[#This Row],[RV gamma]],GammaShape1,GammaRate1)/BinomTrials,Table3[[#This Row],[RV binom]])</f>
        <v>1</v>
      </c>
      <c r="K4708" s="1">
        <f>Table3[[#This Row],[Risk 1 Simulated occurences]]*_xlfn.LOGNORM.INV(Table3[[#This Row],[RV lognorm]],(LN(ImpLow1)+LN(ImpUp1))/2,(LN(ImpUp1)-LN(ImpLow1))/3.29)</f>
        <v>77083.752856964507</v>
      </c>
      <c r="L4708">
        <f>_xlfn.BINOM.INV(BinomTrials,_xlfn.GAMMA.INV(Table3[[#This Row],[RV gamma]],GammaShape2,GammaRate2)/BinomTrials,Table3[[#This Row],[RV binom]])</f>
        <v>0</v>
      </c>
      <c r="M4708" s="1">
        <f>Table3[[#This Row],[Risk 2 simulated occurences]]*_xlfn.LOGNORM.INV(Table3[[#This Row],[RV lognorm]],(LN(ImpLow2)+LN(ImpUp2))/2,(LN(ImpUp2)-LN(ImpLow2))/3.29)</f>
        <v>0</v>
      </c>
    </row>
    <row r="4709" spans="7:13">
      <c r="G4709">
        <v>0.90984942387316814</v>
      </c>
      <c r="H4709">
        <v>8.4552353753034187E-2</v>
      </c>
      <c r="I4709">
        <v>0.25925528363290024</v>
      </c>
      <c r="J4709">
        <f>_xlfn.BINOM.INV(BinomTrials,_xlfn.GAMMA.INV(Table3[[#This Row],[RV gamma]],GammaShape1,GammaRate1)/BinomTrials,Table3[[#This Row],[RV binom]])</f>
        <v>0</v>
      </c>
      <c r="K4709" s="1">
        <f>Table3[[#This Row],[Risk 1 Simulated occurences]]*_xlfn.LOGNORM.INV(Table3[[#This Row],[RV lognorm]],(LN(ImpLow1)+LN(ImpUp1))/2,(LN(ImpUp1)-LN(ImpLow1))/3.29)</f>
        <v>0</v>
      </c>
      <c r="L4709">
        <f>_xlfn.BINOM.INV(BinomTrials,_xlfn.GAMMA.INV(Table3[[#This Row],[RV gamma]],GammaShape2,GammaRate2)/BinomTrials,Table3[[#This Row],[RV binom]])</f>
        <v>0</v>
      </c>
      <c r="M4709" s="1">
        <f>Table3[[#This Row],[Risk 2 simulated occurences]]*_xlfn.LOGNORM.INV(Table3[[#This Row],[RV lognorm]],(LN(ImpLow2)+LN(ImpUp2))/2,(LN(ImpUp2)-LN(ImpLow2))/3.29)</f>
        <v>0</v>
      </c>
    </row>
    <row r="4710" spans="7:13">
      <c r="G4710">
        <v>0.83926703633706412</v>
      </c>
      <c r="H4710">
        <v>7.1409527245634014E-2</v>
      </c>
      <c r="I4710">
        <v>0.30355201815420391</v>
      </c>
      <c r="J4710">
        <f>_xlfn.BINOM.INV(BinomTrials,_xlfn.GAMMA.INV(Table3[[#This Row],[RV gamma]],GammaShape1,GammaRate1)/BinomTrials,Table3[[#This Row],[RV binom]])</f>
        <v>0</v>
      </c>
      <c r="K4710" s="1">
        <f>Table3[[#This Row],[Risk 1 Simulated occurences]]*_xlfn.LOGNORM.INV(Table3[[#This Row],[RV lognorm]],(LN(ImpLow1)+LN(ImpUp1))/2,(LN(ImpUp1)-LN(ImpLow1))/3.29)</f>
        <v>0</v>
      </c>
      <c r="L4710">
        <f>_xlfn.BINOM.INV(BinomTrials,_xlfn.GAMMA.INV(Table3[[#This Row],[RV gamma]],GammaShape2,GammaRate2)/BinomTrials,Table3[[#This Row],[RV binom]])</f>
        <v>0</v>
      </c>
      <c r="M4710" s="1">
        <f>Table3[[#This Row],[Risk 2 simulated occurences]]*_xlfn.LOGNORM.INV(Table3[[#This Row],[RV lognorm]],(LN(ImpLow2)+LN(ImpUp2))/2,(LN(ImpUp2)-LN(ImpLow2))/3.29)</f>
        <v>0</v>
      </c>
    </row>
    <row r="4711" spans="7:13">
      <c r="G4711">
        <v>0.56107971703683945</v>
      </c>
      <c r="H4711">
        <v>0.17992441737089512</v>
      </c>
      <c r="I4711">
        <v>0.79876911770495085</v>
      </c>
      <c r="J4711">
        <f>_xlfn.BINOM.INV(BinomTrials,_xlfn.GAMMA.INV(Table3[[#This Row],[RV gamma]],GammaShape1,GammaRate1)/BinomTrials,Table3[[#This Row],[RV binom]])</f>
        <v>0</v>
      </c>
      <c r="K4711" s="1">
        <f>Table3[[#This Row],[Risk 1 Simulated occurences]]*_xlfn.LOGNORM.INV(Table3[[#This Row],[RV lognorm]],(LN(ImpLow1)+LN(ImpUp1))/2,(LN(ImpUp1)-LN(ImpLow1))/3.29)</f>
        <v>0</v>
      </c>
      <c r="L4711">
        <f>_xlfn.BINOM.INV(BinomTrials,_xlfn.GAMMA.INV(Table3[[#This Row],[RV gamma]],GammaShape2,GammaRate2)/BinomTrials,Table3[[#This Row],[RV binom]])</f>
        <v>0</v>
      </c>
      <c r="M4711" s="1">
        <f>Table3[[#This Row],[Risk 2 simulated occurences]]*_xlfn.LOGNORM.INV(Table3[[#This Row],[RV lognorm]],(LN(ImpLow2)+LN(ImpUp2))/2,(LN(ImpUp2)-LN(ImpLow2))/3.29)</f>
        <v>0</v>
      </c>
    </row>
    <row r="4712" spans="7:13">
      <c r="G4712">
        <v>6.6804238160515311E-2</v>
      </c>
      <c r="H4712">
        <v>0.98968275263425087</v>
      </c>
      <c r="I4712">
        <v>0.91256126710798646</v>
      </c>
      <c r="J4712">
        <f>_xlfn.BINOM.INV(BinomTrials,_xlfn.GAMMA.INV(Table3[[#This Row],[RV gamma]],GammaShape1,GammaRate1)/BinomTrials,Table3[[#This Row],[RV binom]])</f>
        <v>2</v>
      </c>
      <c r="K4712" s="1">
        <f>Table3[[#This Row],[Risk 1 Simulated occurences]]*_xlfn.LOGNORM.INV(Table3[[#This Row],[RV lognorm]],(LN(ImpLow1)+LN(ImpUp1))/2,(LN(ImpUp1)-LN(ImpLow1))/3.29)</f>
        <v>163455.65227990967</v>
      </c>
      <c r="L4712">
        <f>_xlfn.BINOM.INV(BinomTrials,_xlfn.GAMMA.INV(Table3[[#This Row],[RV gamma]],GammaShape2,GammaRate2)/BinomTrials,Table3[[#This Row],[RV binom]])</f>
        <v>1</v>
      </c>
      <c r="M4712" s="1">
        <f>Table3[[#This Row],[Risk 2 simulated occurences]]*_xlfn.LOGNORM.INV(Table3[[#This Row],[RV lognorm]],(LN(ImpLow2)+LN(ImpUp2))/2,(LN(ImpUp2)-LN(ImpLow2))/3.29)</f>
        <v>8172782.6139954869</v>
      </c>
    </row>
    <row r="4713" spans="7:13">
      <c r="G4713">
        <v>0.77883076378089877</v>
      </c>
      <c r="H4713">
        <v>0.59802352385503399</v>
      </c>
      <c r="I4713">
        <v>0.41721628392916932</v>
      </c>
      <c r="J4713">
        <f>_xlfn.BINOM.INV(BinomTrials,_xlfn.GAMMA.INV(Table3[[#This Row],[RV gamma]],GammaShape1,GammaRate1)/BinomTrials,Table3[[#This Row],[RV binom]])</f>
        <v>1</v>
      </c>
      <c r="K4713" s="1">
        <f>Table3[[#This Row],[Risk 1 Simulated occurences]]*_xlfn.LOGNORM.INV(Table3[[#This Row],[RV lognorm]],(LN(ImpLow1)+LN(ImpUp1))/2,(LN(ImpUp1)-LN(ImpLow1))/3.29)</f>
        <v>27319.205348291125</v>
      </c>
      <c r="L4713">
        <f>_xlfn.BINOM.INV(BinomTrials,_xlfn.GAMMA.INV(Table3[[#This Row],[RV gamma]],GammaShape2,GammaRate2)/BinomTrials,Table3[[#This Row],[RV binom]])</f>
        <v>0</v>
      </c>
      <c r="M4713" s="1">
        <f>Table3[[#This Row],[Risk 2 simulated occurences]]*_xlfn.LOGNORM.INV(Table3[[#This Row],[RV lognorm]],(LN(ImpLow2)+LN(ImpUp2))/2,(LN(ImpUp2)-LN(ImpLow2))/3.29)</f>
        <v>0</v>
      </c>
    </row>
    <row r="4714" spans="7:13">
      <c r="G4714">
        <v>0.80864686556563103</v>
      </c>
      <c r="H4714">
        <v>0.98136543155711398</v>
      </c>
      <c r="I4714">
        <v>0.15408399754859695</v>
      </c>
      <c r="J4714">
        <f>_xlfn.BINOM.INV(BinomTrials,_xlfn.GAMMA.INV(Table3[[#This Row],[RV gamma]],GammaShape1,GammaRate1)/BinomTrials,Table3[[#This Row],[RV binom]])</f>
        <v>3</v>
      </c>
      <c r="K4714" s="1">
        <f>Table3[[#This Row],[Risk 1 Simulated occurences]]*_xlfn.LOGNORM.INV(Table3[[#This Row],[RV lognorm]],(LN(ImpLow1)+LN(ImpUp1))/2,(LN(ImpUp1)-LN(ImpLow1))/3.29)</f>
        <v>46491.378134920327</v>
      </c>
      <c r="L4714">
        <f>_xlfn.BINOM.INV(BinomTrials,_xlfn.GAMMA.INV(Table3[[#This Row],[RV gamma]],GammaShape2,GammaRate2)/BinomTrials,Table3[[#This Row],[RV binom]])</f>
        <v>1</v>
      </c>
      <c r="M4714" s="1">
        <f>Table3[[#This Row],[Risk 2 simulated occurences]]*_xlfn.LOGNORM.INV(Table3[[#This Row],[RV lognorm]],(LN(ImpLow2)+LN(ImpUp2))/2,(LN(ImpUp2)-LN(ImpLow2))/3.29)</f>
        <v>1549712.6044973449</v>
      </c>
    </row>
    <row r="4715" spans="7:13">
      <c r="G4715">
        <v>0.92786956156039124</v>
      </c>
      <c r="H4715">
        <v>0.80880818041451652</v>
      </c>
      <c r="I4715">
        <v>0.68974679926864191</v>
      </c>
      <c r="J4715">
        <f>_xlfn.BINOM.INV(BinomTrials,_xlfn.GAMMA.INV(Table3[[#This Row],[RV gamma]],GammaShape1,GammaRate1)/BinomTrials,Table3[[#This Row],[RV binom]])</f>
        <v>1</v>
      </c>
      <c r="K4715" s="1">
        <f>Table3[[#This Row],[Risk 1 Simulated occurences]]*_xlfn.LOGNORM.INV(Table3[[#This Row],[RV lognorm]],(LN(ImpLow1)+LN(ImpUp1))/2,(LN(ImpUp1)-LN(ImpLow1))/3.29)</f>
        <v>44719.432485617595</v>
      </c>
      <c r="L4715">
        <f>_xlfn.BINOM.INV(BinomTrials,_xlfn.GAMMA.INV(Table3[[#This Row],[RV gamma]],GammaShape2,GammaRate2)/BinomTrials,Table3[[#This Row],[RV binom]])</f>
        <v>1</v>
      </c>
      <c r="M4715" s="1">
        <f>Table3[[#This Row],[Risk 2 simulated occurences]]*_xlfn.LOGNORM.INV(Table3[[#This Row],[RV lognorm]],(LN(ImpLow2)+LN(ImpUp2))/2,(LN(ImpUp2)-LN(ImpLow2))/3.29)</f>
        <v>4471943.2485617613</v>
      </c>
    </row>
    <row r="4716" spans="7:13">
      <c r="G4716">
        <v>0.70372114549564246</v>
      </c>
      <c r="H4716">
        <v>0.63908822677987076</v>
      </c>
      <c r="I4716">
        <v>0.57445530806409906</v>
      </c>
      <c r="J4716">
        <f>_xlfn.BINOM.INV(BinomTrials,_xlfn.GAMMA.INV(Table3[[#This Row],[RV gamma]],GammaShape1,GammaRate1)/BinomTrials,Table3[[#This Row],[RV binom]])</f>
        <v>1</v>
      </c>
      <c r="K4716" s="1">
        <f>Table3[[#This Row],[Risk 1 Simulated occurences]]*_xlfn.LOGNORM.INV(Table3[[#This Row],[RV lognorm]],(LN(ImpLow1)+LN(ImpUp1))/2,(LN(ImpUp1)-LN(ImpLow1))/3.29)</f>
        <v>36062.877330099305</v>
      </c>
      <c r="L4716">
        <f>_xlfn.BINOM.INV(BinomTrials,_xlfn.GAMMA.INV(Table3[[#This Row],[RV gamma]],GammaShape2,GammaRate2)/BinomTrials,Table3[[#This Row],[RV binom]])</f>
        <v>0</v>
      </c>
      <c r="M4716" s="1">
        <f>Table3[[#This Row],[Risk 2 simulated occurences]]*_xlfn.LOGNORM.INV(Table3[[#This Row],[RV lognorm]],(LN(ImpLow2)+LN(ImpUp2))/2,(LN(ImpUp2)-LN(ImpLow2))/3.29)</f>
        <v>0</v>
      </c>
    </row>
    <row r="4717" spans="7:13">
      <c r="G4717">
        <v>0.44129234526366568</v>
      </c>
      <c r="H4717">
        <v>0.15582748928844345</v>
      </c>
      <c r="I4717">
        <v>0.87036263331322117</v>
      </c>
      <c r="J4717">
        <f>_xlfn.BINOM.INV(BinomTrials,_xlfn.GAMMA.INV(Table3[[#This Row],[RV gamma]],GammaShape1,GammaRate1)/BinomTrials,Table3[[#This Row],[RV binom]])</f>
        <v>0</v>
      </c>
      <c r="K4717" s="1">
        <f>Table3[[#This Row],[Risk 1 Simulated occurences]]*_xlfn.LOGNORM.INV(Table3[[#This Row],[RV lognorm]],(LN(ImpLow1)+LN(ImpUp1))/2,(LN(ImpUp1)-LN(ImpLow1))/3.29)</f>
        <v>0</v>
      </c>
      <c r="L4717">
        <f>_xlfn.BINOM.INV(BinomTrials,_xlfn.GAMMA.INV(Table3[[#This Row],[RV gamma]],GammaShape2,GammaRate2)/BinomTrials,Table3[[#This Row],[RV binom]])</f>
        <v>0</v>
      </c>
      <c r="M4717" s="1">
        <f>Table3[[#This Row],[Risk 2 simulated occurences]]*_xlfn.LOGNORM.INV(Table3[[#This Row],[RV lognorm]],(LN(ImpLow2)+LN(ImpUp2))/2,(LN(ImpUp2)-LN(ImpLow2))/3.29)</f>
        <v>0</v>
      </c>
    </row>
    <row r="4718" spans="7:13">
      <c r="G4718">
        <v>0.80044684642946662</v>
      </c>
      <c r="H4718">
        <v>0.99261247086926008</v>
      </c>
      <c r="I4718">
        <v>0.18477809530905359</v>
      </c>
      <c r="J4718">
        <f>_xlfn.BINOM.INV(BinomTrials,_xlfn.GAMMA.INV(Table3[[#This Row],[RV gamma]],GammaShape1,GammaRate1)/BinomTrials,Table3[[#This Row],[RV binom]])</f>
        <v>3</v>
      </c>
      <c r="K4718" s="1">
        <f>Table3[[#This Row],[Risk 1 Simulated occurences]]*_xlfn.LOGNORM.INV(Table3[[#This Row],[RV lognorm]],(LN(ImpLow1)+LN(ImpUp1))/2,(LN(ImpUp1)-LN(ImpLow1))/3.29)</f>
        <v>50627.230846884551</v>
      </c>
      <c r="L4718">
        <f>_xlfn.BINOM.INV(BinomTrials,_xlfn.GAMMA.INV(Table3[[#This Row],[RV gamma]],GammaShape2,GammaRate2)/BinomTrials,Table3[[#This Row],[RV binom]])</f>
        <v>2</v>
      </c>
      <c r="M4718" s="1">
        <f>Table3[[#This Row],[Risk 2 simulated occurences]]*_xlfn.LOGNORM.INV(Table3[[#This Row],[RV lognorm]],(LN(ImpLow2)+LN(ImpUp2))/2,(LN(ImpUp2)-LN(ImpLow2))/3.29)</f>
        <v>3375148.723125638</v>
      </c>
    </row>
    <row r="4719" spans="7:13">
      <c r="G4719">
        <v>0.11014794004622286</v>
      </c>
      <c r="H4719">
        <v>0.83779789965497231</v>
      </c>
      <c r="I4719">
        <v>0.56544785926372176</v>
      </c>
      <c r="J4719">
        <f>_xlfn.BINOM.INV(BinomTrials,_xlfn.GAMMA.INV(Table3[[#This Row],[RV gamma]],GammaShape1,GammaRate1)/BinomTrials,Table3[[#This Row],[RV binom]])</f>
        <v>1</v>
      </c>
      <c r="K4719" s="1">
        <f>Table3[[#This Row],[Risk 1 Simulated occurences]]*_xlfn.LOGNORM.INV(Table3[[#This Row],[RV lognorm]],(LN(ImpLow1)+LN(ImpUp1))/2,(LN(ImpUp1)-LN(ImpLow1))/3.29)</f>
        <v>35488.698647055469</v>
      </c>
      <c r="L4719">
        <f>_xlfn.BINOM.INV(BinomTrials,_xlfn.GAMMA.INV(Table3[[#This Row],[RV gamma]],GammaShape2,GammaRate2)/BinomTrials,Table3[[#This Row],[RV binom]])</f>
        <v>0</v>
      </c>
      <c r="M4719" s="1">
        <f>Table3[[#This Row],[Risk 2 simulated occurences]]*_xlfn.LOGNORM.INV(Table3[[#This Row],[RV lognorm]],(LN(ImpLow2)+LN(ImpUp2))/2,(LN(ImpUp2)-LN(ImpLow2))/3.29)</f>
        <v>0</v>
      </c>
    </row>
    <row r="4720" spans="7:13">
      <c r="G4720">
        <v>0.25642835686748305</v>
      </c>
      <c r="H4720">
        <v>0.8692995011197866</v>
      </c>
      <c r="I4720">
        <v>0.48217064537209026</v>
      </c>
      <c r="J4720">
        <f>_xlfn.BINOM.INV(BinomTrials,_xlfn.GAMMA.INV(Table3[[#This Row],[RV gamma]],GammaShape1,GammaRate1)/BinomTrials,Table3[[#This Row],[RV binom]])</f>
        <v>1</v>
      </c>
      <c r="K4720" s="1">
        <f>Table3[[#This Row],[Risk 1 Simulated occurences]]*_xlfn.LOGNORM.INV(Table3[[#This Row],[RV lognorm]],(LN(ImpLow1)+LN(ImpUp1))/2,(LN(ImpUp1)-LN(ImpLow1))/3.29)</f>
        <v>30648.654451047212</v>
      </c>
      <c r="L4720">
        <f>_xlfn.BINOM.INV(BinomTrials,_xlfn.GAMMA.INV(Table3[[#This Row],[RV gamma]],GammaShape2,GammaRate2)/BinomTrials,Table3[[#This Row],[RV binom]])</f>
        <v>1</v>
      </c>
      <c r="M4720" s="1">
        <f>Table3[[#This Row],[Risk 2 simulated occurences]]*_xlfn.LOGNORM.INV(Table3[[#This Row],[RV lognorm]],(LN(ImpLow2)+LN(ImpUp2))/2,(LN(ImpUp2)-LN(ImpLow2))/3.29)</f>
        <v>3064865.4451047224</v>
      </c>
    </row>
    <row r="4721" spans="7:13">
      <c r="G4721">
        <v>0.79139387178765319</v>
      </c>
      <c r="H4721">
        <v>0.31671532025407784</v>
      </c>
      <c r="I4721">
        <v>0.84203676872050237</v>
      </c>
      <c r="J4721">
        <f>_xlfn.BINOM.INV(BinomTrials,_xlfn.GAMMA.INV(Table3[[#This Row],[RV gamma]],GammaShape1,GammaRate1)/BinomTrials,Table3[[#This Row],[RV binom]])</f>
        <v>0</v>
      </c>
      <c r="K4721" s="1">
        <f>Table3[[#This Row],[Risk 1 Simulated occurences]]*_xlfn.LOGNORM.INV(Table3[[#This Row],[RV lognorm]],(LN(ImpLow1)+LN(ImpUp1))/2,(LN(ImpUp1)-LN(ImpLow1))/3.29)</f>
        <v>0</v>
      </c>
      <c r="L4721">
        <f>_xlfn.BINOM.INV(BinomTrials,_xlfn.GAMMA.INV(Table3[[#This Row],[RV gamma]],GammaShape2,GammaRate2)/BinomTrials,Table3[[#This Row],[RV binom]])</f>
        <v>0</v>
      </c>
      <c r="M4721" s="1">
        <f>Table3[[#This Row],[Risk 2 simulated occurences]]*_xlfn.LOGNORM.INV(Table3[[#This Row],[RV lognorm]],(LN(ImpLow2)+LN(ImpUp2))/2,(LN(ImpUp2)-LN(ImpLow2))/3.29)</f>
        <v>0</v>
      </c>
    </row>
    <row r="4722" spans="7:13">
      <c r="G4722">
        <v>0.95680313508808756</v>
      </c>
      <c r="H4722">
        <v>3.4387510285893229E-2</v>
      </c>
      <c r="I4722">
        <v>0.11197188548369887</v>
      </c>
      <c r="J4722">
        <f>_xlfn.BINOM.INV(BinomTrials,_xlfn.GAMMA.INV(Table3[[#This Row],[RV gamma]],GammaShape1,GammaRate1)/BinomTrials,Table3[[#This Row],[RV binom]])</f>
        <v>0</v>
      </c>
      <c r="K4722" s="1">
        <f>Table3[[#This Row],[Risk 1 Simulated occurences]]*_xlfn.LOGNORM.INV(Table3[[#This Row],[RV lognorm]],(LN(ImpLow1)+LN(ImpUp1))/2,(LN(ImpUp1)-LN(ImpLow1))/3.29)</f>
        <v>0</v>
      </c>
      <c r="L4722">
        <f>_xlfn.BINOM.INV(BinomTrials,_xlfn.GAMMA.INV(Table3[[#This Row],[RV gamma]],GammaShape2,GammaRate2)/BinomTrials,Table3[[#This Row],[RV binom]])</f>
        <v>0</v>
      </c>
      <c r="M4722" s="1">
        <f>Table3[[#This Row],[Risk 2 simulated occurences]]*_xlfn.LOGNORM.INV(Table3[[#This Row],[RV lognorm]],(LN(ImpLow2)+LN(ImpUp2))/2,(LN(ImpUp2)-LN(ImpLow2))/3.29)</f>
        <v>0</v>
      </c>
    </row>
    <row r="4723" spans="7:13">
      <c r="G4723">
        <v>0.99029142548809357</v>
      </c>
      <c r="H4723">
        <v>0.95088537500746795</v>
      </c>
      <c r="I4723">
        <v>0.91147932452684233</v>
      </c>
      <c r="J4723">
        <f>_xlfn.BINOM.INV(BinomTrials,_xlfn.GAMMA.INV(Table3[[#This Row],[RV gamma]],GammaShape1,GammaRate1)/BinomTrials,Table3[[#This Row],[RV binom]])</f>
        <v>2</v>
      </c>
      <c r="K4723" s="1">
        <f>Table3[[#This Row],[Risk 1 Simulated occurences]]*_xlfn.LOGNORM.INV(Table3[[#This Row],[RV lognorm]],(LN(ImpLow1)+LN(ImpUp1))/2,(LN(ImpUp1)-LN(ImpLow1))/3.29)</f>
        <v>162682.30052617684</v>
      </c>
      <c r="L4723">
        <f>_xlfn.BINOM.INV(BinomTrials,_xlfn.GAMMA.INV(Table3[[#This Row],[RV gamma]],GammaShape2,GammaRate2)/BinomTrials,Table3[[#This Row],[RV binom]])</f>
        <v>1</v>
      </c>
      <c r="M4723" s="1">
        <f>Table3[[#This Row],[Risk 2 simulated occurences]]*_xlfn.LOGNORM.INV(Table3[[#This Row],[RV lognorm]],(LN(ImpLow2)+LN(ImpUp2))/2,(LN(ImpUp2)-LN(ImpLow2))/3.29)</f>
        <v>8134115.0263088597</v>
      </c>
    </row>
    <row r="4724" spans="7:13">
      <c r="G4724">
        <v>0.8279881783891414</v>
      </c>
      <c r="H4724">
        <v>0.53049775051441872</v>
      </c>
      <c r="I4724">
        <v>0.23300732263969598</v>
      </c>
      <c r="J4724">
        <f>_xlfn.BINOM.INV(BinomTrials,_xlfn.GAMMA.INV(Table3[[#This Row],[RV gamma]],GammaShape1,GammaRate1)/BinomTrials,Table3[[#This Row],[RV binom]])</f>
        <v>0</v>
      </c>
      <c r="K4724" s="1">
        <f>Table3[[#This Row],[Risk 1 Simulated occurences]]*_xlfn.LOGNORM.INV(Table3[[#This Row],[RV lognorm]],(LN(ImpLow1)+LN(ImpUp1))/2,(LN(ImpUp1)-LN(ImpLow1))/3.29)</f>
        <v>0</v>
      </c>
      <c r="L4724">
        <f>_xlfn.BINOM.INV(BinomTrials,_xlfn.GAMMA.INV(Table3[[#This Row],[RV gamma]],GammaShape2,GammaRate2)/BinomTrials,Table3[[#This Row],[RV binom]])</f>
        <v>0</v>
      </c>
      <c r="M4724" s="1">
        <f>Table3[[#This Row],[Risk 2 simulated occurences]]*_xlfn.LOGNORM.INV(Table3[[#This Row],[RV lognorm]],(LN(ImpLow2)+LN(ImpUp2))/2,(LN(ImpUp2)-LN(ImpLow2))/3.29)</f>
        <v>0</v>
      </c>
    </row>
    <row r="4725" spans="7:13">
      <c r="G4725">
        <v>0.99731418629983171</v>
      </c>
      <c r="H4725">
        <v>7.5692895835122509E-2</v>
      </c>
      <c r="I4725">
        <v>0.15407160537041334</v>
      </c>
      <c r="J4725">
        <f>_xlfn.BINOM.INV(BinomTrials,_xlfn.GAMMA.INV(Table3[[#This Row],[RV gamma]],GammaShape1,GammaRate1)/BinomTrials,Table3[[#This Row],[RV binom]])</f>
        <v>0</v>
      </c>
      <c r="K4725" s="1">
        <f>Table3[[#This Row],[Risk 1 Simulated occurences]]*_xlfn.LOGNORM.INV(Table3[[#This Row],[RV lognorm]],(LN(ImpLow1)+LN(ImpUp1))/2,(LN(ImpUp1)-LN(ImpLow1))/3.29)</f>
        <v>0</v>
      </c>
      <c r="L4725">
        <f>_xlfn.BINOM.INV(BinomTrials,_xlfn.GAMMA.INV(Table3[[#This Row],[RV gamma]],GammaShape2,GammaRate2)/BinomTrials,Table3[[#This Row],[RV binom]])</f>
        <v>0</v>
      </c>
      <c r="M4725" s="1">
        <f>Table3[[#This Row],[Risk 2 simulated occurences]]*_xlfn.LOGNORM.INV(Table3[[#This Row],[RV lognorm]],(LN(ImpLow2)+LN(ImpUp2))/2,(LN(ImpUp2)-LN(ImpLow2))/3.29)</f>
        <v>0</v>
      </c>
    </row>
    <row r="4726" spans="7:13">
      <c r="G4726">
        <v>0.85952914127126767</v>
      </c>
      <c r="H4726">
        <v>0.17050030090403756</v>
      </c>
      <c r="I4726">
        <v>0.48147146053680751</v>
      </c>
      <c r="J4726">
        <f>_xlfn.BINOM.INV(BinomTrials,_xlfn.GAMMA.INV(Table3[[#This Row],[RV gamma]],GammaShape1,GammaRate1)/BinomTrials,Table3[[#This Row],[RV binom]])</f>
        <v>0</v>
      </c>
      <c r="K4726" s="1">
        <f>Table3[[#This Row],[Risk 1 Simulated occurences]]*_xlfn.LOGNORM.INV(Table3[[#This Row],[RV lognorm]],(LN(ImpLow1)+LN(ImpUp1))/2,(LN(ImpUp1)-LN(ImpLow1))/3.29)</f>
        <v>0</v>
      </c>
      <c r="L4726">
        <f>_xlfn.BINOM.INV(BinomTrials,_xlfn.GAMMA.INV(Table3[[#This Row],[RV gamma]],GammaShape2,GammaRate2)/BinomTrials,Table3[[#This Row],[RV binom]])</f>
        <v>0</v>
      </c>
      <c r="M4726" s="1">
        <f>Table3[[#This Row],[Risk 2 simulated occurences]]*_xlfn.LOGNORM.INV(Table3[[#This Row],[RV lognorm]],(LN(ImpLow2)+LN(ImpUp2))/2,(LN(ImpUp2)-LN(ImpLow2))/3.29)</f>
        <v>0</v>
      </c>
    </row>
    <row r="4727" spans="7:13">
      <c r="G4727">
        <v>0.10627734619485091</v>
      </c>
      <c r="H4727">
        <v>0.5985572941594558</v>
      </c>
      <c r="I4727">
        <v>9.0837242124060746E-2</v>
      </c>
      <c r="J4727">
        <f>_xlfn.BINOM.INV(BinomTrials,_xlfn.GAMMA.INV(Table3[[#This Row],[RV gamma]],GammaShape1,GammaRate1)/BinomTrials,Table3[[#This Row],[RV binom]])</f>
        <v>0</v>
      </c>
      <c r="K4727" s="1">
        <f>Table3[[#This Row],[Risk 1 Simulated occurences]]*_xlfn.LOGNORM.INV(Table3[[#This Row],[RV lognorm]],(LN(ImpLow1)+LN(ImpUp1))/2,(LN(ImpUp1)-LN(ImpLow1))/3.29)</f>
        <v>0</v>
      </c>
      <c r="L4727">
        <f>_xlfn.BINOM.INV(BinomTrials,_xlfn.GAMMA.INV(Table3[[#This Row],[RV gamma]],GammaShape2,GammaRate2)/BinomTrials,Table3[[#This Row],[RV binom]])</f>
        <v>0</v>
      </c>
      <c r="M4727" s="1">
        <f>Table3[[#This Row],[Risk 2 simulated occurences]]*_xlfn.LOGNORM.INV(Table3[[#This Row],[RV lognorm]],(LN(ImpLow2)+LN(ImpUp2))/2,(LN(ImpUp2)-LN(ImpLow2))/3.29)</f>
        <v>0</v>
      </c>
    </row>
    <row r="4728" spans="7:13">
      <c r="G4728">
        <v>0.20335749685920659</v>
      </c>
      <c r="H4728">
        <v>0.95244293797409296</v>
      </c>
      <c r="I4728">
        <v>0.70152837908897936</v>
      </c>
      <c r="J4728">
        <f>_xlfn.BINOM.INV(BinomTrials,_xlfn.GAMMA.INV(Table3[[#This Row],[RV gamma]],GammaShape1,GammaRate1)/BinomTrials,Table3[[#This Row],[RV binom]])</f>
        <v>2</v>
      </c>
      <c r="K4728" s="1">
        <f>Table3[[#This Row],[Risk 1 Simulated occurences]]*_xlfn.LOGNORM.INV(Table3[[#This Row],[RV lognorm]],(LN(ImpLow1)+LN(ImpUp1))/2,(LN(ImpUp1)-LN(ImpLow1))/3.29)</f>
        <v>91571.409225263371</v>
      </c>
      <c r="L4728">
        <f>_xlfn.BINOM.INV(BinomTrials,_xlfn.GAMMA.INV(Table3[[#This Row],[RV gamma]],GammaShape2,GammaRate2)/BinomTrials,Table3[[#This Row],[RV binom]])</f>
        <v>1</v>
      </c>
      <c r="M4728" s="1">
        <f>Table3[[#This Row],[Risk 2 simulated occurences]]*_xlfn.LOGNORM.INV(Table3[[#This Row],[RV lognorm]],(LN(ImpLow2)+LN(ImpUp2))/2,(LN(ImpUp2)-LN(ImpLow2))/3.29)</f>
        <v>4578570.4612631705</v>
      </c>
    </row>
    <row r="4729" spans="7:13">
      <c r="G4729">
        <v>0.82944971268505308</v>
      </c>
      <c r="H4729">
        <v>0.70845853058083841</v>
      </c>
      <c r="I4729">
        <v>0.58746734847662385</v>
      </c>
      <c r="J4729">
        <f>_xlfn.BINOM.INV(BinomTrials,_xlfn.GAMMA.INV(Table3[[#This Row],[RV gamma]],GammaShape1,GammaRate1)/BinomTrials,Table3[[#This Row],[RV binom]])</f>
        <v>1</v>
      </c>
      <c r="K4729" s="1">
        <f>Table3[[#This Row],[Risk 1 Simulated occurences]]*_xlfn.LOGNORM.INV(Table3[[#This Row],[RV lognorm]],(LN(ImpLow1)+LN(ImpUp1))/2,(LN(ImpUp1)-LN(ImpLow1))/3.29)</f>
        <v>36913.382496123959</v>
      </c>
      <c r="L4729">
        <f>_xlfn.BINOM.INV(BinomTrials,_xlfn.GAMMA.INV(Table3[[#This Row],[RV gamma]],GammaShape2,GammaRate2)/BinomTrials,Table3[[#This Row],[RV binom]])</f>
        <v>0</v>
      </c>
      <c r="M4729" s="1">
        <f>Table3[[#This Row],[Risk 2 simulated occurences]]*_xlfn.LOGNORM.INV(Table3[[#This Row],[RV lognorm]],(LN(ImpLow2)+LN(ImpUp2))/2,(LN(ImpUp2)-LN(ImpLow2))/3.29)</f>
        <v>0</v>
      </c>
    </row>
    <row r="4730" spans="7:13">
      <c r="G4730">
        <v>0.56132109768750194</v>
      </c>
      <c r="H4730">
        <v>6.25234721519628E-2</v>
      </c>
      <c r="I4730">
        <v>0.56372584661642366</v>
      </c>
      <c r="J4730">
        <f>_xlfn.BINOM.INV(BinomTrials,_xlfn.GAMMA.INV(Table3[[#This Row],[RV gamma]],GammaShape1,GammaRate1)/BinomTrials,Table3[[#This Row],[RV binom]])</f>
        <v>0</v>
      </c>
      <c r="K4730" s="1">
        <f>Table3[[#This Row],[Risk 1 Simulated occurences]]*_xlfn.LOGNORM.INV(Table3[[#This Row],[RV lognorm]],(LN(ImpLow1)+LN(ImpUp1))/2,(LN(ImpUp1)-LN(ImpLow1))/3.29)</f>
        <v>0</v>
      </c>
      <c r="L4730">
        <f>_xlfn.BINOM.INV(BinomTrials,_xlfn.GAMMA.INV(Table3[[#This Row],[RV gamma]],GammaShape2,GammaRate2)/BinomTrials,Table3[[#This Row],[RV binom]])</f>
        <v>0</v>
      </c>
      <c r="M4730" s="1">
        <f>Table3[[#This Row],[Risk 2 simulated occurences]]*_xlfn.LOGNORM.INV(Table3[[#This Row],[RV lognorm]],(LN(ImpLow2)+LN(ImpUp2))/2,(LN(ImpUp2)-LN(ImpLow2))/3.29)</f>
        <v>0</v>
      </c>
    </row>
    <row r="4731" spans="7:13">
      <c r="G4731">
        <v>0.12368883384563441</v>
      </c>
      <c r="H4731">
        <v>0.83199645803868605</v>
      </c>
      <c r="I4731">
        <v>0.54030408223173776</v>
      </c>
      <c r="J4731">
        <f>_xlfn.BINOM.INV(BinomTrials,_xlfn.GAMMA.INV(Table3[[#This Row],[RV gamma]],GammaShape1,GammaRate1)/BinomTrials,Table3[[#This Row],[RV binom]])</f>
        <v>1</v>
      </c>
      <c r="K4731" s="1">
        <f>Table3[[#This Row],[Risk 1 Simulated occurences]]*_xlfn.LOGNORM.INV(Table3[[#This Row],[RV lognorm]],(LN(ImpLow1)+LN(ImpUp1))/2,(LN(ImpUp1)-LN(ImpLow1))/3.29)</f>
        <v>33943.750400905366</v>
      </c>
      <c r="L4731">
        <f>_xlfn.BINOM.INV(BinomTrials,_xlfn.GAMMA.INV(Table3[[#This Row],[RV gamma]],GammaShape2,GammaRate2)/BinomTrials,Table3[[#This Row],[RV binom]])</f>
        <v>0</v>
      </c>
      <c r="M4731" s="1">
        <f>Table3[[#This Row],[Risk 2 simulated occurences]]*_xlfn.LOGNORM.INV(Table3[[#This Row],[RV lognorm]],(LN(ImpLow2)+LN(ImpUp2))/2,(LN(ImpUp2)-LN(ImpLow2))/3.29)</f>
        <v>0</v>
      </c>
    </row>
    <row r="4732" spans="7:13">
      <c r="G4732">
        <v>0.83823044357738941</v>
      </c>
      <c r="H4732">
        <v>0.36447025619655393</v>
      </c>
      <c r="I4732">
        <v>0.89071006881571846</v>
      </c>
      <c r="J4732">
        <f>_xlfn.BINOM.INV(BinomTrials,_xlfn.GAMMA.INV(Table3[[#This Row],[RV gamma]],GammaShape1,GammaRate1)/BinomTrials,Table3[[#This Row],[RV binom]])</f>
        <v>0</v>
      </c>
      <c r="K4732" s="1">
        <f>Table3[[#This Row],[Risk 1 Simulated occurences]]*_xlfn.LOGNORM.INV(Table3[[#This Row],[RV lognorm]],(LN(ImpLow1)+LN(ImpUp1))/2,(LN(ImpUp1)-LN(ImpLow1))/3.29)</f>
        <v>0</v>
      </c>
      <c r="L4732">
        <f>_xlfn.BINOM.INV(BinomTrials,_xlfn.GAMMA.INV(Table3[[#This Row],[RV gamma]],GammaShape2,GammaRate2)/BinomTrials,Table3[[#This Row],[RV binom]])</f>
        <v>0</v>
      </c>
      <c r="M4732" s="1">
        <f>Table3[[#This Row],[Risk 2 simulated occurences]]*_xlfn.LOGNORM.INV(Table3[[#This Row],[RV lognorm]],(LN(ImpLow2)+LN(ImpUp2))/2,(LN(ImpUp2)-LN(ImpLow2))/3.29)</f>
        <v>0</v>
      </c>
    </row>
    <row r="4733" spans="7:13">
      <c r="G4733">
        <v>0.13906520518430751</v>
      </c>
      <c r="H4733">
        <v>0.651595895482039</v>
      </c>
      <c r="I4733">
        <v>0.16412658577977055</v>
      </c>
      <c r="J4733">
        <f>_xlfn.BINOM.INV(BinomTrials,_xlfn.GAMMA.INV(Table3[[#This Row],[RV gamma]],GammaShape1,GammaRate1)/BinomTrials,Table3[[#This Row],[RV binom]])</f>
        <v>0</v>
      </c>
      <c r="K4733" s="1">
        <f>Table3[[#This Row],[Risk 1 Simulated occurences]]*_xlfn.LOGNORM.INV(Table3[[#This Row],[RV lognorm]],(LN(ImpLow1)+LN(ImpUp1))/2,(LN(ImpUp1)-LN(ImpLow1))/3.29)</f>
        <v>0</v>
      </c>
      <c r="L4733">
        <f>_xlfn.BINOM.INV(BinomTrials,_xlfn.GAMMA.INV(Table3[[#This Row],[RV gamma]],GammaShape2,GammaRate2)/BinomTrials,Table3[[#This Row],[RV binom]])</f>
        <v>0</v>
      </c>
      <c r="M4733" s="1">
        <f>Table3[[#This Row],[Risk 2 simulated occurences]]*_xlfn.LOGNORM.INV(Table3[[#This Row],[RV lognorm]],(LN(ImpLow2)+LN(ImpUp2))/2,(LN(ImpUp2)-LN(ImpLow2))/3.29)</f>
        <v>0</v>
      </c>
    </row>
    <row r="4734" spans="7:13">
      <c r="G4734">
        <v>0.26890353265633038</v>
      </c>
      <c r="H4734">
        <v>0.37221536662998395</v>
      </c>
      <c r="I4734">
        <v>0.47552720060363746</v>
      </c>
      <c r="J4734">
        <f>_xlfn.BINOM.INV(BinomTrials,_xlfn.GAMMA.INV(Table3[[#This Row],[RV gamma]],GammaShape1,GammaRate1)/BinomTrials,Table3[[#This Row],[RV binom]])</f>
        <v>0</v>
      </c>
      <c r="K4734" s="1">
        <f>Table3[[#This Row],[Risk 1 Simulated occurences]]*_xlfn.LOGNORM.INV(Table3[[#This Row],[RV lognorm]],(LN(ImpLow1)+LN(ImpUp1))/2,(LN(ImpUp1)-LN(ImpLow1))/3.29)</f>
        <v>0</v>
      </c>
      <c r="L4734">
        <f>_xlfn.BINOM.INV(BinomTrials,_xlfn.GAMMA.INV(Table3[[#This Row],[RV gamma]],GammaShape2,GammaRate2)/BinomTrials,Table3[[#This Row],[RV binom]])</f>
        <v>0</v>
      </c>
      <c r="M4734" s="1">
        <f>Table3[[#This Row],[Risk 2 simulated occurences]]*_xlfn.LOGNORM.INV(Table3[[#This Row],[RV lognorm]],(LN(ImpLow2)+LN(ImpUp2))/2,(LN(ImpUp2)-LN(ImpLow2))/3.29)</f>
        <v>0</v>
      </c>
    </row>
    <row r="4735" spans="7:13">
      <c r="G4735">
        <v>0.46167335494499345</v>
      </c>
      <c r="H4735">
        <v>0.82366695013999336</v>
      </c>
      <c r="I4735">
        <v>0.18566054533499318</v>
      </c>
      <c r="J4735">
        <f>_xlfn.BINOM.INV(BinomTrials,_xlfn.GAMMA.INV(Table3[[#This Row],[RV gamma]],GammaShape1,GammaRate1)/BinomTrials,Table3[[#This Row],[RV binom]])</f>
        <v>1</v>
      </c>
      <c r="K4735" s="1">
        <f>Table3[[#This Row],[Risk 1 Simulated occurences]]*_xlfn.LOGNORM.INV(Table3[[#This Row],[RV lognorm]],(LN(ImpLow1)+LN(ImpUp1))/2,(LN(ImpUp1)-LN(ImpLow1))/3.29)</f>
        <v>16914.806051855994</v>
      </c>
      <c r="L4735">
        <f>_xlfn.BINOM.INV(BinomTrials,_xlfn.GAMMA.INV(Table3[[#This Row],[RV gamma]],GammaShape2,GammaRate2)/BinomTrials,Table3[[#This Row],[RV binom]])</f>
        <v>0</v>
      </c>
      <c r="M4735" s="1">
        <f>Table3[[#This Row],[Risk 2 simulated occurences]]*_xlfn.LOGNORM.INV(Table3[[#This Row],[RV lognorm]],(LN(ImpLow2)+LN(ImpUp2))/2,(LN(ImpUp2)-LN(ImpLow2))/3.29)</f>
        <v>0</v>
      </c>
    </row>
    <row r="4736" spans="7:13">
      <c r="G4736">
        <v>0.34407656050477015</v>
      </c>
      <c r="H4736">
        <v>0.37043100286760877</v>
      </c>
      <c r="I4736">
        <v>0.39678544523044745</v>
      </c>
      <c r="J4736">
        <f>_xlfn.BINOM.INV(BinomTrials,_xlfn.GAMMA.INV(Table3[[#This Row],[RV gamma]],GammaShape1,GammaRate1)/BinomTrials,Table3[[#This Row],[RV binom]])</f>
        <v>0</v>
      </c>
      <c r="K4736" s="1">
        <f>Table3[[#This Row],[Risk 1 Simulated occurences]]*_xlfn.LOGNORM.INV(Table3[[#This Row],[RV lognorm]],(LN(ImpLow1)+LN(ImpUp1))/2,(LN(ImpUp1)-LN(ImpLow1))/3.29)</f>
        <v>0</v>
      </c>
      <c r="L4736">
        <f>_xlfn.BINOM.INV(BinomTrials,_xlfn.GAMMA.INV(Table3[[#This Row],[RV gamma]],GammaShape2,GammaRate2)/BinomTrials,Table3[[#This Row],[RV binom]])</f>
        <v>0</v>
      </c>
      <c r="M4736" s="1">
        <f>Table3[[#This Row],[Risk 2 simulated occurences]]*_xlfn.LOGNORM.INV(Table3[[#This Row],[RV lognorm]],(LN(ImpLow2)+LN(ImpUp2))/2,(LN(ImpUp2)-LN(ImpLow2))/3.29)</f>
        <v>0</v>
      </c>
    </row>
    <row r="4737" spans="7:13">
      <c r="G4737">
        <v>0.89475240367220366</v>
      </c>
      <c r="H4737">
        <v>0.83386519590107033</v>
      </c>
      <c r="I4737">
        <v>0.77297798812993712</v>
      </c>
      <c r="J4737">
        <f>_xlfn.BINOM.INV(BinomTrials,_xlfn.GAMMA.INV(Table3[[#This Row],[RV gamma]],GammaShape1,GammaRate1)/BinomTrials,Table3[[#This Row],[RV binom]])</f>
        <v>1</v>
      </c>
      <c r="K4737" s="1">
        <f>Table3[[#This Row],[Risk 1 Simulated occurences]]*_xlfn.LOGNORM.INV(Table3[[#This Row],[RV lognorm]],(LN(ImpLow1)+LN(ImpUp1))/2,(LN(ImpUp1)-LN(ImpLow1))/3.29)</f>
        <v>53402.965462115288</v>
      </c>
      <c r="L4737">
        <f>_xlfn.BINOM.INV(BinomTrials,_xlfn.GAMMA.INV(Table3[[#This Row],[RV gamma]],GammaShape2,GammaRate2)/BinomTrials,Table3[[#This Row],[RV binom]])</f>
        <v>1</v>
      </c>
      <c r="M4737" s="1">
        <f>Table3[[#This Row],[Risk 2 simulated occurences]]*_xlfn.LOGNORM.INV(Table3[[#This Row],[RV lognorm]],(LN(ImpLow2)+LN(ImpUp2))/2,(LN(ImpUp2)-LN(ImpLow2))/3.29)</f>
        <v>5340296.5462115407</v>
      </c>
    </row>
    <row r="4738" spans="7:13">
      <c r="G4738">
        <v>0.10364851872606599</v>
      </c>
      <c r="H4738">
        <v>0.77234750928932216</v>
      </c>
      <c r="I4738">
        <v>0.44104649985257838</v>
      </c>
      <c r="J4738">
        <f>_xlfn.BINOM.INV(BinomTrials,_xlfn.GAMMA.INV(Table3[[#This Row],[RV gamma]],GammaShape1,GammaRate1)/BinomTrials,Table3[[#This Row],[RV binom]])</f>
        <v>1</v>
      </c>
      <c r="K4738" s="1">
        <f>Table3[[#This Row],[Risk 1 Simulated occurences]]*_xlfn.LOGNORM.INV(Table3[[#This Row],[RV lognorm]],(LN(ImpLow1)+LN(ImpUp1))/2,(LN(ImpUp1)-LN(ImpLow1))/3.29)</f>
        <v>28504.865692270549</v>
      </c>
      <c r="L4738">
        <f>_xlfn.BINOM.INV(BinomTrials,_xlfn.GAMMA.INV(Table3[[#This Row],[RV gamma]],GammaShape2,GammaRate2)/BinomTrials,Table3[[#This Row],[RV binom]])</f>
        <v>0</v>
      </c>
      <c r="M4738" s="1">
        <f>Table3[[#This Row],[Risk 2 simulated occurences]]*_xlfn.LOGNORM.INV(Table3[[#This Row],[RV lognorm]],(LN(ImpLow2)+LN(ImpUp2))/2,(LN(ImpUp2)-LN(ImpLow2))/3.29)</f>
        <v>0</v>
      </c>
    </row>
    <row r="4739" spans="7:13">
      <c r="G4739">
        <v>2.0654228991202186E-2</v>
      </c>
      <c r="H4739">
        <v>0.84458862563808845</v>
      </c>
      <c r="I4739">
        <v>0.66852302228497484</v>
      </c>
      <c r="J4739">
        <f>_xlfn.BINOM.INV(BinomTrials,_xlfn.GAMMA.INV(Table3[[#This Row],[RV gamma]],GammaShape1,GammaRate1)/BinomTrials,Table3[[#This Row],[RV binom]])</f>
        <v>1</v>
      </c>
      <c r="K4739" s="1">
        <f>Table3[[#This Row],[Risk 1 Simulated occurences]]*_xlfn.LOGNORM.INV(Table3[[#This Row],[RV lognorm]],(LN(ImpLow1)+LN(ImpUp1))/2,(LN(ImpUp1)-LN(ImpLow1))/3.29)</f>
        <v>42901.619672806351</v>
      </c>
      <c r="L4739">
        <f>_xlfn.BINOM.INV(BinomTrials,_xlfn.GAMMA.INV(Table3[[#This Row],[RV gamma]],GammaShape2,GammaRate2)/BinomTrials,Table3[[#This Row],[RV binom]])</f>
        <v>0</v>
      </c>
      <c r="M4739" s="1">
        <f>Table3[[#This Row],[Risk 2 simulated occurences]]*_xlfn.LOGNORM.INV(Table3[[#This Row],[RV lognorm]],(LN(ImpLow2)+LN(ImpUp2))/2,(LN(ImpUp2)-LN(ImpLow2))/3.29)</f>
        <v>0</v>
      </c>
    </row>
    <row r="4740" spans="7:13">
      <c r="G4740">
        <v>0.13562665513512989</v>
      </c>
      <c r="H4740">
        <v>1.0310993534657636E-3</v>
      </c>
      <c r="I4740">
        <v>0.86643554357180164</v>
      </c>
      <c r="J4740">
        <f>_xlfn.BINOM.INV(BinomTrials,_xlfn.GAMMA.INV(Table3[[#This Row],[RV gamma]],GammaShape1,GammaRate1)/BinomTrials,Table3[[#This Row],[RV binom]])</f>
        <v>0</v>
      </c>
      <c r="K4740" s="1">
        <f>Table3[[#This Row],[Risk 1 Simulated occurences]]*_xlfn.LOGNORM.INV(Table3[[#This Row],[RV lognorm]],(LN(ImpLow1)+LN(ImpUp1))/2,(LN(ImpUp1)-LN(ImpLow1))/3.29)</f>
        <v>0</v>
      </c>
      <c r="L4740">
        <f>_xlfn.BINOM.INV(BinomTrials,_xlfn.GAMMA.INV(Table3[[#This Row],[RV gamma]],GammaShape2,GammaRate2)/BinomTrials,Table3[[#This Row],[RV binom]])</f>
        <v>0</v>
      </c>
      <c r="M4740" s="1">
        <f>Table3[[#This Row],[Risk 2 simulated occurences]]*_xlfn.LOGNORM.INV(Table3[[#This Row],[RV lognorm]],(LN(ImpLow2)+LN(ImpUp2))/2,(LN(ImpUp2)-LN(ImpLow2))/3.29)</f>
        <v>0</v>
      </c>
    </row>
    <row r="4741" spans="7:13">
      <c r="G4741">
        <v>0.4771928561279517</v>
      </c>
      <c r="H4741">
        <v>0.32968683369908802</v>
      </c>
      <c r="I4741">
        <v>0.18218081127022431</v>
      </c>
      <c r="J4741">
        <f>_xlfn.BINOM.INV(BinomTrials,_xlfn.GAMMA.INV(Table3[[#This Row],[RV gamma]],GammaShape1,GammaRate1)/BinomTrials,Table3[[#This Row],[RV binom]])</f>
        <v>0</v>
      </c>
      <c r="K4741" s="1">
        <f>Table3[[#This Row],[Risk 1 Simulated occurences]]*_xlfn.LOGNORM.INV(Table3[[#This Row],[RV lognorm]],(LN(ImpLow1)+LN(ImpUp1))/2,(LN(ImpUp1)-LN(ImpLow1))/3.29)</f>
        <v>0</v>
      </c>
      <c r="L4741">
        <f>_xlfn.BINOM.INV(BinomTrials,_xlfn.GAMMA.INV(Table3[[#This Row],[RV gamma]],GammaShape2,GammaRate2)/BinomTrials,Table3[[#This Row],[RV binom]])</f>
        <v>0</v>
      </c>
      <c r="M4741" s="1">
        <f>Table3[[#This Row],[Risk 2 simulated occurences]]*_xlfn.LOGNORM.INV(Table3[[#This Row],[RV lognorm]],(LN(ImpLow2)+LN(ImpUp2))/2,(LN(ImpUp2)-LN(ImpLow2))/3.29)</f>
        <v>0</v>
      </c>
    </row>
    <row r="4742" spans="7:13">
      <c r="G4742">
        <v>0.18033294248410173</v>
      </c>
      <c r="H4742">
        <v>4.6613980572025281E-2</v>
      </c>
      <c r="I4742">
        <v>0.91289501865994882</v>
      </c>
      <c r="J4742">
        <f>_xlfn.BINOM.INV(BinomTrials,_xlfn.GAMMA.INV(Table3[[#This Row],[RV gamma]],GammaShape1,GammaRate1)/BinomTrials,Table3[[#This Row],[RV binom]])</f>
        <v>0</v>
      </c>
      <c r="K4742" s="1">
        <f>Table3[[#This Row],[Risk 1 Simulated occurences]]*_xlfn.LOGNORM.INV(Table3[[#This Row],[RV lognorm]],(LN(ImpLow1)+LN(ImpUp1))/2,(LN(ImpUp1)-LN(ImpLow1))/3.29)</f>
        <v>0</v>
      </c>
      <c r="L4742">
        <f>_xlfn.BINOM.INV(BinomTrials,_xlfn.GAMMA.INV(Table3[[#This Row],[RV gamma]],GammaShape2,GammaRate2)/BinomTrials,Table3[[#This Row],[RV binom]])</f>
        <v>0</v>
      </c>
      <c r="M4742" s="1">
        <f>Table3[[#This Row],[Risk 2 simulated occurences]]*_xlfn.LOGNORM.INV(Table3[[#This Row],[RV lognorm]],(LN(ImpLow2)+LN(ImpUp2))/2,(LN(ImpUp2)-LN(ImpLow2))/3.29)</f>
        <v>0</v>
      </c>
    </row>
    <row r="4743" spans="7:13">
      <c r="G4743">
        <v>0.8557643302975988</v>
      </c>
      <c r="H4743">
        <v>0.44117147402892426</v>
      </c>
      <c r="I4743">
        <v>2.6578617760249702E-2</v>
      </c>
      <c r="J4743">
        <f>_xlfn.BINOM.INV(BinomTrials,_xlfn.GAMMA.INV(Table3[[#This Row],[RV gamma]],GammaShape1,GammaRate1)/BinomTrials,Table3[[#This Row],[RV binom]])</f>
        <v>0</v>
      </c>
      <c r="K4743" s="1">
        <f>Table3[[#This Row],[Risk 1 Simulated occurences]]*_xlfn.LOGNORM.INV(Table3[[#This Row],[RV lognorm]],(LN(ImpLow1)+LN(ImpUp1))/2,(LN(ImpUp1)-LN(ImpLow1))/3.29)</f>
        <v>0</v>
      </c>
      <c r="L4743">
        <f>_xlfn.BINOM.INV(BinomTrials,_xlfn.GAMMA.INV(Table3[[#This Row],[RV gamma]],GammaShape2,GammaRate2)/BinomTrials,Table3[[#This Row],[RV binom]])</f>
        <v>0</v>
      </c>
      <c r="M4743" s="1">
        <f>Table3[[#This Row],[Risk 2 simulated occurences]]*_xlfn.LOGNORM.INV(Table3[[#This Row],[RV lognorm]],(LN(ImpLow2)+LN(ImpUp2))/2,(LN(ImpUp2)-LN(ImpLow2))/3.29)</f>
        <v>0</v>
      </c>
    </row>
    <row r="4744" spans="7:13">
      <c r="G4744">
        <v>0.83109931174251217</v>
      </c>
      <c r="H4744">
        <v>0.76896400412962029</v>
      </c>
      <c r="I4744">
        <v>0.70682869651672831</v>
      </c>
      <c r="J4744">
        <f>_xlfn.BINOM.INV(BinomTrials,_xlfn.GAMMA.INV(Table3[[#This Row],[RV gamma]],GammaShape1,GammaRate1)/BinomTrials,Table3[[#This Row],[RV binom]])</f>
        <v>1</v>
      </c>
      <c r="K4744" s="1">
        <f>Table3[[#This Row],[Risk 1 Simulated occurences]]*_xlfn.LOGNORM.INV(Table3[[#This Row],[RV lognorm]],(LN(ImpLow1)+LN(ImpUp1))/2,(LN(ImpUp1)-LN(ImpLow1))/3.29)</f>
        <v>46279.985549067183</v>
      </c>
      <c r="L4744">
        <f>_xlfn.BINOM.INV(BinomTrials,_xlfn.GAMMA.INV(Table3[[#This Row],[RV gamma]],GammaShape2,GammaRate2)/BinomTrials,Table3[[#This Row],[RV binom]])</f>
        <v>0</v>
      </c>
      <c r="M4744" s="1">
        <f>Table3[[#This Row],[Risk 2 simulated occurences]]*_xlfn.LOGNORM.INV(Table3[[#This Row],[RV lognorm]],(LN(ImpLow2)+LN(ImpUp2))/2,(LN(ImpUp2)-LN(ImpLow2))/3.29)</f>
        <v>0</v>
      </c>
    </row>
    <row r="4745" spans="7:13">
      <c r="G4745">
        <v>0.28613245640235602</v>
      </c>
      <c r="H4745">
        <v>0.97801740652789237</v>
      </c>
      <c r="I4745">
        <v>0.66990235665342879</v>
      </c>
      <c r="J4745">
        <f>_xlfn.BINOM.INV(BinomTrials,_xlfn.GAMMA.INV(Table3[[#This Row],[RV gamma]],GammaShape1,GammaRate1)/BinomTrials,Table3[[#This Row],[RV binom]])</f>
        <v>2</v>
      </c>
      <c r="K4745" s="1">
        <f>Table3[[#This Row],[Risk 1 Simulated occurences]]*_xlfn.LOGNORM.INV(Table3[[#This Row],[RV lognorm]],(LN(ImpLow1)+LN(ImpUp1))/2,(LN(ImpUp1)-LN(ImpLow1))/3.29)</f>
        <v>86032.047098123265</v>
      </c>
      <c r="L4745">
        <f>_xlfn.BINOM.INV(BinomTrials,_xlfn.GAMMA.INV(Table3[[#This Row],[RV gamma]],GammaShape2,GammaRate2)/BinomTrials,Table3[[#This Row],[RV binom]])</f>
        <v>1</v>
      </c>
      <c r="M4745" s="1">
        <f>Table3[[#This Row],[Risk 2 simulated occurences]]*_xlfn.LOGNORM.INV(Table3[[#This Row],[RV lognorm]],(LN(ImpLow2)+LN(ImpUp2))/2,(LN(ImpUp2)-LN(ImpLow2))/3.29)</f>
        <v>4301602.354906165</v>
      </c>
    </row>
    <row r="4746" spans="7:13">
      <c r="G4746">
        <v>2.8194754397587271E-2</v>
      </c>
      <c r="H4746">
        <v>0.53855151428773607</v>
      </c>
      <c r="I4746">
        <v>4.8908274177884813E-2</v>
      </c>
      <c r="J4746">
        <f>_xlfn.BINOM.INV(BinomTrials,_xlfn.GAMMA.INV(Table3[[#This Row],[RV gamma]],GammaShape1,GammaRate1)/BinomTrials,Table3[[#This Row],[RV binom]])</f>
        <v>0</v>
      </c>
      <c r="K4746" s="1">
        <f>Table3[[#This Row],[Risk 1 Simulated occurences]]*_xlfn.LOGNORM.INV(Table3[[#This Row],[RV lognorm]],(LN(ImpLow1)+LN(ImpUp1))/2,(LN(ImpUp1)-LN(ImpLow1))/3.29)</f>
        <v>0</v>
      </c>
      <c r="L4746">
        <f>_xlfn.BINOM.INV(BinomTrials,_xlfn.GAMMA.INV(Table3[[#This Row],[RV gamma]],GammaShape2,GammaRate2)/BinomTrials,Table3[[#This Row],[RV binom]])</f>
        <v>0</v>
      </c>
      <c r="M4746" s="1">
        <f>Table3[[#This Row],[Risk 2 simulated occurences]]*_xlfn.LOGNORM.INV(Table3[[#This Row],[RV lognorm]],(LN(ImpLow2)+LN(ImpUp2))/2,(LN(ImpUp2)-LN(ImpLow2))/3.29)</f>
        <v>0</v>
      </c>
    </row>
    <row r="4747" spans="7:13">
      <c r="G4747">
        <v>0.86923716024925801</v>
      </c>
      <c r="H4747">
        <v>0.43530063397963559</v>
      </c>
      <c r="I4747">
        <v>1.3641077100132162E-3</v>
      </c>
      <c r="J4747">
        <f>_xlfn.BINOM.INV(BinomTrials,_xlfn.GAMMA.INV(Table3[[#This Row],[RV gamma]],GammaShape1,GammaRate1)/BinomTrials,Table3[[#This Row],[RV binom]])</f>
        <v>0</v>
      </c>
      <c r="K4747" s="1">
        <f>Table3[[#This Row],[Risk 1 Simulated occurences]]*_xlfn.LOGNORM.INV(Table3[[#This Row],[RV lognorm]],(LN(ImpLow1)+LN(ImpUp1))/2,(LN(ImpUp1)-LN(ImpLow1))/3.29)</f>
        <v>0</v>
      </c>
      <c r="L4747">
        <f>_xlfn.BINOM.INV(BinomTrials,_xlfn.GAMMA.INV(Table3[[#This Row],[RV gamma]],GammaShape2,GammaRate2)/BinomTrials,Table3[[#This Row],[RV binom]])</f>
        <v>0</v>
      </c>
      <c r="M4747" s="1">
        <f>Table3[[#This Row],[Risk 2 simulated occurences]]*_xlfn.LOGNORM.INV(Table3[[#This Row],[RV lognorm]],(LN(ImpLow2)+LN(ImpUp2))/2,(LN(ImpUp2)-LN(ImpLow2))/3.29)</f>
        <v>0</v>
      </c>
    </row>
    <row r="4748" spans="7:13">
      <c r="G4748">
        <v>0.26895230927921471</v>
      </c>
      <c r="H4748">
        <v>9.775529573566992E-2</v>
      </c>
      <c r="I4748">
        <v>0.9265582821921251</v>
      </c>
      <c r="J4748">
        <f>_xlfn.BINOM.INV(BinomTrials,_xlfn.GAMMA.INV(Table3[[#This Row],[RV gamma]],GammaShape1,GammaRate1)/BinomTrials,Table3[[#This Row],[RV binom]])</f>
        <v>0</v>
      </c>
      <c r="K4748" s="1">
        <f>Table3[[#This Row],[Risk 1 Simulated occurences]]*_xlfn.LOGNORM.INV(Table3[[#This Row],[RV lognorm]],(LN(ImpLow1)+LN(ImpUp1))/2,(LN(ImpUp1)-LN(ImpLow1))/3.29)</f>
        <v>0</v>
      </c>
      <c r="L4748">
        <f>_xlfn.BINOM.INV(BinomTrials,_xlfn.GAMMA.INV(Table3[[#This Row],[RV gamma]],GammaShape2,GammaRate2)/BinomTrials,Table3[[#This Row],[RV binom]])</f>
        <v>0</v>
      </c>
      <c r="M4748" s="1">
        <f>Table3[[#This Row],[Risk 2 simulated occurences]]*_xlfn.LOGNORM.INV(Table3[[#This Row],[RV lognorm]],(LN(ImpLow2)+LN(ImpUp2))/2,(LN(ImpUp2)-LN(ImpLow2))/3.29)</f>
        <v>0</v>
      </c>
    </row>
    <row r="4749" spans="7:13">
      <c r="G4749">
        <v>0.28146205576204791</v>
      </c>
      <c r="H4749">
        <v>0.97325542940444099</v>
      </c>
      <c r="I4749">
        <v>0.66504880304683411</v>
      </c>
      <c r="J4749">
        <f>_xlfn.BINOM.INV(BinomTrials,_xlfn.GAMMA.INV(Table3[[#This Row],[RV gamma]],GammaShape1,GammaRate1)/BinomTrials,Table3[[#This Row],[RV binom]])</f>
        <v>2</v>
      </c>
      <c r="K4749" s="1">
        <f>Table3[[#This Row],[Risk 1 Simulated occurences]]*_xlfn.LOGNORM.INV(Table3[[#This Row],[RV lognorm]],(LN(ImpLow1)+LN(ImpUp1))/2,(LN(ImpUp1)-LN(ImpLow1))/3.29)</f>
        <v>85231.27468951678</v>
      </c>
      <c r="L4749">
        <f>_xlfn.BINOM.INV(BinomTrials,_xlfn.GAMMA.INV(Table3[[#This Row],[RV gamma]],GammaShape2,GammaRate2)/BinomTrials,Table3[[#This Row],[RV binom]])</f>
        <v>1</v>
      </c>
      <c r="M4749" s="1">
        <f>Table3[[#This Row],[Risk 2 simulated occurences]]*_xlfn.LOGNORM.INV(Table3[[#This Row],[RV lognorm]],(LN(ImpLow2)+LN(ImpUp2))/2,(LN(ImpUp2)-LN(ImpLow2))/3.29)</f>
        <v>4261563.7344758483</v>
      </c>
    </row>
    <row r="4750" spans="7:13">
      <c r="G4750">
        <v>0.53277119273914542</v>
      </c>
      <c r="H4750">
        <v>0.50400200043991306</v>
      </c>
      <c r="I4750">
        <v>0.47523280814068058</v>
      </c>
      <c r="J4750">
        <f>_xlfn.BINOM.INV(BinomTrials,_xlfn.GAMMA.INV(Table3[[#This Row],[RV gamma]],GammaShape1,GammaRate1)/BinomTrials,Table3[[#This Row],[RV binom]])</f>
        <v>0</v>
      </c>
      <c r="K4750" s="1">
        <f>Table3[[#This Row],[Risk 1 Simulated occurences]]*_xlfn.LOGNORM.INV(Table3[[#This Row],[RV lognorm]],(LN(ImpLow1)+LN(ImpUp1))/2,(LN(ImpUp1)-LN(ImpLow1))/3.29)</f>
        <v>0</v>
      </c>
      <c r="L4750">
        <f>_xlfn.BINOM.INV(BinomTrials,_xlfn.GAMMA.INV(Table3[[#This Row],[RV gamma]],GammaShape2,GammaRate2)/BinomTrials,Table3[[#This Row],[RV binom]])</f>
        <v>0</v>
      </c>
      <c r="M4750" s="1">
        <f>Table3[[#This Row],[Risk 2 simulated occurences]]*_xlfn.LOGNORM.INV(Table3[[#This Row],[RV lognorm]],(LN(ImpLow2)+LN(ImpUp2))/2,(LN(ImpUp2)-LN(ImpLow2))/3.29)</f>
        <v>0</v>
      </c>
    </row>
    <row r="4751" spans="7:13">
      <c r="G4751">
        <v>0.2854363668176515</v>
      </c>
      <c r="H4751">
        <v>0.76162139361799763</v>
      </c>
      <c r="I4751">
        <v>0.23780642041834371</v>
      </c>
      <c r="J4751">
        <f>_xlfn.BINOM.INV(BinomTrials,_xlfn.GAMMA.INV(Table3[[#This Row],[RV gamma]],GammaShape1,GammaRate1)/BinomTrials,Table3[[#This Row],[RV binom]])</f>
        <v>1</v>
      </c>
      <c r="K4751" s="1">
        <f>Table3[[#This Row],[Risk 1 Simulated occurences]]*_xlfn.LOGNORM.INV(Table3[[#This Row],[RV lognorm]],(LN(ImpLow1)+LN(ImpUp1))/2,(LN(ImpUp1)-LN(ImpLow1))/3.29)</f>
        <v>19194.12204068658</v>
      </c>
      <c r="L4751">
        <f>_xlfn.BINOM.INV(BinomTrials,_xlfn.GAMMA.INV(Table3[[#This Row],[RV gamma]],GammaShape2,GammaRate2)/BinomTrials,Table3[[#This Row],[RV binom]])</f>
        <v>0</v>
      </c>
      <c r="M4751" s="1">
        <f>Table3[[#This Row],[Risk 2 simulated occurences]]*_xlfn.LOGNORM.INV(Table3[[#This Row],[RV lognorm]],(LN(ImpLow2)+LN(ImpUp2))/2,(LN(ImpUp2)-LN(ImpLow2))/3.29)</f>
        <v>0</v>
      </c>
    </row>
    <row r="4752" spans="7:13">
      <c r="G4752">
        <v>0.32901710426854769</v>
      </c>
      <c r="H4752">
        <v>0.57076253768557805</v>
      </c>
      <c r="I4752">
        <v>0.81250797110260831</v>
      </c>
      <c r="J4752">
        <f>_xlfn.BINOM.INV(BinomTrials,_xlfn.GAMMA.INV(Table3[[#This Row],[RV gamma]],GammaShape1,GammaRate1)/BinomTrials,Table3[[#This Row],[RV binom]])</f>
        <v>0</v>
      </c>
      <c r="K4752" s="1">
        <f>Table3[[#This Row],[Risk 1 Simulated occurences]]*_xlfn.LOGNORM.INV(Table3[[#This Row],[RV lognorm]],(LN(ImpLow1)+LN(ImpUp1))/2,(LN(ImpUp1)-LN(ImpLow1))/3.29)</f>
        <v>0</v>
      </c>
      <c r="L4752">
        <f>_xlfn.BINOM.INV(BinomTrials,_xlfn.GAMMA.INV(Table3[[#This Row],[RV gamma]],GammaShape2,GammaRate2)/BinomTrials,Table3[[#This Row],[RV binom]])</f>
        <v>0</v>
      </c>
      <c r="M4752" s="1">
        <f>Table3[[#This Row],[Risk 2 simulated occurences]]*_xlfn.LOGNORM.INV(Table3[[#This Row],[RV lognorm]],(LN(ImpLow2)+LN(ImpUp2))/2,(LN(ImpUp2)-LN(ImpLow2))/3.29)</f>
        <v>0</v>
      </c>
    </row>
    <row r="4753" spans="7:13">
      <c r="G4753">
        <v>0.79047144148055071</v>
      </c>
      <c r="H4753">
        <v>0.80597088150958107</v>
      </c>
      <c r="I4753">
        <v>0.82147032153861144</v>
      </c>
      <c r="J4753">
        <f>_xlfn.BINOM.INV(BinomTrials,_xlfn.GAMMA.INV(Table3[[#This Row],[RV gamma]],GammaShape1,GammaRate1)/BinomTrials,Table3[[#This Row],[RV binom]])</f>
        <v>1</v>
      </c>
      <c r="K4753" s="1">
        <f>Table3[[#This Row],[Risk 1 Simulated occurences]]*_xlfn.LOGNORM.INV(Table3[[#This Row],[RV lognorm]],(LN(ImpLow1)+LN(ImpUp1))/2,(LN(ImpUp1)-LN(ImpLow1))/3.29)</f>
        <v>60246.803688309024</v>
      </c>
      <c r="L4753">
        <f>_xlfn.BINOM.INV(BinomTrials,_xlfn.GAMMA.INV(Table3[[#This Row],[RV gamma]],GammaShape2,GammaRate2)/BinomTrials,Table3[[#This Row],[RV binom]])</f>
        <v>0</v>
      </c>
      <c r="M4753" s="1">
        <f>Table3[[#This Row],[Risk 2 simulated occurences]]*_xlfn.LOGNORM.INV(Table3[[#This Row],[RV lognorm]],(LN(ImpLow2)+LN(ImpUp2))/2,(LN(ImpUp2)-LN(ImpLow2))/3.29)</f>
        <v>0</v>
      </c>
    </row>
    <row r="4754" spans="7:13">
      <c r="G4754">
        <v>0.45351696361485727</v>
      </c>
      <c r="H4754">
        <v>0.95260553152887406</v>
      </c>
      <c r="I4754">
        <v>0.45169409944289091</v>
      </c>
      <c r="J4754">
        <f>_xlfn.BINOM.INV(BinomTrials,_xlfn.GAMMA.INV(Table3[[#This Row],[RV gamma]],GammaShape1,GammaRate1)/BinomTrials,Table3[[#This Row],[RV binom]])</f>
        <v>2</v>
      </c>
      <c r="K4754" s="1">
        <f>Table3[[#This Row],[Risk 1 Simulated occurences]]*_xlfn.LOGNORM.INV(Table3[[#This Row],[RV lognorm]],(LN(ImpLow1)+LN(ImpUp1))/2,(LN(ImpUp1)-LN(ImpLow1))/3.29)</f>
        <v>58094.586570553169</v>
      </c>
      <c r="L4754">
        <f>_xlfn.BINOM.INV(BinomTrials,_xlfn.GAMMA.INV(Table3[[#This Row],[RV gamma]],GammaShape2,GammaRate2)/BinomTrials,Table3[[#This Row],[RV binom]])</f>
        <v>1</v>
      </c>
      <c r="M4754" s="1">
        <f>Table3[[#This Row],[Risk 2 simulated occurences]]*_xlfn.LOGNORM.INV(Table3[[#This Row],[RV lognorm]],(LN(ImpLow2)+LN(ImpUp2))/2,(LN(ImpUp2)-LN(ImpLow2))/3.29)</f>
        <v>2904729.3285276596</v>
      </c>
    </row>
    <row r="4755" spans="7:13">
      <c r="G4755">
        <v>0.25960747490618724</v>
      </c>
      <c r="H4755">
        <v>0.44116840578670075</v>
      </c>
      <c r="I4755">
        <v>0.62272933666721419</v>
      </c>
      <c r="J4755">
        <f>_xlfn.BINOM.INV(BinomTrials,_xlfn.GAMMA.INV(Table3[[#This Row],[RV gamma]],GammaShape1,GammaRate1)/BinomTrials,Table3[[#This Row],[RV binom]])</f>
        <v>0</v>
      </c>
      <c r="K4755" s="1">
        <f>Table3[[#This Row],[Risk 1 Simulated occurences]]*_xlfn.LOGNORM.INV(Table3[[#This Row],[RV lognorm]],(LN(ImpLow1)+LN(ImpUp1))/2,(LN(ImpUp1)-LN(ImpLow1))/3.29)</f>
        <v>0</v>
      </c>
      <c r="L4755">
        <f>_xlfn.BINOM.INV(BinomTrials,_xlfn.GAMMA.INV(Table3[[#This Row],[RV gamma]],GammaShape2,GammaRate2)/BinomTrials,Table3[[#This Row],[RV binom]])</f>
        <v>0</v>
      </c>
      <c r="M4755" s="1">
        <f>Table3[[#This Row],[Risk 2 simulated occurences]]*_xlfn.LOGNORM.INV(Table3[[#This Row],[RV lognorm]],(LN(ImpLow2)+LN(ImpUp2))/2,(LN(ImpUp2)-LN(ImpLow2))/3.29)</f>
        <v>0</v>
      </c>
    </row>
    <row r="4756" spans="7:13">
      <c r="G4756">
        <v>0.22283074828927907</v>
      </c>
      <c r="H4756">
        <v>0.7173960570792649</v>
      </c>
      <c r="I4756">
        <v>0.2119613658692508</v>
      </c>
      <c r="J4756">
        <f>_xlfn.BINOM.INV(BinomTrials,_xlfn.GAMMA.INV(Table3[[#This Row],[RV gamma]],GammaShape1,GammaRate1)/BinomTrials,Table3[[#This Row],[RV binom]])</f>
        <v>1</v>
      </c>
      <c r="K4756" s="1">
        <f>Table3[[#This Row],[Risk 1 Simulated occurences]]*_xlfn.LOGNORM.INV(Table3[[#This Row],[RV lognorm]],(LN(ImpLow1)+LN(ImpUp1))/2,(LN(ImpUp1)-LN(ImpLow1))/3.29)</f>
        <v>18069.663828834964</v>
      </c>
      <c r="L4756">
        <f>_xlfn.BINOM.INV(BinomTrials,_xlfn.GAMMA.INV(Table3[[#This Row],[RV gamma]],GammaShape2,GammaRate2)/BinomTrials,Table3[[#This Row],[RV binom]])</f>
        <v>0</v>
      </c>
      <c r="M4756" s="1">
        <f>Table3[[#This Row],[Risk 2 simulated occurences]]*_xlfn.LOGNORM.INV(Table3[[#This Row],[RV lognorm]],(LN(ImpLow2)+LN(ImpUp2))/2,(LN(ImpUp2)-LN(ImpLow2))/3.29)</f>
        <v>0</v>
      </c>
    </row>
    <row r="4757" spans="7:13">
      <c r="G4757">
        <v>0.11638649791310844</v>
      </c>
      <c r="H4757">
        <v>0.27553133120552231</v>
      </c>
      <c r="I4757">
        <v>0.43467616449793622</v>
      </c>
      <c r="J4757">
        <f>_xlfn.BINOM.INV(BinomTrials,_xlfn.GAMMA.INV(Table3[[#This Row],[RV gamma]],GammaShape1,GammaRate1)/BinomTrials,Table3[[#This Row],[RV binom]])</f>
        <v>0</v>
      </c>
      <c r="K4757" s="1">
        <f>Table3[[#This Row],[Risk 1 Simulated occurences]]*_xlfn.LOGNORM.INV(Table3[[#This Row],[RV lognorm]],(LN(ImpLow1)+LN(ImpUp1))/2,(LN(ImpUp1)-LN(ImpLow1))/3.29)</f>
        <v>0</v>
      </c>
      <c r="L4757">
        <f>_xlfn.BINOM.INV(BinomTrials,_xlfn.GAMMA.INV(Table3[[#This Row],[RV gamma]],GammaShape2,GammaRate2)/BinomTrials,Table3[[#This Row],[RV binom]])</f>
        <v>0</v>
      </c>
      <c r="M4757" s="1">
        <f>Table3[[#This Row],[Risk 2 simulated occurences]]*_xlfn.LOGNORM.INV(Table3[[#This Row],[RV lognorm]],(LN(ImpLow2)+LN(ImpUp2))/2,(LN(ImpUp2)-LN(ImpLow2))/3.29)</f>
        <v>0</v>
      </c>
    </row>
    <row r="4758" spans="7:13">
      <c r="G4758">
        <v>0.1078704256135367</v>
      </c>
      <c r="H4758">
        <v>0.85508357121380207</v>
      </c>
      <c r="I4758">
        <v>0.6022967168140676</v>
      </c>
      <c r="J4758">
        <f>_xlfn.BINOM.INV(BinomTrials,_xlfn.GAMMA.INV(Table3[[#This Row],[RV gamma]],GammaShape1,GammaRate1)/BinomTrials,Table3[[#This Row],[RV binom]])</f>
        <v>1</v>
      </c>
      <c r="K4758" s="1">
        <f>Table3[[#This Row],[Risk 1 Simulated occurences]]*_xlfn.LOGNORM.INV(Table3[[#This Row],[RV lognorm]],(LN(ImpLow1)+LN(ImpUp1))/2,(LN(ImpUp1)-LN(ImpLow1))/3.29)</f>
        <v>37915.212264499496</v>
      </c>
      <c r="L4758">
        <f>_xlfn.BINOM.INV(BinomTrials,_xlfn.GAMMA.INV(Table3[[#This Row],[RV gamma]],GammaShape2,GammaRate2)/BinomTrials,Table3[[#This Row],[RV binom]])</f>
        <v>0</v>
      </c>
      <c r="M4758" s="1">
        <f>Table3[[#This Row],[Risk 2 simulated occurences]]*_xlfn.LOGNORM.INV(Table3[[#This Row],[RV lognorm]],(LN(ImpLow2)+LN(ImpUp2))/2,(LN(ImpUp2)-LN(ImpLow2))/3.29)</f>
        <v>0</v>
      </c>
    </row>
    <row r="4759" spans="7:13">
      <c r="G4759">
        <v>0.97824328671127714</v>
      </c>
      <c r="H4759">
        <v>0.38958139037228257</v>
      </c>
      <c r="I4759">
        <v>0.80091949403328799</v>
      </c>
      <c r="J4759">
        <f>_xlfn.BINOM.INV(BinomTrials,_xlfn.GAMMA.INV(Table3[[#This Row],[RV gamma]],GammaShape1,GammaRate1)/BinomTrials,Table3[[#This Row],[RV binom]])</f>
        <v>0</v>
      </c>
      <c r="K4759" s="1">
        <f>Table3[[#This Row],[Risk 1 Simulated occurences]]*_xlfn.LOGNORM.INV(Table3[[#This Row],[RV lognorm]],(LN(ImpLow1)+LN(ImpUp1))/2,(LN(ImpUp1)-LN(ImpLow1))/3.29)</f>
        <v>0</v>
      </c>
      <c r="L4759">
        <f>_xlfn.BINOM.INV(BinomTrials,_xlfn.GAMMA.INV(Table3[[#This Row],[RV gamma]],GammaShape2,GammaRate2)/BinomTrials,Table3[[#This Row],[RV binom]])</f>
        <v>0</v>
      </c>
      <c r="M4759" s="1">
        <f>Table3[[#This Row],[Risk 2 simulated occurences]]*_xlfn.LOGNORM.INV(Table3[[#This Row],[RV lognorm]],(LN(ImpLow2)+LN(ImpUp2))/2,(LN(ImpUp2)-LN(ImpLow2))/3.29)</f>
        <v>0</v>
      </c>
    </row>
    <row r="4760" spans="7:13">
      <c r="G4760">
        <v>0.33491975643435484</v>
      </c>
      <c r="H4760">
        <v>0.69442798695267549</v>
      </c>
      <c r="I4760">
        <v>5.3936217470996181E-2</v>
      </c>
      <c r="J4760">
        <f>_xlfn.BINOM.INV(BinomTrials,_xlfn.GAMMA.INV(Table3[[#This Row],[RV gamma]],GammaShape1,GammaRate1)/BinomTrials,Table3[[#This Row],[RV binom]])</f>
        <v>1</v>
      </c>
      <c r="K4760" s="1">
        <f>Table3[[#This Row],[Risk 1 Simulated occurences]]*_xlfn.LOGNORM.INV(Table3[[#This Row],[RV lognorm]],(LN(ImpLow1)+LN(ImpUp1))/2,(LN(ImpUp1)-LN(ImpLow1))/3.29)</f>
        <v>10263.556997628215</v>
      </c>
      <c r="L4760">
        <f>_xlfn.BINOM.INV(BinomTrials,_xlfn.GAMMA.INV(Table3[[#This Row],[RV gamma]],GammaShape2,GammaRate2)/BinomTrials,Table3[[#This Row],[RV binom]])</f>
        <v>0</v>
      </c>
      <c r="M4760" s="1">
        <f>Table3[[#This Row],[Risk 2 simulated occurences]]*_xlfn.LOGNORM.INV(Table3[[#This Row],[RV lognorm]],(LN(ImpLow2)+LN(ImpUp2))/2,(LN(ImpUp2)-LN(ImpLow2))/3.29)</f>
        <v>0</v>
      </c>
    </row>
    <row r="4761" spans="7:13">
      <c r="G4761">
        <v>0.99634639220142107</v>
      </c>
      <c r="H4761">
        <v>0.25117671361713517</v>
      </c>
      <c r="I4761">
        <v>0.50600703503284927</v>
      </c>
      <c r="J4761">
        <f>_xlfn.BINOM.INV(BinomTrials,_xlfn.GAMMA.INV(Table3[[#This Row],[RV gamma]],GammaShape1,GammaRate1)/BinomTrials,Table3[[#This Row],[RV binom]])</f>
        <v>0</v>
      </c>
      <c r="K4761" s="1">
        <f>Table3[[#This Row],[Risk 1 Simulated occurences]]*_xlfn.LOGNORM.INV(Table3[[#This Row],[RV lognorm]],(LN(ImpLow1)+LN(ImpUp1))/2,(LN(ImpUp1)-LN(ImpLow1))/3.29)</f>
        <v>0</v>
      </c>
      <c r="L4761">
        <f>_xlfn.BINOM.INV(BinomTrials,_xlfn.GAMMA.INV(Table3[[#This Row],[RV gamma]],GammaShape2,GammaRate2)/BinomTrials,Table3[[#This Row],[RV binom]])</f>
        <v>0</v>
      </c>
      <c r="M4761" s="1">
        <f>Table3[[#This Row],[Risk 2 simulated occurences]]*_xlfn.LOGNORM.INV(Table3[[#This Row],[RV lognorm]],(LN(ImpLow2)+LN(ImpUp2))/2,(LN(ImpUp2)-LN(ImpLow2))/3.29)</f>
        <v>0</v>
      </c>
    </row>
    <row r="4762" spans="7:13">
      <c r="G4762">
        <v>0.59381372928331311</v>
      </c>
      <c r="H4762">
        <v>0.52702576319082906</v>
      </c>
      <c r="I4762">
        <v>0.460237797098345</v>
      </c>
      <c r="J4762">
        <f>_xlfn.BINOM.INV(BinomTrials,_xlfn.GAMMA.INV(Table3[[#This Row],[RV gamma]],GammaShape1,GammaRate1)/BinomTrials,Table3[[#This Row],[RV binom]])</f>
        <v>0</v>
      </c>
      <c r="K4762" s="1">
        <f>Table3[[#This Row],[Risk 1 Simulated occurences]]*_xlfn.LOGNORM.INV(Table3[[#This Row],[RV lognorm]],(LN(ImpLow1)+LN(ImpUp1))/2,(LN(ImpUp1)-LN(ImpLow1))/3.29)</f>
        <v>0</v>
      </c>
      <c r="L4762">
        <f>_xlfn.BINOM.INV(BinomTrials,_xlfn.GAMMA.INV(Table3[[#This Row],[RV gamma]],GammaShape2,GammaRate2)/BinomTrials,Table3[[#This Row],[RV binom]])</f>
        <v>0</v>
      </c>
      <c r="M4762" s="1">
        <f>Table3[[#This Row],[Risk 2 simulated occurences]]*_xlfn.LOGNORM.INV(Table3[[#This Row],[RV lognorm]],(LN(ImpLow2)+LN(ImpUp2))/2,(LN(ImpUp2)-LN(ImpLow2))/3.29)</f>
        <v>0</v>
      </c>
    </row>
    <row r="4763" spans="7:13">
      <c r="G4763">
        <v>0.22734806464395863</v>
      </c>
      <c r="H4763">
        <v>0.72200194826442843</v>
      </c>
      <c r="I4763">
        <v>0.21665583188489818</v>
      </c>
      <c r="J4763">
        <f>_xlfn.BINOM.INV(BinomTrials,_xlfn.GAMMA.INV(Table3[[#This Row],[RV gamma]],GammaShape1,GammaRate1)/BinomTrials,Table3[[#This Row],[RV binom]])</f>
        <v>1</v>
      </c>
      <c r="K4763" s="1">
        <f>Table3[[#This Row],[Risk 1 Simulated occurences]]*_xlfn.LOGNORM.INV(Table3[[#This Row],[RV lognorm]],(LN(ImpLow1)+LN(ImpUp1))/2,(LN(ImpUp1)-LN(ImpLow1))/3.29)</f>
        <v>18274.38492566358</v>
      </c>
      <c r="L4763">
        <f>_xlfn.BINOM.INV(BinomTrials,_xlfn.GAMMA.INV(Table3[[#This Row],[RV gamma]],GammaShape2,GammaRate2)/BinomTrials,Table3[[#This Row],[RV binom]])</f>
        <v>0</v>
      </c>
      <c r="M4763" s="1">
        <f>Table3[[#This Row],[Risk 2 simulated occurences]]*_xlfn.LOGNORM.INV(Table3[[#This Row],[RV lognorm]],(LN(ImpLow2)+LN(ImpUp2))/2,(LN(ImpUp2)-LN(ImpLow2))/3.29)</f>
        <v>0</v>
      </c>
    </row>
    <row r="4764" spans="7:13">
      <c r="G4764">
        <v>3.8922471012418379E-2</v>
      </c>
      <c r="H4764">
        <v>0.68674448024795598</v>
      </c>
      <c r="I4764">
        <v>0.3345664894834936</v>
      </c>
      <c r="J4764">
        <f>_xlfn.BINOM.INV(BinomTrials,_xlfn.GAMMA.INV(Table3[[#This Row],[RV gamma]],GammaShape1,GammaRate1)/BinomTrials,Table3[[#This Row],[RV binom]])</f>
        <v>0</v>
      </c>
      <c r="K4764" s="1">
        <f>Table3[[#This Row],[Risk 1 Simulated occurences]]*_xlfn.LOGNORM.INV(Table3[[#This Row],[RV lognorm]],(LN(ImpLow1)+LN(ImpUp1))/2,(LN(ImpUp1)-LN(ImpLow1))/3.29)</f>
        <v>0</v>
      </c>
      <c r="L4764">
        <f>_xlfn.BINOM.INV(BinomTrials,_xlfn.GAMMA.INV(Table3[[#This Row],[RV gamma]],GammaShape2,GammaRate2)/BinomTrials,Table3[[#This Row],[RV binom]])</f>
        <v>0</v>
      </c>
      <c r="M4764" s="1">
        <f>Table3[[#This Row],[Risk 2 simulated occurences]]*_xlfn.LOGNORM.INV(Table3[[#This Row],[RV lognorm]],(LN(ImpLow2)+LN(ImpUp2))/2,(LN(ImpUp2)-LN(ImpLow2))/3.29)</f>
        <v>0</v>
      </c>
    </row>
    <row r="4765" spans="7:13">
      <c r="G4765">
        <v>0.16997030571567376</v>
      </c>
      <c r="H4765">
        <v>0.11447952739637324</v>
      </c>
      <c r="I4765">
        <v>5.8988749077072716E-2</v>
      </c>
      <c r="J4765">
        <f>_xlfn.BINOM.INV(BinomTrials,_xlfn.GAMMA.INV(Table3[[#This Row],[RV gamma]],GammaShape1,GammaRate1)/BinomTrials,Table3[[#This Row],[RV binom]])</f>
        <v>0</v>
      </c>
      <c r="K4765" s="1">
        <f>Table3[[#This Row],[Risk 1 Simulated occurences]]*_xlfn.LOGNORM.INV(Table3[[#This Row],[RV lognorm]],(LN(ImpLow1)+LN(ImpUp1))/2,(LN(ImpUp1)-LN(ImpLow1))/3.29)</f>
        <v>0</v>
      </c>
      <c r="L4765">
        <f>_xlfn.BINOM.INV(BinomTrials,_xlfn.GAMMA.INV(Table3[[#This Row],[RV gamma]],GammaShape2,GammaRate2)/BinomTrials,Table3[[#This Row],[RV binom]])</f>
        <v>0</v>
      </c>
      <c r="M4765" s="1">
        <f>Table3[[#This Row],[Risk 2 simulated occurences]]*_xlfn.LOGNORM.INV(Table3[[#This Row],[RV lognorm]],(LN(ImpLow2)+LN(ImpUp2))/2,(LN(ImpUp2)-LN(ImpLow2))/3.29)</f>
        <v>0</v>
      </c>
    </row>
    <row r="4766" spans="7:13">
      <c r="G4766">
        <v>0.69092816332864027</v>
      </c>
      <c r="H4766">
        <v>5.7416950844888084E-2</v>
      </c>
      <c r="I4766">
        <v>0.42390573836113593</v>
      </c>
      <c r="J4766">
        <f>_xlfn.BINOM.INV(BinomTrials,_xlfn.GAMMA.INV(Table3[[#This Row],[RV gamma]],GammaShape1,GammaRate1)/BinomTrials,Table3[[#This Row],[RV binom]])</f>
        <v>0</v>
      </c>
      <c r="K4766" s="1">
        <f>Table3[[#This Row],[Risk 1 Simulated occurences]]*_xlfn.LOGNORM.INV(Table3[[#This Row],[RV lognorm]],(LN(ImpLow1)+LN(ImpUp1))/2,(LN(ImpUp1)-LN(ImpLow1))/3.29)</f>
        <v>0</v>
      </c>
      <c r="L4766">
        <f>_xlfn.BINOM.INV(BinomTrials,_xlfn.GAMMA.INV(Table3[[#This Row],[RV gamma]],GammaShape2,GammaRate2)/BinomTrials,Table3[[#This Row],[RV binom]])</f>
        <v>0</v>
      </c>
      <c r="M4766" s="1">
        <f>Table3[[#This Row],[Risk 2 simulated occurences]]*_xlfn.LOGNORM.INV(Table3[[#This Row],[RV lognorm]],(LN(ImpLow2)+LN(ImpUp2))/2,(LN(ImpUp2)-LN(ImpLow2))/3.29)</f>
        <v>0</v>
      </c>
    </row>
    <row r="4767" spans="7:13">
      <c r="G4767">
        <v>0.42964106445649686</v>
      </c>
      <c r="H4767">
        <v>6.6928500340752541E-3</v>
      </c>
      <c r="I4767">
        <v>0.58374463561165357</v>
      </c>
      <c r="J4767">
        <f>_xlfn.BINOM.INV(BinomTrials,_xlfn.GAMMA.INV(Table3[[#This Row],[RV gamma]],GammaShape1,GammaRate1)/BinomTrials,Table3[[#This Row],[RV binom]])</f>
        <v>0</v>
      </c>
      <c r="K4767" s="1">
        <f>Table3[[#This Row],[Risk 1 Simulated occurences]]*_xlfn.LOGNORM.INV(Table3[[#This Row],[RV lognorm]],(LN(ImpLow1)+LN(ImpUp1))/2,(LN(ImpUp1)-LN(ImpLow1))/3.29)</f>
        <v>0</v>
      </c>
      <c r="L4767">
        <f>_xlfn.BINOM.INV(BinomTrials,_xlfn.GAMMA.INV(Table3[[#This Row],[RV gamma]],GammaShape2,GammaRate2)/BinomTrials,Table3[[#This Row],[RV binom]])</f>
        <v>0</v>
      </c>
      <c r="M4767" s="1">
        <f>Table3[[#This Row],[Risk 2 simulated occurences]]*_xlfn.LOGNORM.INV(Table3[[#This Row],[RV lognorm]],(LN(ImpLow2)+LN(ImpUp2))/2,(LN(ImpUp2)-LN(ImpLow2))/3.29)</f>
        <v>0</v>
      </c>
    </row>
    <row r="4768" spans="7:13">
      <c r="G4768">
        <v>0.97737032034311921</v>
      </c>
      <c r="H4768">
        <v>0.48673052270278827</v>
      </c>
      <c r="I4768">
        <v>0.99609072506245722</v>
      </c>
      <c r="J4768">
        <f>_xlfn.BINOM.INV(BinomTrials,_xlfn.GAMMA.INV(Table3[[#This Row],[RV gamma]],GammaShape1,GammaRate1)/BinomTrials,Table3[[#This Row],[RV binom]])</f>
        <v>0</v>
      </c>
      <c r="K4768" s="1">
        <f>Table3[[#This Row],[Risk 1 Simulated occurences]]*_xlfn.LOGNORM.INV(Table3[[#This Row],[RV lognorm]],(LN(ImpLow1)+LN(ImpUp1))/2,(LN(ImpUp1)-LN(ImpLow1))/3.29)</f>
        <v>0</v>
      </c>
      <c r="L4768">
        <f>_xlfn.BINOM.INV(BinomTrials,_xlfn.GAMMA.INV(Table3[[#This Row],[RV gamma]],GammaShape2,GammaRate2)/BinomTrials,Table3[[#This Row],[RV binom]])</f>
        <v>0</v>
      </c>
      <c r="M4768" s="1">
        <f>Table3[[#This Row],[Risk 2 simulated occurences]]*_xlfn.LOGNORM.INV(Table3[[#This Row],[RV lognorm]],(LN(ImpLow2)+LN(ImpUp2))/2,(LN(ImpUp2)-LN(ImpLow2))/3.29)</f>
        <v>0</v>
      </c>
    </row>
    <row r="4769" spans="7:13">
      <c r="G4769">
        <v>0.66297400680509122</v>
      </c>
      <c r="H4769">
        <v>0.47989506576205376</v>
      </c>
      <c r="I4769">
        <v>0.29681612471901631</v>
      </c>
      <c r="J4769">
        <f>_xlfn.BINOM.INV(BinomTrials,_xlfn.GAMMA.INV(Table3[[#This Row],[RV gamma]],GammaShape1,GammaRate1)/BinomTrials,Table3[[#This Row],[RV binom]])</f>
        <v>0</v>
      </c>
      <c r="K4769" s="1">
        <f>Table3[[#This Row],[Risk 1 Simulated occurences]]*_xlfn.LOGNORM.INV(Table3[[#This Row],[RV lognorm]],(LN(ImpLow1)+LN(ImpUp1))/2,(LN(ImpUp1)-LN(ImpLow1))/3.29)</f>
        <v>0</v>
      </c>
      <c r="L4769">
        <f>_xlfn.BINOM.INV(BinomTrials,_xlfn.GAMMA.INV(Table3[[#This Row],[RV gamma]],GammaShape2,GammaRate2)/BinomTrials,Table3[[#This Row],[RV binom]])</f>
        <v>0</v>
      </c>
      <c r="M4769" s="1">
        <f>Table3[[#This Row],[Risk 2 simulated occurences]]*_xlfn.LOGNORM.INV(Table3[[#This Row],[RV lognorm]],(LN(ImpLow2)+LN(ImpUp2))/2,(LN(ImpUp2)-LN(ImpLow2))/3.29)</f>
        <v>0</v>
      </c>
    </row>
    <row r="4770" spans="7:13">
      <c r="G4770">
        <v>0.60413237316726354</v>
      </c>
      <c r="H4770">
        <v>0.59637026283720984</v>
      </c>
      <c r="I4770">
        <v>0.58860815250715626</v>
      </c>
      <c r="J4770">
        <f>_xlfn.BINOM.INV(BinomTrials,_xlfn.GAMMA.INV(Table3[[#This Row],[RV gamma]],GammaShape1,GammaRate1)/BinomTrials,Table3[[#This Row],[RV binom]])</f>
        <v>1</v>
      </c>
      <c r="K4770" s="1">
        <f>Table3[[#This Row],[Risk 1 Simulated occurences]]*_xlfn.LOGNORM.INV(Table3[[#This Row],[RV lognorm]],(LN(ImpLow1)+LN(ImpUp1))/2,(LN(ImpUp1)-LN(ImpLow1))/3.29)</f>
        <v>36989.187959378141</v>
      </c>
      <c r="L4770">
        <f>_xlfn.BINOM.INV(BinomTrials,_xlfn.GAMMA.INV(Table3[[#This Row],[RV gamma]],GammaShape2,GammaRate2)/BinomTrials,Table3[[#This Row],[RV binom]])</f>
        <v>0</v>
      </c>
      <c r="M4770" s="1">
        <f>Table3[[#This Row],[Risk 2 simulated occurences]]*_xlfn.LOGNORM.INV(Table3[[#This Row],[RV lognorm]],(LN(ImpLow2)+LN(ImpUp2))/2,(LN(ImpUp2)-LN(ImpLow2))/3.29)</f>
        <v>0</v>
      </c>
    </row>
    <row r="4771" spans="7:13">
      <c r="G4771">
        <v>0.65279582219794197</v>
      </c>
      <c r="H4771">
        <v>0.19500750498613692</v>
      </c>
      <c r="I4771">
        <v>0.73721918777433182</v>
      </c>
      <c r="J4771">
        <f>_xlfn.BINOM.INV(BinomTrials,_xlfn.GAMMA.INV(Table3[[#This Row],[RV gamma]],GammaShape1,GammaRate1)/BinomTrials,Table3[[#This Row],[RV binom]])</f>
        <v>0</v>
      </c>
      <c r="K4771" s="1">
        <f>Table3[[#This Row],[Risk 1 Simulated occurences]]*_xlfn.LOGNORM.INV(Table3[[#This Row],[RV lognorm]],(LN(ImpLow1)+LN(ImpUp1))/2,(LN(ImpUp1)-LN(ImpLow1))/3.29)</f>
        <v>0</v>
      </c>
      <c r="L4771">
        <f>_xlfn.BINOM.INV(BinomTrials,_xlfn.GAMMA.INV(Table3[[#This Row],[RV gamma]],GammaShape2,GammaRate2)/BinomTrials,Table3[[#This Row],[RV binom]])</f>
        <v>0</v>
      </c>
      <c r="M4771" s="1">
        <f>Table3[[#This Row],[Risk 2 simulated occurences]]*_xlfn.LOGNORM.INV(Table3[[#This Row],[RV lognorm]],(LN(ImpLow2)+LN(ImpUp2))/2,(LN(ImpUp2)-LN(ImpLow2))/3.29)</f>
        <v>0</v>
      </c>
    </row>
    <row r="4772" spans="7:13">
      <c r="G4772">
        <v>0.53938368081086485</v>
      </c>
      <c r="H4772">
        <v>0.49113630200323477</v>
      </c>
      <c r="I4772">
        <v>0.44288892319560469</v>
      </c>
      <c r="J4772">
        <f>_xlfn.BINOM.INV(BinomTrials,_xlfn.GAMMA.INV(Table3[[#This Row],[RV gamma]],GammaShape1,GammaRate1)/BinomTrials,Table3[[#This Row],[RV binom]])</f>
        <v>0</v>
      </c>
      <c r="K4772" s="1">
        <f>Table3[[#This Row],[Risk 1 Simulated occurences]]*_xlfn.LOGNORM.INV(Table3[[#This Row],[RV lognorm]],(LN(ImpLow1)+LN(ImpUp1))/2,(LN(ImpUp1)-LN(ImpLow1))/3.29)</f>
        <v>0</v>
      </c>
      <c r="L4772">
        <f>_xlfn.BINOM.INV(BinomTrials,_xlfn.GAMMA.INV(Table3[[#This Row],[RV gamma]],GammaShape2,GammaRate2)/BinomTrials,Table3[[#This Row],[RV binom]])</f>
        <v>0</v>
      </c>
      <c r="M4772" s="1">
        <f>Table3[[#This Row],[Risk 2 simulated occurences]]*_xlfn.LOGNORM.INV(Table3[[#This Row],[RV lognorm]],(LN(ImpLow2)+LN(ImpUp2))/2,(LN(ImpUp2)-LN(ImpLow2))/3.29)</f>
        <v>0</v>
      </c>
    </row>
    <row r="4773" spans="7:13">
      <c r="G4773">
        <v>0.42152338820580548</v>
      </c>
      <c r="H4773">
        <v>0.52782776836670364</v>
      </c>
      <c r="I4773">
        <v>0.6341321485276018</v>
      </c>
      <c r="J4773">
        <f>_xlfn.BINOM.INV(BinomTrials,_xlfn.GAMMA.INV(Table3[[#This Row],[RV gamma]],GammaShape1,GammaRate1)/BinomTrials,Table3[[#This Row],[RV binom]])</f>
        <v>0</v>
      </c>
      <c r="K4773" s="1">
        <f>Table3[[#This Row],[Risk 1 Simulated occurences]]*_xlfn.LOGNORM.INV(Table3[[#This Row],[RV lognorm]],(LN(ImpLow1)+LN(ImpUp1))/2,(LN(ImpUp1)-LN(ImpLow1))/3.29)</f>
        <v>0</v>
      </c>
      <c r="L4773">
        <f>_xlfn.BINOM.INV(BinomTrials,_xlfn.GAMMA.INV(Table3[[#This Row],[RV gamma]],GammaShape2,GammaRate2)/BinomTrials,Table3[[#This Row],[RV binom]])</f>
        <v>0</v>
      </c>
      <c r="M4773" s="1">
        <f>Table3[[#This Row],[Risk 2 simulated occurences]]*_xlfn.LOGNORM.INV(Table3[[#This Row],[RV lognorm]],(LN(ImpLow2)+LN(ImpUp2))/2,(LN(ImpUp2)-LN(ImpLow2))/3.29)</f>
        <v>0</v>
      </c>
    </row>
    <row r="4774" spans="7:13">
      <c r="G4774">
        <v>0.54358557497318161</v>
      </c>
      <c r="H4774">
        <v>0.20130293918834205</v>
      </c>
      <c r="I4774">
        <v>0.85902030340350244</v>
      </c>
      <c r="J4774">
        <f>_xlfn.BINOM.INV(BinomTrials,_xlfn.GAMMA.INV(Table3[[#This Row],[RV gamma]],GammaShape1,GammaRate1)/BinomTrials,Table3[[#This Row],[RV binom]])</f>
        <v>0</v>
      </c>
      <c r="K4774" s="1">
        <f>Table3[[#This Row],[Risk 1 Simulated occurences]]*_xlfn.LOGNORM.INV(Table3[[#This Row],[RV lognorm]],(LN(ImpLow1)+LN(ImpUp1))/2,(LN(ImpUp1)-LN(ImpLow1))/3.29)</f>
        <v>0</v>
      </c>
      <c r="L4774">
        <f>_xlfn.BINOM.INV(BinomTrials,_xlfn.GAMMA.INV(Table3[[#This Row],[RV gamma]],GammaShape2,GammaRate2)/BinomTrials,Table3[[#This Row],[RV binom]])</f>
        <v>0</v>
      </c>
      <c r="M4774" s="1">
        <f>Table3[[#This Row],[Risk 2 simulated occurences]]*_xlfn.LOGNORM.INV(Table3[[#This Row],[RV lognorm]],(LN(ImpLow2)+LN(ImpUp2))/2,(LN(ImpUp2)-LN(ImpLow2))/3.29)</f>
        <v>0</v>
      </c>
    </row>
    <row r="4775" spans="7:13">
      <c r="G4775">
        <v>4.275857426354595E-2</v>
      </c>
      <c r="H4775">
        <v>0.29849893846479197</v>
      </c>
      <c r="I4775">
        <v>0.55423930266603794</v>
      </c>
      <c r="J4775">
        <f>_xlfn.BINOM.INV(BinomTrials,_xlfn.GAMMA.INV(Table3[[#This Row],[RV gamma]],GammaShape1,GammaRate1)/BinomTrials,Table3[[#This Row],[RV binom]])</f>
        <v>0</v>
      </c>
      <c r="K4775" s="1">
        <f>Table3[[#This Row],[Risk 1 Simulated occurences]]*_xlfn.LOGNORM.INV(Table3[[#This Row],[RV lognorm]],(LN(ImpLow1)+LN(ImpUp1))/2,(LN(ImpUp1)-LN(ImpLow1))/3.29)</f>
        <v>0</v>
      </c>
      <c r="L4775">
        <f>_xlfn.BINOM.INV(BinomTrials,_xlfn.GAMMA.INV(Table3[[#This Row],[RV gamma]],GammaShape2,GammaRate2)/BinomTrials,Table3[[#This Row],[RV binom]])</f>
        <v>0</v>
      </c>
      <c r="M4775" s="1">
        <f>Table3[[#This Row],[Risk 2 simulated occurences]]*_xlfn.LOGNORM.INV(Table3[[#This Row],[RV lognorm]],(LN(ImpLow2)+LN(ImpUp2))/2,(LN(ImpUp2)-LN(ImpLow2))/3.29)</f>
        <v>0</v>
      </c>
    </row>
    <row r="4776" spans="7:13">
      <c r="G4776">
        <v>0.64335764741681412</v>
      </c>
      <c r="H4776">
        <v>0.87165877775832024</v>
      </c>
      <c r="I4776">
        <v>9.9959908099826383E-2</v>
      </c>
      <c r="J4776">
        <f>_xlfn.BINOM.INV(BinomTrials,_xlfn.GAMMA.INV(Table3[[#This Row],[RV gamma]],GammaShape1,GammaRate1)/BinomTrials,Table3[[#This Row],[RV binom]])</f>
        <v>1</v>
      </c>
      <c r="K4776" s="1">
        <f>Table3[[#This Row],[Risk 1 Simulated occurences]]*_xlfn.LOGNORM.INV(Table3[[#This Row],[RV lognorm]],(LN(ImpLow1)+LN(ImpUp1))/2,(LN(ImpUp1)-LN(ImpLow1))/3.29)</f>
        <v>12894.401890903206</v>
      </c>
      <c r="L4776">
        <f>_xlfn.BINOM.INV(BinomTrials,_xlfn.GAMMA.INV(Table3[[#This Row],[RV gamma]],GammaShape2,GammaRate2)/BinomTrials,Table3[[#This Row],[RV binom]])</f>
        <v>1</v>
      </c>
      <c r="M4776" s="1">
        <f>Table3[[#This Row],[Risk 2 simulated occurences]]*_xlfn.LOGNORM.INV(Table3[[#This Row],[RV lognorm]],(LN(ImpLow2)+LN(ImpUp2))/2,(LN(ImpUp2)-LN(ImpLow2))/3.29)</f>
        <v>1289440.189090319</v>
      </c>
    </row>
    <row r="4777" spans="7:13">
      <c r="G4777">
        <v>0.9119801343940106</v>
      </c>
      <c r="H4777">
        <v>0.96907778408801082</v>
      </c>
      <c r="I4777">
        <v>2.6175433782011006E-2</v>
      </c>
      <c r="J4777">
        <f>_xlfn.BINOM.INV(BinomTrials,_xlfn.GAMMA.INV(Table3[[#This Row],[RV gamma]],GammaShape1,GammaRate1)/BinomTrials,Table3[[#This Row],[RV binom]])</f>
        <v>2</v>
      </c>
      <c r="K4777" s="1">
        <f>Table3[[#This Row],[Risk 1 Simulated occurences]]*_xlfn.LOGNORM.INV(Table3[[#This Row],[RV lognorm]],(LN(ImpLow1)+LN(ImpUp1))/2,(LN(ImpUp1)-LN(ImpLow1))/3.29)</f>
        <v>16266.429678261115</v>
      </c>
      <c r="L4777">
        <f>_xlfn.BINOM.INV(BinomTrials,_xlfn.GAMMA.INV(Table3[[#This Row],[RV gamma]],GammaShape2,GammaRate2)/BinomTrials,Table3[[#This Row],[RV binom]])</f>
        <v>1</v>
      </c>
      <c r="M4777" s="1">
        <f>Table3[[#This Row],[Risk 2 simulated occurences]]*_xlfn.LOGNORM.INV(Table3[[#This Row],[RV lognorm]],(LN(ImpLow2)+LN(ImpUp2))/2,(LN(ImpUp2)-LN(ImpLow2))/3.29)</f>
        <v>813321.48391305457</v>
      </c>
    </row>
    <row r="4778" spans="7:13">
      <c r="G4778">
        <v>0.65011876013601144</v>
      </c>
      <c r="H4778">
        <v>0.29031716719750184</v>
      </c>
      <c r="I4778">
        <v>0.93051557425899223</v>
      </c>
      <c r="J4778">
        <f>_xlfn.BINOM.INV(BinomTrials,_xlfn.GAMMA.INV(Table3[[#This Row],[RV gamma]],GammaShape1,GammaRate1)/BinomTrials,Table3[[#This Row],[RV binom]])</f>
        <v>0</v>
      </c>
      <c r="K4778" s="1">
        <f>Table3[[#This Row],[Risk 1 Simulated occurences]]*_xlfn.LOGNORM.INV(Table3[[#This Row],[RV lognorm]],(LN(ImpLow1)+LN(ImpUp1))/2,(LN(ImpUp1)-LN(ImpLow1))/3.29)</f>
        <v>0</v>
      </c>
      <c r="L4778">
        <f>_xlfn.BINOM.INV(BinomTrials,_xlfn.GAMMA.INV(Table3[[#This Row],[RV gamma]],GammaShape2,GammaRate2)/BinomTrials,Table3[[#This Row],[RV binom]])</f>
        <v>0</v>
      </c>
      <c r="M4778" s="1">
        <f>Table3[[#This Row],[Risk 2 simulated occurences]]*_xlfn.LOGNORM.INV(Table3[[#This Row],[RV lognorm]],(LN(ImpLow2)+LN(ImpUp2))/2,(LN(ImpUp2)-LN(ImpLow2))/3.29)</f>
        <v>0</v>
      </c>
    </row>
    <row r="4779" spans="7:13">
      <c r="G4779">
        <v>0.54600160594377745</v>
      </c>
      <c r="H4779">
        <v>0.36062908841326324</v>
      </c>
      <c r="I4779">
        <v>0.17525657088274907</v>
      </c>
      <c r="J4779">
        <f>_xlfn.BINOM.INV(BinomTrials,_xlfn.GAMMA.INV(Table3[[#This Row],[RV gamma]],GammaShape1,GammaRate1)/BinomTrials,Table3[[#This Row],[RV binom]])</f>
        <v>0</v>
      </c>
      <c r="K4779" s="1">
        <f>Table3[[#This Row],[Risk 1 Simulated occurences]]*_xlfn.LOGNORM.INV(Table3[[#This Row],[RV lognorm]],(LN(ImpLow1)+LN(ImpUp1))/2,(LN(ImpUp1)-LN(ImpLow1))/3.29)</f>
        <v>0</v>
      </c>
      <c r="L4779">
        <f>_xlfn.BINOM.INV(BinomTrials,_xlfn.GAMMA.INV(Table3[[#This Row],[RV gamma]],GammaShape2,GammaRate2)/BinomTrials,Table3[[#This Row],[RV binom]])</f>
        <v>0</v>
      </c>
      <c r="M4779" s="1">
        <f>Table3[[#This Row],[Risk 2 simulated occurences]]*_xlfn.LOGNORM.INV(Table3[[#This Row],[RV lognorm]],(LN(ImpLow2)+LN(ImpUp2))/2,(LN(ImpUp2)-LN(ImpLow2))/3.29)</f>
        <v>0</v>
      </c>
    </row>
    <row r="4780" spans="7:13">
      <c r="G4780">
        <v>0.64899109706701297</v>
      </c>
      <c r="H4780">
        <v>9.3088961715385762E-2</v>
      </c>
      <c r="I4780">
        <v>0.53718682636375858</v>
      </c>
      <c r="J4780">
        <f>_xlfn.BINOM.INV(BinomTrials,_xlfn.GAMMA.INV(Table3[[#This Row],[RV gamma]],GammaShape1,GammaRate1)/BinomTrials,Table3[[#This Row],[RV binom]])</f>
        <v>0</v>
      </c>
      <c r="K4780" s="1">
        <f>Table3[[#This Row],[Risk 1 Simulated occurences]]*_xlfn.LOGNORM.INV(Table3[[#This Row],[RV lognorm]],(LN(ImpLow1)+LN(ImpUp1))/2,(LN(ImpUp1)-LN(ImpLow1))/3.29)</f>
        <v>0</v>
      </c>
      <c r="L4780">
        <f>_xlfn.BINOM.INV(BinomTrials,_xlfn.GAMMA.INV(Table3[[#This Row],[RV gamma]],GammaShape2,GammaRate2)/BinomTrials,Table3[[#This Row],[RV binom]])</f>
        <v>0</v>
      </c>
      <c r="M4780" s="1">
        <f>Table3[[#This Row],[Risk 2 simulated occurences]]*_xlfn.LOGNORM.INV(Table3[[#This Row],[RV lognorm]],(LN(ImpLow2)+LN(ImpUp2))/2,(LN(ImpUp2)-LN(ImpLow2))/3.29)</f>
        <v>0</v>
      </c>
    </row>
    <row r="4781" spans="7:13">
      <c r="G4781">
        <v>0.59336840528685986</v>
      </c>
      <c r="H4781">
        <v>0.54617955048856304</v>
      </c>
      <c r="I4781">
        <v>0.49899069569026616</v>
      </c>
      <c r="J4781">
        <f>_xlfn.BINOM.INV(BinomTrials,_xlfn.GAMMA.INV(Table3[[#This Row],[RV gamma]],GammaShape1,GammaRate1)/BinomTrials,Table3[[#This Row],[RV binom]])</f>
        <v>0</v>
      </c>
      <c r="K4781" s="1">
        <f>Table3[[#This Row],[Risk 1 Simulated occurences]]*_xlfn.LOGNORM.INV(Table3[[#This Row],[RV lognorm]],(LN(ImpLow1)+LN(ImpUp1))/2,(LN(ImpUp1)-LN(ImpLow1))/3.29)</f>
        <v>0</v>
      </c>
      <c r="L4781">
        <f>_xlfn.BINOM.INV(BinomTrials,_xlfn.GAMMA.INV(Table3[[#This Row],[RV gamma]],GammaShape2,GammaRate2)/BinomTrials,Table3[[#This Row],[RV binom]])</f>
        <v>0</v>
      </c>
      <c r="M4781" s="1">
        <f>Table3[[#This Row],[Risk 2 simulated occurences]]*_xlfn.LOGNORM.INV(Table3[[#This Row],[RV lognorm]],(LN(ImpLow2)+LN(ImpUp2))/2,(LN(ImpUp2)-LN(ImpLow2))/3.29)</f>
        <v>0</v>
      </c>
    </row>
    <row r="4782" spans="7:13">
      <c r="G4782">
        <v>0.74278765625450183</v>
      </c>
      <c r="H4782">
        <v>0.63970506127909987</v>
      </c>
      <c r="I4782">
        <v>0.53662246630369803</v>
      </c>
      <c r="J4782">
        <f>_xlfn.BINOM.INV(BinomTrials,_xlfn.GAMMA.INV(Table3[[#This Row],[RV gamma]],GammaShape1,GammaRate1)/BinomTrials,Table3[[#This Row],[RV binom]])</f>
        <v>1</v>
      </c>
      <c r="K4782" s="1">
        <f>Table3[[#This Row],[Risk 1 Simulated occurences]]*_xlfn.LOGNORM.INV(Table3[[#This Row],[RV lognorm]],(LN(ImpLow1)+LN(ImpUp1))/2,(LN(ImpUp1)-LN(ImpLow1))/3.29)</f>
        <v>33724.204117817761</v>
      </c>
      <c r="L4782">
        <f>_xlfn.BINOM.INV(BinomTrials,_xlfn.GAMMA.INV(Table3[[#This Row],[RV gamma]],GammaShape2,GammaRate2)/BinomTrials,Table3[[#This Row],[RV binom]])</f>
        <v>0</v>
      </c>
      <c r="M4782" s="1">
        <f>Table3[[#This Row],[Risk 2 simulated occurences]]*_xlfn.LOGNORM.INV(Table3[[#This Row],[RV lognorm]],(LN(ImpLow2)+LN(ImpUp2))/2,(LN(ImpUp2)-LN(ImpLow2))/3.29)</f>
        <v>0</v>
      </c>
    </row>
    <row r="4783" spans="7:13">
      <c r="G4783">
        <v>3.2138669412647689E-2</v>
      </c>
      <c r="H4783">
        <v>0.52296491783250354</v>
      </c>
      <c r="I4783">
        <v>1.379116625235936E-2</v>
      </c>
      <c r="J4783">
        <f>_xlfn.BINOM.INV(BinomTrials,_xlfn.GAMMA.INV(Table3[[#This Row],[RV gamma]],GammaShape1,GammaRate1)/BinomTrials,Table3[[#This Row],[RV binom]])</f>
        <v>0</v>
      </c>
      <c r="K4783" s="1">
        <f>Table3[[#This Row],[Risk 1 Simulated occurences]]*_xlfn.LOGNORM.INV(Table3[[#This Row],[RV lognorm]],(LN(ImpLow1)+LN(ImpUp1))/2,(LN(ImpUp1)-LN(ImpLow1))/3.29)</f>
        <v>0</v>
      </c>
      <c r="L4783">
        <f>_xlfn.BINOM.INV(BinomTrials,_xlfn.GAMMA.INV(Table3[[#This Row],[RV gamma]],GammaShape2,GammaRate2)/BinomTrials,Table3[[#This Row],[RV binom]])</f>
        <v>0</v>
      </c>
      <c r="M4783" s="1">
        <f>Table3[[#This Row],[Risk 2 simulated occurences]]*_xlfn.LOGNORM.INV(Table3[[#This Row],[RV lognorm]],(LN(ImpLow2)+LN(ImpUp2))/2,(LN(ImpUp2)-LN(ImpLow2))/3.29)</f>
        <v>0</v>
      </c>
    </row>
    <row r="4784" spans="7:13">
      <c r="G4784">
        <v>0.15461681836965346</v>
      </c>
      <c r="H4784">
        <v>0.4713740108867055</v>
      </c>
      <c r="I4784">
        <v>0.78813120340375753</v>
      </c>
      <c r="J4784">
        <f>_xlfn.BINOM.INV(BinomTrials,_xlfn.GAMMA.INV(Table3[[#This Row],[RV gamma]],GammaShape1,GammaRate1)/BinomTrials,Table3[[#This Row],[RV binom]])</f>
        <v>0</v>
      </c>
      <c r="K4784" s="1">
        <f>Table3[[#This Row],[Risk 1 Simulated occurences]]*_xlfn.LOGNORM.INV(Table3[[#This Row],[RV lognorm]],(LN(ImpLow1)+LN(ImpUp1))/2,(LN(ImpUp1)-LN(ImpLow1))/3.29)</f>
        <v>0</v>
      </c>
      <c r="L4784">
        <f>_xlfn.BINOM.INV(BinomTrials,_xlfn.GAMMA.INV(Table3[[#This Row],[RV gamma]],GammaShape2,GammaRate2)/BinomTrials,Table3[[#This Row],[RV binom]])</f>
        <v>0</v>
      </c>
      <c r="M4784" s="1">
        <f>Table3[[#This Row],[Risk 2 simulated occurences]]*_xlfn.LOGNORM.INV(Table3[[#This Row],[RV lognorm]],(LN(ImpLow2)+LN(ImpUp2))/2,(LN(ImpUp2)-LN(ImpLow2))/3.29)</f>
        <v>0</v>
      </c>
    </row>
    <row r="4785" spans="7:13">
      <c r="G4785">
        <v>0.64486633876565203</v>
      </c>
      <c r="H4785">
        <v>0.38300097285909623</v>
      </c>
      <c r="I4785">
        <v>0.12113560695254039</v>
      </c>
      <c r="J4785">
        <f>_xlfn.BINOM.INV(BinomTrials,_xlfn.GAMMA.INV(Table3[[#This Row],[RV gamma]],GammaShape1,GammaRate1)/BinomTrials,Table3[[#This Row],[RV binom]])</f>
        <v>0</v>
      </c>
      <c r="K4785" s="1">
        <f>Table3[[#This Row],[Risk 1 Simulated occurences]]*_xlfn.LOGNORM.INV(Table3[[#This Row],[RV lognorm]],(LN(ImpLow1)+LN(ImpUp1))/2,(LN(ImpUp1)-LN(ImpLow1))/3.29)</f>
        <v>0</v>
      </c>
      <c r="L4785">
        <f>_xlfn.BINOM.INV(BinomTrials,_xlfn.GAMMA.INV(Table3[[#This Row],[RV gamma]],GammaShape2,GammaRate2)/BinomTrials,Table3[[#This Row],[RV binom]])</f>
        <v>0</v>
      </c>
      <c r="M4785" s="1">
        <f>Table3[[#This Row],[Risk 2 simulated occurences]]*_xlfn.LOGNORM.INV(Table3[[#This Row],[RV lognorm]],(LN(ImpLow2)+LN(ImpUp2))/2,(LN(ImpUp2)-LN(ImpLow2))/3.29)</f>
        <v>0</v>
      </c>
    </row>
    <row r="4786" spans="7:13">
      <c r="G4786">
        <v>0.26855563431445306</v>
      </c>
      <c r="H4786">
        <v>9.7350842830422724E-2</v>
      </c>
      <c r="I4786">
        <v>0.92614605134639238</v>
      </c>
      <c r="J4786">
        <f>_xlfn.BINOM.INV(BinomTrials,_xlfn.GAMMA.INV(Table3[[#This Row],[RV gamma]],GammaShape1,GammaRate1)/BinomTrials,Table3[[#This Row],[RV binom]])</f>
        <v>0</v>
      </c>
      <c r="K4786" s="1">
        <f>Table3[[#This Row],[Risk 1 Simulated occurences]]*_xlfn.LOGNORM.INV(Table3[[#This Row],[RV lognorm]],(LN(ImpLow1)+LN(ImpUp1))/2,(LN(ImpUp1)-LN(ImpLow1))/3.29)</f>
        <v>0</v>
      </c>
      <c r="L4786">
        <f>_xlfn.BINOM.INV(BinomTrials,_xlfn.GAMMA.INV(Table3[[#This Row],[RV gamma]],GammaShape2,GammaRate2)/BinomTrials,Table3[[#This Row],[RV binom]])</f>
        <v>0</v>
      </c>
      <c r="M4786" s="1">
        <f>Table3[[#This Row],[Risk 2 simulated occurences]]*_xlfn.LOGNORM.INV(Table3[[#This Row],[RV lognorm]],(LN(ImpLow2)+LN(ImpUp2))/2,(LN(ImpUp2)-LN(ImpLow2))/3.29)</f>
        <v>0</v>
      </c>
    </row>
    <row r="4787" spans="7:13">
      <c r="G4787">
        <v>0.61454592301256294</v>
      </c>
      <c r="H4787">
        <v>0.1756154509147701</v>
      </c>
      <c r="I4787">
        <v>0.73668497881697725</v>
      </c>
      <c r="J4787">
        <f>_xlfn.BINOM.INV(BinomTrials,_xlfn.GAMMA.INV(Table3[[#This Row],[RV gamma]],GammaShape1,GammaRate1)/BinomTrials,Table3[[#This Row],[RV binom]])</f>
        <v>0</v>
      </c>
      <c r="K4787" s="1">
        <f>Table3[[#This Row],[Risk 1 Simulated occurences]]*_xlfn.LOGNORM.INV(Table3[[#This Row],[RV lognorm]],(LN(ImpLow1)+LN(ImpUp1))/2,(LN(ImpUp1)-LN(ImpLow1))/3.29)</f>
        <v>0</v>
      </c>
      <c r="L4787">
        <f>_xlfn.BINOM.INV(BinomTrials,_xlfn.GAMMA.INV(Table3[[#This Row],[RV gamma]],GammaShape2,GammaRate2)/BinomTrials,Table3[[#This Row],[RV binom]])</f>
        <v>0</v>
      </c>
      <c r="M4787" s="1">
        <f>Table3[[#This Row],[Risk 2 simulated occurences]]*_xlfn.LOGNORM.INV(Table3[[#This Row],[RV lognorm]],(LN(ImpLow2)+LN(ImpUp2))/2,(LN(ImpUp2)-LN(ImpLow2))/3.29)</f>
        <v>0</v>
      </c>
    </row>
    <row r="4788" spans="7:13">
      <c r="G4788">
        <v>0.67332807214619972</v>
      </c>
      <c r="H4788">
        <v>0.56888352454122315</v>
      </c>
      <c r="I4788">
        <v>0.46443897693624675</v>
      </c>
      <c r="J4788">
        <f>_xlfn.BINOM.INV(BinomTrials,_xlfn.GAMMA.INV(Table3[[#This Row],[RV gamma]],GammaShape1,GammaRate1)/BinomTrials,Table3[[#This Row],[RV binom]])</f>
        <v>0</v>
      </c>
      <c r="K4788" s="1">
        <f>Table3[[#This Row],[Risk 1 Simulated occurences]]*_xlfn.LOGNORM.INV(Table3[[#This Row],[RV lognorm]],(LN(ImpLow1)+LN(ImpUp1))/2,(LN(ImpUp1)-LN(ImpLow1))/3.29)</f>
        <v>0</v>
      </c>
      <c r="L4788">
        <f>_xlfn.BINOM.INV(BinomTrials,_xlfn.GAMMA.INV(Table3[[#This Row],[RV gamma]],GammaShape2,GammaRate2)/BinomTrials,Table3[[#This Row],[RV binom]])</f>
        <v>0</v>
      </c>
      <c r="M4788" s="1">
        <f>Table3[[#This Row],[Risk 2 simulated occurences]]*_xlfn.LOGNORM.INV(Table3[[#This Row],[RV lognorm]],(LN(ImpLow2)+LN(ImpUp2))/2,(LN(ImpUp2)-LN(ImpLow2))/3.29)</f>
        <v>0</v>
      </c>
    </row>
    <row r="4789" spans="7:13">
      <c r="G4789">
        <v>0.62490856117797478</v>
      </c>
      <c r="H4789">
        <v>0.22539696433832729</v>
      </c>
      <c r="I4789">
        <v>0.82588536749867969</v>
      </c>
      <c r="J4789">
        <f>_xlfn.BINOM.INV(BinomTrials,_xlfn.GAMMA.INV(Table3[[#This Row],[RV gamma]],GammaShape1,GammaRate1)/BinomTrials,Table3[[#This Row],[RV binom]])</f>
        <v>0</v>
      </c>
      <c r="K4789" s="1">
        <f>Table3[[#This Row],[Risk 1 Simulated occurences]]*_xlfn.LOGNORM.INV(Table3[[#This Row],[RV lognorm]],(LN(ImpLow1)+LN(ImpUp1))/2,(LN(ImpUp1)-LN(ImpLow1))/3.29)</f>
        <v>0</v>
      </c>
      <c r="L4789">
        <f>_xlfn.BINOM.INV(BinomTrials,_xlfn.GAMMA.INV(Table3[[#This Row],[RV gamma]],GammaShape2,GammaRate2)/BinomTrials,Table3[[#This Row],[RV binom]])</f>
        <v>0</v>
      </c>
      <c r="M4789" s="1">
        <f>Table3[[#This Row],[Risk 2 simulated occurences]]*_xlfn.LOGNORM.INV(Table3[[#This Row],[RV lognorm]],(LN(ImpLow2)+LN(ImpUp2))/2,(LN(ImpUp2)-LN(ImpLow2))/3.29)</f>
        <v>0</v>
      </c>
    </row>
    <row r="4790" spans="7:13">
      <c r="G4790">
        <v>0.83818771822293647</v>
      </c>
      <c r="H4790">
        <v>0.24677963426652347</v>
      </c>
      <c r="I4790">
        <v>0.65537155031011052</v>
      </c>
      <c r="J4790">
        <f>_xlfn.BINOM.INV(BinomTrials,_xlfn.GAMMA.INV(Table3[[#This Row],[RV gamma]],GammaShape1,GammaRate1)/BinomTrials,Table3[[#This Row],[RV binom]])</f>
        <v>0</v>
      </c>
      <c r="K4790" s="1">
        <f>Table3[[#This Row],[Risk 1 Simulated occurences]]*_xlfn.LOGNORM.INV(Table3[[#This Row],[RV lognorm]],(LN(ImpLow1)+LN(ImpUp1))/2,(LN(ImpUp1)-LN(ImpLow1))/3.29)</f>
        <v>0</v>
      </c>
      <c r="L4790">
        <f>_xlfn.BINOM.INV(BinomTrials,_xlfn.GAMMA.INV(Table3[[#This Row],[RV gamma]],GammaShape2,GammaRate2)/BinomTrials,Table3[[#This Row],[RV binom]])</f>
        <v>0</v>
      </c>
      <c r="M4790" s="1">
        <f>Table3[[#This Row],[Risk 2 simulated occurences]]*_xlfn.LOGNORM.INV(Table3[[#This Row],[RV lognorm]],(LN(ImpLow2)+LN(ImpUp2))/2,(LN(ImpUp2)-LN(ImpLow2))/3.29)</f>
        <v>0</v>
      </c>
    </row>
    <row r="4791" spans="7:13">
      <c r="G4791">
        <v>0.42098017289348888</v>
      </c>
      <c r="H4791">
        <v>0.62531311746002782</v>
      </c>
      <c r="I4791">
        <v>0.82964606202656688</v>
      </c>
      <c r="J4791">
        <f>_xlfn.BINOM.INV(BinomTrials,_xlfn.GAMMA.INV(Table3[[#This Row],[RV gamma]],GammaShape1,GammaRate1)/BinomTrials,Table3[[#This Row],[RV binom]])</f>
        <v>1</v>
      </c>
      <c r="K4791" s="1">
        <f>Table3[[#This Row],[Risk 1 Simulated occurences]]*_xlfn.LOGNORM.INV(Table3[[#This Row],[RV lognorm]],(LN(ImpLow1)+LN(ImpUp1))/2,(LN(ImpUp1)-LN(ImpLow1))/3.29)</f>
        <v>61602.025178673175</v>
      </c>
      <c r="L4791">
        <f>_xlfn.BINOM.INV(BinomTrials,_xlfn.GAMMA.INV(Table3[[#This Row],[RV gamma]],GammaShape2,GammaRate2)/BinomTrials,Table3[[#This Row],[RV binom]])</f>
        <v>0</v>
      </c>
      <c r="M4791" s="1">
        <f>Table3[[#This Row],[Risk 2 simulated occurences]]*_xlfn.LOGNORM.INV(Table3[[#This Row],[RV lognorm]],(LN(ImpLow2)+LN(ImpUp2))/2,(LN(ImpUp2)-LN(ImpLow2))/3.29)</f>
        <v>0</v>
      </c>
    </row>
    <row r="4792" spans="7:13">
      <c r="G4792">
        <v>0.41376582086727293</v>
      </c>
      <c r="H4792">
        <v>0.63756515068819986</v>
      </c>
      <c r="I4792">
        <v>0.86136448050912673</v>
      </c>
      <c r="J4792">
        <f>_xlfn.BINOM.INV(BinomTrials,_xlfn.GAMMA.INV(Table3[[#This Row],[RV gamma]],GammaShape1,GammaRate1)/BinomTrials,Table3[[#This Row],[RV binom]])</f>
        <v>1</v>
      </c>
      <c r="K4792" s="1">
        <f>Table3[[#This Row],[Risk 1 Simulated occurences]]*_xlfn.LOGNORM.INV(Table3[[#This Row],[RV lognorm]],(LN(ImpLow1)+LN(ImpUp1))/2,(LN(ImpUp1)-LN(ImpLow1))/3.29)</f>
        <v>67644.74890574957</v>
      </c>
      <c r="L4792">
        <f>_xlfn.BINOM.INV(BinomTrials,_xlfn.GAMMA.INV(Table3[[#This Row],[RV gamma]],GammaShape2,GammaRate2)/BinomTrials,Table3[[#This Row],[RV binom]])</f>
        <v>0</v>
      </c>
      <c r="M4792" s="1">
        <f>Table3[[#This Row],[Risk 2 simulated occurences]]*_xlfn.LOGNORM.INV(Table3[[#This Row],[RV lognorm]],(LN(ImpLow2)+LN(ImpUp2))/2,(LN(ImpUp2)-LN(ImpLow2))/3.29)</f>
        <v>0</v>
      </c>
    </row>
    <row r="4793" spans="7:13">
      <c r="G4793">
        <v>0.16215131625633283</v>
      </c>
      <c r="H4793">
        <v>0.5574876165750845</v>
      </c>
      <c r="I4793">
        <v>0.95282391689383605</v>
      </c>
      <c r="J4793">
        <f>_xlfn.BINOM.INV(BinomTrials,_xlfn.GAMMA.INV(Table3[[#This Row],[RV gamma]],GammaShape1,GammaRate1)/BinomTrials,Table3[[#This Row],[RV binom]])</f>
        <v>0</v>
      </c>
      <c r="K4793" s="1">
        <f>Table3[[#This Row],[Risk 1 Simulated occurences]]*_xlfn.LOGNORM.INV(Table3[[#This Row],[RV lognorm]],(LN(ImpLow1)+LN(ImpUp1))/2,(LN(ImpUp1)-LN(ImpLow1))/3.29)</f>
        <v>0</v>
      </c>
      <c r="L4793">
        <f>_xlfn.BINOM.INV(BinomTrials,_xlfn.GAMMA.INV(Table3[[#This Row],[RV gamma]],GammaShape2,GammaRate2)/BinomTrials,Table3[[#This Row],[RV binom]])</f>
        <v>0</v>
      </c>
      <c r="M4793" s="1">
        <f>Table3[[#This Row],[Risk 2 simulated occurences]]*_xlfn.LOGNORM.INV(Table3[[#This Row],[RV lognorm]],(LN(ImpLow2)+LN(ImpUp2))/2,(LN(ImpUp2)-LN(ImpLow2))/3.29)</f>
        <v>0</v>
      </c>
    </row>
    <row r="4794" spans="7:13">
      <c r="G4794">
        <v>0.27717232018577509</v>
      </c>
      <c r="H4794">
        <v>0.69437177744431966</v>
      </c>
      <c r="I4794">
        <v>0.1115712347028643</v>
      </c>
      <c r="J4794">
        <f>_xlfn.BINOM.INV(BinomTrials,_xlfn.GAMMA.INV(Table3[[#This Row],[RV gamma]],GammaShape1,GammaRate1)/BinomTrials,Table3[[#This Row],[RV binom]])</f>
        <v>1</v>
      </c>
      <c r="K4794" s="1">
        <f>Table3[[#This Row],[Risk 1 Simulated occurences]]*_xlfn.LOGNORM.INV(Table3[[#This Row],[RV lognorm]],(LN(ImpLow1)+LN(ImpUp1))/2,(LN(ImpUp1)-LN(ImpLow1))/3.29)</f>
        <v>13480.997721231364</v>
      </c>
      <c r="L4794">
        <f>_xlfn.BINOM.INV(BinomTrials,_xlfn.GAMMA.INV(Table3[[#This Row],[RV gamma]],GammaShape2,GammaRate2)/BinomTrials,Table3[[#This Row],[RV binom]])</f>
        <v>0</v>
      </c>
      <c r="M4794" s="1">
        <f>Table3[[#This Row],[Risk 2 simulated occurences]]*_xlfn.LOGNORM.INV(Table3[[#This Row],[RV lognorm]],(LN(ImpLow2)+LN(ImpUp2))/2,(LN(ImpUp2)-LN(ImpLow2))/3.29)</f>
        <v>0</v>
      </c>
    </row>
    <row r="4795" spans="7:13">
      <c r="G4795">
        <v>0.4351853623218766</v>
      </c>
      <c r="H4795">
        <v>0.30646350668112909</v>
      </c>
      <c r="I4795">
        <v>0.17774165104038159</v>
      </c>
      <c r="J4795">
        <f>_xlfn.BINOM.INV(BinomTrials,_xlfn.GAMMA.INV(Table3[[#This Row],[RV gamma]],GammaShape1,GammaRate1)/BinomTrials,Table3[[#This Row],[RV binom]])</f>
        <v>0</v>
      </c>
      <c r="K4795" s="1">
        <f>Table3[[#This Row],[Risk 1 Simulated occurences]]*_xlfn.LOGNORM.INV(Table3[[#This Row],[RV lognorm]],(LN(ImpLow1)+LN(ImpUp1))/2,(LN(ImpUp1)-LN(ImpLow1))/3.29)</f>
        <v>0</v>
      </c>
      <c r="L4795">
        <f>_xlfn.BINOM.INV(BinomTrials,_xlfn.GAMMA.INV(Table3[[#This Row],[RV gamma]],GammaShape2,GammaRate2)/BinomTrials,Table3[[#This Row],[RV binom]])</f>
        <v>0</v>
      </c>
      <c r="M4795" s="1">
        <f>Table3[[#This Row],[Risk 2 simulated occurences]]*_xlfn.LOGNORM.INV(Table3[[#This Row],[RV lognorm]],(LN(ImpLow2)+LN(ImpUp2))/2,(LN(ImpUp2)-LN(ImpLow2))/3.29)</f>
        <v>0</v>
      </c>
    </row>
    <row r="4796" spans="7:13">
      <c r="G4796">
        <v>0.1603845437804165</v>
      </c>
      <c r="H4796">
        <v>0.73215678973689524</v>
      </c>
      <c r="I4796">
        <v>0.30392903569337404</v>
      </c>
      <c r="J4796">
        <f>_xlfn.BINOM.INV(BinomTrials,_xlfn.GAMMA.INV(Table3[[#This Row],[RV gamma]],GammaShape1,GammaRate1)/BinomTrials,Table3[[#This Row],[RV binom]])</f>
        <v>1</v>
      </c>
      <c r="K4796" s="1">
        <f>Table3[[#This Row],[Risk 1 Simulated occurences]]*_xlfn.LOGNORM.INV(Table3[[#This Row],[RV lognorm]],(LN(ImpLow1)+LN(ImpUp1))/2,(LN(ImpUp1)-LN(ImpLow1))/3.29)</f>
        <v>22081.696079427194</v>
      </c>
      <c r="L4796">
        <f>_xlfn.BINOM.INV(BinomTrials,_xlfn.GAMMA.INV(Table3[[#This Row],[RV gamma]],GammaShape2,GammaRate2)/BinomTrials,Table3[[#This Row],[RV binom]])</f>
        <v>0</v>
      </c>
      <c r="M4796" s="1">
        <f>Table3[[#This Row],[Risk 2 simulated occurences]]*_xlfn.LOGNORM.INV(Table3[[#This Row],[RV lognorm]],(LN(ImpLow2)+LN(ImpUp2))/2,(LN(ImpUp2)-LN(ImpLow2))/3.29)</f>
        <v>0</v>
      </c>
    </row>
    <row r="4797" spans="7:13">
      <c r="G4797">
        <v>0.58302731746017344</v>
      </c>
      <c r="H4797">
        <v>0.35916510799860818</v>
      </c>
      <c r="I4797">
        <v>0.13530289853704297</v>
      </c>
      <c r="J4797">
        <f>_xlfn.BINOM.INV(BinomTrials,_xlfn.GAMMA.INV(Table3[[#This Row],[RV gamma]],GammaShape1,GammaRate1)/BinomTrials,Table3[[#This Row],[RV binom]])</f>
        <v>0</v>
      </c>
      <c r="K4797" s="1">
        <f>Table3[[#This Row],[Risk 1 Simulated occurences]]*_xlfn.LOGNORM.INV(Table3[[#This Row],[RV lognorm]],(LN(ImpLow1)+LN(ImpUp1))/2,(LN(ImpUp1)-LN(ImpLow1))/3.29)</f>
        <v>0</v>
      </c>
      <c r="L4797">
        <f>_xlfn.BINOM.INV(BinomTrials,_xlfn.GAMMA.INV(Table3[[#This Row],[RV gamma]],GammaShape2,GammaRate2)/BinomTrials,Table3[[#This Row],[RV binom]])</f>
        <v>0</v>
      </c>
      <c r="M4797" s="1">
        <f>Table3[[#This Row],[Risk 2 simulated occurences]]*_xlfn.LOGNORM.INV(Table3[[#This Row],[RV lognorm]],(LN(ImpLow2)+LN(ImpUp2))/2,(LN(ImpUp2)-LN(ImpLow2))/3.29)</f>
        <v>0</v>
      </c>
    </row>
    <row r="4798" spans="7:13">
      <c r="G4798">
        <v>0.94012455313472287</v>
      </c>
      <c r="H4798">
        <v>0.48797013260795274</v>
      </c>
      <c r="I4798">
        <v>3.5815712081182616E-2</v>
      </c>
      <c r="J4798">
        <f>_xlfn.BINOM.INV(BinomTrials,_xlfn.GAMMA.INV(Table3[[#This Row],[RV gamma]],GammaShape1,GammaRate1)/BinomTrials,Table3[[#This Row],[RV binom]])</f>
        <v>0</v>
      </c>
      <c r="K4798" s="1">
        <f>Table3[[#This Row],[Risk 1 Simulated occurences]]*_xlfn.LOGNORM.INV(Table3[[#This Row],[RV lognorm]],(LN(ImpLow1)+LN(ImpUp1))/2,(LN(ImpUp1)-LN(ImpLow1))/3.29)</f>
        <v>0</v>
      </c>
      <c r="L4798">
        <f>_xlfn.BINOM.INV(BinomTrials,_xlfn.GAMMA.INV(Table3[[#This Row],[RV gamma]],GammaShape2,GammaRate2)/BinomTrials,Table3[[#This Row],[RV binom]])</f>
        <v>0</v>
      </c>
      <c r="M4798" s="1">
        <f>Table3[[#This Row],[Risk 2 simulated occurences]]*_xlfn.LOGNORM.INV(Table3[[#This Row],[RV lognorm]],(LN(ImpLow2)+LN(ImpUp2))/2,(LN(ImpUp2)-LN(ImpLow2))/3.29)</f>
        <v>0</v>
      </c>
    </row>
    <row r="4799" spans="7:13">
      <c r="G4799">
        <v>0.67336453528765805</v>
      </c>
      <c r="H4799">
        <v>0.3140187418619258</v>
      </c>
      <c r="I4799">
        <v>0.95467294843619366</v>
      </c>
      <c r="J4799">
        <f>_xlfn.BINOM.INV(BinomTrials,_xlfn.GAMMA.INV(Table3[[#This Row],[RV gamma]],GammaShape1,GammaRate1)/BinomTrials,Table3[[#This Row],[RV binom]])</f>
        <v>0</v>
      </c>
      <c r="K4799" s="1">
        <f>Table3[[#This Row],[Risk 1 Simulated occurences]]*_xlfn.LOGNORM.INV(Table3[[#This Row],[RV lognorm]],(LN(ImpLow1)+LN(ImpUp1))/2,(LN(ImpUp1)-LN(ImpLow1))/3.29)</f>
        <v>0</v>
      </c>
      <c r="L4799">
        <f>_xlfn.BINOM.INV(BinomTrials,_xlfn.GAMMA.INV(Table3[[#This Row],[RV gamma]],GammaShape2,GammaRate2)/BinomTrials,Table3[[#This Row],[RV binom]])</f>
        <v>0</v>
      </c>
      <c r="M4799" s="1">
        <f>Table3[[#This Row],[Risk 2 simulated occurences]]*_xlfn.LOGNORM.INV(Table3[[#This Row],[RV lognorm]],(LN(ImpLow2)+LN(ImpUp2))/2,(LN(ImpUp2)-LN(ImpLow2))/3.29)</f>
        <v>0</v>
      </c>
    </row>
    <row r="4800" spans="7:13">
      <c r="G4800">
        <v>0.23774457966803786</v>
      </c>
      <c r="H4800">
        <v>0.71299447338701905</v>
      </c>
      <c r="I4800">
        <v>0.18824436710600012</v>
      </c>
      <c r="J4800">
        <f>_xlfn.BINOM.INV(BinomTrials,_xlfn.GAMMA.INV(Table3[[#This Row],[RV gamma]],GammaShape1,GammaRate1)/BinomTrials,Table3[[#This Row],[RV binom]])</f>
        <v>1</v>
      </c>
      <c r="K4800" s="1">
        <f>Table3[[#This Row],[Risk 1 Simulated occurences]]*_xlfn.LOGNORM.INV(Table3[[#This Row],[RV lognorm]],(LN(ImpLow1)+LN(ImpUp1))/2,(LN(ImpUp1)-LN(ImpLow1))/3.29)</f>
        <v>17029.039309944117</v>
      </c>
      <c r="L4800">
        <f>_xlfn.BINOM.INV(BinomTrials,_xlfn.GAMMA.INV(Table3[[#This Row],[RV gamma]],GammaShape2,GammaRate2)/BinomTrials,Table3[[#This Row],[RV binom]])</f>
        <v>0</v>
      </c>
      <c r="M4800" s="1">
        <f>Table3[[#This Row],[Risk 2 simulated occurences]]*_xlfn.LOGNORM.INV(Table3[[#This Row],[RV lognorm]],(LN(ImpLow2)+LN(ImpUp2))/2,(LN(ImpUp2)-LN(ImpLow2))/3.29)</f>
        <v>0</v>
      </c>
    </row>
    <row r="4801" spans="7:13">
      <c r="G4801">
        <v>0.77315048071236836</v>
      </c>
      <c r="H4801">
        <v>0.29811421562829715</v>
      </c>
      <c r="I4801">
        <v>0.82307795054422594</v>
      </c>
      <c r="J4801">
        <f>_xlfn.BINOM.INV(BinomTrials,_xlfn.GAMMA.INV(Table3[[#This Row],[RV gamma]],GammaShape1,GammaRate1)/BinomTrials,Table3[[#This Row],[RV binom]])</f>
        <v>0</v>
      </c>
      <c r="K4801" s="1">
        <f>Table3[[#This Row],[Risk 1 Simulated occurences]]*_xlfn.LOGNORM.INV(Table3[[#This Row],[RV lognorm]],(LN(ImpLow1)+LN(ImpUp1))/2,(LN(ImpUp1)-LN(ImpLow1))/3.29)</f>
        <v>0</v>
      </c>
      <c r="L4801">
        <f>_xlfn.BINOM.INV(BinomTrials,_xlfn.GAMMA.INV(Table3[[#This Row],[RV gamma]],GammaShape2,GammaRate2)/BinomTrials,Table3[[#This Row],[RV binom]])</f>
        <v>0</v>
      </c>
      <c r="M4801" s="1">
        <f>Table3[[#This Row],[Risk 2 simulated occurences]]*_xlfn.LOGNORM.INV(Table3[[#This Row],[RV lognorm]],(LN(ImpLow2)+LN(ImpUp2))/2,(LN(ImpUp2)-LN(ImpLow2))/3.29)</f>
        <v>0</v>
      </c>
    </row>
    <row r="4802" spans="7:13">
      <c r="G4802">
        <v>0.34012933277531032</v>
      </c>
      <c r="H4802">
        <v>0.40562206479051244</v>
      </c>
      <c r="I4802">
        <v>0.47111479680571461</v>
      </c>
      <c r="J4802">
        <f>_xlfn.BINOM.INV(BinomTrials,_xlfn.GAMMA.INV(Table3[[#This Row],[RV gamma]],GammaShape1,GammaRate1)/BinomTrials,Table3[[#This Row],[RV binom]])</f>
        <v>0</v>
      </c>
      <c r="K4802" s="1">
        <f>Table3[[#This Row],[Risk 1 Simulated occurences]]*_xlfn.LOGNORM.INV(Table3[[#This Row],[RV lognorm]],(LN(ImpLow1)+LN(ImpUp1))/2,(LN(ImpUp1)-LN(ImpLow1))/3.29)</f>
        <v>0</v>
      </c>
      <c r="L4802">
        <f>_xlfn.BINOM.INV(BinomTrials,_xlfn.GAMMA.INV(Table3[[#This Row],[RV gamma]],GammaShape2,GammaRate2)/BinomTrials,Table3[[#This Row],[RV binom]])</f>
        <v>0</v>
      </c>
      <c r="M4802" s="1">
        <f>Table3[[#This Row],[Risk 2 simulated occurences]]*_xlfn.LOGNORM.INV(Table3[[#This Row],[RV lognorm]],(LN(ImpLow2)+LN(ImpUp2))/2,(LN(ImpUp2)-LN(ImpLow2))/3.29)</f>
        <v>0</v>
      </c>
    </row>
    <row r="4803" spans="7:13">
      <c r="G4803">
        <v>0.55369595464025434</v>
      </c>
      <c r="H4803">
        <v>0.29004293414300442</v>
      </c>
      <c r="I4803">
        <v>2.6389913645754527E-2</v>
      </c>
      <c r="J4803">
        <f>_xlfn.BINOM.INV(BinomTrials,_xlfn.GAMMA.INV(Table3[[#This Row],[RV gamma]],GammaShape1,GammaRate1)/BinomTrials,Table3[[#This Row],[RV binom]])</f>
        <v>0</v>
      </c>
      <c r="K4803" s="1">
        <f>Table3[[#This Row],[Risk 1 Simulated occurences]]*_xlfn.LOGNORM.INV(Table3[[#This Row],[RV lognorm]],(LN(ImpLow1)+LN(ImpUp1))/2,(LN(ImpUp1)-LN(ImpLow1))/3.29)</f>
        <v>0</v>
      </c>
      <c r="L4803">
        <f>_xlfn.BINOM.INV(BinomTrials,_xlfn.GAMMA.INV(Table3[[#This Row],[RV gamma]],GammaShape2,GammaRate2)/BinomTrials,Table3[[#This Row],[RV binom]])</f>
        <v>0</v>
      </c>
      <c r="M4803" s="1">
        <f>Table3[[#This Row],[Risk 2 simulated occurences]]*_xlfn.LOGNORM.INV(Table3[[#This Row],[RV lognorm]],(LN(ImpLow2)+LN(ImpUp2))/2,(LN(ImpUp2)-LN(ImpLow2))/3.29)</f>
        <v>0</v>
      </c>
    </row>
    <row r="4804" spans="7:13">
      <c r="G4804">
        <v>0.96790963875498137</v>
      </c>
      <c r="H4804">
        <v>0.75159414147566728</v>
      </c>
      <c r="I4804">
        <v>0.53527864419635318</v>
      </c>
      <c r="J4804">
        <f>_xlfn.BINOM.INV(BinomTrials,_xlfn.GAMMA.INV(Table3[[#This Row],[RV gamma]],GammaShape1,GammaRate1)/BinomTrials,Table3[[#This Row],[RV binom]])</f>
        <v>1</v>
      </c>
      <c r="K4804" s="1">
        <f>Table3[[#This Row],[Risk 1 Simulated occurences]]*_xlfn.LOGNORM.INV(Table3[[#This Row],[RV lognorm]],(LN(ImpLow1)+LN(ImpUp1))/2,(LN(ImpUp1)-LN(ImpLow1))/3.29)</f>
        <v>33644.469359488467</v>
      </c>
      <c r="L4804">
        <f>_xlfn.BINOM.INV(BinomTrials,_xlfn.GAMMA.INV(Table3[[#This Row],[RV gamma]],GammaShape2,GammaRate2)/BinomTrials,Table3[[#This Row],[RV binom]])</f>
        <v>0</v>
      </c>
      <c r="M4804" s="1">
        <f>Table3[[#This Row],[Risk 2 simulated occurences]]*_xlfn.LOGNORM.INV(Table3[[#This Row],[RV lognorm]],(LN(ImpLow2)+LN(ImpUp2))/2,(LN(ImpUp2)-LN(ImpLow2))/3.29)</f>
        <v>0</v>
      </c>
    </row>
    <row r="4805" spans="7:13">
      <c r="G4805">
        <v>0.65729855497241885</v>
      </c>
      <c r="H4805">
        <v>4.2735781540505488E-2</v>
      </c>
      <c r="I4805">
        <v>0.42817300810859216</v>
      </c>
      <c r="J4805">
        <f>_xlfn.BINOM.INV(BinomTrials,_xlfn.GAMMA.INV(Table3[[#This Row],[RV gamma]],GammaShape1,GammaRate1)/BinomTrials,Table3[[#This Row],[RV binom]])</f>
        <v>0</v>
      </c>
      <c r="K4805" s="1">
        <f>Table3[[#This Row],[Risk 1 Simulated occurences]]*_xlfn.LOGNORM.INV(Table3[[#This Row],[RV lognorm]],(LN(ImpLow1)+LN(ImpUp1))/2,(LN(ImpUp1)-LN(ImpLow1))/3.29)</f>
        <v>0</v>
      </c>
      <c r="L4805">
        <f>_xlfn.BINOM.INV(BinomTrials,_xlfn.GAMMA.INV(Table3[[#This Row],[RV gamma]],GammaShape2,GammaRate2)/BinomTrials,Table3[[#This Row],[RV binom]])</f>
        <v>0</v>
      </c>
      <c r="M4805" s="1">
        <f>Table3[[#This Row],[Risk 2 simulated occurences]]*_xlfn.LOGNORM.INV(Table3[[#This Row],[RV lognorm]],(LN(ImpLow2)+LN(ImpUp2))/2,(LN(ImpUp2)-LN(ImpLow2))/3.29)</f>
        <v>0</v>
      </c>
    </row>
    <row r="4806" spans="7:13">
      <c r="G4806">
        <v>0.21681342144348353</v>
      </c>
      <c r="H4806">
        <v>0.2602803512757087</v>
      </c>
      <c r="I4806">
        <v>0.30374728110793386</v>
      </c>
      <c r="J4806">
        <f>_xlfn.BINOM.INV(BinomTrials,_xlfn.GAMMA.INV(Table3[[#This Row],[RV gamma]],GammaShape1,GammaRate1)/BinomTrials,Table3[[#This Row],[RV binom]])</f>
        <v>0</v>
      </c>
      <c r="K4806" s="1">
        <f>Table3[[#This Row],[Risk 1 Simulated occurences]]*_xlfn.LOGNORM.INV(Table3[[#This Row],[RV lognorm]],(LN(ImpLow1)+LN(ImpUp1))/2,(LN(ImpUp1)-LN(ImpLow1))/3.29)</f>
        <v>0</v>
      </c>
      <c r="L4806">
        <f>_xlfn.BINOM.INV(BinomTrials,_xlfn.GAMMA.INV(Table3[[#This Row],[RV gamma]],GammaShape2,GammaRate2)/BinomTrials,Table3[[#This Row],[RV binom]])</f>
        <v>0</v>
      </c>
      <c r="M4806" s="1">
        <f>Table3[[#This Row],[Risk 2 simulated occurences]]*_xlfn.LOGNORM.INV(Table3[[#This Row],[RV lognorm]],(LN(ImpLow2)+LN(ImpUp2))/2,(LN(ImpUp2)-LN(ImpLow2))/3.29)</f>
        <v>0</v>
      </c>
    </row>
    <row r="4807" spans="7:13">
      <c r="G4807">
        <v>0.98317420062756822</v>
      </c>
      <c r="H4807">
        <v>0.53186389083595198</v>
      </c>
      <c r="I4807">
        <v>8.0553581044335659E-2</v>
      </c>
      <c r="J4807">
        <f>_xlfn.BINOM.INV(BinomTrials,_xlfn.GAMMA.INV(Table3[[#This Row],[RV gamma]],GammaShape1,GammaRate1)/BinomTrials,Table3[[#This Row],[RV binom]])</f>
        <v>1</v>
      </c>
      <c r="K4807" s="1">
        <f>Table3[[#This Row],[Risk 1 Simulated occurences]]*_xlfn.LOGNORM.INV(Table3[[#This Row],[RV lognorm]],(LN(ImpLow1)+LN(ImpUp1))/2,(LN(ImpUp1)-LN(ImpLow1))/3.29)</f>
        <v>11859.201223222981</v>
      </c>
      <c r="L4807">
        <f>_xlfn.BINOM.INV(BinomTrials,_xlfn.GAMMA.INV(Table3[[#This Row],[RV gamma]],GammaShape2,GammaRate2)/BinomTrials,Table3[[#This Row],[RV binom]])</f>
        <v>0</v>
      </c>
      <c r="M4807" s="1">
        <f>Table3[[#This Row],[Risk 2 simulated occurences]]*_xlfn.LOGNORM.INV(Table3[[#This Row],[RV lognorm]],(LN(ImpLow2)+LN(ImpUp2))/2,(LN(ImpUp2)-LN(ImpLow2))/3.29)</f>
        <v>0</v>
      </c>
    </row>
    <row r="4808" spans="7:13">
      <c r="G4808">
        <v>0.20878994753993579</v>
      </c>
      <c r="H4808">
        <v>3.641327984464042E-2</v>
      </c>
      <c r="I4808">
        <v>0.86403661214934502</v>
      </c>
      <c r="J4808">
        <f>_xlfn.BINOM.INV(BinomTrials,_xlfn.GAMMA.INV(Table3[[#This Row],[RV gamma]],GammaShape1,GammaRate1)/BinomTrials,Table3[[#This Row],[RV binom]])</f>
        <v>0</v>
      </c>
      <c r="K4808" s="1">
        <f>Table3[[#This Row],[Risk 1 Simulated occurences]]*_xlfn.LOGNORM.INV(Table3[[#This Row],[RV lognorm]],(LN(ImpLow1)+LN(ImpUp1))/2,(LN(ImpUp1)-LN(ImpLow1))/3.29)</f>
        <v>0</v>
      </c>
      <c r="L4808">
        <f>_xlfn.BINOM.INV(BinomTrials,_xlfn.GAMMA.INV(Table3[[#This Row],[RV gamma]],GammaShape2,GammaRate2)/BinomTrials,Table3[[#This Row],[RV binom]])</f>
        <v>0</v>
      </c>
      <c r="M4808" s="1">
        <f>Table3[[#This Row],[Risk 2 simulated occurences]]*_xlfn.LOGNORM.INV(Table3[[#This Row],[RV lognorm]],(LN(ImpLow2)+LN(ImpUp2))/2,(LN(ImpUp2)-LN(ImpLow2))/3.29)</f>
        <v>0</v>
      </c>
    </row>
    <row r="4809" spans="7:13">
      <c r="G4809">
        <v>0.13264830370091288</v>
      </c>
      <c r="H4809">
        <v>0.99799434887151905</v>
      </c>
      <c r="I4809">
        <v>0.86334039404212515</v>
      </c>
      <c r="J4809">
        <f>_xlfn.BINOM.INV(BinomTrials,_xlfn.GAMMA.INV(Table3[[#This Row],[RV gamma]],GammaShape1,GammaRate1)/BinomTrials,Table3[[#This Row],[RV binom]])</f>
        <v>3</v>
      </c>
      <c r="K4809" s="1">
        <f>Table3[[#This Row],[Risk 1 Simulated occurences]]*_xlfn.LOGNORM.INV(Table3[[#This Row],[RV lognorm]],(LN(ImpLow1)+LN(ImpUp1))/2,(LN(ImpUp1)-LN(ImpLow1))/3.29)</f>
        <v>204213.76286114525</v>
      </c>
      <c r="L4809">
        <f>_xlfn.BINOM.INV(BinomTrials,_xlfn.GAMMA.INV(Table3[[#This Row],[RV gamma]],GammaShape2,GammaRate2)/BinomTrials,Table3[[#This Row],[RV binom]])</f>
        <v>2</v>
      </c>
      <c r="M4809" s="1">
        <f>Table3[[#This Row],[Risk 2 simulated occurences]]*_xlfn.LOGNORM.INV(Table3[[#This Row],[RV lognorm]],(LN(ImpLow2)+LN(ImpUp2))/2,(LN(ImpUp2)-LN(ImpLow2))/3.29)</f>
        <v>13614250.85740969</v>
      </c>
    </row>
    <row r="4810" spans="7:13">
      <c r="G4810">
        <v>0.42004030124286201</v>
      </c>
      <c r="H4810">
        <v>0.29102148362017305</v>
      </c>
      <c r="I4810">
        <v>0.16200266599748409</v>
      </c>
      <c r="J4810">
        <f>_xlfn.BINOM.INV(BinomTrials,_xlfn.GAMMA.INV(Table3[[#This Row],[RV gamma]],GammaShape1,GammaRate1)/BinomTrials,Table3[[#This Row],[RV binom]])</f>
        <v>0</v>
      </c>
      <c r="K4810" s="1">
        <f>Table3[[#This Row],[Risk 1 Simulated occurences]]*_xlfn.LOGNORM.INV(Table3[[#This Row],[RV lognorm]],(LN(ImpLow1)+LN(ImpUp1))/2,(LN(ImpUp1)-LN(ImpLow1))/3.29)</f>
        <v>0</v>
      </c>
      <c r="L4810">
        <f>_xlfn.BINOM.INV(BinomTrials,_xlfn.GAMMA.INV(Table3[[#This Row],[RV gamma]],GammaShape2,GammaRate2)/BinomTrials,Table3[[#This Row],[RV binom]])</f>
        <v>0</v>
      </c>
      <c r="M4810" s="1">
        <f>Table3[[#This Row],[Risk 2 simulated occurences]]*_xlfn.LOGNORM.INV(Table3[[#This Row],[RV lognorm]],(LN(ImpLow2)+LN(ImpUp2))/2,(LN(ImpUp2)-LN(ImpLow2))/3.29)</f>
        <v>0</v>
      </c>
    </row>
    <row r="4811" spans="7:13">
      <c r="G4811">
        <v>0.61734298878225635</v>
      </c>
      <c r="H4811">
        <v>0.19807520424857511</v>
      </c>
      <c r="I4811">
        <v>0.77880741971489387</v>
      </c>
      <c r="J4811">
        <f>_xlfn.BINOM.INV(BinomTrials,_xlfn.GAMMA.INV(Table3[[#This Row],[RV gamma]],GammaShape1,GammaRate1)/BinomTrials,Table3[[#This Row],[RV binom]])</f>
        <v>0</v>
      </c>
      <c r="K4811" s="1">
        <f>Table3[[#This Row],[Risk 1 Simulated occurences]]*_xlfn.LOGNORM.INV(Table3[[#This Row],[RV lognorm]],(LN(ImpLow1)+LN(ImpUp1))/2,(LN(ImpUp1)-LN(ImpLow1))/3.29)</f>
        <v>0</v>
      </c>
      <c r="L4811">
        <f>_xlfn.BINOM.INV(BinomTrials,_xlfn.GAMMA.INV(Table3[[#This Row],[RV gamma]],GammaShape2,GammaRate2)/BinomTrials,Table3[[#This Row],[RV binom]])</f>
        <v>0</v>
      </c>
      <c r="M4811" s="1">
        <f>Table3[[#This Row],[Risk 2 simulated occurences]]*_xlfn.LOGNORM.INV(Table3[[#This Row],[RV lognorm]],(LN(ImpLow2)+LN(ImpUp2))/2,(LN(ImpUp2)-LN(ImpLow2))/3.29)</f>
        <v>0</v>
      </c>
    </row>
    <row r="4812" spans="7:13">
      <c r="G4812">
        <v>0.68361246338282355</v>
      </c>
      <c r="H4812">
        <v>4.9957805802094662E-2</v>
      </c>
      <c r="I4812">
        <v>0.41630314822136572</v>
      </c>
      <c r="J4812">
        <f>_xlfn.BINOM.INV(BinomTrials,_xlfn.GAMMA.INV(Table3[[#This Row],[RV gamma]],GammaShape1,GammaRate1)/BinomTrials,Table3[[#This Row],[RV binom]])</f>
        <v>0</v>
      </c>
      <c r="K4812" s="1">
        <f>Table3[[#This Row],[Risk 1 Simulated occurences]]*_xlfn.LOGNORM.INV(Table3[[#This Row],[RV lognorm]],(LN(ImpLow1)+LN(ImpUp1))/2,(LN(ImpUp1)-LN(ImpLow1))/3.29)</f>
        <v>0</v>
      </c>
      <c r="L4812">
        <f>_xlfn.BINOM.INV(BinomTrials,_xlfn.GAMMA.INV(Table3[[#This Row],[RV gamma]],GammaShape2,GammaRate2)/BinomTrials,Table3[[#This Row],[RV binom]])</f>
        <v>0</v>
      </c>
      <c r="M4812" s="1">
        <f>Table3[[#This Row],[Risk 2 simulated occurences]]*_xlfn.LOGNORM.INV(Table3[[#This Row],[RV lognorm]],(LN(ImpLow2)+LN(ImpUp2))/2,(LN(ImpUp2)-LN(ImpLow2))/3.29)</f>
        <v>0</v>
      </c>
    </row>
    <row r="4813" spans="7:13">
      <c r="G4813">
        <v>0.47467207511638854</v>
      </c>
      <c r="H4813">
        <v>0.64084211580494521</v>
      </c>
      <c r="I4813">
        <v>0.80701215649350178</v>
      </c>
      <c r="J4813">
        <f>_xlfn.BINOM.INV(BinomTrials,_xlfn.GAMMA.INV(Table3[[#This Row],[RV gamma]],GammaShape1,GammaRate1)/BinomTrials,Table3[[#This Row],[RV binom]])</f>
        <v>1</v>
      </c>
      <c r="K4813" s="1">
        <f>Table3[[#This Row],[Risk 1 Simulated occurences]]*_xlfn.LOGNORM.INV(Table3[[#This Row],[RV lognorm]],(LN(ImpLow1)+LN(ImpUp1))/2,(LN(ImpUp1)-LN(ImpLow1))/3.29)</f>
        <v>58010.572852615027</v>
      </c>
      <c r="L4813">
        <f>_xlfn.BINOM.INV(BinomTrials,_xlfn.GAMMA.INV(Table3[[#This Row],[RV gamma]],GammaShape2,GammaRate2)/BinomTrials,Table3[[#This Row],[RV binom]])</f>
        <v>0</v>
      </c>
      <c r="M4813" s="1">
        <f>Table3[[#This Row],[Risk 2 simulated occurences]]*_xlfn.LOGNORM.INV(Table3[[#This Row],[RV lognorm]],(LN(ImpLow2)+LN(ImpUp2))/2,(LN(ImpUp2)-LN(ImpLow2))/3.29)</f>
        <v>0</v>
      </c>
    </row>
    <row r="4814" spans="7:13">
      <c r="G4814">
        <v>0.81356648114210295</v>
      </c>
      <c r="H4814">
        <v>0.63344033371351671</v>
      </c>
      <c r="I4814">
        <v>0.45331418628493053</v>
      </c>
      <c r="J4814">
        <f>_xlfn.BINOM.INV(BinomTrials,_xlfn.GAMMA.INV(Table3[[#This Row],[RV gamma]],GammaShape1,GammaRate1)/BinomTrials,Table3[[#This Row],[RV binom]])</f>
        <v>1</v>
      </c>
      <c r="K4814" s="1">
        <f>Table3[[#This Row],[Risk 1 Simulated occurences]]*_xlfn.LOGNORM.INV(Table3[[#This Row],[RV lognorm]],(LN(ImpLow1)+LN(ImpUp1))/2,(LN(ImpUp1)-LN(ImpLow1))/3.29)</f>
        <v>29130.559379795341</v>
      </c>
      <c r="L4814">
        <f>_xlfn.BINOM.INV(BinomTrials,_xlfn.GAMMA.INV(Table3[[#This Row],[RV gamma]],GammaShape2,GammaRate2)/BinomTrials,Table3[[#This Row],[RV binom]])</f>
        <v>0</v>
      </c>
      <c r="M4814" s="1">
        <f>Table3[[#This Row],[Risk 2 simulated occurences]]*_xlfn.LOGNORM.INV(Table3[[#This Row],[RV lognorm]],(LN(ImpLow2)+LN(ImpUp2))/2,(LN(ImpUp2)-LN(ImpLow2))/3.29)</f>
        <v>0</v>
      </c>
    </row>
    <row r="4815" spans="7:13">
      <c r="G4815">
        <v>0.61184855532452864</v>
      </c>
      <c r="H4815">
        <v>0.23168872307598998</v>
      </c>
      <c r="I4815">
        <v>0.85152889082745131</v>
      </c>
      <c r="J4815">
        <f>_xlfn.BINOM.INV(BinomTrials,_xlfn.GAMMA.INV(Table3[[#This Row],[RV gamma]],GammaShape1,GammaRate1)/BinomTrials,Table3[[#This Row],[RV binom]])</f>
        <v>0</v>
      </c>
      <c r="K4815" s="1">
        <f>Table3[[#This Row],[Risk 1 Simulated occurences]]*_xlfn.LOGNORM.INV(Table3[[#This Row],[RV lognorm]],(LN(ImpLow1)+LN(ImpUp1))/2,(LN(ImpUp1)-LN(ImpLow1))/3.29)</f>
        <v>0</v>
      </c>
      <c r="L4815">
        <f>_xlfn.BINOM.INV(BinomTrials,_xlfn.GAMMA.INV(Table3[[#This Row],[RV gamma]],GammaShape2,GammaRate2)/BinomTrials,Table3[[#This Row],[RV binom]])</f>
        <v>0</v>
      </c>
      <c r="M4815" s="1">
        <f>Table3[[#This Row],[Risk 2 simulated occurences]]*_xlfn.LOGNORM.INV(Table3[[#This Row],[RV lognorm]],(LN(ImpLow2)+LN(ImpUp2))/2,(LN(ImpUp2)-LN(ImpLow2))/3.29)</f>
        <v>0</v>
      </c>
    </row>
    <row r="4816" spans="7:13">
      <c r="G4816">
        <v>0.33866933935259902</v>
      </c>
      <c r="H4816">
        <v>0.99236873816343429</v>
      </c>
      <c r="I4816">
        <v>0.64606813697426957</v>
      </c>
      <c r="J4816">
        <f>_xlfn.BINOM.INV(BinomTrials,_xlfn.GAMMA.INV(Table3[[#This Row],[RV gamma]],GammaShape1,GammaRate1)/BinomTrials,Table3[[#This Row],[RV binom]])</f>
        <v>3</v>
      </c>
      <c r="K4816" s="1">
        <f>Table3[[#This Row],[Risk 1 Simulated occurences]]*_xlfn.LOGNORM.INV(Table3[[#This Row],[RV lognorm]],(LN(ImpLow1)+LN(ImpUp1))/2,(LN(ImpUp1)-LN(ImpLow1))/3.29)</f>
        <v>123316.14808256837</v>
      </c>
      <c r="L4816">
        <f>_xlfn.BINOM.INV(BinomTrials,_xlfn.GAMMA.INV(Table3[[#This Row],[RV gamma]],GammaShape2,GammaRate2)/BinomTrials,Table3[[#This Row],[RV binom]])</f>
        <v>2</v>
      </c>
      <c r="M4816" s="1">
        <f>Table3[[#This Row],[Risk 2 simulated occurences]]*_xlfn.LOGNORM.INV(Table3[[#This Row],[RV lognorm]],(LN(ImpLow2)+LN(ImpUp2))/2,(LN(ImpUp2)-LN(ImpLow2))/3.29)</f>
        <v>8221076.5388378957</v>
      </c>
    </row>
    <row r="4817" spans="7:13">
      <c r="G4817">
        <v>1.5586499132023425E-2</v>
      </c>
      <c r="H4817">
        <v>0.7413823128404945</v>
      </c>
      <c r="I4817">
        <v>0.46717812654896551</v>
      </c>
      <c r="J4817">
        <f>_xlfn.BINOM.INV(BinomTrials,_xlfn.GAMMA.INV(Table3[[#This Row],[RV gamma]],GammaShape1,GammaRate1)/BinomTrials,Table3[[#This Row],[RV binom]])</f>
        <v>1</v>
      </c>
      <c r="K4817" s="1">
        <f>Table3[[#This Row],[Risk 1 Simulated occurences]]*_xlfn.LOGNORM.INV(Table3[[#This Row],[RV lognorm]],(LN(ImpLow1)+LN(ImpUp1))/2,(LN(ImpUp1)-LN(ImpLow1))/3.29)</f>
        <v>29851.417855192969</v>
      </c>
      <c r="L4817">
        <f>_xlfn.BINOM.INV(BinomTrials,_xlfn.GAMMA.INV(Table3[[#This Row],[RV gamma]],GammaShape2,GammaRate2)/BinomTrials,Table3[[#This Row],[RV binom]])</f>
        <v>0</v>
      </c>
      <c r="M4817" s="1">
        <f>Table3[[#This Row],[Risk 2 simulated occurences]]*_xlfn.LOGNORM.INV(Table3[[#This Row],[RV lognorm]],(LN(ImpLow2)+LN(ImpUp2))/2,(LN(ImpUp2)-LN(ImpLow2))/3.29)</f>
        <v>0</v>
      </c>
    </row>
    <row r="4818" spans="7:13">
      <c r="G4818">
        <v>0.96229091191771021</v>
      </c>
      <c r="H4818">
        <v>0.41253191019060642</v>
      </c>
      <c r="I4818">
        <v>0.86277290846350274</v>
      </c>
      <c r="J4818">
        <f>_xlfn.BINOM.INV(BinomTrials,_xlfn.GAMMA.INV(Table3[[#This Row],[RV gamma]],GammaShape1,GammaRate1)/BinomTrials,Table3[[#This Row],[RV binom]])</f>
        <v>0</v>
      </c>
      <c r="K4818" s="1">
        <f>Table3[[#This Row],[Risk 1 Simulated occurences]]*_xlfn.LOGNORM.INV(Table3[[#This Row],[RV lognorm]],(LN(ImpLow1)+LN(ImpUp1))/2,(LN(ImpUp1)-LN(ImpLow1))/3.29)</f>
        <v>0</v>
      </c>
      <c r="L4818">
        <f>_xlfn.BINOM.INV(BinomTrials,_xlfn.GAMMA.INV(Table3[[#This Row],[RV gamma]],GammaShape2,GammaRate2)/BinomTrials,Table3[[#This Row],[RV binom]])</f>
        <v>0</v>
      </c>
      <c r="M4818" s="1">
        <f>Table3[[#This Row],[Risk 2 simulated occurences]]*_xlfn.LOGNORM.INV(Table3[[#This Row],[RV lognorm]],(LN(ImpLow2)+LN(ImpUp2))/2,(LN(ImpUp2)-LN(ImpLow2))/3.29)</f>
        <v>0</v>
      </c>
    </row>
    <row r="4819" spans="7:13">
      <c r="G4819">
        <v>0.22335660095482907</v>
      </c>
      <c r="H4819">
        <v>0.42381457352257079</v>
      </c>
      <c r="I4819">
        <v>0.62427254609031257</v>
      </c>
      <c r="J4819">
        <f>_xlfn.BINOM.INV(BinomTrials,_xlfn.GAMMA.INV(Table3[[#This Row],[RV gamma]],GammaShape1,GammaRate1)/BinomTrials,Table3[[#This Row],[RV binom]])</f>
        <v>0</v>
      </c>
      <c r="K4819" s="1">
        <f>Table3[[#This Row],[Risk 1 Simulated occurences]]*_xlfn.LOGNORM.INV(Table3[[#This Row],[RV lognorm]],(LN(ImpLow1)+LN(ImpUp1))/2,(LN(ImpUp1)-LN(ImpLow1))/3.29)</f>
        <v>0</v>
      </c>
      <c r="L4819">
        <f>_xlfn.BINOM.INV(BinomTrials,_xlfn.GAMMA.INV(Table3[[#This Row],[RV gamma]],GammaShape2,GammaRate2)/BinomTrials,Table3[[#This Row],[RV binom]])</f>
        <v>0</v>
      </c>
      <c r="M4819" s="1">
        <f>Table3[[#This Row],[Risk 2 simulated occurences]]*_xlfn.LOGNORM.INV(Table3[[#This Row],[RV lognorm]],(LN(ImpLow2)+LN(ImpUp2))/2,(LN(ImpUp2)-LN(ImpLow2))/3.29)</f>
        <v>0</v>
      </c>
    </row>
    <row r="4820" spans="7:13">
      <c r="G4820">
        <v>0.95439224781207377</v>
      </c>
      <c r="H4820">
        <v>5.1537193847604655E-2</v>
      </c>
      <c r="I4820">
        <v>0.1486821398831355</v>
      </c>
      <c r="J4820">
        <f>_xlfn.BINOM.INV(BinomTrials,_xlfn.GAMMA.INV(Table3[[#This Row],[RV gamma]],GammaShape1,GammaRate1)/BinomTrials,Table3[[#This Row],[RV binom]])</f>
        <v>0</v>
      </c>
      <c r="K4820" s="1">
        <f>Table3[[#This Row],[Risk 1 Simulated occurences]]*_xlfn.LOGNORM.INV(Table3[[#This Row],[RV lognorm]],(LN(ImpLow1)+LN(ImpUp1))/2,(LN(ImpUp1)-LN(ImpLow1))/3.29)</f>
        <v>0</v>
      </c>
      <c r="L4820">
        <f>_xlfn.BINOM.INV(BinomTrials,_xlfn.GAMMA.INV(Table3[[#This Row],[RV gamma]],GammaShape2,GammaRate2)/BinomTrials,Table3[[#This Row],[RV binom]])</f>
        <v>0</v>
      </c>
      <c r="M4820" s="1">
        <f>Table3[[#This Row],[Risk 2 simulated occurences]]*_xlfn.LOGNORM.INV(Table3[[#This Row],[RV lognorm]],(LN(ImpLow2)+LN(ImpUp2))/2,(LN(ImpUp2)-LN(ImpLow2))/3.29)</f>
        <v>0</v>
      </c>
    </row>
    <row r="4821" spans="7:13">
      <c r="G4821">
        <v>0.47050897752424187</v>
      </c>
      <c r="H4821">
        <v>0.18561699669138387</v>
      </c>
      <c r="I4821">
        <v>0.90072501585852593</v>
      </c>
      <c r="J4821">
        <f>_xlfn.BINOM.INV(BinomTrials,_xlfn.GAMMA.INV(Table3[[#This Row],[RV gamma]],GammaShape1,GammaRate1)/BinomTrials,Table3[[#This Row],[RV binom]])</f>
        <v>0</v>
      </c>
      <c r="K4821" s="1">
        <f>Table3[[#This Row],[Risk 1 Simulated occurences]]*_xlfn.LOGNORM.INV(Table3[[#This Row],[RV lognorm]],(LN(ImpLow1)+LN(ImpUp1))/2,(LN(ImpUp1)-LN(ImpLow1))/3.29)</f>
        <v>0</v>
      </c>
      <c r="L4821">
        <f>_xlfn.BINOM.INV(BinomTrials,_xlfn.GAMMA.INV(Table3[[#This Row],[RV gamma]],GammaShape2,GammaRate2)/BinomTrials,Table3[[#This Row],[RV binom]])</f>
        <v>0</v>
      </c>
      <c r="M4821" s="1">
        <f>Table3[[#This Row],[Risk 2 simulated occurences]]*_xlfn.LOGNORM.INV(Table3[[#This Row],[RV lognorm]],(LN(ImpLow2)+LN(ImpUp2))/2,(LN(ImpUp2)-LN(ImpLow2))/3.29)</f>
        <v>0</v>
      </c>
    </row>
    <row r="4822" spans="7:13">
      <c r="G4822">
        <v>0.84438524993340724</v>
      </c>
      <c r="H4822">
        <v>0.66486339208896428</v>
      </c>
      <c r="I4822">
        <v>0.48534153424452131</v>
      </c>
      <c r="J4822">
        <f>_xlfn.BINOM.INV(BinomTrials,_xlfn.GAMMA.INV(Table3[[#This Row],[RV gamma]],GammaShape1,GammaRate1)/BinomTrials,Table3[[#This Row],[RV binom]])</f>
        <v>1</v>
      </c>
      <c r="K4822" s="1">
        <f>Table3[[#This Row],[Risk 1 Simulated occurences]]*_xlfn.LOGNORM.INV(Table3[[#This Row],[RV lognorm]],(LN(ImpLow1)+LN(ImpUp1))/2,(LN(ImpUp1)-LN(ImpLow1))/3.29)</f>
        <v>30819.763518245414</v>
      </c>
      <c r="L4822">
        <f>_xlfn.BINOM.INV(BinomTrials,_xlfn.GAMMA.INV(Table3[[#This Row],[RV gamma]],GammaShape2,GammaRate2)/BinomTrials,Table3[[#This Row],[RV binom]])</f>
        <v>0</v>
      </c>
      <c r="M4822" s="1">
        <f>Table3[[#This Row],[Risk 2 simulated occurences]]*_xlfn.LOGNORM.INV(Table3[[#This Row],[RV lognorm]],(LN(ImpLow2)+LN(ImpUp2))/2,(LN(ImpUp2)-LN(ImpLow2))/3.29)</f>
        <v>0</v>
      </c>
    </row>
    <row r="4823" spans="7:13">
      <c r="G4823">
        <v>0.58289563077636786</v>
      </c>
      <c r="H4823">
        <v>0.35903083922296336</v>
      </c>
      <c r="I4823">
        <v>0.13516604766955881</v>
      </c>
      <c r="J4823">
        <f>_xlfn.BINOM.INV(BinomTrials,_xlfn.GAMMA.INV(Table3[[#This Row],[RV gamma]],GammaShape1,GammaRate1)/BinomTrials,Table3[[#This Row],[RV binom]])</f>
        <v>0</v>
      </c>
      <c r="K4823" s="1">
        <f>Table3[[#This Row],[Risk 1 Simulated occurences]]*_xlfn.LOGNORM.INV(Table3[[#This Row],[RV lognorm]],(LN(ImpLow1)+LN(ImpUp1))/2,(LN(ImpUp1)-LN(ImpLow1))/3.29)</f>
        <v>0</v>
      </c>
      <c r="L4823">
        <f>_xlfn.BINOM.INV(BinomTrials,_xlfn.GAMMA.INV(Table3[[#This Row],[RV gamma]],GammaShape2,GammaRate2)/BinomTrials,Table3[[#This Row],[RV binom]])</f>
        <v>0</v>
      </c>
      <c r="M4823" s="1">
        <f>Table3[[#This Row],[Risk 2 simulated occurences]]*_xlfn.LOGNORM.INV(Table3[[#This Row],[RV lognorm]],(LN(ImpLow2)+LN(ImpUp2))/2,(LN(ImpUp2)-LN(ImpLow2))/3.29)</f>
        <v>0</v>
      </c>
    </row>
    <row r="4824" spans="7:13">
      <c r="G4824">
        <v>0.72686645841545727</v>
      </c>
      <c r="H4824">
        <v>0.23131482034517212</v>
      </c>
      <c r="I4824">
        <v>0.73576318227488691</v>
      </c>
      <c r="J4824">
        <f>_xlfn.BINOM.INV(BinomTrials,_xlfn.GAMMA.INV(Table3[[#This Row],[RV gamma]],GammaShape1,GammaRate1)/BinomTrials,Table3[[#This Row],[RV binom]])</f>
        <v>0</v>
      </c>
      <c r="K4824" s="1">
        <f>Table3[[#This Row],[Risk 1 Simulated occurences]]*_xlfn.LOGNORM.INV(Table3[[#This Row],[RV lognorm]],(LN(ImpLow1)+LN(ImpUp1))/2,(LN(ImpUp1)-LN(ImpLow1))/3.29)</f>
        <v>0</v>
      </c>
      <c r="L4824">
        <f>_xlfn.BINOM.INV(BinomTrials,_xlfn.GAMMA.INV(Table3[[#This Row],[RV gamma]],GammaShape2,GammaRate2)/BinomTrials,Table3[[#This Row],[RV binom]])</f>
        <v>0</v>
      </c>
      <c r="M4824" s="1">
        <f>Table3[[#This Row],[Risk 2 simulated occurences]]*_xlfn.LOGNORM.INV(Table3[[#This Row],[RV lognorm]],(LN(ImpLow2)+LN(ImpUp2))/2,(LN(ImpUp2)-LN(ImpLow2))/3.29)</f>
        <v>0</v>
      </c>
    </row>
    <row r="4825" spans="7:13">
      <c r="G4825">
        <v>0.44456658859018544</v>
      </c>
      <c r="H4825">
        <v>0.70818554130764</v>
      </c>
      <c r="I4825">
        <v>0.97180449402509461</v>
      </c>
      <c r="J4825">
        <f>_xlfn.BINOM.INV(BinomTrials,_xlfn.GAMMA.INV(Table3[[#This Row],[RV gamma]],GammaShape1,GammaRate1)/BinomTrials,Table3[[#This Row],[RV binom]])</f>
        <v>1</v>
      </c>
      <c r="K4825" s="1">
        <f>Table3[[#This Row],[Risk 1 Simulated occurences]]*_xlfn.LOGNORM.INV(Table3[[#This Row],[RV lognorm]],(LN(ImpLow1)+LN(ImpUp1))/2,(LN(ImpUp1)-LN(ImpLow1))/3.29)</f>
        <v>120209.7489731325</v>
      </c>
      <c r="L4825">
        <f>_xlfn.BINOM.INV(BinomTrials,_xlfn.GAMMA.INV(Table3[[#This Row],[RV gamma]],GammaShape2,GammaRate2)/BinomTrials,Table3[[#This Row],[RV binom]])</f>
        <v>0</v>
      </c>
      <c r="M4825" s="1">
        <f>Table3[[#This Row],[Risk 2 simulated occurences]]*_xlfn.LOGNORM.INV(Table3[[#This Row],[RV lognorm]],(LN(ImpLow2)+LN(ImpUp2))/2,(LN(ImpUp2)-LN(ImpLow2))/3.29)</f>
        <v>0</v>
      </c>
    </row>
    <row r="4826" spans="7:13">
      <c r="G4826">
        <v>0.83065443524655624</v>
      </c>
      <c r="H4826">
        <v>0.47439275750629267</v>
      </c>
      <c r="I4826">
        <v>0.11813107976602906</v>
      </c>
      <c r="J4826">
        <f>_xlfn.BINOM.INV(BinomTrials,_xlfn.GAMMA.INV(Table3[[#This Row],[RV gamma]],GammaShape1,GammaRate1)/BinomTrials,Table3[[#This Row],[RV binom]])</f>
        <v>0</v>
      </c>
      <c r="K4826" s="1">
        <f>Table3[[#This Row],[Risk 1 Simulated occurences]]*_xlfn.LOGNORM.INV(Table3[[#This Row],[RV lognorm]],(LN(ImpLow1)+LN(ImpUp1))/2,(LN(ImpUp1)-LN(ImpLow1))/3.29)</f>
        <v>0</v>
      </c>
      <c r="L4826">
        <f>_xlfn.BINOM.INV(BinomTrials,_xlfn.GAMMA.INV(Table3[[#This Row],[RV gamma]],GammaShape2,GammaRate2)/BinomTrials,Table3[[#This Row],[RV binom]])</f>
        <v>0</v>
      </c>
      <c r="M4826" s="1">
        <f>Table3[[#This Row],[Risk 2 simulated occurences]]*_xlfn.LOGNORM.INV(Table3[[#This Row],[RV lognorm]],(LN(ImpLow2)+LN(ImpUp2))/2,(LN(ImpUp2)-LN(ImpLow2))/3.29)</f>
        <v>0</v>
      </c>
    </row>
    <row r="4827" spans="7:13">
      <c r="G4827">
        <v>0.80909318887120729</v>
      </c>
      <c r="H4827">
        <v>0.11907540826083879</v>
      </c>
      <c r="I4827">
        <v>0.42905762765047029</v>
      </c>
      <c r="J4827">
        <f>_xlfn.BINOM.INV(BinomTrials,_xlfn.GAMMA.INV(Table3[[#This Row],[RV gamma]],GammaShape1,GammaRate1)/BinomTrials,Table3[[#This Row],[RV binom]])</f>
        <v>0</v>
      </c>
      <c r="K4827" s="1">
        <f>Table3[[#This Row],[Risk 1 Simulated occurences]]*_xlfn.LOGNORM.INV(Table3[[#This Row],[RV lognorm]],(LN(ImpLow1)+LN(ImpUp1))/2,(LN(ImpUp1)-LN(ImpLow1))/3.29)</f>
        <v>0</v>
      </c>
      <c r="L4827">
        <f>_xlfn.BINOM.INV(BinomTrials,_xlfn.GAMMA.INV(Table3[[#This Row],[RV gamma]],GammaShape2,GammaRate2)/BinomTrials,Table3[[#This Row],[RV binom]])</f>
        <v>0</v>
      </c>
      <c r="M4827" s="1">
        <f>Table3[[#This Row],[Risk 2 simulated occurences]]*_xlfn.LOGNORM.INV(Table3[[#This Row],[RV lognorm]],(LN(ImpLow2)+LN(ImpUp2))/2,(LN(ImpUp2)-LN(ImpLow2))/3.29)</f>
        <v>0</v>
      </c>
    </row>
    <row r="4828" spans="7:13">
      <c r="G4828">
        <v>0.42922535838057535</v>
      </c>
      <c r="H4828">
        <v>0.30038663991744941</v>
      </c>
      <c r="I4828">
        <v>0.17154792145432343</v>
      </c>
      <c r="J4828">
        <f>_xlfn.BINOM.INV(BinomTrials,_xlfn.GAMMA.INV(Table3[[#This Row],[RV gamma]],GammaShape1,GammaRate1)/BinomTrials,Table3[[#This Row],[RV binom]])</f>
        <v>0</v>
      </c>
      <c r="K4828" s="1">
        <f>Table3[[#This Row],[Risk 1 Simulated occurences]]*_xlfn.LOGNORM.INV(Table3[[#This Row],[RV lognorm]],(LN(ImpLow1)+LN(ImpUp1))/2,(LN(ImpUp1)-LN(ImpLow1))/3.29)</f>
        <v>0</v>
      </c>
      <c r="L4828">
        <f>_xlfn.BINOM.INV(BinomTrials,_xlfn.GAMMA.INV(Table3[[#This Row],[RV gamma]],GammaShape2,GammaRate2)/BinomTrials,Table3[[#This Row],[RV binom]])</f>
        <v>0</v>
      </c>
      <c r="M4828" s="1">
        <f>Table3[[#This Row],[Risk 2 simulated occurences]]*_xlfn.LOGNORM.INV(Table3[[#This Row],[RV lognorm]],(LN(ImpLow2)+LN(ImpUp2))/2,(LN(ImpUp2)-LN(ImpLow2))/3.29)</f>
        <v>0</v>
      </c>
    </row>
    <row r="4829" spans="7:13">
      <c r="G4829">
        <v>0.99059830233016899</v>
      </c>
      <c r="H4829">
        <v>0.59825709257193704</v>
      </c>
      <c r="I4829">
        <v>0.20591588281370507</v>
      </c>
      <c r="J4829">
        <f>_xlfn.BINOM.INV(BinomTrials,_xlfn.GAMMA.INV(Table3[[#This Row],[RV gamma]],GammaShape1,GammaRate1)/BinomTrials,Table3[[#This Row],[RV binom]])</f>
        <v>1</v>
      </c>
      <c r="K4829" s="1">
        <f>Table3[[#This Row],[Risk 1 Simulated occurences]]*_xlfn.LOGNORM.INV(Table3[[#This Row],[RV lognorm]],(LN(ImpLow1)+LN(ImpUp1))/2,(LN(ImpUp1)-LN(ImpLow1))/3.29)</f>
        <v>17805.529716659101</v>
      </c>
      <c r="L4829">
        <f>_xlfn.BINOM.INV(BinomTrials,_xlfn.GAMMA.INV(Table3[[#This Row],[RV gamma]],GammaShape2,GammaRate2)/BinomTrials,Table3[[#This Row],[RV binom]])</f>
        <v>0</v>
      </c>
      <c r="M4829" s="1">
        <f>Table3[[#This Row],[Risk 2 simulated occurences]]*_xlfn.LOGNORM.INV(Table3[[#This Row],[RV lognorm]],(LN(ImpLow2)+LN(ImpUp2))/2,(LN(ImpUp2)-LN(ImpLow2))/3.29)</f>
        <v>0</v>
      </c>
    </row>
    <row r="4830" spans="7:13">
      <c r="G4830">
        <v>0.98566726315099151</v>
      </c>
      <c r="H4830">
        <v>0.90695485654610897</v>
      </c>
      <c r="I4830">
        <v>0.82824244994122653</v>
      </c>
      <c r="J4830">
        <f>_xlfn.BINOM.INV(BinomTrials,_xlfn.GAMMA.INV(Table3[[#This Row],[RV gamma]],GammaShape1,GammaRate1)/BinomTrials,Table3[[#This Row],[RV binom]])</f>
        <v>2</v>
      </c>
      <c r="K4830" s="1">
        <f>Table3[[#This Row],[Risk 1 Simulated occurences]]*_xlfn.LOGNORM.INV(Table3[[#This Row],[RV lognorm]],(LN(ImpLow1)+LN(ImpUp1))/2,(LN(ImpUp1)-LN(ImpLow1))/3.29)</f>
        <v>122728.5837693319</v>
      </c>
      <c r="L4830">
        <f>_xlfn.BINOM.INV(BinomTrials,_xlfn.GAMMA.INV(Table3[[#This Row],[RV gamma]],GammaShape2,GammaRate2)/BinomTrials,Table3[[#This Row],[RV binom]])</f>
        <v>1</v>
      </c>
      <c r="M4830" s="1">
        <f>Table3[[#This Row],[Risk 2 simulated occurences]]*_xlfn.LOGNORM.INV(Table3[[#This Row],[RV lognorm]],(LN(ImpLow2)+LN(ImpUp2))/2,(LN(ImpUp2)-LN(ImpLow2))/3.29)</f>
        <v>6136429.1884665983</v>
      </c>
    </row>
    <row r="4831" spans="7:13">
      <c r="G4831">
        <v>0.10969177871462506</v>
      </c>
      <c r="H4831">
        <v>0.19027397045412753</v>
      </c>
      <c r="I4831">
        <v>0.27085616219362996</v>
      </c>
      <c r="J4831">
        <f>_xlfn.BINOM.INV(BinomTrials,_xlfn.GAMMA.INV(Table3[[#This Row],[RV gamma]],GammaShape1,GammaRate1)/BinomTrials,Table3[[#This Row],[RV binom]])</f>
        <v>0</v>
      </c>
      <c r="K4831" s="1">
        <f>Table3[[#This Row],[Risk 1 Simulated occurences]]*_xlfn.LOGNORM.INV(Table3[[#This Row],[RV lognorm]],(LN(ImpLow1)+LN(ImpUp1))/2,(LN(ImpUp1)-LN(ImpLow1))/3.29)</f>
        <v>0</v>
      </c>
      <c r="L4831">
        <f>_xlfn.BINOM.INV(BinomTrials,_xlfn.GAMMA.INV(Table3[[#This Row],[RV gamma]],GammaShape2,GammaRate2)/BinomTrials,Table3[[#This Row],[RV binom]])</f>
        <v>0</v>
      </c>
      <c r="M4831" s="1">
        <f>Table3[[#This Row],[Risk 2 simulated occurences]]*_xlfn.LOGNORM.INV(Table3[[#This Row],[RV lognorm]],(LN(ImpLow2)+LN(ImpUp2))/2,(LN(ImpUp2)-LN(ImpLow2))/3.29)</f>
        <v>0</v>
      </c>
    </row>
    <row r="4832" spans="7:13">
      <c r="G4832">
        <v>0.58972485670341401</v>
      </c>
      <c r="H4832">
        <v>0.93462142252112801</v>
      </c>
      <c r="I4832">
        <v>0.27951798833884206</v>
      </c>
      <c r="J4832">
        <f>_xlfn.BINOM.INV(BinomTrials,_xlfn.GAMMA.INV(Table3[[#This Row],[RV gamma]],GammaShape1,GammaRate1)/BinomTrials,Table3[[#This Row],[RV binom]])</f>
        <v>2</v>
      </c>
      <c r="K4832" s="1">
        <f>Table3[[#This Row],[Risk 1 Simulated occurences]]*_xlfn.LOGNORM.INV(Table3[[#This Row],[RV lognorm]],(LN(ImpLow1)+LN(ImpUp1))/2,(LN(ImpUp1)-LN(ImpLow1))/3.29)</f>
        <v>42018.361376718436</v>
      </c>
      <c r="L4832">
        <f>_xlfn.BINOM.INV(BinomTrials,_xlfn.GAMMA.INV(Table3[[#This Row],[RV gamma]],GammaShape2,GammaRate2)/BinomTrials,Table3[[#This Row],[RV binom]])</f>
        <v>1</v>
      </c>
      <c r="M4832" s="1">
        <f>Table3[[#This Row],[Risk 2 simulated occurences]]*_xlfn.LOGNORM.INV(Table3[[#This Row],[RV lognorm]],(LN(ImpLow2)+LN(ImpUp2))/2,(LN(ImpUp2)-LN(ImpLow2))/3.29)</f>
        <v>2100918.068835923</v>
      </c>
    </row>
    <row r="4833" spans="7:13">
      <c r="G4833">
        <v>0.5056666142799271</v>
      </c>
      <c r="H4833">
        <v>0.18224831259914129</v>
      </c>
      <c r="I4833">
        <v>0.85883001091835554</v>
      </c>
      <c r="J4833">
        <f>_xlfn.BINOM.INV(BinomTrials,_xlfn.GAMMA.INV(Table3[[#This Row],[RV gamma]],GammaShape1,GammaRate1)/BinomTrials,Table3[[#This Row],[RV binom]])</f>
        <v>0</v>
      </c>
      <c r="K4833" s="1">
        <f>Table3[[#This Row],[Risk 1 Simulated occurences]]*_xlfn.LOGNORM.INV(Table3[[#This Row],[RV lognorm]],(LN(ImpLow1)+LN(ImpUp1))/2,(LN(ImpUp1)-LN(ImpLow1))/3.29)</f>
        <v>0</v>
      </c>
      <c r="L4833">
        <f>_xlfn.BINOM.INV(BinomTrials,_xlfn.GAMMA.INV(Table3[[#This Row],[RV gamma]],GammaShape2,GammaRate2)/BinomTrials,Table3[[#This Row],[RV binom]])</f>
        <v>0</v>
      </c>
      <c r="M4833" s="1">
        <f>Table3[[#This Row],[Risk 2 simulated occurences]]*_xlfn.LOGNORM.INV(Table3[[#This Row],[RV lognorm]],(LN(ImpLow2)+LN(ImpUp2))/2,(LN(ImpUp2)-LN(ImpLow2))/3.29)</f>
        <v>0</v>
      </c>
    </row>
    <row r="4834" spans="7:13">
      <c r="G4834">
        <v>0.73878620273377105</v>
      </c>
      <c r="H4834">
        <v>4.7389853767766547E-2</v>
      </c>
      <c r="I4834">
        <v>0.35599350480176206</v>
      </c>
      <c r="J4834">
        <f>_xlfn.BINOM.INV(BinomTrials,_xlfn.GAMMA.INV(Table3[[#This Row],[RV gamma]],GammaShape1,GammaRate1)/BinomTrials,Table3[[#This Row],[RV binom]])</f>
        <v>0</v>
      </c>
      <c r="K4834" s="1">
        <f>Table3[[#This Row],[Risk 1 Simulated occurences]]*_xlfn.LOGNORM.INV(Table3[[#This Row],[RV lognorm]],(LN(ImpLow1)+LN(ImpUp1))/2,(LN(ImpUp1)-LN(ImpLow1))/3.29)</f>
        <v>0</v>
      </c>
      <c r="L4834">
        <f>_xlfn.BINOM.INV(BinomTrials,_xlfn.GAMMA.INV(Table3[[#This Row],[RV gamma]],GammaShape2,GammaRate2)/BinomTrials,Table3[[#This Row],[RV binom]])</f>
        <v>0</v>
      </c>
      <c r="M4834" s="1">
        <f>Table3[[#This Row],[Risk 2 simulated occurences]]*_xlfn.LOGNORM.INV(Table3[[#This Row],[RV lognorm]],(LN(ImpLow2)+LN(ImpUp2))/2,(LN(ImpUp2)-LN(ImpLow2))/3.29)</f>
        <v>0</v>
      </c>
    </row>
    <row r="4835" spans="7:13">
      <c r="G4835">
        <v>0.77970934648984547</v>
      </c>
      <c r="H4835">
        <v>0.48127227485239144</v>
      </c>
      <c r="I4835">
        <v>0.18283520321493746</v>
      </c>
      <c r="J4835">
        <f>_xlfn.BINOM.INV(BinomTrials,_xlfn.GAMMA.INV(Table3[[#This Row],[RV gamma]],GammaShape1,GammaRate1)/BinomTrials,Table3[[#This Row],[RV binom]])</f>
        <v>0</v>
      </c>
      <c r="K4835" s="1">
        <f>Table3[[#This Row],[Risk 1 Simulated occurences]]*_xlfn.LOGNORM.INV(Table3[[#This Row],[RV lognorm]],(LN(ImpLow1)+LN(ImpUp1))/2,(LN(ImpUp1)-LN(ImpLow1))/3.29)</f>
        <v>0</v>
      </c>
      <c r="L4835">
        <f>_xlfn.BINOM.INV(BinomTrials,_xlfn.GAMMA.INV(Table3[[#This Row],[RV gamma]],GammaShape2,GammaRate2)/BinomTrials,Table3[[#This Row],[RV binom]])</f>
        <v>0</v>
      </c>
      <c r="M4835" s="1">
        <f>Table3[[#This Row],[Risk 2 simulated occurences]]*_xlfn.LOGNORM.INV(Table3[[#This Row],[RV lognorm]],(LN(ImpLow2)+LN(ImpUp2))/2,(LN(ImpUp2)-LN(ImpLow2))/3.29)</f>
        <v>0</v>
      </c>
    </row>
    <row r="4836" spans="7:13">
      <c r="G4836">
        <v>0.57498645483282695</v>
      </c>
      <c r="H4836">
        <v>0.74312344414327458</v>
      </c>
      <c r="I4836">
        <v>0.9112604334537221</v>
      </c>
      <c r="J4836">
        <f>_xlfn.BINOM.INV(BinomTrials,_xlfn.GAMMA.INV(Table3[[#This Row],[RV gamma]],GammaShape1,GammaRate1)/BinomTrials,Table3[[#This Row],[RV binom]])</f>
        <v>1</v>
      </c>
      <c r="K4836" s="1">
        <f>Table3[[#This Row],[Risk 1 Simulated occurences]]*_xlfn.LOGNORM.INV(Table3[[#This Row],[RV lognorm]],(LN(ImpLow1)+LN(ImpUp1))/2,(LN(ImpUp1)-LN(ImpLow1))/3.29)</f>
        <v>81263.570973443202</v>
      </c>
      <c r="L4836">
        <f>_xlfn.BINOM.INV(BinomTrials,_xlfn.GAMMA.INV(Table3[[#This Row],[RV gamma]],GammaShape2,GammaRate2)/BinomTrials,Table3[[#This Row],[RV binom]])</f>
        <v>0</v>
      </c>
      <c r="M4836" s="1">
        <f>Table3[[#This Row],[Risk 2 simulated occurences]]*_xlfn.LOGNORM.INV(Table3[[#This Row],[RV lognorm]],(LN(ImpLow2)+LN(ImpUp2))/2,(LN(ImpUp2)-LN(ImpLow2))/3.29)</f>
        <v>0</v>
      </c>
    </row>
    <row r="4837" spans="7:13">
      <c r="G4837">
        <v>0.79734637532259633</v>
      </c>
      <c r="H4837">
        <v>0.67572571601519626</v>
      </c>
      <c r="I4837">
        <v>0.5541050567077962</v>
      </c>
      <c r="J4837">
        <f>_xlfn.BINOM.INV(BinomTrials,_xlfn.GAMMA.INV(Table3[[#This Row],[RV gamma]],GammaShape1,GammaRate1)/BinomTrials,Table3[[#This Row],[RV binom]])</f>
        <v>1</v>
      </c>
      <c r="K4837" s="1">
        <f>Table3[[#This Row],[Risk 1 Simulated occurences]]*_xlfn.LOGNORM.INV(Table3[[#This Row],[RV lognorm]],(LN(ImpLow1)+LN(ImpUp1))/2,(LN(ImpUp1)-LN(ImpLow1))/3.29)</f>
        <v>34781.592030887361</v>
      </c>
      <c r="L4837">
        <f>_xlfn.BINOM.INV(BinomTrials,_xlfn.GAMMA.INV(Table3[[#This Row],[RV gamma]],GammaShape2,GammaRate2)/BinomTrials,Table3[[#This Row],[RV binom]])</f>
        <v>0</v>
      </c>
      <c r="M4837" s="1">
        <f>Table3[[#This Row],[Risk 2 simulated occurences]]*_xlfn.LOGNORM.INV(Table3[[#This Row],[RV lognorm]],(LN(ImpLow2)+LN(ImpUp2))/2,(LN(ImpUp2)-LN(ImpLow2))/3.29)</f>
        <v>0</v>
      </c>
    </row>
    <row r="4838" spans="7:13">
      <c r="G4838">
        <v>5.3004687676674075E-4</v>
      </c>
      <c r="H4838">
        <v>0.92210906740376219</v>
      </c>
      <c r="I4838">
        <v>0.84368808793075756</v>
      </c>
      <c r="J4838">
        <f>_xlfn.BINOM.INV(BinomTrials,_xlfn.GAMMA.INV(Table3[[#This Row],[RV gamma]],GammaShape1,GammaRate1)/BinomTrials,Table3[[#This Row],[RV binom]])</f>
        <v>1</v>
      </c>
      <c r="K4838" s="1">
        <f>Table3[[#This Row],[Risk 1 Simulated occurences]]*_xlfn.LOGNORM.INV(Table3[[#This Row],[RV lognorm]],(LN(ImpLow1)+LN(ImpUp1))/2,(LN(ImpUp1)-LN(ImpLow1))/3.29)</f>
        <v>64107.574846165022</v>
      </c>
      <c r="L4838">
        <f>_xlfn.BINOM.INV(BinomTrials,_xlfn.GAMMA.INV(Table3[[#This Row],[RV gamma]],GammaShape2,GammaRate2)/BinomTrials,Table3[[#This Row],[RV binom]])</f>
        <v>1</v>
      </c>
      <c r="M4838" s="1">
        <f>Table3[[#This Row],[Risk 2 simulated occurences]]*_xlfn.LOGNORM.INV(Table3[[#This Row],[RV lognorm]],(LN(ImpLow2)+LN(ImpUp2))/2,(LN(ImpUp2)-LN(ImpLow2))/3.29)</f>
        <v>6410757.484616505</v>
      </c>
    </row>
    <row r="4839" spans="7:13">
      <c r="G4839">
        <v>0.90849785781861181</v>
      </c>
      <c r="H4839">
        <v>0.88709585503074151</v>
      </c>
      <c r="I4839">
        <v>0.8656938522428711</v>
      </c>
      <c r="J4839">
        <f>_xlfn.BINOM.INV(BinomTrials,_xlfn.GAMMA.INV(Table3[[#This Row],[RV gamma]],GammaShape1,GammaRate1)/BinomTrials,Table3[[#This Row],[RV binom]])</f>
        <v>2</v>
      </c>
      <c r="K4839" s="1">
        <f>Table3[[#This Row],[Risk 1 Simulated occurences]]*_xlfn.LOGNORM.INV(Table3[[#This Row],[RV lognorm]],(LN(ImpLow1)+LN(ImpUp1))/2,(LN(ImpUp1)-LN(ImpLow1))/3.29)</f>
        <v>137176.72584849087</v>
      </c>
      <c r="L4839">
        <f>_xlfn.BINOM.INV(BinomTrials,_xlfn.GAMMA.INV(Table3[[#This Row],[RV gamma]],GammaShape2,GammaRate2)/BinomTrials,Table3[[#This Row],[RV binom]])</f>
        <v>1</v>
      </c>
      <c r="M4839" s="1">
        <f>Table3[[#This Row],[Risk 2 simulated occurences]]*_xlfn.LOGNORM.INV(Table3[[#This Row],[RV lognorm]],(LN(ImpLow2)+LN(ImpUp2))/2,(LN(ImpUp2)-LN(ImpLow2))/3.29)</f>
        <v>6858836.2924245466</v>
      </c>
    </row>
    <row r="4840" spans="7:13">
      <c r="G4840">
        <v>0.12349635740904899</v>
      </c>
      <c r="H4840">
        <v>0.42003550167197151</v>
      </c>
      <c r="I4840">
        <v>0.71657464593489406</v>
      </c>
      <c r="J4840">
        <f>_xlfn.BINOM.INV(BinomTrials,_xlfn.GAMMA.INV(Table3[[#This Row],[RV gamma]],GammaShape1,GammaRate1)/BinomTrials,Table3[[#This Row],[RV binom]])</f>
        <v>0</v>
      </c>
      <c r="K4840" s="1">
        <f>Table3[[#This Row],[Risk 1 Simulated occurences]]*_xlfn.LOGNORM.INV(Table3[[#This Row],[RV lognorm]],(LN(ImpLow1)+LN(ImpUp1))/2,(LN(ImpUp1)-LN(ImpLow1))/3.29)</f>
        <v>0</v>
      </c>
      <c r="L4840">
        <f>_xlfn.BINOM.INV(BinomTrials,_xlfn.GAMMA.INV(Table3[[#This Row],[RV gamma]],GammaShape2,GammaRate2)/BinomTrials,Table3[[#This Row],[RV binom]])</f>
        <v>0</v>
      </c>
      <c r="M4840" s="1">
        <f>Table3[[#This Row],[Risk 2 simulated occurences]]*_xlfn.LOGNORM.INV(Table3[[#This Row],[RV lognorm]],(LN(ImpLow2)+LN(ImpUp2))/2,(LN(ImpUp2)-LN(ImpLow2))/3.29)</f>
        <v>0</v>
      </c>
    </row>
    <row r="4841" spans="7:13">
      <c r="G4841">
        <v>0.60327897388640739</v>
      </c>
      <c r="H4841">
        <v>0.53667660082535662</v>
      </c>
      <c r="I4841">
        <v>0.47007422776430574</v>
      </c>
      <c r="J4841">
        <f>_xlfn.BINOM.INV(BinomTrials,_xlfn.GAMMA.INV(Table3[[#This Row],[RV gamma]],GammaShape1,GammaRate1)/BinomTrials,Table3[[#This Row],[RV binom]])</f>
        <v>0</v>
      </c>
      <c r="K4841" s="1">
        <f>Table3[[#This Row],[Risk 1 Simulated occurences]]*_xlfn.LOGNORM.INV(Table3[[#This Row],[RV lognorm]],(LN(ImpLow1)+LN(ImpUp1))/2,(LN(ImpUp1)-LN(ImpLow1))/3.29)</f>
        <v>0</v>
      </c>
      <c r="L4841">
        <f>_xlfn.BINOM.INV(BinomTrials,_xlfn.GAMMA.INV(Table3[[#This Row],[RV gamma]],GammaShape2,GammaRate2)/BinomTrials,Table3[[#This Row],[RV binom]])</f>
        <v>0</v>
      </c>
      <c r="M4841" s="1">
        <f>Table3[[#This Row],[Risk 2 simulated occurences]]*_xlfn.LOGNORM.INV(Table3[[#This Row],[RV lognorm]],(LN(ImpLow2)+LN(ImpUp2))/2,(LN(ImpUp2)-LN(ImpLow2))/3.29)</f>
        <v>0</v>
      </c>
    </row>
    <row r="4842" spans="7:13">
      <c r="G4842">
        <v>0.30971410884974249</v>
      </c>
      <c r="H4842">
        <v>0.92363007176836487</v>
      </c>
      <c r="I4842">
        <v>0.53754603468698725</v>
      </c>
      <c r="J4842">
        <f>_xlfn.BINOM.INV(BinomTrials,_xlfn.GAMMA.INV(Table3[[#This Row],[RV gamma]],GammaShape1,GammaRate1)/BinomTrials,Table3[[#This Row],[RV binom]])</f>
        <v>1</v>
      </c>
      <c r="K4842" s="1">
        <f>Table3[[#This Row],[Risk 1 Simulated occurences]]*_xlfn.LOGNORM.INV(Table3[[#This Row],[RV lognorm]],(LN(ImpLow1)+LN(ImpUp1))/2,(LN(ImpUp1)-LN(ImpLow1))/3.29)</f>
        <v>33779.127309735413</v>
      </c>
      <c r="L4842">
        <f>_xlfn.BINOM.INV(BinomTrials,_xlfn.GAMMA.INV(Table3[[#This Row],[RV gamma]],GammaShape2,GammaRate2)/BinomTrials,Table3[[#This Row],[RV binom]])</f>
        <v>1</v>
      </c>
      <c r="M4842" s="1">
        <f>Table3[[#This Row],[Risk 2 simulated occurences]]*_xlfn.LOGNORM.INV(Table3[[#This Row],[RV lognorm]],(LN(ImpLow2)+LN(ImpUp2))/2,(LN(ImpUp2)-LN(ImpLow2))/3.29)</f>
        <v>3377912.7309735427</v>
      </c>
    </row>
    <row r="4843" spans="7:13">
      <c r="G4843">
        <v>0.36502743762220602</v>
      </c>
      <c r="H4843">
        <v>0.45061621090891596</v>
      </c>
      <c r="I4843">
        <v>0.5362049841956259</v>
      </c>
      <c r="J4843">
        <f>_xlfn.BINOM.INV(BinomTrials,_xlfn.GAMMA.INV(Table3[[#This Row],[RV gamma]],GammaShape1,GammaRate1)/BinomTrials,Table3[[#This Row],[RV binom]])</f>
        <v>0</v>
      </c>
      <c r="K4843" s="1">
        <f>Table3[[#This Row],[Risk 1 Simulated occurences]]*_xlfn.LOGNORM.INV(Table3[[#This Row],[RV lognorm]],(LN(ImpLow1)+LN(ImpUp1))/2,(LN(ImpUp1)-LN(ImpLow1))/3.29)</f>
        <v>0</v>
      </c>
      <c r="L4843">
        <f>_xlfn.BINOM.INV(BinomTrials,_xlfn.GAMMA.INV(Table3[[#This Row],[RV gamma]],GammaShape2,GammaRate2)/BinomTrials,Table3[[#This Row],[RV binom]])</f>
        <v>0</v>
      </c>
      <c r="M4843" s="1">
        <f>Table3[[#This Row],[Risk 2 simulated occurences]]*_xlfn.LOGNORM.INV(Table3[[#This Row],[RV lognorm]],(LN(ImpLow2)+LN(ImpUp2))/2,(LN(ImpUp2)-LN(ImpLow2))/3.29)</f>
        <v>0</v>
      </c>
    </row>
    <row r="4844" spans="7:13">
      <c r="G4844">
        <v>1.6144116416640635E-2</v>
      </c>
      <c r="H4844">
        <v>0.50665674615030021</v>
      </c>
      <c r="I4844">
        <v>0.99716937588395993</v>
      </c>
      <c r="J4844">
        <f>_xlfn.BINOM.INV(BinomTrials,_xlfn.GAMMA.INV(Table3[[#This Row],[RV gamma]],GammaShape1,GammaRate1)/BinomTrials,Table3[[#This Row],[RV binom]])</f>
        <v>0</v>
      </c>
      <c r="K4844" s="1">
        <f>Table3[[#This Row],[Risk 1 Simulated occurences]]*_xlfn.LOGNORM.INV(Table3[[#This Row],[RV lognorm]],(LN(ImpLow1)+LN(ImpUp1))/2,(LN(ImpUp1)-LN(ImpLow1))/3.29)</f>
        <v>0</v>
      </c>
      <c r="L4844">
        <f>_xlfn.BINOM.INV(BinomTrials,_xlfn.GAMMA.INV(Table3[[#This Row],[RV gamma]],GammaShape2,GammaRate2)/BinomTrials,Table3[[#This Row],[RV binom]])</f>
        <v>0</v>
      </c>
      <c r="M4844" s="1">
        <f>Table3[[#This Row],[Risk 2 simulated occurences]]*_xlfn.LOGNORM.INV(Table3[[#This Row],[RV lognorm]],(LN(ImpLow2)+LN(ImpUp2))/2,(LN(ImpUp2)-LN(ImpLow2))/3.29)</f>
        <v>0</v>
      </c>
    </row>
    <row r="4845" spans="7:13">
      <c r="G4845">
        <v>0.33416461447913415</v>
      </c>
      <c r="H4845">
        <v>0.37993254809637206</v>
      </c>
      <c r="I4845">
        <v>0.42570048171360997</v>
      </c>
      <c r="J4845">
        <f>_xlfn.BINOM.INV(BinomTrials,_xlfn.GAMMA.INV(Table3[[#This Row],[RV gamma]],GammaShape1,GammaRate1)/BinomTrials,Table3[[#This Row],[RV binom]])</f>
        <v>0</v>
      </c>
      <c r="K4845" s="1">
        <f>Table3[[#This Row],[Risk 1 Simulated occurences]]*_xlfn.LOGNORM.INV(Table3[[#This Row],[RV lognorm]],(LN(ImpLow1)+LN(ImpUp1))/2,(LN(ImpUp1)-LN(ImpLow1))/3.29)</f>
        <v>0</v>
      </c>
      <c r="L4845">
        <f>_xlfn.BINOM.INV(BinomTrials,_xlfn.GAMMA.INV(Table3[[#This Row],[RV gamma]],GammaShape2,GammaRate2)/BinomTrials,Table3[[#This Row],[RV binom]])</f>
        <v>0</v>
      </c>
      <c r="M4845" s="1">
        <f>Table3[[#This Row],[Risk 2 simulated occurences]]*_xlfn.LOGNORM.INV(Table3[[#This Row],[RV lognorm]],(LN(ImpLow2)+LN(ImpUp2))/2,(LN(ImpUp2)-LN(ImpLow2))/3.29)</f>
        <v>0</v>
      </c>
    </row>
    <row r="4846" spans="7:13">
      <c r="G4846">
        <v>0.30467555080758202</v>
      </c>
      <c r="H4846">
        <v>0.52633585572537778</v>
      </c>
      <c r="I4846">
        <v>0.74799616064317342</v>
      </c>
      <c r="J4846">
        <f>_xlfn.BINOM.INV(BinomTrials,_xlfn.GAMMA.INV(Table3[[#This Row],[RV gamma]],GammaShape1,GammaRate1)/BinomTrials,Table3[[#This Row],[RV binom]])</f>
        <v>0</v>
      </c>
      <c r="K4846" s="1">
        <f>Table3[[#This Row],[Risk 1 Simulated occurences]]*_xlfn.LOGNORM.INV(Table3[[#This Row],[RV lognorm]],(LN(ImpLow1)+LN(ImpUp1))/2,(LN(ImpUp1)-LN(ImpLow1))/3.29)</f>
        <v>0</v>
      </c>
      <c r="L4846">
        <f>_xlfn.BINOM.INV(BinomTrials,_xlfn.GAMMA.INV(Table3[[#This Row],[RV gamma]],GammaShape2,GammaRate2)/BinomTrials,Table3[[#This Row],[RV binom]])</f>
        <v>0</v>
      </c>
      <c r="M4846" s="1">
        <f>Table3[[#This Row],[Risk 2 simulated occurences]]*_xlfn.LOGNORM.INV(Table3[[#This Row],[RV lognorm]],(LN(ImpLow2)+LN(ImpUp2))/2,(LN(ImpUp2)-LN(ImpLow2))/3.29)</f>
        <v>0</v>
      </c>
    </row>
    <row r="4847" spans="7:13">
      <c r="G4847">
        <v>0.68198242303076317</v>
      </c>
      <c r="H4847">
        <v>0.12672717642352319</v>
      </c>
      <c r="I4847">
        <v>0.57147192981628325</v>
      </c>
      <c r="J4847">
        <f>_xlfn.BINOM.INV(BinomTrials,_xlfn.GAMMA.INV(Table3[[#This Row],[RV gamma]],GammaShape1,GammaRate1)/BinomTrials,Table3[[#This Row],[RV binom]])</f>
        <v>0</v>
      </c>
      <c r="K4847" s="1">
        <f>Table3[[#This Row],[Risk 1 Simulated occurences]]*_xlfn.LOGNORM.INV(Table3[[#This Row],[RV lognorm]],(LN(ImpLow1)+LN(ImpUp1))/2,(LN(ImpUp1)-LN(ImpLow1))/3.29)</f>
        <v>0</v>
      </c>
      <c r="L4847">
        <f>_xlfn.BINOM.INV(BinomTrials,_xlfn.GAMMA.INV(Table3[[#This Row],[RV gamma]],GammaShape2,GammaRate2)/BinomTrials,Table3[[#This Row],[RV binom]])</f>
        <v>0</v>
      </c>
      <c r="M4847" s="1">
        <f>Table3[[#This Row],[Risk 2 simulated occurences]]*_xlfn.LOGNORM.INV(Table3[[#This Row],[RV lognorm]],(LN(ImpLow2)+LN(ImpUp2))/2,(LN(ImpUp2)-LN(ImpLow2))/3.29)</f>
        <v>0</v>
      </c>
    </row>
    <row r="4848" spans="7:13">
      <c r="G4848">
        <v>7.8583878035928992E-2</v>
      </c>
      <c r="H4848">
        <v>0.90365415015428052</v>
      </c>
      <c r="I4848">
        <v>0.72872442227263212</v>
      </c>
      <c r="J4848">
        <f>_xlfn.BINOM.INV(BinomTrials,_xlfn.GAMMA.INV(Table3[[#This Row],[RV gamma]],GammaShape1,GammaRate1)/BinomTrials,Table3[[#This Row],[RV binom]])</f>
        <v>1</v>
      </c>
      <c r="K4848" s="1">
        <f>Table3[[#This Row],[Risk 1 Simulated occurences]]*_xlfn.LOGNORM.INV(Table3[[#This Row],[RV lognorm]],(LN(ImpLow1)+LN(ImpUp1))/2,(LN(ImpUp1)-LN(ImpLow1))/3.29)</f>
        <v>48427.732170505013</v>
      </c>
      <c r="L4848">
        <f>_xlfn.BINOM.INV(BinomTrials,_xlfn.GAMMA.INV(Table3[[#This Row],[RV gamma]],GammaShape2,GammaRate2)/BinomTrials,Table3[[#This Row],[RV binom]])</f>
        <v>1</v>
      </c>
      <c r="M4848" s="1">
        <f>Table3[[#This Row],[Risk 2 simulated occurences]]*_xlfn.LOGNORM.INV(Table3[[#This Row],[RV lognorm]],(LN(ImpLow2)+LN(ImpUp2))/2,(LN(ImpUp2)-LN(ImpLow2))/3.29)</f>
        <v>4842773.217050503</v>
      </c>
    </row>
    <row r="4849" spans="7:13">
      <c r="G4849">
        <v>0.75923814985865645</v>
      </c>
      <c r="H4849">
        <v>0.71530164299313992</v>
      </c>
      <c r="I4849">
        <v>0.67136513612762327</v>
      </c>
      <c r="J4849">
        <f>_xlfn.BINOM.INV(BinomTrials,_xlfn.GAMMA.INV(Table3[[#This Row],[RV gamma]],GammaShape1,GammaRate1)/BinomTrials,Table3[[#This Row],[RV binom]])</f>
        <v>1</v>
      </c>
      <c r="K4849" s="1">
        <f>Table3[[#This Row],[Risk 1 Simulated occurences]]*_xlfn.LOGNORM.INV(Table3[[#This Row],[RV lognorm]],(LN(ImpLow1)+LN(ImpUp1))/2,(LN(ImpUp1)-LN(ImpLow1))/3.29)</f>
        <v>43137.892191036168</v>
      </c>
      <c r="L4849">
        <f>_xlfn.BINOM.INV(BinomTrials,_xlfn.GAMMA.INV(Table3[[#This Row],[RV gamma]],GammaShape2,GammaRate2)/BinomTrials,Table3[[#This Row],[RV binom]])</f>
        <v>0</v>
      </c>
      <c r="M4849" s="1">
        <f>Table3[[#This Row],[Risk 2 simulated occurences]]*_xlfn.LOGNORM.INV(Table3[[#This Row],[RV lognorm]],(LN(ImpLow2)+LN(ImpUp2))/2,(LN(ImpUp2)-LN(ImpLow2))/3.29)</f>
        <v>0</v>
      </c>
    </row>
    <row r="4850" spans="7:13">
      <c r="G4850">
        <v>0.51558467443826828</v>
      </c>
      <c r="H4850">
        <v>7.4713785701763721E-2</v>
      </c>
      <c r="I4850">
        <v>0.63384289696525919</v>
      </c>
      <c r="J4850">
        <f>_xlfn.BINOM.INV(BinomTrials,_xlfn.GAMMA.INV(Table3[[#This Row],[RV gamma]],GammaShape1,GammaRate1)/BinomTrials,Table3[[#This Row],[RV binom]])</f>
        <v>0</v>
      </c>
      <c r="K4850" s="1">
        <f>Table3[[#This Row],[Risk 1 Simulated occurences]]*_xlfn.LOGNORM.INV(Table3[[#This Row],[RV lognorm]],(LN(ImpLow1)+LN(ImpUp1))/2,(LN(ImpUp1)-LN(ImpLow1))/3.29)</f>
        <v>0</v>
      </c>
      <c r="L4850">
        <f>_xlfn.BINOM.INV(BinomTrials,_xlfn.GAMMA.INV(Table3[[#This Row],[RV gamma]],GammaShape2,GammaRate2)/BinomTrials,Table3[[#This Row],[RV binom]])</f>
        <v>0</v>
      </c>
      <c r="M4850" s="1">
        <f>Table3[[#This Row],[Risk 2 simulated occurences]]*_xlfn.LOGNORM.INV(Table3[[#This Row],[RV lognorm]],(LN(ImpLow2)+LN(ImpUp2))/2,(LN(ImpUp2)-LN(ImpLow2))/3.29)</f>
        <v>0</v>
      </c>
    </row>
    <row r="4851" spans="7:13">
      <c r="G4851">
        <v>0.43162328397465094</v>
      </c>
      <c r="H4851">
        <v>0.71459628954278132</v>
      </c>
      <c r="I4851">
        <v>0.99756929511091175</v>
      </c>
      <c r="J4851">
        <f>_xlfn.BINOM.INV(BinomTrials,_xlfn.GAMMA.INV(Table3[[#This Row],[RV gamma]],GammaShape1,GammaRate1)/BinomTrials,Table3[[#This Row],[RV binom]])</f>
        <v>1</v>
      </c>
      <c r="K4851" s="1">
        <f>Table3[[#This Row],[Risk 1 Simulated occurences]]*_xlfn.LOGNORM.INV(Table3[[#This Row],[RV lognorm]],(LN(ImpLow1)+LN(ImpUp1))/2,(LN(ImpUp1)-LN(ImpLow1))/3.29)</f>
        <v>226960.50390045677</v>
      </c>
      <c r="L4851">
        <f>_xlfn.BINOM.INV(BinomTrials,_xlfn.GAMMA.INV(Table3[[#This Row],[RV gamma]],GammaShape2,GammaRate2)/BinomTrials,Table3[[#This Row],[RV binom]])</f>
        <v>0</v>
      </c>
      <c r="M4851" s="1">
        <f>Table3[[#This Row],[Risk 2 simulated occurences]]*_xlfn.LOGNORM.INV(Table3[[#This Row],[RV lognorm]],(LN(ImpLow2)+LN(ImpUp2))/2,(LN(ImpUp2)-LN(ImpLow2))/3.29)</f>
        <v>0</v>
      </c>
    </row>
    <row r="4852" spans="7:13">
      <c r="G4852">
        <v>0.29253376195790887</v>
      </c>
      <c r="H4852">
        <v>0.21983834552571099</v>
      </c>
      <c r="I4852">
        <v>0.14714292909351315</v>
      </c>
      <c r="J4852">
        <f>_xlfn.BINOM.INV(BinomTrials,_xlfn.GAMMA.INV(Table3[[#This Row],[RV gamma]],GammaShape1,GammaRate1)/BinomTrials,Table3[[#This Row],[RV binom]])</f>
        <v>0</v>
      </c>
      <c r="K4852" s="1">
        <f>Table3[[#This Row],[Risk 1 Simulated occurences]]*_xlfn.LOGNORM.INV(Table3[[#This Row],[RV lognorm]],(LN(ImpLow1)+LN(ImpUp1))/2,(LN(ImpUp1)-LN(ImpLow1))/3.29)</f>
        <v>0</v>
      </c>
      <c r="L4852">
        <f>_xlfn.BINOM.INV(BinomTrials,_xlfn.GAMMA.INV(Table3[[#This Row],[RV gamma]],GammaShape2,GammaRate2)/BinomTrials,Table3[[#This Row],[RV binom]])</f>
        <v>0</v>
      </c>
      <c r="M4852" s="1">
        <f>Table3[[#This Row],[Risk 2 simulated occurences]]*_xlfn.LOGNORM.INV(Table3[[#This Row],[RV lognorm]],(LN(ImpLow2)+LN(ImpUp2))/2,(LN(ImpUp2)-LN(ImpLow2))/3.29)</f>
        <v>0</v>
      </c>
    </row>
    <row r="4853" spans="7:13">
      <c r="G4853">
        <v>0.61493722657437311</v>
      </c>
      <c r="H4853">
        <v>0.82307325062485093</v>
      </c>
      <c r="I4853">
        <v>3.1209274675328878E-2</v>
      </c>
      <c r="J4853">
        <f>_xlfn.BINOM.INV(BinomTrials,_xlfn.GAMMA.INV(Table3[[#This Row],[RV gamma]],GammaShape1,GammaRate1)/BinomTrials,Table3[[#This Row],[RV binom]])</f>
        <v>1</v>
      </c>
      <c r="K4853" s="1">
        <f>Table3[[#This Row],[Risk 1 Simulated occurences]]*_xlfn.LOGNORM.INV(Table3[[#This Row],[RV lognorm]],(LN(ImpLow1)+LN(ImpUp1))/2,(LN(ImpUp1)-LN(ImpLow1))/3.29)</f>
        <v>8583.0991418517533</v>
      </c>
      <c r="L4853">
        <f>_xlfn.BINOM.INV(BinomTrials,_xlfn.GAMMA.INV(Table3[[#This Row],[RV gamma]],GammaShape2,GammaRate2)/BinomTrials,Table3[[#This Row],[RV binom]])</f>
        <v>0</v>
      </c>
      <c r="M4853" s="1">
        <f>Table3[[#This Row],[Risk 2 simulated occurences]]*_xlfn.LOGNORM.INV(Table3[[#This Row],[RV lognorm]],(LN(ImpLow2)+LN(ImpUp2))/2,(LN(ImpUp2)-LN(ImpLow2))/3.29)</f>
        <v>0</v>
      </c>
    </row>
    <row r="4854" spans="7:13">
      <c r="G4854">
        <v>0.24996703548821017</v>
      </c>
      <c r="H4854">
        <v>0.39212325187033192</v>
      </c>
      <c r="I4854">
        <v>0.53427946825245376</v>
      </c>
      <c r="J4854">
        <f>_xlfn.BINOM.INV(BinomTrials,_xlfn.GAMMA.INV(Table3[[#This Row],[RV gamma]],GammaShape1,GammaRate1)/BinomTrials,Table3[[#This Row],[RV binom]])</f>
        <v>0</v>
      </c>
      <c r="K4854" s="1">
        <f>Table3[[#This Row],[Risk 1 Simulated occurences]]*_xlfn.LOGNORM.INV(Table3[[#This Row],[RV lognorm]],(LN(ImpLow1)+LN(ImpUp1))/2,(LN(ImpUp1)-LN(ImpLow1))/3.29)</f>
        <v>0</v>
      </c>
      <c r="L4854">
        <f>_xlfn.BINOM.INV(BinomTrials,_xlfn.GAMMA.INV(Table3[[#This Row],[RV gamma]],GammaShape2,GammaRate2)/BinomTrials,Table3[[#This Row],[RV binom]])</f>
        <v>0</v>
      </c>
      <c r="M4854" s="1">
        <f>Table3[[#This Row],[Risk 2 simulated occurences]]*_xlfn.LOGNORM.INV(Table3[[#This Row],[RV lognorm]],(LN(ImpLow2)+LN(ImpUp2))/2,(LN(ImpUp2)-LN(ImpLow2))/3.29)</f>
        <v>0</v>
      </c>
    </row>
    <row r="4855" spans="7:13">
      <c r="G4855">
        <v>0.19596545034831644</v>
      </c>
      <c r="H4855">
        <v>0.41549418466887167</v>
      </c>
      <c r="I4855">
        <v>0.63502291898942687</v>
      </c>
      <c r="J4855">
        <f>_xlfn.BINOM.INV(BinomTrials,_xlfn.GAMMA.INV(Table3[[#This Row],[RV gamma]],GammaShape1,GammaRate1)/BinomTrials,Table3[[#This Row],[RV binom]])</f>
        <v>0</v>
      </c>
      <c r="K4855" s="1">
        <f>Table3[[#This Row],[Risk 1 Simulated occurences]]*_xlfn.LOGNORM.INV(Table3[[#This Row],[RV lognorm]],(LN(ImpLow1)+LN(ImpUp1))/2,(LN(ImpUp1)-LN(ImpLow1))/3.29)</f>
        <v>0</v>
      </c>
      <c r="L4855">
        <f>_xlfn.BINOM.INV(BinomTrials,_xlfn.GAMMA.INV(Table3[[#This Row],[RV gamma]],GammaShape2,GammaRate2)/BinomTrials,Table3[[#This Row],[RV binom]])</f>
        <v>0</v>
      </c>
      <c r="M4855" s="1">
        <f>Table3[[#This Row],[Risk 2 simulated occurences]]*_xlfn.LOGNORM.INV(Table3[[#This Row],[RV lognorm]],(LN(ImpLow2)+LN(ImpUp2))/2,(LN(ImpUp2)-LN(ImpLow2))/3.29)</f>
        <v>0</v>
      </c>
    </row>
    <row r="4856" spans="7:13">
      <c r="G4856">
        <v>0.59132400415433761</v>
      </c>
      <c r="H4856">
        <v>0.21076172972599125</v>
      </c>
      <c r="I4856">
        <v>0.83019945529764494</v>
      </c>
      <c r="J4856">
        <f>_xlfn.BINOM.INV(BinomTrials,_xlfn.GAMMA.INV(Table3[[#This Row],[RV gamma]],GammaShape1,GammaRate1)/BinomTrials,Table3[[#This Row],[RV binom]])</f>
        <v>0</v>
      </c>
      <c r="K4856" s="1">
        <f>Table3[[#This Row],[Risk 1 Simulated occurences]]*_xlfn.LOGNORM.INV(Table3[[#This Row],[RV lognorm]],(LN(ImpLow1)+LN(ImpUp1))/2,(LN(ImpUp1)-LN(ImpLow1))/3.29)</f>
        <v>0</v>
      </c>
      <c r="L4856">
        <f>_xlfn.BINOM.INV(BinomTrials,_xlfn.GAMMA.INV(Table3[[#This Row],[RV gamma]],GammaShape2,GammaRate2)/BinomTrials,Table3[[#This Row],[RV binom]])</f>
        <v>0</v>
      </c>
      <c r="M4856" s="1">
        <f>Table3[[#This Row],[Risk 2 simulated occurences]]*_xlfn.LOGNORM.INV(Table3[[#This Row],[RV lognorm]],(LN(ImpLow2)+LN(ImpUp2))/2,(LN(ImpUp2)-LN(ImpLow2))/3.29)</f>
        <v>0</v>
      </c>
    </row>
    <row r="4857" spans="7:13">
      <c r="G4857">
        <v>0.38253782195157271</v>
      </c>
      <c r="H4857">
        <v>0.2723915047349369</v>
      </c>
      <c r="I4857">
        <v>0.16224518751830105</v>
      </c>
      <c r="J4857">
        <f>_xlfn.BINOM.INV(BinomTrials,_xlfn.GAMMA.INV(Table3[[#This Row],[RV gamma]],GammaShape1,GammaRate1)/BinomTrials,Table3[[#This Row],[RV binom]])</f>
        <v>0</v>
      </c>
      <c r="K4857" s="1">
        <f>Table3[[#This Row],[Risk 1 Simulated occurences]]*_xlfn.LOGNORM.INV(Table3[[#This Row],[RV lognorm]],(LN(ImpLow1)+LN(ImpUp1))/2,(LN(ImpUp1)-LN(ImpLow1))/3.29)</f>
        <v>0</v>
      </c>
      <c r="L4857">
        <f>_xlfn.BINOM.INV(BinomTrials,_xlfn.GAMMA.INV(Table3[[#This Row],[RV gamma]],GammaShape2,GammaRate2)/BinomTrials,Table3[[#This Row],[RV binom]])</f>
        <v>0</v>
      </c>
      <c r="M4857" s="1">
        <f>Table3[[#This Row],[Risk 2 simulated occurences]]*_xlfn.LOGNORM.INV(Table3[[#This Row],[RV lognorm]],(LN(ImpLow2)+LN(ImpUp2))/2,(LN(ImpUp2)-LN(ImpLow2))/3.29)</f>
        <v>0</v>
      </c>
    </row>
    <row r="4858" spans="7:13">
      <c r="G4858">
        <v>0.3131735400823753</v>
      </c>
      <c r="H4858">
        <v>8.4020080083990506E-2</v>
      </c>
      <c r="I4858">
        <v>0.85486662008560566</v>
      </c>
      <c r="J4858">
        <f>_xlfn.BINOM.INV(BinomTrials,_xlfn.GAMMA.INV(Table3[[#This Row],[RV gamma]],GammaShape1,GammaRate1)/BinomTrials,Table3[[#This Row],[RV binom]])</f>
        <v>0</v>
      </c>
      <c r="K4858" s="1">
        <f>Table3[[#This Row],[Risk 1 Simulated occurences]]*_xlfn.LOGNORM.INV(Table3[[#This Row],[RV lognorm]],(LN(ImpLow1)+LN(ImpUp1))/2,(LN(ImpUp1)-LN(ImpLow1))/3.29)</f>
        <v>0</v>
      </c>
      <c r="L4858">
        <f>_xlfn.BINOM.INV(BinomTrials,_xlfn.GAMMA.INV(Table3[[#This Row],[RV gamma]],GammaShape2,GammaRate2)/BinomTrials,Table3[[#This Row],[RV binom]])</f>
        <v>0</v>
      </c>
      <c r="M4858" s="1">
        <f>Table3[[#This Row],[Risk 2 simulated occurences]]*_xlfn.LOGNORM.INV(Table3[[#This Row],[RV lognorm]],(LN(ImpLow2)+LN(ImpUp2))/2,(LN(ImpUp2)-LN(ImpLow2))/3.29)</f>
        <v>0</v>
      </c>
    </row>
    <row r="4859" spans="7:13">
      <c r="G4859">
        <v>0.50768816448174792</v>
      </c>
      <c r="H4859">
        <v>0.12548597162844891</v>
      </c>
      <c r="I4859">
        <v>0.74328377877514984</v>
      </c>
      <c r="J4859">
        <f>_xlfn.BINOM.INV(BinomTrials,_xlfn.GAMMA.INV(Table3[[#This Row],[RV gamma]],GammaShape1,GammaRate1)/BinomTrials,Table3[[#This Row],[RV binom]])</f>
        <v>0</v>
      </c>
      <c r="K4859" s="1">
        <f>Table3[[#This Row],[Risk 1 Simulated occurences]]*_xlfn.LOGNORM.INV(Table3[[#This Row],[RV lognorm]],(LN(ImpLow1)+LN(ImpUp1))/2,(LN(ImpUp1)-LN(ImpLow1))/3.29)</f>
        <v>0</v>
      </c>
      <c r="L4859">
        <f>_xlfn.BINOM.INV(BinomTrials,_xlfn.GAMMA.INV(Table3[[#This Row],[RV gamma]],GammaShape2,GammaRate2)/BinomTrials,Table3[[#This Row],[RV binom]])</f>
        <v>0</v>
      </c>
      <c r="M4859" s="1">
        <f>Table3[[#This Row],[Risk 2 simulated occurences]]*_xlfn.LOGNORM.INV(Table3[[#This Row],[RV lognorm]],(LN(ImpLow2)+LN(ImpUp2))/2,(LN(ImpUp2)-LN(ImpLow2))/3.29)</f>
        <v>0</v>
      </c>
    </row>
    <row r="4860" spans="7:13">
      <c r="G4860">
        <v>0.71498044473816658</v>
      </c>
      <c r="H4860">
        <v>4.2725159340875764E-2</v>
      </c>
      <c r="I4860">
        <v>0.37046987394358494</v>
      </c>
      <c r="J4860">
        <f>_xlfn.BINOM.INV(BinomTrials,_xlfn.GAMMA.INV(Table3[[#This Row],[RV gamma]],GammaShape1,GammaRate1)/BinomTrials,Table3[[#This Row],[RV binom]])</f>
        <v>0</v>
      </c>
      <c r="K4860" s="1">
        <f>Table3[[#This Row],[Risk 1 Simulated occurences]]*_xlfn.LOGNORM.INV(Table3[[#This Row],[RV lognorm]],(LN(ImpLow1)+LN(ImpUp1))/2,(LN(ImpUp1)-LN(ImpLow1))/3.29)</f>
        <v>0</v>
      </c>
      <c r="L4860">
        <f>_xlfn.BINOM.INV(BinomTrials,_xlfn.GAMMA.INV(Table3[[#This Row],[RV gamma]],GammaShape2,GammaRate2)/BinomTrials,Table3[[#This Row],[RV binom]])</f>
        <v>0</v>
      </c>
      <c r="M4860" s="1">
        <f>Table3[[#This Row],[Risk 2 simulated occurences]]*_xlfn.LOGNORM.INV(Table3[[#This Row],[RV lognorm]],(LN(ImpLow2)+LN(ImpUp2))/2,(LN(ImpUp2)-LN(ImpLow2))/3.29)</f>
        <v>0</v>
      </c>
    </row>
    <row r="4861" spans="7:13">
      <c r="G4861">
        <v>0.6763347143662789</v>
      </c>
      <c r="H4861">
        <v>8.1753042098951081E-2</v>
      </c>
      <c r="I4861">
        <v>0.48717136983162324</v>
      </c>
      <c r="J4861">
        <f>_xlfn.BINOM.INV(BinomTrials,_xlfn.GAMMA.INV(Table3[[#This Row],[RV gamma]],GammaShape1,GammaRate1)/BinomTrials,Table3[[#This Row],[RV binom]])</f>
        <v>0</v>
      </c>
      <c r="K4861" s="1">
        <f>Table3[[#This Row],[Risk 1 Simulated occurences]]*_xlfn.LOGNORM.INV(Table3[[#This Row],[RV lognorm]],(LN(ImpLow1)+LN(ImpUp1))/2,(LN(ImpUp1)-LN(ImpLow1))/3.29)</f>
        <v>0</v>
      </c>
      <c r="L4861">
        <f>_xlfn.BINOM.INV(BinomTrials,_xlfn.GAMMA.INV(Table3[[#This Row],[RV gamma]],GammaShape2,GammaRate2)/BinomTrials,Table3[[#This Row],[RV binom]])</f>
        <v>0</v>
      </c>
      <c r="M4861" s="1">
        <f>Table3[[#This Row],[Risk 2 simulated occurences]]*_xlfn.LOGNORM.INV(Table3[[#This Row],[RV lognorm]],(LN(ImpLow2)+LN(ImpUp2))/2,(LN(ImpUp2)-LN(ImpLow2))/3.29)</f>
        <v>0</v>
      </c>
    </row>
    <row r="4862" spans="7:13">
      <c r="G4862">
        <v>0.15754435405020806</v>
      </c>
      <c r="H4862">
        <v>2.3378557070800363E-2</v>
      </c>
      <c r="I4862">
        <v>0.88921276009139272</v>
      </c>
      <c r="J4862">
        <f>_xlfn.BINOM.INV(BinomTrials,_xlfn.GAMMA.INV(Table3[[#This Row],[RV gamma]],GammaShape1,GammaRate1)/BinomTrials,Table3[[#This Row],[RV binom]])</f>
        <v>0</v>
      </c>
      <c r="K4862" s="1">
        <f>Table3[[#This Row],[Risk 1 Simulated occurences]]*_xlfn.LOGNORM.INV(Table3[[#This Row],[RV lognorm]],(LN(ImpLow1)+LN(ImpUp1))/2,(LN(ImpUp1)-LN(ImpLow1))/3.29)</f>
        <v>0</v>
      </c>
      <c r="L4862">
        <f>_xlfn.BINOM.INV(BinomTrials,_xlfn.GAMMA.INV(Table3[[#This Row],[RV gamma]],GammaShape2,GammaRate2)/BinomTrials,Table3[[#This Row],[RV binom]])</f>
        <v>0</v>
      </c>
      <c r="M4862" s="1">
        <f>Table3[[#This Row],[Risk 2 simulated occurences]]*_xlfn.LOGNORM.INV(Table3[[#This Row],[RV lognorm]],(LN(ImpLow2)+LN(ImpUp2))/2,(LN(ImpUp2)-LN(ImpLow2))/3.29)</f>
        <v>0</v>
      </c>
    </row>
    <row r="4863" spans="7:13">
      <c r="G4863">
        <v>0.84795852184666254</v>
      </c>
      <c r="H4863">
        <v>0.92340868894169514</v>
      </c>
      <c r="I4863">
        <v>0.99885885603672775</v>
      </c>
      <c r="J4863">
        <f>_xlfn.BINOM.INV(BinomTrials,_xlfn.GAMMA.INV(Table3[[#This Row],[RV gamma]],GammaShape1,GammaRate1)/BinomTrials,Table3[[#This Row],[RV binom]])</f>
        <v>2</v>
      </c>
      <c r="K4863" s="1">
        <f>Table3[[#This Row],[Risk 1 Simulated occurences]]*_xlfn.LOGNORM.INV(Table3[[#This Row],[RV lognorm]],(LN(ImpLow1)+LN(ImpUp1))/2,(LN(ImpUp1)-LN(ImpLow1))/3.29)</f>
        <v>534966.18335250847</v>
      </c>
      <c r="L4863">
        <f>_xlfn.BINOM.INV(BinomTrials,_xlfn.GAMMA.INV(Table3[[#This Row],[RV gamma]],GammaShape2,GammaRate2)/BinomTrials,Table3[[#This Row],[RV binom]])</f>
        <v>1</v>
      </c>
      <c r="M4863" s="1">
        <f>Table3[[#This Row],[Risk 2 simulated occurences]]*_xlfn.LOGNORM.INV(Table3[[#This Row],[RV lognorm]],(LN(ImpLow2)+LN(ImpUp2))/2,(LN(ImpUp2)-LN(ImpLow2))/3.29)</f>
        <v>26748309.167625479</v>
      </c>
    </row>
    <row r="4864" spans="7:13">
      <c r="G4864">
        <v>0.63887667685694838</v>
      </c>
      <c r="H4864">
        <v>0.72983504306982971</v>
      </c>
      <c r="I4864">
        <v>0.82079340928271105</v>
      </c>
      <c r="J4864">
        <f>_xlfn.BINOM.INV(BinomTrials,_xlfn.GAMMA.INV(Table3[[#This Row],[RV gamma]],GammaShape1,GammaRate1)/BinomTrials,Table3[[#This Row],[RV binom]])</f>
        <v>1</v>
      </c>
      <c r="K4864" s="1">
        <f>Table3[[#This Row],[Risk 1 Simulated occurences]]*_xlfn.LOGNORM.INV(Table3[[#This Row],[RV lognorm]],(LN(ImpLow1)+LN(ImpUp1))/2,(LN(ImpUp1)-LN(ImpLow1))/3.29)</f>
        <v>60137.697009267555</v>
      </c>
      <c r="L4864">
        <f>_xlfn.BINOM.INV(BinomTrials,_xlfn.GAMMA.INV(Table3[[#This Row],[RV gamma]],GammaShape2,GammaRate2)/BinomTrials,Table3[[#This Row],[RV binom]])</f>
        <v>0</v>
      </c>
      <c r="M4864" s="1">
        <f>Table3[[#This Row],[Risk 2 simulated occurences]]*_xlfn.LOGNORM.INV(Table3[[#This Row],[RV lognorm]],(LN(ImpLow2)+LN(ImpUp2))/2,(LN(ImpUp2)-LN(ImpLow2))/3.29)</f>
        <v>0</v>
      </c>
    </row>
    <row r="4865" spans="7:13">
      <c r="G4865">
        <v>0.60030793473138844</v>
      </c>
      <c r="H4865">
        <v>0.33756887462808233</v>
      </c>
      <c r="I4865">
        <v>7.4829814524776217E-2</v>
      </c>
      <c r="J4865">
        <f>_xlfn.BINOM.INV(BinomTrials,_xlfn.GAMMA.INV(Table3[[#This Row],[RV gamma]],GammaShape1,GammaRate1)/BinomTrials,Table3[[#This Row],[RV binom]])</f>
        <v>0</v>
      </c>
      <c r="K4865" s="1">
        <f>Table3[[#This Row],[Risk 1 Simulated occurences]]*_xlfn.LOGNORM.INV(Table3[[#This Row],[RV lognorm]],(LN(ImpLow1)+LN(ImpUp1))/2,(LN(ImpUp1)-LN(ImpLow1))/3.29)</f>
        <v>0</v>
      </c>
      <c r="L4865">
        <f>_xlfn.BINOM.INV(BinomTrials,_xlfn.GAMMA.INV(Table3[[#This Row],[RV gamma]],GammaShape2,GammaRate2)/BinomTrials,Table3[[#This Row],[RV binom]])</f>
        <v>0</v>
      </c>
      <c r="M4865" s="1">
        <f>Table3[[#This Row],[Risk 2 simulated occurences]]*_xlfn.LOGNORM.INV(Table3[[#This Row],[RV lognorm]],(LN(ImpLow2)+LN(ImpUp2))/2,(LN(ImpUp2)-LN(ImpLow2))/3.29)</f>
        <v>0</v>
      </c>
    </row>
    <row r="4866" spans="7:13">
      <c r="G4866">
        <v>0.37545903044541323</v>
      </c>
      <c r="H4866">
        <v>0.52007587417963697</v>
      </c>
      <c r="I4866">
        <v>0.66469271791386075</v>
      </c>
      <c r="J4866">
        <f>_xlfn.BINOM.INV(BinomTrials,_xlfn.GAMMA.INV(Table3[[#This Row],[RV gamma]],GammaShape1,GammaRate1)/BinomTrials,Table3[[#This Row],[RV binom]])</f>
        <v>0</v>
      </c>
      <c r="K4866" s="1">
        <f>Table3[[#This Row],[Risk 1 Simulated occurences]]*_xlfn.LOGNORM.INV(Table3[[#This Row],[RV lognorm]],(LN(ImpLow1)+LN(ImpUp1))/2,(LN(ImpUp1)-LN(ImpLow1))/3.29)</f>
        <v>0</v>
      </c>
      <c r="L4866">
        <f>_xlfn.BINOM.INV(BinomTrials,_xlfn.GAMMA.INV(Table3[[#This Row],[RV gamma]],GammaShape2,GammaRate2)/BinomTrials,Table3[[#This Row],[RV binom]])</f>
        <v>0</v>
      </c>
      <c r="M4866" s="1">
        <f>Table3[[#This Row],[Risk 2 simulated occurences]]*_xlfn.LOGNORM.INV(Table3[[#This Row],[RV lognorm]],(LN(ImpLow2)+LN(ImpUp2))/2,(LN(ImpUp2)-LN(ImpLow2))/3.29)</f>
        <v>0</v>
      </c>
    </row>
    <row r="4867" spans="7:13">
      <c r="G4867">
        <v>0.33992469605986247</v>
      </c>
      <c r="H4867">
        <v>0.91521733715907549</v>
      </c>
      <c r="I4867">
        <v>0.49050997825828846</v>
      </c>
      <c r="J4867">
        <f>_xlfn.BINOM.INV(BinomTrials,_xlfn.GAMMA.INV(Table3[[#This Row],[RV gamma]],GammaShape1,GammaRate1)/BinomTrials,Table3[[#This Row],[RV binom]])</f>
        <v>1</v>
      </c>
      <c r="K4867" s="1">
        <f>Table3[[#This Row],[Risk 1 Simulated occurences]]*_xlfn.LOGNORM.INV(Table3[[#This Row],[RV lognorm]],(LN(ImpLow1)+LN(ImpUp1))/2,(LN(ImpUp1)-LN(ImpLow1))/3.29)</f>
        <v>31100.61205427138</v>
      </c>
      <c r="L4867">
        <f>_xlfn.BINOM.INV(BinomTrials,_xlfn.GAMMA.INV(Table3[[#This Row],[RV gamma]],GammaShape2,GammaRate2)/BinomTrials,Table3[[#This Row],[RV binom]])</f>
        <v>1</v>
      </c>
      <c r="M4867" s="1">
        <f>Table3[[#This Row],[Risk 2 simulated occurences]]*_xlfn.LOGNORM.INV(Table3[[#This Row],[RV lognorm]],(LN(ImpLow2)+LN(ImpUp2))/2,(LN(ImpUp2)-LN(ImpLow2))/3.29)</f>
        <v>3110061.2054271395</v>
      </c>
    </row>
    <row r="4868" spans="7:13">
      <c r="G4868">
        <v>0.11436667810863195</v>
      </c>
      <c r="H4868">
        <v>5.7785632581350221E-2</v>
      </c>
      <c r="I4868">
        <v>1.204587054068496E-3</v>
      </c>
      <c r="J4868">
        <f>_xlfn.BINOM.INV(BinomTrials,_xlfn.GAMMA.INV(Table3[[#This Row],[RV gamma]],GammaShape1,GammaRate1)/BinomTrials,Table3[[#This Row],[RV binom]])</f>
        <v>0</v>
      </c>
      <c r="K4868" s="1">
        <f>Table3[[#This Row],[Risk 1 Simulated occurences]]*_xlfn.LOGNORM.INV(Table3[[#This Row],[RV lognorm]],(LN(ImpLow1)+LN(ImpUp1))/2,(LN(ImpUp1)-LN(ImpLow1))/3.29)</f>
        <v>0</v>
      </c>
      <c r="L4868">
        <f>_xlfn.BINOM.INV(BinomTrials,_xlfn.GAMMA.INV(Table3[[#This Row],[RV gamma]],GammaShape2,GammaRate2)/BinomTrials,Table3[[#This Row],[RV binom]])</f>
        <v>0</v>
      </c>
      <c r="M4868" s="1">
        <f>Table3[[#This Row],[Risk 2 simulated occurences]]*_xlfn.LOGNORM.INV(Table3[[#This Row],[RV lognorm]],(LN(ImpLow2)+LN(ImpUp2))/2,(LN(ImpUp2)-LN(ImpLow2))/3.29)</f>
        <v>0</v>
      </c>
    </row>
    <row r="4869" spans="7:13">
      <c r="G4869">
        <v>0.16075897177716669</v>
      </c>
      <c r="H4869">
        <v>0.20312679475318957</v>
      </c>
      <c r="I4869">
        <v>0.24549461772921244</v>
      </c>
      <c r="J4869">
        <f>_xlfn.BINOM.INV(BinomTrials,_xlfn.GAMMA.INV(Table3[[#This Row],[RV gamma]],GammaShape1,GammaRate1)/BinomTrials,Table3[[#This Row],[RV binom]])</f>
        <v>0</v>
      </c>
      <c r="K4869" s="1">
        <f>Table3[[#This Row],[Risk 1 Simulated occurences]]*_xlfn.LOGNORM.INV(Table3[[#This Row],[RV lognorm]],(LN(ImpLow1)+LN(ImpUp1))/2,(LN(ImpUp1)-LN(ImpLow1))/3.29)</f>
        <v>0</v>
      </c>
      <c r="L4869">
        <f>_xlfn.BINOM.INV(BinomTrials,_xlfn.GAMMA.INV(Table3[[#This Row],[RV gamma]],GammaShape2,GammaRate2)/BinomTrials,Table3[[#This Row],[RV binom]])</f>
        <v>0</v>
      </c>
      <c r="M4869" s="1">
        <f>Table3[[#This Row],[Risk 2 simulated occurences]]*_xlfn.LOGNORM.INV(Table3[[#This Row],[RV lognorm]],(LN(ImpLow2)+LN(ImpUp2))/2,(LN(ImpUp2)-LN(ImpLow2))/3.29)</f>
        <v>0</v>
      </c>
    </row>
    <row r="4870" spans="7:13">
      <c r="G4870">
        <v>0.87603865884059973</v>
      </c>
      <c r="H4870">
        <v>0.95203941685708215</v>
      </c>
      <c r="I4870">
        <v>2.8040174873564475E-2</v>
      </c>
      <c r="J4870">
        <f>_xlfn.BINOM.INV(BinomTrials,_xlfn.GAMMA.INV(Table3[[#This Row],[RV gamma]],GammaShape1,GammaRate1)/BinomTrials,Table3[[#This Row],[RV binom]])</f>
        <v>2</v>
      </c>
      <c r="K4870" s="1">
        <f>Table3[[#This Row],[Risk 1 Simulated occurences]]*_xlfn.LOGNORM.INV(Table3[[#This Row],[RV lognorm]],(LN(ImpLow1)+LN(ImpUp1))/2,(LN(ImpUp1)-LN(ImpLow1))/3.29)</f>
        <v>16609.556632348496</v>
      </c>
      <c r="L4870">
        <f>_xlfn.BINOM.INV(BinomTrials,_xlfn.GAMMA.INV(Table3[[#This Row],[RV gamma]],GammaShape2,GammaRate2)/BinomTrials,Table3[[#This Row],[RV binom]])</f>
        <v>1</v>
      </c>
      <c r="M4870" s="1">
        <f>Table3[[#This Row],[Risk 2 simulated occurences]]*_xlfn.LOGNORM.INV(Table3[[#This Row],[RV lognorm]],(LN(ImpLow2)+LN(ImpUp2))/2,(LN(ImpUp2)-LN(ImpLow2))/3.29)</f>
        <v>830477.83161742368</v>
      </c>
    </row>
    <row r="4871" spans="7:13">
      <c r="G4871">
        <v>0.58173913396044596</v>
      </c>
      <c r="H4871">
        <v>0.92647911697927821</v>
      </c>
      <c r="I4871">
        <v>0.2712190999981105</v>
      </c>
      <c r="J4871">
        <f>_xlfn.BINOM.INV(BinomTrials,_xlfn.GAMMA.INV(Table3[[#This Row],[RV gamma]],GammaShape1,GammaRate1)/BinomTrials,Table3[[#This Row],[RV binom]])</f>
        <v>2</v>
      </c>
      <c r="K4871" s="1">
        <f>Table3[[#This Row],[Risk 1 Simulated occurences]]*_xlfn.LOGNORM.INV(Table3[[#This Row],[RV lognorm]],(LN(ImpLow1)+LN(ImpUp1))/2,(LN(ImpUp1)-LN(ImpLow1))/3.29)</f>
        <v>41293.725366266066</v>
      </c>
      <c r="L4871">
        <f>_xlfn.BINOM.INV(BinomTrials,_xlfn.GAMMA.INV(Table3[[#This Row],[RV gamma]],GammaShape2,GammaRate2)/BinomTrials,Table3[[#This Row],[RV binom]])</f>
        <v>1</v>
      </c>
      <c r="M4871" s="1">
        <f>Table3[[#This Row],[Risk 2 simulated occurences]]*_xlfn.LOGNORM.INV(Table3[[#This Row],[RV lognorm]],(LN(ImpLow2)+LN(ImpUp2))/2,(LN(ImpUp2)-LN(ImpLow2))/3.29)</f>
        <v>2064686.2683133043</v>
      </c>
    </row>
    <row r="4872" spans="7:13">
      <c r="G4872">
        <v>0.28962447321490592</v>
      </c>
      <c r="H4872">
        <v>0.33451907072892367</v>
      </c>
      <c r="I4872">
        <v>0.37941366824294148</v>
      </c>
      <c r="J4872">
        <f>_xlfn.BINOM.INV(BinomTrials,_xlfn.GAMMA.INV(Table3[[#This Row],[RV gamma]],GammaShape1,GammaRate1)/BinomTrials,Table3[[#This Row],[RV binom]])</f>
        <v>0</v>
      </c>
      <c r="K4872" s="1">
        <f>Table3[[#This Row],[Risk 1 Simulated occurences]]*_xlfn.LOGNORM.INV(Table3[[#This Row],[RV lognorm]],(LN(ImpLow1)+LN(ImpUp1))/2,(LN(ImpUp1)-LN(ImpLow1))/3.29)</f>
        <v>0</v>
      </c>
      <c r="L4872">
        <f>_xlfn.BINOM.INV(BinomTrials,_xlfn.GAMMA.INV(Table3[[#This Row],[RV gamma]],GammaShape2,GammaRate2)/BinomTrials,Table3[[#This Row],[RV binom]])</f>
        <v>0</v>
      </c>
      <c r="M4872" s="1">
        <f>Table3[[#This Row],[Risk 2 simulated occurences]]*_xlfn.LOGNORM.INV(Table3[[#This Row],[RV lognorm]],(LN(ImpLow2)+LN(ImpUp2))/2,(LN(ImpUp2)-LN(ImpLow2))/3.29)</f>
        <v>0</v>
      </c>
    </row>
    <row r="4873" spans="7:13">
      <c r="G4873">
        <v>0.71852132292395521</v>
      </c>
      <c r="H4873">
        <v>0.26202174102050335</v>
      </c>
      <c r="I4873">
        <v>0.80552215911705149</v>
      </c>
      <c r="J4873">
        <f>_xlfn.BINOM.INV(BinomTrials,_xlfn.GAMMA.INV(Table3[[#This Row],[RV gamma]],GammaShape1,GammaRate1)/BinomTrials,Table3[[#This Row],[RV binom]])</f>
        <v>0</v>
      </c>
      <c r="K4873" s="1">
        <f>Table3[[#This Row],[Risk 1 Simulated occurences]]*_xlfn.LOGNORM.INV(Table3[[#This Row],[RV lognorm]],(LN(ImpLow1)+LN(ImpUp1))/2,(LN(ImpUp1)-LN(ImpLow1))/3.29)</f>
        <v>0</v>
      </c>
      <c r="L4873">
        <f>_xlfn.BINOM.INV(BinomTrials,_xlfn.GAMMA.INV(Table3[[#This Row],[RV gamma]],GammaShape2,GammaRate2)/BinomTrials,Table3[[#This Row],[RV binom]])</f>
        <v>0</v>
      </c>
      <c r="M4873" s="1">
        <f>Table3[[#This Row],[Risk 2 simulated occurences]]*_xlfn.LOGNORM.INV(Table3[[#This Row],[RV lognorm]],(LN(ImpLow2)+LN(ImpUp2))/2,(LN(ImpUp2)-LN(ImpLow2))/3.29)</f>
        <v>0</v>
      </c>
    </row>
    <row r="4874" spans="7:13">
      <c r="G4874">
        <v>0.18787438291491679</v>
      </c>
      <c r="H4874">
        <v>0.79940133159952298</v>
      </c>
      <c r="I4874">
        <v>0.4109282802841292</v>
      </c>
      <c r="J4874">
        <f>_xlfn.BINOM.INV(BinomTrials,_xlfn.GAMMA.INV(Table3[[#This Row],[RV gamma]],GammaShape1,GammaRate1)/BinomTrials,Table3[[#This Row],[RV binom]])</f>
        <v>1</v>
      </c>
      <c r="K4874" s="1">
        <f>Table3[[#This Row],[Risk 1 Simulated occurences]]*_xlfn.LOGNORM.INV(Table3[[#This Row],[RV lognorm]],(LN(ImpLow1)+LN(ImpUp1))/2,(LN(ImpUp1)-LN(ImpLow1))/3.29)</f>
        <v>27012.389022607942</v>
      </c>
      <c r="L4874">
        <f>_xlfn.BINOM.INV(BinomTrials,_xlfn.GAMMA.INV(Table3[[#This Row],[RV gamma]],GammaShape2,GammaRate2)/BinomTrials,Table3[[#This Row],[RV binom]])</f>
        <v>0</v>
      </c>
      <c r="M4874" s="1">
        <f>Table3[[#This Row],[Risk 2 simulated occurences]]*_xlfn.LOGNORM.INV(Table3[[#This Row],[RV lognorm]],(LN(ImpLow2)+LN(ImpUp2))/2,(LN(ImpUp2)-LN(ImpLow2))/3.29)</f>
        <v>0</v>
      </c>
    </row>
    <row r="4875" spans="7:13">
      <c r="G4875">
        <v>0.60475365100649825</v>
      </c>
      <c r="H4875">
        <v>0.53818019318309618</v>
      </c>
      <c r="I4875">
        <v>0.47160673535969422</v>
      </c>
      <c r="J4875">
        <f>_xlfn.BINOM.INV(BinomTrials,_xlfn.GAMMA.INV(Table3[[#This Row],[RV gamma]],GammaShape1,GammaRate1)/BinomTrials,Table3[[#This Row],[RV binom]])</f>
        <v>0</v>
      </c>
      <c r="K4875" s="1">
        <f>Table3[[#This Row],[Risk 1 Simulated occurences]]*_xlfn.LOGNORM.INV(Table3[[#This Row],[RV lognorm]],(LN(ImpLow1)+LN(ImpUp1))/2,(LN(ImpUp1)-LN(ImpLow1))/3.29)</f>
        <v>0</v>
      </c>
      <c r="L4875">
        <f>_xlfn.BINOM.INV(BinomTrials,_xlfn.GAMMA.INV(Table3[[#This Row],[RV gamma]],GammaShape2,GammaRate2)/BinomTrials,Table3[[#This Row],[RV binom]])</f>
        <v>0</v>
      </c>
      <c r="M4875" s="1">
        <f>Table3[[#This Row],[Risk 2 simulated occurences]]*_xlfn.LOGNORM.INV(Table3[[#This Row],[RV lognorm]],(LN(ImpLow2)+LN(ImpUp2))/2,(LN(ImpUp2)-LN(ImpLow2))/3.29)</f>
        <v>0</v>
      </c>
    </row>
    <row r="4876" spans="7:13">
      <c r="G4876">
        <v>9.4612466215441227E-2</v>
      </c>
      <c r="H4876">
        <v>0.19450682829809693</v>
      </c>
      <c r="I4876">
        <v>0.29440119038075263</v>
      </c>
      <c r="J4876">
        <f>_xlfn.BINOM.INV(BinomTrials,_xlfn.GAMMA.INV(Table3[[#This Row],[RV gamma]],GammaShape1,GammaRate1)/BinomTrials,Table3[[#This Row],[RV binom]])</f>
        <v>0</v>
      </c>
      <c r="K4876" s="1">
        <f>Table3[[#This Row],[Risk 1 Simulated occurences]]*_xlfn.LOGNORM.INV(Table3[[#This Row],[RV lognorm]],(LN(ImpLow1)+LN(ImpUp1))/2,(LN(ImpUp1)-LN(ImpLow1))/3.29)</f>
        <v>0</v>
      </c>
      <c r="L4876">
        <f>_xlfn.BINOM.INV(BinomTrials,_xlfn.GAMMA.INV(Table3[[#This Row],[RV gamma]],GammaShape2,GammaRate2)/BinomTrials,Table3[[#This Row],[RV binom]])</f>
        <v>0</v>
      </c>
      <c r="M4876" s="1">
        <f>Table3[[#This Row],[Risk 2 simulated occurences]]*_xlfn.LOGNORM.INV(Table3[[#This Row],[RV lognorm]],(LN(ImpLow2)+LN(ImpUp2))/2,(LN(ImpUp2)-LN(ImpLow2))/3.29)</f>
        <v>0</v>
      </c>
    </row>
    <row r="4877" spans="7:13">
      <c r="G4877">
        <v>0.15171968292059362</v>
      </c>
      <c r="H4877">
        <v>7.626320611511507E-2</v>
      </c>
      <c r="I4877">
        <v>8.0672930963650779E-4</v>
      </c>
      <c r="J4877">
        <f>_xlfn.BINOM.INV(BinomTrials,_xlfn.GAMMA.INV(Table3[[#This Row],[RV gamma]],GammaShape1,GammaRate1)/BinomTrials,Table3[[#This Row],[RV binom]])</f>
        <v>0</v>
      </c>
      <c r="K4877" s="1">
        <f>Table3[[#This Row],[Risk 1 Simulated occurences]]*_xlfn.LOGNORM.INV(Table3[[#This Row],[RV lognorm]],(LN(ImpLow1)+LN(ImpUp1))/2,(LN(ImpUp1)-LN(ImpLow1))/3.29)</f>
        <v>0</v>
      </c>
      <c r="L4877">
        <f>_xlfn.BINOM.INV(BinomTrials,_xlfn.GAMMA.INV(Table3[[#This Row],[RV gamma]],GammaShape2,GammaRate2)/BinomTrials,Table3[[#This Row],[RV binom]])</f>
        <v>0</v>
      </c>
      <c r="M4877" s="1">
        <f>Table3[[#This Row],[Risk 2 simulated occurences]]*_xlfn.LOGNORM.INV(Table3[[#This Row],[RV lognorm]],(LN(ImpLow2)+LN(ImpUp2))/2,(LN(ImpUp2)-LN(ImpLow2))/3.29)</f>
        <v>0</v>
      </c>
    </row>
    <row r="4878" spans="7:13">
      <c r="G4878">
        <v>0.95271084641698323</v>
      </c>
      <c r="H4878">
        <v>0.75570517673888482</v>
      </c>
      <c r="I4878">
        <v>0.55869950706078653</v>
      </c>
      <c r="J4878">
        <f>_xlfn.BINOM.INV(BinomTrials,_xlfn.GAMMA.INV(Table3[[#This Row],[RV gamma]],GammaShape1,GammaRate1)/BinomTrials,Table3[[#This Row],[RV binom]])</f>
        <v>1</v>
      </c>
      <c r="K4878" s="1">
        <f>Table3[[#This Row],[Risk 1 Simulated occurences]]*_xlfn.LOGNORM.INV(Table3[[#This Row],[RV lognorm]],(LN(ImpLow1)+LN(ImpUp1))/2,(LN(ImpUp1)-LN(ImpLow1))/3.29)</f>
        <v>35065.929432207238</v>
      </c>
      <c r="L4878">
        <f>_xlfn.BINOM.INV(BinomTrials,_xlfn.GAMMA.INV(Table3[[#This Row],[RV gamma]],GammaShape2,GammaRate2)/BinomTrials,Table3[[#This Row],[RV binom]])</f>
        <v>0</v>
      </c>
      <c r="M4878" s="1">
        <f>Table3[[#This Row],[Risk 2 simulated occurences]]*_xlfn.LOGNORM.INV(Table3[[#This Row],[RV lognorm]],(LN(ImpLow2)+LN(ImpUp2))/2,(LN(ImpUp2)-LN(ImpLow2))/3.29)</f>
        <v>0</v>
      </c>
    </row>
    <row r="4879" spans="7:13">
      <c r="G4879">
        <v>0.21119573023691574</v>
      </c>
      <c r="H4879">
        <v>0.13690545043763958</v>
      </c>
      <c r="I4879">
        <v>6.2615170638363415E-2</v>
      </c>
      <c r="J4879">
        <f>_xlfn.BINOM.INV(BinomTrials,_xlfn.GAMMA.INV(Table3[[#This Row],[RV gamma]],GammaShape1,GammaRate1)/BinomTrials,Table3[[#This Row],[RV binom]])</f>
        <v>0</v>
      </c>
      <c r="K4879" s="1">
        <f>Table3[[#This Row],[Risk 1 Simulated occurences]]*_xlfn.LOGNORM.INV(Table3[[#This Row],[RV lognorm]],(LN(ImpLow1)+LN(ImpUp1))/2,(LN(ImpUp1)-LN(ImpLow1))/3.29)</f>
        <v>0</v>
      </c>
      <c r="L4879">
        <f>_xlfn.BINOM.INV(BinomTrials,_xlfn.GAMMA.INV(Table3[[#This Row],[RV gamma]],GammaShape2,GammaRate2)/BinomTrials,Table3[[#This Row],[RV binom]])</f>
        <v>0</v>
      </c>
      <c r="M4879" s="1">
        <f>Table3[[#This Row],[Risk 2 simulated occurences]]*_xlfn.LOGNORM.INV(Table3[[#This Row],[RV lognorm]],(LN(ImpLow2)+LN(ImpUp2))/2,(LN(ImpUp2)-LN(ImpLow2))/3.29)</f>
        <v>0</v>
      </c>
    </row>
    <row r="4880" spans="7:13">
      <c r="G4880">
        <v>0.56663809184294101</v>
      </c>
      <c r="H4880">
        <v>0.96990550540848897</v>
      </c>
      <c r="I4880">
        <v>0.37317291897403676</v>
      </c>
      <c r="J4880">
        <f>_xlfn.BINOM.INV(BinomTrials,_xlfn.GAMMA.INV(Table3[[#This Row],[RV gamma]],GammaShape1,GammaRate1)/BinomTrials,Table3[[#This Row],[RV binom]])</f>
        <v>2</v>
      </c>
      <c r="K4880" s="1">
        <f>Table3[[#This Row],[Risk 1 Simulated occurences]]*_xlfn.LOGNORM.INV(Table3[[#This Row],[RV lognorm]],(LN(ImpLow1)+LN(ImpUp1))/2,(LN(ImpUp1)-LN(ImpLow1))/3.29)</f>
        <v>50432.844233527794</v>
      </c>
      <c r="L4880">
        <f>_xlfn.BINOM.INV(BinomTrials,_xlfn.GAMMA.INV(Table3[[#This Row],[RV gamma]],GammaShape2,GammaRate2)/BinomTrials,Table3[[#This Row],[RV binom]])</f>
        <v>1</v>
      </c>
      <c r="M4880" s="1">
        <f>Table3[[#This Row],[Risk 2 simulated occurences]]*_xlfn.LOGNORM.INV(Table3[[#This Row],[RV lognorm]],(LN(ImpLow2)+LN(ImpUp2))/2,(LN(ImpUp2)-LN(ImpLow2))/3.29)</f>
        <v>2521642.2116763908</v>
      </c>
    </row>
    <row r="4881" spans="7:13">
      <c r="G4881">
        <v>0.48640960431024877</v>
      </c>
      <c r="H4881">
        <v>0.20182940047319484</v>
      </c>
      <c r="I4881">
        <v>0.91724919663614091</v>
      </c>
      <c r="J4881">
        <f>_xlfn.BINOM.INV(BinomTrials,_xlfn.GAMMA.INV(Table3[[#This Row],[RV gamma]],GammaShape1,GammaRate1)/BinomTrials,Table3[[#This Row],[RV binom]])</f>
        <v>0</v>
      </c>
      <c r="K4881" s="1">
        <f>Table3[[#This Row],[Risk 1 Simulated occurences]]*_xlfn.LOGNORM.INV(Table3[[#This Row],[RV lognorm]],(LN(ImpLow1)+LN(ImpUp1))/2,(LN(ImpUp1)-LN(ImpLow1))/3.29)</f>
        <v>0</v>
      </c>
      <c r="L4881">
        <f>_xlfn.BINOM.INV(BinomTrials,_xlfn.GAMMA.INV(Table3[[#This Row],[RV gamma]],GammaShape2,GammaRate2)/BinomTrials,Table3[[#This Row],[RV binom]])</f>
        <v>0</v>
      </c>
      <c r="M4881" s="1">
        <f>Table3[[#This Row],[Risk 2 simulated occurences]]*_xlfn.LOGNORM.INV(Table3[[#This Row],[RV lognorm]],(LN(ImpLow2)+LN(ImpUp2))/2,(LN(ImpUp2)-LN(ImpLow2))/3.29)</f>
        <v>0</v>
      </c>
    </row>
    <row r="4882" spans="7:13">
      <c r="G4882">
        <v>8.6219642351483758E-2</v>
      </c>
      <c r="H4882">
        <v>0.14673375298582658</v>
      </c>
      <c r="I4882">
        <v>0.20724786362016939</v>
      </c>
      <c r="J4882">
        <f>_xlfn.BINOM.INV(BinomTrials,_xlfn.GAMMA.INV(Table3[[#This Row],[RV gamma]],GammaShape1,GammaRate1)/BinomTrials,Table3[[#This Row],[RV binom]])</f>
        <v>0</v>
      </c>
      <c r="K4882" s="1">
        <f>Table3[[#This Row],[Risk 1 Simulated occurences]]*_xlfn.LOGNORM.INV(Table3[[#This Row],[RV lognorm]],(LN(ImpLow1)+LN(ImpUp1))/2,(LN(ImpUp1)-LN(ImpLow1))/3.29)</f>
        <v>0</v>
      </c>
      <c r="L4882">
        <f>_xlfn.BINOM.INV(BinomTrials,_xlfn.GAMMA.INV(Table3[[#This Row],[RV gamma]],GammaShape2,GammaRate2)/BinomTrials,Table3[[#This Row],[RV binom]])</f>
        <v>0</v>
      </c>
      <c r="M4882" s="1">
        <f>Table3[[#This Row],[Risk 2 simulated occurences]]*_xlfn.LOGNORM.INV(Table3[[#This Row],[RV lognorm]],(LN(ImpLow2)+LN(ImpUp2))/2,(LN(ImpUp2)-LN(ImpLow2))/3.29)</f>
        <v>0</v>
      </c>
    </row>
    <row r="4883" spans="7:13">
      <c r="G4883">
        <v>9.3529001387548175E-2</v>
      </c>
      <c r="H4883">
        <v>0.15418643278730401</v>
      </c>
      <c r="I4883">
        <v>0.21484386418705986</v>
      </c>
      <c r="J4883">
        <f>_xlfn.BINOM.INV(BinomTrials,_xlfn.GAMMA.INV(Table3[[#This Row],[RV gamma]],GammaShape1,GammaRate1)/BinomTrials,Table3[[#This Row],[RV binom]])</f>
        <v>0</v>
      </c>
      <c r="K4883" s="1">
        <f>Table3[[#This Row],[Risk 1 Simulated occurences]]*_xlfn.LOGNORM.INV(Table3[[#This Row],[RV lognorm]],(LN(ImpLow1)+LN(ImpUp1))/2,(LN(ImpUp1)-LN(ImpLow1))/3.29)</f>
        <v>0</v>
      </c>
      <c r="L4883">
        <f>_xlfn.BINOM.INV(BinomTrials,_xlfn.GAMMA.INV(Table3[[#This Row],[RV gamma]],GammaShape2,GammaRate2)/BinomTrials,Table3[[#This Row],[RV binom]])</f>
        <v>0</v>
      </c>
      <c r="M4883" s="1">
        <f>Table3[[#This Row],[Risk 2 simulated occurences]]*_xlfn.LOGNORM.INV(Table3[[#This Row],[RV lognorm]],(LN(ImpLow2)+LN(ImpUp2))/2,(LN(ImpUp2)-LN(ImpLow2))/3.29)</f>
        <v>0</v>
      </c>
    </row>
    <row r="4884" spans="7:13">
      <c r="G4884">
        <v>0.94192632052205794</v>
      </c>
      <c r="H4884">
        <v>0.41137585621856892</v>
      </c>
      <c r="I4884">
        <v>0.8808253919150798</v>
      </c>
      <c r="J4884">
        <f>_xlfn.BINOM.INV(BinomTrials,_xlfn.GAMMA.INV(Table3[[#This Row],[RV gamma]],GammaShape1,GammaRate1)/BinomTrials,Table3[[#This Row],[RV binom]])</f>
        <v>0</v>
      </c>
      <c r="K4884" s="1">
        <f>Table3[[#This Row],[Risk 1 Simulated occurences]]*_xlfn.LOGNORM.INV(Table3[[#This Row],[RV lognorm]],(LN(ImpLow1)+LN(ImpUp1))/2,(LN(ImpUp1)-LN(ImpLow1))/3.29)</f>
        <v>0</v>
      </c>
      <c r="L4884">
        <f>_xlfn.BINOM.INV(BinomTrials,_xlfn.GAMMA.INV(Table3[[#This Row],[RV gamma]],GammaShape2,GammaRate2)/BinomTrials,Table3[[#This Row],[RV binom]])</f>
        <v>0</v>
      </c>
      <c r="M4884" s="1">
        <f>Table3[[#This Row],[Risk 2 simulated occurences]]*_xlfn.LOGNORM.INV(Table3[[#This Row],[RV lognorm]],(LN(ImpLow2)+LN(ImpUp2))/2,(LN(ImpUp2)-LN(ImpLow2))/3.29)</f>
        <v>0</v>
      </c>
    </row>
    <row r="4885" spans="7:13">
      <c r="G4885">
        <v>0.95566901422835371</v>
      </c>
      <c r="H4885">
        <v>0.99401546548773323</v>
      </c>
      <c r="I4885">
        <v>3.2361916747112716E-2</v>
      </c>
      <c r="J4885">
        <f>_xlfn.BINOM.INV(BinomTrials,_xlfn.GAMMA.INV(Table3[[#This Row],[RV gamma]],GammaShape1,GammaRate1)/BinomTrials,Table3[[#This Row],[RV binom]])</f>
        <v>3</v>
      </c>
      <c r="K4885" s="1">
        <f>Table3[[#This Row],[Risk 1 Simulated occurences]]*_xlfn.LOGNORM.INV(Table3[[#This Row],[RV lognorm]],(LN(ImpLow1)+LN(ImpUp1))/2,(LN(ImpUp1)-LN(ImpLow1))/3.29)</f>
        <v>26041.991445452826</v>
      </c>
      <c r="L4885">
        <f>_xlfn.BINOM.INV(BinomTrials,_xlfn.GAMMA.INV(Table3[[#This Row],[RV gamma]],GammaShape2,GammaRate2)/BinomTrials,Table3[[#This Row],[RV binom]])</f>
        <v>2</v>
      </c>
      <c r="M4885" s="1">
        <f>Table3[[#This Row],[Risk 2 simulated occurences]]*_xlfn.LOGNORM.INV(Table3[[#This Row],[RV lognorm]],(LN(ImpLow2)+LN(ImpUp2))/2,(LN(ImpUp2)-LN(ImpLow2))/3.29)</f>
        <v>1736132.7630301858</v>
      </c>
    </row>
    <row r="4886" spans="7:13">
      <c r="G4886">
        <v>0.92912213594146176</v>
      </c>
      <c r="H4886">
        <v>0.41792845233247078</v>
      </c>
      <c r="I4886">
        <v>0.9067347687234798</v>
      </c>
      <c r="J4886">
        <f>_xlfn.BINOM.INV(BinomTrials,_xlfn.GAMMA.INV(Table3[[#This Row],[RV gamma]],GammaShape1,GammaRate1)/BinomTrials,Table3[[#This Row],[RV binom]])</f>
        <v>0</v>
      </c>
      <c r="K4886" s="1">
        <f>Table3[[#This Row],[Risk 1 Simulated occurences]]*_xlfn.LOGNORM.INV(Table3[[#This Row],[RV lognorm]],(LN(ImpLow1)+LN(ImpUp1))/2,(LN(ImpUp1)-LN(ImpLow1))/3.29)</f>
        <v>0</v>
      </c>
      <c r="L4886">
        <f>_xlfn.BINOM.INV(BinomTrials,_xlfn.GAMMA.INV(Table3[[#This Row],[RV gamma]],GammaShape2,GammaRate2)/BinomTrials,Table3[[#This Row],[RV binom]])</f>
        <v>0</v>
      </c>
      <c r="M4886" s="1">
        <f>Table3[[#This Row],[Risk 2 simulated occurences]]*_xlfn.LOGNORM.INV(Table3[[#This Row],[RV lognorm]],(LN(ImpLow2)+LN(ImpUp2))/2,(LN(ImpUp2)-LN(ImpLow2))/3.29)</f>
        <v>0</v>
      </c>
    </row>
    <row r="4887" spans="7:13">
      <c r="G4887">
        <v>0.75573876814718299</v>
      </c>
      <c r="H4887">
        <v>0.12349835183634346</v>
      </c>
      <c r="I4887">
        <v>0.4912579355255039</v>
      </c>
      <c r="J4887">
        <f>_xlfn.BINOM.INV(BinomTrials,_xlfn.GAMMA.INV(Table3[[#This Row],[RV gamma]],GammaShape1,GammaRate1)/BinomTrials,Table3[[#This Row],[RV binom]])</f>
        <v>0</v>
      </c>
      <c r="K4887" s="1">
        <f>Table3[[#This Row],[Risk 1 Simulated occurences]]*_xlfn.LOGNORM.INV(Table3[[#This Row],[RV lognorm]],(LN(ImpLow1)+LN(ImpUp1))/2,(LN(ImpUp1)-LN(ImpLow1))/3.29)</f>
        <v>0</v>
      </c>
      <c r="L4887">
        <f>_xlfn.BINOM.INV(BinomTrials,_xlfn.GAMMA.INV(Table3[[#This Row],[RV gamma]],GammaShape2,GammaRate2)/BinomTrials,Table3[[#This Row],[RV binom]])</f>
        <v>0</v>
      </c>
      <c r="M4887" s="1">
        <f>Table3[[#This Row],[Risk 2 simulated occurences]]*_xlfn.LOGNORM.INV(Table3[[#This Row],[RV lognorm]],(LN(ImpLow2)+LN(ImpUp2))/2,(LN(ImpUp2)-LN(ImpLow2))/3.29)</f>
        <v>0</v>
      </c>
    </row>
    <row r="4888" spans="7:13">
      <c r="G4888">
        <v>0.70147624970482492</v>
      </c>
      <c r="H4888">
        <v>0.63679931342452734</v>
      </c>
      <c r="I4888">
        <v>0.57212237714422975</v>
      </c>
      <c r="J4888">
        <f>_xlfn.BINOM.INV(BinomTrials,_xlfn.GAMMA.INV(Table3[[#This Row],[RV gamma]],GammaShape1,GammaRate1)/BinomTrials,Table3[[#This Row],[RV binom]])</f>
        <v>1</v>
      </c>
      <c r="K4888" s="1">
        <f>Table3[[#This Row],[Risk 1 Simulated occurences]]*_xlfn.LOGNORM.INV(Table3[[#This Row],[RV lognorm]],(LN(ImpLow1)+LN(ImpUp1))/2,(LN(ImpUp1)-LN(ImpLow1))/3.29)</f>
        <v>35913.053451976266</v>
      </c>
      <c r="L4888">
        <f>_xlfn.BINOM.INV(BinomTrials,_xlfn.GAMMA.INV(Table3[[#This Row],[RV gamma]],GammaShape2,GammaRate2)/BinomTrials,Table3[[#This Row],[RV binom]])</f>
        <v>0</v>
      </c>
      <c r="M4888" s="1">
        <f>Table3[[#This Row],[Risk 2 simulated occurences]]*_xlfn.LOGNORM.INV(Table3[[#This Row],[RV lognorm]],(LN(ImpLow2)+LN(ImpUp2))/2,(LN(ImpUp2)-LN(ImpLow2))/3.29)</f>
        <v>0</v>
      </c>
    </row>
    <row r="4889" spans="7:13">
      <c r="G4889">
        <v>0.71132878899170493</v>
      </c>
      <c r="H4889">
        <v>0.68606072603075796</v>
      </c>
      <c r="I4889">
        <v>0.66079266306981099</v>
      </c>
      <c r="J4889">
        <f>_xlfn.BINOM.INV(BinomTrials,_xlfn.GAMMA.INV(Table3[[#This Row],[RV gamma]],GammaShape1,GammaRate1)/BinomTrials,Table3[[#This Row],[RV binom]])</f>
        <v>1</v>
      </c>
      <c r="K4889" s="1">
        <f>Table3[[#This Row],[Risk 1 Simulated occurences]]*_xlfn.LOGNORM.INV(Table3[[#This Row],[RV lognorm]],(LN(ImpLow1)+LN(ImpUp1))/2,(LN(ImpUp1)-LN(ImpLow1))/3.29)</f>
        <v>42269.447447092942</v>
      </c>
      <c r="L4889">
        <f>_xlfn.BINOM.INV(BinomTrials,_xlfn.GAMMA.INV(Table3[[#This Row],[RV gamma]],GammaShape2,GammaRate2)/BinomTrials,Table3[[#This Row],[RV binom]])</f>
        <v>0</v>
      </c>
      <c r="M4889" s="1">
        <f>Table3[[#This Row],[Risk 2 simulated occurences]]*_xlfn.LOGNORM.INV(Table3[[#This Row],[RV lognorm]],(LN(ImpLow2)+LN(ImpUp2))/2,(LN(ImpUp2)-LN(ImpLow2))/3.29)</f>
        <v>0</v>
      </c>
    </row>
    <row r="4890" spans="7:13">
      <c r="G4890">
        <v>0.30295658358510424</v>
      </c>
      <c r="H4890">
        <v>0.6226223989495181</v>
      </c>
      <c r="I4890">
        <v>0.94228821431393184</v>
      </c>
      <c r="J4890">
        <f>_xlfn.BINOM.INV(BinomTrials,_xlfn.GAMMA.INV(Table3[[#This Row],[RV gamma]],GammaShape1,GammaRate1)/BinomTrials,Table3[[#This Row],[RV binom]])</f>
        <v>0</v>
      </c>
      <c r="K4890" s="1">
        <f>Table3[[#This Row],[Risk 1 Simulated occurences]]*_xlfn.LOGNORM.INV(Table3[[#This Row],[RV lognorm]],(LN(ImpLow1)+LN(ImpUp1))/2,(LN(ImpUp1)-LN(ImpLow1))/3.29)</f>
        <v>0</v>
      </c>
      <c r="L4890">
        <f>_xlfn.BINOM.INV(BinomTrials,_xlfn.GAMMA.INV(Table3[[#This Row],[RV gamma]],GammaShape2,GammaRate2)/BinomTrials,Table3[[#This Row],[RV binom]])</f>
        <v>0</v>
      </c>
      <c r="M4890" s="1">
        <f>Table3[[#This Row],[Risk 2 simulated occurences]]*_xlfn.LOGNORM.INV(Table3[[#This Row],[RV lognorm]],(LN(ImpLow2)+LN(ImpUp2))/2,(LN(ImpUp2)-LN(ImpLow2))/3.29)</f>
        <v>0</v>
      </c>
    </row>
    <row r="4891" spans="7:13">
      <c r="G4891">
        <v>0.7913003148470541</v>
      </c>
      <c r="H4891">
        <v>0.41465914454993752</v>
      </c>
      <c r="I4891">
        <v>3.8017974252820934E-2</v>
      </c>
      <c r="J4891">
        <f>_xlfn.BINOM.INV(BinomTrials,_xlfn.GAMMA.INV(Table3[[#This Row],[RV gamma]],GammaShape1,GammaRate1)/BinomTrials,Table3[[#This Row],[RV binom]])</f>
        <v>0</v>
      </c>
      <c r="K4891" s="1">
        <f>Table3[[#This Row],[Risk 1 Simulated occurences]]*_xlfn.LOGNORM.INV(Table3[[#This Row],[RV lognorm]],(LN(ImpLow1)+LN(ImpUp1))/2,(LN(ImpUp1)-LN(ImpLow1))/3.29)</f>
        <v>0</v>
      </c>
      <c r="L4891">
        <f>_xlfn.BINOM.INV(BinomTrials,_xlfn.GAMMA.INV(Table3[[#This Row],[RV gamma]],GammaShape2,GammaRate2)/BinomTrials,Table3[[#This Row],[RV binom]])</f>
        <v>0</v>
      </c>
      <c r="M4891" s="1">
        <f>Table3[[#This Row],[Risk 2 simulated occurences]]*_xlfn.LOGNORM.INV(Table3[[#This Row],[RV lognorm]],(LN(ImpLow2)+LN(ImpUp2))/2,(LN(ImpUp2)-LN(ImpLow2))/3.29)</f>
        <v>0</v>
      </c>
    </row>
    <row r="4892" spans="7:13">
      <c r="G4892">
        <v>0.38439163443836927</v>
      </c>
      <c r="H4892">
        <v>0.17624245079990591</v>
      </c>
      <c r="I4892">
        <v>0.96809326716144251</v>
      </c>
      <c r="J4892">
        <f>_xlfn.BINOM.INV(BinomTrials,_xlfn.GAMMA.INV(Table3[[#This Row],[RV gamma]],GammaShape1,GammaRate1)/BinomTrials,Table3[[#This Row],[RV binom]])</f>
        <v>0</v>
      </c>
      <c r="K4892" s="1">
        <f>Table3[[#This Row],[Risk 1 Simulated occurences]]*_xlfn.LOGNORM.INV(Table3[[#This Row],[RV lognorm]],(LN(ImpLow1)+LN(ImpUp1))/2,(LN(ImpUp1)-LN(ImpLow1))/3.29)</f>
        <v>0</v>
      </c>
      <c r="L4892">
        <f>_xlfn.BINOM.INV(BinomTrials,_xlfn.GAMMA.INV(Table3[[#This Row],[RV gamma]],GammaShape2,GammaRate2)/BinomTrials,Table3[[#This Row],[RV binom]])</f>
        <v>0</v>
      </c>
      <c r="M4892" s="1">
        <f>Table3[[#This Row],[Risk 2 simulated occurences]]*_xlfn.LOGNORM.INV(Table3[[#This Row],[RV lognorm]],(LN(ImpLow2)+LN(ImpUp2))/2,(LN(ImpUp2)-LN(ImpLow2))/3.29)</f>
        <v>0</v>
      </c>
    </row>
    <row r="4893" spans="7:13">
      <c r="G4893">
        <v>0.4702000056720339</v>
      </c>
      <c r="H4893">
        <v>0.10687059401854435</v>
      </c>
      <c r="I4893">
        <v>0.74354118236505484</v>
      </c>
      <c r="J4893">
        <f>_xlfn.BINOM.INV(BinomTrials,_xlfn.GAMMA.INV(Table3[[#This Row],[RV gamma]],GammaShape1,GammaRate1)/BinomTrials,Table3[[#This Row],[RV binom]])</f>
        <v>0</v>
      </c>
      <c r="K4893" s="1">
        <f>Table3[[#This Row],[Risk 1 Simulated occurences]]*_xlfn.LOGNORM.INV(Table3[[#This Row],[RV lognorm]],(LN(ImpLow1)+LN(ImpUp1))/2,(LN(ImpUp1)-LN(ImpLow1))/3.29)</f>
        <v>0</v>
      </c>
      <c r="L4893">
        <f>_xlfn.BINOM.INV(BinomTrials,_xlfn.GAMMA.INV(Table3[[#This Row],[RV gamma]],GammaShape2,GammaRate2)/BinomTrials,Table3[[#This Row],[RV binom]])</f>
        <v>0</v>
      </c>
      <c r="M4893" s="1">
        <f>Table3[[#This Row],[Risk 2 simulated occurences]]*_xlfn.LOGNORM.INV(Table3[[#This Row],[RV lognorm]],(LN(ImpLow2)+LN(ImpUp2))/2,(LN(ImpUp2)-LN(ImpLow2))/3.29)</f>
        <v>0</v>
      </c>
    </row>
    <row r="4894" spans="7:13">
      <c r="G4894">
        <v>0.65149532987340131</v>
      </c>
      <c r="H4894">
        <v>0.17407366967484061</v>
      </c>
      <c r="I4894">
        <v>0.69665200947627981</v>
      </c>
      <c r="J4894">
        <f>_xlfn.BINOM.INV(BinomTrials,_xlfn.GAMMA.INV(Table3[[#This Row],[RV gamma]],GammaShape1,GammaRate1)/BinomTrials,Table3[[#This Row],[RV binom]])</f>
        <v>0</v>
      </c>
      <c r="K4894" s="1">
        <f>Table3[[#This Row],[Risk 1 Simulated occurences]]*_xlfn.LOGNORM.INV(Table3[[#This Row],[RV lognorm]],(LN(ImpLow1)+LN(ImpUp1))/2,(LN(ImpUp1)-LN(ImpLow1))/3.29)</f>
        <v>0</v>
      </c>
      <c r="L4894">
        <f>_xlfn.BINOM.INV(BinomTrials,_xlfn.GAMMA.INV(Table3[[#This Row],[RV gamma]],GammaShape2,GammaRate2)/BinomTrials,Table3[[#This Row],[RV binom]])</f>
        <v>0</v>
      </c>
      <c r="M4894" s="1">
        <f>Table3[[#This Row],[Risk 2 simulated occurences]]*_xlfn.LOGNORM.INV(Table3[[#This Row],[RV lognorm]],(LN(ImpLow2)+LN(ImpUp2))/2,(LN(ImpUp2)-LN(ImpLow2))/3.29)</f>
        <v>0</v>
      </c>
    </row>
    <row r="4895" spans="7:13">
      <c r="G4895">
        <v>0.68200918225665075</v>
      </c>
      <c r="H4895">
        <v>0.65616622504599686</v>
      </c>
      <c r="I4895">
        <v>0.63032326783534287</v>
      </c>
      <c r="J4895">
        <f>_xlfn.BINOM.INV(BinomTrials,_xlfn.GAMMA.INV(Table3[[#This Row],[RV gamma]],GammaShape1,GammaRate1)/BinomTrials,Table3[[#This Row],[RV binom]])</f>
        <v>1</v>
      </c>
      <c r="K4895" s="1">
        <f>Table3[[#This Row],[Risk 1 Simulated occurences]]*_xlfn.LOGNORM.INV(Table3[[#This Row],[RV lognorm]],(LN(ImpLow1)+LN(ImpUp1))/2,(LN(ImpUp1)-LN(ImpLow1))/3.29)</f>
        <v>39914.211408974305</v>
      </c>
      <c r="L4895">
        <f>_xlfn.BINOM.INV(BinomTrials,_xlfn.GAMMA.INV(Table3[[#This Row],[RV gamma]],GammaShape2,GammaRate2)/BinomTrials,Table3[[#This Row],[RV binom]])</f>
        <v>0</v>
      </c>
      <c r="M4895" s="1">
        <f>Table3[[#This Row],[Risk 2 simulated occurences]]*_xlfn.LOGNORM.INV(Table3[[#This Row],[RV lognorm]],(LN(ImpLow2)+LN(ImpUp2))/2,(LN(ImpUp2)-LN(ImpLow2))/3.29)</f>
        <v>0</v>
      </c>
    </row>
    <row r="4896" spans="7:13">
      <c r="G4896">
        <v>0.52832618752882177</v>
      </c>
      <c r="H4896">
        <v>0.18574434806860254</v>
      </c>
      <c r="I4896">
        <v>0.84316250860838338</v>
      </c>
      <c r="J4896">
        <f>_xlfn.BINOM.INV(BinomTrials,_xlfn.GAMMA.INV(Table3[[#This Row],[RV gamma]],GammaShape1,GammaRate1)/BinomTrials,Table3[[#This Row],[RV binom]])</f>
        <v>0</v>
      </c>
      <c r="K4896" s="1">
        <f>Table3[[#This Row],[Risk 1 Simulated occurences]]*_xlfn.LOGNORM.INV(Table3[[#This Row],[RV lognorm]],(LN(ImpLow1)+LN(ImpUp1))/2,(LN(ImpUp1)-LN(ImpLow1))/3.29)</f>
        <v>0</v>
      </c>
      <c r="L4896">
        <f>_xlfn.BINOM.INV(BinomTrials,_xlfn.GAMMA.INV(Table3[[#This Row],[RV gamma]],GammaShape2,GammaRate2)/BinomTrials,Table3[[#This Row],[RV binom]])</f>
        <v>0</v>
      </c>
      <c r="M4896" s="1">
        <f>Table3[[#This Row],[Risk 2 simulated occurences]]*_xlfn.LOGNORM.INV(Table3[[#This Row],[RV lognorm]],(LN(ImpLow2)+LN(ImpUp2))/2,(LN(ImpUp2)-LN(ImpLow2))/3.29)</f>
        <v>0</v>
      </c>
    </row>
    <row r="4897" spans="7:13">
      <c r="G4897">
        <v>0.57823379690676635</v>
      </c>
      <c r="H4897">
        <v>0.80525798900297751</v>
      </c>
      <c r="I4897">
        <v>3.2282181099188602E-2</v>
      </c>
      <c r="J4897">
        <f>_xlfn.BINOM.INV(BinomTrials,_xlfn.GAMMA.INV(Table3[[#This Row],[RV gamma]],GammaShape1,GammaRate1)/BinomTrials,Table3[[#This Row],[RV binom]])</f>
        <v>1</v>
      </c>
      <c r="K4897" s="1">
        <f>Table3[[#This Row],[Risk 1 Simulated occurences]]*_xlfn.LOGNORM.INV(Table3[[#This Row],[RV lognorm]],(LN(ImpLow1)+LN(ImpUp1))/2,(LN(ImpUp1)-LN(ImpLow1))/3.29)</f>
        <v>8673.9727267235794</v>
      </c>
      <c r="L4897">
        <f>_xlfn.BINOM.INV(BinomTrials,_xlfn.GAMMA.INV(Table3[[#This Row],[RV gamma]],GammaShape2,GammaRate2)/BinomTrials,Table3[[#This Row],[RV binom]])</f>
        <v>0</v>
      </c>
      <c r="M4897" s="1">
        <f>Table3[[#This Row],[Risk 2 simulated occurences]]*_xlfn.LOGNORM.INV(Table3[[#This Row],[RV lognorm]],(LN(ImpLow2)+LN(ImpUp2))/2,(LN(ImpUp2)-LN(ImpLow2))/3.29)</f>
        <v>0</v>
      </c>
    </row>
    <row r="4898" spans="7:13">
      <c r="G4898">
        <v>0.37542461202266841</v>
      </c>
      <c r="H4898">
        <v>0.97102117304272073</v>
      </c>
      <c r="I4898">
        <v>0.56661773406277305</v>
      </c>
      <c r="J4898">
        <f>_xlfn.BINOM.INV(BinomTrials,_xlfn.GAMMA.INV(Table3[[#This Row],[RV gamma]],GammaShape1,GammaRate1)/BinomTrials,Table3[[#This Row],[RV binom]])</f>
        <v>2</v>
      </c>
      <c r="K4898" s="1">
        <f>Table3[[#This Row],[Risk 1 Simulated occurences]]*_xlfn.LOGNORM.INV(Table3[[#This Row],[RV lognorm]],(LN(ImpLow1)+LN(ImpUp1))/2,(LN(ImpUp1)-LN(ImpLow1))/3.29)</f>
        <v>71125.248682058722</v>
      </c>
      <c r="L4898">
        <f>_xlfn.BINOM.INV(BinomTrials,_xlfn.GAMMA.INV(Table3[[#This Row],[RV gamma]],GammaShape2,GammaRate2)/BinomTrials,Table3[[#This Row],[RV binom]])</f>
        <v>1</v>
      </c>
      <c r="M4898" s="1">
        <f>Table3[[#This Row],[Risk 2 simulated occurences]]*_xlfn.LOGNORM.INV(Table3[[#This Row],[RV lognorm]],(LN(ImpLow2)+LN(ImpUp2))/2,(LN(ImpUp2)-LN(ImpLow2))/3.29)</f>
        <v>3556262.4341029376</v>
      </c>
    </row>
    <row r="4899" spans="7:13">
      <c r="G4899">
        <v>0.76145426498793733</v>
      </c>
      <c r="H4899">
        <v>0.95285532900730863</v>
      </c>
      <c r="I4899">
        <v>0.14425639302667995</v>
      </c>
      <c r="J4899">
        <f>_xlfn.BINOM.INV(BinomTrials,_xlfn.GAMMA.INV(Table3[[#This Row],[RV gamma]],GammaShape1,GammaRate1)/BinomTrials,Table3[[#This Row],[RV binom]])</f>
        <v>2</v>
      </c>
      <c r="K4899" s="1">
        <f>Table3[[#This Row],[Risk 1 Simulated occurences]]*_xlfn.LOGNORM.INV(Table3[[#This Row],[RV lognorm]],(LN(ImpLow1)+LN(ImpUp1))/2,(LN(ImpUp1)-LN(ImpLow1))/3.29)</f>
        <v>30089.786848095609</v>
      </c>
      <c r="L4899">
        <f>_xlfn.BINOM.INV(BinomTrials,_xlfn.GAMMA.INV(Table3[[#This Row],[RV gamma]],GammaShape2,GammaRate2)/BinomTrials,Table3[[#This Row],[RV binom]])</f>
        <v>1</v>
      </c>
      <c r="M4899" s="1">
        <f>Table3[[#This Row],[Risk 2 simulated occurences]]*_xlfn.LOGNORM.INV(Table3[[#This Row],[RV lognorm]],(LN(ImpLow2)+LN(ImpUp2))/2,(LN(ImpUp2)-LN(ImpLow2))/3.29)</f>
        <v>1504489.3424047783</v>
      </c>
    </row>
    <row r="4900" spans="7:13">
      <c r="G4900">
        <v>0.76183165226216976</v>
      </c>
      <c r="H4900">
        <v>0.63951462583593777</v>
      </c>
      <c r="I4900">
        <v>0.51719759940970578</v>
      </c>
      <c r="J4900">
        <f>_xlfn.BINOM.INV(BinomTrials,_xlfn.GAMMA.INV(Table3[[#This Row],[RV gamma]],GammaShape1,GammaRate1)/BinomTrials,Table3[[#This Row],[RV binom]])</f>
        <v>1</v>
      </c>
      <c r="K4900" s="1">
        <f>Table3[[#This Row],[Risk 1 Simulated occurences]]*_xlfn.LOGNORM.INV(Table3[[#This Row],[RV lognorm]],(LN(ImpLow1)+LN(ImpUp1))/2,(LN(ImpUp1)-LN(ImpLow1))/3.29)</f>
        <v>32591.68340684336</v>
      </c>
      <c r="L4900">
        <f>_xlfn.BINOM.INV(BinomTrials,_xlfn.GAMMA.INV(Table3[[#This Row],[RV gamma]],GammaShape2,GammaRate2)/BinomTrials,Table3[[#This Row],[RV binom]])</f>
        <v>0</v>
      </c>
      <c r="M4900" s="1">
        <f>Table3[[#This Row],[Risk 2 simulated occurences]]*_xlfn.LOGNORM.INV(Table3[[#This Row],[RV lognorm]],(LN(ImpLow2)+LN(ImpUp2))/2,(LN(ImpUp2)-LN(ImpLow2))/3.29)</f>
        <v>0</v>
      </c>
    </row>
    <row r="4901" spans="7:13">
      <c r="G4901">
        <v>0.10457957028624582</v>
      </c>
      <c r="H4901">
        <v>0.32231642460558396</v>
      </c>
      <c r="I4901">
        <v>0.54005327892492216</v>
      </c>
      <c r="J4901">
        <f>_xlfn.BINOM.INV(BinomTrials,_xlfn.GAMMA.INV(Table3[[#This Row],[RV gamma]],GammaShape1,GammaRate1)/BinomTrials,Table3[[#This Row],[RV binom]])</f>
        <v>0</v>
      </c>
      <c r="K4901" s="1">
        <f>Table3[[#This Row],[Risk 1 Simulated occurences]]*_xlfn.LOGNORM.INV(Table3[[#This Row],[RV lognorm]],(LN(ImpLow1)+LN(ImpUp1))/2,(LN(ImpUp1)-LN(ImpLow1))/3.29)</f>
        <v>0</v>
      </c>
      <c r="L4901">
        <f>_xlfn.BINOM.INV(BinomTrials,_xlfn.GAMMA.INV(Table3[[#This Row],[RV gamma]],GammaShape2,GammaRate2)/BinomTrials,Table3[[#This Row],[RV binom]])</f>
        <v>0</v>
      </c>
      <c r="M4901" s="1">
        <f>Table3[[#This Row],[Risk 2 simulated occurences]]*_xlfn.LOGNORM.INV(Table3[[#This Row],[RV lognorm]],(LN(ImpLow2)+LN(ImpUp2))/2,(LN(ImpUp2)-LN(ImpLow2))/3.29)</f>
        <v>0</v>
      </c>
    </row>
    <row r="4902" spans="7:13">
      <c r="G4902">
        <v>0.66883780093343825</v>
      </c>
      <c r="H4902">
        <v>0.17214834604978019</v>
      </c>
      <c r="I4902">
        <v>0.67545889116612212</v>
      </c>
      <c r="J4902">
        <f>_xlfn.BINOM.INV(BinomTrials,_xlfn.GAMMA.INV(Table3[[#This Row],[RV gamma]],GammaShape1,GammaRate1)/BinomTrials,Table3[[#This Row],[RV binom]])</f>
        <v>0</v>
      </c>
      <c r="K4902" s="1">
        <f>Table3[[#This Row],[Risk 1 Simulated occurences]]*_xlfn.LOGNORM.INV(Table3[[#This Row],[RV lognorm]],(LN(ImpLow1)+LN(ImpUp1))/2,(LN(ImpUp1)-LN(ImpLow1))/3.29)</f>
        <v>0</v>
      </c>
      <c r="L4902">
        <f>_xlfn.BINOM.INV(BinomTrials,_xlfn.GAMMA.INV(Table3[[#This Row],[RV gamma]],GammaShape2,GammaRate2)/BinomTrials,Table3[[#This Row],[RV binom]])</f>
        <v>0</v>
      </c>
      <c r="M4902" s="1">
        <f>Table3[[#This Row],[Risk 2 simulated occurences]]*_xlfn.LOGNORM.INV(Table3[[#This Row],[RV lognorm]],(LN(ImpLow2)+LN(ImpUp2))/2,(LN(ImpUp2)-LN(ImpLow2))/3.29)</f>
        <v>0</v>
      </c>
    </row>
    <row r="4903" spans="7:13">
      <c r="G4903">
        <v>0.15692028829684496</v>
      </c>
      <c r="H4903">
        <v>0.29725205865560661</v>
      </c>
      <c r="I4903">
        <v>0.43758382901436826</v>
      </c>
      <c r="J4903">
        <f>_xlfn.BINOM.INV(BinomTrials,_xlfn.GAMMA.INV(Table3[[#This Row],[RV gamma]],GammaShape1,GammaRate1)/BinomTrials,Table3[[#This Row],[RV binom]])</f>
        <v>0</v>
      </c>
      <c r="K4903" s="1">
        <f>Table3[[#This Row],[Risk 1 Simulated occurences]]*_xlfn.LOGNORM.INV(Table3[[#This Row],[RV lognorm]],(LN(ImpLow1)+LN(ImpUp1))/2,(LN(ImpUp1)-LN(ImpLow1))/3.29)</f>
        <v>0</v>
      </c>
      <c r="L4903">
        <f>_xlfn.BINOM.INV(BinomTrials,_xlfn.GAMMA.INV(Table3[[#This Row],[RV gamma]],GammaShape2,GammaRate2)/BinomTrials,Table3[[#This Row],[RV binom]])</f>
        <v>0</v>
      </c>
      <c r="M4903" s="1">
        <f>Table3[[#This Row],[Risk 2 simulated occurences]]*_xlfn.LOGNORM.INV(Table3[[#This Row],[RV lognorm]],(LN(ImpLow2)+LN(ImpUp2))/2,(LN(ImpUp2)-LN(ImpLow2))/3.29)</f>
        <v>0</v>
      </c>
    </row>
    <row r="4904" spans="7:13">
      <c r="G4904">
        <v>0.35928540507298212</v>
      </c>
      <c r="H4904">
        <v>0.91534982478029547</v>
      </c>
      <c r="I4904">
        <v>0.47141424448760888</v>
      </c>
      <c r="J4904">
        <f>_xlfn.BINOM.INV(BinomTrials,_xlfn.GAMMA.INV(Table3[[#This Row],[RV gamma]],GammaShape1,GammaRate1)/BinomTrials,Table3[[#This Row],[RV binom]])</f>
        <v>1</v>
      </c>
      <c r="K4904" s="1">
        <f>Table3[[#This Row],[Risk 1 Simulated occurences]]*_xlfn.LOGNORM.INV(Table3[[#This Row],[RV lognorm]],(LN(ImpLow1)+LN(ImpUp1))/2,(LN(ImpUp1)-LN(ImpLow1))/3.29)</f>
        <v>30074.750972820548</v>
      </c>
      <c r="L4904">
        <f>_xlfn.BINOM.INV(BinomTrials,_xlfn.GAMMA.INV(Table3[[#This Row],[RV gamma]],GammaShape2,GammaRate2)/BinomTrials,Table3[[#This Row],[RV binom]])</f>
        <v>1</v>
      </c>
      <c r="M4904" s="1">
        <f>Table3[[#This Row],[Risk 2 simulated occurences]]*_xlfn.LOGNORM.INV(Table3[[#This Row],[RV lognorm]],(LN(ImpLow2)+LN(ImpUp2))/2,(LN(ImpUp2)-LN(ImpLow2))/3.29)</f>
        <v>3007475.0972820562</v>
      </c>
    </row>
    <row r="4905" spans="7:13">
      <c r="G4905">
        <v>0.50980306161092737</v>
      </c>
      <c r="H4905">
        <v>0.28450508242682793</v>
      </c>
      <c r="I4905">
        <v>5.9207103242728439E-2</v>
      </c>
      <c r="J4905">
        <f>_xlfn.BINOM.INV(BinomTrials,_xlfn.GAMMA.INV(Table3[[#This Row],[RV gamma]],GammaShape1,GammaRate1)/BinomTrials,Table3[[#This Row],[RV binom]])</f>
        <v>0</v>
      </c>
      <c r="K4905" s="1">
        <f>Table3[[#This Row],[Risk 1 Simulated occurences]]*_xlfn.LOGNORM.INV(Table3[[#This Row],[RV lognorm]],(LN(ImpLow1)+LN(ImpUp1))/2,(LN(ImpUp1)-LN(ImpLow1))/3.29)</f>
        <v>0</v>
      </c>
      <c r="L4905">
        <f>_xlfn.BINOM.INV(BinomTrials,_xlfn.GAMMA.INV(Table3[[#This Row],[RV gamma]],GammaShape2,GammaRate2)/BinomTrials,Table3[[#This Row],[RV binom]])</f>
        <v>0</v>
      </c>
      <c r="M4905" s="1">
        <f>Table3[[#This Row],[Risk 2 simulated occurences]]*_xlfn.LOGNORM.INV(Table3[[#This Row],[RV lognorm]],(LN(ImpLow2)+LN(ImpUp2))/2,(LN(ImpUp2)-LN(ImpLow2))/3.29)</f>
        <v>0</v>
      </c>
    </row>
    <row r="4906" spans="7:13">
      <c r="G4906">
        <v>0.26005649485627957</v>
      </c>
      <c r="H4906">
        <v>0.67692034769659881</v>
      </c>
      <c r="I4906">
        <v>9.3784200536917994E-2</v>
      </c>
      <c r="J4906">
        <f>_xlfn.BINOM.INV(BinomTrials,_xlfn.GAMMA.INV(Table3[[#This Row],[RV gamma]],GammaShape1,GammaRate1)/BinomTrials,Table3[[#This Row],[RV binom]])</f>
        <v>1</v>
      </c>
      <c r="K4906" s="1">
        <f>Table3[[#This Row],[Risk 1 Simulated occurences]]*_xlfn.LOGNORM.INV(Table3[[#This Row],[RV lognorm]],(LN(ImpLow1)+LN(ImpUp1))/2,(LN(ImpUp1)-LN(ImpLow1))/3.29)</f>
        <v>12573.346503992359</v>
      </c>
      <c r="L4906">
        <f>_xlfn.BINOM.INV(BinomTrials,_xlfn.GAMMA.INV(Table3[[#This Row],[RV gamma]],GammaShape2,GammaRate2)/BinomTrials,Table3[[#This Row],[RV binom]])</f>
        <v>0</v>
      </c>
      <c r="M4906" s="1">
        <f>Table3[[#This Row],[Risk 2 simulated occurences]]*_xlfn.LOGNORM.INV(Table3[[#This Row],[RV lognorm]],(LN(ImpLow2)+LN(ImpUp2))/2,(LN(ImpUp2)-LN(ImpLow2))/3.29)</f>
        <v>0</v>
      </c>
    </row>
    <row r="4907" spans="7:13">
      <c r="G4907">
        <v>0.7695090494907969</v>
      </c>
      <c r="H4907">
        <v>2.837367357144769E-4</v>
      </c>
      <c r="I4907">
        <v>0.23105842398063206</v>
      </c>
      <c r="J4907">
        <f>_xlfn.BINOM.INV(BinomTrials,_xlfn.GAMMA.INV(Table3[[#This Row],[RV gamma]],GammaShape1,GammaRate1)/BinomTrials,Table3[[#This Row],[RV binom]])</f>
        <v>0</v>
      </c>
      <c r="K4907" s="1">
        <f>Table3[[#This Row],[Risk 1 Simulated occurences]]*_xlfn.LOGNORM.INV(Table3[[#This Row],[RV lognorm]],(LN(ImpLow1)+LN(ImpUp1))/2,(LN(ImpUp1)-LN(ImpLow1))/3.29)</f>
        <v>0</v>
      </c>
      <c r="L4907">
        <f>_xlfn.BINOM.INV(BinomTrials,_xlfn.GAMMA.INV(Table3[[#This Row],[RV gamma]],GammaShape2,GammaRate2)/BinomTrials,Table3[[#This Row],[RV binom]])</f>
        <v>0</v>
      </c>
      <c r="M4907" s="1">
        <f>Table3[[#This Row],[Risk 2 simulated occurences]]*_xlfn.LOGNORM.INV(Table3[[#This Row],[RV lognorm]],(LN(ImpLow2)+LN(ImpUp2))/2,(LN(ImpUp2)-LN(ImpLow2))/3.29)</f>
        <v>0</v>
      </c>
    </row>
    <row r="4908" spans="7:13">
      <c r="G4908">
        <v>0.13859479182334375</v>
      </c>
      <c r="H4908">
        <v>0.76876331715321322</v>
      </c>
      <c r="I4908">
        <v>0.39893184248308272</v>
      </c>
      <c r="J4908">
        <f>_xlfn.BINOM.INV(BinomTrials,_xlfn.GAMMA.INV(Table3[[#This Row],[RV gamma]],GammaShape1,GammaRate1)/BinomTrials,Table3[[#This Row],[RV binom]])</f>
        <v>1</v>
      </c>
      <c r="K4908" s="1">
        <f>Table3[[#This Row],[Risk 1 Simulated occurences]]*_xlfn.LOGNORM.INV(Table3[[#This Row],[RV lognorm]],(LN(ImpLow1)+LN(ImpUp1))/2,(LN(ImpUp1)-LN(ImpLow1))/3.29)</f>
        <v>26433.467871938086</v>
      </c>
      <c r="L4908">
        <f>_xlfn.BINOM.INV(BinomTrials,_xlfn.GAMMA.INV(Table3[[#This Row],[RV gamma]],GammaShape2,GammaRate2)/BinomTrials,Table3[[#This Row],[RV binom]])</f>
        <v>0</v>
      </c>
      <c r="M4908" s="1">
        <f>Table3[[#This Row],[Risk 2 simulated occurences]]*_xlfn.LOGNORM.INV(Table3[[#This Row],[RV lognorm]],(LN(ImpLow2)+LN(ImpUp2))/2,(LN(ImpUp2)-LN(ImpLow2))/3.29)</f>
        <v>0</v>
      </c>
    </row>
    <row r="4909" spans="7:13">
      <c r="G4909">
        <v>0.36266617493828113</v>
      </c>
      <c r="H4909">
        <v>0.60507139405471799</v>
      </c>
      <c r="I4909">
        <v>0.84747661317115497</v>
      </c>
      <c r="J4909">
        <f>_xlfn.BINOM.INV(BinomTrials,_xlfn.GAMMA.INV(Table3[[#This Row],[RV gamma]],GammaShape1,GammaRate1)/BinomTrials,Table3[[#This Row],[RV binom]])</f>
        <v>0</v>
      </c>
      <c r="K4909" s="1">
        <f>Table3[[#This Row],[Risk 1 Simulated occurences]]*_xlfn.LOGNORM.INV(Table3[[#This Row],[RV lognorm]],(LN(ImpLow1)+LN(ImpUp1))/2,(LN(ImpUp1)-LN(ImpLow1))/3.29)</f>
        <v>0</v>
      </c>
      <c r="L4909">
        <f>_xlfn.BINOM.INV(BinomTrials,_xlfn.GAMMA.INV(Table3[[#This Row],[RV gamma]],GammaShape2,GammaRate2)/BinomTrials,Table3[[#This Row],[RV binom]])</f>
        <v>0</v>
      </c>
      <c r="M4909" s="1">
        <f>Table3[[#This Row],[Risk 2 simulated occurences]]*_xlfn.LOGNORM.INV(Table3[[#This Row],[RV lognorm]],(LN(ImpLow2)+LN(ImpUp2))/2,(LN(ImpUp2)-LN(ImpLow2))/3.29)</f>
        <v>0</v>
      </c>
    </row>
    <row r="4910" spans="7:13">
      <c r="G4910">
        <v>0.3304021876912574</v>
      </c>
      <c r="H4910">
        <v>0.43491987764598794</v>
      </c>
      <c r="I4910">
        <v>0.53943756760071848</v>
      </c>
      <c r="J4910">
        <f>_xlfn.BINOM.INV(BinomTrials,_xlfn.GAMMA.INV(Table3[[#This Row],[RV gamma]],GammaShape1,GammaRate1)/BinomTrials,Table3[[#This Row],[RV binom]])</f>
        <v>0</v>
      </c>
      <c r="K4910" s="1">
        <f>Table3[[#This Row],[Risk 1 Simulated occurences]]*_xlfn.LOGNORM.INV(Table3[[#This Row],[RV lognorm]],(LN(ImpLow1)+LN(ImpUp1))/2,(LN(ImpUp1)-LN(ImpLow1))/3.29)</f>
        <v>0</v>
      </c>
      <c r="L4910">
        <f>_xlfn.BINOM.INV(BinomTrials,_xlfn.GAMMA.INV(Table3[[#This Row],[RV gamma]],GammaShape2,GammaRate2)/BinomTrials,Table3[[#This Row],[RV binom]])</f>
        <v>0</v>
      </c>
      <c r="M4910" s="1">
        <f>Table3[[#This Row],[Risk 2 simulated occurences]]*_xlfn.LOGNORM.INV(Table3[[#This Row],[RV lognorm]],(LN(ImpLow2)+LN(ImpUp2))/2,(LN(ImpUp2)-LN(ImpLow2))/3.29)</f>
        <v>0</v>
      </c>
    </row>
    <row r="4911" spans="7:13">
      <c r="G4911">
        <v>6.9568526963502408E-2</v>
      </c>
      <c r="H4911">
        <v>0.69838359611964951</v>
      </c>
      <c r="I4911">
        <v>0.32719866527579661</v>
      </c>
      <c r="J4911">
        <f>_xlfn.BINOM.INV(BinomTrials,_xlfn.GAMMA.INV(Table3[[#This Row],[RV gamma]],GammaShape1,GammaRate1)/BinomTrials,Table3[[#This Row],[RV binom]])</f>
        <v>1</v>
      </c>
      <c r="K4911" s="1">
        <f>Table3[[#This Row],[Risk 1 Simulated occurences]]*_xlfn.LOGNORM.INV(Table3[[#This Row],[RV lognorm]],(LN(ImpLow1)+LN(ImpUp1))/2,(LN(ImpUp1)-LN(ImpLow1))/3.29)</f>
        <v>23117.059920708798</v>
      </c>
      <c r="L4911">
        <f>_xlfn.BINOM.INV(BinomTrials,_xlfn.GAMMA.INV(Table3[[#This Row],[RV gamma]],GammaShape2,GammaRate2)/BinomTrials,Table3[[#This Row],[RV binom]])</f>
        <v>0</v>
      </c>
      <c r="M4911" s="1">
        <f>Table3[[#This Row],[Risk 2 simulated occurences]]*_xlfn.LOGNORM.INV(Table3[[#This Row],[RV lognorm]],(LN(ImpLow2)+LN(ImpUp2))/2,(LN(ImpUp2)-LN(ImpLow2))/3.29)</f>
        <v>0</v>
      </c>
    </row>
    <row r="4912" spans="7:13">
      <c r="G4912">
        <v>0.2382326755850728</v>
      </c>
      <c r="H4912">
        <v>0.73309998294948597</v>
      </c>
      <c r="I4912">
        <v>0.22796729031389917</v>
      </c>
      <c r="J4912">
        <f>_xlfn.BINOM.INV(BinomTrials,_xlfn.GAMMA.INV(Table3[[#This Row],[RV gamma]],GammaShape1,GammaRate1)/BinomTrials,Table3[[#This Row],[RV binom]])</f>
        <v>1</v>
      </c>
      <c r="K4912" s="1">
        <f>Table3[[#This Row],[Risk 1 Simulated occurences]]*_xlfn.LOGNORM.INV(Table3[[#This Row],[RV lognorm]],(LN(ImpLow1)+LN(ImpUp1))/2,(LN(ImpUp1)-LN(ImpLow1))/3.29)</f>
        <v>18766.647029720447</v>
      </c>
      <c r="L4912">
        <f>_xlfn.BINOM.INV(BinomTrials,_xlfn.GAMMA.INV(Table3[[#This Row],[RV gamma]],GammaShape2,GammaRate2)/BinomTrials,Table3[[#This Row],[RV binom]])</f>
        <v>0</v>
      </c>
      <c r="M4912" s="1">
        <f>Table3[[#This Row],[Risk 2 simulated occurences]]*_xlfn.LOGNORM.INV(Table3[[#This Row],[RV lognorm]],(LN(ImpLow2)+LN(ImpUp2))/2,(LN(ImpUp2)-LN(ImpLow2))/3.29)</f>
        <v>0</v>
      </c>
    </row>
    <row r="4913" spans="7:13">
      <c r="G4913">
        <v>0.97657855831858631</v>
      </c>
      <c r="H4913">
        <v>0.21141343201110765</v>
      </c>
      <c r="I4913">
        <v>0.44624830570362894</v>
      </c>
      <c r="J4913">
        <f>_xlfn.BINOM.INV(BinomTrials,_xlfn.GAMMA.INV(Table3[[#This Row],[RV gamma]],GammaShape1,GammaRate1)/BinomTrials,Table3[[#This Row],[RV binom]])</f>
        <v>0</v>
      </c>
      <c r="K4913" s="1">
        <f>Table3[[#This Row],[Risk 1 Simulated occurences]]*_xlfn.LOGNORM.INV(Table3[[#This Row],[RV lognorm]],(LN(ImpLow1)+LN(ImpUp1))/2,(LN(ImpUp1)-LN(ImpLow1))/3.29)</f>
        <v>0</v>
      </c>
      <c r="L4913">
        <f>_xlfn.BINOM.INV(BinomTrials,_xlfn.GAMMA.INV(Table3[[#This Row],[RV gamma]],GammaShape2,GammaRate2)/BinomTrials,Table3[[#This Row],[RV binom]])</f>
        <v>0</v>
      </c>
      <c r="M4913" s="1">
        <f>Table3[[#This Row],[Risk 2 simulated occurences]]*_xlfn.LOGNORM.INV(Table3[[#This Row],[RV lognorm]],(LN(ImpLow2)+LN(ImpUp2))/2,(LN(ImpUp2)-LN(ImpLow2))/3.29)</f>
        <v>0</v>
      </c>
    </row>
    <row r="4914" spans="7:13">
      <c r="G4914">
        <v>0.3558296604807627</v>
      </c>
      <c r="H4914">
        <v>0.22555181068626781</v>
      </c>
      <c r="I4914">
        <v>9.527396089177298E-2</v>
      </c>
      <c r="J4914">
        <f>_xlfn.BINOM.INV(BinomTrials,_xlfn.GAMMA.INV(Table3[[#This Row],[RV gamma]],GammaShape1,GammaRate1)/BinomTrials,Table3[[#This Row],[RV binom]])</f>
        <v>0</v>
      </c>
      <c r="K4914" s="1">
        <f>Table3[[#This Row],[Risk 1 Simulated occurences]]*_xlfn.LOGNORM.INV(Table3[[#This Row],[RV lognorm]],(LN(ImpLow1)+LN(ImpUp1))/2,(LN(ImpUp1)-LN(ImpLow1))/3.29)</f>
        <v>0</v>
      </c>
      <c r="L4914">
        <f>_xlfn.BINOM.INV(BinomTrials,_xlfn.GAMMA.INV(Table3[[#This Row],[RV gamma]],GammaShape2,GammaRate2)/BinomTrials,Table3[[#This Row],[RV binom]])</f>
        <v>0</v>
      </c>
      <c r="M4914" s="1">
        <f>Table3[[#This Row],[Risk 2 simulated occurences]]*_xlfn.LOGNORM.INV(Table3[[#This Row],[RV lognorm]],(LN(ImpLow2)+LN(ImpUp2))/2,(LN(ImpUp2)-LN(ImpLow2))/3.29)</f>
        <v>0</v>
      </c>
    </row>
    <row r="4915" spans="7:13">
      <c r="G4915">
        <v>0.429103700178258</v>
      </c>
      <c r="H4915">
        <v>0.84928220410332189</v>
      </c>
      <c r="I4915">
        <v>0.26946070802838573</v>
      </c>
      <c r="J4915">
        <f>_xlfn.BINOM.INV(BinomTrials,_xlfn.GAMMA.INV(Table3[[#This Row],[RV gamma]],GammaShape1,GammaRate1)/BinomTrials,Table3[[#This Row],[RV binom]])</f>
        <v>1</v>
      </c>
      <c r="K4915" s="1">
        <f>Table3[[#This Row],[Risk 1 Simulated occurences]]*_xlfn.LOGNORM.INV(Table3[[#This Row],[RV lognorm]],(LN(ImpLow1)+LN(ImpUp1))/2,(LN(ImpUp1)-LN(ImpLow1))/3.29)</f>
        <v>20570.206521987893</v>
      </c>
      <c r="L4915">
        <f>_xlfn.BINOM.INV(BinomTrials,_xlfn.GAMMA.INV(Table3[[#This Row],[RV gamma]],GammaShape2,GammaRate2)/BinomTrials,Table3[[#This Row],[RV binom]])</f>
        <v>1</v>
      </c>
      <c r="M4915" s="1">
        <f>Table3[[#This Row],[Risk 2 simulated occurences]]*_xlfn.LOGNORM.INV(Table3[[#This Row],[RV lognorm]],(LN(ImpLow2)+LN(ImpUp2))/2,(LN(ImpUp2)-LN(ImpLow2))/3.29)</f>
        <v>2057020.6521987903</v>
      </c>
    </row>
    <row r="4916" spans="7:13">
      <c r="G4916">
        <v>0.94588889598189341</v>
      </c>
      <c r="H4916">
        <v>0.88600436453055798</v>
      </c>
      <c r="I4916">
        <v>0.82611983307922254</v>
      </c>
      <c r="J4916">
        <f>_xlfn.BINOM.INV(BinomTrials,_xlfn.GAMMA.INV(Table3[[#This Row],[RV gamma]],GammaShape1,GammaRate1)/BinomTrials,Table3[[#This Row],[RV binom]])</f>
        <v>2</v>
      </c>
      <c r="K4916" s="1">
        <f>Table3[[#This Row],[Risk 1 Simulated occurences]]*_xlfn.LOGNORM.INV(Table3[[#This Row],[RV lognorm]],(LN(ImpLow1)+LN(ImpUp1))/2,(LN(ImpUp1)-LN(ImpLow1))/3.29)</f>
        <v>122017.69406344756</v>
      </c>
      <c r="L4916">
        <f>_xlfn.BINOM.INV(BinomTrials,_xlfn.GAMMA.INV(Table3[[#This Row],[RV gamma]],GammaShape2,GammaRate2)/BinomTrials,Table3[[#This Row],[RV binom]])</f>
        <v>1</v>
      </c>
      <c r="M4916" s="1">
        <f>Table3[[#This Row],[Risk 2 simulated occurences]]*_xlfn.LOGNORM.INV(Table3[[#This Row],[RV lognorm]],(LN(ImpLow2)+LN(ImpUp2))/2,(LN(ImpUp2)-LN(ImpLow2))/3.29)</f>
        <v>6100884.703172381</v>
      </c>
    </row>
    <row r="4917" spans="7:13">
      <c r="G4917">
        <v>0.55467476768171176</v>
      </c>
      <c r="H4917">
        <v>7.535466508723547E-2</v>
      </c>
      <c r="I4917">
        <v>0.59603456249275921</v>
      </c>
      <c r="J4917">
        <f>_xlfn.BINOM.INV(BinomTrials,_xlfn.GAMMA.INV(Table3[[#This Row],[RV gamma]],GammaShape1,GammaRate1)/BinomTrials,Table3[[#This Row],[RV binom]])</f>
        <v>0</v>
      </c>
      <c r="K4917" s="1">
        <f>Table3[[#This Row],[Risk 1 Simulated occurences]]*_xlfn.LOGNORM.INV(Table3[[#This Row],[RV lognorm]],(LN(ImpLow1)+LN(ImpUp1))/2,(LN(ImpUp1)-LN(ImpLow1))/3.29)</f>
        <v>0</v>
      </c>
      <c r="L4917">
        <f>_xlfn.BINOM.INV(BinomTrials,_xlfn.GAMMA.INV(Table3[[#This Row],[RV gamma]],GammaShape2,GammaRate2)/BinomTrials,Table3[[#This Row],[RV binom]])</f>
        <v>0</v>
      </c>
      <c r="M4917" s="1">
        <f>Table3[[#This Row],[Risk 2 simulated occurences]]*_xlfn.LOGNORM.INV(Table3[[#This Row],[RV lognorm]],(LN(ImpLow2)+LN(ImpUp2))/2,(LN(ImpUp2)-LN(ImpLow2))/3.29)</f>
        <v>0</v>
      </c>
    </row>
    <row r="4918" spans="7:13">
      <c r="G4918">
        <v>0.41882042652872409</v>
      </c>
      <c r="H4918">
        <v>0.48585612116654225</v>
      </c>
      <c r="I4918">
        <v>0.55289181580436031</v>
      </c>
      <c r="J4918">
        <f>_xlfn.BINOM.INV(BinomTrials,_xlfn.GAMMA.INV(Table3[[#This Row],[RV gamma]],GammaShape1,GammaRate1)/BinomTrials,Table3[[#This Row],[RV binom]])</f>
        <v>0</v>
      </c>
      <c r="K4918" s="1">
        <f>Table3[[#This Row],[Risk 1 Simulated occurences]]*_xlfn.LOGNORM.INV(Table3[[#This Row],[RV lognorm]],(LN(ImpLow1)+LN(ImpUp1))/2,(LN(ImpUp1)-LN(ImpLow1))/3.29)</f>
        <v>0</v>
      </c>
      <c r="L4918">
        <f>_xlfn.BINOM.INV(BinomTrials,_xlfn.GAMMA.INV(Table3[[#This Row],[RV gamma]],GammaShape2,GammaRate2)/BinomTrials,Table3[[#This Row],[RV binom]])</f>
        <v>0</v>
      </c>
      <c r="M4918" s="1">
        <f>Table3[[#This Row],[Risk 2 simulated occurences]]*_xlfn.LOGNORM.INV(Table3[[#This Row],[RV lognorm]],(LN(ImpLow2)+LN(ImpUp2))/2,(LN(ImpUp2)-LN(ImpLow2))/3.29)</f>
        <v>0</v>
      </c>
    </row>
    <row r="4919" spans="7:13">
      <c r="G4919">
        <v>0.11490866826610112</v>
      </c>
      <c r="H4919">
        <v>0.78382844607524038</v>
      </c>
      <c r="I4919">
        <v>0.45274822388437957</v>
      </c>
      <c r="J4919">
        <f>_xlfn.BINOM.INV(BinomTrials,_xlfn.GAMMA.INV(Table3[[#This Row],[RV gamma]],GammaShape1,GammaRate1)/BinomTrials,Table3[[#This Row],[RV binom]])</f>
        <v>1</v>
      </c>
      <c r="K4919" s="1">
        <f>Table3[[#This Row],[Risk 1 Simulated occurences]]*_xlfn.LOGNORM.INV(Table3[[#This Row],[RV lognorm]],(LN(ImpLow1)+LN(ImpUp1))/2,(LN(ImpUp1)-LN(ImpLow1))/3.29)</f>
        <v>29101.448657924491</v>
      </c>
      <c r="L4919">
        <f>_xlfn.BINOM.INV(BinomTrials,_xlfn.GAMMA.INV(Table3[[#This Row],[RV gamma]],GammaShape2,GammaRate2)/BinomTrials,Table3[[#This Row],[RV binom]])</f>
        <v>0</v>
      </c>
      <c r="M4919" s="1">
        <f>Table3[[#This Row],[Risk 2 simulated occurences]]*_xlfn.LOGNORM.INV(Table3[[#This Row],[RV lognorm]],(LN(ImpLow2)+LN(ImpUp2))/2,(LN(ImpUp2)-LN(ImpLow2))/3.29)</f>
        <v>0</v>
      </c>
    </row>
    <row r="4920" spans="7:13">
      <c r="G4920">
        <v>0.26998754836152661</v>
      </c>
      <c r="H4920">
        <v>0.8046931865646938</v>
      </c>
      <c r="I4920">
        <v>0.33939882476786098</v>
      </c>
      <c r="J4920">
        <f>_xlfn.BINOM.INV(BinomTrials,_xlfn.GAMMA.INV(Table3[[#This Row],[RV gamma]],GammaShape1,GammaRate1)/BinomTrials,Table3[[#This Row],[RV binom]])</f>
        <v>1</v>
      </c>
      <c r="K4920" s="1">
        <f>Table3[[#This Row],[Risk 1 Simulated occurences]]*_xlfn.LOGNORM.INV(Table3[[#This Row],[RV lognorm]],(LN(ImpLow1)+LN(ImpUp1))/2,(LN(ImpUp1)-LN(ImpLow1))/3.29)</f>
        <v>23666.410913446798</v>
      </c>
      <c r="L4920">
        <f>_xlfn.BINOM.INV(BinomTrials,_xlfn.GAMMA.INV(Table3[[#This Row],[RV gamma]],GammaShape2,GammaRate2)/BinomTrials,Table3[[#This Row],[RV binom]])</f>
        <v>0</v>
      </c>
      <c r="M4920" s="1">
        <f>Table3[[#This Row],[Risk 2 simulated occurences]]*_xlfn.LOGNORM.INV(Table3[[#This Row],[RV lognorm]],(LN(ImpLow2)+LN(ImpUp2))/2,(LN(ImpUp2)-LN(ImpLow2))/3.29)</f>
        <v>0</v>
      </c>
    </row>
    <row r="4921" spans="7:13">
      <c r="G4921">
        <v>0.6807253121774296</v>
      </c>
      <c r="H4921">
        <v>0.4783865928083596</v>
      </c>
      <c r="I4921">
        <v>0.27604787343928955</v>
      </c>
      <c r="J4921">
        <f>_xlfn.BINOM.INV(BinomTrials,_xlfn.GAMMA.INV(Table3[[#This Row],[RV gamma]],GammaShape1,GammaRate1)/BinomTrials,Table3[[#This Row],[RV binom]])</f>
        <v>0</v>
      </c>
      <c r="K4921" s="1">
        <f>Table3[[#This Row],[Risk 1 Simulated occurences]]*_xlfn.LOGNORM.INV(Table3[[#This Row],[RV lognorm]],(LN(ImpLow1)+LN(ImpUp1))/2,(LN(ImpUp1)-LN(ImpLow1))/3.29)</f>
        <v>0</v>
      </c>
      <c r="L4921">
        <f>_xlfn.BINOM.INV(BinomTrials,_xlfn.GAMMA.INV(Table3[[#This Row],[RV gamma]],GammaShape2,GammaRate2)/BinomTrials,Table3[[#This Row],[RV binom]])</f>
        <v>0</v>
      </c>
      <c r="M4921" s="1">
        <f>Table3[[#This Row],[Risk 2 simulated occurences]]*_xlfn.LOGNORM.INV(Table3[[#This Row],[RV lognorm]],(LN(ImpLow2)+LN(ImpUp2))/2,(LN(ImpUp2)-LN(ImpLow2))/3.29)</f>
        <v>0</v>
      </c>
    </row>
    <row r="4922" spans="7:13">
      <c r="G4922">
        <v>0.95032176605906415</v>
      </c>
      <c r="H4922">
        <v>0.24346533009943799</v>
      </c>
      <c r="I4922">
        <v>0.53660889413981183</v>
      </c>
      <c r="J4922">
        <f>_xlfn.BINOM.INV(BinomTrials,_xlfn.GAMMA.INV(Table3[[#This Row],[RV gamma]],GammaShape1,GammaRate1)/BinomTrials,Table3[[#This Row],[RV binom]])</f>
        <v>0</v>
      </c>
      <c r="K4922" s="1">
        <f>Table3[[#This Row],[Risk 1 Simulated occurences]]*_xlfn.LOGNORM.INV(Table3[[#This Row],[RV lognorm]],(LN(ImpLow1)+LN(ImpUp1))/2,(LN(ImpUp1)-LN(ImpLow1))/3.29)</f>
        <v>0</v>
      </c>
      <c r="L4922">
        <f>_xlfn.BINOM.INV(BinomTrials,_xlfn.GAMMA.INV(Table3[[#This Row],[RV gamma]],GammaShape2,GammaRate2)/BinomTrials,Table3[[#This Row],[RV binom]])</f>
        <v>0</v>
      </c>
      <c r="M4922" s="1">
        <f>Table3[[#This Row],[Risk 2 simulated occurences]]*_xlfn.LOGNORM.INV(Table3[[#This Row],[RV lognorm]],(LN(ImpLow2)+LN(ImpUp2))/2,(LN(ImpUp2)-LN(ImpLow2))/3.29)</f>
        <v>0</v>
      </c>
    </row>
    <row r="4923" spans="7:13">
      <c r="G4923">
        <v>5.7922154691965391E-2</v>
      </c>
      <c r="H4923">
        <v>0.92180298125455296</v>
      </c>
      <c r="I4923">
        <v>0.78568380781714053</v>
      </c>
      <c r="J4923">
        <f>_xlfn.BINOM.INV(BinomTrials,_xlfn.GAMMA.INV(Table3[[#This Row],[RV gamma]],GammaShape1,GammaRate1)/BinomTrials,Table3[[#This Row],[RV binom]])</f>
        <v>1</v>
      </c>
      <c r="K4923" s="1">
        <f>Table3[[#This Row],[Risk 1 Simulated occurences]]*_xlfn.LOGNORM.INV(Table3[[#This Row],[RV lognorm]],(LN(ImpLow1)+LN(ImpUp1))/2,(LN(ImpUp1)-LN(ImpLow1))/3.29)</f>
        <v>55028.52510716486</v>
      </c>
      <c r="L4923">
        <f>_xlfn.BINOM.INV(BinomTrials,_xlfn.GAMMA.INV(Table3[[#This Row],[RV gamma]],GammaShape2,GammaRate2)/BinomTrials,Table3[[#This Row],[RV binom]])</f>
        <v>1</v>
      </c>
      <c r="M4923" s="1">
        <f>Table3[[#This Row],[Risk 2 simulated occurences]]*_xlfn.LOGNORM.INV(Table3[[#This Row],[RV lognorm]],(LN(ImpLow2)+LN(ImpUp2))/2,(LN(ImpUp2)-LN(ImpLow2))/3.29)</f>
        <v>5502852.5107164886</v>
      </c>
    </row>
    <row r="4924" spans="7:13">
      <c r="G4924">
        <v>0.49765390786233077</v>
      </c>
      <c r="H4924">
        <v>0.74270594527139611</v>
      </c>
      <c r="I4924">
        <v>0.98775798268046133</v>
      </c>
      <c r="J4924">
        <f>_xlfn.BINOM.INV(BinomTrials,_xlfn.GAMMA.INV(Table3[[#This Row],[RV gamma]],GammaShape1,GammaRate1)/BinomTrials,Table3[[#This Row],[RV binom]])</f>
        <v>1</v>
      </c>
      <c r="K4924" s="1">
        <f>Table3[[#This Row],[Risk 1 Simulated occurences]]*_xlfn.LOGNORM.INV(Table3[[#This Row],[RV lognorm]],(LN(ImpLow1)+LN(ImpUp1))/2,(LN(ImpUp1)-LN(ImpLow1))/3.29)</f>
        <v>152659.08932256795</v>
      </c>
      <c r="L4924">
        <f>_xlfn.BINOM.INV(BinomTrials,_xlfn.GAMMA.INV(Table3[[#This Row],[RV gamma]],GammaShape2,GammaRate2)/BinomTrials,Table3[[#This Row],[RV binom]])</f>
        <v>0</v>
      </c>
      <c r="M4924" s="1">
        <f>Table3[[#This Row],[Risk 2 simulated occurences]]*_xlfn.LOGNORM.INV(Table3[[#This Row],[RV lognorm]],(LN(ImpLow2)+LN(ImpUp2))/2,(LN(ImpUp2)-LN(ImpLow2))/3.29)</f>
        <v>0</v>
      </c>
    </row>
    <row r="4925" spans="7:13">
      <c r="G4925">
        <v>6.9229442192814059E-2</v>
      </c>
      <c r="H4925">
        <v>0.65882217635345741</v>
      </c>
      <c r="I4925">
        <v>0.24841491051410089</v>
      </c>
      <c r="J4925">
        <f>_xlfn.BINOM.INV(BinomTrials,_xlfn.GAMMA.INV(Table3[[#This Row],[RV gamma]],GammaShape1,GammaRate1)/BinomTrials,Table3[[#This Row],[RV binom]])</f>
        <v>0</v>
      </c>
      <c r="K4925" s="1">
        <f>Table3[[#This Row],[Risk 1 Simulated occurences]]*_xlfn.LOGNORM.INV(Table3[[#This Row],[RV lognorm]],(LN(ImpLow1)+LN(ImpUp1))/2,(LN(ImpUp1)-LN(ImpLow1))/3.29)</f>
        <v>0</v>
      </c>
      <c r="L4925">
        <f>_xlfn.BINOM.INV(BinomTrials,_xlfn.GAMMA.INV(Table3[[#This Row],[RV gamma]],GammaShape2,GammaRate2)/BinomTrials,Table3[[#This Row],[RV binom]])</f>
        <v>0</v>
      </c>
      <c r="M4925" s="1">
        <f>Table3[[#This Row],[Risk 2 simulated occurences]]*_xlfn.LOGNORM.INV(Table3[[#This Row],[RV lognorm]],(LN(ImpLow2)+LN(ImpUp2))/2,(LN(ImpUp2)-LN(ImpLow2))/3.29)</f>
        <v>0</v>
      </c>
    </row>
    <row r="4926" spans="7:13">
      <c r="G4926">
        <v>0.53923493462579086</v>
      </c>
      <c r="H4926">
        <v>0.82431797255962991</v>
      </c>
      <c r="I4926">
        <v>0.10940101049346897</v>
      </c>
      <c r="J4926">
        <f>_xlfn.BINOM.INV(BinomTrials,_xlfn.GAMMA.INV(Table3[[#This Row],[RV gamma]],GammaShape1,GammaRate1)/BinomTrials,Table3[[#This Row],[RV binom]])</f>
        <v>1</v>
      </c>
      <c r="K4926" s="1">
        <f>Table3[[#This Row],[Risk 1 Simulated occurences]]*_xlfn.LOGNORM.INV(Table3[[#This Row],[RV lognorm]],(LN(ImpLow1)+LN(ImpUp1))/2,(LN(ImpUp1)-LN(ImpLow1))/3.29)</f>
        <v>13372.880431192045</v>
      </c>
      <c r="L4926">
        <f>_xlfn.BINOM.INV(BinomTrials,_xlfn.GAMMA.INV(Table3[[#This Row],[RV gamma]],GammaShape2,GammaRate2)/BinomTrials,Table3[[#This Row],[RV binom]])</f>
        <v>0</v>
      </c>
      <c r="M4926" s="1">
        <f>Table3[[#This Row],[Risk 2 simulated occurences]]*_xlfn.LOGNORM.INV(Table3[[#This Row],[RV lognorm]],(LN(ImpLow2)+LN(ImpUp2))/2,(LN(ImpUp2)-LN(ImpLow2))/3.29)</f>
        <v>0</v>
      </c>
    </row>
    <row r="4927" spans="7:13">
      <c r="G4927">
        <v>0.92154625566748261</v>
      </c>
      <c r="H4927">
        <v>0.31216480970017835</v>
      </c>
      <c r="I4927">
        <v>0.70278336373287409</v>
      </c>
      <c r="J4927">
        <f>_xlfn.BINOM.INV(BinomTrials,_xlfn.GAMMA.INV(Table3[[#This Row],[RV gamma]],GammaShape1,GammaRate1)/BinomTrials,Table3[[#This Row],[RV binom]])</f>
        <v>0</v>
      </c>
      <c r="K4927" s="1">
        <f>Table3[[#This Row],[Risk 1 Simulated occurences]]*_xlfn.LOGNORM.INV(Table3[[#This Row],[RV lognorm]],(LN(ImpLow1)+LN(ImpUp1))/2,(LN(ImpUp1)-LN(ImpLow1))/3.29)</f>
        <v>0</v>
      </c>
      <c r="L4927">
        <f>_xlfn.BINOM.INV(BinomTrials,_xlfn.GAMMA.INV(Table3[[#This Row],[RV gamma]],GammaShape2,GammaRate2)/BinomTrials,Table3[[#This Row],[RV binom]])</f>
        <v>0</v>
      </c>
      <c r="M4927" s="1">
        <f>Table3[[#This Row],[Risk 2 simulated occurences]]*_xlfn.LOGNORM.INV(Table3[[#This Row],[RV lognorm]],(LN(ImpLow2)+LN(ImpUp2))/2,(LN(ImpUp2)-LN(ImpLow2))/3.29)</f>
        <v>0</v>
      </c>
    </row>
    <row r="4928" spans="7:13">
      <c r="G4928">
        <v>0.42791900338042482</v>
      </c>
      <c r="H4928">
        <v>0.5539566308976881</v>
      </c>
      <c r="I4928">
        <v>0.67999425841495131</v>
      </c>
      <c r="J4928">
        <f>_xlfn.BINOM.INV(BinomTrials,_xlfn.GAMMA.INV(Table3[[#This Row],[RV gamma]],GammaShape1,GammaRate1)/BinomTrials,Table3[[#This Row],[RV binom]])</f>
        <v>0</v>
      </c>
      <c r="K4928" s="1">
        <f>Table3[[#This Row],[Risk 1 Simulated occurences]]*_xlfn.LOGNORM.INV(Table3[[#This Row],[RV lognorm]],(LN(ImpLow1)+LN(ImpUp1))/2,(LN(ImpUp1)-LN(ImpLow1))/3.29)</f>
        <v>0</v>
      </c>
      <c r="L4928">
        <f>_xlfn.BINOM.INV(BinomTrials,_xlfn.GAMMA.INV(Table3[[#This Row],[RV gamma]],GammaShape2,GammaRate2)/BinomTrials,Table3[[#This Row],[RV binom]])</f>
        <v>0</v>
      </c>
      <c r="M4928" s="1">
        <f>Table3[[#This Row],[Risk 2 simulated occurences]]*_xlfn.LOGNORM.INV(Table3[[#This Row],[RV lognorm]],(LN(ImpLow2)+LN(ImpUp2))/2,(LN(ImpUp2)-LN(ImpLow2))/3.29)</f>
        <v>0</v>
      </c>
    </row>
    <row r="4929" spans="7:13">
      <c r="G4929">
        <v>3.4689814799786459E-2</v>
      </c>
      <c r="H4929">
        <v>0.34909549744291951</v>
      </c>
      <c r="I4929">
        <v>0.66350118008605263</v>
      </c>
      <c r="J4929">
        <f>_xlfn.BINOM.INV(BinomTrials,_xlfn.GAMMA.INV(Table3[[#This Row],[RV gamma]],GammaShape1,GammaRate1)/BinomTrials,Table3[[#This Row],[RV binom]])</f>
        <v>0</v>
      </c>
      <c r="K4929" s="1">
        <f>Table3[[#This Row],[Risk 1 Simulated occurences]]*_xlfn.LOGNORM.INV(Table3[[#This Row],[RV lognorm]],(LN(ImpLow1)+LN(ImpUp1))/2,(LN(ImpUp1)-LN(ImpLow1))/3.29)</f>
        <v>0</v>
      </c>
      <c r="L4929">
        <f>_xlfn.BINOM.INV(BinomTrials,_xlfn.GAMMA.INV(Table3[[#This Row],[RV gamma]],GammaShape2,GammaRate2)/BinomTrials,Table3[[#This Row],[RV binom]])</f>
        <v>0</v>
      </c>
      <c r="M4929" s="1">
        <f>Table3[[#This Row],[Risk 2 simulated occurences]]*_xlfn.LOGNORM.INV(Table3[[#This Row],[RV lognorm]],(LN(ImpLow2)+LN(ImpUp2))/2,(LN(ImpUp2)-LN(ImpLow2))/3.29)</f>
        <v>0</v>
      </c>
    </row>
    <row r="4930" spans="7:13">
      <c r="G4930">
        <v>3.1717340011018023E-2</v>
      </c>
      <c r="H4930">
        <v>0.24802552314848897</v>
      </c>
      <c r="I4930">
        <v>0.46433370628595988</v>
      </c>
      <c r="J4930">
        <f>_xlfn.BINOM.INV(BinomTrials,_xlfn.GAMMA.INV(Table3[[#This Row],[RV gamma]],GammaShape1,GammaRate1)/BinomTrials,Table3[[#This Row],[RV binom]])</f>
        <v>0</v>
      </c>
      <c r="K4930" s="1">
        <f>Table3[[#This Row],[Risk 1 Simulated occurences]]*_xlfn.LOGNORM.INV(Table3[[#This Row],[RV lognorm]],(LN(ImpLow1)+LN(ImpUp1))/2,(LN(ImpUp1)-LN(ImpLow1))/3.29)</f>
        <v>0</v>
      </c>
      <c r="L4930">
        <f>_xlfn.BINOM.INV(BinomTrials,_xlfn.GAMMA.INV(Table3[[#This Row],[RV gamma]],GammaShape2,GammaRate2)/BinomTrials,Table3[[#This Row],[RV binom]])</f>
        <v>0</v>
      </c>
      <c r="M4930" s="1">
        <f>Table3[[#This Row],[Risk 2 simulated occurences]]*_xlfn.LOGNORM.INV(Table3[[#This Row],[RV lognorm]],(LN(ImpLow2)+LN(ImpUp2))/2,(LN(ImpUp2)-LN(ImpLow2))/3.29)</f>
        <v>0</v>
      </c>
    </row>
    <row r="4931" spans="7:13">
      <c r="G4931">
        <v>7.3333565179879573E-2</v>
      </c>
      <c r="H4931">
        <v>0.5649675566539949</v>
      </c>
      <c r="I4931">
        <v>5.6601548128110149E-2</v>
      </c>
      <c r="J4931">
        <f>_xlfn.BINOM.INV(BinomTrials,_xlfn.GAMMA.INV(Table3[[#This Row],[RV gamma]],GammaShape1,GammaRate1)/BinomTrials,Table3[[#This Row],[RV binom]])</f>
        <v>0</v>
      </c>
      <c r="K4931" s="1">
        <f>Table3[[#This Row],[Risk 1 Simulated occurences]]*_xlfn.LOGNORM.INV(Table3[[#This Row],[RV lognorm]],(LN(ImpLow1)+LN(ImpUp1))/2,(LN(ImpUp1)-LN(ImpLow1))/3.29)</f>
        <v>0</v>
      </c>
      <c r="L4931">
        <f>_xlfn.BINOM.INV(BinomTrials,_xlfn.GAMMA.INV(Table3[[#This Row],[RV gamma]],GammaShape2,GammaRate2)/BinomTrials,Table3[[#This Row],[RV binom]])</f>
        <v>0</v>
      </c>
      <c r="M4931" s="1">
        <f>Table3[[#This Row],[Risk 2 simulated occurences]]*_xlfn.LOGNORM.INV(Table3[[#This Row],[RV lognorm]],(LN(ImpLow2)+LN(ImpUp2))/2,(LN(ImpUp2)-LN(ImpLow2))/3.29)</f>
        <v>0</v>
      </c>
    </row>
    <row r="4932" spans="7:13">
      <c r="G4932">
        <v>0.51722997823601125</v>
      </c>
      <c r="H4932">
        <v>0.4097246836916193</v>
      </c>
      <c r="I4932">
        <v>0.30221938914722735</v>
      </c>
      <c r="J4932">
        <f>_xlfn.BINOM.INV(BinomTrials,_xlfn.GAMMA.INV(Table3[[#This Row],[RV gamma]],GammaShape1,GammaRate1)/BinomTrials,Table3[[#This Row],[RV binom]])</f>
        <v>0</v>
      </c>
      <c r="K4932" s="1">
        <f>Table3[[#This Row],[Risk 1 Simulated occurences]]*_xlfn.LOGNORM.INV(Table3[[#This Row],[RV lognorm]],(LN(ImpLow1)+LN(ImpUp1))/2,(LN(ImpUp1)-LN(ImpLow1))/3.29)</f>
        <v>0</v>
      </c>
      <c r="L4932">
        <f>_xlfn.BINOM.INV(BinomTrials,_xlfn.GAMMA.INV(Table3[[#This Row],[RV gamma]],GammaShape2,GammaRate2)/BinomTrials,Table3[[#This Row],[RV binom]])</f>
        <v>0</v>
      </c>
      <c r="M4932" s="1">
        <f>Table3[[#This Row],[Risk 2 simulated occurences]]*_xlfn.LOGNORM.INV(Table3[[#This Row],[RV lognorm]],(LN(ImpLow2)+LN(ImpUp2))/2,(LN(ImpUp2)-LN(ImpLow2))/3.29)</f>
        <v>0</v>
      </c>
    </row>
    <row r="4933" spans="7:13">
      <c r="G4933">
        <v>8.4244212640563129E-2</v>
      </c>
      <c r="H4933">
        <v>0.24275880504528005</v>
      </c>
      <c r="I4933">
        <v>0.40127339744999696</v>
      </c>
      <c r="J4933">
        <f>_xlfn.BINOM.INV(BinomTrials,_xlfn.GAMMA.INV(Table3[[#This Row],[RV gamma]],GammaShape1,GammaRate1)/BinomTrials,Table3[[#This Row],[RV binom]])</f>
        <v>0</v>
      </c>
      <c r="K4933" s="1">
        <f>Table3[[#This Row],[Risk 1 Simulated occurences]]*_xlfn.LOGNORM.INV(Table3[[#This Row],[RV lognorm]],(LN(ImpLow1)+LN(ImpUp1))/2,(LN(ImpUp1)-LN(ImpLow1))/3.29)</f>
        <v>0</v>
      </c>
      <c r="L4933">
        <f>_xlfn.BINOM.INV(BinomTrials,_xlfn.GAMMA.INV(Table3[[#This Row],[RV gamma]],GammaShape2,GammaRate2)/BinomTrials,Table3[[#This Row],[RV binom]])</f>
        <v>0</v>
      </c>
      <c r="M4933" s="1">
        <f>Table3[[#This Row],[Risk 2 simulated occurences]]*_xlfn.LOGNORM.INV(Table3[[#This Row],[RV lognorm]],(LN(ImpLow2)+LN(ImpUp2))/2,(LN(ImpUp2)-LN(ImpLow2))/3.29)</f>
        <v>0</v>
      </c>
    </row>
    <row r="4934" spans="7:13">
      <c r="G4934">
        <v>0.89248184994444335</v>
      </c>
      <c r="H4934">
        <v>4.72363960217854E-2</v>
      </c>
      <c r="I4934">
        <v>0.20199094209912744</v>
      </c>
      <c r="J4934">
        <f>_xlfn.BINOM.INV(BinomTrials,_xlfn.GAMMA.INV(Table3[[#This Row],[RV gamma]],GammaShape1,GammaRate1)/BinomTrials,Table3[[#This Row],[RV binom]])</f>
        <v>0</v>
      </c>
      <c r="K4934" s="1">
        <f>Table3[[#This Row],[Risk 1 Simulated occurences]]*_xlfn.LOGNORM.INV(Table3[[#This Row],[RV lognorm]],(LN(ImpLow1)+LN(ImpUp1))/2,(LN(ImpUp1)-LN(ImpLow1))/3.29)</f>
        <v>0</v>
      </c>
      <c r="L4934">
        <f>_xlfn.BINOM.INV(BinomTrials,_xlfn.GAMMA.INV(Table3[[#This Row],[RV gamma]],GammaShape2,GammaRate2)/BinomTrials,Table3[[#This Row],[RV binom]])</f>
        <v>0</v>
      </c>
      <c r="M4934" s="1">
        <f>Table3[[#This Row],[Risk 2 simulated occurences]]*_xlfn.LOGNORM.INV(Table3[[#This Row],[RV lognorm]],(LN(ImpLow2)+LN(ImpUp2))/2,(LN(ImpUp2)-LN(ImpLow2))/3.29)</f>
        <v>0</v>
      </c>
    </row>
    <row r="4935" spans="7:13">
      <c r="G4935">
        <v>0.94245201625975406</v>
      </c>
      <c r="H4935">
        <v>0.90210793814720025</v>
      </c>
      <c r="I4935">
        <v>0.86176386003464645</v>
      </c>
      <c r="J4935">
        <f>_xlfn.BINOM.INV(BinomTrials,_xlfn.GAMMA.INV(Table3[[#This Row],[RV gamma]],GammaShape1,GammaRate1)/BinomTrials,Table3[[#This Row],[RV binom]])</f>
        <v>2</v>
      </c>
      <c r="K4935" s="1">
        <f>Table3[[#This Row],[Risk 1 Simulated occurences]]*_xlfn.LOGNORM.INV(Table3[[#This Row],[RV lognorm]],(LN(ImpLow1)+LN(ImpUp1))/2,(LN(ImpUp1)-LN(ImpLow1))/3.29)</f>
        <v>135460.8089299975</v>
      </c>
      <c r="L4935">
        <f>_xlfn.BINOM.INV(BinomTrials,_xlfn.GAMMA.INV(Table3[[#This Row],[RV gamma]],GammaShape2,GammaRate2)/BinomTrials,Table3[[#This Row],[RV binom]])</f>
        <v>1</v>
      </c>
      <c r="M4935" s="1">
        <f>Table3[[#This Row],[Risk 2 simulated occurences]]*_xlfn.LOGNORM.INV(Table3[[#This Row],[RV lognorm]],(LN(ImpLow2)+LN(ImpUp2))/2,(LN(ImpUp2)-LN(ImpLow2))/3.29)</f>
        <v>6773040.4464998897</v>
      </c>
    </row>
    <row r="4936" spans="7:13">
      <c r="G4936">
        <v>0.79103727768689269</v>
      </c>
      <c r="H4936">
        <v>0.72811643999447884</v>
      </c>
      <c r="I4936">
        <v>0.66519560230206498</v>
      </c>
      <c r="J4936">
        <f>_xlfn.BINOM.INV(BinomTrials,_xlfn.GAMMA.INV(Table3[[#This Row],[RV gamma]],GammaShape1,GammaRate1)/BinomTrials,Table3[[#This Row],[RV binom]])</f>
        <v>1</v>
      </c>
      <c r="K4936" s="1">
        <f>Table3[[#This Row],[Risk 1 Simulated occurences]]*_xlfn.LOGNORM.INV(Table3[[#This Row],[RV lognorm]],(LN(ImpLow1)+LN(ImpUp1))/2,(LN(ImpUp1)-LN(ImpLow1))/3.29)</f>
        <v>42627.65889086559</v>
      </c>
      <c r="L4936">
        <f>_xlfn.BINOM.INV(BinomTrials,_xlfn.GAMMA.INV(Table3[[#This Row],[RV gamma]],GammaShape2,GammaRate2)/BinomTrials,Table3[[#This Row],[RV binom]])</f>
        <v>0</v>
      </c>
      <c r="M4936" s="1">
        <f>Table3[[#This Row],[Risk 2 simulated occurences]]*_xlfn.LOGNORM.INV(Table3[[#This Row],[RV lognorm]],(LN(ImpLow2)+LN(ImpUp2))/2,(LN(ImpUp2)-LN(ImpLow2))/3.29)</f>
        <v>0</v>
      </c>
    </row>
    <row r="4937" spans="7:13">
      <c r="G4937">
        <v>0.96352608360514325</v>
      </c>
      <c r="H4937">
        <v>0.45300698720524413</v>
      </c>
      <c r="I4937">
        <v>0.94248789080534501</v>
      </c>
      <c r="J4937">
        <f>_xlfn.BINOM.INV(BinomTrials,_xlfn.GAMMA.INV(Table3[[#This Row],[RV gamma]],GammaShape1,GammaRate1)/BinomTrials,Table3[[#This Row],[RV binom]])</f>
        <v>0</v>
      </c>
      <c r="K4937" s="1">
        <f>Table3[[#This Row],[Risk 1 Simulated occurences]]*_xlfn.LOGNORM.INV(Table3[[#This Row],[RV lognorm]],(LN(ImpLow1)+LN(ImpUp1))/2,(LN(ImpUp1)-LN(ImpLow1))/3.29)</f>
        <v>0</v>
      </c>
      <c r="L4937">
        <f>_xlfn.BINOM.INV(BinomTrials,_xlfn.GAMMA.INV(Table3[[#This Row],[RV gamma]],GammaShape2,GammaRate2)/BinomTrials,Table3[[#This Row],[RV binom]])</f>
        <v>0</v>
      </c>
      <c r="M4937" s="1">
        <f>Table3[[#This Row],[Risk 2 simulated occurences]]*_xlfn.LOGNORM.INV(Table3[[#This Row],[RV lognorm]],(LN(ImpLow2)+LN(ImpUp2))/2,(LN(ImpUp2)-LN(ImpLow2))/3.29)</f>
        <v>0</v>
      </c>
    </row>
    <row r="4938" spans="7:13">
      <c r="G4938">
        <v>0.98288715164311569</v>
      </c>
      <c r="H4938">
        <v>0.68843395853807865</v>
      </c>
      <c r="I4938">
        <v>0.39398076543304172</v>
      </c>
      <c r="J4938">
        <f>_xlfn.BINOM.INV(BinomTrials,_xlfn.GAMMA.INV(Table3[[#This Row],[RV gamma]],GammaShape1,GammaRate1)/BinomTrials,Table3[[#This Row],[RV binom]])</f>
        <v>1</v>
      </c>
      <c r="K4938" s="1">
        <f>Table3[[#This Row],[Risk 1 Simulated occurences]]*_xlfn.LOGNORM.INV(Table3[[#This Row],[RV lognorm]],(LN(ImpLow1)+LN(ImpUp1))/2,(LN(ImpUp1)-LN(ImpLow1))/3.29)</f>
        <v>26196.885472593811</v>
      </c>
      <c r="L4938">
        <f>_xlfn.BINOM.INV(BinomTrials,_xlfn.GAMMA.INV(Table3[[#This Row],[RV gamma]],GammaShape2,GammaRate2)/BinomTrials,Table3[[#This Row],[RV binom]])</f>
        <v>0</v>
      </c>
      <c r="M4938" s="1">
        <f>Table3[[#This Row],[Risk 2 simulated occurences]]*_xlfn.LOGNORM.INV(Table3[[#This Row],[RV lognorm]],(LN(ImpLow2)+LN(ImpUp2))/2,(LN(ImpUp2)-LN(ImpLow2))/3.29)</f>
        <v>0</v>
      </c>
    </row>
    <row r="4939" spans="7:13">
      <c r="G4939">
        <v>0.38435766584442821</v>
      </c>
      <c r="H4939">
        <v>0.50954114948843654</v>
      </c>
      <c r="I4939">
        <v>0.63472463313244498</v>
      </c>
      <c r="J4939">
        <f>_xlfn.BINOM.INV(BinomTrials,_xlfn.GAMMA.INV(Table3[[#This Row],[RV gamma]],GammaShape1,GammaRate1)/BinomTrials,Table3[[#This Row],[RV binom]])</f>
        <v>0</v>
      </c>
      <c r="K4939" s="1">
        <f>Table3[[#This Row],[Risk 1 Simulated occurences]]*_xlfn.LOGNORM.INV(Table3[[#This Row],[RV lognorm]],(LN(ImpLow1)+LN(ImpUp1))/2,(LN(ImpUp1)-LN(ImpLow1))/3.29)</f>
        <v>0</v>
      </c>
      <c r="L4939">
        <f>_xlfn.BINOM.INV(BinomTrials,_xlfn.GAMMA.INV(Table3[[#This Row],[RV gamma]],GammaShape2,GammaRate2)/BinomTrials,Table3[[#This Row],[RV binom]])</f>
        <v>0</v>
      </c>
      <c r="M4939" s="1">
        <f>Table3[[#This Row],[Risk 2 simulated occurences]]*_xlfn.LOGNORM.INV(Table3[[#This Row],[RV lognorm]],(LN(ImpLow2)+LN(ImpUp2))/2,(LN(ImpUp2)-LN(ImpLow2))/3.29)</f>
        <v>0</v>
      </c>
    </row>
    <row r="4940" spans="7:13">
      <c r="G4940">
        <v>0.89928984730471384</v>
      </c>
      <c r="H4940">
        <v>0.85809945215382588</v>
      </c>
      <c r="I4940">
        <v>0.81690905700293792</v>
      </c>
      <c r="J4940">
        <f>_xlfn.BINOM.INV(BinomTrials,_xlfn.GAMMA.INV(Table3[[#This Row],[RV gamma]],GammaShape1,GammaRate1)/BinomTrials,Table3[[#This Row],[RV binom]])</f>
        <v>1</v>
      </c>
      <c r="K4940" s="1">
        <f>Table3[[#This Row],[Risk 1 Simulated occurences]]*_xlfn.LOGNORM.INV(Table3[[#This Row],[RV lognorm]],(LN(ImpLow1)+LN(ImpUp1))/2,(LN(ImpUp1)-LN(ImpLow1))/3.29)</f>
        <v>59520.306236983728</v>
      </c>
      <c r="L4940">
        <f>_xlfn.BINOM.INV(BinomTrials,_xlfn.GAMMA.INV(Table3[[#This Row],[RV gamma]],GammaShape2,GammaRate2)/BinomTrials,Table3[[#This Row],[RV binom]])</f>
        <v>1</v>
      </c>
      <c r="M4940" s="1">
        <f>Table3[[#This Row],[Risk 2 simulated occurences]]*_xlfn.LOGNORM.INV(Table3[[#This Row],[RV lognorm]],(LN(ImpLow2)+LN(ImpUp2))/2,(LN(ImpUp2)-LN(ImpLow2))/3.29)</f>
        <v>5952030.6236983752</v>
      </c>
    </row>
    <row r="4941" spans="7:13">
      <c r="G4941">
        <v>0.36446365032552913</v>
      </c>
      <c r="H4941">
        <v>7.7492349351519885E-2</v>
      </c>
      <c r="I4941">
        <v>0.79052104837751069</v>
      </c>
      <c r="J4941">
        <f>_xlfn.BINOM.INV(BinomTrials,_xlfn.GAMMA.INV(Table3[[#This Row],[RV gamma]],GammaShape1,GammaRate1)/BinomTrials,Table3[[#This Row],[RV binom]])</f>
        <v>0</v>
      </c>
      <c r="K4941" s="1">
        <f>Table3[[#This Row],[Risk 1 Simulated occurences]]*_xlfn.LOGNORM.INV(Table3[[#This Row],[RV lognorm]],(LN(ImpLow1)+LN(ImpUp1))/2,(LN(ImpUp1)-LN(ImpLow1))/3.29)</f>
        <v>0</v>
      </c>
      <c r="L4941">
        <f>_xlfn.BINOM.INV(BinomTrials,_xlfn.GAMMA.INV(Table3[[#This Row],[RV gamma]],GammaShape2,GammaRate2)/BinomTrials,Table3[[#This Row],[RV binom]])</f>
        <v>0</v>
      </c>
      <c r="M4941" s="1">
        <f>Table3[[#This Row],[Risk 2 simulated occurences]]*_xlfn.LOGNORM.INV(Table3[[#This Row],[RV lognorm]],(LN(ImpLow2)+LN(ImpUp2))/2,(LN(ImpUp2)-LN(ImpLow2))/3.29)</f>
        <v>0</v>
      </c>
    </row>
    <row r="4942" spans="7:13">
      <c r="G4942">
        <v>0.54057102116782729</v>
      </c>
      <c r="H4942">
        <v>0.41391555099464744</v>
      </c>
      <c r="I4942">
        <v>0.28726008082146759</v>
      </c>
      <c r="J4942">
        <f>_xlfn.BINOM.INV(BinomTrials,_xlfn.GAMMA.INV(Table3[[#This Row],[RV gamma]],GammaShape1,GammaRate1)/BinomTrials,Table3[[#This Row],[RV binom]])</f>
        <v>0</v>
      </c>
      <c r="K4942" s="1">
        <f>Table3[[#This Row],[Risk 1 Simulated occurences]]*_xlfn.LOGNORM.INV(Table3[[#This Row],[RV lognorm]],(LN(ImpLow1)+LN(ImpUp1))/2,(LN(ImpUp1)-LN(ImpLow1))/3.29)</f>
        <v>0</v>
      </c>
      <c r="L4942">
        <f>_xlfn.BINOM.INV(BinomTrials,_xlfn.GAMMA.INV(Table3[[#This Row],[RV gamma]],GammaShape2,GammaRate2)/BinomTrials,Table3[[#This Row],[RV binom]])</f>
        <v>0</v>
      </c>
      <c r="M4942" s="1">
        <f>Table3[[#This Row],[Risk 2 simulated occurences]]*_xlfn.LOGNORM.INV(Table3[[#This Row],[RV lognorm]],(LN(ImpLow2)+LN(ImpUp2))/2,(LN(ImpUp2)-LN(ImpLow2))/3.29)</f>
        <v>0</v>
      </c>
    </row>
    <row r="4943" spans="7:13">
      <c r="G4943">
        <v>0.37715276767367162</v>
      </c>
      <c r="H4943">
        <v>0.67866556703982206</v>
      </c>
      <c r="I4943">
        <v>0.98017836640597245</v>
      </c>
      <c r="J4943">
        <f>_xlfn.BINOM.INV(BinomTrials,_xlfn.GAMMA.INV(Table3[[#This Row],[RV gamma]],GammaShape1,GammaRate1)/BinomTrials,Table3[[#This Row],[RV binom]])</f>
        <v>1</v>
      </c>
      <c r="K4943" s="1">
        <f>Table3[[#This Row],[Risk 1 Simulated occurences]]*_xlfn.LOGNORM.INV(Table3[[#This Row],[RV lognorm]],(LN(ImpLow1)+LN(ImpUp1))/2,(LN(ImpUp1)-LN(ImpLow1))/3.29)</f>
        <v>133463.88710048786</v>
      </c>
      <c r="L4943">
        <f>_xlfn.BINOM.INV(BinomTrials,_xlfn.GAMMA.INV(Table3[[#This Row],[RV gamma]],GammaShape2,GammaRate2)/BinomTrials,Table3[[#This Row],[RV binom]])</f>
        <v>0</v>
      </c>
      <c r="M4943" s="1">
        <f>Table3[[#This Row],[Risk 2 simulated occurences]]*_xlfn.LOGNORM.INV(Table3[[#This Row],[RV lognorm]],(LN(ImpLow2)+LN(ImpUp2))/2,(LN(ImpUp2)-LN(ImpLow2))/3.29)</f>
        <v>0</v>
      </c>
    </row>
    <row r="4944" spans="7:13">
      <c r="G4944">
        <v>0.80656629139863245</v>
      </c>
      <c r="H4944">
        <v>0.33218523828880175</v>
      </c>
      <c r="I4944">
        <v>0.85780418517897106</v>
      </c>
      <c r="J4944">
        <f>_xlfn.BINOM.INV(BinomTrials,_xlfn.GAMMA.INV(Table3[[#This Row],[RV gamma]],GammaShape1,GammaRate1)/BinomTrials,Table3[[#This Row],[RV binom]])</f>
        <v>0</v>
      </c>
      <c r="K4944" s="1">
        <f>Table3[[#This Row],[Risk 1 Simulated occurences]]*_xlfn.LOGNORM.INV(Table3[[#This Row],[RV lognorm]],(LN(ImpLow1)+LN(ImpUp1))/2,(LN(ImpUp1)-LN(ImpLow1))/3.29)</f>
        <v>0</v>
      </c>
      <c r="L4944">
        <f>_xlfn.BINOM.INV(BinomTrials,_xlfn.GAMMA.INV(Table3[[#This Row],[RV gamma]],GammaShape2,GammaRate2)/BinomTrials,Table3[[#This Row],[RV binom]])</f>
        <v>0</v>
      </c>
      <c r="M4944" s="1">
        <f>Table3[[#This Row],[Risk 2 simulated occurences]]*_xlfn.LOGNORM.INV(Table3[[#This Row],[RV lognorm]],(LN(ImpLow2)+LN(ImpUp2))/2,(LN(ImpUp2)-LN(ImpLow2))/3.29)</f>
        <v>0</v>
      </c>
    </row>
    <row r="4945" spans="7:13">
      <c r="G4945">
        <v>0.95965953681602123</v>
      </c>
      <c r="H4945">
        <v>3.7299919890845155E-2</v>
      </c>
      <c r="I4945">
        <v>0.11494030296566911</v>
      </c>
      <c r="J4945">
        <f>_xlfn.BINOM.INV(BinomTrials,_xlfn.GAMMA.INV(Table3[[#This Row],[RV gamma]],GammaShape1,GammaRate1)/BinomTrials,Table3[[#This Row],[RV binom]])</f>
        <v>0</v>
      </c>
      <c r="K4945" s="1">
        <f>Table3[[#This Row],[Risk 1 Simulated occurences]]*_xlfn.LOGNORM.INV(Table3[[#This Row],[RV lognorm]],(LN(ImpLow1)+LN(ImpUp1))/2,(LN(ImpUp1)-LN(ImpLow1))/3.29)</f>
        <v>0</v>
      </c>
      <c r="L4945">
        <f>_xlfn.BINOM.INV(BinomTrials,_xlfn.GAMMA.INV(Table3[[#This Row],[RV gamma]],GammaShape2,GammaRate2)/BinomTrials,Table3[[#This Row],[RV binom]])</f>
        <v>0</v>
      </c>
      <c r="M4945" s="1">
        <f>Table3[[#This Row],[Risk 2 simulated occurences]]*_xlfn.LOGNORM.INV(Table3[[#This Row],[RV lognorm]],(LN(ImpLow2)+LN(ImpUp2))/2,(LN(ImpUp2)-LN(ImpLow2))/3.29)</f>
        <v>0</v>
      </c>
    </row>
    <row r="4946" spans="7:13">
      <c r="G4946">
        <v>0.9978352668685071</v>
      </c>
      <c r="H4946">
        <v>0.89975360543455629</v>
      </c>
      <c r="I4946">
        <v>0.80167194400060549</v>
      </c>
      <c r="J4946">
        <f>_xlfn.BINOM.INV(BinomTrials,_xlfn.GAMMA.INV(Table3[[#This Row],[RV gamma]],GammaShape1,GammaRate1)/BinomTrials,Table3[[#This Row],[RV binom]])</f>
        <v>2</v>
      </c>
      <c r="K4946" s="1">
        <f>Table3[[#This Row],[Risk 1 Simulated occurences]]*_xlfn.LOGNORM.INV(Table3[[#This Row],[RV lognorm]],(LN(ImpLow1)+LN(ImpUp1))/2,(LN(ImpUp1)-LN(ImpLow1))/3.29)</f>
        <v>114462.10243558419</v>
      </c>
      <c r="L4946">
        <f>_xlfn.BINOM.INV(BinomTrials,_xlfn.GAMMA.INV(Table3[[#This Row],[RV gamma]],GammaShape2,GammaRate2)/BinomTrials,Table3[[#This Row],[RV binom]])</f>
        <v>1</v>
      </c>
      <c r="M4946" s="1">
        <f>Table3[[#This Row],[Risk 2 simulated occurences]]*_xlfn.LOGNORM.INV(Table3[[#This Row],[RV lognorm]],(LN(ImpLow2)+LN(ImpUp2))/2,(LN(ImpUp2)-LN(ImpLow2))/3.29)</f>
        <v>5723105.1217792127</v>
      </c>
    </row>
    <row r="4947" spans="7:13">
      <c r="G4947">
        <v>0.61733025899963934</v>
      </c>
      <c r="H4947">
        <v>0.15884653858786754</v>
      </c>
      <c r="I4947">
        <v>0.7003628181760958</v>
      </c>
      <c r="J4947">
        <f>_xlfn.BINOM.INV(BinomTrials,_xlfn.GAMMA.INV(Table3[[#This Row],[RV gamma]],GammaShape1,GammaRate1)/BinomTrials,Table3[[#This Row],[RV binom]])</f>
        <v>0</v>
      </c>
      <c r="K4947" s="1">
        <f>Table3[[#This Row],[Risk 1 Simulated occurences]]*_xlfn.LOGNORM.INV(Table3[[#This Row],[RV lognorm]],(LN(ImpLow1)+LN(ImpUp1))/2,(LN(ImpUp1)-LN(ImpLow1))/3.29)</f>
        <v>0</v>
      </c>
      <c r="L4947">
        <f>_xlfn.BINOM.INV(BinomTrials,_xlfn.GAMMA.INV(Table3[[#This Row],[RV gamma]],GammaShape2,GammaRate2)/BinomTrials,Table3[[#This Row],[RV binom]])</f>
        <v>0</v>
      </c>
      <c r="M4947" s="1">
        <f>Table3[[#This Row],[Risk 2 simulated occurences]]*_xlfn.LOGNORM.INV(Table3[[#This Row],[RV lognorm]],(LN(ImpLow2)+LN(ImpUp2))/2,(LN(ImpUp2)-LN(ImpLow2))/3.29)</f>
        <v>0</v>
      </c>
    </row>
    <row r="4948" spans="7:13">
      <c r="G4948">
        <v>0.46966300693790569</v>
      </c>
      <c r="H4948">
        <v>0.73377404628962928</v>
      </c>
      <c r="I4948">
        <v>0.99788508564135292</v>
      </c>
      <c r="J4948">
        <f>_xlfn.BINOM.INV(BinomTrials,_xlfn.GAMMA.INV(Table3[[#This Row],[RV gamma]],GammaShape1,GammaRate1)/BinomTrials,Table3[[#This Row],[RV binom]])</f>
        <v>1</v>
      </c>
      <c r="K4948" s="1">
        <f>Table3[[#This Row],[Risk 1 Simulated occurences]]*_xlfn.LOGNORM.INV(Table3[[#This Row],[RV lognorm]],(LN(ImpLow1)+LN(ImpUp1))/2,(LN(ImpUp1)-LN(ImpLow1))/3.29)</f>
        <v>234126.60318886244</v>
      </c>
      <c r="L4948">
        <f>_xlfn.BINOM.INV(BinomTrials,_xlfn.GAMMA.INV(Table3[[#This Row],[RV gamma]],GammaShape2,GammaRate2)/BinomTrials,Table3[[#This Row],[RV binom]])</f>
        <v>0</v>
      </c>
      <c r="M4948" s="1">
        <f>Table3[[#This Row],[Risk 2 simulated occurences]]*_xlfn.LOGNORM.INV(Table3[[#This Row],[RV lognorm]],(LN(ImpLow2)+LN(ImpUp2))/2,(LN(ImpUp2)-LN(ImpLow2))/3.29)</f>
        <v>0</v>
      </c>
    </row>
    <row r="4949" spans="7:13">
      <c r="G4949">
        <v>0.62615760538082454</v>
      </c>
      <c r="H4949">
        <v>0.54039598980005643</v>
      </c>
      <c r="I4949">
        <v>0.45463437421928832</v>
      </c>
      <c r="J4949">
        <f>_xlfn.BINOM.INV(BinomTrials,_xlfn.GAMMA.INV(Table3[[#This Row],[RV gamma]],GammaShape1,GammaRate1)/BinomTrials,Table3[[#This Row],[RV binom]])</f>
        <v>0</v>
      </c>
      <c r="K4949" s="1">
        <f>Table3[[#This Row],[Risk 1 Simulated occurences]]*_xlfn.LOGNORM.INV(Table3[[#This Row],[RV lognorm]],(LN(ImpLow1)+LN(ImpUp1))/2,(LN(ImpUp1)-LN(ImpLow1))/3.29)</f>
        <v>0</v>
      </c>
      <c r="L4949">
        <f>_xlfn.BINOM.INV(BinomTrials,_xlfn.GAMMA.INV(Table3[[#This Row],[RV gamma]],GammaShape2,GammaRate2)/BinomTrials,Table3[[#This Row],[RV binom]])</f>
        <v>0</v>
      </c>
      <c r="M4949" s="1">
        <f>Table3[[#This Row],[Risk 2 simulated occurences]]*_xlfn.LOGNORM.INV(Table3[[#This Row],[RV lognorm]],(LN(ImpLow2)+LN(ImpUp2))/2,(LN(ImpUp2)-LN(ImpLow2))/3.29)</f>
        <v>0</v>
      </c>
    </row>
    <row r="4950" spans="7:13">
      <c r="G4950">
        <v>0.83087363551877147</v>
      </c>
      <c r="H4950">
        <v>0.43540056954855128</v>
      </c>
      <c r="I4950">
        <v>3.9927503578331087E-2</v>
      </c>
      <c r="J4950">
        <f>_xlfn.BINOM.INV(BinomTrials,_xlfn.GAMMA.INV(Table3[[#This Row],[RV gamma]],GammaShape1,GammaRate1)/BinomTrials,Table3[[#This Row],[RV binom]])</f>
        <v>0</v>
      </c>
      <c r="K4950" s="1">
        <f>Table3[[#This Row],[Risk 1 Simulated occurences]]*_xlfn.LOGNORM.INV(Table3[[#This Row],[RV lognorm]],(LN(ImpLow1)+LN(ImpUp1))/2,(LN(ImpUp1)-LN(ImpLow1))/3.29)</f>
        <v>0</v>
      </c>
      <c r="L4950">
        <f>_xlfn.BINOM.INV(BinomTrials,_xlfn.GAMMA.INV(Table3[[#This Row],[RV gamma]],GammaShape2,GammaRate2)/BinomTrials,Table3[[#This Row],[RV binom]])</f>
        <v>0</v>
      </c>
      <c r="M4950" s="1">
        <f>Table3[[#This Row],[Risk 2 simulated occurences]]*_xlfn.LOGNORM.INV(Table3[[#This Row],[RV lognorm]],(LN(ImpLow2)+LN(ImpUp2))/2,(LN(ImpUp2)-LN(ImpLow2))/3.29)</f>
        <v>0</v>
      </c>
    </row>
    <row r="4951" spans="7:13">
      <c r="G4951">
        <v>0.49319216399136567</v>
      </c>
      <c r="H4951">
        <v>0.77737240250100026</v>
      </c>
      <c r="I4951">
        <v>6.1552641010634901E-2</v>
      </c>
      <c r="J4951">
        <f>_xlfn.BINOM.INV(BinomTrials,_xlfn.GAMMA.INV(Table3[[#This Row],[RV gamma]],GammaShape1,GammaRate1)/BinomTrials,Table3[[#This Row],[RV binom]])</f>
        <v>1</v>
      </c>
      <c r="K4951" s="1">
        <f>Table3[[#This Row],[Risk 1 Simulated occurences]]*_xlfn.LOGNORM.INV(Table3[[#This Row],[RV lognorm]],(LN(ImpLow1)+LN(ImpUp1))/2,(LN(ImpUp1)-LN(ImpLow1))/3.29)</f>
        <v>10748.469362441272</v>
      </c>
      <c r="L4951">
        <f>_xlfn.BINOM.INV(BinomTrials,_xlfn.GAMMA.INV(Table3[[#This Row],[RV gamma]],GammaShape2,GammaRate2)/BinomTrials,Table3[[#This Row],[RV binom]])</f>
        <v>0</v>
      </c>
      <c r="M4951" s="1">
        <f>Table3[[#This Row],[Risk 2 simulated occurences]]*_xlfn.LOGNORM.INV(Table3[[#This Row],[RV lognorm]],(LN(ImpLow2)+LN(ImpUp2))/2,(LN(ImpUp2)-LN(ImpLow2))/3.29)</f>
        <v>0</v>
      </c>
    </row>
    <row r="4952" spans="7:13">
      <c r="G4952">
        <v>8.0700202882615937E-2</v>
      </c>
      <c r="H4952">
        <v>0.29796883431168686</v>
      </c>
      <c r="I4952">
        <v>0.51523746574075779</v>
      </c>
      <c r="J4952">
        <f>_xlfn.BINOM.INV(BinomTrials,_xlfn.GAMMA.INV(Table3[[#This Row],[RV gamma]],GammaShape1,GammaRate1)/BinomTrials,Table3[[#This Row],[RV binom]])</f>
        <v>0</v>
      </c>
      <c r="K4952" s="1">
        <f>Table3[[#This Row],[Risk 1 Simulated occurences]]*_xlfn.LOGNORM.INV(Table3[[#This Row],[RV lognorm]],(LN(ImpLow1)+LN(ImpUp1))/2,(LN(ImpUp1)-LN(ImpLow1))/3.29)</f>
        <v>0</v>
      </c>
      <c r="L4952">
        <f>_xlfn.BINOM.INV(BinomTrials,_xlfn.GAMMA.INV(Table3[[#This Row],[RV gamma]],GammaShape2,GammaRate2)/BinomTrials,Table3[[#This Row],[RV binom]])</f>
        <v>0</v>
      </c>
      <c r="M4952" s="1">
        <f>Table3[[#This Row],[Risk 2 simulated occurences]]*_xlfn.LOGNORM.INV(Table3[[#This Row],[RV lognorm]],(LN(ImpLow2)+LN(ImpUp2))/2,(LN(ImpUp2)-LN(ImpLow2))/3.29)</f>
        <v>0</v>
      </c>
    </row>
    <row r="4953" spans="7:13">
      <c r="G4953">
        <v>0.32830984812616831</v>
      </c>
      <c r="H4953">
        <v>0.96219827652079903</v>
      </c>
      <c r="I4953">
        <v>0.59608670491542981</v>
      </c>
      <c r="J4953">
        <f>_xlfn.BINOM.INV(BinomTrials,_xlfn.GAMMA.INV(Table3[[#This Row],[RV gamma]],GammaShape1,GammaRate1)/BinomTrials,Table3[[#This Row],[RV binom]])</f>
        <v>2</v>
      </c>
      <c r="K4953" s="1">
        <f>Table3[[#This Row],[Risk 1 Simulated occurences]]*_xlfn.LOGNORM.INV(Table3[[#This Row],[RV lognorm]],(LN(ImpLow1)+LN(ImpUp1))/2,(LN(ImpUp1)-LN(ImpLow1))/3.29)</f>
        <v>74982.572670830457</v>
      </c>
      <c r="L4953">
        <f>_xlfn.BINOM.INV(BinomTrials,_xlfn.GAMMA.INV(Table3[[#This Row],[RV gamma]],GammaShape2,GammaRate2)/BinomTrials,Table3[[#This Row],[RV binom]])</f>
        <v>1</v>
      </c>
      <c r="M4953" s="1">
        <f>Table3[[#This Row],[Risk 2 simulated occurences]]*_xlfn.LOGNORM.INV(Table3[[#This Row],[RV lognorm]],(LN(ImpLow2)+LN(ImpUp2))/2,(LN(ImpUp2)-LN(ImpLow2))/3.29)</f>
        <v>3749128.6335415244</v>
      </c>
    </row>
    <row r="4954" spans="7:13">
      <c r="G4954">
        <v>0.90361745651048486</v>
      </c>
      <c r="H4954">
        <v>0.66643348506951405</v>
      </c>
      <c r="I4954">
        <v>0.42924951362854313</v>
      </c>
      <c r="J4954">
        <f>_xlfn.BINOM.INV(BinomTrials,_xlfn.GAMMA.INV(Table3[[#This Row],[RV gamma]],GammaShape1,GammaRate1)/BinomTrials,Table3[[#This Row],[RV binom]])</f>
        <v>1</v>
      </c>
      <c r="K4954" s="1">
        <f>Table3[[#This Row],[Risk 1 Simulated occurences]]*_xlfn.LOGNORM.INV(Table3[[#This Row],[RV lognorm]],(LN(ImpLow1)+LN(ImpUp1))/2,(LN(ImpUp1)-LN(ImpLow1))/3.29)</f>
        <v>27913.222643922756</v>
      </c>
      <c r="L4954">
        <f>_xlfn.BINOM.INV(BinomTrials,_xlfn.GAMMA.INV(Table3[[#This Row],[RV gamma]],GammaShape2,GammaRate2)/BinomTrials,Table3[[#This Row],[RV binom]])</f>
        <v>0</v>
      </c>
      <c r="M4954" s="1">
        <f>Table3[[#This Row],[Risk 2 simulated occurences]]*_xlfn.LOGNORM.INV(Table3[[#This Row],[RV lognorm]],(LN(ImpLow2)+LN(ImpUp2))/2,(LN(ImpUp2)-LN(ImpLow2))/3.29)</f>
        <v>0</v>
      </c>
    </row>
    <row r="4955" spans="7:13">
      <c r="G4955">
        <v>9.8591571719661153E-2</v>
      </c>
      <c r="H4955">
        <v>0.74758356332200748</v>
      </c>
      <c r="I4955">
        <v>0.39657555492435376</v>
      </c>
      <c r="J4955">
        <f>_xlfn.BINOM.INV(BinomTrials,_xlfn.GAMMA.INV(Table3[[#This Row],[RV gamma]],GammaShape1,GammaRate1)/BinomTrials,Table3[[#This Row],[RV binom]])</f>
        <v>1</v>
      </c>
      <c r="K4955" s="1">
        <f>Table3[[#This Row],[Risk 1 Simulated occurences]]*_xlfn.LOGNORM.INV(Table3[[#This Row],[RV lognorm]],(LN(ImpLow1)+LN(ImpUp1))/2,(LN(ImpUp1)-LN(ImpLow1))/3.29)</f>
        <v>26320.709168290883</v>
      </c>
      <c r="L4955">
        <f>_xlfn.BINOM.INV(BinomTrials,_xlfn.GAMMA.INV(Table3[[#This Row],[RV gamma]],GammaShape2,GammaRate2)/BinomTrials,Table3[[#This Row],[RV binom]])</f>
        <v>0</v>
      </c>
      <c r="M4955" s="1">
        <f>Table3[[#This Row],[Risk 2 simulated occurences]]*_xlfn.LOGNORM.INV(Table3[[#This Row],[RV lognorm]],(LN(ImpLow2)+LN(ImpUp2))/2,(LN(ImpUp2)-LN(ImpLow2))/3.29)</f>
        <v>0</v>
      </c>
    </row>
    <row r="4956" spans="7:13">
      <c r="G4956">
        <v>2.8545892345041918E-2</v>
      </c>
      <c r="H4956">
        <v>0.63694875297925846</v>
      </c>
      <c r="I4956">
        <v>0.24535161361347493</v>
      </c>
      <c r="J4956">
        <f>_xlfn.BINOM.INV(BinomTrials,_xlfn.GAMMA.INV(Table3[[#This Row],[RV gamma]],GammaShape1,GammaRate1)/BinomTrials,Table3[[#This Row],[RV binom]])</f>
        <v>0</v>
      </c>
      <c r="K4956" s="1">
        <f>Table3[[#This Row],[Risk 1 Simulated occurences]]*_xlfn.LOGNORM.INV(Table3[[#This Row],[RV lognorm]],(LN(ImpLow1)+LN(ImpUp1))/2,(LN(ImpUp1)-LN(ImpLow1))/3.29)</f>
        <v>0</v>
      </c>
      <c r="L4956">
        <f>_xlfn.BINOM.INV(BinomTrials,_xlfn.GAMMA.INV(Table3[[#This Row],[RV gamma]],GammaShape2,GammaRate2)/BinomTrials,Table3[[#This Row],[RV binom]])</f>
        <v>0</v>
      </c>
      <c r="M4956" s="1">
        <f>Table3[[#This Row],[Risk 2 simulated occurences]]*_xlfn.LOGNORM.INV(Table3[[#This Row],[RV lognorm]],(LN(ImpLow2)+LN(ImpUp2))/2,(LN(ImpUp2)-LN(ImpLow2))/3.29)</f>
        <v>0</v>
      </c>
    </row>
    <row r="4957" spans="7:13">
      <c r="G4957">
        <v>0.77081264311951248</v>
      </c>
      <c r="H4957">
        <v>0.19769132239636561</v>
      </c>
      <c r="I4957">
        <v>0.62457000167321874</v>
      </c>
      <c r="J4957">
        <f>_xlfn.BINOM.INV(BinomTrials,_xlfn.GAMMA.INV(Table3[[#This Row],[RV gamma]],GammaShape1,GammaRate1)/BinomTrials,Table3[[#This Row],[RV binom]])</f>
        <v>0</v>
      </c>
      <c r="K4957" s="1">
        <f>Table3[[#This Row],[Risk 1 Simulated occurences]]*_xlfn.LOGNORM.INV(Table3[[#This Row],[RV lognorm]],(LN(ImpLow1)+LN(ImpUp1))/2,(LN(ImpUp1)-LN(ImpLow1))/3.29)</f>
        <v>0</v>
      </c>
      <c r="L4957">
        <f>_xlfn.BINOM.INV(BinomTrials,_xlfn.GAMMA.INV(Table3[[#This Row],[RV gamma]],GammaShape2,GammaRate2)/BinomTrials,Table3[[#This Row],[RV binom]])</f>
        <v>0</v>
      </c>
      <c r="M4957" s="1">
        <f>Table3[[#This Row],[Risk 2 simulated occurences]]*_xlfn.LOGNORM.INV(Table3[[#This Row],[RV lognorm]],(LN(ImpLow2)+LN(ImpUp2))/2,(LN(ImpUp2)-LN(ImpLow2))/3.29)</f>
        <v>0</v>
      </c>
    </row>
    <row r="4958" spans="7:13">
      <c r="G4958">
        <v>4.809290964533245E-2</v>
      </c>
      <c r="H4958">
        <v>0.59805551571680959</v>
      </c>
      <c r="I4958">
        <v>0.14801812178828666</v>
      </c>
      <c r="J4958">
        <f>_xlfn.BINOM.INV(BinomTrials,_xlfn.GAMMA.INV(Table3[[#This Row],[RV gamma]],GammaShape1,GammaRate1)/BinomTrials,Table3[[#This Row],[RV binom]])</f>
        <v>0</v>
      </c>
      <c r="K4958" s="1">
        <f>Table3[[#This Row],[Risk 1 Simulated occurences]]*_xlfn.LOGNORM.INV(Table3[[#This Row],[RV lognorm]],(LN(ImpLow1)+LN(ImpUp1))/2,(LN(ImpUp1)-LN(ImpLow1))/3.29)</f>
        <v>0</v>
      </c>
      <c r="L4958">
        <f>_xlfn.BINOM.INV(BinomTrials,_xlfn.GAMMA.INV(Table3[[#This Row],[RV gamma]],GammaShape2,GammaRate2)/BinomTrials,Table3[[#This Row],[RV binom]])</f>
        <v>0</v>
      </c>
      <c r="M4958" s="1">
        <f>Table3[[#This Row],[Risk 2 simulated occurences]]*_xlfn.LOGNORM.INV(Table3[[#This Row],[RV lognorm]],(LN(ImpLow2)+LN(ImpUp2))/2,(LN(ImpUp2)-LN(ImpLow2))/3.29)</f>
        <v>0</v>
      </c>
    </row>
    <row r="4959" spans="7:13">
      <c r="G4959">
        <v>0.29753240910243822</v>
      </c>
      <c r="H4959">
        <v>0.51905265241817233</v>
      </c>
      <c r="I4959">
        <v>0.74057289573390639</v>
      </c>
      <c r="J4959">
        <f>_xlfn.BINOM.INV(BinomTrials,_xlfn.GAMMA.INV(Table3[[#This Row],[RV gamma]],GammaShape1,GammaRate1)/BinomTrials,Table3[[#This Row],[RV binom]])</f>
        <v>0</v>
      </c>
      <c r="K4959" s="1">
        <f>Table3[[#This Row],[Risk 1 Simulated occurences]]*_xlfn.LOGNORM.INV(Table3[[#This Row],[RV lognorm]],(LN(ImpLow1)+LN(ImpUp1))/2,(LN(ImpUp1)-LN(ImpLow1))/3.29)</f>
        <v>0</v>
      </c>
      <c r="L4959">
        <f>_xlfn.BINOM.INV(BinomTrials,_xlfn.GAMMA.INV(Table3[[#This Row],[RV gamma]],GammaShape2,GammaRate2)/BinomTrials,Table3[[#This Row],[RV binom]])</f>
        <v>0</v>
      </c>
      <c r="M4959" s="1">
        <f>Table3[[#This Row],[Risk 2 simulated occurences]]*_xlfn.LOGNORM.INV(Table3[[#This Row],[RV lognorm]],(LN(ImpLow2)+LN(ImpUp2))/2,(LN(ImpUp2)-LN(ImpLow2))/3.29)</f>
        <v>0</v>
      </c>
    </row>
    <row r="4960" spans="7:13">
      <c r="G4960">
        <v>0.62719978467896575</v>
      </c>
      <c r="H4960">
        <v>0.71792919222169049</v>
      </c>
      <c r="I4960">
        <v>0.80865859976441534</v>
      </c>
      <c r="J4960">
        <f>_xlfn.BINOM.INV(BinomTrials,_xlfn.GAMMA.INV(Table3[[#This Row],[RV gamma]],GammaShape1,GammaRate1)/BinomTrials,Table3[[#This Row],[RV binom]])</f>
        <v>1</v>
      </c>
      <c r="K4960" s="1">
        <f>Table3[[#This Row],[Risk 1 Simulated occurences]]*_xlfn.LOGNORM.INV(Table3[[#This Row],[RV lognorm]],(LN(ImpLow1)+LN(ImpUp1))/2,(LN(ImpUp1)-LN(ImpLow1))/3.29)</f>
        <v>58255.7162089825</v>
      </c>
      <c r="L4960">
        <f>_xlfn.BINOM.INV(BinomTrials,_xlfn.GAMMA.INV(Table3[[#This Row],[RV gamma]],GammaShape2,GammaRate2)/BinomTrials,Table3[[#This Row],[RV binom]])</f>
        <v>0</v>
      </c>
      <c r="M4960" s="1">
        <f>Table3[[#This Row],[Risk 2 simulated occurences]]*_xlfn.LOGNORM.INV(Table3[[#This Row],[RV lognorm]],(LN(ImpLow2)+LN(ImpUp2))/2,(LN(ImpUp2)-LN(ImpLow2))/3.29)</f>
        <v>0</v>
      </c>
    </row>
    <row r="4961" spans="7:13">
      <c r="G4961">
        <v>0.34678109937663243</v>
      </c>
      <c r="H4961">
        <v>0.23593366995264481</v>
      </c>
      <c r="I4961">
        <v>0.12508624052865722</v>
      </c>
      <c r="J4961">
        <f>_xlfn.BINOM.INV(BinomTrials,_xlfn.GAMMA.INV(Table3[[#This Row],[RV gamma]],GammaShape1,GammaRate1)/BinomTrials,Table3[[#This Row],[RV binom]])</f>
        <v>0</v>
      </c>
      <c r="K4961" s="1">
        <f>Table3[[#This Row],[Risk 1 Simulated occurences]]*_xlfn.LOGNORM.INV(Table3[[#This Row],[RV lognorm]],(LN(ImpLow1)+LN(ImpUp1))/2,(LN(ImpUp1)-LN(ImpLow1))/3.29)</f>
        <v>0</v>
      </c>
      <c r="L4961">
        <f>_xlfn.BINOM.INV(BinomTrials,_xlfn.GAMMA.INV(Table3[[#This Row],[RV gamma]],GammaShape2,GammaRate2)/BinomTrials,Table3[[#This Row],[RV binom]])</f>
        <v>0</v>
      </c>
      <c r="M4961" s="1">
        <f>Table3[[#This Row],[Risk 2 simulated occurences]]*_xlfn.LOGNORM.INV(Table3[[#This Row],[RV lognorm]],(LN(ImpLow2)+LN(ImpUp2))/2,(LN(ImpUp2)-LN(ImpLow2))/3.29)</f>
        <v>0</v>
      </c>
    </row>
    <row r="4962" spans="7:13">
      <c r="G4962">
        <v>0.34993722306095865</v>
      </c>
      <c r="H4962">
        <v>0.3371908941013696</v>
      </c>
      <c r="I4962">
        <v>0.32444456514178055</v>
      </c>
      <c r="J4962">
        <f>_xlfn.BINOM.INV(BinomTrials,_xlfn.GAMMA.INV(Table3[[#This Row],[RV gamma]],GammaShape1,GammaRate1)/BinomTrials,Table3[[#This Row],[RV binom]])</f>
        <v>0</v>
      </c>
      <c r="K4962" s="1">
        <f>Table3[[#This Row],[Risk 1 Simulated occurences]]*_xlfn.LOGNORM.INV(Table3[[#This Row],[RV lognorm]],(LN(ImpLow1)+LN(ImpUp1))/2,(LN(ImpUp1)-LN(ImpLow1))/3.29)</f>
        <v>0</v>
      </c>
      <c r="L4962">
        <f>_xlfn.BINOM.INV(BinomTrials,_xlfn.GAMMA.INV(Table3[[#This Row],[RV gamma]],GammaShape2,GammaRate2)/BinomTrials,Table3[[#This Row],[RV binom]])</f>
        <v>0</v>
      </c>
      <c r="M4962" s="1">
        <f>Table3[[#This Row],[Risk 2 simulated occurences]]*_xlfn.LOGNORM.INV(Table3[[#This Row],[RV lognorm]],(LN(ImpLow2)+LN(ImpUp2))/2,(LN(ImpUp2)-LN(ImpLow2))/3.29)</f>
        <v>0</v>
      </c>
    </row>
    <row r="4963" spans="7:13">
      <c r="G4963">
        <v>0.39490798553214779</v>
      </c>
      <c r="H4963">
        <v>0.16735716171905266</v>
      </c>
      <c r="I4963">
        <v>0.93980633790595747</v>
      </c>
      <c r="J4963">
        <f>_xlfn.BINOM.INV(BinomTrials,_xlfn.GAMMA.INV(Table3[[#This Row],[RV gamma]],GammaShape1,GammaRate1)/BinomTrials,Table3[[#This Row],[RV binom]])</f>
        <v>0</v>
      </c>
      <c r="K4963" s="1">
        <f>Table3[[#This Row],[Risk 1 Simulated occurences]]*_xlfn.LOGNORM.INV(Table3[[#This Row],[RV lognorm]],(LN(ImpLow1)+LN(ImpUp1))/2,(LN(ImpUp1)-LN(ImpLow1))/3.29)</f>
        <v>0</v>
      </c>
      <c r="L4963">
        <f>_xlfn.BINOM.INV(BinomTrials,_xlfn.GAMMA.INV(Table3[[#This Row],[RV gamma]],GammaShape2,GammaRate2)/BinomTrials,Table3[[#This Row],[RV binom]])</f>
        <v>0</v>
      </c>
      <c r="M4963" s="1">
        <f>Table3[[#This Row],[Risk 2 simulated occurences]]*_xlfn.LOGNORM.INV(Table3[[#This Row],[RV lognorm]],(LN(ImpLow2)+LN(ImpUp2))/2,(LN(ImpUp2)-LN(ImpLow2))/3.29)</f>
        <v>0</v>
      </c>
    </row>
    <row r="4964" spans="7:13">
      <c r="G4964">
        <v>0.21851283880812714</v>
      </c>
      <c r="H4964">
        <v>0.7718170121180904</v>
      </c>
      <c r="I4964">
        <v>0.32512118542805368</v>
      </c>
      <c r="J4964">
        <f>_xlfn.BINOM.INV(BinomTrials,_xlfn.GAMMA.INV(Table3[[#This Row],[RV gamma]],GammaShape1,GammaRate1)/BinomTrials,Table3[[#This Row],[RV binom]])</f>
        <v>1</v>
      </c>
      <c r="K4964" s="1">
        <f>Table3[[#This Row],[Risk 1 Simulated occurences]]*_xlfn.LOGNORM.INV(Table3[[#This Row],[RV lognorm]],(LN(ImpLow1)+LN(ImpUp1))/2,(LN(ImpUp1)-LN(ImpLow1))/3.29)</f>
        <v>23023.995733429154</v>
      </c>
      <c r="L4964">
        <f>_xlfn.BINOM.INV(BinomTrials,_xlfn.GAMMA.INV(Table3[[#This Row],[RV gamma]],GammaShape2,GammaRate2)/BinomTrials,Table3[[#This Row],[RV binom]])</f>
        <v>0</v>
      </c>
      <c r="M4964" s="1">
        <f>Table3[[#This Row],[Risk 2 simulated occurences]]*_xlfn.LOGNORM.INV(Table3[[#This Row],[RV lognorm]],(LN(ImpLow2)+LN(ImpUp2))/2,(LN(ImpUp2)-LN(ImpLow2))/3.29)</f>
        <v>0</v>
      </c>
    </row>
    <row r="4965" spans="7:13">
      <c r="G4965">
        <v>0.54528184819281189</v>
      </c>
      <c r="H4965">
        <v>0.92852266874561207</v>
      </c>
      <c r="I4965">
        <v>0.31176348929841236</v>
      </c>
      <c r="J4965">
        <f>_xlfn.BINOM.INV(BinomTrials,_xlfn.GAMMA.INV(Table3[[#This Row],[RV gamma]],GammaShape1,GammaRate1)/BinomTrials,Table3[[#This Row],[RV binom]])</f>
        <v>2</v>
      </c>
      <c r="K4965" s="1">
        <f>Table3[[#This Row],[Risk 1 Simulated occurences]]*_xlfn.LOGNORM.INV(Table3[[#This Row],[RV lognorm]],(LN(ImpLow1)+LN(ImpUp1))/2,(LN(ImpUp1)-LN(ImpLow1))/3.29)</f>
        <v>44857.294437604221</v>
      </c>
      <c r="L4965">
        <f>_xlfn.BINOM.INV(BinomTrials,_xlfn.GAMMA.INV(Table3[[#This Row],[RV gamma]],GammaShape2,GammaRate2)/BinomTrials,Table3[[#This Row],[RV binom]])</f>
        <v>1</v>
      </c>
      <c r="M4965" s="1">
        <f>Table3[[#This Row],[Risk 2 simulated occurences]]*_xlfn.LOGNORM.INV(Table3[[#This Row],[RV lognorm]],(LN(ImpLow2)+LN(ImpUp2))/2,(LN(ImpUp2)-LN(ImpLow2))/3.29)</f>
        <v>2242864.7218802082</v>
      </c>
    </row>
    <row r="4966" spans="7:13">
      <c r="G4966">
        <v>0.55202257658914788</v>
      </c>
      <c r="H4966">
        <v>0.68049360750266052</v>
      </c>
      <c r="I4966">
        <v>0.80896463841617328</v>
      </c>
      <c r="J4966">
        <f>_xlfn.BINOM.INV(BinomTrials,_xlfn.GAMMA.INV(Table3[[#This Row],[RV gamma]],GammaShape1,GammaRate1)/BinomTrials,Table3[[#This Row],[RV binom]])</f>
        <v>1</v>
      </c>
      <c r="K4966" s="1">
        <f>Table3[[#This Row],[Risk 1 Simulated occurences]]*_xlfn.LOGNORM.INV(Table3[[#This Row],[RV lognorm]],(LN(ImpLow1)+LN(ImpUp1))/2,(LN(ImpUp1)-LN(ImpLow1))/3.29)</f>
        <v>58301.539769662682</v>
      </c>
      <c r="L4966">
        <f>_xlfn.BINOM.INV(BinomTrials,_xlfn.GAMMA.INV(Table3[[#This Row],[RV gamma]],GammaShape2,GammaRate2)/BinomTrials,Table3[[#This Row],[RV binom]])</f>
        <v>0</v>
      </c>
      <c r="M4966" s="1">
        <f>Table3[[#This Row],[Risk 2 simulated occurences]]*_xlfn.LOGNORM.INV(Table3[[#This Row],[RV lognorm]],(LN(ImpLow2)+LN(ImpUp2))/2,(LN(ImpUp2)-LN(ImpLow2))/3.29)</f>
        <v>0</v>
      </c>
    </row>
    <row r="4967" spans="7:13">
      <c r="G4967">
        <v>0.84344473380755858</v>
      </c>
      <c r="H4967">
        <v>5.606129721554988E-2</v>
      </c>
      <c r="I4967">
        <v>0.26867786062354121</v>
      </c>
      <c r="J4967">
        <f>_xlfn.BINOM.INV(BinomTrials,_xlfn.GAMMA.INV(Table3[[#This Row],[RV gamma]],GammaShape1,GammaRate1)/BinomTrials,Table3[[#This Row],[RV binom]])</f>
        <v>0</v>
      </c>
      <c r="K4967" s="1">
        <f>Table3[[#This Row],[Risk 1 Simulated occurences]]*_xlfn.LOGNORM.INV(Table3[[#This Row],[RV lognorm]],(LN(ImpLow1)+LN(ImpUp1))/2,(LN(ImpUp1)-LN(ImpLow1))/3.29)</f>
        <v>0</v>
      </c>
      <c r="L4967">
        <f>_xlfn.BINOM.INV(BinomTrials,_xlfn.GAMMA.INV(Table3[[#This Row],[RV gamma]],GammaShape2,GammaRate2)/BinomTrials,Table3[[#This Row],[RV binom]])</f>
        <v>0</v>
      </c>
      <c r="M4967" s="1">
        <f>Table3[[#This Row],[Risk 2 simulated occurences]]*_xlfn.LOGNORM.INV(Table3[[#This Row],[RV lognorm]],(LN(ImpLow2)+LN(ImpUp2))/2,(LN(ImpUp2)-LN(ImpLow2))/3.29)</f>
        <v>0</v>
      </c>
    </row>
    <row r="4968" spans="7:13">
      <c r="G4968">
        <v>0.77564110363630634</v>
      </c>
      <c r="H4968">
        <v>0.22222230174682212</v>
      </c>
      <c r="I4968">
        <v>0.66880349985733789</v>
      </c>
      <c r="J4968">
        <f>_xlfn.BINOM.INV(BinomTrials,_xlfn.GAMMA.INV(Table3[[#This Row],[RV gamma]],GammaShape1,GammaRate1)/BinomTrials,Table3[[#This Row],[RV binom]])</f>
        <v>0</v>
      </c>
      <c r="K4968" s="1">
        <f>Table3[[#This Row],[Risk 1 Simulated occurences]]*_xlfn.LOGNORM.INV(Table3[[#This Row],[RV lognorm]],(LN(ImpLow1)+LN(ImpUp1))/2,(LN(ImpUp1)-LN(ImpLow1))/3.29)</f>
        <v>0</v>
      </c>
      <c r="L4968">
        <f>_xlfn.BINOM.INV(BinomTrials,_xlfn.GAMMA.INV(Table3[[#This Row],[RV gamma]],GammaShape2,GammaRate2)/BinomTrials,Table3[[#This Row],[RV binom]])</f>
        <v>0</v>
      </c>
      <c r="M4968" s="1">
        <f>Table3[[#This Row],[Risk 2 simulated occurences]]*_xlfn.LOGNORM.INV(Table3[[#This Row],[RV lognorm]],(LN(ImpLow2)+LN(ImpUp2))/2,(LN(ImpUp2)-LN(ImpLow2))/3.29)</f>
        <v>0</v>
      </c>
    </row>
    <row r="4969" spans="7:13">
      <c r="G4969">
        <v>0.2000288153998688</v>
      </c>
      <c r="H4969">
        <v>0.89022545883908188</v>
      </c>
      <c r="I4969">
        <v>0.58042210227829505</v>
      </c>
      <c r="J4969">
        <f>_xlfn.BINOM.INV(BinomTrials,_xlfn.GAMMA.INV(Table3[[#This Row],[RV gamma]],GammaShape1,GammaRate1)/BinomTrials,Table3[[#This Row],[RV binom]])</f>
        <v>1</v>
      </c>
      <c r="K4969" s="1">
        <f>Table3[[#This Row],[Risk 1 Simulated occurences]]*_xlfn.LOGNORM.INV(Table3[[#This Row],[RV lognorm]],(LN(ImpLow1)+LN(ImpUp1))/2,(LN(ImpUp1)-LN(ImpLow1))/3.29)</f>
        <v>36449.707984563167</v>
      </c>
      <c r="L4969">
        <f>_xlfn.BINOM.INV(BinomTrials,_xlfn.GAMMA.INV(Table3[[#This Row],[RV gamma]],GammaShape2,GammaRate2)/BinomTrials,Table3[[#This Row],[RV binom]])</f>
        <v>1</v>
      </c>
      <c r="M4969" s="1">
        <f>Table3[[#This Row],[Risk 2 simulated occurences]]*_xlfn.LOGNORM.INV(Table3[[#This Row],[RV lognorm]],(LN(ImpLow2)+LN(ImpUp2))/2,(LN(ImpUp2)-LN(ImpLow2))/3.29)</f>
        <v>3644970.7984563187</v>
      </c>
    </row>
    <row r="4970" spans="7:13">
      <c r="G4970">
        <v>0.88430042559481248</v>
      </c>
      <c r="H4970">
        <v>1.9286708449612701E-2</v>
      </c>
      <c r="I4970">
        <v>0.15427299130441294</v>
      </c>
      <c r="J4970">
        <f>_xlfn.BINOM.INV(BinomTrials,_xlfn.GAMMA.INV(Table3[[#This Row],[RV gamma]],GammaShape1,GammaRate1)/BinomTrials,Table3[[#This Row],[RV binom]])</f>
        <v>0</v>
      </c>
      <c r="K4970" s="1">
        <f>Table3[[#This Row],[Risk 1 Simulated occurences]]*_xlfn.LOGNORM.INV(Table3[[#This Row],[RV lognorm]],(LN(ImpLow1)+LN(ImpUp1))/2,(LN(ImpUp1)-LN(ImpLow1))/3.29)</f>
        <v>0</v>
      </c>
      <c r="L4970">
        <f>_xlfn.BINOM.INV(BinomTrials,_xlfn.GAMMA.INV(Table3[[#This Row],[RV gamma]],GammaShape2,GammaRate2)/BinomTrials,Table3[[#This Row],[RV binom]])</f>
        <v>0</v>
      </c>
      <c r="M4970" s="1">
        <f>Table3[[#This Row],[Risk 2 simulated occurences]]*_xlfn.LOGNORM.INV(Table3[[#This Row],[RV lognorm]],(LN(ImpLow2)+LN(ImpUp2))/2,(LN(ImpUp2)-LN(ImpLow2))/3.29)</f>
        <v>0</v>
      </c>
    </row>
    <row r="4971" spans="7:13">
      <c r="G4971">
        <v>0.4372529720129692</v>
      </c>
      <c r="H4971">
        <v>0.15170891264067446</v>
      </c>
      <c r="I4971">
        <v>0.86616485326837978</v>
      </c>
      <c r="J4971">
        <f>_xlfn.BINOM.INV(BinomTrials,_xlfn.GAMMA.INV(Table3[[#This Row],[RV gamma]],GammaShape1,GammaRate1)/BinomTrials,Table3[[#This Row],[RV binom]])</f>
        <v>0</v>
      </c>
      <c r="K4971" s="1">
        <f>Table3[[#This Row],[Risk 1 Simulated occurences]]*_xlfn.LOGNORM.INV(Table3[[#This Row],[RV lognorm]],(LN(ImpLow1)+LN(ImpUp1))/2,(LN(ImpUp1)-LN(ImpLow1))/3.29)</f>
        <v>0</v>
      </c>
      <c r="L4971">
        <f>_xlfn.BINOM.INV(BinomTrials,_xlfn.GAMMA.INV(Table3[[#This Row],[RV gamma]],GammaShape2,GammaRate2)/BinomTrials,Table3[[#This Row],[RV binom]])</f>
        <v>0</v>
      </c>
      <c r="M4971" s="1">
        <f>Table3[[#This Row],[Risk 2 simulated occurences]]*_xlfn.LOGNORM.INV(Table3[[#This Row],[RV lognorm]],(LN(ImpLow2)+LN(ImpUp2))/2,(LN(ImpUp2)-LN(ImpLow2))/3.29)</f>
        <v>0</v>
      </c>
    </row>
    <row r="4972" spans="7:13">
      <c r="G4972">
        <v>0.91070062197311807</v>
      </c>
      <c r="H4972">
        <v>0.77169475181572822</v>
      </c>
      <c r="I4972">
        <v>0.63268888165833848</v>
      </c>
      <c r="J4972">
        <f>_xlfn.BINOM.INV(BinomTrials,_xlfn.GAMMA.INV(Table3[[#This Row],[RV gamma]],GammaShape1,GammaRate1)/BinomTrials,Table3[[#This Row],[RV binom]])</f>
        <v>1</v>
      </c>
      <c r="K4972" s="1">
        <f>Table3[[#This Row],[Risk 1 Simulated occurences]]*_xlfn.LOGNORM.INV(Table3[[#This Row],[RV lognorm]],(LN(ImpLow1)+LN(ImpUp1))/2,(LN(ImpUp1)-LN(ImpLow1))/3.29)</f>
        <v>40089.853350778227</v>
      </c>
      <c r="L4972">
        <f>_xlfn.BINOM.INV(BinomTrials,_xlfn.GAMMA.INV(Table3[[#This Row],[RV gamma]],GammaShape2,GammaRate2)/BinomTrials,Table3[[#This Row],[RV binom]])</f>
        <v>0</v>
      </c>
      <c r="M4972" s="1">
        <f>Table3[[#This Row],[Risk 2 simulated occurences]]*_xlfn.LOGNORM.INV(Table3[[#This Row],[RV lognorm]],(LN(ImpLow2)+LN(ImpUp2))/2,(LN(ImpUp2)-LN(ImpLow2))/3.29)</f>
        <v>0</v>
      </c>
    </row>
    <row r="4973" spans="7:13">
      <c r="G4973">
        <v>0.14535350219595874</v>
      </c>
      <c r="H4973">
        <v>0.87369376694489909</v>
      </c>
      <c r="I4973">
        <v>0.60203403169383951</v>
      </c>
      <c r="J4973">
        <f>_xlfn.BINOM.INV(BinomTrials,_xlfn.GAMMA.INV(Table3[[#This Row],[RV gamma]],GammaShape1,GammaRate1)/BinomTrials,Table3[[#This Row],[RV binom]])</f>
        <v>1</v>
      </c>
      <c r="K4973" s="1">
        <f>Table3[[#This Row],[Risk 1 Simulated occurences]]*_xlfn.LOGNORM.INV(Table3[[#This Row],[RV lognorm]],(LN(ImpLow1)+LN(ImpUp1))/2,(LN(ImpUp1)-LN(ImpLow1))/3.29)</f>
        <v>37897.148148296998</v>
      </c>
      <c r="L4973">
        <f>_xlfn.BINOM.INV(BinomTrials,_xlfn.GAMMA.INV(Table3[[#This Row],[RV gamma]],GammaShape2,GammaRate2)/BinomTrials,Table3[[#This Row],[RV binom]])</f>
        <v>1</v>
      </c>
      <c r="M4973" s="1">
        <f>Table3[[#This Row],[Risk 2 simulated occurences]]*_xlfn.LOGNORM.INV(Table3[[#This Row],[RV lognorm]],(LN(ImpLow2)+LN(ImpUp2))/2,(LN(ImpUp2)-LN(ImpLow2))/3.29)</f>
        <v>3789714.8148297016</v>
      </c>
    </row>
    <row r="4974" spans="7:13">
      <c r="G4974">
        <v>0.95631140747867127</v>
      </c>
      <c r="H4974">
        <v>0.1711410429194295</v>
      </c>
      <c r="I4974">
        <v>0.38597067836018778</v>
      </c>
      <c r="J4974">
        <f>_xlfn.BINOM.INV(BinomTrials,_xlfn.GAMMA.INV(Table3[[#This Row],[RV gamma]],GammaShape1,GammaRate1)/BinomTrials,Table3[[#This Row],[RV binom]])</f>
        <v>0</v>
      </c>
      <c r="K4974" s="1">
        <f>Table3[[#This Row],[Risk 1 Simulated occurences]]*_xlfn.LOGNORM.INV(Table3[[#This Row],[RV lognorm]],(LN(ImpLow1)+LN(ImpUp1))/2,(LN(ImpUp1)-LN(ImpLow1))/3.29)</f>
        <v>0</v>
      </c>
      <c r="L4974">
        <f>_xlfn.BINOM.INV(BinomTrials,_xlfn.GAMMA.INV(Table3[[#This Row],[RV gamma]],GammaShape2,GammaRate2)/BinomTrials,Table3[[#This Row],[RV binom]])</f>
        <v>0</v>
      </c>
      <c r="M4974" s="1">
        <f>Table3[[#This Row],[Risk 2 simulated occurences]]*_xlfn.LOGNORM.INV(Table3[[#This Row],[RV lognorm]],(LN(ImpLow2)+LN(ImpUp2))/2,(LN(ImpUp2)-LN(ImpLow2))/3.29)</f>
        <v>0</v>
      </c>
    </row>
    <row r="4975" spans="7:13">
      <c r="G4975">
        <v>0.72582549402761531</v>
      </c>
      <c r="H4975">
        <v>0.36750834685168615</v>
      </c>
      <c r="I4975">
        <v>9.1911996757570655E-3</v>
      </c>
      <c r="J4975">
        <f>_xlfn.BINOM.INV(BinomTrials,_xlfn.GAMMA.INV(Table3[[#This Row],[RV gamma]],GammaShape1,GammaRate1)/BinomTrials,Table3[[#This Row],[RV binom]])</f>
        <v>0</v>
      </c>
      <c r="K4975" s="1">
        <f>Table3[[#This Row],[Risk 1 Simulated occurences]]*_xlfn.LOGNORM.INV(Table3[[#This Row],[RV lognorm]],(LN(ImpLow1)+LN(ImpUp1))/2,(LN(ImpUp1)-LN(ImpLow1))/3.29)</f>
        <v>0</v>
      </c>
      <c r="L4975">
        <f>_xlfn.BINOM.INV(BinomTrials,_xlfn.GAMMA.INV(Table3[[#This Row],[RV gamma]],GammaShape2,GammaRate2)/BinomTrials,Table3[[#This Row],[RV binom]])</f>
        <v>0</v>
      </c>
      <c r="M4975" s="1">
        <f>Table3[[#This Row],[Risk 2 simulated occurences]]*_xlfn.LOGNORM.INV(Table3[[#This Row],[RV lognorm]],(LN(ImpLow2)+LN(ImpUp2))/2,(LN(ImpUp2)-LN(ImpLow2))/3.29)</f>
        <v>0</v>
      </c>
    </row>
    <row r="4976" spans="7:13">
      <c r="G4976">
        <v>0.94907812213016585</v>
      </c>
      <c r="H4976">
        <v>0.71278553628958086</v>
      </c>
      <c r="I4976">
        <v>0.47649295044899592</v>
      </c>
      <c r="J4976">
        <f>_xlfn.BINOM.INV(BinomTrials,_xlfn.GAMMA.INV(Table3[[#This Row],[RV gamma]],GammaShape1,GammaRate1)/BinomTrials,Table3[[#This Row],[RV binom]])</f>
        <v>1</v>
      </c>
      <c r="K4976" s="1">
        <f>Table3[[#This Row],[Risk 1 Simulated occurences]]*_xlfn.LOGNORM.INV(Table3[[#This Row],[RV lognorm]],(LN(ImpLow1)+LN(ImpUp1))/2,(LN(ImpUp1)-LN(ImpLow1))/3.29)</f>
        <v>30344.484568003823</v>
      </c>
      <c r="L4976">
        <f>_xlfn.BINOM.INV(BinomTrials,_xlfn.GAMMA.INV(Table3[[#This Row],[RV gamma]],GammaShape2,GammaRate2)/BinomTrials,Table3[[#This Row],[RV binom]])</f>
        <v>0</v>
      </c>
      <c r="M4976" s="1">
        <f>Table3[[#This Row],[Risk 2 simulated occurences]]*_xlfn.LOGNORM.INV(Table3[[#This Row],[RV lognorm]],(LN(ImpLow2)+LN(ImpUp2))/2,(LN(ImpUp2)-LN(ImpLow2))/3.29)</f>
        <v>0</v>
      </c>
    </row>
    <row r="4977" spans="7:13">
      <c r="G4977">
        <v>0.15599864169768926</v>
      </c>
      <c r="H4977">
        <v>0.7865084189858792</v>
      </c>
      <c r="I4977">
        <v>0.41701819627406922</v>
      </c>
      <c r="J4977">
        <f>_xlfn.BINOM.INV(BinomTrials,_xlfn.GAMMA.INV(Table3[[#This Row],[RV gamma]],GammaShape1,GammaRate1)/BinomTrials,Table3[[#This Row],[RV binom]])</f>
        <v>1</v>
      </c>
      <c r="K4977" s="1">
        <f>Table3[[#This Row],[Risk 1 Simulated occurences]]*_xlfn.LOGNORM.INV(Table3[[#This Row],[RV lognorm]],(LN(ImpLow1)+LN(ImpUp1))/2,(LN(ImpUp1)-LN(ImpLow1))/3.29)</f>
        <v>27309.503194506306</v>
      </c>
      <c r="L4977">
        <f>_xlfn.BINOM.INV(BinomTrials,_xlfn.GAMMA.INV(Table3[[#This Row],[RV gamma]],GammaShape2,GammaRate2)/BinomTrials,Table3[[#This Row],[RV binom]])</f>
        <v>0</v>
      </c>
      <c r="M4977" s="1">
        <f>Table3[[#This Row],[Risk 2 simulated occurences]]*_xlfn.LOGNORM.INV(Table3[[#This Row],[RV lognorm]],(LN(ImpLow2)+LN(ImpUp2))/2,(LN(ImpUp2)-LN(ImpLow2))/3.29)</f>
        <v>0</v>
      </c>
    </row>
    <row r="4978" spans="7:13">
      <c r="G4978">
        <v>0.86917101306336508</v>
      </c>
      <c r="H4978">
        <v>0.84699789567245076</v>
      </c>
      <c r="I4978">
        <v>0.82482477828153633</v>
      </c>
      <c r="J4978">
        <f>_xlfn.BINOM.INV(BinomTrials,_xlfn.GAMMA.INV(Table3[[#This Row],[RV gamma]],GammaShape1,GammaRate1)/BinomTrials,Table3[[#This Row],[RV binom]])</f>
        <v>1</v>
      </c>
      <c r="K4978" s="1">
        <f>Table3[[#This Row],[Risk 1 Simulated occurences]]*_xlfn.LOGNORM.INV(Table3[[#This Row],[RV lognorm]],(LN(ImpLow1)+LN(ImpUp1))/2,(LN(ImpUp1)-LN(ImpLow1))/3.29)</f>
        <v>60794.340165411173</v>
      </c>
      <c r="L4978">
        <f>_xlfn.BINOM.INV(BinomTrials,_xlfn.GAMMA.INV(Table3[[#This Row],[RV gamma]],GammaShape2,GammaRate2)/BinomTrials,Table3[[#This Row],[RV binom]])</f>
        <v>1</v>
      </c>
      <c r="M4978" s="1">
        <f>Table3[[#This Row],[Risk 2 simulated occurences]]*_xlfn.LOGNORM.INV(Table3[[#This Row],[RV lognorm]],(LN(ImpLow2)+LN(ImpUp2))/2,(LN(ImpUp2)-LN(ImpLow2))/3.29)</f>
        <v>6079434.0165411197</v>
      </c>
    </row>
    <row r="4979" spans="7:13">
      <c r="G4979">
        <v>0.1572165559778067</v>
      </c>
      <c r="H4979">
        <v>0.49363256687933232</v>
      </c>
      <c r="I4979">
        <v>0.83004857778085794</v>
      </c>
      <c r="J4979">
        <f>_xlfn.BINOM.INV(BinomTrials,_xlfn.GAMMA.INV(Table3[[#This Row],[RV gamma]],GammaShape1,GammaRate1)/BinomTrials,Table3[[#This Row],[RV binom]])</f>
        <v>0</v>
      </c>
      <c r="K4979" s="1">
        <f>Table3[[#This Row],[Risk 1 Simulated occurences]]*_xlfn.LOGNORM.INV(Table3[[#This Row],[RV lognorm]],(LN(ImpLow1)+LN(ImpUp1))/2,(LN(ImpUp1)-LN(ImpLow1))/3.29)</f>
        <v>0</v>
      </c>
      <c r="L4979">
        <f>_xlfn.BINOM.INV(BinomTrials,_xlfn.GAMMA.INV(Table3[[#This Row],[RV gamma]],GammaShape2,GammaRate2)/BinomTrials,Table3[[#This Row],[RV binom]])</f>
        <v>0</v>
      </c>
      <c r="M4979" s="1">
        <f>Table3[[#This Row],[Risk 2 simulated occurences]]*_xlfn.LOGNORM.INV(Table3[[#This Row],[RV lognorm]],(LN(ImpLow2)+LN(ImpUp2))/2,(LN(ImpUp2)-LN(ImpLow2))/3.29)</f>
        <v>0</v>
      </c>
    </row>
    <row r="4980" spans="7:13">
      <c r="G4980">
        <v>0.33865631899733856</v>
      </c>
      <c r="H4980">
        <v>0.48255154093846286</v>
      </c>
      <c r="I4980">
        <v>0.62644676287958712</v>
      </c>
      <c r="J4980">
        <f>_xlfn.BINOM.INV(BinomTrials,_xlfn.GAMMA.INV(Table3[[#This Row],[RV gamma]],GammaShape1,GammaRate1)/BinomTrials,Table3[[#This Row],[RV binom]])</f>
        <v>0</v>
      </c>
      <c r="K4980" s="1">
        <f>Table3[[#This Row],[Risk 1 Simulated occurences]]*_xlfn.LOGNORM.INV(Table3[[#This Row],[RV lognorm]],(LN(ImpLow1)+LN(ImpUp1))/2,(LN(ImpUp1)-LN(ImpLow1))/3.29)</f>
        <v>0</v>
      </c>
      <c r="L4980">
        <f>_xlfn.BINOM.INV(BinomTrials,_xlfn.GAMMA.INV(Table3[[#This Row],[RV gamma]],GammaShape2,GammaRate2)/BinomTrials,Table3[[#This Row],[RV binom]])</f>
        <v>0</v>
      </c>
      <c r="M4980" s="1">
        <f>Table3[[#This Row],[Risk 2 simulated occurences]]*_xlfn.LOGNORM.INV(Table3[[#This Row],[RV lognorm]],(LN(ImpLow2)+LN(ImpUp2))/2,(LN(ImpUp2)-LN(ImpLow2))/3.29)</f>
        <v>0</v>
      </c>
    </row>
    <row r="4981" spans="7:13">
      <c r="G4981">
        <v>0.79675338826922393</v>
      </c>
      <c r="H4981">
        <v>0.24374855274509105</v>
      </c>
      <c r="I4981">
        <v>0.69074371722095818</v>
      </c>
      <c r="J4981">
        <f>_xlfn.BINOM.INV(BinomTrials,_xlfn.GAMMA.INV(Table3[[#This Row],[RV gamma]],GammaShape1,GammaRate1)/BinomTrials,Table3[[#This Row],[RV binom]])</f>
        <v>0</v>
      </c>
      <c r="K4981" s="1">
        <f>Table3[[#This Row],[Risk 1 Simulated occurences]]*_xlfn.LOGNORM.INV(Table3[[#This Row],[RV lognorm]],(LN(ImpLow1)+LN(ImpUp1))/2,(LN(ImpUp1)-LN(ImpLow1))/3.29)</f>
        <v>0</v>
      </c>
      <c r="L4981">
        <f>_xlfn.BINOM.INV(BinomTrials,_xlfn.GAMMA.INV(Table3[[#This Row],[RV gamma]],GammaShape2,GammaRate2)/BinomTrials,Table3[[#This Row],[RV binom]])</f>
        <v>0</v>
      </c>
      <c r="M4981" s="1">
        <f>Table3[[#This Row],[Risk 2 simulated occurences]]*_xlfn.LOGNORM.INV(Table3[[#This Row],[RV lognorm]],(LN(ImpLow2)+LN(ImpUp2))/2,(LN(ImpUp2)-LN(ImpLow2))/3.29)</f>
        <v>0</v>
      </c>
    </row>
    <row r="4982" spans="7:13">
      <c r="G4982">
        <v>3.4196640846411067E-2</v>
      </c>
      <c r="H4982">
        <v>0.68192598674536031</v>
      </c>
      <c r="I4982">
        <v>0.32965533264430952</v>
      </c>
      <c r="J4982">
        <f>_xlfn.BINOM.INV(BinomTrials,_xlfn.GAMMA.INV(Table3[[#This Row],[RV gamma]],GammaShape1,GammaRate1)/BinomTrials,Table3[[#This Row],[RV binom]])</f>
        <v>0</v>
      </c>
      <c r="K4982" s="1">
        <f>Table3[[#This Row],[Risk 1 Simulated occurences]]*_xlfn.LOGNORM.INV(Table3[[#This Row],[RV lognorm]],(LN(ImpLow1)+LN(ImpUp1))/2,(LN(ImpUp1)-LN(ImpLow1))/3.29)</f>
        <v>0</v>
      </c>
      <c r="L4982">
        <f>_xlfn.BINOM.INV(BinomTrials,_xlfn.GAMMA.INV(Table3[[#This Row],[RV gamma]],GammaShape2,GammaRate2)/BinomTrials,Table3[[#This Row],[RV binom]])</f>
        <v>0</v>
      </c>
      <c r="M4982" s="1">
        <f>Table3[[#This Row],[Risk 2 simulated occurences]]*_xlfn.LOGNORM.INV(Table3[[#This Row],[RV lognorm]],(LN(ImpLow2)+LN(ImpUp2))/2,(LN(ImpUp2)-LN(ImpLow2))/3.29)</f>
        <v>0</v>
      </c>
    </row>
    <row r="4983" spans="7:13">
      <c r="G4983">
        <v>0.74294270563076381</v>
      </c>
      <c r="H4983">
        <v>0.13005922927058267</v>
      </c>
      <c r="I4983">
        <v>0.51717575291040152</v>
      </c>
      <c r="J4983">
        <f>_xlfn.BINOM.INV(BinomTrials,_xlfn.GAMMA.INV(Table3[[#This Row],[RV gamma]],GammaShape1,GammaRate1)/BinomTrials,Table3[[#This Row],[RV binom]])</f>
        <v>0</v>
      </c>
      <c r="K4983" s="1">
        <f>Table3[[#This Row],[Risk 1 Simulated occurences]]*_xlfn.LOGNORM.INV(Table3[[#This Row],[RV lognorm]],(LN(ImpLow1)+LN(ImpUp1))/2,(LN(ImpUp1)-LN(ImpLow1))/3.29)</f>
        <v>0</v>
      </c>
      <c r="L4983">
        <f>_xlfn.BINOM.INV(BinomTrials,_xlfn.GAMMA.INV(Table3[[#This Row],[RV gamma]],GammaShape2,GammaRate2)/BinomTrials,Table3[[#This Row],[RV binom]])</f>
        <v>0</v>
      </c>
      <c r="M4983" s="1">
        <f>Table3[[#This Row],[Risk 2 simulated occurences]]*_xlfn.LOGNORM.INV(Table3[[#This Row],[RV lognorm]],(LN(ImpLow2)+LN(ImpUp2))/2,(LN(ImpUp2)-LN(ImpLow2))/3.29)</f>
        <v>0</v>
      </c>
    </row>
    <row r="4984" spans="7:13">
      <c r="G4984">
        <v>0.63805353624655559</v>
      </c>
      <c r="H4984">
        <v>0.9054663506827626</v>
      </c>
      <c r="I4984">
        <v>0.17287916511896959</v>
      </c>
      <c r="J4984">
        <f>_xlfn.BINOM.INV(BinomTrials,_xlfn.GAMMA.INV(Table3[[#This Row],[RV gamma]],GammaShape1,GammaRate1)/BinomTrials,Table3[[#This Row],[RV binom]])</f>
        <v>2</v>
      </c>
      <c r="K4984" s="1">
        <f>Table3[[#This Row],[Risk 1 Simulated occurences]]*_xlfn.LOGNORM.INV(Table3[[#This Row],[RV lognorm]],(LN(ImpLow1)+LN(ImpUp1))/2,(LN(ImpUp1)-LN(ImpLow1))/3.29)</f>
        <v>32692.630273165414</v>
      </c>
      <c r="L4984">
        <f>_xlfn.BINOM.INV(BinomTrials,_xlfn.GAMMA.INV(Table3[[#This Row],[RV gamma]],GammaShape2,GammaRate2)/BinomTrials,Table3[[#This Row],[RV binom]])</f>
        <v>1</v>
      </c>
      <c r="M4984" s="1">
        <f>Table3[[#This Row],[Risk 2 simulated occurences]]*_xlfn.LOGNORM.INV(Table3[[#This Row],[RV lognorm]],(LN(ImpLow2)+LN(ImpUp2))/2,(LN(ImpUp2)-LN(ImpLow2))/3.29)</f>
        <v>1634631.5136582714</v>
      </c>
    </row>
    <row r="4985" spans="7:13">
      <c r="G4985">
        <v>0.76578369586066519</v>
      </c>
      <c r="H4985">
        <v>0.17295592519126643</v>
      </c>
      <c r="I4985">
        <v>0.58012815452186772</v>
      </c>
      <c r="J4985">
        <f>_xlfn.BINOM.INV(BinomTrials,_xlfn.GAMMA.INV(Table3[[#This Row],[RV gamma]],GammaShape1,GammaRate1)/BinomTrials,Table3[[#This Row],[RV binom]])</f>
        <v>0</v>
      </c>
      <c r="K4985" s="1">
        <f>Table3[[#This Row],[Risk 1 Simulated occurences]]*_xlfn.LOGNORM.INV(Table3[[#This Row],[RV lognorm]],(LN(ImpLow1)+LN(ImpUp1))/2,(LN(ImpUp1)-LN(ImpLow1))/3.29)</f>
        <v>0</v>
      </c>
      <c r="L4985">
        <f>_xlfn.BINOM.INV(BinomTrials,_xlfn.GAMMA.INV(Table3[[#This Row],[RV gamma]],GammaShape2,GammaRate2)/BinomTrials,Table3[[#This Row],[RV binom]])</f>
        <v>0</v>
      </c>
      <c r="M4985" s="1">
        <f>Table3[[#This Row],[Risk 2 simulated occurences]]*_xlfn.LOGNORM.INV(Table3[[#This Row],[RV lognorm]],(LN(ImpLow2)+LN(ImpUp2))/2,(LN(ImpUp2)-LN(ImpLow2))/3.29)</f>
        <v>0</v>
      </c>
    </row>
    <row r="4986" spans="7:13">
      <c r="G4986">
        <v>0.52657633019917471</v>
      </c>
      <c r="H4986">
        <v>0.87023468961484485</v>
      </c>
      <c r="I4986">
        <v>0.21389304903051493</v>
      </c>
      <c r="J4986">
        <f>_xlfn.BINOM.INV(BinomTrials,_xlfn.GAMMA.INV(Table3[[#This Row],[RV gamma]],GammaShape1,GammaRate1)/BinomTrials,Table3[[#This Row],[RV binom]])</f>
        <v>1</v>
      </c>
      <c r="K4986" s="1">
        <f>Table3[[#This Row],[Risk 1 Simulated occurences]]*_xlfn.LOGNORM.INV(Table3[[#This Row],[RV lognorm]],(LN(ImpLow1)+LN(ImpUp1))/2,(LN(ImpUp1)-LN(ImpLow1))/3.29)</f>
        <v>18153.939446561595</v>
      </c>
      <c r="L4986">
        <f>_xlfn.BINOM.INV(BinomTrials,_xlfn.GAMMA.INV(Table3[[#This Row],[RV gamma]],GammaShape2,GammaRate2)/BinomTrials,Table3[[#This Row],[RV binom]])</f>
        <v>1</v>
      </c>
      <c r="M4986" s="1">
        <f>Table3[[#This Row],[Risk 2 simulated occurences]]*_xlfn.LOGNORM.INV(Table3[[#This Row],[RV lognorm]],(LN(ImpLow2)+LN(ImpUp2))/2,(LN(ImpUp2)-LN(ImpLow2))/3.29)</f>
        <v>1815393.9446561604</v>
      </c>
    </row>
    <row r="4987" spans="7:13">
      <c r="G4987">
        <v>0.16838165752980003</v>
      </c>
      <c r="H4987">
        <v>3.4428356697051021E-2</v>
      </c>
      <c r="I4987">
        <v>0.90047505586430199</v>
      </c>
      <c r="J4987">
        <f>_xlfn.BINOM.INV(BinomTrials,_xlfn.GAMMA.INV(Table3[[#This Row],[RV gamma]],GammaShape1,GammaRate1)/BinomTrials,Table3[[#This Row],[RV binom]])</f>
        <v>0</v>
      </c>
      <c r="K4987" s="1">
        <f>Table3[[#This Row],[Risk 1 Simulated occurences]]*_xlfn.LOGNORM.INV(Table3[[#This Row],[RV lognorm]],(LN(ImpLow1)+LN(ImpUp1))/2,(LN(ImpUp1)-LN(ImpLow1))/3.29)</f>
        <v>0</v>
      </c>
      <c r="L4987">
        <f>_xlfn.BINOM.INV(BinomTrials,_xlfn.GAMMA.INV(Table3[[#This Row],[RV gamma]],GammaShape2,GammaRate2)/BinomTrials,Table3[[#This Row],[RV binom]])</f>
        <v>0</v>
      </c>
      <c r="M4987" s="1">
        <f>Table3[[#This Row],[Risk 2 simulated occurences]]*_xlfn.LOGNORM.INV(Table3[[#This Row],[RV lognorm]],(LN(ImpLow2)+LN(ImpUp2))/2,(LN(ImpUp2)-LN(ImpLow2))/3.29)</f>
        <v>0</v>
      </c>
    </row>
    <row r="4988" spans="7:13">
      <c r="G4988">
        <v>0.99051810334926382</v>
      </c>
      <c r="H4988">
        <v>0.63739100733650433</v>
      </c>
      <c r="I4988">
        <v>0.28426391132374479</v>
      </c>
      <c r="J4988">
        <f>_xlfn.BINOM.INV(BinomTrials,_xlfn.GAMMA.INV(Table3[[#This Row],[RV gamma]],GammaShape1,GammaRate1)/BinomTrials,Table3[[#This Row],[RV binom]])</f>
        <v>1</v>
      </c>
      <c r="K4988" s="1">
        <f>Table3[[#This Row],[Risk 1 Simulated occurences]]*_xlfn.LOGNORM.INV(Table3[[#This Row],[RV lognorm]],(LN(ImpLow1)+LN(ImpUp1))/2,(LN(ImpUp1)-LN(ImpLow1))/3.29)</f>
        <v>21216.832643782109</v>
      </c>
      <c r="L4988">
        <f>_xlfn.BINOM.INV(BinomTrials,_xlfn.GAMMA.INV(Table3[[#This Row],[RV gamma]],GammaShape2,GammaRate2)/BinomTrials,Table3[[#This Row],[RV binom]])</f>
        <v>0</v>
      </c>
      <c r="M4988" s="1">
        <f>Table3[[#This Row],[Risk 2 simulated occurences]]*_xlfn.LOGNORM.INV(Table3[[#This Row],[RV lognorm]],(LN(ImpLow2)+LN(ImpUp2))/2,(LN(ImpUp2)-LN(ImpLow2))/3.29)</f>
        <v>0</v>
      </c>
    </row>
    <row r="4989" spans="7:13">
      <c r="G4989">
        <v>0.63776299107715628</v>
      </c>
      <c r="H4989">
        <v>0.63066030462768874</v>
      </c>
      <c r="I4989">
        <v>0.6235576181782212</v>
      </c>
      <c r="J4989">
        <f>_xlfn.BINOM.INV(BinomTrials,_xlfn.GAMMA.INV(Table3[[#This Row],[RV gamma]],GammaShape1,GammaRate1)/BinomTrials,Table3[[#This Row],[RV binom]])</f>
        <v>1</v>
      </c>
      <c r="K4989" s="1">
        <f>Table3[[#This Row],[Risk 1 Simulated occurences]]*_xlfn.LOGNORM.INV(Table3[[#This Row],[RV lognorm]],(LN(ImpLow1)+LN(ImpUp1))/2,(LN(ImpUp1)-LN(ImpLow1))/3.29)</f>
        <v>39418.07381577287</v>
      </c>
      <c r="L4989">
        <f>_xlfn.BINOM.INV(BinomTrials,_xlfn.GAMMA.INV(Table3[[#This Row],[RV gamma]],GammaShape2,GammaRate2)/BinomTrials,Table3[[#This Row],[RV binom]])</f>
        <v>0</v>
      </c>
      <c r="M4989" s="1">
        <f>Table3[[#This Row],[Risk 2 simulated occurences]]*_xlfn.LOGNORM.INV(Table3[[#This Row],[RV lognorm]],(LN(ImpLow2)+LN(ImpUp2))/2,(LN(ImpUp2)-LN(ImpLow2))/3.29)</f>
        <v>0</v>
      </c>
    </row>
    <row r="4990" spans="7:13">
      <c r="G4990">
        <v>0.88259103376539005</v>
      </c>
      <c r="H4990">
        <v>0.50773987756471139</v>
      </c>
      <c r="I4990">
        <v>0.13288872136403282</v>
      </c>
      <c r="J4990">
        <f>_xlfn.BINOM.INV(BinomTrials,_xlfn.GAMMA.INV(Table3[[#This Row],[RV gamma]],GammaShape1,GammaRate1)/BinomTrials,Table3[[#This Row],[RV binom]])</f>
        <v>0</v>
      </c>
      <c r="K4990" s="1">
        <f>Table3[[#This Row],[Risk 1 Simulated occurences]]*_xlfn.LOGNORM.INV(Table3[[#This Row],[RV lognorm]],(LN(ImpLow1)+LN(ImpUp1))/2,(LN(ImpUp1)-LN(ImpLow1))/3.29)</f>
        <v>0</v>
      </c>
      <c r="L4990">
        <f>_xlfn.BINOM.INV(BinomTrials,_xlfn.GAMMA.INV(Table3[[#This Row],[RV gamma]],GammaShape2,GammaRate2)/BinomTrials,Table3[[#This Row],[RV binom]])</f>
        <v>0</v>
      </c>
      <c r="M4990" s="1">
        <f>Table3[[#This Row],[Risk 2 simulated occurences]]*_xlfn.LOGNORM.INV(Table3[[#This Row],[RV lognorm]],(LN(ImpLow2)+LN(ImpUp2))/2,(LN(ImpUp2)-LN(ImpLow2))/3.29)</f>
        <v>0</v>
      </c>
    </row>
    <row r="4991" spans="7:13">
      <c r="G4991">
        <v>0.70750449491082901</v>
      </c>
      <c r="H4991">
        <v>0.58412223010515896</v>
      </c>
      <c r="I4991">
        <v>0.46073996529948896</v>
      </c>
      <c r="J4991">
        <f>_xlfn.BINOM.INV(BinomTrials,_xlfn.GAMMA.INV(Table3[[#This Row],[RV gamma]],GammaShape1,GammaRate1)/BinomTrials,Table3[[#This Row],[RV binom]])</f>
        <v>1</v>
      </c>
      <c r="K4991" s="1">
        <f>Table3[[#This Row],[Risk 1 Simulated occurences]]*_xlfn.LOGNORM.INV(Table3[[#This Row],[RV lognorm]],(LN(ImpLow1)+LN(ImpUp1))/2,(LN(ImpUp1)-LN(ImpLow1))/3.29)</f>
        <v>29514.78375107098</v>
      </c>
      <c r="L4991">
        <f>_xlfn.BINOM.INV(BinomTrials,_xlfn.GAMMA.INV(Table3[[#This Row],[RV gamma]],GammaShape2,GammaRate2)/BinomTrials,Table3[[#This Row],[RV binom]])</f>
        <v>0</v>
      </c>
      <c r="M4991" s="1">
        <f>Table3[[#This Row],[Risk 2 simulated occurences]]*_xlfn.LOGNORM.INV(Table3[[#This Row],[RV lognorm]],(LN(ImpLow2)+LN(ImpUp2))/2,(LN(ImpUp2)-LN(ImpLow2))/3.29)</f>
        <v>0</v>
      </c>
    </row>
    <row r="4992" spans="7:13">
      <c r="G4992">
        <v>2.8045966302997417E-2</v>
      </c>
      <c r="H4992">
        <v>0.34232137740697777</v>
      </c>
      <c r="I4992">
        <v>0.65659678851095815</v>
      </c>
      <c r="J4992">
        <f>_xlfn.BINOM.INV(BinomTrials,_xlfn.GAMMA.INV(Table3[[#This Row],[RV gamma]],GammaShape1,GammaRate1)/BinomTrials,Table3[[#This Row],[RV binom]])</f>
        <v>0</v>
      </c>
      <c r="K4992" s="1">
        <f>Table3[[#This Row],[Risk 1 Simulated occurences]]*_xlfn.LOGNORM.INV(Table3[[#This Row],[RV lognorm]],(LN(ImpLow1)+LN(ImpUp1))/2,(LN(ImpUp1)-LN(ImpLow1))/3.29)</f>
        <v>0</v>
      </c>
      <c r="L4992">
        <f>_xlfn.BINOM.INV(BinomTrials,_xlfn.GAMMA.INV(Table3[[#This Row],[RV gamma]],GammaShape2,GammaRate2)/BinomTrials,Table3[[#This Row],[RV binom]])</f>
        <v>0</v>
      </c>
      <c r="M4992" s="1">
        <f>Table3[[#This Row],[Risk 2 simulated occurences]]*_xlfn.LOGNORM.INV(Table3[[#This Row],[RV lognorm]],(LN(ImpLow2)+LN(ImpUp2))/2,(LN(ImpUp2)-LN(ImpLow2))/3.29)</f>
        <v>0</v>
      </c>
    </row>
    <row r="4993" spans="7:13">
      <c r="G4993">
        <v>0.36855565447758681</v>
      </c>
      <c r="H4993">
        <v>0.39539007907518653</v>
      </c>
      <c r="I4993">
        <v>0.4222245036727863</v>
      </c>
      <c r="J4993">
        <f>_xlfn.BINOM.INV(BinomTrials,_xlfn.GAMMA.INV(Table3[[#This Row],[RV gamma]],GammaShape1,GammaRate1)/BinomTrials,Table3[[#This Row],[RV binom]])</f>
        <v>0</v>
      </c>
      <c r="K4993" s="1">
        <f>Table3[[#This Row],[Risk 1 Simulated occurences]]*_xlfn.LOGNORM.INV(Table3[[#This Row],[RV lognorm]],(LN(ImpLow1)+LN(ImpUp1))/2,(LN(ImpUp1)-LN(ImpLow1))/3.29)</f>
        <v>0</v>
      </c>
      <c r="L4993">
        <f>_xlfn.BINOM.INV(BinomTrials,_xlfn.GAMMA.INV(Table3[[#This Row],[RV gamma]],GammaShape2,GammaRate2)/BinomTrials,Table3[[#This Row],[RV binom]])</f>
        <v>0</v>
      </c>
      <c r="M4993" s="1">
        <f>Table3[[#This Row],[Risk 2 simulated occurences]]*_xlfn.LOGNORM.INV(Table3[[#This Row],[RV lognorm]],(LN(ImpLow2)+LN(ImpUp2))/2,(LN(ImpUp2)-LN(ImpLow2))/3.29)</f>
        <v>0</v>
      </c>
    </row>
    <row r="4994" spans="7:13">
      <c r="G4994">
        <v>0.31488480480149611</v>
      </c>
      <c r="H4994">
        <v>0.32105901666034897</v>
      </c>
      <c r="I4994">
        <v>0.32723322851920184</v>
      </c>
      <c r="J4994">
        <f>_xlfn.BINOM.INV(BinomTrials,_xlfn.GAMMA.INV(Table3[[#This Row],[RV gamma]],GammaShape1,GammaRate1)/BinomTrials,Table3[[#This Row],[RV binom]])</f>
        <v>0</v>
      </c>
      <c r="K4994" s="1">
        <f>Table3[[#This Row],[Risk 1 Simulated occurences]]*_xlfn.LOGNORM.INV(Table3[[#This Row],[RV lognorm]],(LN(ImpLow1)+LN(ImpUp1))/2,(LN(ImpUp1)-LN(ImpLow1))/3.29)</f>
        <v>0</v>
      </c>
      <c r="L4994">
        <f>_xlfn.BINOM.INV(BinomTrials,_xlfn.GAMMA.INV(Table3[[#This Row],[RV gamma]],GammaShape2,GammaRate2)/BinomTrials,Table3[[#This Row],[RV binom]])</f>
        <v>0</v>
      </c>
      <c r="M4994" s="1">
        <f>Table3[[#This Row],[Risk 2 simulated occurences]]*_xlfn.LOGNORM.INV(Table3[[#This Row],[RV lognorm]],(LN(ImpLow2)+LN(ImpUp2))/2,(LN(ImpUp2)-LN(ImpLow2))/3.29)</f>
        <v>0</v>
      </c>
    </row>
    <row r="4995" spans="7:13">
      <c r="G4995">
        <v>0.26891429874529799</v>
      </c>
      <c r="H4995">
        <v>3.8893010485401849E-2</v>
      </c>
      <c r="I4995">
        <v>0.80887172222550574</v>
      </c>
      <c r="J4995">
        <f>_xlfn.BINOM.INV(BinomTrials,_xlfn.GAMMA.INV(Table3[[#This Row],[RV gamma]],GammaShape1,GammaRate1)/BinomTrials,Table3[[#This Row],[RV binom]])</f>
        <v>0</v>
      </c>
      <c r="K4995" s="1">
        <f>Table3[[#This Row],[Risk 1 Simulated occurences]]*_xlfn.LOGNORM.INV(Table3[[#This Row],[RV lognorm]],(LN(ImpLow1)+LN(ImpUp1))/2,(LN(ImpUp1)-LN(ImpLow1))/3.29)</f>
        <v>0</v>
      </c>
      <c r="L4995">
        <f>_xlfn.BINOM.INV(BinomTrials,_xlfn.GAMMA.INV(Table3[[#This Row],[RV gamma]],GammaShape2,GammaRate2)/BinomTrials,Table3[[#This Row],[RV binom]])</f>
        <v>0</v>
      </c>
      <c r="M4995" s="1">
        <f>Table3[[#This Row],[Risk 2 simulated occurences]]*_xlfn.LOGNORM.INV(Table3[[#This Row],[RV lognorm]],(LN(ImpLow2)+LN(ImpUp2))/2,(LN(ImpUp2)-LN(ImpLow2))/3.29)</f>
        <v>0</v>
      </c>
    </row>
    <row r="4996" spans="7:13">
      <c r="G4996">
        <v>0.64261901222291351</v>
      </c>
      <c r="H4996">
        <v>0.6748272281488531</v>
      </c>
      <c r="I4996">
        <v>0.70703544407479257</v>
      </c>
      <c r="J4996">
        <f>_xlfn.BINOM.INV(BinomTrials,_xlfn.GAMMA.INV(Table3[[#This Row],[RV gamma]],GammaShape1,GammaRate1)/BinomTrials,Table3[[#This Row],[RV binom]])</f>
        <v>1</v>
      </c>
      <c r="K4996" s="1">
        <f>Table3[[#This Row],[Risk 1 Simulated occurences]]*_xlfn.LOGNORM.INV(Table3[[#This Row],[RV lognorm]],(LN(ImpLow1)+LN(ImpUp1))/2,(LN(ImpUp1)-LN(ImpLow1))/3.29)</f>
        <v>46299.457136095756</v>
      </c>
      <c r="L4996">
        <f>_xlfn.BINOM.INV(BinomTrials,_xlfn.GAMMA.INV(Table3[[#This Row],[RV gamma]],GammaShape2,GammaRate2)/BinomTrials,Table3[[#This Row],[RV binom]])</f>
        <v>0</v>
      </c>
      <c r="M4996" s="1">
        <f>Table3[[#This Row],[Risk 2 simulated occurences]]*_xlfn.LOGNORM.INV(Table3[[#This Row],[RV lognorm]],(LN(ImpLow2)+LN(ImpUp2))/2,(LN(ImpUp2)-LN(ImpLow2))/3.29)</f>
        <v>0</v>
      </c>
    </row>
    <row r="4997" spans="7:13">
      <c r="G4997">
        <v>0.49773843050829064</v>
      </c>
      <c r="H4997">
        <v>0.82122349777315906</v>
      </c>
      <c r="I4997">
        <v>0.14470856503802751</v>
      </c>
      <c r="J4997">
        <f>_xlfn.BINOM.INV(BinomTrials,_xlfn.GAMMA.INV(Table3[[#This Row],[RV gamma]],GammaShape1,GammaRate1)/BinomTrials,Table3[[#This Row],[RV binom]])</f>
        <v>1</v>
      </c>
      <c r="K4997" s="1">
        <f>Table3[[#This Row],[Risk 1 Simulated occurences]]*_xlfn.LOGNORM.INV(Table3[[#This Row],[RV lognorm]],(LN(ImpLow1)+LN(ImpUp1))/2,(LN(ImpUp1)-LN(ImpLow1))/3.29)</f>
        <v>15065.847740801295</v>
      </c>
      <c r="L4997">
        <f>_xlfn.BINOM.INV(BinomTrials,_xlfn.GAMMA.INV(Table3[[#This Row],[RV gamma]],GammaShape2,GammaRate2)/BinomTrials,Table3[[#This Row],[RV binom]])</f>
        <v>0</v>
      </c>
      <c r="M4997" s="1">
        <f>Table3[[#This Row],[Risk 2 simulated occurences]]*_xlfn.LOGNORM.INV(Table3[[#This Row],[RV lognorm]],(LN(ImpLow2)+LN(ImpUp2))/2,(LN(ImpUp2)-LN(ImpLow2))/3.29)</f>
        <v>0</v>
      </c>
    </row>
    <row r="4998" spans="7:13">
      <c r="G4998">
        <v>0.4898015528404161</v>
      </c>
      <c r="H4998">
        <v>0.30332707348434584</v>
      </c>
      <c r="I4998">
        <v>0.11685259412827556</v>
      </c>
      <c r="J4998">
        <f>_xlfn.BINOM.INV(BinomTrials,_xlfn.GAMMA.INV(Table3[[#This Row],[RV gamma]],GammaShape1,GammaRate1)/BinomTrials,Table3[[#This Row],[RV binom]])</f>
        <v>0</v>
      </c>
      <c r="K4998" s="1">
        <f>Table3[[#This Row],[Risk 1 Simulated occurences]]*_xlfn.LOGNORM.INV(Table3[[#This Row],[RV lognorm]],(LN(ImpLow1)+LN(ImpUp1))/2,(LN(ImpUp1)-LN(ImpLow1))/3.29)</f>
        <v>0</v>
      </c>
      <c r="L4998">
        <f>_xlfn.BINOM.INV(BinomTrials,_xlfn.GAMMA.INV(Table3[[#This Row],[RV gamma]],GammaShape2,GammaRate2)/BinomTrials,Table3[[#This Row],[RV binom]])</f>
        <v>0</v>
      </c>
      <c r="M4998" s="1">
        <f>Table3[[#This Row],[Risk 2 simulated occurences]]*_xlfn.LOGNORM.INV(Table3[[#This Row],[RV lognorm]],(LN(ImpLow2)+LN(ImpUp2))/2,(LN(ImpUp2)-LN(ImpLow2))/3.29)</f>
        <v>0</v>
      </c>
    </row>
    <row r="4999" spans="7:13">
      <c r="G4999">
        <v>9.4698588873585024E-2</v>
      </c>
      <c r="H4999">
        <v>1.8124051400518069E-2</v>
      </c>
      <c r="I4999">
        <v>0.94154951392745112</v>
      </c>
      <c r="J4999">
        <f>_xlfn.BINOM.INV(BinomTrials,_xlfn.GAMMA.INV(Table3[[#This Row],[RV gamma]],GammaShape1,GammaRate1)/BinomTrials,Table3[[#This Row],[RV binom]])</f>
        <v>0</v>
      </c>
      <c r="K4999" s="1">
        <f>Table3[[#This Row],[Risk 1 Simulated occurences]]*_xlfn.LOGNORM.INV(Table3[[#This Row],[RV lognorm]],(LN(ImpLow1)+LN(ImpUp1))/2,(LN(ImpUp1)-LN(ImpLow1))/3.29)</f>
        <v>0</v>
      </c>
      <c r="L4999">
        <f>_xlfn.BINOM.INV(BinomTrials,_xlfn.GAMMA.INV(Table3[[#This Row],[RV gamma]],GammaShape2,GammaRate2)/BinomTrials,Table3[[#This Row],[RV binom]])</f>
        <v>0</v>
      </c>
      <c r="M4999" s="1">
        <f>Table3[[#This Row],[Risk 2 simulated occurences]]*_xlfn.LOGNORM.INV(Table3[[#This Row],[RV lognorm]],(LN(ImpLow2)+LN(ImpUp2))/2,(LN(ImpUp2)-LN(ImpLow2))/3.29)</f>
        <v>0</v>
      </c>
    </row>
    <row r="5000" spans="7:13">
      <c r="G5000">
        <v>0.59918319834358202</v>
      </c>
      <c r="H5000">
        <v>0.61093188850718172</v>
      </c>
      <c r="I5000">
        <v>0.62268057867078141</v>
      </c>
      <c r="J5000">
        <f>_xlfn.BINOM.INV(BinomTrials,_xlfn.GAMMA.INV(Table3[[#This Row],[RV gamma]],GammaShape1,GammaRate1)/BinomTrials,Table3[[#This Row],[RV binom]])</f>
        <v>1</v>
      </c>
      <c r="K5000" s="1">
        <f>Table3[[#This Row],[Risk 1 Simulated occurences]]*_xlfn.LOGNORM.INV(Table3[[#This Row],[RV lognorm]],(LN(ImpLow1)+LN(ImpUp1))/2,(LN(ImpUp1)-LN(ImpLow1))/3.29)</f>
        <v>39354.41770016752</v>
      </c>
      <c r="L5000">
        <f>_xlfn.BINOM.INV(BinomTrials,_xlfn.GAMMA.INV(Table3[[#This Row],[RV gamma]],GammaShape2,GammaRate2)/BinomTrials,Table3[[#This Row],[RV binom]])</f>
        <v>0</v>
      </c>
      <c r="M5000" s="1">
        <f>Table3[[#This Row],[Risk 2 simulated occurences]]*_xlfn.LOGNORM.INV(Table3[[#This Row],[RV lognorm]],(LN(ImpLow2)+LN(ImpUp2))/2,(LN(ImpUp2)-LN(ImpLow2))/3.29)</f>
        <v>0</v>
      </c>
    </row>
    <row r="5001" spans="7:13">
      <c r="G5001">
        <v>0.47201456058398567</v>
      </c>
      <c r="H5001">
        <v>0.93225014020327945</v>
      </c>
      <c r="I5001">
        <v>0.39248571982257335</v>
      </c>
      <c r="J5001">
        <f>_xlfn.BINOM.INV(BinomTrials,_xlfn.GAMMA.INV(Table3[[#This Row],[RV gamma]],GammaShape1,GammaRate1)/BinomTrials,Table3[[#This Row],[RV binom]])</f>
        <v>2</v>
      </c>
      <c r="K5001" s="1">
        <f>Table3[[#This Row],[Risk 1 Simulated occurences]]*_xlfn.LOGNORM.INV(Table3[[#This Row],[RV lognorm]],(LN(ImpLow1)+LN(ImpUp1))/2,(LN(ImpUp1)-LN(ImpLow1))/3.29)</f>
        <v>52251.410473260825</v>
      </c>
      <c r="L5001">
        <f>_xlfn.BINOM.INV(BinomTrials,_xlfn.GAMMA.INV(Table3[[#This Row],[RV gamma]],GammaShape2,GammaRate2)/BinomTrials,Table3[[#This Row],[RV binom]])</f>
        <v>1</v>
      </c>
      <c r="M5001" s="1">
        <f>Table3[[#This Row],[Risk 2 simulated occurences]]*_xlfn.LOGNORM.INV(Table3[[#This Row],[RV lognorm]],(LN(ImpLow2)+LN(ImpUp2))/2,(LN(ImpUp2)-LN(ImpLow2))/3.29)</f>
        <v>2612570.5236630426</v>
      </c>
    </row>
    <row r="5002" spans="7:13">
      <c r="G5002">
        <v>0.1487197350471838</v>
      </c>
      <c r="H5002">
        <v>0.32810639651869722</v>
      </c>
      <c r="I5002">
        <v>0.50749305799021061</v>
      </c>
      <c r="J5002">
        <f>_xlfn.BINOM.INV(BinomTrials,_xlfn.GAMMA.INV(Table3[[#This Row],[RV gamma]],GammaShape1,GammaRate1)/BinomTrials,Table3[[#This Row],[RV binom]])</f>
        <v>0</v>
      </c>
      <c r="K5002" s="1">
        <f>Table3[[#This Row],[Risk 1 Simulated occurences]]*_xlfn.LOGNORM.INV(Table3[[#This Row],[RV lognorm]],(LN(ImpLow1)+LN(ImpUp1))/2,(LN(ImpUp1)-LN(ImpLow1))/3.29)</f>
        <v>0</v>
      </c>
      <c r="L5002">
        <f>_xlfn.BINOM.INV(BinomTrials,_xlfn.GAMMA.INV(Table3[[#This Row],[RV gamma]],GammaShape2,GammaRate2)/BinomTrials,Table3[[#This Row],[RV binom]])</f>
        <v>0</v>
      </c>
      <c r="M5002" s="1">
        <f>Table3[[#This Row],[Risk 2 simulated occurences]]*_xlfn.LOGNORM.INV(Table3[[#This Row],[RV lognorm]],(LN(ImpLow2)+LN(ImpUp2))/2,(LN(ImpUp2)-LN(ImpLow2))/3.29)</f>
        <v>0</v>
      </c>
    </row>
    <row r="5003" spans="7:13">
      <c r="G5003">
        <v>0.53258693801825263</v>
      </c>
      <c r="H5003">
        <v>0.48420628974410068</v>
      </c>
      <c r="I5003">
        <v>0.43582564146994873</v>
      </c>
      <c r="J5003">
        <f>_xlfn.BINOM.INV(BinomTrials,_xlfn.GAMMA.INV(Table3[[#This Row],[RV gamma]],GammaShape1,GammaRate1)/BinomTrials,Table3[[#This Row],[RV binom]])</f>
        <v>0</v>
      </c>
      <c r="K5003" s="1">
        <f>Table3[[#This Row],[Risk 1 Simulated occurences]]*_xlfn.LOGNORM.INV(Table3[[#This Row],[RV lognorm]],(LN(ImpLow1)+LN(ImpUp1))/2,(LN(ImpUp1)-LN(ImpLow1))/3.29)</f>
        <v>0</v>
      </c>
      <c r="L5003">
        <f>_xlfn.BINOM.INV(BinomTrials,_xlfn.GAMMA.INV(Table3[[#This Row],[RV gamma]],GammaShape2,GammaRate2)/BinomTrials,Table3[[#This Row],[RV binom]])</f>
        <v>0</v>
      </c>
      <c r="M5003" s="1">
        <f>Table3[[#This Row],[Risk 2 simulated occurences]]*_xlfn.LOGNORM.INV(Table3[[#This Row],[RV lognorm]],(LN(ImpLow2)+LN(ImpUp2))/2,(LN(ImpUp2)-LN(ImpLow2))/3.29)</f>
        <v>0</v>
      </c>
    </row>
    <row r="5004" spans="7:13">
      <c r="G5004">
        <v>0.18866727277108808</v>
      </c>
      <c r="H5004">
        <v>5.5111729099932935E-2</v>
      </c>
      <c r="I5004">
        <v>0.92155618542877782</v>
      </c>
      <c r="J5004">
        <f>_xlfn.BINOM.INV(BinomTrials,_xlfn.GAMMA.INV(Table3[[#This Row],[RV gamma]],GammaShape1,GammaRate1)/BinomTrials,Table3[[#This Row],[RV binom]])</f>
        <v>0</v>
      </c>
      <c r="K5004" s="1">
        <f>Table3[[#This Row],[Risk 1 Simulated occurences]]*_xlfn.LOGNORM.INV(Table3[[#This Row],[RV lognorm]],(LN(ImpLow1)+LN(ImpUp1))/2,(LN(ImpUp1)-LN(ImpLow1))/3.29)</f>
        <v>0</v>
      </c>
      <c r="L5004">
        <f>_xlfn.BINOM.INV(BinomTrials,_xlfn.GAMMA.INV(Table3[[#This Row],[RV gamma]],GammaShape2,GammaRate2)/BinomTrials,Table3[[#This Row],[RV binom]])</f>
        <v>0</v>
      </c>
      <c r="M5004" s="1">
        <f>Table3[[#This Row],[Risk 2 simulated occurences]]*_xlfn.LOGNORM.INV(Table3[[#This Row],[RV lognorm]],(LN(ImpLow2)+LN(ImpUp2))/2,(LN(ImpUp2)-LN(ImpLow2))/3.29)</f>
        <v>0</v>
      </c>
    </row>
    <row r="5005" spans="7:13">
      <c r="G5005">
        <v>0.93085346367715549</v>
      </c>
      <c r="H5005">
        <v>0.26283098257278603</v>
      </c>
      <c r="I5005">
        <v>0.59480850146841657</v>
      </c>
      <c r="J5005">
        <f>_xlfn.BINOM.INV(BinomTrials,_xlfn.GAMMA.INV(Table3[[#This Row],[RV gamma]],GammaShape1,GammaRate1)/BinomTrials,Table3[[#This Row],[RV binom]])</f>
        <v>0</v>
      </c>
      <c r="K5005" s="1">
        <f>Table3[[#This Row],[Risk 1 Simulated occurences]]*_xlfn.LOGNORM.INV(Table3[[#This Row],[RV lognorm]],(LN(ImpLow1)+LN(ImpUp1))/2,(LN(ImpUp1)-LN(ImpLow1))/3.29)</f>
        <v>0</v>
      </c>
      <c r="L5005">
        <f>_xlfn.BINOM.INV(BinomTrials,_xlfn.GAMMA.INV(Table3[[#This Row],[RV gamma]],GammaShape2,GammaRate2)/BinomTrials,Table3[[#This Row],[RV binom]])</f>
        <v>0</v>
      </c>
      <c r="M5005" s="1">
        <f>Table3[[#This Row],[Risk 2 simulated occurences]]*_xlfn.LOGNORM.INV(Table3[[#This Row],[RV lognorm]],(LN(ImpLow2)+LN(ImpUp2))/2,(LN(ImpUp2)-LN(ImpLow2))/3.29)</f>
        <v>0</v>
      </c>
    </row>
    <row r="5006" spans="7:13">
      <c r="G5006">
        <v>0.85416402195308549</v>
      </c>
      <c r="H5006">
        <v>0.40032410081491066</v>
      </c>
      <c r="I5006">
        <v>0.94648417967673582</v>
      </c>
      <c r="J5006">
        <f>_xlfn.BINOM.INV(BinomTrials,_xlfn.GAMMA.INV(Table3[[#This Row],[RV gamma]],GammaShape1,GammaRate1)/BinomTrials,Table3[[#This Row],[RV binom]])</f>
        <v>0</v>
      </c>
      <c r="K5006" s="1">
        <f>Table3[[#This Row],[Risk 1 Simulated occurences]]*_xlfn.LOGNORM.INV(Table3[[#This Row],[RV lognorm]],(LN(ImpLow1)+LN(ImpUp1))/2,(LN(ImpUp1)-LN(ImpLow1))/3.29)</f>
        <v>0</v>
      </c>
      <c r="L5006">
        <f>_xlfn.BINOM.INV(BinomTrials,_xlfn.GAMMA.INV(Table3[[#This Row],[RV gamma]],GammaShape2,GammaRate2)/BinomTrials,Table3[[#This Row],[RV binom]])</f>
        <v>0</v>
      </c>
      <c r="M5006" s="1">
        <f>Table3[[#This Row],[Risk 2 simulated occurences]]*_xlfn.LOGNORM.INV(Table3[[#This Row],[RV lognorm]],(LN(ImpLow2)+LN(ImpUp2))/2,(LN(ImpUp2)-LN(ImpLow2))/3.29)</f>
        <v>0</v>
      </c>
    </row>
    <row r="5007" spans="7:13">
      <c r="G5007">
        <v>0.93471696550711847</v>
      </c>
      <c r="H5007">
        <v>0.24716239620333649</v>
      </c>
      <c r="I5007">
        <v>0.55960782689955446</v>
      </c>
      <c r="J5007">
        <f>_xlfn.BINOM.INV(BinomTrials,_xlfn.GAMMA.INV(Table3[[#This Row],[RV gamma]],GammaShape1,GammaRate1)/BinomTrials,Table3[[#This Row],[RV binom]])</f>
        <v>0</v>
      </c>
      <c r="K5007" s="1">
        <f>Table3[[#This Row],[Risk 1 Simulated occurences]]*_xlfn.LOGNORM.INV(Table3[[#This Row],[RV lognorm]],(LN(ImpLow1)+LN(ImpUp1))/2,(LN(ImpUp1)-LN(ImpLow1))/3.29)</f>
        <v>0</v>
      </c>
      <c r="L5007">
        <f>_xlfn.BINOM.INV(BinomTrials,_xlfn.GAMMA.INV(Table3[[#This Row],[RV gamma]],GammaShape2,GammaRate2)/BinomTrials,Table3[[#This Row],[RV binom]])</f>
        <v>0</v>
      </c>
      <c r="M5007" s="1">
        <f>Table3[[#This Row],[Risk 2 simulated occurences]]*_xlfn.LOGNORM.INV(Table3[[#This Row],[RV lognorm]],(LN(ImpLow2)+LN(ImpUp2))/2,(LN(ImpUp2)-LN(ImpLow2))/3.29)</f>
        <v>0</v>
      </c>
    </row>
    <row r="5008" spans="7:13">
      <c r="G5008">
        <v>0.78803927814030983</v>
      </c>
      <c r="H5008">
        <v>5.8392989476394368E-2</v>
      </c>
      <c r="I5008">
        <v>0.32874670081247886</v>
      </c>
      <c r="J5008">
        <f>_xlfn.BINOM.INV(BinomTrials,_xlfn.GAMMA.INV(Table3[[#This Row],[RV gamma]],GammaShape1,GammaRate1)/BinomTrials,Table3[[#This Row],[RV binom]])</f>
        <v>0</v>
      </c>
      <c r="K5008" s="1">
        <f>Table3[[#This Row],[Risk 1 Simulated occurences]]*_xlfn.LOGNORM.INV(Table3[[#This Row],[RV lognorm]],(LN(ImpLow1)+LN(ImpUp1))/2,(LN(ImpUp1)-LN(ImpLow1))/3.29)</f>
        <v>0</v>
      </c>
      <c r="L5008">
        <f>_xlfn.BINOM.INV(BinomTrials,_xlfn.GAMMA.INV(Table3[[#This Row],[RV gamma]],GammaShape2,GammaRate2)/BinomTrials,Table3[[#This Row],[RV binom]])</f>
        <v>0</v>
      </c>
      <c r="M5008" s="1">
        <f>Table3[[#This Row],[Risk 2 simulated occurences]]*_xlfn.LOGNORM.INV(Table3[[#This Row],[RV lognorm]],(LN(ImpLow2)+LN(ImpUp2))/2,(LN(ImpUp2)-LN(ImpLow2))/3.29)</f>
        <v>0</v>
      </c>
    </row>
    <row r="5009" spans="7:13">
      <c r="G5009">
        <v>0.57614770418784944</v>
      </c>
      <c r="H5009">
        <v>0.41097412976016018</v>
      </c>
      <c r="I5009">
        <v>0.24580055533247094</v>
      </c>
      <c r="J5009">
        <f>_xlfn.BINOM.INV(BinomTrials,_xlfn.GAMMA.INV(Table3[[#This Row],[RV gamma]],GammaShape1,GammaRate1)/BinomTrials,Table3[[#This Row],[RV binom]])</f>
        <v>0</v>
      </c>
      <c r="K5009" s="1">
        <f>Table3[[#This Row],[Risk 1 Simulated occurences]]*_xlfn.LOGNORM.INV(Table3[[#This Row],[RV lognorm]],(LN(ImpLow1)+LN(ImpUp1))/2,(LN(ImpUp1)-LN(ImpLow1))/3.29)</f>
        <v>0</v>
      </c>
      <c r="L5009">
        <f>_xlfn.BINOM.INV(BinomTrials,_xlfn.GAMMA.INV(Table3[[#This Row],[RV gamma]],GammaShape2,GammaRate2)/BinomTrials,Table3[[#This Row],[RV binom]])</f>
        <v>0</v>
      </c>
      <c r="M5009" s="1">
        <f>Table3[[#This Row],[Risk 2 simulated occurences]]*_xlfn.LOGNORM.INV(Table3[[#This Row],[RV lognorm]],(LN(ImpLow2)+LN(ImpUp2))/2,(LN(ImpUp2)-LN(ImpLow2))/3.29)</f>
        <v>0</v>
      </c>
    </row>
    <row r="5010" spans="7:13">
      <c r="G5010">
        <v>0.31446428518484548</v>
      </c>
      <c r="H5010">
        <v>0.2421988790119993</v>
      </c>
      <c r="I5010">
        <v>0.16993347283915314</v>
      </c>
      <c r="J5010">
        <f>_xlfn.BINOM.INV(BinomTrials,_xlfn.GAMMA.INV(Table3[[#This Row],[RV gamma]],GammaShape1,GammaRate1)/BinomTrials,Table3[[#This Row],[RV binom]])</f>
        <v>0</v>
      </c>
      <c r="K5010" s="1">
        <f>Table3[[#This Row],[Risk 1 Simulated occurences]]*_xlfn.LOGNORM.INV(Table3[[#This Row],[RV lognorm]],(LN(ImpLow1)+LN(ImpUp1))/2,(LN(ImpUp1)-LN(ImpLow1))/3.29)</f>
        <v>0</v>
      </c>
      <c r="L5010">
        <f>_xlfn.BINOM.INV(BinomTrials,_xlfn.GAMMA.INV(Table3[[#This Row],[RV gamma]],GammaShape2,GammaRate2)/BinomTrials,Table3[[#This Row],[RV binom]])</f>
        <v>0</v>
      </c>
      <c r="M5010" s="1">
        <f>Table3[[#This Row],[Risk 2 simulated occurences]]*_xlfn.LOGNORM.INV(Table3[[#This Row],[RV lognorm]],(LN(ImpLow2)+LN(ImpUp2))/2,(LN(ImpUp2)-LN(ImpLow2))/3.29)</f>
        <v>0</v>
      </c>
    </row>
    <row r="5011" spans="7:13">
      <c r="G5011">
        <v>0.20124110169766521</v>
      </c>
      <c r="H5011">
        <v>0.63655955467212921</v>
      </c>
      <c r="I5011">
        <v>7.1878007646593273E-2</v>
      </c>
      <c r="J5011">
        <f>_xlfn.BINOM.INV(BinomTrials,_xlfn.GAMMA.INV(Table3[[#This Row],[RV gamma]],GammaShape1,GammaRate1)/BinomTrials,Table3[[#This Row],[RV binom]])</f>
        <v>0</v>
      </c>
      <c r="K5011" s="1">
        <f>Table3[[#This Row],[Risk 1 Simulated occurences]]*_xlfn.LOGNORM.INV(Table3[[#This Row],[RV lognorm]],(LN(ImpLow1)+LN(ImpUp1))/2,(LN(ImpUp1)-LN(ImpLow1))/3.29)</f>
        <v>0</v>
      </c>
      <c r="L5011">
        <f>_xlfn.BINOM.INV(BinomTrials,_xlfn.GAMMA.INV(Table3[[#This Row],[RV gamma]],GammaShape2,GammaRate2)/BinomTrials,Table3[[#This Row],[RV binom]])</f>
        <v>0</v>
      </c>
      <c r="M5011" s="1">
        <f>Table3[[#This Row],[Risk 2 simulated occurences]]*_xlfn.LOGNORM.INV(Table3[[#This Row],[RV lognorm]],(LN(ImpLow2)+LN(ImpUp2))/2,(LN(ImpUp2)-LN(ImpLow2))/3.29)</f>
        <v>0</v>
      </c>
    </row>
    <row r="5012" spans="7:13">
      <c r="G5012">
        <v>0.25919623265936798</v>
      </c>
      <c r="H5012">
        <v>0.65643537447621836</v>
      </c>
      <c r="I5012">
        <v>5.3674516293068658E-2</v>
      </c>
      <c r="J5012">
        <f>_xlfn.BINOM.INV(BinomTrials,_xlfn.GAMMA.INV(Table3[[#This Row],[RV gamma]],GammaShape1,GammaRate1)/BinomTrials,Table3[[#This Row],[RV binom]])</f>
        <v>1</v>
      </c>
      <c r="K5012" s="1">
        <f>Table3[[#This Row],[Risk 1 Simulated occurences]]*_xlfn.LOGNORM.INV(Table3[[#This Row],[RV lognorm]],(LN(ImpLow1)+LN(ImpUp1))/2,(LN(ImpUp1)-LN(ImpLow1))/3.29)</f>
        <v>10246.376470475157</v>
      </c>
      <c r="L5012">
        <f>_xlfn.BINOM.INV(BinomTrials,_xlfn.GAMMA.INV(Table3[[#This Row],[RV gamma]],GammaShape2,GammaRate2)/BinomTrials,Table3[[#This Row],[RV binom]])</f>
        <v>0</v>
      </c>
      <c r="M5012" s="1">
        <f>Table3[[#This Row],[Risk 2 simulated occurences]]*_xlfn.LOGNORM.INV(Table3[[#This Row],[RV lognorm]],(LN(ImpLow2)+LN(ImpUp2))/2,(LN(ImpUp2)-LN(ImpLow2))/3.29)</f>
        <v>0</v>
      </c>
    </row>
    <row r="5013" spans="7:13">
      <c r="G5013">
        <v>0.31108230599718278</v>
      </c>
      <c r="H5013">
        <v>0.70933882180104912</v>
      </c>
      <c r="I5013">
        <v>0.10759533760491541</v>
      </c>
      <c r="J5013">
        <f>_xlfn.BINOM.INV(BinomTrials,_xlfn.GAMMA.INV(Table3[[#This Row],[RV gamma]],GammaShape1,GammaRate1)/BinomTrials,Table3[[#This Row],[RV binom]])</f>
        <v>1</v>
      </c>
      <c r="K5013" s="1">
        <f>Table3[[#This Row],[Risk 1 Simulated occurences]]*_xlfn.LOGNORM.INV(Table3[[#This Row],[RV lognorm]],(LN(ImpLow1)+LN(ImpUp1))/2,(LN(ImpUp1)-LN(ImpLow1))/3.29)</f>
        <v>13282.418243610922</v>
      </c>
      <c r="L5013">
        <f>_xlfn.BINOM.INV(BinomTrials,_xlfn.GAMMA.INV(Table3[[#This Row],[RV gamma]],GammaShape2,GammaRate2)/BinomTrials,Table3[[#This Row],[RV binom]])</f>
        <v>0</v>
      </c>
      <c r="M5013" s="1">
        <f>Table3[[#This Row],[Risk 2 simulated occurences]]*_xlfn.LOGNORM.INV(Table3[[#This Row],[RV lognorm]],(LN(ImpLow2)+LN(ImpUp2))/2,(LN(ImpUp2)-LN(ImpLow2))/3.29)</f>
        <v>0</v>
      </c>
    </row>
    <row r="5014" spans="7:13">
      <c r="G5014">
        <v>0.36031689465060684</v>
      </c>
      <c r="H5014">
        <v>0.85757801023199132</v>
      </c>
      <c r="I5014">
        <v>0.35483912581337573</v>
      </c>
      <c r="J5014">
        <f>_xlfn.BINOM.INV(BinomTrials,_xlfn.GAMMA.INV(Table3[[#This Row],[RV gamma]],GammaShape1,GammaRate1)/BinomTrials,Table3[[#This Row],[RV binom]])</f>
        <v>1</v>
      </c>
      <c r="K5014" s="1">
        <f>Table3[[#This Row],[Risk 1 Simulated occurences]]*_xlfn.LOGNORM.INV(Table3[[#This Row],[RV lognorm]],(LN(ImpLow1)+LN(ImpUp1))/2,(LN(ImpUp1)-LN(ImpLow1))/3.29)</f>
        <v>24369.26773977634</v>
      </c>
      <c r="L5014">
        <f>_xlfn.BINOM.INV(BinomTrials,_xlfn.GAMMA.INV(Table3[[#This Row],[RV gamma]],GammaShape2,GammaRate2)/BinomTrials,Table3[[#This Row],[RV binom]])</f>
        <v>1</v>
      </c>
      <c r="M5014" s="1">
        <f>Table3[[#This Row],[Risk 2 simulated occurences]]*_xlfn.LOGNORM.INV(Table3[[#This Row],[RV lognorm]],(LN(ImpLow2)+LN(ImpUp2))/2,(LN(ImpUp2)-LN(ImpLow2))/3.29)</f>
        <v>2436926.773977635</v>
      </c>
    </row>
    <row r="5015" spans="7:13">
      <c r="G5015">
        <v>0.84604839274941401</v>
      </c>
      <c r="H5015">
        <v>0.3136179690778339</v>
      </c>
      <c r="I5015">
        <v>0.78118754540625379</v>
      </c>
      <c r="J5015">
        <f>_xlfn.BINOM.INV(BinomTrials,_xlfn.GAMMA.INV(Table3[[#This Row],[RV gamma]],GammaShape1,GammaRate1)/BinomTrials,Table3[[#This Row],[RV binom]])</f>
        <v>0</v>
      </c>
      <c r="K5015" s="1">
        <f>Table3[[#This Row],[Risk 1 Simulated occurences]]*_xlfn.LOGNORM.INV(Table3[[#This Row],[RV lognorm]],(LN(ImpLow1)+LN(ImpUp1))/2,(LN(ImpUp1)-LN(ImpLow1))/3.29)</f>
        <v>0</v>
      </c>
      <c r="L5015">
        <f>_xlfn.BINOM.INV(BinomTrials,_xlfn.GAMMA.INV(Table3[[#This Row],[RV gamma]],GammaShape2,GammaRate2)/BinomTrials,Table3[[#This Row],[RV binom]])</f>
        <v>0</v>
      </c>
      <c r="M5015" s="1">
        <f>Table3[[#This Row],[Risk 2 simulated occurences]]*_xlfn.LOGNORM.INV(Table3[[#This Row],[RV lognorm]],(LN(ImpLow2)+LN(ImpUp2))/2,(LN(ImpUp2)-LN(ImpLow2))/3.29)</f>
        <v>0</v>
      </c>
    </row>
    <row r="5016" spans="7:13">
      <c r="G5016">
        <v>0.53533693940161586</v>
      </c>
      <c r="H5016">
        <v>0.97720629115458868</v>
      </c>
      <c r="I5016">
        <v>0.41907564290756155</v>
      </c>
      <c r="J5016">
        <f>_xlfn.BINOM.INV(BinomTrials,_xlfn.GAMMA.INV(Table3[[#This Row],[RV gamma]],GammaShape1,GammaRate1)/BinomTrials,Table3[[#This Row],[RV binom]])</f>
        <v>2</v>
      </c>
      <c r="K5016" s="1">
        <f>Table3[[#This Row],[Risk 1 Simulated occurences]]*_xlfn.LOGNORM.INV(Table3[[#This Row],[RV lognorm]],(LN(ImpLow1)+LN(ImpUp1))/2,(LN(ImpUp1)-LN(ImpLow1))/3.29)</f>
        <v>54820.786567588526</v>
      </c>
      <c r="L5016">
        <f>_xlfn.BINOM.INV(BinomTrials,_xlfn.GAMMA.INV(Table3[[#This Row],[RV gamma]],GammaShape2,GammaRate2)/BinomTrials,Table3[[#This Row],[RV binom]])</f>
        <v>1</v>
      </c>
      <c r="M5016" s="1">
        <f>Table3[[#This Row],[Risk 2 simulated occurences]]*_xlfn.LOGNORM.INV(Table3[[#This Row],[RV lognorm]],(LN(ImpLow2)+LN(ImpUp2))/2,(LN(ImpUp2)-LN(ImpLow2))/3.29)</f>
        <v>2741039.3283794275</v>
      </c>
    </row>
    <row r="5017" spans="7:13">
      <c r="G5017">
        <v>0.4079405229575655</v>
      </c>
      <c r="H5017">
        <v>0.90613543517241968</v>
      </c>
      <c r="I5017">
        <v>0.40433034738727397</v>
      </c>
      <c r="J5017">
        <f>_xlfn.BINOM.INV(BinomTrials,_xlfn.GAMMA.INV(Table3[[#This Row],[RV gamma]],GammaShape1,GammaRate1)/BinomTrials,Table3[[#This Row],[RV binom]])</f>
        <v>1</v>
      </c>
      <c r="K5017" s="1">
        <f>Table3[[#This Row],[Risk 1 Simulated occurences]]*_xlfn.LOGNORM.INV(Table3[[#This Row],[RV lognorm]],(LN(ImpLow1)+LN(ImpUp1))/2,(LN(ImpUp1)-LN(ImpLow1))/3.29)</f>
        <v>26692.970387681253</v>
      </c>
      <c r="L5017">
        <f>_xlfn.BINOM.INV(BinomTrials,_xlfn.GAMMA.INV(Table3[[#This Row],[RV gamma]],GammaShape2,GammaRate2)/BinomTrials,Table3[[#This Row],[RV binom]])</f>
        <v>1</v>
      </c>
      <c r="M5017" s="1">
        <f>Table3[[#This Row],[Risk 2 simulated occurences]]*_xlfn.LOGNORM.INV(Table3[[#This Row],[RV lognorm]],(LN(ImpLow2)+LN(ImpUp2))/2,(LN(ImpUp2)-LN(ImpLow2))/3.29)</f>
        <v>2669297.0387681266</v>
      </c>
    </row>
    <row r="5018" spans="7:13">
      <c r="G5018">
        <v>0.25636934780346665</v>
      </c>
      <c r="H5018">
        <v>0.41825894285843657</v>
      </c>
      <c r="I5018">
        <v>0.58014853791340648</v>
      </c>
      <c r="J5018">
        <f>_xlfn.BINOM.INV(BinomTrials,_xlfn.GAMMA.INV(Table3[[#This Row],[RV gamma]],GammaShape1,GammaRate1)/BinomTrials,Table3[[#This Row],[RV binom]])</f>
        <v>0</v>
      </c>
      <c r="K5018" s="1">
        <f>Table3[[#This Row],[Risk 1 Simulated occurences]]*_xlfn.LOGNORM.INV(Table3[[#This Row],[RV lognorm]],(LN(ImpLow1)+LN(ImpUp1))/2,(LN(ImpUp1)-LN(ImpLow1))/3.29)</f>
        <v>0</v>
      </c>
      <c r="L5018">
        <f>_xlfn.BINOM.INV(BinomTrials,_xlfn.GAMMA.INV(Table3[[#This Row],[RV gamma]],GammaShape2,GammaRate2)/BinomTrials,Table3[[#This Row],[RV binom]])</f>
        <v>0</v>
      </c>
      <c r="M5018" s="1">
        <f>Table3[[#This Row],[Risk 2 simulated occurences]]*_xlfn.LOGNORM.INV(Table3[[#This Row],[RV lognorm]],(LN(ImpLow2)+LN(ImpUp2))/2,(LN(ImpUp2)-LN(ImpLow2))/3.29)</f>
        <v>0</v>
      </c>
    </row>
    <row r="5019" spans="7:13">
      <c r="G5019">
        <v>0.79962853286398039</v>
      </c>
      <c r="H5019">
        <v>0.67805262174366632</v>
      </c>
      <c r="I5019">
        <v>0.55647671062335213</v>
      </c>
      <c r="J5019">
        <f>_xlfn.BINOM.INV(BinomTrials,_xlfn.GAMMA.INV(Table3[[#This Row],[RV gamma]],GammaShape1,GammaRate1)/BinomTrials,Table3[[#This Row],[RV binom]])</f>
        <v>1</v>
      </c>
      <c r="K5019" s="1">
        <f>Table3[[#This Row],[Risk 1 Simulated occurences]]*_xlfn.LOGNORM.INV(Table3[[#This Row],[RV lognorm]],(LN(ImpLow1)+LN(ImpUp1))/2,(LN(ImpUp1)-LN(ImpLow1))/3.29)</f>
        <v>34928.019205866171</v>
      </c>
      <c r="L5019">
        <f>_xlfn.BINOM.INV(BinomTrials,_xlfn.GAMMA.INV(Table3[[#This Row],[RV gamma]],GammaShape2,GammaRate2)/BinomTrials,Table3[[#This Row],[RV binom]])</f>
        <v>0</v>
      </c>
      <c r="M5019" s="1">
        <f>Table3[[#This Row],[Risk 2 simulated occurences]]*_xlfn.LOGNORM.INV(Table3[[#This Row],[RV lognorm]],(LN(ImpLow2)+LN(ImpUp2))/2,(LN(ImpUp2)-LN(ImpLow2))/3.29)</f>
        <v>0</v>
      </c>
    </row>
    <row r="5020" spans="7:13">
      <c r="G5020">
        <v>0.35675184491870543</v>
      </c>
      <c r="H5020">
        <v>3.041364579946438E-2</v>
      </c>
      <c r="I5020">
        <v>0.70407544668022326</v>
      </c>
      <c r="J5020">
        <f>_xlfn.BINOM.INV(BinomTrials,_xlfn.GAMMA.INV(Table3[[#This Row],[RV gamma]],GammaShape1,GammaRate1)/BinomTrials,Table3[[#This Row],[RV binom]])</f>
        <v>0</v>
      </c>
      <c r="K5020" s="1">
        <f>Table3[[#This Row],[Risk 1 Simulated occurences]]*_xlfn.LOGNORM.INV(Table3[[#This Row],[RV lognorm]],(LN(ImpLow1)+LN(ImpUp1))/2,(LN(ImpUp1)-LN(ImpLow1))/3.29)</f>
        <v>0</v>
      </c>
      <c r="L5020">
        <f>_xlfn.BINOM.INV(BinomTrials,_xlfn.GAMMA.INV(Table3[[#This Row],[RV gamma]],GammaShape2,GammaRate2)/BinomTrials,Table3[[#This Row],[RV binom]])</f>
        <v>0</v>
      </c>
      <c r="M5020" s="1">
        <f>Table3[[#This Row],[Risk 2 simulated occurences]]*_xlfn.LOGNORM.INV(Table3[[#This Row],[RV lognorm]],(LN(ImpLow2)+LN(ImpUp2))/2,(LN(ImpUp2)-LN(ImpLow2))/3.29)</f>
        <v>0</v>
      </c>
    </row>
    <row r="5021" spans="7:13">
      <c r="G5021">
        <v>0.92825754868251154</v>
      </c>
      <c r="H5021">
        <v>0.16214495159785494</v>
      </c>
      <c r="I5021">
        <v>0.39603235451319829</v>
      </c>
      <c r="J5021">
        <f>_xlfn.BINOM.INV(BinomTrials,_xlfn.GAMMA.INV(Table3[[#This Row],[RV gamma]],GammaShape1,GammaRate1)/BinomTrials,Table3[[#This Row],[RV binom]])</f>
        <v>0</v>
      </c>
      <c r="K5021" s="1">
        <f>Table3[[#This Row],[Risk 1 Simulated occurences]]*_xlfn.LOGNORM.INV(Table3[[#This Row],[RV lognorm]],(LN(ImpLow1)+LN(ImpUp1))/2,(LN(ImpUp1)-LN(ImpLow1))/3.29)</f>
        <v>0</v>
      </c>
      <c r="L5021">
        <f>_xlfn.BINOM.INV(BinomTrials,_xlfn.GAMMA.INV(Table3[[#This Row],[RV gamma]],GammaShape2,GammaRate2)/BinomTrials,Table3[[#This Row],[RV binom]])</f>
        <v>0</v>
      </c>
      <c r="M5021" s="1">
        <f>Table3[[#This Row],[Risk 2 simulated occurences]]*_xlfn.LOGNORM.INV(Table3[[#This Row],[RV lognorm]],(LN(ImpLow2)+LN(ImpUp2))/2,(LN(ImpUp2)-LN(ImpLow2))/3.29)</f>
        <v>0</v>
      </c>
    </row>
    <row r="5022" spans="7:13">
      <c r="G5022">
        <v>0.2246207069720238</v>
      </c>
      <c r="H5022">
        <v>0.17020150514794583</v>
      </c>
      <c r="I5022">
        <v>0.11578230332386787</v>
      </c>
      <c r="J5022">
        <f>_xlfn.BINOM.INV(BinomTrials,_xlfn.GAMMA.INV(Table3[[#This Row],[RV gamma]],GammaShape1,GammaRate1)/BinomTrials,Table3[[#This Row],[RV binom]])</f>
        <v>0</v>
      </c>
      <c r="K5022" s="1">
        <f>Table3[[#This Row],[Risk 1 Simulated occurences]]*_xlfn.LOGNORM.INV(Table3[[#This Row],[RV lognorm]],(LN(ImpLow1)+LN(ImpUp1))/2,(LN(ImpUp1)-LN(ImpLow1))/3.29)</f>
        <v>0</v>
      </c>
      <c r="L5022">
        <f>_xlfn.BINOM.INV(BinomTrials,_xlfn.GAMMA.INV(Table3[[#This Row],[RV gamma]],GammaShape2,GammaRate2)/BinomTrials,Table3[[#This Row],[RV binom]])</f>
        <v>0</v>
      </c>
      <c r="M5022" s="1">
        <f>Table3[[#This Row],[Risk 2 simulated occurences]]*_xlfn.LOGNORM.INV(Table3[[#This Row],[RV lognorm]],(LN(ImpLow2)+LN(ImpUp2))/2,(LN(ImpUp2)-LN(ImpLow2))/3.29)</f>
        <v>0</v>
      </c>
    </row>
    <row r="5023" spans="7:13">
      <c r="G5023">
        <v>0.20022207880403012</v>
      </c>
      <c r="H5023">
        <v>0.57669702152567781</v>
      </c>
      <c r="I5023">
        <v>0.95317196424732542</v>
      </c>
      <c r="J5023">
        <f>_xlfn.BINOM.INV(BinomTrials,_xlfn.GAMMA.INV(Table3[[#This Row],[RV gamma]],GammaShape1,GammaRate1)/BinomTrials,Table3[[#This Row],[RV binom]])</f>
        <v>0</v>
      </c>
      <c r="K5023" s="1">
        <f>Table3[[#This Row],[Risk 1 Simulated occurences]]*_xlfn.LOGNORM.INV(Table3[[#This Row],[RV lognorm]],(LN(ImpLow1)+LN(ImpUp1))/2,(LN(ImpUp1)-LN(ImpLow1))/3.29)</f>
        <v>0</v>
      </c>
      <c r="L5023">
        <f>_xlfn.BINOM.INV(BinomTrials,_xlfn.GAMMA.INV(Table3[[#This Row],[RV gamma]],GammaShape2,GammaRate2)/BinomTrials,Table3[[#This Row],[RV binom]])</f>
        <v>0</v>
      </c>
      <c r="M5023" s="1">
        <f>Table3[[#This Row],[Risk 2 simulated occurences]]*_xlfn.LOGNORM.INV(Table3[[#This Row],[RV lognorm]],(LN(ImpLow2)+LN(ImpUp2))/2,(LN(ImpUp2)-LN(ImpLow2))/3.29)</f>
        <v>0</v>
      </c>
    </row>
    <row r="5024" spans="7:13">
      <c r="G5024">
        <v>0.13247845933422375</v>
      </c>
      <c r="H5024">
        <v>0.54684078206626729</v>
      </c>
      <c r="I5024">
        <v>0.96120310479831095</v>
      </c>
      <c r="J5024">
        <f>_xlfn.BINOM.INV(BinomTrials,_xlfn.GAMMA.INV(Table3[[#This Row],[RV gamma]],GammaShape1,GammaRate1)/BinomTrials,Table3[[#This Row],[RV binom]])</f>
        <v>0</v>
      </c>
      <c r="K5024" s="1">
        <f>Table3[[#This Row],[Risk 1 Simulated occurences]]*_xlfn.LOGNORM.INV(Table3[[#This Row],[RV lognorm]],(LN(ImpLow1)+LN(ImpUp1))/2,(LN(ImpUp1)-LN(ImpLow1))/3.29)</f>
        <v>0</v>
      </c>
      <c r="L5024">
        <f>_xlfn.BINOM.INV(BinomTrials,_xlfn.GAMMA.INV(Table3[[#This Row],[RV gamma]],GammaShape2,GammaRate2)/BinomTrials,Table3[[#This Row],[RV binom]])</f>
        <v>0</v>
      </c>
      <c r="M5024" s="1">
        <f>Table3[[#This Row],[Risk 2 simulated occurences]]*_xlfn.LOGNORM.INV(Table3[[#This Row],[RV lognorm]],(LN(ImpLow2)+LN(ImpUp2))/2,(LN(ImpUp2)-LN(ImpLow2))/3.29)</f>
        <v>0</v>
      </c>
    </row>
    <row r="5025" spans="7:13">
      <c r="G5025">
        <v>0.56546603029848352</v>
      </c>
      <c r="H5025">
        <v>0.75302418775531654</v>
      </c>
      <c r="I5025">
        <v>0.94058234521214956</v>
      </c>
      <c r="J5025">
        <f>_xlfn.BINOM.INV(BinomTrials,_xlfn.GAMMA.INV(Table3[[#This Row],[RV gamma]],GammaShape1,GammaRate1)/BinomTrials,Table3[[#This Row],[RV binom]])</f>
        <v>1</v>
      </c>
      <c r="K5025" s="1">
        <f>Table3[[#This Row],[Risk 1 Simulated occurences]]*_xlfn.LOGNORM.INV(Table3[[#This Row],[RV lognorm]],(LN(ImpLow1)+LN(ImpUp1))/2,(LN(ImpUp1)-LN(ImpLow1))/3.29)</f>
        <v>94203.522138451808</v>
      </c>
      <c r="L5025">
        <f>_xlfn.BINOM.INV(BinomTrials,_xlfn.GAMMA.INV(Table3[[#This Row],[RV gamma]],GammaShape2,GammaRate2)/BinomTrials,Table3[[#This Row],[RV binom]])</f>
        <v>0</v>
      </c>
      <c r="M5025" s="1">
        <f>Table3[[#This Row],[Risk 2 simulated occurences]]*_xlfn.LOGNORM.INV(Table3[[#This Row],[RV lognorm]],(LN(ImpLow2)+LN(ImpUp2))/2,(LN(ImpUp2)-LN(ImpLow2))/3.29)</f>
        <v>0</v>
      </c>
    </row>
    <row r="5026" spans="7:13">
      <c r="G5026">
        <v>0.7875712266133964</v>
      </c>
      <c r="H5026">
        <v>7.7523603605815949E-2</v>
      </c>
      <c r="I5026">
        <v>0.3674759805982355</v>
      </c>
      <c r="J5026">
        <f>_xlfn.BINOM.INV(BinomTrials,_xlfn.GAMMA.INV(Table3[[#This Row],[RV gamma]],GammaShape1,GammaRate1)/BinomTrials,Table3[[#This Row],[RV binom]])</f>
        <v>0</v>
      </c>
      <c r="K5026" s="1">
        <f>Table3[[#This Row],[Risk 1 Simulated occurences]]*_xlfn.LOGNORM.INV(Table3[[#This Row],[RV lognorm]],(LN(ImpLow1)+LN(ImpUp1))/2,(LN(ImpUp1)-LN(ImpLow1))/3.29)</f>
        <v>0</v>
      </c>
      <c r="L5026">
        <f>_xlfn.BINOM.INV(BinomTrials,_xlfn.GAMMA.INV(Table3[[#This Row],[RV gamma]],GammaShape2,GammaRate2)/BinomTrials,Table3[[#This Row],[RV binom]])</f>
        <v>0</v>
      </c>
      <c r="M5026" s="1">
        <f>Table3[[#This Row],[Risk 2 simulated occurences]]*_xlfn.LOGNORM.INV(Table3[[#This Row],[RV lognorm]],(LN(ImpLow2)+LN(ImpUp2))/2,(LN(ImpUp2)-LN(ImpLow2))/3.29)</f>
        <v>0</v>
      </c>
    </row>
    <row r="5027" spans="7:13">
      <c r="G5027">
        <v>0.70960569135360685</v>
      </c>
      <c r="H5027">
        <v>0.93920580294877565</v>
      </c>
      <c r="I5027">
        <v>0.16880591454394436</v>
      </c>
      <c r="J5027">
        <f>_xlfn.BINOM.INV(BinomTrials,_xlfn.GAMMA.INV(Table3[[#This Row],[RV gamma]],GammaShape1,GammaRate1)/BinomTrials,Table3[[#This Row],[RV binom]])</f>
        <v>2</v>
      </c>
      <c r="K5027" s="1">
        <f>Table3[[#This Row],[Risk 1 Simulated occurences]]*_xlfn.LOGNORM.INV(Table3[[#This Row],[RV lognorm]],(LN(ImpLow1)+LN(ImpUp1))/2,(LN(ImpUp1)-LN(ImpLow1))/3.29)</f>
        <v>32327.540210922583</v>
      </c>
      <c r="L5027">
        <f>_xlfn.BINOM.INV(BinomTrials,_xlfn.GAMMA.INV(Table3[[#This Row],[RV gamma]],GammaShape2,GammaRate2)/BinomTrials,Table3[[#This Row],[RV binom]])</f>
        <v>1</v>
      </c>
      <c r="M5027" s="1">
        <f>Table3[[#This Row],[Risk 2 simulated occurences]]*_xlfn.LOGNORM.INV(Table3[[#This Row],[RV lognorm]],(LN(ImpLow2)+LN(ImpUp2))/2,(LN(ImpUp2)-LN(ImpLow2))/3.29)</f>
        <v>1616377.0105461297</v>
      </c>
    </row>
    <row r="5028" spans="7:13">
      <c r="G5028">
        <v>0.34285458007029007</v>
      </c>
      <c r="H5028">
        <v>0.23193016007166828</v>
      </c>
      <c r="I5028">
        <v>0.12100574007304653</v>
      </c>
      <c r="J5028">
        <f>_xlfn.BINOM.INV(BinomTrials,_xlfn.GAMMA.INV(Table3[[#This Row],[RV gamma]],GammaShape1,GammaRate1)/BinomTrials,Table3[[#This Row],[RV binom]])</f>
        <v>0</v>
      </c>
      <c r="K5028" s="1">
        <f>Table3[[#This Row],[Risk 1 Simulated occurences]]*_xlfn.LOGNORM.INV(Table3[[#This Row],[RV lognorm]],(LN(ImpLow1)+LN(ImpUp1))/2,(LN(ImpUp1)-LN(ImpLow1))/3.29)</f>
        <v>0</v>
      </c>
      <c r="L5028">
        <f>_xlfn.BINOM.INV(BinomTrials,_xlfn.GAMMA.INV(Table3[[#This Row],[RV gamma]],GammaShape2,GammaRate2)/BinomTrials,Table3[[#This Row],[RV binom]])</f>
        <v>0</v>
      </c>
      <c r="M5028" s="1">
        <f>Table3[[#This Row],[Risk 2 simulated occurences]]*_xlfn.LOGNORM.INV(Table3[[#This Row],[RV lognorm]],(LN(ImpLow2)+LN(ImpUp2))/2,(LN(ImpUp2)-LN(ImpLow2))/3.29)</f>
        <v>0</v>
      </c>
    </row>
    <row r="5029" spans="7:13">
      <c r="G5029">
        <v>0.35692724136492576</v>
      </c>
      <c r="H5029">
        <v>5.02003245289439E-2</v>
      </c>
      <c r="I5029">
        <v>0.743473407692962</v>
      </c>
      <c r="J5029">
        <f>_xlfn.BINOM.INV(BinomTrials,_xlfn.GAMMA.INV(Table3[[#This Row],[RV gamma]],GammaShape1,GammaRate1)/BinomTrials,Table3[[#This Row],[RV binom]])</f>
        <v>0</v>
      </c>
      <c r="K5029" s="1">
        <f>Table3[[#This Row],[Risk 1 Simulated occurences]]*_xlfn.LOGNORM.INV(Table3[[#This Row],[RV lognorm]],(LN(ImpLow1)+LN(ImpUp1))/2,(LN(ImpUp1)-LN(ImpLow1))/3.29)</f>
        <v>0</v>
      </c>
      <c r="L5029">
        <f>_xlfn.BINOM.INV(BinomTrials,_xlfn.GAMMA.INV(Table3[[#This Row],[RV gamma]],GammaShape2,GammaRate2)/BinomTrials,Table3[[#This Row],[RV binom]])</f>
        <v>0</v>
      </c>
      <c r="M5029" s="1">
        <f>Table3[[#This Row],[Risk 2 simulated occurences]]*_xlfn.LOGNORM.INV(Table3[[#This Row],[RV lognorm]],(LN(ImpLow2)+LN(ImpUp2))/2,(LN(ImpUp2)-LN(ImpLow2))/3.29)</f>
        <v>0</v>
      </c>
    </row>
    <row r="5030" spans="7:13">
      <c r="G5030">
        <v>0.87614562030702159</v>
      </c>
      <c r="H5030">
        <v>0.71685435796010044</v>
      </c>
      <c r="I5030">
        <v>0.55756309561317929</v>
      </c>
      <c r="J5030">
        <f>_xlfn.BINOM.INV(BinomTrials,_xlfn.GAMMA.INV(Table3[[#This Row],[RV gamma]],GammaShape1,GammaRate1)/BinomTrials,Table3[[#This Row],[RV binom]])</f>
        <v>1</v>
      </c>
      <c r="K5030" s="1">
        <f>Table3[[#This Row],[Risk 1 Simulated occurences]]*_xlfn.LOGNORM.INV(Table3[[#This Row],[RV lognorm]],(LN(ImpLow1)+LN(ImpUp1))/2,(LN(ImpUp1)-LN(ImpLow1))/3.29)</f>
        <v>34995.340462295731</v>
      </c>
      <c r="L5030">
        <f>_xlfn.BINOM.INV(BinomTrials,_xlfn.GAMMA.INV(Table3[[#This Row],[RV gamma]],GammaShape2,GammaRate2)/BinomTrials,Table3[[#This Row],[RV binom]])</f>
        <v>0</v>
      </c>
      <c r="M5030" s="1">
        <f>Table3[[#This Row],[Risk 2 simulated occurences]]*_xlfn.LOGNORM.INV(Table3[[#This Row],[RV lognorm]],(LN(ImpLow2)+LN(ImpUp2))/2,(LN(ImpUp2)-LN(ImpLow2))/3.29)</f>
        <v>0</v>
      </c>
    </row>
    <row r="5031" spans="7:13">
      <c r="G5031">
        <v>0.37944050011198993</v>
      </c>
      <c r="H5031">
        <v>0.17119423540830345</v>
      </c>
      <c r="I5031">
        <v>0.96294797070461702</v>
      </c>
      <c r="J5031">
        <f>_xlfn.BINOM.INV(BinomTrials,_xlfn.GAMMA.INV(Table3[[#This Row],[RV gamma]],GammaShape1,GammaRate1)/BinomTrials,Table3[[#This Row],[RV binom]])</f>
        <v>0</v>
      </c>
      <c r="K5031" s="1">
        <f>Table3[[#This Row],[Risk 1 Simulated occurences]]*_xlfn.LOGNORM.INV(Table3[[#This Row],[RV lognorm]],(LN(ImpLow1)+LN(ImpUp1))/2,(LN(ImpUp1)-LN(ImpLow1))/3.29)</f>
        <v>0</v>
      </c>
      <c r="L5031">
        <f>_xlfn.BINOM.INV(BinomTrials,_xlfn.GAMMA.INV(Table3[[#This Row],[RV gamma]],GammaShape2,GammaRate2)/BinomTrials,Table3[[#This Row],[RV binom]])</f>
        <v>0</v>
      </c>
      <c r="M5031" s="1">
        <f>Table3[[#This Row],[Risk 2 simulated occurences]]*_xlfn.LOGNORM.INV(Table3[[#This Row],[RV lognorm]],(LN(ImpLow2)+LN(ImpUp2))/2,(LN(ImpUp2)-LN(ImpLow2))/3.29)</f>
        <v>0</v>
      </c>
    </row>
    <row r="5032" spans="7:13">
      <c r="G5032">
        <v>0.25648538221441458</v>
      </c>
      <c r="H5032">
        <v>0.26151450735587373</v>
      </c>
      <c r="I5032">
        <v>0.26654363249733282</v>
      </c>
      <c r="J5032">
        <f>_xlfn.BINOM.INV(BinomTrials,_xlfn.GAMMA.INV(Table3[[#This Row],[RV gamma]],GammaShape1,GammaRate1)/BinomTrials,Table3[[#This Row],[RV binom]])</f>
        <v>0</v>
      </c>
      <c r="K5032" s="1">
        <f>Table3[[#This Row],[Risk 1 Simulated occurences]]*_xlfn.LOGNORM.INV(Table3[[#This Row],[RV lognorm]],(LN(ImpLow1)+LN(ImpUp1))/2,(LN(ImpUp1)-LN(ImpLow1))/3.29)</f>
        <v>0</v>
      </c>
      <c r="L5032">
        <f>_xlfn.BINOM.INV(BinomTrials,_xlfn.GAMMA.INV(Table3[[#This Row],[RV gamma]],GammaShape2,GammaRate2)/BinomTrials,Table3[[#This Row],[RV binom]])</f>
        <v>0</v>
      </c>
      <c r="M5032" s="1">
        <f>Table3[[#This Row],[Risk 2 simulated occurences]]*_xlfn.LOGNORM.INV(Table3[[#This Row],[RV lognorm]],(LN(ImpLow2)+LN(ImpUp2))/2,(LN(ImpUp2)-LN(ImpLow2))/3.29)</f>
        <v>0</v>
      </c>
    </row>
    <row r="5033" spans="7:13">
      <c r="G5033">
        <v>0.74981887766617294</v>
      </c>
      <c r="H5033">
        <v>0.27432513016943127</v>
      </c>
      <c r="I5033">
        <v>0.7988313826726896</v>
      </c>
      <c r="J5033">
        <f>_xlfn.BINOM.INV(BinomTrials,_xlfn.GAMMA.INV(Table3[[#This Row],[RV gamma]],GammaShape1,GammaRate1)/BinomTrials,Table3[[#This Row],[RV binom]])</f>
        <v>0</v>
      </c>
      <c r="K5033" s="1">
        <f>Table3[[#This Row],[Risk 1 Simulated occurences]]*_xlfn.LOGNORM.INV(Table3[[#This Row],[RV lognorm]],(LN(ImpLow1)+LN(ImpUp1))/2,(LN(ImpUp1)-LN(ImpLow1))/3.29)</f>
        <v>0</v>
      </c>
      <c r="L5033">
        <f>_xlfn.BINOM.INV(BinomTrials,_xlfn.GAMMA.INV(Table3[[#This Row],[RV gamma]],GammaShape2,GammaRate2)/BinomTrials,Table3[[#This Row],[RV binom]])</f>
        <v>0</v>
      </c>
      <c r="M5033" s="1">
        <f>Table3[[#This Row],[Risk 2 simulated occurences]]*_xlfn.LOGNORM.INV(Table3[[#This Row],[RV lognorm]],(LN(ImpLow2)+LN(ImpUp2))/2,(LN(ImpUp2)-LN(ImpLow2))/3.29)</f>
        <v>0</v>
      </c>
    </row>
    <row r="5034" spans="7:13">
      <c r="G5034">
        <v>0.20587693536927781</v>
      </c>
      <c r="H5034">
        <v>0.58246275763142052</v>
      </c>
      <c r="I5034">
        <v>0.95904857989356318</v>
      </c>
      <c r="J5034">
        <f>_xlfn.BINOM.INV(BinomTrials,_xlfn.GAMMA.INV(Table3[[#This Row],[RV gamma]],GammaShape1,GammaRate1)/BinomTrials,Table3[[#This Row],[RV binom]])</f>
        <v>0</v>
      </c>
      <c r="K5034" s="1">
        <f>Table3[[#This Row],[Risk 1 Simulated occurences]]*_xlfn.LOGNORM.INV(Table3[[#This Row],[RV lognorm]],(LN(ImpLow1)+LN(ImpUp1))/2,(LN(ImpUp1)-LN(ImpLow1))/3.29)</f>
        <v>0</v>
      </c>
      <c r="L5034">
        <f>_xlfn.BINOM.INV(BinomTrials,_xlfn.GAMMA.INV(Table3[[#This Row],[RV gamma]],GammaShape2,GammaRate2)/BinomTrials,Table3[[#This Row],[RV binom]])</f>
        <v>0</v>
      </c>
      <c r="M5034" s="1">
        <f>Table3[[#This Row],[Risk 2 simulated occurences]]*_xlfn.LOGNORM.INV(Table3[[#This Row],[RV lognorm]],(LN(ImpLow2)+LN(ImpUp2))/2,(LN(ImpUp2)-LN(ImpLow2))/3.29)</f>
        <v>0</v>
      </c>
    </row>
    <row r="5035" spans="7:13">
      <c r="G5035">
        <v>0.17365275145212783</v>
      </c>
      <c r="H5035">
        <v>0.45156751128452249</v>
      </c>
      <c r="I5035">
        <v>0.7294822711169171</v>
      </c>
      <c r="J5035">
        <f>_xlfn.BINOM.INV(BinomTrials,_xlfn.GAMMA.INV(Table3[[#This Row],[RV gamma]],GammaShape1,GammaRate1)/BinomTrials,Table3[[#This Row],[RV binom]])</f>
        <v>0</v>
      </c>
      <c r="K5035" s="1">
        <f>Table3[[#This Row],[Risk 1 Simulated occurences]]*_xlfn.LOGNORM.INV(Table3[[#This Row],[RV lognorm]],(LN(ImpLow1)+LN(ImpUp1))/2,(LN(ImpUp1)-LN(ImpLow1))/3.29)</f>
        <v>0</v>
      </c>
      <c r="L5035">
        <f>_xlfn.BINOM.INV(BinomTrials,_xlfn.GAMMA.INV(Table3[[#This Row],[RV gamma]],GammaShape2,GammaRate2)/BinomTrials,Table3[[#This Row],[RV binom]])</f>
        <v>0</v>
      </c>
      <c r="M5035" s="1">
        <f>Table3[[#This Row],[Risk 2 simulated occurences]]*_xlfn.LOGNORM.INV(Table3[[#This Row],[RV lognorm]],(LN(ImpLow2)+LN(ImpUp2))/2,(LN(ImpUp2)-LN(ImpLow2))/3.29)</f>
        <v>0</v>
      </c>
    </row>
    <row r="5036" spans="7:13">
      <c r="G5036">
        <v>0.5817936559122957</v>
      </c>
      <c r="H5036">
        <v>0.49516215896939958</v>
      </c>
      <c r="I5036">
        <v>0.40853066202650345</v>
      </c>
      <c r="J5036">
        <f>_xlfn.BINOM.INV(BinomTrials,_xlfn.GAMMA.INV(Table3[[#This Row],[RV gamma]],GammaShape1,GammaRate1)/BinomTrials,Table3[[#This Row],[RV binom]])</f>
        <v>0</v>
      </c>
      <c r="K5036" s="1">
        <f>Table3[[#This Row],[Risk 1 Simulated occurences]]*_xlfn.LOGNORM.INV(Table3[[#This Row],[RV lognorm]],(LN(ImpLow1)+LN(ImpUp1))/2,(LN(ImpUp1)-LN(ImpLow1))/3.29)</f>
        <v>0</v>
      </c>
      <c r="L5036">
        <f>_xlfn.BINOM.INV(BinomTrials,_xlfn.GAMMA.INV(Table3[[#This Row],[RV gamma]],GammaShape2,GammaRate2)/BinomTrials,Table3[[#This Row],[RV binom]])</f>
        <v>0</v>
      </c>
      <c r="M5036" s="1">
        <f>Table3[[#This Row],[Risk 2 simulated occurences]]*_xlfn.LOGNORM.INV(Table3[[#This Row],[RV lognorm]],(LN(ImpLow2)+LN(ImpUp2))/2,(LN(ImpUp2)-LN(ImpLow2))/3.29)</f>
        <v>0</v>
      </c>
    </row>
    <row r="5037" spans="7:13">
      <c r="G5037">
        <v>0.20597491795475359</v>
      </c>
      <c r="H5037">
        <v>0.19040579869896443</v>
      </c>
      <c r="I5037">
        <v>0.1748366794431753</v>
      </c>
      <c r="J5037">
        <f>_xlfn.BINOM.INV(BinomTrials,_xlfn.GAMMA.INV(Table3[[#This Row],[RV gamma]],GammaShape1,GammaRate1)/BinomTrials,Table3[[#This Row],[RV binom]])</f>
        <v>0</v>
      </c>
      <c r="K5037" s="1">
        <f>Table3[[#This Row],[Risk 1 Simulated occurences]]*_xlfn.LOGNORM.INV(Table3[[#This Row],[RV lognorm]],(LN(ImpLow1)+LN(ImpUp1))/2,(LN(ImpUp1)-LN(ImpLow1))/3.29)</f>
        <v>0</v>
      </c>
      <c r="L5037">
        <f>_xlfn.BINOM.INV(BinomTrials,_xlfn.GAMMA.INV(Table3[[#This Row],[RV gamma]],GammaShape2,GammaRate2)/BinomTrials,Table3[[#This Row],[RV binom]])</f>
        <v>0</v>
      </c>
      <c r="M5037" s="1">
        <f>Table3[[#This Row],[Risk 2 simulated occurences]]*_xlfn.LOGNORM.INV(Table3[[#This Row],[RV lognorm]],(LN(ImpLow2)+LN(ImpUp2))/2,(LN(ImpUp2)-LN(ImpLow2))/3.29)</f>
        <v>0</v>
      </c>
    </row>
    <row r="5038" spans="7:13">
      <c r="G5038">
        <v>0.82044606554342714</v>
      </c>
      <c r="H5038">
        <v>0.15025873349525906</v>
      </c>
      <c r="I5038">
        <v>0.48007140144709098</v>
      </c>
      <c r="J5038">
        <f>_xlfn.BINOM.INV(BinomTrials,_xlfn.GAMMA.INV(Table3[[#This Row],[RV gamma]],GammaShape1,GammaRate1)/BinomTrials,Table3[[#This Row],[RV binom]])</f>
        <v>0</v>
      </c>
      <c r="K5038" s="1">
        <f>Table3[[#This Row],[Risk 1 Simulated occurences]]*_xlfn.LOGNORM.INV(Table3[[#This Row],[RV lognorm]],(LN(ImpLow1)+LN(ImpUp1))/2,(LN(ImpUp1)-LN(ImpLow1))/3.29)</f>
        <v>0</v>
      </c>
      <c r="L5038">
        <f>_xlfn.BINOM.INV(BinomTrials,_xlfn.GAMMA.INV(Table3[[#This Row],[RV gamma]],GammaShape2,GammaRate2)/BinomTrials,Table3[[#This Row],[RV binom]])</f>
        <v>0</v>
      </c>
      <c r="M5038" s="1">
        <f>Table3[[#This Row],[Risk 2 simulated occurences]]*_xlfn.LOGNORM.INV(Table3[[#This Row],[RV lognorm]],(LN(ImpLow2)+LN(ImpUp2))/2,(LN(ImpUp2)-LN(ImpLow2))/3.29)</f>
        <v>0</v>
      </c>
    </row>
    <row r="5039" spans="7:13">
      <c r="G5039">
        <v>0.23702358838032167</v>
      </c>
      <c r="H5039">
        <v>0.39853385481915149</v>
      </c>
      <c r="I5039">
        <v>0.56004412125798131</v>
      </c>
      <c r="J5039">
        <f>_xlfn.BINOM.INV(BinomTrials,_xlfn.GAMMA.INV(Table3[[#This Row],[RV gamma]],GammaShape1,GammaRate1)/BinomTrials,Table3[[#This Row],[RV binom]])</f>
        <v>0</v>
      </c>
      <c r="K5039" s="1">
        <f>Table3[[#This Row],[Risk 1 Simulated occurences]]*_xlfn.LOGNORM.INV(Table3[[#This Row],[RV lognorm]],(LN(ImpLow1)+LN(ImpUp1))/2,(LN(ImpUp1)-LN(ImpLow1))/3.29)</f>
        <v>0</v>
      </c>
      <c r="L5039">
        <f>_xlfn.BINOM.INV(BinomTrials,_xlfn.GAMMA.INV(Table3[[#This Row],[RV gamma]],GammaShape2,GammaRate2)/BinomTrials,Table3[[#This Row],[RV binom]])</f>
        <v>0</v>
      </c>
      <c r="M5039" s="1">
        <f>Table3[[#This Row],[Risk 2 simulated occurences]]*_xlfn.LOGNORM.INV(Table3[[#This Row],[RV lognorm]],(LN(ImpLow2)+LN(ImpUp2))/2,(LN(ImpUp2)-LN(ImpLow2))/3.29)</f>
        <v>0</v>
      </c>
    </row>
    <row r="5040" spans="7:13">
      <c r="G5040">
        <v>0.65544990806628478</v>
      </c>
      <c r="H5040">
        <v>0.1584979454793492</v>
      </c>
      <c r="I5040">
        <v>0.66154598289241362</v>
      </c>
      <c r="J5040">
        <f>_xlfn.BINOM.INV(BinomTrials,_xlfn.GAMMA.INV(Table3[[#This Row],[RV gamma]],GammaShape1,GammaRate1)/BinomTrials,Table3[[#This Row],[RV binom]])</f>
        <v>0</v>
      </c>
      <c r="K5040" s="1">
        <f>Table3[[#This Row],[Risk 1 Simulated occurences]]*_xlfn.LOGNORM.INV(Table3[[#This Row],[RV lognorm]],(LN(ImpLow1)+LN(ImpUp1))/2,(LN(ImpUp1)-LN(ImpLow1))/3.29)</f>
        <v>0</v>
      </c>
      <c r="L5040">
        <f>_xlfn.BINOM.INV(BinomTrials,_xlfn.GAMMA.INV(Table3[[#This Row],[RV gamma]],GammaShape2,GammaRate2)/BinomTrials,Table3[[#This Row],[RV binom]])</f>
        <v>0</v>
      </c>
      <c r="M5040" s="1">
        <f>Table3[[#This Row],[Risk 2 simulated occurences]]*_xlfn.LOGNORM.INV(Table3[[#This Row],[RV lognorm]],(LN(ImpLow2)+LN(ImpUp2))/2,(LN(ImpUp2)-LN(ImpLow2))/3.29)</f>
        <v>0</v>
      </c>
    </row>
    <row r="5041" spans="7:13">
      <c r="G5041">
        <v>0.14660487004863326</v>
      </c>
      <c r="H5041">
        <v>0.87496967142213589</v>
      </c>
      <c r="I5041">
        <v>0.60333447279563845</v>
      </c>
      <c r="J5041">
        <f>_xlfn.BINOM.INV(BinomTrials,_xlfn.GAMMA.INV(Table3[[#This Row],[RV gamma]],GammaShape1,GammaRate1)/BinomTrials,Table3[[#This Row],[RV binom]])</f>
        <v>1</v>
      </c>
      <c r="K5041" s="1">
        <f>Table3[[#This Row],[Risk 1 Simulated occurences]]*_xlfn.LOGNORM.INV(Table3[[#This Row],[RV lognorm]],(LN(ImpLow1)+LN(ImpUp1))/2,(LN(ImpUp1)-LN(ImpLow1))/3.29)</f>
        <v>37986.691412569533</v>
      </c>
      <c r="L5041">
        <f>_xlfn.BINOM.INV(BinomTrials,_xlfn.GAMMA.INV(Table3[[#This Row],[RV gamma]],GammaShape2,GammaRate2)/BinomTrials,Table3[[#This Row],[RV binom]])</f>
        <v>1</v>
      </c>
      <c r="M5041" s="1">
        <f>Table3[[#This Row],[Risk 2 simulated occurences]]*_xlfn.LOGNORM.INV(Table3[[#This Row],[RV lognorm]],(LN(ImpLow2)+LN(ImpUp2))/2,(LN(ImpUp2)-LN(ImpLow2))/3.29)</f>
        <v>3798669.141256955</v>
      </c>
    </row>
    <row r="5042" spans="7:13">
      <c r="G5042">
        <v>0.98805090737904</v>
      </c>
      <c r="H5042">
        <v>0.6152675918374525</v>
      </c>
      <c r="I5042">
        <v>0.24248427629586508</v>
      </c>
      <c r="J5042">
        <f>_xlfn.BINOM.INV(BinomTrials,_xlfn.GAMMA.INV(Table3[[#This Row],[RV gamma]],GammaShape1,GammaRate1)/BinomTrials,Table3[[#This Row],[RV binom]])</f>
        <v>1</v>
      </c>
      <c r="K5042" s="1">
        <f>Table3[[#This Row],[Risk 1 Simulated occurences]]*_xlfn.LOGNORM.INV(Table3[[#This Row],[RV lognorm]],(LN(ImpLow1)+LN(ImpUp1))/2,(LN(ImpUp1)-LN(ImpLow1))/3.29)</f>
        <v>19397.266311218656</v>
      </c>
      <c r="L5042">
        <f>_xlfn.BINOM.INV(BinomTrials,_xlfn.GAMMA.INV(Table3[[#This Row],[RV gamma]],GammaShape2,GammaRate2)/BinomTrials,Table3[[#This Row],[RV binom]])</f>
        <v>0</v>
      </c>
      <c r="M5042" s="1">
        <f>Table3[[#This Row],[Risk 2 simulated occurences]]*_xlfn.LOGNORM.INV(Table3[[#This Row],[RV lognorm]],(LN(ImpLow2)+LN(ImpUp2))/2,(LN(ImpUp2)-LN(ImpLow2))/3.29)</f>
        <v>0</v>
      </c>
    </row>
    <row r="5043" spans="7:13">
      <c r="G5043">
        <v>0.17160031952504085</v>
      </c>
      <c r="H5043">
        <v>0.80241601206474755</v>
      </c>
      <c r="I5043">
        <v>0.4332317046044542</v>
      </c>
      <c r="J5043">
        <f>_xlfn.BINOM.INV(BinomTrials,_xlfn.GAMMA.INV(Table3[[#This Row],[RV gamma]],GammaShape1,GammaRate1)/BinomTrials,Table3[[#This Row],[RV binom]])</f>
        <v>1</v>
      </c>
      <c r="K5043" s="1">
        <f>Table3[[#This Row],[Risk 1 Simulated occurences]]*_xlfn.LOGNORM.INV(Table3[[#This Row],[RV lognorm]],(LN(ImpLow1)+LN(ImpUp1))/2,(LN(ImpUp1)-LN(ImpLow1))/3.29)</f>
        <v>28111.877820366437</v>
      </c>
      <c r="L5043">
        <f>_xlfn.BINOM.INV(BinomTrials,_xlfn.GAMMA.INV(Table3[[#This Row],[RV gamma]],GammaShape2,GammaRate2)/BinomTrials,Table3[[#This Row],[RV binom]])</f>
        <v>0</v>
      </c>
      <c r="M5043" s="1">
        <f>Table3[[#This Row],[Risk 2 simulated occurences]]*_xlfn.LOGNORM.INV(Table3[[#This Row],[RV lognorm]],(LN(ImpLow2)+LN(ImpUp2))/2,(LN(ImpUp2)-LN(ImpLow2))/3.29)</f>
        <v>0</v>
      </c>
    </row>
    <row r="5044" spans="7:13">
      <c r="G5044">
        <v>8.6570257361312519E-2</v>
      </c>
      <c r="H5044">
        <v>0.20591477221153434</v>
      </c>
      <c r="I5044">
        <v>0.32525928706175616</v>
      </c>
      <c r="J5044">
        <f>_xlfn.BINOM.INV(BinomTrials,_xlfn.GAMMA.INV(Table3[[#This Row],[RV gamma]],GammaShape1,GammaRate1)/BinomTrials,Table3[[#This Row],[RV binom]])</f>
        <v>0</v>
      </c>
      <c r="K5044" s="1">
        <f>Table3[[#This Row],[Risk 1 Simulated occurences]]*_xlfn.LOGNORM.INV(Table3[[#This Row],[RV lognorm]],(LN(ImpLow1)+LN(ImpUp1))/2,(LN(ImpUp1)-LN(ImpLow1))/3.29)</f>
        <v>0</v>
      </c>
      <c r="L5044">
        <f>_xlfn.BINOM.INV(BinomTrials,_xlfn.GAMMA.INV(Table3[[#This Row],[RV gamma]],GammaShape2,GammaRate2)/BinomTrials,Table3[[#This Row],[RV binom]])</f>
        <v>0</v>
      </c>
      <c r="M5044" s="1">
        <f>Table3[[#This Row],[Risk 2 simulated occurences]]*_xlfn.LOGNORM.INV(Table3[[#This Row],[RV lognorm]],(LN(ImpLow2)+LN(ImpUp2))/2,(LN(ImpUp2)-LN(ImpLow2))/3.29)</f>
        <v>0</v>
      </c>
    </row>
    <row r="5045" spans="7:13">
      <c r="G5045">
        <v>0.98631547157946764</v>
      </c>
      <c r="H5045">
        <v>0.80957655925749639</v>
      </c>
      <c r="I5045">
        <v>0.63283764693552513</v>
      </c>
      <c r="J5045">
        <f>_xlfn.BINOM.INV(BinomTrials,_xlfn.GAMMA.INV(Table3[[#This Row],[RV gamma]],GammaShape1,GammaRate1)/BinomTrials,Table3[[#This Row],[RV binom]])</f>
        <v>1</v>
      </c>
      <c r="K5045" s="1">
        <f>Table3[[#This Row],[Risk 1 Simulated occurences]]*_xlfn.LOGNORM.INV(Table3[[#This Row],[RV lognorm]],(LN(ImpLow1)+LN(ImpUp1))/2,(LN(ImpUp1)-LN(ImpLow1))/3.29)</f>
        <v>40100.93711339248</v>
      </c>
      <c r="L5045">
        <f>_xlfn.BINOM.INV(BinomTrials,_xlfn.GAMMA.INV(Table3[[#This Row],[RV gamma]],GammaShape2,GammaRate2)/BinomTrials,Table3[[#This Row],[RV binom]])</f>
        <v>1</v>
      </c>
      <c r="M5045" s="1">
        <f>Table3[[#This Row],[Risk 2 simulated occurences]]*_xlfn.LOGNORM.INV(Table3[[#This Row],[RV lognorm]],(LN(ImpLow2)+LN(ImpUp2))/2,(LN(ImpUp2)-LN(ImpLow2))/3.29)</f>
        <v>4010093.7113392497</v>
      </c>
    </row>
    <row r="5046" spans="7:13">
      <c r="G5046">
        <v>4.1308361124856568E-3</v>
      </c>
      <c r="H5046">
        <v>0.55323144074214226</v>
      </c>
      <c r="I5046">
        <v>0.10233204537179882</v>
      </c>
      <c r="J5046">
        <f>_xlfn.BINOM.INV(BinomTrials,_xlfn.GAMMA.INV(Table3[[#This Row],[RV gamma]],GammaShape1,GammaRate1)/BinomTrials,Table3[[#This Row],[RV binom]])</f>
        <v>0</v>
      </c>
      <c r="K5046" s="1">
        <f>Table3[[#This Row],[Risk 1 Simulated occurences]]*_xlfn.LOGNORM.INV(Table3[[#This Row],[RV lognorm]],(LN(ImpLow1)+LN(ImpUp1))/2,(LN(ImpUp1)-LN(ImpLow1))/3.29)</f>
        <v>0</v>
      </c>
      <c r="L5046">
        <f>_xlfn.BINOM.INV(BinomTrials,_xlfn.GAMMA.INV(Table3[[#This Row],[RV gamma]],GammaShape2,GammaRate2)/BinomTrials,Table3[[#This Row],[RV binom]])</f>
        <v>0</v>
      </c>
      <c r="M5046" s="1">
        <f>Table3[[#This Row],[Risk 2 simulated occurences]]*_xlfn.LOGNORM.INV(Table3[[#This Row],[RV lognorm]],(LN(ImpLow2)+LN(ImpUp2))/2,(LN(ImpUp2)-LN(ImpLow2))/3.29)</f>
        <v>0</v>
      </c>
    </row>
    <row r="5047" spans="7:13">
      <c r="G5047">
        <v>0.4269625425464299</v>
      </c>
      <c r="H5047">
        <v>0.16082455318459521</v>
      </c>
      <c r="I5047">
        <v>0.89468656382276046</v>
      </c>
      <c r="J5047">
        <f>_xlfn.BINOM.INV(BinomTrials,_xlfn.GAMMA.INV(Table3[[#This Row],[RV gamma]],GammaShape1,GammaRate1)/BinomTrials,Table3[[#This Row],[RV binom]])</f>
        <v>0</v>
      </c>
      <c r="K5047" s="1">
        <f>Table3[[#This Row],[Risk 1 Simulated occurences]]*_xlfn.LOGNORM.INV(Table3[[#This Row],[RV lognorm]],(LN(ImpLow1)+LN(ImpUp1))/2,(LN(ImpUp1)-LN(ImpLow1))/3.29)</f>
        <v>0</v>
      </c>
      <c r="L5047">
        <f>_xlfn.BINOM.INV(BinomTrials,_xlfn.GAMMA.INV(Table3[[#This Row],[RV gamma]],GammaShape2,GammaRate2)/BinomTrials,Table3[[#This Row],[RV binom]])</f>
        <v>0</v>
      </c>
      <c r="M5047" s="1">
        <f>Table3[[#This Row],[Risk 2 simulated occurences]]*_xlfn.LOGNORM.INV(Table3[[#This Row],[RV lognorm]],(LN(ImpLow2)+LN(ImpUp2))/2,(LN(ImpUp2)-LN(ImpLow2))/3.29)</f>
        <v>0</v>
      </c>
    </row>
    <row r="5048" spans="7:13">
      <c r="G5048">
        <v>0.95945257784773252</v>
      </c>
      <c r="H5048">
        <v>0.97826537349180565</v>
      </c>
      <c r="I5048">
        <v>0.99707816913587888</v>
      </c>
      <c r="J5048">
        <f>_xlfn.BINOM.INV(BinomTrials,_xlfn.GAMMA.INV(Table3[[#This Row],[RV gamma]],GammaShape1,GammaRate1)/BinomTrials,Table3[[#This Row],[RV binom]])</f>
        <v>3</v>
      </c>
      <c r="K5048" s="1">
        <f>Table3[[#This Row],[Risk 1 Simulated occurences]]*_xlfn.LOGNORM.INV(Table3[[#This Row],[RV lognorm]],(LN(ImpLow1)+LN(ImpUp1))/2,(LN(ImpUp1)-LN(ImpLow1))/3.29)</f>
        <v>653041.94342399843</v>
      </c>
      <c r="L5048">
        <f>_xlfn.BINOM.INV(BinomTrials,_xlfn.GAMMA.INV(Table3[[#This Row],[RV gamma]],GammaShape2,GammaRate2)/BinomTrials,Table3[[#This Row],[RV binom]])</f>
        <v>2</v>
      </c>
      <c r="M5048" s="1">
        <f>Table3[[#This Row],[Risk 2 simulated occurences]]*_xlfn.LOGNORM.INV(Table3[[#This Row],[RV lognorm]],(LN(ImpLow2)+LN(ImpUp2))/2,(LN(ImpUp2)-LN(ImpLow2))/3.29)</f>
        <v>43536129.561599918</v>
      </c>
    </row>
    <row r="5049" spans="7:13">
      <c r="G5049">
        <v>0.51947588684012924</v>
      </c>
      <c r="H5049">
        <v>0.70613227677817092</v>
      </c>
      <c r="I5049">
        <v>0.89278866671621271</v>
      </c>
      <c r="J5049">
        <f>_xlfn.BINOM.INV(BinomTrials,_xlfn.GAMMA.INV(Table3[[#This Row],[RV gamma]],GammaShape1,GammaRate1)/BinomTrials,Table3[[#This Row],[RV binom]])</f>
        <v>1</v>
      </c>
      <c r="K5049" s="1">
        <f>Table3[[#This Row],[Risk 1 Simulated occurences]]*_xlfn.LOGNORM.INV(Table3[[#This Row],[RV lognorm]],(LN(ImpLow1)+LN(ImpUp1))/2,(LN(ImpUp1)-LN(ImpLow1))/3.29)</f>
        <v>75397.046168859524</v>
      </c>
      <c r="L5049">
        <f>_xlfn.BINOM.INV(BinomTrials,_xlfn.GAMMA.INV(Table3[[#This Row],[RV gamma]],GammaShape2,GammaRate2)/BinomTrials,Table3[[#This Row],[RV binom]])</f>
        <v>0</v>
      </c>
      <c r="M5049" s="1">
        <f>Table3[[#This Row],[Risk 2 simulated occurences]]*_xlfn.LOGNORM.INV(Table3[[#This Row],[RV lognorm]],(LN(ImpLow2)+LN(ImpUp2))/2,(LN(ImpUp2)-LN(ImpLow2))/3.29)</f>
        <v>0</v>
      </c>
    </row>
    <row r="5050" spans="7:13">
      <c r="G5050">
        <v>0.8312301220517746</v>
      </c>
      <c r="H5050">
        <v>0.96517581071945646</v>
      </c>
      <c r="I5050">
        <v>9.9121499387138295E-2</v>
      </c>
      <c r="J5050">
        <f>_xlfn.BINOM.INV(BinomTrials,_xlfn.GAMMA.INV(Table3[[#This Row],[RV gamma]],GammaShape1,GammaRate1)/BinomTrials,Table3[[#This Row],[RV binom]])</f>
        <v>2</v>
      </c>
      <c r="K5050" s="1">
        <f>Table3[[#This Row],[Risk 1 Simulated occurences]]*_xlfn.LOGNORM.INV(Table3[[#This Row],[RV lognorm]],(LN(ImpLow1)+LN(ImpUp1))/2,(LN(ImpUp1)-LN(ImpLow1))/3.29)</f>
        <v>25702.432805524011</v>
      </c>
      <c r="L5050">
        <f>_xlfn.BINOM.INV(BinomTrials,_xlfn.GAMMA.INV(Table3[[#This Row],[RV gamma]],GammaShape2,GammaRate2)/BinomTrials,Table3[[#This Row],[RV binom]])</f>
        <v>1</v>
      </c>
      <c r="M5050" s="1">
        <f>Table3[[#This Row],[Risk 2 simulated occurences]]*_xlfn.LOGNORM.INV(Table3[[#This Row],[RV lognorm]],(LN(ImpLow2)+LN(ImpUp2))/2,(LN(ImpUp2)-LN(ImpLow2))/3.29)</f>
        <v>1285121.6402762011</v>
      </c>
    </row>
    <row r="5051" spans="7:13">
      <c r="G5051">
        <v>0.48466132417538266</v>
      </c>
      <c r="H5051">
        <v>0.70985076190431173</v>
      </c>
      <c r="I5051">
        <v>0.93504019963324081</v>
      </c>
      <c r="J5051">
        <f>_xlfn.BINOM.INV(BinomTrials,_xlfn.GAMMA.INV(Table3[[#This Row],[RV gamma]],GammaShape1,GammaRate1)/BinomTrials,Table3[[#This Row],[RV binom]])</f>
        <v>1</v>
      </c>
      <c r="K5051" s="1">
        <f>Table3[[#This Row],[Risk 1 Simulated occurences]]*_xlfn.LOGNORM.INV(Table3[[#This Row],[RV lognorm]],(LN(ImpLow1)+LN(ImpUp1))/2,(LN(ImpUp1)-LN(ImpLow1))/3.29)</f>
        <v>91266.149806200308</v>
      </c>
      <c r="L5051">
        <f>_xlfn.BINOM.INV(BinomTrials,_xlfn.GAMMA.INV(Table3[[#This Row],[RV gamma]],GammaShape2,GammaRate2)/BinomTrials,Table3[[#This Row],[RV binom]])</f>
        <v>0</v>
      </c>
      <c r="M5051" s="1">
        <f>Table3[[#This Row],[Risk 2 simulated occurences]]*_xlfn.LOGNORM.INV(Table3[[#This Row],[RV lognorm]],(LN(ImpLow2)+LN(ImpUp2))/2,(LN(ImpUp2)-LN(ImpLow2))/3.29)</f>
        <v>0</v>
      </c>
    </row>
    <row r="5052" spans="7:13">
      <c r="G5052">
        <v>0.70287541565619194</v>
      </c>
      <c r="H5052">
        <v>0.46175532576709766</v>
      </c>
      <c r="I5052">
        <v>0.22063523587800341</v>
      </c>
      <c r="J5052">
        <f>_xlfn.BINOM.INV(BinomTrials,_xlfn.GAMMA.INV(Table3[[#This Row],[RV gamma]],GammaShape1,GammaRate1)/BinomTrials,Table3[[#This Row],[RV binom]])</f>
        <v>0</v>
      </c>
      <c r="K5052" s="1">
        <f>Table3[[#This Row],[Risk 1 Simulated occurences]]*_xlfn.LOGNORM.INV(Table3[[#This Row],[RV lognorm]],(LN(ImpLow1)+LN(ImpUp1))/2,(LN(ImpUp1)-LN(ImpLow1))/3.29)</f>
        <v>0</v>
      </c>
      <c r="L5052">
        <f>_xlfn.BINOM.INV(BinomTrials,_xlfn.GAMMA.INV(Table3[[#This Row],[RV gamma]],GammaShape2,GammaRate2)/BinomTrials,Table3[[#This Row],[RV binom]])</f>
        <v>0</v>
      </c>
      <c r="M5052" s="1">
        <f>Table3[[#This Row],[Risk 2 simulated occurences]]*_xlfn.LOGNORM.INV(Table3[[#This Row],[RV lognorm]],(LN(ImpLow2)+LN(ImpUp2))/2,(LN(ImpUp2)-LN(ImpLow2))/3.29)</f>
        <v>0</v>
      </c>
    </row>
    <row r="5053" spans="7:13">
      <c r="G5053">
        <v>0.22711093361820603</v>
      </c>
      <c r="H5053">
        <v>0.72176016761071993</v>
      </c>
      <c r="I5053">
        <v>0.21640940160323371</v>
      </c>
      <c r="J5053">
        <f>_xlfn.BINOM.INV(BinomTrials,_xlfn.GAMMA.INV(Table3[[#This Row],[RV gamma]],GammaShape1,GammaRate1)/BinomTrials,Table3[[#This Row],[RV binom]])</f>
        <v>1</v>
      </c>
      <c r="K5053" s="1">
        <f>Table3[[#This Row],[Risk 1 Simulated occurences]]*_xlfn.LOGNORM.INV(Table3[[#This Row],[RV lognorm]],(LN(ImpLow1)+LN(ImpUp1))/2,(LN(ImpUp1)-LN(ImpLow1))/3.29)</f>
        <v>18263.645644063781</v>
      </c>
      <c r="L5053">
        <f>_xlfn.BINOM.INV(BinomTrials,_xlfn.GAMMA.INV(Table3[[#This Row],[RV gamma]],GammaShape2,GammaRate2)/BinomTrials,Table3[[#This Row],[RV binom]])</f>
        <v>0</v>
      </c>
      <c r="M5053" s="1">
        <f>Table3[[#This Row],[Risk 2 simulated occurences]]*_xlfn.LOGNORM.INV(Table3[[#This Row],[RV lognorm]],(LN(ImpLow2)+LN(ImpUp2))/2,(LN(ImpUp2)-LN(ImpLow2))/3.29)</f>
        <v>0</v>
      </c>
    </row>
    <row r="5054" spans="7:13">
      <c r="G5054">
        <v>5.3461321188817419E-2</v>
      </c>
      <c r="H5054">
        <v>0.62313703336899029</v>
      </c>
      <c r="I5054">
        <v>0.19281274554916319</v>
      </c>
      <c r="J5054">
        <f>_xlfn.BINOM.INV(BinomTrials,_xlfn.GAMMA.INV(Table3[[#This Row],[RV gamma]],GammaShape1,GammaRate1)/BinomTrials,Table3[[#This Row],[RV binom]])</f>
        <v>0</v>
      </c>
      <c r="K5054" s="1">
        <f>Table3[[#This Row],[Risk 1 Simulated occurences]]*_xlfn.LOGNORM.INV(Table3[[#This Row],[RV lognorm]],(LN(ImpLow1)+LN(ImpUp1))/2,(LN(ImpUp1)-LN(ImpLow1))/3.29)</f>
        <v>0</v>
      </c>
      <c r="L5054">
        <f>_xlfn.BINOM.INV(BinomTrials,_xlfn.GAMMA.INV(Table3[[#This Row],[RV gamma]],GammaShape2,GammaRate2)/BinomTrials,Table3[[#This Row],[RV binom]])</f>
        <v>0</v>
      </c>
      <c r="M5054" s="1">
        <f>Table3[[#This Row],[Risk 2 simulated occurences]]*_xlfn.LOGNORM.INV(Table3[[#This Row],[RV lognorm]],(LN(ImpLow2)+LN(ImpUp2))/2,(LN(ImpUp2)-LN(ImpLow2))/3.29)</f>
        <v>0</v>
      </c>
    </row>
    <row r="5055" spans="7:13">
      <c r="G5055">
        <v>0.52442522045430973</v>
      </c>
      <c r="H5055">
        <v>6.4119832620080489E-2</v>
      </c>
      <c r="I5055">
        <v>0.60381444478585122</v>
      </c>
      <c r="J5055">
        <f>_xlfn.BINOM.INV(BinomTrials,_xlfn.GAMMA.INV(Table3[[#This Row],[RV gamma]],GammaShape1,GammaRate1)/BinomTrials,Table3[[#This Row],[RV binom]])</f>
        <v>0</v>
      </c>
      <c r="K5055" s="1">
        <f>Table3[[#This Row],[Risk 1 Simulated occurences]]*_xlfn.LOGNORM.INV(Table3[[#This Row],[RV lognorm]],(LN(ImpLow1)+LN(ImpUp1))/2,(LN(ImpUp1)-LN(ImpLow1))/3.29)</f>
        <v>0</v>
      </c>
      <c r="L5055">
        <f>_xlfn.BINOM.INV(BinomTrials,_xlfn.GAMMA.INV(Table3[[#This Row],[RV gamma]],GammaShape2,GammaRate2)/BinomTrials,Table3[[#This Row],[RV binom]])</f>
        <v>0</v>
      </c>
      <c r="M5055" s="1">
        <f>Table3[[#This Row],[Risk 2 simulated occurences]]*_xlfn.LOGNORM.INV(Table3[[#This Row],[RV lognorm]],(LN(ImpLow2)+LN(ImpUp2))/2,(LN(ImpUp2)-LN(ImpLow2))/3.29)</f>
        <v>0</v>
      </c>
    </row>
    <row r="5056" spans="7:13">
      <c r="G5056">
        <v>1.4680175583195024E-2</v>
      </c>
      <c r="H5056">
        <v>0.66202684569266945</v>
      </c>
      <c r="I5056">
        <v>0.30937351580214384</v>
      </c>
      <c r="J5056">
        <f>_xlfn.BINOM.INV(BinomTrials,_xlfn.GAMMA.INV(Table3[[#This Row],[RV gamma]],GammaShape1,GammaRate1)/BinomTrials,Table3[[#This Row],[RV binom]])</f>
        <v>0</v>
      </c>
      <c r="K5056" s="1">
        <f>Table3[[#This Row],[Risk 1 Simulated occurences]]*_xlfn.LOGNORM.INV(Table3[[#This Row],[RV lognorm]],(LN(ImpLow1)+LN(ImpUp1))/2,(LN(ImpUp1)-LN(ImpLow1))/3.29)</f>
        <v>0</v>
      </c>
      <c r="L5056">
        <f>_xlfn.BINOM.INV(BinomTrials,_xlfn.GAMMA.INV(Table3[[#This Row],[RV gamma]],GammaShape2,GammaRate2)/BinomTrials,Table3[[#This Row],[RV binom]])</f>
        <v>0</v>
      </c>
      <c r="M5056" s="1">
        <f>Table3[[#This Row],[Risk 2 simulated occurences]]*_xlfn.LOGNORM.INV(Table3[[#This Row],[RV lognorm]],(LN(ImpLow2)+LN(ImpUp2))/2,(LN(ImpUp2)-LN(ImpLow2))/3.29)</f>
        <v>0</v>
      </c>
    </row>
    <row r="5057" spans="7:13">
      <c r="G5057">
        <v>0.72971102675875232</v>
      </c>
      <c r="H5057">
        <v>0.68519555669519838</v>
      </c>
      <c r="I5057">
        <v>0.64068008663164455</v>
      </c>
      <c r="J5057">
        <f>_xlfn.BINOM.INV(BinomTrials,_xlfn.GAMMA.INV(Table3[[#This Row],[RV gamma]],GammaShape1,GammaRate1)/BinomTrials,Table3[[#This Row],[RV binom]])</f>
        <v>1</v>
      </c>
      <c r="K5057" s="1">
        <f>Table3[[#This Row],[Risk 1 Simulated occurences]]*_xlfn.LOGNORM.INV(Table3[[#This Row],[RV lognorm]],(LN(ImpLow1)+LN(ImpUp1))/2,(LN(ImpUp1)-LN(ImpLow1))/3.29)</f>
        <v>40691.786417325835</v>
      </c>
      <c r="L5057">
        <f>_xlfn.BINOM.INV(BinomTrials,_xlfn.GAMMA.INV(Table3[[#This Row],[RV gamma]],GammaShape2,GammaRate2)/BinomTrials,Table3[[#This Row],[RV binom]])</f>
        <v>0</v>
      </c>
      <c r="M5057" s="1">
        <f>Table3[[#This Row],[Risk 2 simulated occurences]]*_xlfn.LOGNORM.INV(Table3[[#This Row],[RV lognorm]],(LN(ImpLow2)+LN(ImpUp2))/2,(LN(ImpUp2)-LN(ImpLow2))/3.29)</f>
        <v>0</v>
      </c>
    </row>
    <row r="5058" spans="7:13">
      <c r="G5058">
        <v>0.25322673435007537</v>
      </c>
      <c r="H5058">
        <v>8.1721376200076828E-2</v>
      </c>
      <c r="I5058">
        <v>0.91021601805007835</v>
      </c>
      <c r="J5058">
        <f>_xlfn.BINOM.INV(BinomTrials,_xlfn.GAMMA.INV(Table3[[#This Row],[RV gamma]],GammaShape1,GammaRate1)/BinomTrials,Table3[[#This Row],[RV binom]])</f>
        <v>0</v>
      </c>
      <c r="K5058" s="1">
        <f>Table3[[#This Row],[Risk 1 Simulated occurences]]*_xlfn.LOGNORM.INV(Table3[[#This Row],[RV lognorm]],(LN(ImpLow1)+LN(ImpUp1))/2,(LN(ImpUp1)-LN(ImpLow1))/3.29)</f>
        <v>0</v>
      </c>
      <c r="L5058">
        <f>_xlfn.BINOM.INV(BinomTrials,_xlfn.GAMMA.INV(Table3[[#This Row],[RV gamma]],GammaShape2,GammaRate2)/BinomTrials,Table3[[#This Row],[RV binom]])</f>
        <v>0</v>
      </c>
      <c r="M5058" s="1">
        <f>Table3[[#This Row],[Risk 2 simulated occurences]]*_xlfn.LOGNORM.INV(Table3[[#This Row],[RV lognorm]],(LN(ImpLow2)+LN(ImpUp2))/2,(LN(ImpUp2)-LN(ImpLow2))/3.29)</f>
        <v>0</v>
      </c>
    </row>
    <row r="5059" spans="7:13">
      <c r="G5059">
        <v>0.98172422171650653</v>
      </c>
      <c r="H5059">
        <v>0.49116979469133998</v>
      </c>
      <c r="I5059">
        <v>6.1536766617343187E-4</v>
      </c>
      <c r="J5059">
        <f>_xlfn.BINOM.INV(BinomTrials,_xlfn.GAMMA.INV(Table3[[#This Row],[RV gamma]],GammaShape1,GammaRate1)/BinomTrials,Table3[[#This Row],[RV binom]])</f>
        <v>1</v>
      </c>
      <c r="K5059" s="1">
        <f>Table3[[#This Row],[Risk 1 Simulated occurences]]*_xlfn.LOGNORM.INV(Table3[[#This Row],[RV lognorm]],(LN(ImpLow1)+LN(ImpUp1))/2,(LN(ImpUp1)-LN(ImpLow1))/3.29)</f>
        <v>3294.0684279657985</v>
      </c>
      <c r="L5059">
        <f>_xlfn.BINOM.INV(BinomTrials,_xlfn.GAMMA.INV(Table3[[#This Row],[RV gamma]],GammaShape2,GammaRate2)/BinomTrials,Table3[[#This Row],[RV binom]])</f>
        <v>0</v>
      </c>
      <c r="M5059" s="1">
        <f>Table3[[#This Row],[Risk 2 simulated occurences]]*_xlfn.LOGNORM.INV(Table3[[#This Row],[RV lognorm]],(LN(ImpLow2)+LN(ImpUp2))/2,(LN(ImpUp2)-LN(ImpLow2))/3.29)</f>
        <v>0</v>
      </c>
    </row>
    <row r="5060" spans="7:13">
      <c r="G5060">
        <v>0.8389943893249121</v>
      </c>
      <c r="H5060">
        <v>9.0739377350890715E-2</v>
      </c>
      <c r="I5060">
        <v>0.34248436537686938</v>
      </c>
      <c r="J5060">
        <f>_xlfn.BINOM.INV(BinomTrials,_xlfn.GAMMA.INV(Table3[[#This Row],[RV gamma]],GammaShape1,GammaRate1)/BinomTrials,Table3[[#This Row],[RV binom]])</f>
        <v>0</v>
      </c>
      <c r="K5060" s="1">
        <f>Table3[[#This Row],[Risk 1 Simulated occurences]]*_xlfn.LOGNORM.INV(Table3[[#This Row],[RV lognorm]],(LN(ImpLow1)+LN(ImpUp1))/2,(LN(ImpUp1)-LN(ImpLow1))/3.29)</f>
        <v>0</v>
      </c>
      <c r="L5060">
        <f>_xlfn.BINOM.INV(BinomTrials,_xlfn.GAMMA.INV(Table3[[#This Row],[RV gamma]],GammaShape2,GammaRate2)/BinomTrials,Table3[[#This Row],[RV binom]])</f>
        <v>0</v>
      </c>
      <c r="M5060" s="1">
        <f>Table3[[#This Row],[Risk 2 simulated occurences]]*_xlfn.LOGNORM.INV(Table3[[#This Row],[RV lognorm]],(LN(ImpLow2)+LN(ImpUp2))/2,(LN(ImpUp2)-LN(ImpLow2))/3.29)</f>
        <v>0</v>
      </c>
    </row>
    <row r="5061" spans="7:13">
      <c r="G5061">
        <v>0.97870138379684712</v>
      </c>
      <c r="H5061">
        <v>5.6715136420314727E-2</v>
      </c>
      <c r="I5061">
        <v>0.13472888904378233</v>
      </c>
      <c r="J5061">
        <f>_xlfn.BINOM.INV(BinomTrials,_xlfn.GAMMA.INV(Table3[[#This Row],[RV gamma]],GammaShape1,GammaRate1)/BinomTrials,Table3[[#This Row],[RV binom]])</f>
        <v>0</v>
      </c>
      <c r="K5061" s="1">
        <f>Table3[[#This Row],[Risk 1 Simulated occurences]]*_xlfn.LOGNORM.INV(Table3[[#This Row],[RV lognorm]],(LN(ImpLow1)+LN(ImpUp1))/2,(LN(ImpUp1)-LN(ImpLow1))/3.29)</f>
        <v>0</v>
      </c>
      <c r="L5061">
        <f>_xlfn.BINOM.INV(BinomTrials,_xlfn.GAMMA.INV(Table3[[#This Row],[RV gamma]],GammaShape2,GammaRate2)/BinomTrials,Table3[[#This Row],[RV binom]])</f>
        <v>0</v>
      </c>
      <c r="M5061" s="1">
        <f>Table3[[#This Row],[Risk 2 simulated occurences]]*_xlfn.LOGNORM.INV(Table3[[#This Row],[RV lognorm]],(LN(ImpLow2)+LN(ImpUp2))/2,(LN(ImpUp2)-LN(ImpLow2))/3.29)</f>
        <v>0</v>
      </c>
    </row>
    <row r="5062" spans="7:13">
      <c r="G5062">
        <v>3.4157473609856083E-2</v>
      </c>
      <c r="H5062">
        <v>0.21129781622965718</v>
      </c>
      <c r="I5062">
        <v>0.38843815884945826</v>
      </c>
      <c r="J5062">
        <f>_xlfn.BINOM.INV(BinomTrials,_xlfn.GAMMA.INV(Table3[[#This Row],[RV gamma]],GammaShape1,GammaRate1)/BinomTrials,Table3[[#This Row],[RV binom]])</f>
        <v>0</v>
      </c>
      <c r="K5062" s="1">
        <f>Table3[[#This Row],[Risk 1 Simulated occurences]]*_xlfn.LOGNORM.INV(Table3[[#This Row],[RV lognorm]],(LN(ImpLow1)+LN(ImpUp1))/2,(LN(ImpUp1)-LN(ImpLow1))/3.29)</f>
        <v>0</v>
      </c>
      <c r="L5062">
        <f>_xlfn.BINOM.INV(BinomTrials,_xlfn.GAMMA.INV(Table3[[#This Row],[RV gamma]],GammaShape2,GammaRate2)/BinomTrials,Table3[[#This Row],[RV binom]])</f>
        <v>0</v>
      </c>
      <c r="M5062" s="1">
        <f>Table3[[#This Row],[Risk 2 simulated occurences]]*_xlfn.LOGNORM.INV(Table3[[#This Row],[RV lognorm]],(LN(ImpLow2)+LN(ImpUp2))/2,(LN(ImpUp2)-LN(ImpLow2))/3.29)</f>
        <v>0</v>
      </c>
    </row>
    <row r="5063" spans="7:13">
      <c r="G5063">
        <v>8.46589608512162E-2</v>
      </c>
      <c r="H5063">
        <v>0.28239737184829888</v>
      </c>
      <c r="I5063">
        <v>0.48013578284538155</v>
      </c>
      <c r="J5063">
        <f>_xlfn.BINOM.INV(BinomTrials,_xlfn.GAMMA.INV(Table3[[#This Row],[RV gamma]],GammaShape1,GammaRate1)/BinomTrials,Table3[[#This Row],[RV binom]])</f>
        <v>0</v>
      </c>
      <c r="K5063" s="1">
        <f>Table3[[#This Row],[Risk 1 Simulated occurences]]*_xlfn.LOGNORM.INV(Table3[[#This Row],[RV lognorm]],(LN(ImpLow1)+LN(ImpUp1))/2,(LN(ImpUp1)-LN(ImpLow1))/3.29)</f>
        <v>0</v>
      </c>
      <c r="L5063">
        <f>_xlfn.BINOM.INV(BinomTrials,_xlfn.GAMMA.INV(Table3[[#This Row],[RV gamma]],GammaShape2,GammaRate2)/BinomTrials,Table3[[#This Row],[RV binom]])</f>
        <v>0</v>
      </c>
      <c r="M5063" s="1">
        <f>Table3[[#This Row],[Risk 2 simulated occurences]]*_xlfn.LOGNORM.INV(Table3[[#This Row],[RV lognorm]],(LN(ImpLow2)+LN(ImpUp2))/2,(LN(ImpUp2)-LN(ImpLow2))/3.29)</f>
        <v>0</v>
      </c>
    </row>
    <row r="5064" spans="7:13">
      <c r="G5064">
        <v>0.86315502639075514</v>
      </c>
      <c r="H5064">
        <v>0.25262865435920129</v>
      </c>
      <c r="I5064">
        <v>0.64210228232764743</v>
      </c>
      <c r="J5064">
        <f>_xlfn.BINOM.INV(BinomTrials,_xlfn.GAMMA.INV(Table3[[#This Row],[RV gamma]],GammaShape1,GammaRate1)/BinomTrials,Table3[[#This Row],[RV binom]])</f>
        <v>0</v>
      </c>
      <c r="K5064" s="1">
        <f>Table3[[#This Row],[Risk 1 Simulated occurences]]*_xlfn.LOGNORM.INV(Table3[[#This Row],[RV lognorm]],(LN(ImpLow1)+LN(ImpUp1))/2,(LN(ImpUp1)-LN(ImpLow1))/3.29)</f>
        <v>0</v>
      </c>
      <c r="L5064">
        <f>_xlfn.BINOM.INV(BinomTrials,_xlfn.GAMMA.INV(Table3[[#This Row],[RV gamma]],GammaShape2,GammaRate2)/BinomTrials,Table3[[#This Row],[RV binom]])</f>
        <v>0</v>
      </c>
      <c r="M5064" s="1">
        <f>Table3[[#This Row],[Risk 2 simulated occurences]]*_xlfn.LOGNORM.INV(Table3[[#This Row],[RV lognorm]],(LN(ImpLow2)+LN(ImpUp2))/2,(LN(ImpUp2)-LN(ImpLow2))/3.29)</f>
        <v>0</v>
      </c>
    </row>
    <row r="5065" spans="7:13">
      <c r="G5065">
        <v>4.6528549420893447E-2</v>
      </c>
      <c r="H5065">
        <v>0.92979381509581294</v>
      </c>
      <c r="I5065">
        <v>0.81305908077073241</v>
      </c>
      <c r="J5065">
        <f>_xlfn.BINOM.INV(BinomTrials,_xlfn.GAMMA.INV(Table3[[#This Row],[RV gamma]],GammaShape1,GammaRate1)/BinomTrials,Table3[[#This Row],[RV binom]])</f>
        <v>1</v>
      </c>
      <c r="K5065" s="1">
        <f>Table3[[#This Row],[Risk 1 Simulated occurences]]*_xlfn.LOGNORM.INV(Table3[[#This Row],[RV lognorm]],(LN(ImpLow1)+LN(ImpUp1))/2,(LN(ImpUp1)-LN(ImpLow1))/3.29)</f>
        <v>58922.524046020633</v>
      </c>
      <c r="L5065">
        <f>_xlfn.BINOM.INV(BinomTrials,_xlfn.GAMMA.INV(Table3[[#This Row],[RV gamma]],GammaShape2,GammaRate2)/BinomTrials,Table3[[#This Row],[RV binom]])</f>
        <v>1</v>
      </c>
      <c r="M5065" s="1">
        <f>Table3[[#This Row],[Risk 2 simulated occurences]]*_xlfn.LOGNORM.INV(Table3[[#This Row],[RV lognorm]],(LN(ImpLow2)+LN(ImpUp2))/2,(LN(ImpUp2)-LN(ImpLow2))/3.29)</f>
        <v>5892252.4046020657</v>
      </c>
    </row>
    <row r="5066" spans="7:13">
      <c r="G5066">
        <v>5.3301169561828102E-3</v>
      </c>
      <c r="H5066">
        <v>4.4650315327872669E-2</v>
      </c>
      <c r="I5066">
        <v>8.397051369956253E-2</v>
      </c>
      <c r="J5066">
        <f>_xlfn.BINOM.INV(BinomTrials,_xlfn.GAMMA.INV(Table3[[#This Row],[RV gamma]],GammaShape1,GammaRate1)/BinomTrials,Table3[[#This Row],[RV binom]])</f>
        <v>0</v>
      </c>
      <c r="K5066" s="1">
        <f>Table3[[#This Row],[Risk 1 Simulated occurences]]*_xlfn.LOGNORM.INV(Table3[[#This Row],[RV lognorm]],(LN(ImpLow1)+LN(ImpUp1))/2,(LN(ImpUp1)-LN(ImpLow1))/3.29)</f>
        <v>0</v>
      </c>
      <c r="L5066">
        <f>_xlfn.BINOM.INV(BinomTrials,_xlfn.GAMMA.INV(Table3[[#This Row],[RV gamma]],GammaShape2,GammaRate2)/BinomTrials,Table3[[#This Row],[RV binom]])</f>
        <v>0</v>
      </c>
      <c r="M5066" s="1">
        <f>Table3[[#This Row],[Risk 2 simulated occurences]]*_xlfn.LOGNORM.INV(Table3[[#This Row],[RV lognorm]],(LN(ImpLow2)+LN(ImpUp2))/2,(LN(ImpUp2)-LN(ImpLow2))/3.29)</f>
        <v>0</v>
      </c>
    </row>
    <row r="5067" spans="7:13">
      <c r="G5067">
        <v>0.58327568256448759</v>
      </c>
      <c r="H5067">
        <v>0.43784971555594809</v>
      </c>
      <c r="I5067">
        <v>0.2924237485474086</v>
      </c>
      <c r="J5067">
        <f>_xlfn.BINOM.INV(BinomTrials,_xlfn.GAMMA.INV(Table3[[#This Row],[RV gamma]],GammaShape1,GammaRate1)/BinomTrials,Table3[[#This Row],[RV binom]])</f>
        <v>0</v>
      </c>
      <c r="K5067" s="1">
        <f>Table3[[#This Row],[Risk 1 Simulated occurences]]*_xlfn.LOGNORM.INV(Table3[[#This Row],[RV lognorm]],(LN(ImpLow1)+LN(ImpUp1))/2,(LN(ImpUp1)-LN(ImpLow1))/3.29)</f>
        <v>0</v>
      </c>
      <c r="L5067">
        <f>_xlfn.BINOM.INV(BinomTrials,_xlfn.GAMMA.INV(Table3[[#This Row],[RV gamma]],GammaShape2,GammaRate2)/BinomTrials,Table3[[#This Row],[RV binom]])</f>
        <v>0</v>
      </c>
      <c r="M5067" s="1">
        <f>Table3[[#This Row],[Risk 2 simulated occurences]]*_xlfn.LOGNORM.INV(Table3[[#This Row],[RV lognorm]],(LN(ImpLow2)+LN(ImpUp2))/2,(LN(ImpUp2)-LN(ImpLow2))/3.29)</f>
        <v>0</v>
      </c>
    </row>
    <row r="5068" spans="7:13">
      <c r="G5068">
        <v>0.11439686134196672</v>
      </c>
      <c r="H5068">
        <v>0.94016934881926018</v>
      </c>
      <c r="I5068">
        <v>0.76594183629655366</v>
      </c>
      <c r="J5068">
        <f>_xlfn.BINOM.INV(BinomTrials,_xlfn.GAMMA.INV(Table3[[#This Row],[RV gamma]],GammaShape1,GammaRate1)/BinomTrials,Table3[[#This Row],[RV binom]])</f>
        <v>1</v>
      </c>
      <c r="K5068" s="1">
        <f>Table3[[#This Row],[Risk 1 Simulated occurences]]*_xlfn.LOGNORM.INV(Table3[[#This Row],[RV lognorm]],(LN(ImpLow1)+LN(ImpUp1))/2,(LN(ImpUp1)-LN(ImpLow1))/3.29)</f>
        <v>52544.964089277062</v>
      </c>
      <c r="L5068">
        <f>_xlfn.BINOM.INV(BinomTrials,_xlfn.GAMMA.INV(Table3[[#This Row],[RV gamma]],GammaShape2,GammaRate2)/BinomTrials,Table3[[#This Row],[RV binom]])</f>
        <v>1</v>
      </c>
      <c r="M5068" s="1">
        <f>Table3[[#This Row],[Risk 2 simulated occurences]]*_xlfn.LOGNORM.INV(Table3[[#This Row],[RV lognorm]],(LN(ImpLow2)+LN(ImpUp2))/2,(LN(ImpUp2)-LN(ImpLow2))/3.29)</f>
        <v>5254496.4089277079</v>
      </c>
    </row>
    <row r="5069" spans="7:13">
      <c r="G5069">
        <v>0.66804857443461596</v>
      </c>
      <c r="H5069">
        <v>0.4262456053058829</v>
      </c>
      <c r="I5069">
        <v>0.1844426361771499</v>
      </c>
      <c r="J5069">
        <f>_xlfn.BINOM.INV(BinomTrials,_xlfn.GAMMA.INV(Table3[[#This Row],[RV gamma]],GammaShape1,GammaRate1)/BinomTrials,Table3[[#This Row],[RV binom]])</f>
        <v>0</v>
      </c>
      <c r="K5069" s="1">
        <f>Table3[[#This Row],[Risk 1 Simulated occurences]]*_xlfn.LOGNORM.INV(Table3[[#This Row],[RV lognorm]],(LN(ImpLow1)+LN(ImpUp1))/2,(LN(ImpUp1)-LN(ImpLow1))/3.29)</f>
        <v>0</v>
      </c>
      <c r="L5069">
        <f>_xlfn.BINOM.INV(BinomTrials,_xlfn.GAMMA.INV(Table3[[#This Row],[RV gamma]],GammaShape2,GammaRate2)/BinomTrials,Table3[[#This Row],[RV binom]])</f>
        <v>0</v>
      </c>
      <c r="M5069" s="1">
        <f>Table3[[#This Row],[Risk 2 simulated occurences]]*_xlfn.LOGNORM.INV(Table3[[#This Row],[RV lognorm]],(LN(ImpLow2)+LN(ImpUp2))/2,(LN(ImpUp2)-LN(ImpLow2))/3.29)</f>
        <v>0</v>
      </c>
    </row>
    <row r="5070" spans="7:13">
      <c r="G5070">
        <v>0.89239052259008889</v>
      </c>
      <c r="H5070">
        <v>0.90988837597420824</v>
      </c>
      <c r="I5070">
        <v>0.92738622935832771</v>
      </c>
      <c r="J5070">
        <f>_xlfn.BINOM.INV(BinomTrials,_xlfn.GAMMA.INV(Table3[[#This Row],[RV gamma]],GammaShape1,GammaRate1)/BinomTrials,Table3[[#This Row],[RV binom]])</f>
        <v>2</v>
      </c>
      <c r="K5070" s="1">
        <f>Table3[[#This Row],[Risk 1 Simulated occurences]]*_xlfn.LOGNORM.INV(Table3[[#This Row],[RV lognorm]],(LN(ImpLow1)+LN(ImpUp1))/2,(LN(ImpUp1)-LN(ImpLow1))/3.29)</f>
        <v>175293.08031762711</v>
      </c>
      <c r="L5070">
        <f>_xlfn.BINOM.INV(BinomTrials,_xlfn.GAMMA.INV(Table3[[#This Row],[RV gamma]],GammaShape2,GammaRate2)/BinomTrials,Table3[[#This Row],[RV binom]])</f>
        <v>1</v>
      </c>
      <c r="M5070" s="1">
        <f>Table3[[#This Row],[Risk 2 simulated occurences]]*_xlfn.LOGNORM.INV(Table3[[#This Row],[RV lognorm]],(LN(ImpLow2)+LN(ImpUp2))/2,(LN(ImpUp2)-LN(ImpLow2))/3.29)</f>
        <v>8764654.0158813596</v>
      </c>
    </row>
    <row r="5071" spans="7:13">
      <c r="G5071">
        <v>0.40751317162416556</v>
      </c>
      <c r="H5071">
        <v>0.49393499851875705</v>
      </c>
      <c r="I5071">
        <v>0.58035682541334854</v>
      </c>
      <c r="J5071">
        <f>_xlfn.BINOM.INV(BinomTrials,_xlfn.GAMMA.INV(Table3[[#This Row],[RV gamma]],GammaShape1,GammaRate1)/BinomTrials,Table3[[#This Row],[RV binom]])</f>
        <v>0</v>
      </c>
      <c r="K5071" s="1">
        <f>Table3[[#This Row],[Risk 1 Simulated occurences]]*_xlfn.LOGNORM.INV(Table3[[#This Row],[RV lognorm]],(LN(ImpLow1)+LN(ImpUp1))/2,(LN(ImpUp1)-LN(ImpLow1))/3.29)</f>
        <v>0</v>
      </c>
      <c r="L5071">
        <f>_xlfn.BINOM.INV(BinomTrials,_xlfn.GAMMA.INV(Table3[[#This Row],[RV gamma]],GammaShape2,GammaRate2)/BinomTrials,Table3[[#This Row],[RV binom]])</f>
        <v>0</v>
      </c>
      <c r="M5071" s="1">
        <f>Table3[[#This Row],[Risk 2 simulated occurences]]*_xlfn.LOGNORM.INV(Table3[[#This Row],[RV lognorm]],(LN(ImpLow2)+LN(ImpUp2))/2,(LN(ImpUp2)-LN(ImpLow2))/3.29)</f>
        <v>0</v>
      </c>
    </row>
    <row r="5072" spans="7:13">
      <c r="G5072">
        <v>7.3875487350800767E-2</v>
      </c>
      <c r="H5072">
        <v>0.56552010474983605</v>
      </c>
      <c r="I5072">
        <v>5.7164722148871389E-2</v>
      </c>
      <c r="J5072">
        <f>_xlfn.BINOM.INV(BinomTrials,_xlfn.GAMMA.INV(Table3[[#This Row],[RV gamma]],GammaShape1,GammaRate1)/BinomTrials,Table3[[#This Row],[RV binom]])</f>
        <v>0</v>
      </c>
      <c r="K5072" s="1">
        <f>Table3[[#This Row],[Risk 1 Simulated occurences]]*_xlfn.LOGNORM.INV(Table3[[#This Row],[RV lognorm]],(LN(ImpLow1)+LN(ImpUp1))/2,(LN(ImpUp1)-LN(ImpLow1))/3.29)</f>
        <v>0</v>
      </c>
      <c r="L5072">
        <f>_xlfn.BINOM.INV(BinomTrials,_xlfn.GAMMA.INV(Table3[[#This Row],[RV gamma]],GammaShape2,GammaRate2)/BinomTrials,Table3[[#This Row],[RV binom]])</f>
        <v>0</v>
      </c>
      <c r="M5072" s="1">
        <f>Table3[[#This Row],[Risk 2 simulated occurences]]*_xlfn.LOGNORM.INV(Table3[[#This Row],[RV lognorm]],(LN(ImpLow2)+LN(ImpUp2))/2,(LN(ImpUp2)-LN(ImpLow2))/3.29)</f>
        <v>0</v>
      </c>
    </row>
    <row r="5073" spans="7:13">
      <c r="G5073">
        <v>0.62531590490849498</v>
      </c>
      <c r="H5073">
        <v>0.69640053049493611</v>
      </c>
      <c r="I5073">
        <v>0.76748515608137713</v>
      </c>
      <c r="J5073">
        <f>_xlfn.BINOM.INV(BinomTrials,_xlfn.GAMMA.INV(Table3[[#This Row],[RV gamma]],GammaShape1,GammaRate1)/BinomTrials,Table3[[#This Row],[RV binom]])</f>
        <v>1</v>
      </c>
      <c r="K5073" s="1">
        <f>Table3[[#This Row],[Risk 1 Simulated occurences]]*_xlfn.LOGNORM.INV(Table3[[#This Row],[RV lognorm]],(LN(ImpLow1)+LN(ImpUp1))/2,(LN(ImpUp1)-LN(ImpLow1))/3.29)</f>
        <v>52730.731613623291</v>
      </c>
      <c r="L5073">
        <f>_xlfn.BINOM.INV(BinomTrials,_xlfn.GAMMA.INV(Table3[[#This Row],[RV gamma]],GammaShape2,GammaRate2)/BinomTrials,Table3[[#This Row],[RV binom]])</f>
        <v>0</v>
      </c>
      <c r="M5073" s="1">
        <f>Table3[[#This Row],[Risk 2 simulated occurences]]*_xlfn.LOGNORM.INV(Table3[[#This Row],[RV lognorm]],(LN(ImpLow2)+LN(ImpUp2))/2,(LN(ImpUp2)-LN(ImpLow2))/3.29)</f>
        <v>0</v>
      </c>
    </row>
    <row r="5074" spans="7:13">
      <c r="G5074">
        <v>0.68441379707512162</v>
      </c>
      <c r="H5074">
        <v>0.40371602839032006</v>
      </c>
      <c r="I5074">
        <v>0.1230182597055185</v>
      </c>
      <c r="J5074">
        <f>_xlfn.BINOM.INV(BinomTrials,_xlfn.GAMMA.INV(Table3[[#This Row],[RV gamma]],GammaShape1,GammaRate1)/BinomTrials,Table3[[#This Row],[RV binom]])</f>
        <v>0</v>
      </c>
      <c r="K5074" s="1">
        <f>Table3[[#This Row],[Risk 1 Simulated occurences]]*_xlfn.LOGNORM.INV(Table3[[#This Row],[RV lognorm]],(LN(ImpLow1)+LN(ImpUp1))/2,(LN(ImpUp1)-LN(ImpLow1))/3.29)</f>
        <v>0</v>
      </c>
      <c r="L5074">
        <f>_xlfn.BINOM.INV(BinomTrials,_xlfn.GAMMA.INV(Table3[[#This Row],[RV gamma]],GammaShape2,GammaRate2)/BinomTrials,Table3[[#This Row],[RV binom]])</f>
        <v>0</v>
      </c>
      <c r="M5074" s="1">
        <f>Table3[[#This Row],[Risk 2 simulated occurences]]*_xlfn.LOGNORM.INV(Table3[[#This Row],[RV lognorm]],(LN(ImpLow2)+LN(ImpUp2))/2,(LN(ImpUp2)-LN(ImpLow2))/3.29)</f>
        <v>0</v>
      </c>
    </row>
    <row r="5075" spans="7:13">
      <c r="G5075">
        <v>0.94268744156821049</v>
      </c>
      <c r="H5075">
        <v>0.25528915610876363</v>
      </c>
      <c r="I5075">
        <v>0.56789087064931676</v>
      </c>
      <c r="J5075">
        <f>_xlfn.BINOM.INV(BinomTrials,_xlfn.GAMMA.INV(Table3[[#This Row],[RV gamma]],GammaShape1,GammaRate1)/BinomTrials,Table3[[#This Row],[RV binom]])</f>
        <v>0</v>
      </c>
      <c r="K5075" s="1">
        <f>Table3[[#This Row],[Risk 1 Simulated occurences]]*_xlfn.LOGNORM.INV(Table3[[#This Row],[RV lognorm]],(LN(ImpLow1)+LN(ImpUp1))/2,(LN(ImpUp1)-LN(ImpLow1))/3.29)</f>
        <v>0</v>
      </c>
      <c r="L5075">
        <f>_xlfn.BINOM.INV(BinomTrials,_xlfn.GAMMA.INV(Table3[[#This Row],[RV gamma]],GammaShape2,GammaRate2)/BinomTrials,Table3[[#This Row],[RV binom]])</f>
        <v>0</v>
      </c>
      <c r="M5075" s="1">
        <f>Table3[[#This Row],[Risk 2 simulated occurences]]*_xlfn.LOGNORM.INV(Table3[[#This Row],[RV lognorm]],(LN(ImpLow2)+LN(ImpUp2))/2,(LN(ImpUp2)-LN(ImpLow2))/3.29)</f>
        <v>0</v>
      </c>
    </row>
    <row r="5076" spans="7:13">
      <c r="G5076">
        <v>0.7478304369132176</v>
      </c>
      <c r="H5076">
        <v>0.64484671998994736</v>
      </c>
      <c r="I5076">
        <v>0.54186300306667712</v>
      </c>
      <c r="J5076">
        <f>_xlfn.BINOM.INV(BinomTrials,_xlfn.GAMMA.INV(Table3[[#This Row],[RV gamma]],GammaShape1,GammaRate1)/BinomTrials,Table3[[#This Row],[RV binom]])</f>
        <v>1</v>
      </c>
      <c r="K5076" s="1">
        <f>Table3[[#This Row],[Risk 1 Simulated occurences]]*_xlfn.LOGNORM.INV(Table3[[#This Row],[RV lognorm]],(LN(ImpLow1)+LN(ImpUp1))/2,(LN(ImpUp1)-LN(ImpLow1))/3.29)</f>
        <v>34037.205309987934</v>
      </c>
      <c r="L5076">
        <f>_xlfn.BINOM.INV(BinomTrials,_xlfn.GAMMA.INV(Table3[[#This Row],[RV gamma]],GammaShape2,GammaRate2)/BinomTrials,Table3[[#This Row],[RV binom]])</f>
        <v>0</v>
      </c>
      <c r="M5076" s="1">
        <f>Table3[[#This Row],[Risk 2 simulated occurences]]*_xlfn.LOGNORM.INV(Table3[[#This Row],[RV lognorm]],(LN(ImpLow2)+LN(ImpUp2))/2,(LN(ImpUp2)-LN(ImpLow2))/3.29)</f>
        <v>0</v>
      </c>
    </row>
    <row r="5077" spans="7:13">
      <c r="G5077">
        <v>0.78615320044856207</v>
      </c>
      <c r="H5077">
        <v>0.9388228710455927</v>
      </c>
      <c r="I5077">
        <v>9.1492541642623271E-2</v>
      </c>
      <c r="J5077">
        <f>_xlfn.BINOM.INV(BinomTrials,_xlfn.GAMMA.INV(Table3[[#This Row],[RV gamma]],GammaShape1,GammaRate1)/BinomTrials,Table3[[#This Row],[RV binom]])</f>
        <v>2</v>
      </c>
      <c r="K5077" s="1">
        <f>Table3[[#This Row],[Risk 1 Simulated occurences]]*_xlfn.LOGNORM.INV(Table3[[#This Row],[RV lognorm]],(LN(ImpLow1)+LN(ImpUp1))/2,(LN(ImpUp1)-LN(ImpLow1))/3.29)</f>
        <v>24904.754762862533</v>
      </c>
      <c r="L5077">
        <f>_xlfn.BINOM.INV(BinomTrials,_xlfn.GAMMA.INV(Table3[[#This Row],[RV gamma]],GammaShape2,GammaRate2)/BinomTrials,Table3[[#This Row],[RV binom]])</f>
        <v>1</v>
      </c>
      <c r="M5077" s="1">
        <f>Table3[[#This Row],[Risk 2 simulated occurences]]*_xlfn.LOGNORM.INV(Table3[[#This Row],[RV lognorm]],(LN(ImpLow2)+LN(ImpUp2))/2,(LN(ImpUp2)-LN(ImpLow2))/3.29)</f>
        <v>1245237.7381431272</v>
      </c>
    </row>
    <row r="5078" spans="7:13">
      <c r="G5078">
        <v>0.87683993898184964</v>
      </c>
      <c r="H5078">
        <v>0.79599366327561139</v>
      </c>
      <c r="I5078">
        <v>0.71514738756937324</v>
      </c>
      <c r="J5078">
        <f>_xlfn.BINOM.INV(BinomTrials,_xlfn.GAMMA.INV(Table3[[#This Row],[RV gamma]],GammaShape1,GammaRate1)/BinomTrials,Table3[[#This Row],[RV binom]])</f>
        <v>1</v>
      </c>
      <c r="K5078" s="1">
        <f>Table3[[#This Row],[Risk 1 Simulated occurences]]*_xlfn.LOGNORM.INV(Table3[[#This Row],[RV lognorm]],(LN(ImpLow1)+LN(ImpUp1))/2,(LN(ImpUp1)-LN(ImpLow1))/3.29)</f>
        <v>47075.181243145118</v>
      </c>
      <c r="L5078">
        <f>_xlfn.BINOM.INV(BinomTrials,_xlfn.GAMMA.INV(Table3[[#This Row],[RV gamma]],GammaShape2,GammaRate2)/BinomTrials,Table3[[#This Row],[RV binom]])</f>
        <v>0</v>
      </c>
      <c r="M5078" s="1">
        <f>Table3[[#This Row],[Risk 2 simulated occurences]]*_xlfn.LOGNORM.INV(Table3[[#This Row],[RV lognorm]],(LN(ImpLow2)+LN(ImpUp2))/2,(LN(ImpUp2)-LN(ImpLow2))/3.29)</f>
        <v>0</v>
      </c>
    </row>
    <row r="5079" spans="7:13">
      <c r="G5079">
        <v>4.8854467947433922E-2</v>
      </c>
      <c r="H5079">
        <v>0.26549867320130516</v>
      </c>
      <c r="I5079">
        <v>0.48214287845517645</v>
      </c>
      <c r="J5079">
        <f>_xlfn.BINOM.INV(BinomTrials,_xlfn.GAMMA.INV(Table3[[#This Row],[RV gamma]],GammaShape1,GammaRate1)/BinomTrials,Table3[[#This Row],[RV binom]])</f>
        <v>0</v>
      </c>
      <c r="K5079" s="1">
        <f>Table3[[#This Row],[Risk 1 Simulated occurences]]*_xlfn.LOGNORM.INV(Table3[[#This Row],[RV lognorm]],(LN(ImpLow1)+LN(ImpUp1))/2,(LN(ImpUp1)-LN(ImpLow1))/3.29)</f>
        <v>0</v>
      </c>
      <c r="L5079">
        <f>_xlfn.BINOM.INV(BinomTrials,_xlfn.GAMMA.INV(Table3[[#This Row],[RV gamma]],GammaShape2,GammaRate2)/BinomTrials,Table3[[#This Row],[RV binom]])</f>
        <v>0</v>
      </c>
      <c r="M5079" s="1">
        <f>Table3[[#This Row],[Risk 2 simulated occurences]]*_xlfn.LOGNORM.INV(Table3[[#This Row],[RV lognorm]],(LN(ImpLow2)+LN(ImpUp2))/2,(LN(ImpUp2)-LN(ImpLow2))/3.29)</f>
        <v>0</v>
      </c>
    </row>
    <row r="5080" spans="7:13">
      <c r="G5080">
        <v>9.7042792521902732E-2</v>
      </c>
      <c r="H5080">
        <v>0.23620049433605769</v>
      </c>
      <c r="I5080">
        <v>0.37535819615021265</v>
      </c>
      <c r="J5080">
        <f>_xlfn.BINOM.INV(BinomTrials,_xlfn.GAMMA.INV(Table3[[#This Row],[RV gamma]],GammaShape1,GammaRate1)/BinomTrials,Table3[[#This Row],[RV binom]])</f>
        <v>0</v>
      </c>
      <c r="K5080" s="1">
        <f>Table3[[#This Row],[Risk 1 Simulated occurences]]*_xlfn.LOGNORM.INV(Table3[[#This Row],[RV lognorm]],(LN(ImpLow1)+LN(ImpUp1))/2,(LN(ImpUp1)-LN(ImpLow1))/3.29)</f>
        <v>0</v>
      </c>
      <c r="L5080">
        <f>_xlfn.BINOM.INV(BinomTrials,_xlfn.GAMMA.INV(Table3[[#This Row],[RV gamma]],GammaShape2,GammaRate2)/BinomTrials,Table3[[#This Row],[RV binom]])</f>
        <v>0</v>
      </c>
      <c r="M5080" s="1">
        <f>Table3[[#This Row],[Risk 2 simulated occurences]]*_xlfn.LOGNORM.INV(Table3[[#This Row],[RV lognorm]],(LN(ImpLow2)+LN(ImpUp2))/2,(LN(ImpUp2)-LN(ImpLow2))/3.29)</f>
        <v>0</v>
      </c>
    </row>
    <row r="5081" spans="7:13">
      <c r="G5081">
        <v>0.9982139156191675</v>
      </c>
      <c r="H5081">
        <v>0.82170830612150403</v>
      </c>
      <c r="I5081">
        <v>0.64520269662384067</v>
      </c>
      <c r="J5081">
        <f>_xlfn.BINOM.INV(BinomTrials,_xlfn.GAMMA.INV(Table3[[#This Row],[RV gamma]],GammaShape1,GammaRate1)/BinomTrials,Table3[[#This Row],[RV binom]])</f>
        <v>2</v>
      </c>
      <c r="K5081" s="1">
        <f>Table3[[#This Row],[Risk 1 Simulated occurences]]*_xlfn.LOGNORM.INV(Table3[[#This Row],[RV lognorm]],(LN(ImpLow1)+LN(ImpUp1))/2,(LN(ImpUp1)-LN(ImpLow1))/3.29)</f>
        <v>82077.036562476307</v>
      </c>
      <c r="L5081">
        <f>_xlfn.BINOM.INV(BinomTrials,_xlfn.GAMMA.INV(Table3[[#This Row],[RV gamma]],GammaShape2,GammaRate2)/BinomTrials,Table3[[#This Row],[RV binom]])</f>
        <v>1</v>
      </c>
      <c r="M5081" s="1">
        <f>Table3[[#This Row],[Risk 2 simulated occurences]]*_xlfn.LOGNORM.INV(Table3[[#This Row],[RV lognorm]],(LN(ImpLow2)+LN(ImpUp2))/2,(LN(ImpUp2)-LN(ImpLow2))/3.29)</f>
        <v>4103851.8281238172</v>
      </c>
    </row>
    <row r="5082" spans="7:13">
      <c r="G5082">
        <v>0.98127981134749942</v>
      </c>
      <c r="H5082">
        <v>0.45150098411901901</v>
      </c>
      <c r="I5082">
        <v>0.9217221568905386</v>
      </c>
      <c r="J5082">
        <f>_xlfn.BINOM.INV(BinomTrials,_xlfn.GAMMA.INV(Table3[[#This Row],[RV gamma]],GammaShape1,GammaRate1)/BinomTrials,Table3[[#This Row],[RV binom]])</f>
        <v>0</v>
      </c>
      <c r="K5082" s="1">
        <f>Table3[[#This Row],[Risk 1 Simulated occurences]]*_xlfn.LOGNORM.INV(Table3[[#This Row],[RV lognorm]],(LN(ImpLow1)+LN(ImpUp1))/2,(LN(ImpUp1)-LN(ImpLow1))/3.29)</f>
        <v>0</v>
      </c>
      <c r="L5082">
        <f>_xlfn.BINOM.INV(BinomTrials,_xlfn.GAMMA.INV(Table3[[#This Row],[RV gamma]],GammaShape2,GammaRate2)/BinomTrials,Table3[[#This Row],[RV binom]])</f>
        <v>0</v>
      </c>
      <c r="M5082" s="1">
        <f>Table3[[#This Row],[Risk 2 simulated occurences]]*_xlfn.LOGNORM.INV(Table3[[#This Row],[RV lognorm]],(LN(ImpLow2)+LN(ImpUp2))/2,(LN(ImpUp2)-LN(ImpLow2))/3.29)</f>
        <v>0</v>
      </c>
    </row>
    <row r="5083" spans="7:13">
      <c r="G5083">
        <v>0.36978931742244836</v>
      </c>
      <c r="H5083">
        <v>0.3770400883523003</v>
      </c>
      <c r="I5083">
        <v>0.38429085928215218</v>
      </c>
      <c r="J5083">
        <f>_xlfn.BINOM.INV(BinomTrials,_xlfn.GAMMA.INV(Table3[[#This Row],[RV gamma]],GammaShape1,GammaRate1)/BinomTrials,Table3[[#This Row],[RV binom]])</f>
        <v>0</v>
      </c>
      <c r="K5083" s="1">
        <f>Table3[[#This Row],[Risk 1 Simulated occurences]]*_xlfn.LOGNORM.INV(Table3[[#This Row],[RV lognorm]],(LN(ImpLow1)+LN(ImpUp1))/2,(LN(ImpUp1)-LN(ImpLow1))/3.29)</f>
        <v>0</v>
      </c>
      <c r="L5083">
        <f>_xlfn.BINOM.INV(BinomTrials,_xlfn.GAMMA.INV(Table3[[#This Row],[RV gamma]],GammaShape2,GammaRate2)/BinomTrials,Table3[[#This Row],[RV binom]])</f>
        <v>0</v>
      </c>
      <c r="M5083" s="1">
        <f>Table3[[#This Row],[Risk 2 simulated occurences]]*_xlfn.LOGNORM.INV(Table3[[#This Row],[RV lognorm]],(LN(ImpLow2)+LN(ImpUp2))/2,(LN(ImpUp2)-LN(ImpLow2))/3.29)</f>
        <v>0</v>
      </c>
    </row>
    <row r="5084" spans="7:13">
      <c r="G5084">
        <v>4.9057919089243708E-2</v>
      </c>
      <c r="H5084">
        <v>0.91276493711060147</v>
      </c>
      <c r="I5084">
        <v>0.7764719551319591</v>
      </c>
      <c r="J5084">
        <f>_xlfn.BINOM.INV(BinomTrials,_xlfn.GAMMA.INV(Table3[[#This Row],[RV gamma]],GammaShape1,GammaRate1)/BinomTrials,Table3[[#This Row],[RV binom]])</f>
        <v>1</v>
      </c>
      <c r="K5084" s="1">
        <f>Table3[[#This Row],[Risk 1 Simulated occurences]]*_xlfn.LOGNORM.INV(Table3[[#This Row],[RV lognorm]],(LN(ImpLow1)+LN(ImpUp1))/2,(LN(ImpUp1)-LN(ImpLow1))/3.29)</f>
        <v>53839.867995158878</v>
      </c>
      <c r="L5084">
        <f>_xlfn.BINOM.INV(BinomTrials,_xlfn.GAMMA.INV(Table3[[#This Row],[RV gamma]],GammaShape2,GammaRate2)/BinomTrials,Table3[[#This Row],[RV binom]])</f>
        <v>1</v>
      </c>
      <c r="M5084" s="1">
        <f>Table3[[#This Row],[Risk 2 simulated occurences]]*_xlfn.LOGNORM.INV(Table3[[#This Row],[RV lognorm]],(LN(ImpLow2)+LN(ImpUp2))/2,(LN(ImpUp2)-LN(ImpLow2))/3.29)</f>
        <v>5383986.7995158909</v>
      </c>
    </row>
    <row r="5085" spans="7:13">
      <c r="G5085">
        <v>0.51644613291902752</v>
      </c>
      <c r="H5085">
        <v>0.84029801787822411</v>
      </c>
      <c r="I5085">
        <v>0.16414990283742076</v>
      </c>
      <c r="J5085">
        <f>_xlfn.BINOM.INV(BinomTrials,_xlfn.GAMMA.INV(Table3[[#This Row],[RV gamma]],GammaShape1,GammaRate1)/BinomTrials,Table3[[#This Row],[RV binom]])</f>
        <v>1</v>
      </c>
      <c r="K5085" s="1">
        <f>Table3[[#This Row],[Risk 1 Simulated occurences]]*_xlfn.LOGNORM.INV(Table3[[#This Row],[RV lognorm]],(LN(ImpLow1)+LN(ImpUp1))/2,(LN(ImpUp1)-LN(ImpLow1))/3.29)</f>
        <v>15954.165858483742</v>
      </c>
      <c r="L5085">
        <f>_xlfn.BINOM.INV(BinomTrials,_xlfn.GAMMA.INV(Table3[[#This Row],[RV gamma]],GammaShape2,GammaRate2)/BinomTrials,Table3[[#This Row],[RV binom]])</f>
        <v>1</v>
      </c>
      <c r="M5085" s="1">
        <f>Table3[[#This Row],[Risk 2 simulated occurences]]*_xlfn.LOGNORM.INV(Table3[[#This Row],[RV lognorm]],(LN(ImpLow2)+LN(ImpUp2))/2,(LN(ImpUp2)-LN(ImpLow2))/3.29)</f>
        <v>1595416.5858483722</v>
      </c>
    </row>
    <row r="5086" spans="7:13">
      <c r="G5086">
        <v>0.91015597009572946</v>
      </c>
      <c r="H5086">
        <v>0.8887864793132928</v>
      </c>
      <c r="I5086">
        <v>0.86741698853085614</v>
      </c>
      <c r="J5086">
        <f>_xlfn.BINOM.INV(BinomTrials,_xlfn.GAMMA.INV(Table3[[#This Row],[RV gamma]],GammaShape1,GammaRate1)/BinomTrials,Table3[[#This Row],[RV binom]])</f>
        <v>2</v>
      </c>
      <c r="K5086" s="1">
        <f>Table3[[#This Row],[Risk 1 Simulated occurences]]*_xlfn.LOGNORM.INV(Table3[[#This Row],[RV lognorm]],(LN(ImpLow1)+LN(ImpUp1))/2,(LN(ImpUp1)-LN(ImpLow1))/3.29)</f>
        <v>137946.91998871887</v>
      </c>
      <c r="L5086">
        <f>_xlfn.BINOM.INV(BinomTrials,_xlfn.GAMMA.INV(Table3[[#This Row],[RV gamma]],GammaShape2,GammaRate2)/BinomTrials,Table3[[#This Row],[RV binom]])</f>
        <v>1</v>
      </c>
      <c r="M5086" s="1">
        <f>Table3[[#This Row],[Risk 2 simulated occurences]]*_xlfn.LOGNORM.INV(Table3[[#This Row],[RV lognorm]],(LN(ImpLow2)+LN(ImpUp2))/2,(LN(ImpUp2)-LN(ImpLow2))/3.29)</f>
        <v>6897345.9994359594</v>
      </c>
    </row>
    <row r="5087" spans="7:13">
      <c r="G5087">
        <v>0.99138939892472211</v>
      </c>
      <c r="H5087">
        <v>0.83435781851148128</v>
      </c>
      <c r="I5087">
        <v>0.67732623809824055</v>
      </c>
      <c r="J5087">
        <f>_xlfn.BINOM.INV(BinomTrials,_xlfn.GAMMA.INV(Table3[[#This Row],[RV gamma]],GammaShape1,GammaRate1)/BinomTrials,Table3[[#This Row],[RV binom]])</f>
        <v>2</v>
      </c>
      <c r="K5087" s="1">
        <f>Table3[[#This Row],[Risk 1 Simulated occurences]]*_xlfn.LOGNORM.INV(Table3[[#This Row],[RV lognorm]],(LN(ImpLow1)+LN(ImpUp1))/2,(LN(ImpUp1)-LN(ImpLow1))/3.29)</f>
        <v>87280.869686222402</v>
      </c>
      <c r="L5087">
        <f>_xlfn.BINOM.INV(BinomTrials,_xlfn.GAMMA.INV(Table3[[#This Row],[RV gamma]],GammaShape2,GammaRate2)/BinomTrials,Table3[[#This Row],[RV binom]])</f>
        <v>1</v>
      </c>
      <c r="M5087" s="1">
        <f>Table3[[#This Row],[Risk 2 simulated occurences]]*_xlfn.LOGNORM.INV(Table3[[#This Row],[RV lognorm]],(LN(ImpLow2)+LN(ImpUp2))/2,(LN(ImpUp2)-LN(ImpLow2))/3.29)</f>
        <v>4364043.4843111224</v>
      </c>
    </row>
    <row r="5088" spans="7:13">
      <c r="G5088">
        <v>0.28162772780360085</v>
      </c>
      <c r="H5088">
        <v>5.185572246641653E-2</v>
      </c>
      <c r="I5088">
        <v>0.82208371712923223</v>
      </c>
      <c r="J5088">
        <f>_xlfn.BINOM.INV(BinomTrials,_xlfn.GAMMA.INV(Table3[[#This Row],[RV gamma]],GammaShape1,GammaRate1)/BinomTrials,Table3[[#This Row],[RV binom]])</f>
        <v>0</v>
      </c>
      <c r="K5088" s="1">
        <f>Table3[[#This Row],[Risk 1 Simulated occurences]]*_xlfn.LOGNORM.INV(Table3[[#This Row],[RV lognorm]],(LN(ImpLow1)+LN(ImpUp1))/2,(LN(ImpUp1)-LN(ImpLow1))/3.29)</f>
        <v>0</v>
      </c>
      <c r="L5088">
        <f>_xlfn.BINOM.INV(BinomTrials,_xlfn.GAMMA.INV(Table3[[#This Row],[RV gamma]],GammaShape2,GammaRate2)/BinomTrials,Table3[[#This Row],[RV binom]])</f>
        <v>0</v>
      </c>
      <c r="M5088" s="1">
        <f>Table3[[#This Row],[Risk 2 simulated occurences]]*_xlfn.LOGNORM.INV(Table3[[#This Row],[RV lognorm]],(LN(ImpLow2)+LN(ImpUp2))/2,(LN(ImpUp2)-LN(ImpLow2))/3.29)</f>
        <v>0</v>
      </c>
    </row>
    <row r="5089" spans="7:13">
      <c r="G5089">
        <v>0.31722119511907043</v>
      </c>
      <c r="H5089">
        <v>0.53912749306258168</v>
      </c>
      <c r="I5089">
        <v>0.76103379100609281</v>
      </c>
      <c r="J5089">
        <f>_xlfn.BINOM.INV(BinomTrials,_xlfn.GAMMA.INV(Table3[[#This Row],[RV gamma]],GammaShape1,GammaRate1)/BinomTrials,Table3[[#This Row],[RV binom]])</f>
        <v>0</v>
      </c>
      <c r="K5089" s="1">
        <f>Table3[[#This Row],[Risk 1 Simulated occurences]]*_xlfn.LOGNORM.INV(Table3[[#This Row],[RV lognorm]],(LN(ImpLow1)+LN(ImpUp1))/2,(LN(ImpUp1)-LN(ImpLow1))/3.29)</f>
        <v>0</v>
      </c>
      <c r="L5089">
        <f>_xlfn.BINOM.INV(BinomTrials,_xlfn.GAMMA.INV(Table3[[#This Row],[RV gamma]],GammaShape2,GammaRate2)/BinomTrials,Table3[[#This Row],[RV binom]])</f>
        <v>0</v>
      </c>
      <c r="M5089" s="1">
        <f>Table3[[#This Row],[Risk 2 simulated occurences]]*_xlfn.LOGNORM.INV(Table3[[#This Row],[RV lognorm]],(LN(ImpLow2)+LN(ImpUp2))/2,(LN(ImpUp2)-LN(ImpLow2))/3.29)</f>
        <v>0</v>
      </c>
    </row>
    <row r="5090" spans="7:13">
      <c r="G5090">
        <v>0.53662636621698101</v>
      </c>
      <c r="H5090">
        <v>0.11577590280947085</v>
      </c>
      <c r="I5090">
        <v>0.69492543940196072</v>
      </c>
      <c r="J5090">
        <f>_xlfn.BINOM.INV(BinomTrials,_xlfn.GAMMA.INV(Table3[[#This Row],[RV gamma]],GammaShape1,GammaRate1)/BinomTrials,Table3[[#This Row],[RV binom]])</f>
        <v>0</v>
      </c>
      <c r="K5090" s="1">
        <f>Table3[[#This Row],[Risk 1 Simulated occurences]]*_xlfn.LOGNORM.INV(Table3[[#This Row],[RV lognorm]],(LN(ImpLow1)+LN(ImpUp1))/2,(LN(ImpUp1)-LN(ImpLow1))/3.29)</f>
        <v>0</v>
      </c>
      <c r="L5090">
        <f>_xlfn.BINOM.INV(BinomTrials,_xlfn.GAMMA.INV(Table3[[#This Row],[RV gamma]],GammaShape2,GammaRate2)/BinomTrials,Table3[[#This Row],[RV binom]])</f>
        <v>0</v>
      </c>
      <c r="M5090" s="1">
        <f>Table3[[#This Row],[Risk 2 simulated occurences]]*_xlfn.LOGNORM.INV(Table3[[#This Row],[RV lognorm]],(LN(ImpLow2)+LN(ImpUp2))/2,(LN(ImpUp2)-LN(ImpLow2))/3.29)</f>
        <v>0</v>
      </c>
    </row>
    <row r="5091" spans="7:13">
      <c r="G5091">
        <v>7.9337008800048847E-2</v>
      </c>
      <c r="H5091">
        <v>0.84559851877652037</v>
      </c>
      <c r="I5091">
        <v>0.61186002875299195</v>
      </c>
      <c r="J5091">
        <f>_xlfn.BINOM.INV(BinomTrials,_xlfn.GAMMA.INV(Table3[[#This Row],[RV gamma]],GammaShape1,GammaRate1)/BinomTrials,Table3[[#This Row],[RV binom]])</f>
        <v>1</v>
      </c>
      <c r="K5091" s="1">
        <f>Table3[[#This Row],[Risk 1 Simulated occurences]]*_xlfn.LOGNORM.INV(Table3[[#This Row],[RV lognorm]],(LN(ImpLow1)+LN(ImpUp1))/2,(LN(ImpUp1)-LN(ImpLow1))/3.29)</f>
        <v>38581.039475897844</v>
      </c>
      <c r="L5091">
        <f>_xlfn.BINOM.INV(BinomTrials,_xlfn.GAMMA.INV(Table3[[#This Row],[RV gamma]],GammaShape2,GammaRate2)/BinomTrials,Table3[[#This Row],[RV binom]])</f>
        <v>0</v>
      </c>
      <c r="M5091" s="1">
        <f>Table3[[#This Row],[Risk 2 simulated occurences]]*_xlfn.LOGNORM.INV(Table3[[#This Row],[RV lognorm]],(LN(ImpLow2)+LN(ImpUp2))/2,(LN(ImpUp2)-LN(ImpLow2))/3.29)</f>
        <v>0</v>
      </c>
    </row>
    <row r="5092" spans="7:13">
      <c r="G5092">
        <v>0.41710690242103621</v>
      </c>
      <c r="H5092">
        <v>0.97430507697831148</v>
      </c>
      <c r="I5092">
        <v>0.53150325153558664</v>
      </c>
      <c r="J5092">
        <f>_xlfn.BINOM.INV(BinomTrials,_xlfn.GAMMA.INV(Table3[[#This Row],[RV gamma]],GammaShape1,GammaRate1)/BinomTrials,Table3[[#This Row],[RV binom]])</f>
        <v>2</v>
      </c>
      <c r="K5092" s="1">
        <f>Table3[[#This Row],[Risk 1 Simulated occurences]]*_xlfn.LOGNORM.INV(Table3[[#This Row],[RV lognorm]],(LN(ImpLow1)+LN(ImpUp1))/2,(LN(ImpUp1)-LN(ImpLow1))/3.29)</f>
        <v>66843.18037594184</v>
      </c>
      <c r="L5092">
        <f>_xlfn.BINOM.INV(BinomTrials,_xlfn.GAMMA.INV(Table3[[#This Row],[RV gamma]],GammaShape2,GammaRate2)/BinomTrials,Table3[[#This Row],[RV binom]])</f>
        <v>1</v>
      </c>
      <c r="M5092" s="1">
        <f>Table3[[#This Row],[Risk 2 simulated occurences]]*_xlfn.LOGNORM.INV(Table3[[#This Row],[RV lognorm]],(LN(ImpLow2)+LN(ImpUp2))/2,(LN(ImpUp2)-LN(ImpLow2))/3.29)</f>
        <v>3342159.0187970935</v>
      </c>
    </row>
    <row r="5093" spans="7:13">
      <c r="G5093">
        <v>0.31570899035581806</v>
      </c>
      <c r="H5093">
        <v>0.14542877448044195</v>
      </c>
      <c r="I5093">
        <v>0.97514855860506577</v>
      </c>
      <c r="J5093">
        <f>_xlfn.BINOM.INV(BinomTrials,_xlfn.GAMMA.INV(Table3[[#This Row],[RV gamma]],GammaShape1,GammaRate1)/BinomTrials,Table3[[#This Row],[RV binom]])</f>
        <v>0</v>
      </c>
      <c r="K5093" s="1">
        <f>Table3[[#This Row],[Risk 1 Simulated occurences]]*_xlfn.LOGNORM.INV(Table3[[#This Row],[RV lognorm]],(LN(ImpLow1)+LN(ImpUp1))/2,(LN(ImpUp1)-LN(ImpLow1))/3.29)</f>
        <v>0</v>
      </c>
      <c r="L5093">
        <f>_xlfn.BINOM.INV(BinomTrials,_xlfn.GAMMA.INV(Table3[[#This Row],[RV gamma]],GammaShape2,GammaRate2)/BinomTrials,Table3[[#This Row],[RV binom]])</f>
        <v>0</v>
      </c>
      <c r="M5093" s="1">
        <f>Table3[[#This Row],[Risk 2 simulated occurences]]*_xlfn.LOGNORM.INV(Table3[[#This Row],[RV lognorm]],(LN(ImpLow2)+LN(ImpUp2))/2,(LN(ImpUp2)-LN(ImpLow2))/3.29)</f>
        <v>0</v>
      </c>
    </row>
    <row r="5094" spans="7:13">
      <c r="G5094">
        <v>0.12100091023417232</v>
      </c>
      <c r="H5094">
        <v>0.22141269278778355</v>
      </c>
      <c r="I5094">
        <v>0.32182447534139474</v>
      </c>
      <c r="J5094">
        <f>_xlfn.BINOM.INV(BinomTrials,_xlfn.GAMMA.INV(Table3[[#This Row],[RV gamma]],GammaShape1,GammaRate1)/BinomTrials,Table3[[#This Row],[RV binom]])</f>
        <v>0</v>
      </c>
      <c r="K5094" s="1">
        <f>Table3[[#This Row],[Risk 1 Simulated occurences]]*_xlfn.LOGNORM.INV(Table3[[#This Row],[RV lognorm]],(LN(ImpLow1)+LN(ImpUp1))/2,(LN(ImpUp1)-LN(ImpLow1))/3.29)</f>
        <v>0</v>
      </c>
      <c r="L5094">
        <f>_xlfn.BINOM.INV(BinomTrials,_xlfn.GAMMA.INV(Table3[[#This Row],[RV gamma]],GammaShape2,GammaRate2)/BinomTrials,Table3[[#This Row],[RV binom]])</f>
        <v>0</v>
      </c>
      <c r="M5094" s="1">
        <f>Table3[[#This Row],[Risk 2 simulated occurences]]*_xlfn.LOGNORM.INV(Table3[[#This Row],[RV lognorm]],(LN(ImpLow2)+LN(ImpUp2))/2,(LN(ImpUp2)-LN(ImpLow2))/3.29)</f>
        <v>0</v>
      </c>
    </row>
    <row r="5095" spans="7:13">
      <c r="G5095">
        <v>0.66229830573419957</v>
      </c>
      <c r="H5095">
        <v>0.28312768427800744</v>
      </c>
      <c r="I5095">
        <v>0.90395706282181532</v>
      </c>
      <c r="J5095">
        <f>_xlfn.BINOM.INV(BinomTrials,_xlfn.GAMMA.INV(Table3[[#This Row],[RV gamma]],GammaShape1,GammaRate1)/BinomTrials,Table3[[#This Row],[RV binom]])</f>
        <v>0</v>
      </c>
      <c r="K5095" s="1">
        <f>Table3[[#This Row],[Risk 1 Simulated occurences]]*_xlfn.LOGNORM.INV(Table3[[#This Row],[RV lognorm]],(LN(ImpLow1)+LN(ImpUp1))/2,(LN(ImpUp1)-LN(ImpLow1))/3.29)</f>
        <v>0</v>
      </c>
      <c r="L5095">
        <f>_xlfn.BINOM.INV(BinomTrials,_xlfn.GAMMA.INV(Table3[[#This Row],[RV gamma]],GammaShape2,GammaRate2)/BinomTrials,Table3[[#This Row],[RV binom]])</f>
        <v>0</v>
      </c>
      <c r="M5095" s="1">
        <f>Table3[[#This Row],[Risk 2 simulated occurences]]*_xlfn.LOGNORM.INV(Table3[[#This Row],[RV lognorm]],(LN(ImpLow2)+LN(ImpUp2))/2,(LN(ImpUp2)-LN(ImpLow2))/3.29)</f>
        <v>0</v>
      </c>
    </row>
    <row r="5096" spans="7:13">
      <c r="G5096">
        <v>0.24762447469291485</v>
      </c>
      <c r="H5096">
        <v>0.52698966047120732</v>
      </c>
      <c r="I5096">
        <v>0.80635484624949971</v>
      </c>
      <c r="J5096">
        <f>_xlfn.BINOM.INV(BinomTrials,_xlfn.GAMMA.INV(Table3[[#This Row],[RV gamma]],GammaShape1,GammaRate1)/BinomTrials,Table3[[#This Row],[RV binom]])</f>
        <v>0</v>
      </c>
      <c r="K5096" s="1">
        <f>Table3[[#This Row],[Risk 1 Simulated occurences]]*_xlfn.LOGNORM.INV(Table3[[#This Row],[RV lognorm]],(LN(ImpLow1)+LN(ImpUp1))/2,(LN(ImpUp1)-LN(ImpLow1))/3.29)</f>
        <v>0</v>
      </c>
      <c r="L5096">
        <f>_xlfn.BINOM.INV(BinomTrials,_xlfn.GAMMA.INV(Table3[[#This Row],[RV gamma]],GammaShape2,GammaRate2)/BinomTrials,Table3[[#This Row],[RV binom]])</f>
        <v>0</v>
      </c>
      <c r="M5096" s="1">
        <f>Table3[[#This Row],[Risk 2 simulated occurences]]*_xlfn.LOGNORM.INV(Table3[[#This Row],[RV lognorm]],(LN(ImpLow2)+LN(ImpUp2))/2,(LN(ImpUp2)-LN(ImpLow2))/3.29)</f>
        <v>0</v>
      </c>
    </row>
    <row r="5097" spans="7:13">
      <c r="G5097">
        <v>0.82454616381998458</v>
      </c>
      <c r="H5097">
        <v>0.11522353958116077</v>
      </c>
      <c r="I5097">
        <v>0.40590091534233697</v>
      </c>
      <c r="J5097">
        <f>_xlfn.BINOM.INV(BinomTrials,_xlfn.GAMMA.INV(Table3[[#This Row],[RV gamma]],GammaShape1,GammaRate1)/BinomTrials,Table3[[#This Row],[RV binom]])</f>
        <v>0</v>
      </c>
      <c r="K5097" s="1">
        <f>Table3[[#This Row],[Risk 1 Simulated occurences]]*_xlfn.LOGNORM.INV(Table3[[#This Row],[RV lognorm]],(LN(ImpLow1)+LN(ImpUp1))/2,(LN(ImpUp1)-LN(ImpLow1))/3.29)</f>
        <v>0</v>
      </c>
      <c r="L5097">
        <f>_xlfn.BINOM.INV(BinomTrials,_xlfn.GAMMA.INV(Table3[[#This Row],[RV gamma]],GammaShape2,GammaRate2)/BinomTrials,Table3[[#This Row],[RV binom]])</f>
        <v>0</v>
      </c>
      <c r="M5097" s="1">
        <f>Table3[[#This Row],[Risk 2 simulated occurences]]*_xlfn.LOGNORM.INV(Table3[[#This Row],[RV lognorm]],(LN(ImpLow2)+LN(ImpUp2))/2,(LN(ImpUp2)-LN(ImpLow2))/3.29)</f>
        <v>0</v>
      </c>
    </row>
    <row r="5098" spans="7:13">
      <c r="G5098">
        <v>0.14737532248132645</v>
      </c>
      <c r="H5098">
        <v>0.56202974056919563</v>
      </c>
      <c r="I5098">
        <v>0.9766841586570647</v>
      </c>
      <c r="J5098">
        <f>_xlfn.BINOM.INV(BinomTrials,_xlfn.GAMMA.INV(Table3[[#This Row],[RV gamma]],GammaShape1,GammaRate1)/BinomTrials,Table3[[#This Row],[RV binom]])</f>
        <v>0</v>
      </c>
      <c r="K5098" s="1">
        <f>Table3[[#This Row],[Risk 1 Simulated occurences]]*_xlfn.LOGNORM.INV(Table3[[#This Row],[RV lognorm]],(LN(ImpLow1)+LN(ImpUp1))/2,(LN(ImpUp1)-LN(ImpLow1))/3.29)</f>
        <v>0</v>
      </c>
      <c r="L5098">
        <f>_xlfn.BINOM.INV(BinomTrials,_xlfn.GAMMA.INV(Table3[[#This Row],[RV gamma]],GammaShape2,GammaRate2)/BinomTrials,Table3[[#This Row],[RV binom]])</f>
        <v>0</v>
      </c>
      <c r="M5098" s="1">
        <f>Table3[[#This Row],[Risk 2 simulated occurences]]*_xlfn.LOGNORM.INV(Table3[[#This Row],[RV lognorm]],(LN(ImpLow2)+LN(ImpUp2))/2,(LN(ImpUp2)-LN(ImpLow2))/3.29)</f>
        <v>0</v>
      </c>
    </row>
    <row r="5099" spans="7:13">
      <c r="G5099">
        <v>0.93704494365353364</v>
      </c>
      <c r="H5099">
        <v>3.3849746470269629E-2</v>
      </c>
      <c r="I5099">
        <v>0.13065454928700559</v>
      </c>
      <c r="J5099">
        <f>_xlfn.BINOM.INV(BinomTrials,_xlfn.GAMMA.INV(Table3[[#This Row],[RV gamma]],GammaShape1,GammaRate1)/BinomTrials,Table3[[#This Row],[RV binom]])</f>
        <v>0</v>
      </c>
      <c r="K5099" s="1">
        <f>Table3[[#This Row],[Risk 1 Simulated occurences]]*_xlfn.LOGNORM.INV(Table3[[#This Row],[RV lognorm]],(LN(ImpLow1)+LN(ImpUp1))/2,(LN(ImpUp1)-LN(ImpLow1))/3.29)</f>
        <v>0</v>
      </c>
      <c r="L5099">
        <f>_xlfn.BINOM.INV(BinomTrials,_xlfn.GAMMA.INV(Table3[[#This Row],[RV gamma]],GammaShape2,GammaRate2)/BinomTrials,Table3[[#This Row],[RV binom]])</f>
        <v>0</v>
      </c>
      <c r="M5099" s="1">
        <f>Table3[[#This Row],[Risk 2 simulated occurences]]*_xlfn.LOGNORM.INV(Table3[[#This Row],[RV lognorm]],(LN(ImpLow2)+LN(ImpUp2))/2,(LN(ImpUp2)-LN(ImpLow2))/3.29)</f>
        <v>0</v>
      </c>
    </row>
    <row r="5100" spans="7:13">
      <c r="G5100">
        <v>0.91436798494046923</v>
      </c>
      <c r="H5100">
        <v>0.91268892582165495</v>
      </c>
      <c r="I5100">
        <v>0.91100986670284057</v>
      </c>
      <c r="J5100">
        <f>_xlfn.BINOM.INV(BinomTrials,_xlfn.GAMMA.INV(Table3[[#This Row],[RV gamma]],GammaShape1,GammaRate1)/BinomTrials,Table3[[#This Row],[RV binom]])</f>
        <v>2</v>
      </c>
      <c r="K5100" s="1">
        <f>Table3[[#This Row],[Risk 1 Simulated occurences]]*_xlfn.LOGNORM.INV(Table3[[#This Row],[RV lognorm]],(LN(ImpLow1)+LN(ImpUp1))/2,(LN(ImpUp1)-LN(ImpLow1))/3.29)</f>
        <v>162350.06097013166</v>
      </c>
      <c r="L5100">
        <f>_xlfn.BINOM.INV(BinomTrials,_xlfn.GAMMA.INV(Table3[[#This Row],[RV gamma]],GammaShape2,GammaRate2)/BinomTrials,Table3[[#This Row],[RV binom]])</f>
        <v>1</v>
      </c>
      <c r="M5100" s="1">
        <f>Table3[[#This Row],[Risk 2 simulated occurences]]*_xlfn.LOGNORM.INV(Table3[[#This Row],[RV lognorm]],(LN(ImpLow2)+LN(ImpUp2))/2,(LN(ImpUp2)-LN(ImpLow2))/3.29)</f>
        <v>8117503.0485066008</v>
      </c>
    </row>
    <row r="5101" spans="7:13">
      <c r="G5101">
        <v>0.78272289446681875</v>
      </c>
      <c r="H5101">
        <v>0.56277628455440343</v>
      </c>
      <c r="I5101">
        <v>0.3428296746419881</v>
      </c>
      <c r="J5101">
        <f>_xlfn.BINOM.INV(BinomTrials,_xlfn.GAMMA.INV(Table3[[#This Row],[RV gamma]],GammaShape1,GammaRate1)/BinomTrials,Table3[[#This Row],[RV binom]])</f>
        <v>0</v>
      </c>
      <c r="K5101" s="1">
        <f>Table3[[#This Row],[Risk 1 Simulated occurences]]*_xlfn.LOGNORM.INV(Table3[[#This Row],[RV lognorm]],(LN(ImpLow1)+LN(ImpUp1))/2,(LN(ImpUp1)-LN(ImpLow1))/3.29)</f>
        <v>0</v>
      </c>
      <c r="L5101">
        <f>_xlfn.BINOM.INV(BinomTrials,_xlfn.GAMMA.INV(Table3[[#This Row],[RV gamma]],GammaShape2,GammaRate2)/BinomTrials,Table3[[#This Row],[RV binom]])</f>
        <v>0</v>
      </c>
      <c r="M5101" s="1">
        <f>Table3[[#This Row],[Risk 2 simulated occurences]]*_xlfn.LOGNORM.INV(Table3[[#This Row],[RV lognorm]],(LN(ImpLow2)+LN(ImpUp2))/2,(LN(ImpUp2)-LN(ImpLow2))/3.29)</f>
        <v>0</v>
      </c>
    </row>
    <row r="5102" spans="7:13">
      <c r="G5102">
        <v>0.22368730382234198</v>
      </c>
      <c r="H5102">
        <v>0.58101450585807413</v>
      </c>
      <c r="I5102">
        <v>0.93834170789380633</v>
      </c>
      <c r="J5102">
        <f>_xlfn.BINOM.INV(BinomTrials,_xlfn.GAMMA.INV(Table3[[#This Row],[RV gamma]],GammaShape1,GammaRate1)/BinomTrials,Table3[[#This Row],[RV binom]])</f>
        <v>0</v>
      </c>
      <c r="K5102" s="1">
        <f>Table3[[#This Row],[Risk 1 Simulated occurences]]*_xlfn.LOGNORM.INV(Table3[[#This Row],[RV lognorm]],(LN(ImpLow1)+LN(ImpUp1))/2,(LN(ImpUp1)-LN(ImpLow1))/3.29)</f>
        <v>0</v>
      </c>
      <c r="L5102">
        <f>_xlfn.BINOM.INV(BinomTrials,_xlfn.GAMMA.INV(Table3[[#This Row],[RV gamma]],GammaShape2,GammaRate2)/BinomTrials,Table3[[#This Row],[RV binom]])</f>
        <v>0</v>
      </c>
      <c r="M5102" s="1">
        <f>Table3[[#This Row],[Risk 2 simulated occurences]]*_xlfn.LOGNORM.INV(Table3[[#This Row],[RV lognorm]],(LN(ImpLow2)+LN(ImpUp2))/2,(LN(ImpUp2)-LN(ImpLow2))/3.29)</f>
        <v>0</v>
      </c>
    </row>
    <row r="5103" spans="7:13">
      <c r="G5103">
        <v>0.51251534210169469</v>
      </c>
      <c r="H5103">
        <v>0.11079995665270834</v>
      </c>
      <c r="I5103">
        <v>0.70908457120372193</v>
      </c>
      <c r="J5103">
        <f>_xlfn.BINOM.INV(BinomTrials,_xlfn.GAMMA.INV(Table3[[#This Row],[RV gamma]],GammaShape1,GammaRate1)/BinomTrials,Table3[[#This Row],[RV binom]])</f>
        <v>0</v>
      </c>
      <c r="K5103" s="1">
        <f>Table3[[#This Row],[Risk 1 Simulated occurences]]*_xlfn.LOGNORM.INV(Table3[[#This Row],[RV lognorm]],(LN(ImpLow1)+LN(ImpUp1))/2,(LN(ImpUp1)-LN(ImpLow1))/3.29)</f>
        <v>0</v>
      </c>
      <c r="L5103">
        <f>_xlfn.BINOM.INV(BinomTrials,_xlfn.GAMMA.INV(Table3[[#This Row],[RV gamma]],GammaShape2,GammaRate2)/BinomTrials,Table3[[#This Row],[RV binom]])</f>
        <v>0</v>
      </c>
      <c r="M5103" s="1">
        <f>Table3[[#This Row],[Risk 2 simulated occurences]]*_xlfn.LOGNORM.INV(Table3[[#This Row],[RV lognorm]],(LN(ImpLow2)+LN(ImpUp2))/2,(LN(ImpUp2)-LN(ImpLow2))/3.29)</f>
        <v>0</v>
      </c>
    </row>
    <row r="5104" spans="7:13">
      <c r="G5104">
        <v>0.84535470318298545</v>
      </c>
      <c r="H5104">
        <v>0.21487146206892629</v>
      </c>
      <c r="I5104">
        <v>0.5843882209548672</v>
      </c>
      <c r="J5104">
        <f>_xlfn.BINOM.INV(BinomTrials,_xlfn.GAMMA.INV(Table3[[#This Row],[RV gamma]],GammaShape1,GammaRate1)/BinomTrials,Table3[[#This Row],[RV binom]])</f>
        <v>0</v>
      </c>
      <c r="K5104" s="1">
        <f>Table3[[#This Row],[Risk 1 Simulated occurences]]*_xlfn.LOGNORM.INV(Table3[[#This Row],[RV lognorm]],(LN(ImpLow1)+LN(ImpUp1))/2,(LN(ImpUp1)-LN(ImpLow1))/3.29)</f>
        <v>0</v>
      </c>
      <c r="L5104">
        <f>_xlfn.BINOM.INV(BinomTrials,_xlfn.GAMMA.INV(Table3[[#This Row],[RV gamma]],GammaShape2,GammaRate2)/BinomTrials,Table3[[#This Row],[RV binom]])</f>
        <v>0</v>
      </c>
      <c r="M5104" s="1">
        <f>Table3[[#This Row],[Risk 2 simulated occurences]]*_xlfn.LOGNORM.INV(Table3[[#This Row],[RV lognorm]],(LN(ImpLow2)+LN(ImpUp2))/2,(LN(ImpUp2)-LN(ImpLow2))/3.29)</f>
        <v>0</v>
      </c>
    </row>
    <row r="5105" spans="7:13">
      <c r="G5105">
        <v>0.8764963964356558</v>
      </c>
      <c r="H5105">
        <v>0.34466299244419812</v>
      </c>
      <c r="I5105">
        <v>0.81282958845274034</v>
      </c>
      <c r="J5105">
        <f>_xlfn.BINOM.INV(BinomTrials,_xlfn.GAMMA.INV(Table3[[#This Row],[RV gamma]],GammaShape1,GammaRate1)/BinomTrials,Table3[[#This Row],[RV binom]])</f>
        <v>0</v>
      </c>
      <c r="K5105" s="1">
        <f>Table3[[#This Row],[Risk 1 Simulated occurences]]*_xlfn.LOGNORM.INV(Table3[[#This Row],[RV lognorm]],(LN(ImpLow1)+LN(ImpUp1))/2,(LN(ImpUp1)-LN(ImpLow1))/3.29)</f>
        <v>0</v>
      </c>
      <c r="L5105">
        <f>_xlfn.BINOM.INV(BinomTrials,_xlfn.GAMMA.INV(Table3[[#This Row],[RV gamma]],GammaShape2,GammaRate2)/BinomTrials,Table3[[#This Row],[RV binom]])</f>
        <v>0</v>
      </c>
      <c r="M5105" s="1">
        <f>Table3[[#This Row],[Risk 2 simulated occurences]]*_xlfn.LOGNORM.INV(Table3[[#This Row],[RV lognorm]],(LN(ImpLow2)+LN(ImpUp2))/2,(LN(ImpUp2)-LN(ImpLow2))/3.29)</f>
        <v>0</v>
      </c>
    </row>
    <row r="5106" spans="7:13">
      <c r="G5106">
        <v>0.27493489406767063</v>
      </c>
      <c r="H5106">
        <v>0.750914009637625</v>
      </c>
      <c r="I5106">
        <v>0.22689312520757929</v>
      </c>
      <c r="J5106">
        <f>_xlfn.BINOM.INV(BinomTrials,_xlfn.GAMMA.INV(Table3[[#This Row],[RV gamma]],GammaShape1,GammaRate1)/BinomTrials,Table3[[#This Row],[RV binom]])</f>
        <v>1</v>
      </c>
      <c r="K5106" s="1">
        <f>Table3[[#This Row],[Risk 1 Simulated occurences]]*_xlfn.LOGNORM.INV(Table3[[#This Row],[RV lognorm]],(LN(ImpLow1)+LN(ImpUp1))/2,(LN(ImpUp1)-LN(ImpLow1))/3.29)</f>
        <v>18719.948161023538</v>
      </c>
      <c r="L5106">
        <f>_xlfn.BINOM.INV(BinomTrials,_xlfn.GAMMA.INV(Table3[[#This Row],[RV gamma]],GammaShape2,GammaRate2)/BinomTrials,Table3[[#This Row],[RV binom]])</f>
        <v>0</v>
      </c>
      <c r="M5106" s="1">
        <f>Table3[[#This Row],[Risk 2 simulated occurences]]*_xlfn.LOGNORM.INV(Table3[[#This Row],[RV lognorm]],(LN(ImpLow2)+LN(ImpUp2))/2,(LN(ImpUp2)-LN(ImpLow2))/3.29)</f>
        <v>0</v>
      </c>
    </row>
    <row r="5107" spans="7:13">
      <c r="G5107">
        <v>0.83076459534036207</v>
      </c>
      <c r="H5107">
        <v>0.6117599795627221</v>
      </c>
      <c r="I5107">
        <v>0.39275536378508219</v>
      </c>
      <c r="J5107">
        <f>_xlfn.BINOM.INV(BinomTrials,_xlfn.GAMMA.INV(Table3[[#This Row],[RV gamma]],GammaShape1,GammaRate1)/BinomTrials,Table3[[#This Row],[RV binom]])</f>
        <v>1</v>
      </c>
      <c r="K5107" s="1">
        <f>Table3[[#This Row],[Risk 1 Simulated occurences]]*_xlfn.LOGNORM.INV(Table3[[#This Row],[RV lognorm]],(LN(ImpLow1)+LN(ImpUp1))/2,(LN(ImpUp1)-LN(ImpLow1))/3.29)</f>
        <v>26138.53442170269</v>
      </c>
      <c r="L5107">
        <f>_xlfn.BINOM.INV(BinomTrials,_xlfn.GAMMA.INV(Table3[[#This Row],[RV gamma]],GammaShape2,GammaRate2)/BinomTrials,Table3[[#This Row],[RV binom]])</f>
        <v>0</v>
      </c>
      <c r="M5107" s="1">
        <f>Table3[[#This Row],[Risk 2 simulated occurences]]*_xlfn.LOGNORM.INV(Table3[[#This Row],[RV lognorm]],(LN(ImpLow2)+LN(ImpUp2))/2,(LN(ImpUp2)-LN(ImpLow2))/3.29)</f>
        <v>0</v>
      </c>
    </row>
    <row r="5108" spans="7:13">
      <c r="G5108">
        <v>0.66055388546574578</v>
      </c>
      <c r="H5108">
        <v>0.84997651067095648</v>
      </c>
      <c r="I5108">
        <v>3.9399135876167161E-2</v>
      </c>
      <c r="J5108">
        <f>_xlfn.BINOM.INV(BinomTrials,_xlfn.GAMMA.INV(Table3[[#This Row],[RV gamma]],GammaShape1,GammaRate1)/BinomTrials,Table3[[#This Row],[RV binom]])</f>
        <v>1</v>
      </c>
      <c r="K5108" s="1">
        <f>Table3[[#This Row],[Risk 1 Simulated occurences]]*_xlfn.LOGNORM.INV(Table3[[#This Row],[RV lognorm]],(LN(ImpLow1)+LN(ImpUp1))/2,(LN(ImpUp1)-LN(ImpLow1))/3.29)</f>
        <v>9241.5358413303184</v>
      </c>
      <c r="L5108">
        <f>_xlfn.BINOM.INV(BinomTrials,_xlfn.GAMMA.INV(Table3[[#This Row],[RV gamma]],GammaShape2,GammaRate2)/BinomTrials,Table3[[#This Row],[RV binom]])</f>
        <v>1</v>
      </c>
      <c r="M5108" s="1">
        <f>Table3[[#This Row],[Risk 2 simulated occurences]]*_xlfn.LOGNORM.INV(Table3[[#This Row],[RV lognorm]],(LN(ImpLow2)+LN(ImpUp2))/2,(LN(ImpUp2)-LN(ImpLow2))/3.29)</f>
        <v>924153.5841330305</v>
      </c>
    </row>
    <row r="5109" spans="7:13">
      <c r="G5109">
        <v>0.92915302278900191</v>
      </c>
      <c r="H5109">
        <v>0.5552148467652569</v>
      </c>
      <c r="I5109">
        <v>0.18127667074151183</v>
      </c>
      <c r="J5109">
        <f>_xlfn.BINOM.INV(BinomTrials,_xlfn.GAMMA.INV(Table3[[#This Row],[RV gamma]],GammaShape1,GammaRate1)/BinomTrials,Table3[[#This Row],[RV binom]])</f>
        <v>1</v>
      </c>
      <c r="K5109" s="1">
        <f>Table3[[#This Row],[Risk 1 Simulated occurences]]*_xlfn.LOGNORM.INV(Table3[[#This Row],[RV lognorm]],(LN(ImpLow1)+LN(ImpUp1))/2,(LN(ImpUp1)-LN(ImpLow1))/3.29)</f>
        <v>16720.493257776492</v>
      </c>
      <c r="L5109">
        <f>_xlfn.BINOM.INV(BinomTrials,_xlfn.GAMMA.INV(Table3[[#This Row],[RV gamma]],GammaShape2,GammaRate2)/BinomTrials,Table3[[#This Row],[RV binom]])</f>
        <v>0</v>
      </c>
      <c r="M5109" s="1">
        <f>Table3[[#This Row],[Risk 2 simulated occurences]]*_xlfn.LOGNORM.INV(Table3[[#This Row],[RV lognorm]],(LN(ImpLow2)+LN(ImpUp2))/2,(LN(ImpUp2)-LN(ImpLow2))/3.29)</f>
        <v>0</v>
      </c>
    </row>
    <row r="5110" spans="7:13">
      <c r="G5110">
        <v>0.27485401475562438</v>
      </c>
      <c r="H5110">
        <v>0.49592958367240131</v>
      </c>
      <c r="I5110">
        <v>0.7170051525891783</v>
      </c>
      <c r="J5110">
        <f>_xlfn.BINOM.INV(BinomTrials,_xlfn.GAMMA.INV(Table3[[#This Row],[RV gamma]],GammaShape1,GammaRate1)/BinomTrials,Table3[[#This Row],[RV binom]])</f>
        <v>0</v>
      </c>
      <c r="K5110" s="1">
        <f>Table3[[#This Row],[Risk 1 Simulated occurences]]*_xlfn.LOGNORM.INV(Table3[[#This Row],[RV lognorm]],(LN(ImpLow1)+LN(ImpUp1))/2,(LN(ImpUp1)-LN(ImpLow1))/3.29)</f>
        <v>0</v>
      </c>
      <c r="L5110">
        <f>_xlfn.BINOM.INV(BinomTrials,_xlfn.GAMMA.INV(Table3[[#This Row],[RV gamma]],GammaShape2,GammaRate2)/BinomTrials,Table3[[#This Row],[RV binom]])</f>
        <v>0</v>
      </c>
      <c r="M5110" s="1">
        <f>Table3[[#This Row],[Risk 2 simulated occurences]]*_xlfn.LOGNORM.INV(Table3[[#This Row],[RV lognorm]],(LN(ImpLow2)+LN(ImpUp2))/2,(LN(ImpUp2)-LN(ImpLow2))/3.29)</f>
        <v>0</v>
      </c>
    </row>
    <row r="5111" spans="7:13">
      <c r="G5111">
        <v>0.47142599777850602</v>
      </c>
      <c r="H5111">
        <v>8.85127820486728E-2</v>
      </c>
      <c r="I5111">
        <v>0.70559956631883958</v>
      </c>
      <c r="J5111">
        <f>_xlfn.BINOM.INV(BinomTrials,_xlfn.GAMMA.INV(Table3[[#This Row],[RV gamma]],GammaShape1,GammaRate1)/BinomTrials,Table3[[#This Row],[RV binom]])</f>
        <v>0</v>
      </c>
      <c r="K5111" s="1">
        <f>Table3[[#This Row],[Risk 1 Simulated occurences]]*_xlfn.LOGNORM.INV(Table3[[#This Row],[RV lognorm]],(LN(ImpLow1)+LN(ImpUp1))/2,(LN(ImpUp1)-LN(ImpLow1))/3.29)</f>
        <v>0</v>
      </c>
      <c r="L5111">
        <f>_xlfn.BINOM.INV(BinomTrials,_xlfn.GAMMA.INV(Table3[[#This Row],[RV gamma]],GammaShape2,GammaRate2)/BinomTrials,Table3[[#This Row],[RV binom]])</f>
        <v>0</v>
      </c>
      <c r="M5111" s="1">
        <f>Table3[[#This Row],[Risk 2 simulated occurences]]*_xlfn.LOGNORM.INV(Table3[[#This Row],[RV lognorm]],(LN(ImpLow2)+LN(ImpUp2))/2,(LN(ImpUp2)-LN(ImpLow2))/3.29)</f>
        <v>0</v>
      </c>
    </row>
    <row r="5112" spans="7:13">
      <c r="G5112">
        <v>0.25674466335063084</v>
      </c>
      <c r="H5112">
        <v>0.63432789204378048</v>
      </c>
      <c r="I5112">
        <v>1.191112073693011E-2</v>
      </c>
      <c r="J5112">
        <f>_xlfn.BINOM.INV(BinomTrials,_xlfn.GAMMA.INV(Table3[[#This Row],[RV gamma]],GammaShape1,GammaRate1)/BinomTrials,Table3[[#This Row],[RV binom]])</f>
        <v>0</v>
      </c>
      <c r="K5112" s="1">
        <f>Table3[[#This Row],[Risk 1 Simulated occurences]]*_xlfn.LOGNORM.INV(Table3[[#This Row],[RV lognorm]],(LN(ImpLow1)+LN(ImpUp1))/2,(LN(ImpUp1)-LN(ImpLow1))/3.29)</f>
        <v>0</v>
      </c>
      <c r="L5112">
        <f>_xlfn.BINOM.INV(BinomTrials,_xlfn.GAMMA.INV(Table3[[#This Row],[RV gamma]],GammaShape2,GammaRate2)/BinomTrials,Table3[[#This Row],[RV binom]])</f>
        <v>0</v>
      </c>
      <c r="M5112" s="1">
        <f>Table3[[#This Row],[Risk 2 simulated occurences]]*_xlfn.LOGNORM.INV(Table3[[#This Row],[RV lognorm]],(LN(ImpLow2)+LN(ImpUp2))/2,(LN(ImpUp2)-LN(ImpLow2))/3.29)</f>
        <v>0</v>
      </c>
    </row>
    <row r="5113" spans="7:13">
      <c r="G5113">
        <v>0.10755693405287198</v>
      </c>
      <c r="H5113">
        <v>0.14888157981861455</v>
      </c>
      <c r="I5113">
        <v>0.19020622558435715</v>
      </c>
      <c r="J5113">
        <f>_xlfn.BINOM.INV(BinomTrials,_xlfn.GAMMA.INV(Table3[[#This Row],[RV gamma]],GammaShape1,GammaRate1)/BinomTrials,Table3[[#This Row],[RV binom]])</f>
        <v>0</v>
      </c>
      <c r="K5113" s="1">
        <f>Table3[[#This Row],[Risk 1 Simulated occurences]]*_xlfn.LOGNORM.INV(Table3[[#This Row],[RV lognorm]],(LN(ImpLow1)+LN(ImpUp1))/2,(LN(ImpUp1)-LN(ImpLow1))/3.29)</f>
        <v>0</v>
      </c>
      <c r="L5113">
        <f>_xlfn.BINOM.INV(BinomTrials,_xlfn.GAMMA.INV(Table3[[#This Row],[RV gamma]],GammaShape2,GammaRate2)/BinomTrials,Table3[[#This Row],[RV binom]])</f>
        <v>0</v>
      </c>
      <c r="M5113" s="1">
        <f>Table3[[#This Row],[Risk 2 simulated occurences]]*_xlfn.LOGNORM.INV(Table3[[#This Row],[RV lognorm]],(LN(ImpLow2)+LN(ImpUp2))/2,(LN(ImpUp2)-LN(ImpLow2))/3.29)</f>
        <v>0</v>
      </c>
    </row>
    <row r="5114" spans="7:13">
      <c r="G5114">
        <v>0.7093906266192862</v>
      </c>
      <c r="H5114">
        <v>0.25271201145495847</v>
      </c>
      <c r="I5114">
        <v>0.79603339629063075</v>
      </c>
      <c r="J5114">
        <f>_xlfn.BINOM.INV(BinomTrials,_xlfn.GAMMA.INV(Table3[[#This Row],[RV gamma]],GammaShape1,GammaRate1)/BinomTrials,Table3[[#This Row],[RV binom]])</f>
        <v>0</v>
      </c>
      <c r="K5114" s="1">
        <f>Table3[[#This Row],[Risk 1 Simulated occurences]]*_xlfn.LOGNORM.INV(Table3[[#This Row],[RV lognorm]],(LN(ImpLow1)+LN(ImpUp1))/2,(LN(ImpUp1)-LN(ImpLow1))/3.29)</f>
        <v>0</v>
      </c>
      <c r="L5114">
        <f>_xlfn.BINOM.INV(BinomTrials,_xlfn.GAMMA.INV(Table3[[#This Row],[RV gamma]],GammaShape2,GammaRate2)/BinomTrials,Table3[[#This Row],[RV binom]])</f>
        <v>0</v>
      </c>
      <c r="M5114" s="1">
        <f>Table3[[#This Row],[Risk 2 simulated occurences]]*_xlfn.LOGNORM.INV(Table3[[#This Row],[RV lognorm]],(LN(ImpLow2)+LN(ImpUp2))/2,(LN(ImpUp2)-LN(ImpLow2))/3.29)</f>
        <v>0</v>
      </c>
    </row>
    <row r="5115" spans="7:13">
      <c r="G5115">
        <v>0.72826159034309057</v>
      </c>
      <c r="H5115">
        <v>0.3307765234870727</v>
      </c>
      <c r="I5115">
        <v>0.93329145663105484</v>
      </c>
      <c r="J5115">
        <f>_xlfn.BINOM.INV(BinomTrials,_xlfn.GAMMA.INV(Table3[[#This Row],[RV gamma]],GammaShape1,GammaRate1)/BinomTrials,Table3[[#This Row],[RV binom]])</f>
        <v>0</v>
      </c>
      <c r="K5115" s="1">
        <f>Table3[[#This Row],[Risk 1 Simulated occurences]]*_xlfn.LOGNORM.INV(Table3[[#This Row],[RV lognorm]],(LN(ImpLow1)+LN(ImpUp1))/2,(LN(ImpUp1)-LN(ImpLow1))/3.29)</f>
        <v>0</v>
      </c>
      <c r="L5115">
        <f>_xlfn.BINOM.INV(BinomTrials,_xlfn.GAMMA.INV(Table3[[#This Row],[RV gamma]],GammaShape2,GammaRate2)/BinomTrials,Table3[[#This Row],[RV binom]])</f>
        <v>0</v>
      </c>
      <c r="M5115" s="1">
        <f>Table3[[#This Row],[Risk 2 simulated occurences]]*_xlfn.LOGNORM.INV(Table3[[#This Row],[RV lognorm]],(LN(ImpLow2)+LN(ImpUp2))/2,(LN(ImpUp2)-LN(ImpLow2))/3.29)</f>
        <v>0</v>
      </c>
    </row>
    <row r="5116" spans="7:13">
      <c r="G5116">
        <v>0.8925488963222824</v>
      </c>
      <c r="H5116">
        <v>0.36103024723056248</v>
      </c>
      <c r="I5116">
        <v>0.82951159813884257</v>
      </c>
      <c r="J5116">
        <f>_xlfn.BINOM.INV(BinomTrials,_xlfn.GAMMA.INV(Table3[[#This Row],[RV gamma]],GammaShape1,GammaRate1)/BinomTrials,Table3[[#This Row],[RV binom]])</f>
        <v>0</v>
      </c>
      <c r="K5116" s="1">
        <f>Table3[[#This Row],[Risk 1 Simulated occurences]]*_xlfn.LOGNORM.INV(Table3[[#This Row],[RV lognorm]],(LN(ImpLow1)+LN(ImpUp1))/2,(LN(ImpUp1)-LN(ImpLow1))/3.29)</f>
        <v>0</v>
      </c>
      <c r="L5116">
        <f>_xlfn.BINOM.INV(BinomTrials,_xlfn.GAMMA.INV(Table3[[#This Row],[RV gamma]],GammaShape2,GammaRate2)/BinomTrials,Table3[[#This Row],[RV binom]])</f>
        <v>0</v>
      </c>
      <c r="M5116" s="1">
        <f>Table3[[#This Row],[Risk 2 simulated occurences]]*_xlfn.LOGNORM.INV(Table3[[#This Row],[RV lognorm]],(LN(ImpLow2)+LN(ImpUp2))/2,(LN(ImpUp2)-LN(ImpLow2))/3.29)</f>
        <v>0</v>
      </c>
    </row>
    <row r="5117" spans="7:13">
      <c r="G5117">
        <v>6.9300488601112972E-2</v>
      </c>
      <c r="H5117">
        <v>0.83536520406387993</v>
      </c>
      <c r="I5117">
        <v>0.60142991952664682</v>
      </c>
      <c r="J5117">
        <f>_xlfn.BINOM.INV(BinomTrials,_xlfn.GAMMA.INV(Table3[[#This Row],[RV gamma]],GammaShape1,GammaRate1)/BinomTrials,Table3[[#This Row],[RV binom]])</f>
        <v>1</v>
      </c>
      <c r="K5117" s="1">
        <f>Table3[[#This Row],[Risk 1 Simulated occurences]]*_xlfn.LOGNORM.INV(Table3[[#This Row],[RV lognorm]],(LN(ImpLow1)+LN(ImpUp1))/2,(LN(ImpUp1)-LN(ImpLow1))/3.29)</f>
        <v>37855.64973965862</v>
      </c>
      <c r="L5117">
        <f>_xlfn.BINOM.INV(BinomTrials,_xlfn.GAMMA.INV(Table3[[#This Row],[RV gamma]],GammaShape2,GammaRate2)/BinomTrials,Table3[[#This Row],[RV binom]])</f>
        <v>0</v>
      </c>
      <c r="M5117" s="1">
        <f>Table3[[#This Row],[Risk 2 simulated occurences]]*_xlfn.LOGNORM.INV(Table3[[#This Row],[RV lognorm]],(LN(ImpLow2)+LN(ImpUp2))/2,(LN(ImpUp2)-LN(ImpLow2))/3.29)</f>
        <v>0</v>
      </c>
    </row>
    <row r="5118" spans="7:13">
      <c r="G5118">
        <v>0.73331191890561576</v>
      </c>
      <c r="H5118">
        <v>0.98298470162925533</v>
      </c>
      <c r="I5118">
        <v>0.23265748435289482</v>
      </c>
      <c r="J5118">
        <f>_xlfn.BINOM.INV(BinomTrials,_xlfn.GAMMA.INV(Table3[[#This Row],[RV gamma]],GammaShape1,GammaRate1)/BinomTrials,Table3[[#This Row],[RV binom]])</f>
        <v>3</v>
      </c>
      <c r="K5118" s="1">
        <f>Table3[[#This Row],[Risk 1 Simulated occurences]]*_xlfn.LOGNORM.INV(Table3[[#This Row],[RV lognorm]],(LN(ImpLow1)+LN(ImpUp1))/2,(LN(ImpUp1)-LN(ImpLow1))/3.29)</f>
        <v>56911.410958247965</v>
      </c>
      <c r="L5118">
        <f>_xlfn.BINOM.INV(BinomTrials,_xlfn.GAMMA.INV(Table3[[#This Row],[RV gamma]],GammaShape2,GammaRate2)/BinomTrials,Table3[[#This Row],[RV binom]])</f>
        <v>1</v>
      </c>
      <c r="M5118" s="1">
        <f>Table3[[#This Row],[Risk 2 simulated occurences]]*_xlfn.LOGNORM.INV(Table3[[#This Row],[RV lognorm]],(LN(ImpLow2)+LN(ImpUp2))/2,(LN(ImpUp2)-LN(ImpLow2))/3.29)</f>
        <v>1897047.0319415994</v>
      </c>
    </row>
    <row r="5119" spans="7:13">
      <c r="G5119">
        <v>0.77342104668422651</v>
      </c>
      <c r="H5119">
        <v>2.3880282893721145E-2</v>
      </c>
      <c r="I5119">
        <v>0.2743395191032158</v>
      </c>
      <c r="J5119">
        <f>_xlfn.BINOM.INV(BinomTrials,_xlfn.GAMMA.INV(Table3[[#This Row],[RV gamma]],GammaShape1,GammaRate1)/BinomTrials,Table3[[#This Row],[RV binom]])</f>
        <v>0</v>
      </c>
      <c r="K5119" s="1">
        <f>Table3[[#This Row],[Risk 1 Simulated occurences]]*_xlfn.LOGNORM.INV(Table3[[#This Row],[RV lognorm]],(LN(ImpLow1)+LN(ImpUp1))/2,(LN(ImpUp1)-LN(ImpLow1))/3.29)</f>
        <v>0</v>
      </c>
      <c r="L5119">
        <f>_xlfn.BINOM.INV(BinomTrials,_xlfn.GAMMA.INV(Table3[[#This Row],[RV gamma]],GammaShape2,GammaRate2)/BinomTrials,Table3[[#This Row],[RV binom]])</f>
        <v>0</v>
      </c>
      <c r="M5119" s="1">
        <f>Table3[[#This Row],[Risk 2 simulated occurences]]*_xlfn.LOGNORM.INV(Table3[[#This Row],[RV lognorm]],(LN(ImpLow2)+LN(ImpUp2))/2,(LN(ImpUp2)-LN(ImpLow2))/3.29)</f>
        <v>0</v>
      </c>
    </row>
    <row r="5120" spans="7:13">
      <c r="G5120">
        <v>0.8875316217949295</v>
      </c>
      <c r="H5120">
        <v>0.35591459477130072</v>
      </c>
      <c r="I5120">
        <v>0.82429756774767193</v>
      </c>
      <c r="J5120">
        <f>_xlfn.BINOM.INV(BinomTrials,_xlfn.GAMMA.INV(Table3[[#This Row],[RV gamma]],GammaShape1,GammaRate1)/BinomTrials,Table3[[#This Row],[RV binom]])</f>
        <v>0</v>
      </c>
      <c r="K5120" s="1">
        <f>Table3[[#This Row],[Risk 1 Simulated occurences]]*_xlfn.LOGNORM.INV(Table3[[#This Row],[RV lognorm]],(LN(ImpLow1)+LN(ImpUp1))/2,(LN(ImpUp1)-LN(ImpLow1))/3.29)</f>
        <v>0</v>
      </c>
      <c r="L5120">
        <f>_xlfn.BINOM.INV(BinomTrials,_xlfn.GAMMA.INV(Table3[[#This Row],[RV gamma]],GammaShape2,GammaRate2)/BinomTrials,Table3[[#This Row],[RV binom]])</f>
        <v>0</v>
      </c>
      <c r="M5120" s="1">
        <f>Table3[[#This Row],[Risk 2 simulated occurences]]*_xlfn.LOGNORM.INV(Table3[[#This Row],[RV lognorm]],(LN(ImpLow2)+LN(ImpUp2))/2,(LN(ImpUp2)-LN(ImpLow2))/3.29)</f>
        <v>0</v>
      </c>
    </row>
    <row r="5121" spans="7:13">
      <c r="G5121">
        <v>0.74396750738097706</v>
      </c>
      <c r="H5121">
        <v>0.85659432125119228</v>
      </c>
      <c r="I5121">
        <v>0.96922113512140751</v>
      </c>
      <c r="J5121">
        <f>_xlfn.BINOM.INV(BinomTrials,_xlfn.GAMMA.INV(Table3[[#This Row],[RV gamma]],GammaShape1,GammaRate1)/BinomTrials,Table3[[#This Row],[RV binom]])</f>
        <v>1</v>
      </c>
      <c r="K5121" s="1">
        <f>Table3[[#This Row],[Risk 1 Simulated occurences]]*_xlfn.LOGNORM.INV(Table3[[#This Row],[RV lognorm]],(LN(ImpLow1)+LN(ImpUp1))/2,(LN(ImpUp1)-LN(ImpLow1))/3.29)</f>
        <v>117011.18020683822</v>
      </c>
      <c r="L5121">
        <f>_xlfn.BINOM.INV(BinomTrials,_xlfn.GAMMA.INV(Table3[[#This Row],[RV gamma]],GammaShape2,GammaRate2)/BinomTrials,Table3[[#This Row],[RV binom]])</f>
        <v>1</v>
      </c>
      <c r="M5121" s="1">
        <f>Table3[[#This Row],[Risk 2 simulated occurences]]*_xlfn.LOGNORM.INV(Table3[[#This Row],[RV lognorm]],(LN(ImpLow2)+LN(ImpUp2))/2,(LN(ImpUp2)-LN(ImpLow2))/3.29)</f>
        <v>11701118.020683827</v>
      </c>
    </row>
    <row r="5122" spans="7:13">
      <c r="G5122">
        <v>0.86189655208117166</v>
      </c>
      <c r="H5122">
        <v>0.7807572687886456</v>
      </c>
      <c r="I5122">
        <v>0.69961798549611964</v>
      </c>
      <c r="J5122">
        <f>_xlfn.BINOM.INV(BinomTrials,_xlfn.GAMMA.INV(Table3[[#This Row],[RV gamma]],GammaShape1,GammaRate1)/BinomTrials,Table3[[#This Row],[RV binom]])</f>
        <v>1</v>
      </c>
      <c r="K5122" s="1">
        <f>Table3[[#This Row],[Risk 1 Simulated occurences]]*_xlfn.LOGNORM.INV(Table3[[#This Row],[RV lognorm]],(LN(ImpLow1)+LN(ImpUp1))/2,(LN(ImpUp1)-LN(ImpLow1))/3.29)</f>
        <v>45609.823728049421</v>
      </c>
      <c r="L5122">
        <f>_xlfn.BINOM.INV(BinomTrials,_xlfn.GAMMA.INV(Table3[[#This Row],[RV gamma]],GammaShape2,GammaRate2)/BinomTrials,Table3[[#This Row],[RV binom]])</f>
        <v>0</v>
      </c>
      <c r="M5122" s="1">
        <f>Table3[[#This Row],[Risk 2 simulated occurences]]*_xlfn.LOGNORM.INV(Table3[[#This Row],[RV lognorm]],(LN(ImpLow2)+LN(ImpUp2))/2,(LN(ImpUp2)-LN(ImpLow2))/3.29)</f>
        <v>0</v>
      </c>
    </row>
    <row r="5123" spans="7:13">
      <c r="G5123">
        <v>0.89535082825243051</v>
      </c>
      <c r="H5123">
        <v>0.18741653076718401</v>
      </c>
      <c r="I5123">
        <v>0.47948223328193751</v>
      </c>
      <c r="J5123">
        <f>_xlfn.BINOM.INV(BinomTrials,_xlfn.GAMMA.INV(Table3[[#This Row],[RV gamma]],GammaShape1,GammaRate1)/BinomTrials,Table3[[#This Row],[RV binom]])</f>
        <v>0</v>
      </c>
      <c r="K5123" s="1">
        <f>Table3[[#This Row],[Risk 1 Simulated occurences]]*_xlfn.LOGNORM.INV(Table3[[#This Row],[RV lognorm]],(LN(ImpLow1)+LN(ImpUp1))/2,(LN(ImpUp1)-LN(ImpLow1))/3.29)</f>
        <v>0</v>
      </c>
      <c r="L5123">
        <f>_xlfn.BINOM.INV(BinomTrials,_xlfn.GAMMA.INV(Table3[[#This Row],[RV gamma]],GammaShape2,GammaRate2)/BinomTrials,Table3[[#This Row],[RV binom]])</f>
        <v>0</v>
      </c>
      <c r="M5123" s="1">
        <f>Table3[[#This Row],[Risk 2 simulated occurences]]*_xlfn.LOGNORM.INV(Table3[[#This Row],[RV lognorm]],(LN(ImpLow2)+LN(ImpUp2))/2,(LN(ImpUp2)-LN(ImpLow2))/3.29)</f>
        <v>0</v>
      </c>
    </row>
    <row r="5124" spans="7:13">
      <c r="G5124">
        <v>0.16137043859873454</v>
      </c>
      <c r="H5124">
        <v>0.90963260406145485</v>
      </c>
      <c r="I5124">
        <v>0.65789476952417514</v>
      </c>
      <c r="J5124">
        <f>_xlfn.BINOM.INV(BinomTrials,_xlfn.GAMMA.INV(Table3[[#This Row],[RV gamma]],GammaShape1,GammaRate1)/BinomTrials,Table3[[#This Row],[RV binom]])</f>
        <v>1</v>
      </c>
      <c r="K5124" s="1">
        <f>Table3[[#This Row],[Risk 1 Simulated occurences]]*_xlfn.LOGNORM.INV(Table3[[#This Row],[RV lognorm]],(LN(ImpLow1)+LN(ImpUp1))/2,(LN(ImpUp1)-LN(ImpLow1))/3.29)</f>
        <v>42036.293893616552</v>
      </c>
      <c r="L5124">
        <f>_xlfn.BINOM.INV(BinomTrials,_xlfn.GAMMA.INV(Table3[[#This Row],[RV gamma]],GammaShape2,GammaRate2)/BinomTrials,Table3[[#This Row],[RV binom]])</f>
        <v>1</v>
      </c>
      <c r="M5124" s="1">
        <f>Table3[[#This Row],[Risk 2 simulated occurences]]*_xlfn.LOGNORM.INV(Table3[[#This Row],[RV lognorm]],(LN(ImpLow2)+LN(ImpUp2))/2,(LN(ImpUp2)-LN(ImpLow2))/3.29)</f>
        <v>4203629.3893616572</v>
      </c>
    </row>
    <row r="5125" spans="7:13">
      <c r="G5125">
        <v>0.15296152893126083</v>
      </c>
      <c r="H5125">
        <v>0.19517646087108947</v>
      </c>
      <c r="I5125">
        <v>0.23739139281091812</v>
      </c>
      <c r="J5125">
        <f>_xlfn.BINOM.INV(BinomTrials,_xlfn.GAMMA.INV(Table3[[#This Row],[RV gamma]],GammaShape1,GammaRate1)/BinomTrials,Table3[[#This Row],[RV binom]])</f>
        <v>0</v>
      </c>
      <c r="K5125" s="1">
        <f>Table3[[#This Row],[Risk 1 Simulated occurences]]*_xlfn.LOGNORM.INV(Table3[[#This Row],[RV lognorm]],(LN(ImpLow1)+LN(ImpUp1))/2,(LN(ImpUp1)-LN(ImpLow1))/3.29)</f>
        <v>0</v>
      </c>
      <c r="L5125">
        <f>_xlfn.BINOM.INV(BinomTrials,_xlfn.GAMMA.INV(Table3[[#This Row],[RV gamma]],GammaShape2,GammaRate2)/BinomTrials,Table3[[#This Row],[RV binom]])</f>
        <v>0</v>
      </c>
      <c r="M5125" s="1">
        <f>Table3[[#This Row],[Risk 2 simulated occurences]]*_xlfn.LOGNORM.INV(Table3[[#This Row],[RV lognorm]],(LN(ImpLow2)+LN(ImpUp2))/2,(LN(ImpUp2)-LN(ImpLow2))/3.29)</f>
        <v>0</v>
      </c>
    </row>
    <row r="5126" spans="7:13">
      <c r="G5126">
        <v>0.82441674770061701</v>
      </c>
      <c r="H5126">
        <v>0.33077786040062918</v>
      </c>
      <c r="I5126">
        <v>0.83713897310064123</v>
      </c>
      <c r="J5126">
        <f>_xlfn.BINOM.INV(BinomTrials,_xlfn.GAMMA.INV(Table3[[#This Row],[RV gamma]],GammaShape1,GammaRate1)/BinomTrials,Table3[[#This Row],[RV binom]])</f>
        <v>0</v>
      </c>
      <c r="K5126" s="1">
        <f>Table3[[#This Row],[Risk 1 Simulated occurences]]*_xlfn.LOGNORM.INV(Table3[[#This Row],[RV lognorm]],(LN(ImpLow1)+LN(ImpUp1))/2,(LN(ImpUp1)-LN(ImpLow1))/3.29)</f>
        <v>0</v>
      </c>
      <c r="L5126">
        <f>_xlfn.BINOM.INV(BinomTrials,_xlfn.GAMMA.INV(Table3[[#This Row],[RV gamma]],GammaShape2,GammaRate2)/BinomTrials,Table3[[#This Row],[RV binom]])</f>
        <v>0</v>
      </c>
      <c r="M5126" s="1">
        <f>Table3[[#This Row],[Risk 2 simulated occurences]]*_xlfn.LOGNORM.INV(Table3[[#This Row],[RV lognorm]],(LN(ImpLow2)+LN(ImpUp2))/2,(LN(ImpUp2)-LN(ImpLow2))/3.29)</f>
        <v>0</v>
      </c>
    </row>
    <row r="5127" spans="7:13">
      <c r="G5127">
        <v>0.97227860427102009</v>
      </c>
      <c r="H5127">
        <v>0.38349975337437342</v>
      </c>
      <c r="I5127">
        <v>0.79472090247772675</v>
      </c>
      <c r="J5127">
        <f>_xlfn.BINOM.INV(BinomTrials,_xlfn.GAMMA.INV(Table3[[#This Row],[RV gamma]],GammaShape1,GammaRate1)/BinomTrials,Table3[[#This Row],[RV binom]])</f>
        <v>0</v>
      </c>
      <c r="K5127" s="1">
        <f>Table3[[#This Row],[Risk 1 Simulated occurences]]*_xlfn.LOGNORM.INV(Table3[[#This Row],[RV lognorm]],(LN(ImpLow1)+LN(ImpUp1))/2,(LN(ImpUp1)-LN(ImpLow1))/3.29)</f>
        <v>0</v>
      </c>
      <c r="L5127">
        <f>_xlfn.BINOM.INV(BinomTrials,_xlfn.GAMMA.INV(Table3[[#This Row],[RV gamma]],GammaShape2,GammaRate2)/BinomTrials,Table3[[#This Row],[RV binom]])</f>
        <v>0</v>
      </c>
      <c r="M5127" s="1">
        <f>Table3[[#This Row],[Risk 2 simulated occurences]]*_xlfn.LOGNORM.INV(Table3[[#This Row],[RV lognorm]],(LN(ImpLow2)+LN(ImpUp2))/2,(LN(ImpUp2)-LN(ImpLow2))/3.29)</f>
        <v>0</v>
      </c>
    </row>
    <row r="5128" spans="7:13">
      <c r="G5128">
        <v>8.6501983034658239E-2</v>
      </c>
      <c r="H5128">
        <v>0.48035496309416131</v>
      </c>
      <c r="I5128">
        <v>0.87420794315366446</v>
      </c>
      <c r="J5128">
        <f>_xlfn.BINOM.INV(BinomTrials,_xlfn.GAMMA.INV(Table3[[#This Row],[RV gamma]],GammaShape1,GammaRate1)/BinomTrials,Table3[[#This Row],[RV binom]])</f>
        <v>0</v>
      </c>
      <c r="K5128" s="1">
        <f>Table3[[#This Row],[Risk 1 Simulated occurences]]*_xlfn.LOGNORM.INV(Table3[[#This Row],[RV lognorm]],(LN(ImpLow1)+LN(ImpUp1))/2,(LN(ImpUp1)-LN(ImpLow1))/3.29)</f>
        <v>0</v>
      </c>
      <c r="L5128">
        <f>_xlfn.BINOM.INV(BinomTrials,_xlfn.GAMMA.INV(Table3[[#This Row],[RV gamma]],GammaShape2,GammaRate2)/BinomTrials,Table3[[#This Row],[RV binom]])</f>
        <v>0</v>
      </c>
      <c r="M5128" s="1">
        <f>Table3[[#This Row],[Risk 2 simulated occurences]]*_xlfn.LOGNORM.INV(Table3[[#This Row],[RV lognorm]],(LN(ImpLow2)+LN(ImpUp2))/2,(LN(ImpUp2)-LN(ImpLow2))/3.29)</f>
        <v>0</v>
      </c>
    </row>
    <row r="5129" spans="7:13">
      <c r="G5129">
        <v>0.83882886350100339</v>
      </c>
      <c r="H5129">
        <v>0.32586472356965052</v>
      </c>
      <c r="I5129">
        <v>0.81290058363829765</v>
      </c>
      <c r="J5129">
        <f>_xlfn.BINOM.INV(BinomTrials,_xlfn.GAMMA.INV(Table3[[#This Row],[RV gamma]],GammaShape1,GammaRate1)/BinomTrials,Table3[[#This Row],[RV binom]])</f>
        <v>0</v>
      </c>
      <c r="K5129" s="1">
        <f>Table3[[#This Row],[Risk 1 Simulated occurences]]*_xlfn.LOGNORM.INV(Table3[[#This Row],[RV lognorm]],(LN(ImpLow1)+LN(ImpUp1))/2,(LN(ImpUp1)-LN(ImpLow1))/3.29)</f>
        <v>0</v>
      </c>
      <c r="L5129">
        <f>_xlfn.BINOM.INV(BinomTrials,_xlfn.GAMMA.INV(Table3[[#This Row],[RV gamma]],GammaShape2,GammaRate2)/BinomTrials,Table3[[#This Row],[RV binom]])</f>
        <v>0</v>
      </c>
      <c r="M5129" s="1">
        <f>Table3[[#This Row],[Risk 2 simulated occurences]]*_xlfn.LOGNORM.INV(Table3[[#This Row],[RV lognorm]],(LN(ImpLow2)+LN(ImpUp2))/2,(LN(ImpUp2)-LN(ImpLow2))/3.29)</f>
        <v>0</v>
      </c>
    </row>
    <row r="5130" spans="7:13">
      <c r="G5130">
        <v>0.19670886136438179</v>
      </c>
      <c r="H5130">
        <v>0.80840903511662454</v>
      </c>
      <c r="I5130">
        <v>0.42010920886886732</v>
      </c>
      <c r="J5130">
        <f>_xlfn.BINOM.INV(BinomTrials,_xlfn.GAMMA.INV(Table3[[#This Row],[RV gamma]],GammaShape1,GammaRate1)/BinomTrials,Table3[[#This Row],[RV binom]])</f>
        <v>1</v>
      </c>
      <c r="K5130" s="1">
        <f>Table3[[#This Row],[Risk 1 Simulated occurences]]*_xlfn.LOGNORM.INV(Table3[[#This Row],[RV lognorm]],(LN(ImpLow1)+LN(ImpUp1))/2,(LN(ImpUp1)-LN(ImpLow1))/3.29)</f>
        <v>27461.175086778476</v>
      </c>
      <c r="L5130">
        <f>_xlfn.BINOM.INV(BinomTrials,_xlfn.GAMMA.INV(Table3[[#This Row],[RV gamma]],GammaShape2,GammaRate2)/BinomTrials,Table3[[#This Row],[RV binom]])</f>
        <v>0</v>
      </c>
      <c r="M5130" s="1">
        <f>Table3[[#This Row],[Risk 2 simulated occurences]]*_xlfn.LOGNORM.INV(Table3[[#This Row],[RV lognorm]],(LN(ImpLow2)+LN(ImpUp2))/2,(LN(ImpUp2)-LN(ImpLow2))/3.29)</f>
        <v>0</v>
      </c>
    </row>
    <row r="5131" spans="7:13">
      <c r="G5131">
        <v>8.5832951164726612E-2</v>
      </c>
      <c r="H5131">
        <v>0.93065320510913296</v>
      </c>
      <c r="I5131">
        <v>0.77547345905353937</v>
      </c>
      <c r="J5131">
        <f>_xlfn.BINOM.INV(BinomTrials,_xlfn.GAMMA.INV(Table3[[#This Row],[RV gamma]],GammaShape1,GammaRate1)/BinomTrials,Table3[[#This Row],[RV binom]])</f>
        <v>1</v>
      </c>
      <c r="K5131" s="1">
        <f>Table3[[#This Row],[Risk 1 Simulated occurences]]*_xlfn.LOGNORM.INV(Table3[[#This Row],[RV lognorm]],(LN(ImpLow1)+LN(ImpUp1))/2,(LN(ImpUp1)-LN(ImpLow1))/3.29)</f>
        <v>53714.254441148412</v>
      </c>
      <c r="L5131">
        <f>_xlfn.BINOM.INV(BinomTrials,_xlfn.GAMMA.INV(Table3[[#This Row],[RV gamma]],GammaShape2,GammaRate2)/BinomTrials,Table3[[#This Row],[RV binom]])</f>
        <v>1</v>
      </c>
      <c r="M5131" s="1">
        <f>Table3[[#This Row],[Risk 2 simulated occurences]]*_xlfn.LOGNORM.INV(Table3[[#This Row],[RV lognorm]],(LN(ImpLow2)+LN(ImpUp2))/2,(LN(ImpUp2)-LN(ImpLow2))/3.29)</f>
        <v>5371425.4441148434</v>
      </c>
    </row>
    <row r="5132" spans="7:13">
      <c r="G5132">
        <v>0.59441022556014833</v>
      </c>
      <c r="H5132">
        <v>0.48841826919858261</v>
      </c>
      <c r="I5132">
        <v>0.38242631283701689</v>
      </c>
      <c r="J5132">
        <f>_xlfn.BINOM.INV(BinomTrials,_xlfn.GAMMA.INV(Table3[[#This Row],[RV gamma]],GammaShape1,GammaRate1)/BinomTrials,Table3[[#This Row],[RV binom]])</f>
        <v>0</v>
      </c>
      <c r="K5132" s="1">
        <f>Table3[[#This Row],[Risk 1 Simulated occurences]]*_xlfn.LOGNORM.INV(Table3[[#This Row],[RV lognorm]],(LN(ImpLow1)+LN(ImpUp1))/2,(LN(ImpUp1)-LN(ImpLow1))/3.29)</f>
        <v>0</v>
      </c>
      <c r="L5132">
        <f>_xlfn.BINOM.INV(BinomTrials,_xlfn.GAMMA.INV(Table3[[#This Row],[RV gamma]],GammaShape2,GammaRate2)/BinomTrials,Table3[[#This Row],[RV binom]])</f>
        <v>0</v>
      </c>
      <c r="M5132" s="1">
        <f>Table3[[#This Row],[Risk 2 simulated occurences]]*_xlfn.LOGNORM.INV(Table3[[#This Row],[RV lognorm]],(LN(ImpLow2)+LN(ImpUp2))/2,(LN(ImpUp2)-LN(ImpLow2))/3.29)</f>
        <v>0</v>
      </c>
    </row>
    <row r="5133" spans="7:13">
      <c r="G5133">
        <v>0.25266098941334569</v>
      </c>
      <c r="H5133">
        <v>0.84585042057831328</v>
      </c>
      <c r="I5133">
        <v>0.43903985174328081</v>
      </c>
      <c r="J5133">
        <f>_xlfn.BINOM.INV(BinomTrials,_xlfn.GAMMA.INV(Table3[[#This Row],[RV gamma]],GammaShape1,GammaRate1)/BinomTrials,Table3[[#This Row],[RV binom]])</f>
        <v>1</v>
      </c>
      <c r="K5133" s="1">
        <f>Table3[[#This Row],[Risk 1 Simulated occurences]]*_xlfn.LOGNORM.INV(Table3[[#This Row],[RV lognorm]],(LN(ImpLow1)+LN(ImpUp1))/2,(LN(ImpUp1)-LN(ImpLow1))/3.29)</f>
        <v>28403.551690539538</v>
      </c>
      <c r="L5133">
        <f>_xlfn.BINOM.INV(BinomTrials,_xlfn.GAMMA.INV(Table3[[#This Row],[RV gamma]],GammaShape2,GammaRate2)/BinomTrials,Table3[[#This Row],[RV binom]])</f>
        <v>0</v>
      </c>
      <c r="M5133" s="1">
        <f>Table3[[#This Row],[Risk 2 simulated occurences]]*_xlfn.LOGNORM.INV(Table3[[#This Row],[RV lognorm]],(LN(ImpLow2)+LN(ImpUp2))/2,(LN(ImpUp2)-LN(ImpLow2))/3.29)</f>
        <v>0</v>
      </c>
    </row>
    <row r="5134" spans="7:13">
      <c r="G5134">
        <v>0.47324907010106793</v>
      </c>
      <c r="H5134">
        <v>0.20801865971089278</v>
      </c>
      <c r="I5134">
        <v>0.9427882493207177</v>
      </c>
      <c r="J5134">
        <f>_xlfn.BINOM.INV(BinomTrials,_xlfn.GAMMA.INV(Table3[[#This Row],[RV gamma]],GammaShape1,GammaRate1)/BinomTrials,Table3[[#This Row],[RV binom]])</f>
        <v>0</v>
      </c>
      <c r="K5134" s="1">
        <f>Table3[[#This Row],[Risk 1 Simulated occurences]]*_xlfn.LOGNORM.INV(Table3[[#This Row],[RV lognorm]],(LN(ImpLow1)+LN(ImpUp1))/2,(LN(ImpUp1)-LN(ImpLow1))/3.29)</f>
        <v>0</v>
      </c>
      <c r="L5134">
        <f>_xlfn.BINOM.INV(BinomTrials,_xlfn.GAMMA.INV(Table3[[#This Row],[RV gamma]],GammaShape2,GammaRate2)/BinomTrials,Table3[[#This Row],[RV binom]])</f>
        <v>0</v>
      </c>
      <c r="M5134" s="1">
        <f>Table3[[#This Row],[Risk 2 simulated occurences]]*_xlfn.LOGNORM.INV(Table3[[#This Row],[RV lognorm]],(LN(ImpLow2)+LN(ImpUp2))/2,(LN(ImpUp2)-LN(ImpLow2))/3.29)</f>
        <v>0</v>
      </c>
    </row>
    <row r="5135" spans="7:13">
      <c r="G5135">
        <v>0.89712118864856716</v>
      </c>
      <c r="H5135">
        <v>0.16961376097500966</v>
      </c>
      <c r="I5135">
        <v>0.44210633330145216</v>
      </c>
      <c r="J5135">
        <f>_xlfn.BINOM.INV(BinomTrials,_xlfn.GAMMA.INV(Table3[[#This Row],[RV gamma]],GammaShape1,GammaRate1)/BinomTrials,Table3[[#This Row],[RV binom]])</f>
        <v>0</v>
      </c>
      <c r="K5135" s="1">
        <f>Table3[[#This Row],[Risk 1 Simulated occurences]]*_xlfn.LOGNORM.INV(Table3[[#This Row],[RV lognorm]],(LN(ImpLow1)+LN(ImpUp1))/2,(LN(ImpUp1)-LN(ImpLow1))/3.29)</f>
        <v>0</v>
      </c>
      <c r="L5135">
        <f>_xlfn.BINOM.INV(BinomTrials,_xlfn.GAMMA.INV(Table3[[#This Row],[RV gamma]],GammaShape2,GammaRate2)/BinomTrials,Table3[[#This Row],[RV binom]])</f>
        <v>0</v>
      </c>
      <c r="M5135" s="1">
        <f>Table3[[#This Row],[Risk 2 simulated occurences]]*_xlfn.LOGNORM.INV(Table3[[#This Row],[RV lognorm]],(LN(ImpLow2)+LN(ImpUp2))/2,(LN(ImpUp2)-LN(ImpLow2))/3.29)</f>
        <v>0</v>
      </c>
    </row>
    <row r="5136" spans="7:13">
      <c r="G5136">
        <v>0.91581761646821047</v>
      </c>
      <c r="H5136">
        <v>0.698480706987195</v>
      </c>
      <c r="I5136">
        <v>0.48114379750617958</v>
      </c>
      <c r="J5136">
        <f>_xlfn.BINOM.INV(BinomTrials,_xlfn.GAMMA.INV(Table3[[#This Row],[RV gamma]],GammaShape1,GammaRate1)/BinomTrials,Table3[[#This Row],[RV binom]])</f>
        <v>1</v>
      </c>
      <c r="K5136" s="1">
        <f>Table3[[#This Row],[Risk 1 Simulated occurences]]*_xlfn.LOGNORM.INV(Table3[[#This Row],[RV lognorm]],(LN(ImpLow1)+LN(ImpUp1))/2,(LN(ImpUp1)-LN(ImpLow1))/3.29)</f>
        <v>30593.43460236512</v>
      </c>
      <c r="L5136">
        <f>_xlfn.BINOM.INV(BinomTrials,_xlfn.GAMMA.INV(Table3[[#This Row],[RV gamma]],GammaShape2,GammaRate2)/BinomTrials,Table3[[#This Row],[RV binom]])</f>
        <v>0</v>
      </c>
      <c r="M5136" s="1">
        <f>Table3[[#This Row],[Risk 2 simulated occurences]]*_xlfn.LOGNORM.INV(Table3[[#This Row],[RV lognorm]],(LN(ImpLow2)+LN(ImpUp2))/2,(LN(ImpUp2)-LN(ImpLow2))/3.29)</f>
        <v>0</v>
      </c>
    </row>
    <row r="5137" spans="7:13">
      <c r="G5137">
        <v>0.14667998121431097</v>
      </c>
      <c r="H5137">
        <v>0.36524233378714061</v>
      </c>
      <c r="I5137">
        <v>0.58380468635997018</v>
      </c>
      <c r="J5137">
        <f>_xlfn.BINOM.INV(BinomTrials,_xlfn.GAMMA.INV(Table3[[#This Row],[RV gamma]],GammaShape1,GammaRate1)/BinomTrials,Table3[[#This Row],[RV binom]])</f>
        <v>0</v>
      </c>
      <c r="K5137" s="1">
        <f>Table3[[#This Row],[Risk 1 Simulated occurences]]*_xlfn.LOGNORM.INV(Table3[[#This Row],[RV lognorm]],(LN(ImpLow1)+LN(ImpUp1))/2,(LN(ImpUp1)-LN(ImpLow1))/3.29)</f>
        <v>0</v>
      </c>
      <c r="L5137">
        <f>_xlfn.BINOM.INV(BinomTrials,_xlfn.GAMMA.INV(Table3[[#This Row],[RV gamma]],GammaShape2,GammaRate2)/BinomTrials,Table3[[#This Row],[RV binom]])</f>
        <v>0</v>
      </c>
      <c r="M5137" s="1">
        <f>Table3[[#This Row],[Risk 2 simulated occurences]]*_xlfn.LOGNORM.INV(Table3[[#This Row],[RV lognorm]],(LN(ImpLow2)+LN(ImpUp2))/2,(LN(ImpUp2)-LN(ImpLow2))/3.29)</f>
        <v>0</v>
      </c>
    </row>
    <row r="5138" spans="7:13">
      <c r="G5138">
        <v>0.25044426892439103</v>
      </c>
      <c r="H5138">
        <v>0.62790396047192809</v>
      </c>
      <c r="I5138">
        <v>5.3636520194651803E-3</v>
      </c>
      <c r="J5138">
        <f>_xlfn.BINOM.INV(BinomTrials,_xlfn.GAMMA.INV(Table3[[#This Row],[RV gamma]],GammaShape1,GammaRate1)/BinomTrials,Table3[[#This Row],[RV binom]])</f>
        <v>0</v>
      </c>
      <c r="K5138" s="1">
        <f>Table3[[#This Row],[Risk 1 Simulated occurences]]*_xlfn.LOGNORM.INV(Table3[[#This Row],[RV lognorm]],(LN(ImpLow1)+LN(ImpUp1))/2,(LN(ImpUp1)-LN(ImpLow1))/3.29)</f>
        <v>0</v>
      </c>
      <c r="L5138">
        <f>_xlfn.BINOM.INV(BinomTrials,_xlfn.GAMMA.INV(Table3[[#This Row],[RV gamma]],GammaShape2,GammaRate2)/BinomTrials,Table3[[#This Row],[RV binom]])</f>
        <v>0</v>
      </c>
      <c r="M5138" s="1">
        <f>Table3[[#This Row],[Risk 2 simulated occurences]]*_xlfn.LOGNORM.INV(Table3[[#This Row],[RV lognorm]],(LN(ImpLow2)+LN(ImpUp2))/2,(LN(ImpUp2)-LN(ImpLow2))/3.29)</f>
        <v>0</v>
      </c>
    </row>
    <row r="5139" spans="7:13">
      <c r="G5139">
        <v>0.21682781223991318</v>
      </c>
      <c r="H5139">
        <v>0.18186365169559776</v>
      </c>
      <c r="I5139">
        <v>0.14689949115128231</v>
      </c>
      <c r="J5139">
        <f>_xlfn.BINOM.INV(BinomTrials,_xlfn.GAMMA.INV(Table3[[#This Row],[RV gamma]],GammaShape1,GammaRate1)/BinomTrials,Table3[[#This Row],[RV binom]])</f>
        <v>0</v>
      </c>
      <c r="K5139" s="1">
        <f>Table3[[#This Row],[Risk 1 Simulated occurences]]*_xlfn.LOGNORM.INV(Table3[[#This Row],[RV lognorm]],(LN(ImpLow1)+LN(ImpUp1))/2,(LN(ImpUp1)-LN(ImpLow1))/3.29)</f>
        <v>0</v>
      </c>
      <c r="L5139">
        <f>_xlfn.BINOM.INV(BinomTrials,_xlfn.GAMMA.INV(Table3[[#This Row],[RV gamma]],GammaShape2,GammaRate2)/BinomTrials,Table3[[#This Row],[RV binom]])</f>
        <v>0</v>
      </c>
      <c r="M5139" s="1">
        <f>Table3[[#This Row],[Risk 2 simulated occurences]]*_xlfn.LOGNORM.INV(Table3[[#This Row],[RV lognorm]],(LN(ImpLow2)+LN(ImpUp2))/2,(LN(ImpUp2)-LN(ImpLow2))/3.29)</f>
        <v>0</v>
      </c>
    </row>
    <row r="5140" spans="7:13">
      <c r="G5140">
        <v>0.22504031622085735</v>
      </c>
      <c r="H5140">
        <v>0.58239404791146243</v>
      </c>
      <c r="I5140">
        <v>0.93974777960206746</v>
      </c>
      <c r="J5140">
        <f>_xlfn.BINOM.INV(BinomTrials,_xlfn.GAMMA.INV(Table3[[#This Row],[RV gamma]],GammaShape1,GammaRate1)/BinomTrials,Table3[[#This Row],[RV binom]])</f>
        <v>0</v>
      </c>
      <c r="K5140" s="1">
        <f>Table3[[#This Row],[Risk 1 Simulated occurences]]*_xlfn.LOGNORM.INV(Table3[[#This Row],[RV lognorm]],(LN(ImpLow1)+LN(ImpUp1))/2,(LN(ImpUp1)-LN(ImpLow1))/3.29)</f>
        <v>0</v>
      </c>
      <c r="L5140">
        <f>_xlfn.BINOM.INV(BinomTrials,_xlfn.GAMMA.INV(Table3[[#This Row],[RV gamma]],GammaShape2,GammaRate2)/BinomTrials,Table3[[#This Row],[RV binom]])</f>
        <v>0</v>
      </c>
      <c r="M5140" s="1">
        <f>Table3[[#This Row],[Risk 2 simulated occurences]]*_xlfn.LOGNORM.INV(Table3[[#This Row],[RV lognorm]],(LN(ImpLow2)+LN(ImpUp2))/2,(LN(ImpUp2)-LN(ImpLow2))/3.29)</f>
        <v>0</v>
      </c>
    </row>
    <row r="5141" spans="7:13">
      <c r="G5141">
        <v>0.25259472394948579</v>
      </c>
      <c r="H5141">
        <v>0.29676324794849535</v>
      </c>
      <c r="I5141">
        <v>0.34093177194750485</v>
      </c>
      <c r="J5141">
        <f>_xlfn.BINOM.INV(BinomTrials,_xlfn.GAMMA.INV(Table3[[#This Row],[RV gamma]],GammaShape1,GammaRate1)/BinomTrials,Table3[[#This Row],[RV binom]])</f>
        <v>0</v>
      </c>
      <c r="K5141" s="1">
        <f>Table3[[#This Row],[Risk 1 Simulated occurences]]*_xlfn.LOGNORM.INV(Table3[[#This Row],[RV lognorm]],(LN(ImpLow1)+LN(ImpUp1))/2,(LN(ImpUp1)-LN(ImpLow1))/3.29)</f>
        <v>0</v>
      </c>
      <c r="L5141">
        <f>_xlfn.BINOM.INV(BinomTrials,_xlfn.GAMMA.INV(Table3[[#This Row],[RV gamma]],GammaShape2,GammaRate2)/BinomTrials,Table3[[#This Row],[RV binom]])</f>
        <v>0</v>
      </c>
      <c r="M5141" s="1">
        <f>Table3[[#This Row],[Risk 2 simulated occurences]]*_xlfn.LOGNORM.INV(Table3[[#This Row],[RV lognorm]],(LN(ImpLow2)+LN(ImpUp2))/2,(LN(ImpUp2)-LN(ImpLow2))/3.29)</f>
        <v>0</v>
      </c>
    </row>
    <row r="5142" spans="7:13">
      <c r="G5142">
        <v>0.3595254190077658</v>
      </c>
      <c r="H5142">
        <v>0.69990827036085923</v>
      </c>
      <c r="I5142">
        <v>4.0291121713952681E-2</v>
      </c>
      <c r="J5142">
        <f>_xlfn.BINOM.INV(BinomTrials,_xlfn.GAMMA.INV(Table3[[#This Row],[RV gamma]],GammaShape1,GammaRate1)/BinomTrials,Table3[[#This Row],[RV binom]])</f>
        <v>1</v>
      </c>
      <c r="K5142" s="1">
        <f>Table3[[#This Row],[Risk 1 Simulated occurences]]*_xlfn.LOGNORM.INV(Table3[[#This Row],[RV lognorm]],(LN(ImpLow1)+LN(ImpUp1))/2,(LN(ImpUp1)-LN(ImpLow1))/3.29)</f>
        <v>9308.9434765996066</v>
      </c>
      <c r="L5142">
        <f>_xlfn.BINOM.INV(BinomTrials,_xlfn.GAMMA.INV(Table3[[#This Row],[RV gamma]],GammaShape2,GammaRate2)/BinomTrials,Table3[[#This Row],[RV binom]])</f>
        <v>0</v>
      </c>
      <c r="M5142" s="1">
        <f>Table3[[#This Row],[Risk 2 simulated occurences]]*_xlfn.LOGNORM.INV(Table3[[#This Row],[RV lognorm]],(LN(ImpLow2)+LN(ImpUp2))/2,(LN(ImpUp2)-LN(ImpLow2))/3.29)</f>
        <v>0</v>
      </c>
    </row>
    <row r="5143" spans="7:13">
      <c r="G5143">
        <v>0.54371726351963223</v>
      </c>
      <c r="H5143">
        <v>0.35829995496119371</v>
      </c>
      <c r="I5143">
        <v>0.17288264640275514</v>
      </c>
      <c r="J5143">
        <f>_xlfn.BINOM.INV(BinomTrials,_xlfn.GAMMA.INV(Table3[[#This Row],[RV gamma]],GammaShape1,GammaRate1)/BinomTrials,Table3[[#This Row],[RV binom]])</f>
        <v>0</v>
      </c>
      <c r="K5143" s="1">
        <f>Table3[[#This Row],[Risk 1 Simulated occurences]]*_xlfn.LOGNORM.INV(Table3[[#This Row],[RV lognorm]],(LN(ImpLow1)+LN(ImpUp1))/2,(LN(ImpUp1)-LN(ImpLow1))/3.29)</f>
        <v>0</v>
      </c>
      <c r="L5143">
        <f>_xlfn.BINOM.INV(BinomTrials,_xlfn.GAMMA.INV(Table3[[#This Row],[RV gamma]],GammaShape2,GammaRate2)/BinomTrials,Table3[[#This Row],[RV binom]])</f>
        <v>0</v>
      </c>
      <c r="M5143" s="1">
        <f>Table3[[#This Row],[Risk 2 simulated occurences]]*_xlfn.LOGNORM.INV(Table3[[#This Row],[RV lognorm]],(LN(ImpLow2)+LN(ImpUp2))/2,(LN(ImpUp2)-LN(ImpLow2))/3.29)</f>
        <v>0</v>
      </c>
    </row>
    <row r="5144" spans="7:13">
      <c r="G5144">
        <v>0.25604797445984928</v>
      </c>
      <c r="H5144">
        <v>0.94734303278259147</v>
      </c>
      <c r="I5144">
        <v>0.63863809110533354</v>
      </c>
      <c r="J5144">
        <f>_xlfn.BINOM.INV(BinomTrials,_xlfn.GAMMA.INV(Table3[[#This Row],[RV gamma]],GammaShape1,GammaRate1)/BinomTrials,Table3[[#This Row],[RV binom]])</f>
        <v>2</v>
      </c>
      <c r="K5144" s="1">
        <f>Table3[[#This Row],[Risk 1 Simulated occurences]]*_xlfn.LOGNORM.INV(Table3[[#This Row],[RV lognorm]],(LN(ImpLow1)+LN(ImpUp1))/2,(LN(ImpUp1)-LN(ImpLow1))/3.29)</f>
        <v>81073.379011262514</v>
      </c>
      <c r="L5144">
        <f>_xlfn.BINOM.INV(BinomTrials,_xlfn.GAMMA.INV(Table3[[#This Row],[RV gamma]],GammaShape2,GammaRate2)/BinomTrials,Table3[[#This Row],[RV binom]])</f>
        <v>1</v>
      </c>
      <c r="M5144" s="1">
        <f>Table3[[#This Row],[Risk 2 simulated occurences]]*_xlfn.LOGNORM.INV(Table3[[#This Row],[RV lognorm]],(LN(ImpLow2)+LN(ImpUp2))/2,(LN(ImpUp2)-LN(ImpLow2))/3.29)</f>
        <v>4053668.9505631272</v>
      </c>
    </row>
    <row r="5145" spans="7:13">
      <c r="G5145">
        <v>0.3983067466869516</v>
      </c>
      <c r="H5145">
        <v>0.99435197701414668</v>
      </c>
      <c r="I5145">
        <v>0.59039720734134182</v>
      </c>
      <c r="J5145">
        <f>_xlfn.BINOM.INV(BinomTrials,_xlfn.GAMMA.INV(Table3[[#This Row],[RV gamma]],GammaShape1,GammaRate1)/BinomTrials,Table3[[#This Row],[RV binom]])</f>
        <v>3</v>
      </c>
      <c r="K5145" s="1">
        <f>Table3[[#This Row],[Risk 1 Simulated occurences]]*_xlfn.LOGNORM.INV(Table3[[#This Row],[RV lognorm]],(LN(ImpLow1)+LN(ImpUp1))/2,(LN(ImpUp1)-LN(ImpLow1))/3.29)</f>
        <v>111325.45124462654</v>
      </c>
      <c r="L5145">
        <f>_xlfn.BINOM.INV(BinomTrials,_xlfn.GAMMA.INV(Table3[[#This Row],[RV gamma]],GammaShape2,GammaRate2)/BinomTrials,Table3[[#This Row],[RV binom]])</f>
        <v>2</v>
      </c>
      <c r="M5145" s="1">
        <f>Table3[[#This Row],[Risk 2 simulated occurences]]*_xlfn.LOGNORM.INV(Table3[[#This Row],[RV lognorm]],(LN(ImpLow2)+LN(ImpUp2))/2,(LN(ImpUp2)-LN(ImpLow2))/3.29)</f>
        <v>7421696.7496417724</v>
      </c>
    </row>
    <row r="5146" spans="7:13">
      <c r="G5146">
        <v>0.3414915675956251</v>
      </c>
      <c r="H5146">
        <v>7.3677676764166769E-2</v>
      </c>
      <c r="I5146">
        <v>0.80586378593270847</v>
      </c>
      <c r="J5146">
        <f>_xlfn.BINOM.INV(BinomTrials,_xlfn.GAMMA.INV(Table3[[#This Row],[RV gamma]],GammaShape1,GammaRate1)/BinomTrials,Table3[[#This Row],[RV binom]])</f>
        <v>0</v>
      </c>
      <c r="K5146" s="1">
        <f>Table3[[#This Row],[Risk 1 Simulated occurences]]*_xlfn.LOGNORM.INV(Table3[[#This Row],[RV lognorm]],(LN(ImpLow1)+LN(ImpUp1))/2,(LN(ImpUp1)-LN(ImpLow1))/3.29)</f>
        <v>0</v>
      </c>
      <c r="L5146">
        <f>_xlfn.BINOM.INV(BinomTrials,_xlfn.GAMMA.INV(Table3[[#This Row],[RV gamma]],GammaShape2,GammaRate2)/BinomTrials,Table3[[#This Row],[RV binom]])</f>
        <v>0</v>
      </c>
      <c r="M5146" s="1">
        <f>Table3[[#This Row],[Risk 2 simulated occurences]]*_xlfn.LOGNORM.INV(Table3[[#This Row],[RV lognorm]],(LN(ImpLow2)+LN(ImpUp2))/2,(LN(ImpUp2)-LN(ImpLow2))/3.29)</f>
        <v>0</v>
      </c>
    </row>
    <row r="5147" spans="7:13">
      <c r="G5147">
        <v>0.44877657967096968</v>
      </c>
      <c r="H5147">
        <v>0.30071337535079262</v>
      </c>
      <c r="I5147">
        <v>0.15265017103061554</v>
      </c>
      <c r="J5147">
        <f>_xlfn.BINOM.INV(BinomTrials,_xlfn.GAMMA.INV(Table3[[#This Row],[RV gamma]],GammaShape1,GammaRate1)/BinomTrials,Table3[[#This Row],[RV binom]])</f>
        <v>0</v>
      </c>
      <c r="K5147" s="1">
        <f>Table3[[#This Row],[Risk 1 Simulated occurences]]*_xlfn.LOGNORM.INV(Table3[[#This Row],[RV lognorm]],(LN(ImpLow1)+LN(ImpUp1))/2,(LN(ImpUp1)-LN(ImpLow1))/3.29)</f>
        <v>0</v>
      </c>
      <c r="L5147">
        <f>_xlfn.BINOM.INV(BinomTrials,_xlfn.GAMMA.INV(Table3[[#This Row],[RV gamma]],GammaShape2,GammaRate2)/BinomTrials,Table3[[#This Row],[RV binom]])</f>
        <v>0</v>
      </c>
      <c r="M5147" s="1">
        <f>Table3[[#This Row],[Risk 2 simulated occurences]]*_xlfn.LOGNORM.INV(Table3[[#This Row],[RV lognorm]],(LN(ImpLow2)+LN(ImpUp2))/2,(LN(ImpUp2)-LN(ImpLow2))/3.29)</f>
        <v>0</v>
      </c>
    </row>
    <row r="5148" spans="7:13">
      <c r="G5148">
        <v>0.58797452998718924</v>
      </c>
      <c r="H5148">
        <v>8.9699520771251762E-2</v>
      </c>
      <c r="I5148">
        <v>0.59142451155531428</v>
      </c>
      <c r="J5148">
        <f>_xlfn.BINOM.INV(BinomTrials,_xlfn.GAMMA.INV(Table3[[#This Row],[RV gamma]],GammaShape1,GammaRate1)/BinomTrials,Table3[[#This Row],[RV binom]])</f>
        <v>0</v>
      </c>
      <c r="K5148" s="1">
        <f>Table3[[#This Row],[Risk 1 Simulated occurences]]*_xlfn.LOGNORM.INV(Table3[[#This Row],[RV lognorm]],(LN(ImpLow1)+LN(ImpUp1))/2,(LN(ImpUp1)-LN(ImpLow1))/3.29)</f>
        <v>0</v>
      </c>
      <c r="L5148">
        <f>_xlfn.BINOM.INV(BinomTrials,_xlfn.GAMMA.INV(Table3[[#This Row],[RV gamma]],GammaShape2,GammaRate2)/BinomTrials,Table3[[#This Row],[RV binom]])</f>
        <v>0</v>
      </c>
      <c r="M5148" s="1">
        <f>Table3[[#This Row],[Risk 2 simulated occurences]]*_xlfn.LOGNORM.INV(Table3[[#This Row],[RV lognorm]],(LN(ImpLow2)+LN(ImpUp2))/2,(LN(ImpUp2)-LN(ImpLow2))/3.29)</f>
        <v>0</v>
      </c>
    </row>
    <row r="5149" spans="7:13">
      <c r="G5149">
        <v>8.7925494689459677E-2</v>
      </c>
      <c r="H5149">
        <v>0.57984560242846872</v>
      </c>
      <c r="I5149">
        <v>7.1765710167477709E-2</v>
      </c>
      <c r="J5149">
        <f>_xlfn.BINOM.INV(BinomTrials,_xlfn.GAMMA.INV(Table3[[#This Row],[RV gamma]],GammaShape1,GammaRate1)/BinomTrials,Table3[[#This Row],[RV binom]])</f>
        <v>0</v>
      </c>
      <c r="K5149" s="1">
        <f>Table3[[#This Row],[Risk 1 Simulated occurences]]*_xlfn.LOGNORM.INV(Table3[[#This Row],[RV lognorm]],(LN(ImpLow1)+LN(ImpUp1))/2,(LN(ImpUp1)-LN(ImpLow1))/3.29)</f>
        <v>0</v>
      </c>
      <c r="L5149">
        <f>_xlfn.BINOM.INV(BinomTrials,_xlfn.GAMMA.INV(Table3[[#This Row],[RV gamma]],GammaShape2,GammaRate2)/BinomTrials,Table3[[#This Row],[RV binom]])</f>
        <v>0</v>
      </c>
      <c r="M5149" s="1">
        <f>Table3[[#This Row],[Risk 2 simulated occurences]]*_xlfn.LOGNORM.INV(Table3[[#This Row],[RV lognorm]],(LN(ImpLow2)+LN(ImpUp2))/2,(LN(ImpUp2)-LN(ImpLow2))/3.29)</f>
        <v>0</v>
      </c>
    </row>
    <row r="5150" spans="7:13">
      <c r="G5150">
        <v>0.76378924574879425</v>
      </c>
      <c r="H5150">
        <v>0.46504001527328043</v>
      </c>
      <c r="I5150">
        <v>0.1662907847977666</v>
      </c>
      <c r="J5150">
        <f>_xlfn.BINOM.INV(BinomTrials,_xlfn.GAMMA.INV(Table3[[#This Row],[RV gamma]],GammaShape1,GammaRate1)/BinomTrials,Table3[[#This Row],[RV binom]])</f>
        <v>0</v>
      </c>
      <c r="K5150" s="1">
        <f>Table3[[#This Row],[Risk 1 Simulated occurences]]*_xlfn.LOGNORM.INV(Table3[[#This Row],[RV lognorm]],(LN(ImpLow1)+LN(ImpUp1))/2,(LN(ImpUp1)-LN(ImpLow1))/3.29)</f>
        <v>0</v>
      </c>
      <c r="L5150">
        <f>_xlfn.BINOM.INV(BinomTrials,_xlfn.GAMMA.INV(Table3[[#This Row],[RV gamma]],GammaShape2,GammaRate2)/BinomTrials,Table3[[#This Row],[RV binom]])</f>
        <v>0</v>
      </c>
      <c r="M5150" s="1">
        <f>Table3[[#This Row],[Risk 2 simulated occurences]]*_xlfn.LOGNORM.INV(Table3[[#This Row],[RV lognorm]],(LN(ImpLow2)+LN(ImpUp2))/2,(LN(ImpUp2)-LN(ImpLow2))/3.29)</f>
        <v>0</v>
      </c>
    </row>
    <row r="5151" spans="7:13">
      <c r="G5151">
        <v>5.8532999855714389E-3</v>
      </c>
      <c r="H5151">
        <v>0.92753669802450422</v>
      </c>
      <c r="I5151">
        <v>0.84922009606343696</v>
      </c>
      <c r="J5151">
        <f>_xlfn.BINOM.INV(BinomTrials,_xlfn.GAMMA.INV(Table3[[#This Row],[RV gamma]],GammaShape1,GammaRate1)/BinomTrials,Table3[[#This Row],[RV binom]])</f>
        <v>1</v>
      </c>
      <c r="K5151" s="1">
        <f>Table3[[#This Row],[Risk 1 Simulated occurences]]*_xlfn.LOGNORM.INV(Table3[[#This Row],[RV lognorm]],(LN(ImpLow1)+LN(ImpUp1))/2,(LN(ImpUp1)-LN(ImpLow1))/3.29)</f>
        <v>65164.400066453512</v>
      </c>
      <c r="L5151">
        <f>_xlfn.BINOM.INV(BinomTrials,_xlfn.GAMMA.INV(Table3[[#This Row],[RV gamma]],GammaShape2,GammaRate2)/BinomTrials,Table3[[#This Row],[RV binom]])</f>
        <v>1</v>
      </c>
      <c r="M5151" s="1">
        <f>Table3[[#This Row],[Risk 2 simulated occurences]]*_xlfn.LOGNORM.INV(Table3[[#This Row],[RV lognorm]],(LN(ImpLow2)+LN(ImpUp2))/2,(LN(ImpUp2)-LN(ImpLow2))/3.29)</f>
        <v>6516440.0066453544</v>
      </c>
    </row>
    <row r="5152" spans="7:13">
      <c r="G5152">
        <v>0.37641285749916586</v>
      </c>
      <c r="H5152">
        <v>0.10928369784228675</v>
      </c>
      <c r="I5152">
        <v>0.84215453818540764</v>
      </c>
      <c r="J5152">
        <f>_xlfn.BINOM.INV(BinomTrials,_xlfn.GAMMA.INV(Table3[[#This Row],[RV gamma]],GammaShape1,GammaRate1)/BinomTrials,Table3[[#This Row],[RV binom]])</f>
        <v>0</v>
      </c>
      <c r="K5152" s="1">
        <f>Table3[[#This Row],[Risk 1 Simulated occurences]]*_xlfn.LOGNORM.INV(Table3[[#This Row],[RV lognorm]],(LN(ImpLow1)+LN(ImpUp1))/2,(LN(ImpUp1)-LN(ImpLow1))/3.29)</f>
        <v>0</v>
      </c>
      <c r="L5152">
        <f>_xlfn.BINOM.INV(BinomTrials,_xlfn.GAMMA.INV(Table3[[#This Row],[RV gamma]],GammaShape2,GammaRate2)/BinomTrials,Table3[[#This Row],[RV binom]])</f>
        <v>0</v>
      </c>
      <c r="M5152" s="1">
        <f>Table3[[#This Row],[Risk 2 simulated occurences]]*_xlfn.LOGNORM.INV(Table3[[#This Row],[RV lognorm]],(LN(ImpLow2)+LN(ImpUp2))/2,(LN(ImpUp2)-LN(ImpLow2))/3.29)</f>
        <v>0</v>
      </c>
    </row>
    <row r="5153" spans="7:13">
      <c r="G5153">
        <v>0.37089598848060518</v>
      </c>
      <c r="H5153">
        <v>0.73110963531355821</v>
      </c>
      <c r="I5153">
        <v>9.1323282146511267E-2</v>
      </c>
      <c r="J5153">
        <f>_xlfn.BINOM.INV(BinomTrials,_xlfn.GAMMA.INV(Table3[[#This Row],[RV gamma]],GammaShape1,GammaRate1)/BinomTrials,Table3[[#This Row],[RV binom]])</f>
        <v>1</v>
      </c>
      <c r="K5153" s="1">
        <f>Table3[[#This Row],[Risk 1 Simulated occurences]]*_xlfn.LOGNORM.INV(Table3[[#This Row],[RV lognorm]],(LN(ImpLow1)+LN(ImpUp1))/2,(LN(ImpUp1)-LN(ImpLow1))/3.29)</f>
        <v>12443.40093367505</v>
      </c>
      <c r="L5153">
        <f>_xlfn.BINOM.INV(BinomTrials,_xlfn.GAMMA.INV(Table3[[#This Row],[RV gamma]],GammaShape2,GammaRate2)/BinomTrials,Table3[[#This Row],[RV binom]])</f>
        <v>0</v>
      </c>
      <c r="M5153" s="1">
        <f>Table3[[#This Row],[Risk 2 simulated occurences]]*_xlfn.LOGNORM.INV(Table3[[#This Row],[RV lognorm]],(LN(ImpLow2)+LN(ImpUp2))/2,(LN(ImpUp2)-LN(ImpLow2))/3.29)</f>
        <v>0</v>
      </c>
    </row>
    <row r="5154" spans="7:13">
      <c r="G5154">
        <v>0.64887839353125465</v>
      </c>
      <c r="H5154">
        <v>0.75964071497304397</v>
      </c>
      <c r="I5154">
        <v>0.8704030364148333</v>
      </c>
      <c r="J5154">
        <f>_xlfn.BINOM.INV(BinomTrials,_xlfn.GAMMA.INV(Table3[[#This Row],[RV gamma]],GammaShape1,GammaRate1)/BinomTrials,Table3[[#This Row],[RV binom]])</f>
        <v>1</v>
      </c>
      <c r="K5154" s="1">
        <f>Table3[[#This Row],[Risk 1 Simulated occurences]]*_xlfn.LOGNORM.INV(Table3[[#This Row],[RV lognorm]],(LN(ImpLow1)+LN(ImpUp1))/2,(LN(ImpUp1)-LN(ImpLow1))/3.29)</f>
        <v>69654.284597205013</v>
      </c>
      <c r="L5154">
        <f>_xlfn.BINOM.INV(BinomTrials,_xlfn.GAMMA.INV(Table3[[#This Row],[RV gamma]],GammaShape2,GammaRate2)/BinomTrials,Table3[[#This Row],[RV binom]])</f>
        <v>0</v>
      </c>
      <c r="M5154" s="1">
        <f>Table3[[#This Row],[Risk 2 simulated occurences]]*_xlfn.LOGNORM.INV(Table3[[#This Row],[RV lognorm]],(LN(ImpLow2)+LN(ImpUp2))/2,(LN(ImpUp2)-LN(ImpLow2))/3.29)</f>
        <v>0</v>
      </c>
    </row>
    <row r="5155" spans="7:13">
      <c r="G5155">
        <v>0.69916007979733874</v>
      </c>
      <c r="H5155">
        <v>0.28149655195022771</v>
      </c>
      <c r="I5155">
        <v>0.86383302410311669</v>
      </c>
      <c r="J5155">
        <f>_xlfn.BINOM.INV(BinomTrials,_xlfn.GAMMA.INV(Table3[[#This Row],[RV gamma]],GammaShape1,GammaRate1)/BinomTrials,Table3[[#This Row],[RV binom]])</f>
        <v>0</v>
      </c>
      <c r="K5155" s="1">
        <f>Table3[[#This Row],[Risk 1 Simulated occurences]]*_xlfn.LOGNORM.INV(Table3[[#This Row],[RV lognorm]],(LN(ImpLow1)+LN(ImpUp1))/2,(LN(ImpUp1)-LN(ImpLow1))/3.29)</f>
        <v>0</v>
      </c>
      <c r="L5155">
        <f>_xlfn.BINOM.INV(BinomTrials,_xlfn.GAMMA.INV(Table3[[#This Row],[RV gamma]],GammaShape2,GammaRate2)/BinomTrials,Table3[[#This Row],[RV binom]])</f>
        <v>0</v>
      </c>
      <c r="M5155" s="1">
        <f>Table3[[#This Row],[Risk 2 simulated occurences]]*_xlfn.LOGNORM.INV(Table3[[#This Row],[RV lognorm]],(LN(ImpLow2)+LN(ImpUp2))/2,(LN(ImpUp2)-LN(ImpLow2))/3.29)</f>
        <v>0</v>
      </c>
    </row>
    <row r="5156" spans="7:13">
      <c r="G5156">
        <v>0.78346115387206017</v>
      </c>
      <c r="H5156">
        <v>0.11254862747739471</v>
      </c>
      <c r="I5156">
        <v>0.44163610108272922</v>
      </c>
      <c r="J5156">
        <f>_xlfn.BINOM.INV(BinomTrials,_xlfn.GAMMA.INV(Table3[[#This Row],[RV gamma]],GammaShape1,GammaRate1)/BinomTrials,Table3[[#This Row],[RV binom]])</f>
        <v>0</v>
      </c>
      <c r="K5156" s="1">
        <f>Table3[[#This Row],[Risk 1 Simulated occurences]]*_xlfn.LOGNORM.INV(Table3[[#This Row],[RV lognorm]],(LN(ImpLow1)+LN(ImpUp1))/2,(LN(ImpUp1)-LN(ImpLow1))/3.29)</f>
        <v>0</v>
      </c>
      <c r="L5156">
        <f>_xlfn.BINOM.INV(BinomTrials,_xlfn.GAMMA.INV(Table3[[#This Row],[RV gamma]],GammaShape2,GammaRate2)/BinomTrials,Table3[[#This Row],[RV binom]])</f>
        <v>0</v>
      </c>
      <c r="M5156" s="1">
        <f>Table3[[#This Row],[Risk 2 simulated occurences]]*_xlfn.LOGNORM.INV(Table3[[#This Row],[RV lognorm]],(LN(ImpLow2)+LN(ImpUp2))/2,(LN(ImpUp2)-LN(ImpLow2))/3.29)</f>
        <v>0</v>
      </c>
    </row>
    <row r="5157" spans="7:13">
      <c r="G5157">
        <v>0.63161312771570544</v>
      </c>
      <c r="H5157">
        <v>0.60478201257287623</v>
      </c>
      <c r="I5157">
        <v>0.57795089743004691</v>
      </c>
      <c r="J5157">
        <f>_xlfn.BINOM.INV(BinomTrials,_xlfn.GAMMA.INV(Table3[[#This Row],[RV gamma]],GammaShape1,GammaRate1)/BinomTrials,Table3[[#This Row],[RV binom]])</f>
        <v>1</v>
      </c>
      <c r="K5157" s="1">
        <f>Table3[[#This Row],[Risk 1 Simulated occurences]]*_xlfn.LOGNORM.INV(Table3[[#This Row],[RV lognorm]],(LN(ImpLow1)+LN(ImpUp1))/2,(LN(ImpUp1)-LN(ImpLow1))/3.29)</f>
        <v>36288.857299163268</v>
      </c>
      <c r="L5157">
        <f>_xlfn.BINOM.INV(BinomTrials,_xlfn.GAMMA.INV(Table3[[#This Row],[RV gamma]],GammaShape2,GammaRate2)/BinomTrials,Table3[[#This Row],[RV binom]])</f>
        <v>0</v>
      </c>
      <c r="M5157" s="1">
        <f>Table3[[#This Row],[Risk 2 simulated occurences]]*_xlfn.LOGNORM.INV(Table3[[#This Row],[RV lognorm]],(LN(ImpLow2)+LN(ImpUp2))/2,(LN(ImpUp2)-LN(ImpLow2))/3.29)</f>
        <v>0</v>
      </c>
    </row>
    <row r="5158" spans="7:13">
      <c r="G5158">
        <v>0.52183751786213251</v>
      </c>
      <c r="H5158">
        <v>0.57128531233001745</v>
      </c>
      <c r="I5158">
        <v>0.62073310679790239</v>
      </c>
      <c r="J5158">
        <f>_xlfn.BINOM.INV(BinomTrials,_xlfn.GAMMA.INV(Table3[[#This Row],[RV gamma]],GammaShape1,GammaRate1)/BinomTrials,Table3[[#This Row],[RV binom]])</f>
        <v>0</v>
      </c>
      <c r="K5158" s="1">
        <f>Table3[[#This Row],[Risk 1 Simulated occurences]]*_xlfn.LOGNORM.INV(Table3[[#This Row],[RV lognorm]],(LN(ImpLow1)+LN(ImpUp1))/2,(LN(ImpUp1)-LN(ImpLow1))/3.29)</f>
        <v>0</v>
      </c>
      <c r="L5158">
        <f>_xlfn.BINOM.INV(BinomTrials,_xlfn.GAMMA.INV(Table3[[#This Row],[RV gamma]],GammaShape2,GammaRate2)/BinomTrials,Table3[[#This Row],[RV binom]])</f>
        <v>0</v>
      </c>
      <c r="M5158" s="1">
        <f>Table3[[#This Row],[Risk 2 simulated occurences]]*_xlfn.LOGNORM.INV(Table3[[#This Row],[RV lognorm]],(LN(ImpLow2)+LN(ImpUp2))/2,(LN(ImpUp2)-LN(ImpLow2))/3.29)</f>
        <v>0</v>
      </c>
    </row>
    <row r="5159" spans="7:13">
      <c r="G5159">
        <v>0.5231627088613634</v>
      </c>
      <c r="H5159">
        <v>0.59224433060374315</v>
      </c>
      <c r="I5159">
        <v>0.66132595234612279</v>
      </c>
      <c r="J5159">
        <f>_xlfn.BINOM.INV(BinomTrials,_xlfn.GAMMA.INV(Table3[[#This Row],[RV gamma]],GammaShape1,GammaRate1)/BinomTrials,Table3[[#This Row],[RV binom]])</f>
        <v>0</v>
      </c>
      <c r="K5159" s="1">
        <f>Table3[[#This Row],[Risk 1 Simulated occurences]]*_xlfn.LOGNORM.INV(Table3[[#This Row],[RV lognorm]],(LN(ImpLow1)+LN(ImpUp1))/2,(LN(ImpUp1)-LN(ImpLow1))/3.29)</f>
        <v>0</v>
      </c>
      <c r="L5159">
        <f>_xlfn.BINOM.INV(BinomTrials,_xlfn.GAMMA.INV(Table3[[#This Row],[RV gamma]],GammaShape2,GammaRate2)/BinomTrials,Table3[[#This Row],[RV binom]])</f>
        <v>0</v>
      </c>
      <c r="M5159" s="1">
        <f>Table3[[#This Row],[Risk 2 simulated occurences]]*_xlfn.LOGNORM.INV(Table3[[#This Row],[RV lognorm]],(LN(ImpLow2)+LN(ImpUp2))/2,(LN(ImpUp2)-LN(ImpLow2))/3.29)</f>
        <v>0</v>
      </c>
    </row>
    <row r="5160" spans="7:13">
      <c r="G5160">
        <v>0.795647832935512</v>
      </c>
      <c r="H5160">
        <v>0.85046445711071805</v>
      </c>
      <c r="I5160">
        <v>0.90528108128592422</v>
      </c>
      <c r="J5160">
        <f>_xlfn.BINOM.INV(BinomTrials,_xlfn.GAMMA.INV(Table3[[#This Row],[RV gamma]],GammaShape1,GammaRate1)/BinomTrials,Table3[[#This Row],[RV binom]])</f>
        <v>1</v>
      </c>
      <c r="K5160" s="1">
        <f>Table3[[#This Row],[Risk 1 Simulated occurences]]*_xlfn.LOGNORM.INV(Table3[[#This Row],[RV lognorm]],(LN(ImpLow1)+LN(ImpUp1))/2,(LN(ImpUp1)-LN(ImpLow1))/3.29)</f>
        <v>79224.287703582799</v>
      </c>
      <c r="L5160">
        <f>_xlfn.BINOM.INV(BinomTrials,_xlfn.GAMMA.INV(Table3[[#This Row],[RV gamma]],GammaShape2,GammaRate2)/BinomTrials,Table3[[#This Row],[RV binom]])</f>
        <v>1</v>
      </c>
      <c r="M5160" s="1">
        <f>Table3[[#This Row],[Risk 2 simulated occurences]]*_xlfn.LOGNORM.INV(Table3[[#This Row],[RV lognorm]],(LN(ImpLow2)+LN(ImpUp2))/2,(LN(ImpUp2)-LN(ImpLow2))/3.29)</f>
        <v>7922428.770358298</v>
      </c>
    </row>
    <row r="5161" spans="7:13">
      <c r="G5161">
        <v>0.45312814714998384</v>
      </c>
      <c r="H5161">
        <v>0.75613065983919925</v>
      </c>
      <c r="I5161">
        <v>5.9133172528414601E-2</v>
      </c>
      <c r="J5161">
        <f>_xlfn.BINOM.INV(BinomTrials,_xlfn.GAMMA.INV(Table3[[#This Row],[RV gamma]],GammaShape1,GammaRate1)/BinomTrials,Table3[[#This Row],[RV binom]])</f>
        <v>1</v>
      </c>
      <c r="K5161" s="1">
        <f>Table3[[#This Row],[Risk 1 Simulated occurences]]*_xlfn.LOGNORM.INV(Table3[[#This Row],[RV lognorm]],(LN(ImpLow1)+LN(ImpUp1))/2,(LN(ImpUp1)-LN(ImpLow1))/3.29)</f>
        <v>10597.41729462745</v>
      </c>
      <c r="L5161">
        <f>_xlfn.BINOM.INV(BinomTrials,_xlfn.GAMMA.INV(Table3[[#This Row],[RV gamma]],GammaShape2,GammaRate2)/BinomTrials,Table3[[#This Row],[RV binom]])</f>
        <v>0</v>
      </c>
      <c r="M5161" s="1">
        <f>Table3[[#This Row],[Risk 2 simulated occurences]]*_xlfn.LOGNORM.INV(Table3[[#This Row],[RV lognorm]],(LN(ImpLow2)+LN(ImpUp2))/2,(LN(ImpUp2)-LN(ImpLow2))/3.29)</f>
        <v>0</v>
      </c>
    </row>
    <row r="5162" spans="7:13">
      <c r="G5162">
        <v>0.72476914977876894</v>
      </c>
      <c r="H5162">
        <v>0.28799991742148989</v>
      </c>
      <c r="I5162">
        <v>0.85123068506421085</v>
      </c>
      <c r="J5162">
        <f>_xlfn.BINOM.INV(BinomTrials,_xlfn.GAMMA.INV(Table3[[#This Row],[RV gamma]],GammaShape1,GammaRate1)/BinomTrials,Table3[[#This Row],[RV binom]])</f>
        <v>0</v>
      </c>
      <c r="K5162" s="1">
        <f>Table3[[#This Row],[Risk 1 Simulated occurences]]*_xlfn.LOGNORM.INV(Table3[[#This Row],[RV lognorm]],(LN(ImpLow1)+LN(ImpUp1))/2,(LN(ImpUp1)-LN(ImpLow1))/3.29)</f>
        <v>0</v>
      </c>
      <c r="L5162">
        <f>_xlfn.BINOM.INV(BinomTrials,_xlfn.GAMMA.INV(Table3[[#This Row],[RV gamma]],GammaShape2,GammaRate2)/BinomTrials,Table3[[#This Row],[RV binom]])</f>
        <v>0</v>
      </c>
      <c r="M5162" s="1">
        <f>Table3[[#This Row],[Risk 2 simulated occurences]]*_xlfn.LOGNORM.INV(Table3[[#This Row],[RV lognorm]],(LN(ImpLow2)+LN(ImpUp2))/2,(LN(ImpUp2)-LN(ImpLow2))/3.29)</f>
        <v>0</v>
      </c>
    </row>
    <row r="5163" spans="7:13">
      <c r="G5163">
        <v>0.19510033176983721</v>
      </c>
      <c r="H5163">
        <v>0.41461210298101048</v>
      </c>
      <c r="I5163">
        <v>0.63412387419218375</v>
      </c>
      <c r="J5163">
        <f>_xlfn.BINOM.INV(BinomTrials,_xlfn.GAMMA.INV(Table3[[#This Row],[RV gamma]],GammaShape1,GammaRate1)/BinomTrials,Table3[[#This Row],[RV binom]])</f>
        <v>0</v>
      </c>
      <c r="K5163" s="1">
        <f>Table3[[#This Row],[Risk 1 Simulated occurences]]*_xlfn.LOGNORM.INV(Table3[[#This Row],[RV lognorm]],(LN(ImpLow1)+LN(ImpUp1))/2,(LN(ImpUp1)-LN(ImpLow1))/3.29)</f>
        <v>0</v>
      </c>
      <c r="L5163">
        <f>_xlfn.BINOM.INV(BinomTrials,_xlfn.GAMMA.INV(Table3[[#This Row],[RV gamma]],GammaShape2,GammaRate2)/BinomTrials,Table3[[#This Row],[RV binom]])</f>
        <v>0</v>
      </c>
      <c r="M5163" s="1">
        <f>Table3[[#This Row],[Risk 2 simulated occurences]]*_xlfn.LOGNORM.INV(Table3[[#This Row],[RV lognorm]],(LN(ImpLow2)+LN(ImpUp2))/2,(LN(ImpUp2)-LN(ImpLow2))/3.29)</f>
        <v>0</v>
      </c>
    </row>
    <row r="5164" spans="7:13">
      <c r="G5164">
        <v>5.1276055654173744E-2</v>
      </c>
      <c r="H5164">
        <v>0.38561480184347124</v>
      </c>
      <c r="I5164">
        <v>0.71995354803276879</v>
      </c>
      <c r="J5164">
        <f>_xlfn.BINOM.INV(BinomTrials,_xlfn.GAMMA.INV(Table3[[#This Row],[RV gamma]],GammaShape1,GammaRate1)/BinomTrials,Table3[[#This Row],[RV binom]])</f>
        <v>0</v>
      </c>
      <c r="K5164" s="1">
        <f>Table3[[#This Row],[Risk 1 Simulated occurences]]*_xlfn.LOGNORM.INV(Table3[[#This Row],[RV lognorm]],(LN(ImpLow1)+LN(ImpUp1))/2,(LN(ImpUp1)-LN(ImpLow1))/3.29)</f>
        <v>0</v>
      </c>
      <c r="L5164">
        <f>_xlfn.BINOM.INV(BinomTrials,_xlfn.GAMMA.INV(Table3[[#This Row],[RV gamma]],GammaShape2,GammaRate2)/BinomTrials,Table3[[#This Row],[RV binom]])</f>
        <v>0</v>
      </c>
      <c r="M5164" s="1">
        <f>Table3[[#This Row],[Risk 2 simulated occurences]]*_xlfn.LOGNORM.INV(Table3[[#This Row],[RV lognorm]],(LN(ImpLow2)+LN(ImpUp2))/2,(LN(ImpUp2)-LN(ImpLow2))/3.29)</f>
        <v>0</v>
      </c>
    </row>
    <row r="5165" spans="7:13">
      <c r="G5165">
        <v>0.79666737969809553</v>
      </c>
      <c r="H5165">
        <v>2.7974583221587624E-2</v>
      </c>
      <c r="I5165">
        <v>0.25928178674507968</v>
      </c>
      <c r="J5165">
        <f>_xlfn.BINOM.INV(BinomTrials,_xlfn.GAMMA.INV(Table3[[#This Row],[RV gamma]],GammaShape1,GammaRate1)/BinomTrials,Table3[[#This Row],[RV binom]])</f>
        <v>0</v>
      </c>
      <c r="K5165" s="1">
        <f>Table3[[#This Row],[Risk 1 Simulated occurences]]*_xlfn.LOGNORM.INV(Table3[[#This Row],[RV lognorm]],(LN(ImpLow1)+LN(ImpUp1))/2,(LN(ImpUp1)-LN(ImpLow1))/3.29)</f>
        <v>0</v>
      </c>
      <c r="L5165">
        <f>_xlfn.BINOM.INV(BinomTrials,_xlfn.GAMMA.INV(Table3[[#This Row],[RV gamma]],GammaShape2,GammaRate2)/BinomTrials,Table3[[#This Row],[RV binom]])</f>
        <v>0</v>
      </c>
      <c r="M5165" s="1">
        <f>Table3[[#This Row],[Risk 2 simulated occurences]]*_xlfn.LOGNORM.INV(Table3[[#This Row],[RV lognorm]],(LN(ImpLow2)+LN(ImpUp2))/2,(LN(ImpUp2)-LN(ImpLow2))/3.29)</f>
        <v>0</v>
      </c>
    </row>
    <row r="5166" spans="7:13">
      <c r="G5166">
        <v>0.58865058589198194</v>
      </c>
      <c r="H5166">
        <v>0.16882020522319721</v>
      </c>
      <c r="I5166">
        <v>0.74898982455441254</v>
      </c>
      <c r="J5166">
        <f>_xlfn.BINOM.INV(BinomTrials,_xlfn.GAMMA.INV(Table3[[#This Row],[RV gamma]],GammaShape1,GammaRate1)/BinomTrials,Table3[[#This Row],[RV binom]])</f>
        <v>0</v>
      </c>
      <c r="K5166" s="1">
        <f>Table3[[#This Row],[Risk 1 Simulated occurences]]*_xlfn.LOGNORM.INV(Table3[[#This Row],[RV lognorm]],(LN(ImpLow1)+LN(ImpUp1))/2,(LN(ImpUp1)-LN(ImpLow1))/3.29)</f>
        <v>0</v>
      </c>
      <c r="L5166">
        <f>_xlfn.BINOM.INV(BinomTrials,_xlfn.GAMMA.INV(Table3[[#This Row],[RV gamma]],GammaShape2,GammaRate2)/BinomTrials,Table3[[#This Row],[RV binom]])</f>
        <v>0</v>
      </c>
      <c r="M5166" s="1">
        <f>Table3[[#This Row],[Risk 2 simulated occurences]]*_xlfn.LOGNORM.INV(Table3[[#This Row],[RV lognorm]],(LN(ImpLow2)+LN(ImpUp2))/2,(LN(ImpUp2)-LN(ImpLow2))/3.29)</f>
        <v>0</v>
      </c>
    </row>
    <row r="5167" spans="7:13">
      <c r="G5167">
        <v>0.45039708653949068</v>
      </c>
      <c r="H5167">
        <v>0.36118918627555907</v>
      </c>
      <c r="I5167">
        <v>0.27198128601162752</v>
      </c>
      <c r="J5167">
        <f>_xlfn.BINOM.INV(BinomTrials,_xlfn.GAMMA.INV(Table3[[#This Row],[RV gamma]],GammaShape1,GammaRate1)/BinomTrials,Table3[[#This Row],[RV binom]])</f>
        <v>0</v>
      </c>
      <c r="K5167" s="1">
        <f>Table3[[#This Row],[Risk 1 Simulated occurences]]*_xlfn.LOGNORM.INV(Table3[[#This Row],[RV lognorm]],(LN(ImpLow1)+LN(ImpUp1))/2,(LN(ImpUp1)-LN(ImpLow1))/3.29)</f>
        <v>0</v>
      </c>
      <c r="L5167">
        <f>_xlfn.BINOM.INV(BinomTrials,_xlfn.GAMMA.INV(Table3[[#This Row],[RV gamma]],GammaShape2,GammaRate2)/BinomTrials,Table3[[#This Row],[RV binom]])</f>
        <v>0</v>
      </c>
      <c r="M5167" s="1">
        <f>Table3[[#This Row],[Risk 2 simulated occurences]]*_xlfn.LOGNORM.INV(Table3[[#This Row],[RV lognorm]],(LN(ImpLow2)+LN(ImpUp2))/2,(LN(ImpUp2)-LN(ImpLow2))/3.29)</f>
        <v>0</v>
      </c>
    </row>
    <row r="5168" spans="7:13">
      <c r="G5168">
        <v>0.82383346921942824</v>
      </c>
      <c r="H5168">
        <v>0.50665373332176999</v>
      </c>
      <c r="I5168">
        <v>0.1894739974241117</v>
      </c>
      <c r="J5168">
        <f>_xlfn.BINOM.INV(BinomTrials,_xlfn.GAMMA.INV(Table3[[#This Row],[RV gamma]],GammaShape1,GammaRate1)/BinomTrials,Table3[[#This Row],[RV binom]])</f>
        <v>0</v>
      </c>
      <c r="K5168" s="1">
        <f>Table3[[#This Row],[Risk 1 Simulated occurences]]*_xlfn.LOGNORM.INV(Table3[[#This Row],[RV lognorm]],(LN(ImpLow1)+LN(ImpUp1))/2,(LN(ImpUp1)-LN(ImpLow1))/3.29)</f>
        <v>0</v>
      </c>
      <c r="L5168">
        <f>_xlfn.BINOM.INV(BinomTrials,_xlfn.GAMMA.INV(Table3[[#This Row],[RV gamma]],GammaShape2,GammaRate2)/BinomTrials,Table3[[#This Row],[RV binom]])</f>
        <v>0</v>
      </c>
      <c r="M5168" s="1">
        <f>Table3[[#This Row],[Risk 2 simulated occurences]]*_xlfn.LOGNORM.INV(Table3[[#This Row],[RV lognorm]],(LN(ImpLow2)+LN(ImpUp2))/2,(LN(ImpUp2)-LN(ImpLow2))/3.29)</f>
        <v>0</v>
      </c>
    </row>
    <row r="5169" spans="7:13">
      <c r="G5169">
        <v>0.16911717093042897</v>
      </c>
      <c r="H5169">
        <v>0.32929593898788839</v>
      </c>
      <c r="I5169">
        <v>0.48947470704534773</v>
      </c>
      <c r="J5169">
        <f>_xlfn.BINOM.INV(BinomTrials,_xlfn.GAMMA.INV(Table3[[#This Row],[RV gamma]],GammaShape1,GammaRate1)/BinomTrials,Table3[[#This Row],[RV binom]])</f>
        <v>0</v>
      </c>
      <c r="K5169" s="1">
        <f>Table3[[#This Row],[Risk 1 Simulated occurences]]*_xlfn.LOGNORM.INV(Table3[[#This Row],[RV lognorm]],(LN(ImpLow1)+LN(ImpUp1))/2,(LN(ImpUp1)-LN(ImpLow1))/3.29)</f>
        <v>0</v>
      </c>
      <c r="L5169">
        <f>_xlfn.BINOM.INV(BinomTrials,_xlfn.GAMMA.INV(Table3[[#This Row],[RV gamma]],GammaShape2,GammaRate2)/BinomTrials,Table3[[#This Row],[RV binom]])</f>
        <v>0</v>
      </c>
      <c r="M5169" s="1">
        <f>Table3[[#This Row],[Risk 2 simulated occurences]]*_xlfn.LOGNORM.INV(Table3[[#This Row],[RV lognorm]],(LN(ImpLow2)+LN(ImpUp2))/2,(LN(ImpUp2)-LN(ImpLow2))/3.29)</f>
        <v>0</v>
      </c>
    </row>
    <row r="5170" spans="7:13">
      <c r="G5170">
        <v>0.3522918277197945</v>
      </c>
      <c r="H5170">
        <v>0.47684656943979048</v>
      </c>
      <c r="I5170">
        <v>0.60140131115978646</v>
      </c>
      <c r="J5170">
        <f>_xlfn.BINOM.INV(BinomTrials,_xlfn.GAMMA.INV(Table3[[#This Row],[RV gamma]],GammaShape1,GammaRate1)/BinomTrials,Table3[[#This Row],[RV binom]])</f>
        <v>0</v>
      </c>
      <c r="K5170" s="1">
        <f>Table3[[#This Row],[Risk 1 Simulated occurences]]*_xlfn.LOGNORM.INV(Table3[[#This Row],[RV lognorm]],(LN(ImpLow1)+LN(ImpUp1))/2,(LN(ImpUp1)-LN(ImpLow1))/3.29)</f>
        <v>0</v>
      </c>
      <c r="L5170">
        <f>_xlfn.BINOM.INV(BinomTrials,_xlfn.GAMMA.INV(Table3[[#This Row],[RV gamma]],GammaShape2,GammaRate2)/BinomTrials,Table3[[#This Row],[RV binom]])</f>
        <v>0</v>
      </c>
      <c r="M5170" s="1">
        <f>Table3[[#This Row],[Risk 2 simulated occurences]]*_xlfn.LOGNORM.INV(Table3[[#This Row],[RV lognorm]],(LN(ImpLow2)+LN(ImpUp2))/2,(LN(ImpUp2)-LN(ImpLow2))/3.29)</f>
        <v>0</v>
      </c>
    </row>
    <row r="5171" spans="7:13">
      <c r="G5171">
        <v>0.96874848658626367</v>
      </c>
      <c r="H5171">
        <v>0.3602925745585433</v>
      </c>
      <c r="I5171">
        <v>0.75183666253082304</v>
      </c>
      <c r="J5171">
        <f>_xlfn.BINOM.INV(BinomTrials,_xlfn.GAMMA.INV(Table3[[#This Row],[RV gamma]],GammaShape1,GammaRate1)/BinomTrials,Table3[[#This Row],[RV binom]])</f>
        <v>0</v>
      </c>
      <c r="K5171" s="1">
        <f>Table3[[#This Row],[Risk 1 Simulated occurences]]*_xlfn.LOGNORM.INV(Table3[[#This Row],[RV lognorm]],(LN(ImpLow1)+LN(ImpUp1))/2,(LN(ImpUp1)-LN(ImpLow1))/3.29)</f>
        <v>0</v>
      </c>
      <c r="L5171">
        <f>_xlfn.BINOM.INV(BinomTrials,_xlfn.GAMMA.INV(Table3[[#This Row],[RV gamma]],GammaShape2,GammaRate2)/BinomTrials,Table3[[#This Row],[RV binom]])</f>
        <v>0</v>
      </c>
      <c r="M5171" s="1">
        <f>Table3[[#This Row],[Risk 2 simulated occurences]]*_xlfn.LOGNORM.INV(Table3[[#This Row],[RV lognorm]],(LN(ImpLow2)+LN(ImpUp2))/2,(LN(ImpUp2)-LN(ImpLow2))/3.29)</f>
        <v>0</v>
      </c>
    </row>
    <row r="5172" spans="7:13">
      <c r="G5172">
        <v>0.75581405533282742</v>
      </c>
      <c r="H5172">
        <v>0.43730060543739263</v>
      </c>
      <c r="I5172">
        <v>0.1187871555419579</v>
      </c>
      <c r="J5172">
        <f>_xlfn.BINOM.INV(BinomTrials,_xlfn.GAMMA.INV(Table3[[#This Row],[RV gamma]],GammaShape1,GammaRate1)/BinomTrials,Table3[[#This Row],[RV binom]])</f>
        <v>0</v>
      </c>
      <c r="K5172" s="1">
        <f>Table3[[#This Row],[Risk 1 Simulated occurences]]*_xlfn.LOGNORM.INV(Table3[[#This Row],[RV lognorm]],(LN(ImpLow1)+LN(ImpUp1))/2,(LN(ImpUp1)-LN(ImpLow1))/3.29)</f>
        <v>0</v>
      </c>
      <c r="L5172">
        <f>_xlfn.BINOM.INV(BinomTrials,_xlfn.GAMMA.INV(Table3[[#This Row],[RV gamma]],GammaShape2,GammaRate2)/BinomTrials,Table3[[#This Row],[RV binom]])</f>
        <v>0</v>
      </c>
      <c r="M5172" s="1">
        <f>Table3[[#This Row],[Risk 2 simulated occurences]]*_xlfn.LOGNORM.INV(Table3[[#This Row],[RV lognorm]],(LN(ImpLow2)+LN(ImpUp2))/2,(LN(ImpUp2)-LN(ImpLow2))/3.29)</f>
        <v>0</v>
      </c>
    </row>
    <row r="5173" spans="7:13">
      <c r="G5173">
        <v>0.96682797883023874</v>
      </c>
      <c r="H5173">
        <v>0.71127558625828269</v>
      </c>
      <c r="I5173">
        <v>0.45572319368632658</v>
      </c>
      <c r="J5173">
        <f>_xlfn.BINOM.INV(BinomTrials,_xlfn.GAMMA.INV(Table3[[#This Row],[RV gamma]],GammaShape1,GammaRate1)/BinomTrials,Table3[[#This Row],[RV binom]])</f>
        <v>1</v>
      </c>
      <c r="K5173" s="1">
        <f>Table3[[#This Row],[Risk 1 Simulated occurences]]*_xlfn.LOGNORM.INV(Table3[[#This Row],[RV lognorm]],(LN(ImpLow1)+LN(ImpUp1))/2,(LN(ImpUp1)-LN(ImpLow1))/3.29)</f>
        <v>29254.74061839686</v>
      </c>
      <c r="L5173">
        <f>_xlfn.BINOM.INV(BinomTrials,_xlfn.GAMMA.INV(Table3[[#This Row],[RV gamma]],GammaShape2,GammaRate2)/BinomTrials,Table3[[#This Row],[RV binom]])</f>
        <v>0</v>
      </c>
      <c r="M5173" s="1">
        <f>Table3[[#This Row],[Risk 2 simulated occurences]]*_xlfn.LOGNORM.INV(Table3[[#This Row],[RV lognorm]],(LN(ImpLow2)+LN(ImpUp2))/2,(LN(ImpUp2)-LN(ImpLow2))/3.29)</f>
        <v>0</v>
      </c>
    </row>
    <row r="5174" spans="7:13">
      <c r="G5174">
        <v>0.47784019982341686</v>
      </c>
      <c r="H5174">
        <v>0.40877824295720933</v>
      </c>
      <c r="I5174">
        <v>0.33971628609100185</v>
      </c>
      <c r="J5174">
        <f>_xlfn.BINOM.INV(BinomTrials,_xlfn.GAMMA.INV(Table3[[#This Row],[RV gamma]],GammaShape1,GammaRate1)/BinomTrials,Table3[[#This Row],[RV binom]])</f>
        <v>0</v>
      </c>
      <c r="K5174" s="1">
        <f>Table3[[#This Row],[Risk 1 Simulated occurences]]*_xlfn.LOGNORM.INV(Table3[[#This Row],[RV lognorm]],(LN(ImpLow1)+LN(ImpUp1))/2,(LN(ImpUp1)-LN(ImpLow1))/3.29)</f>
        <v>0</v>
      </c>
      <c r="L5174">
        <f>_xlfn.BINOM.INV(BinomTrials,_xlfn.GAMMA.INV(Table3[[#This Row],[RV gamma]],GammaShape2,GammaRate2)/BinomTrials,Table3[[#This Row],[RV binom]])</f>
        <v>0</v>
      </c>
      <c r="M5174" s="1">
        <f>Table3[[#This Row],[Risk 2 simulated occurences]]*_xlfn.LOGNORM.INV(Table3[[#This Row],[RV lognorm]],(LN(ImpLow2)+LN(ImpUp2))/2,(LN(ImpUp2)-LN(ImpLow2))/3.29)</f>
        <v>0</v>
      </c>
    </row>
    <row r="5175" spans="7:13">
      <c r="G5175">
        <v>6.0238432167208956E-2</v>
      </c>
      <c r="H5175">
        <v>0.33592938181754639</v>
      </c>
      <c r="I5175">
        <v>0.61162033146788386</v>
      </c>
      <c r="J5175">
        <f>_xlfn.BINOM.INV(BinomTrials,_xlfn.GAMMA.INV(Table3[[#This Row],[RV gamma]],GammaShape1,GammaRate1)/BinomTrials,Table3[[#This Row],[RV binom]])</f>
        <v>0</v>
      </c>
      <c r="K5175" s="1">
        <f>Table3[[#This Row],[Risk 1 Simulated occurences]]*_xlfn.LOGNORM.INV(Table3[[#This Row],[RV lognorm]],(LN(ImpLow1)+LN(ImpUp1))/2,(LN(ImpUp1)-LN(ImpLow1))/3.29)</f>
        <v>0</v>
      </c>
      <c r="L5175">
        <f>_xlfn.BINOM.INV(BinomTrials,_xlfn.GAMMA.INV(Table3[[#This Row],[RV gamma]],GammaShape2,GammaRate2)/BinomTrials,Table3[[#This Row],[RV binom]])</f>
        <v>0</v>
      </c>
      <c r="M5175" s="1">
        <f>Table3[[#This Row],[Risk 2 simulated occurences]]*_xlfn.LOGNORM.INV(Table3[[#This Row],[RV lognorm]],(LN(ImpLow2)+LN(ImpUp2))/2,(LN(ImpUp2)-LN(ImpLow2))/3.29)</f>
        <v>0</v>
      </c>
    </row>
    <row r="5176" spans="7:13">
      <c r="G5176">
        <v>0.42732943428090281</v>
      </c>
      <c r="H5176">
        <v>0.96512020750209704</v>
      </c>
      <c r="I5176">
        <v>0.50291098072329121</v>
      </c>
      <c r="J5176">
        <f>_xlfn.BINOM.INV(BinomTrials,_xlfn.GAMMA.INV(Table3[[#This Row],[RV gamma]],GammaShape1,GammaRate1)/BinomTrials,Table3[[#This Row],[RV binom]])</f>
        <v>2</v>
      </c>
      <c r="K5176" s="1">
        <f>Table3[[#This Row],[Risk 1 Simulated occurences]]*_xlfn.LOGNORM.INV(Table3[[#This Row],[RV lognorm]],(LN(ImpLow1)+LN(ImpUp1))/2,(LN(ImpUp1)-LN(ImpLow1))/3.29)</f>
        <v>63569.364737200689</v>
      </c>
      <c r="L5176">
        <f>_xlfn.BINOM.INV(BinomTrials,_xlfn.GAMMA.INV(Table3[[#This Row],[RV gamma]],GammaShape2,GammaRate2)/BinomTrials,Table3[[#This Row],[RV binom]])</f>
        <v>1</v>
      </c>
      <c r="M5176" s="1">
        <f>Table3[[#This Row],[Risk 2 simulated occurences]]*_xlfn.LOGNORM.INV(Table3[[#This Row],[RV lognorm]],(LN(ImpLow2)+LN(ImpUp2))/2,(LN(ImpUp2)-LN(ImpLow2))/3.29)</f>
        <v>3178468.2368600359</v>
      </c>
    </row>
    <row r="5177" spans="7:13">
      <c r="G5177">
        <v>0.12580195913361478</v>
      </c>
      <c r="H5177">
        <v>0.77532748774407778</v>
      </c>
      <c r="I5177">
        <v>0.42485301635454081</v>
      </c>
      <c r="J5177">
        <f>_xlfn.BINOM.INV(BinomTrials,_xlfn.GAMMA.INV(Table3[[#This Row],[RV gamma]],GammaShape1,GammaRate1)/BinomTrials,Table3[[#This Row],[RV binom]])</f>
        <v>1</v>
      </c>
      <c r="K5177" s="1">
        <f>Table3[[#This Row],[Risk 1 Simulated occurences]]*_xlfn.LOGNORM.INV(Table3[[#This Row],[RV lognorm]],(LN(ImpLow1)+LN(ImpUp1))/2,(LN(ImpUp1)-LN(ImpLow1))/3.29)</f>
        <v>27695.115785353013</v>
      </c>
      <c r="L5177">
        <f>_xlfn.BINOM.INV(BinomTrials,_xlfn.GAMMA.INV(Table3[[#This Row],[RV gamma]],GammaShape2,GammaRate2)/BinomTrials,Table3[[#This Row],[RV binom]])</f>
        <v>0</v>
      </c>
      <c r="M5177" s="1">
        <f>Table3[[#This Row],[Risk 2 simulated occurences]]*_xlfn.LOGNORM.INV(Table3[[#This Row],[RV lognorm]],(LN(ImpLow2)+LN(ImpUp2))/2,(LN(ImpUp2)-LN(ImpLow2))/3.29)</f>
        <v>0</v>
      </c>
    </row>
    <row r="5178" spans="7:13">
      <c r="G5178">
        <v>0.35352715866338796</v>
      </c>
      <c r="H5178">
        <v>0.92908651471561121</v>
      </c>
      <c r="I5178">
        <v>0.50464587076783451</v>
      </c>
      <c r="J5178">
        <f>_xlfn.BINOM.INV(BinomTrials,_xlfn.GAMMA.INV(Table3[[#This Row],[RV gamma]],GammaShape1,GammaRate1)/BinomTrials,Table3[[#This Row],[RV binom]])</f>
        <v>2</v>
      </c>
      <c r="K5178" s="1">
        <f>Table3[[#This Row],[Risk 1 Simulated occurences]]*_xlfn.LOGNORM.INV(Table3[[#This Row],[RV lognorm]],(LN(ImpLow1)+LN(ImpUp1))/2,(LN(ImpUp1)-LN(ImpLow1))/3.29)</f>
        <v>63763.145415095423</v>
      </c>
      <c r="L5178">
        <f>_xlfn.BINOM.INV(BinomTrials,_xlfn.GAMMA.INV(Table3[[#This Row],[RV gamma]],GammaShape2,GammaRate2)/BinomTrials,Table3[[#This Row],[RV binom]])</f>
        <v>1</v>
      </c>
      <c r="M5178" s="1">
        <f>Table3[[#This Row],[Risk 2 simulated occurences]]*_xlfn.LOGNORM.INV(Table3[[#This Row],[RV lognorm]],(LN(ImpLow2)+LN(ImpUp2))/2,(LN(ImpUp2)-LN(ImpLow2))/3.29)</f>
        <v>3188157.2707547727</v>
      </c>
    </row>
    <row r="5179" spans="7:13">
      <c r="G5179">
        <v>0.73095565556127373</v>
      </c>
      <c r="H5179">
        <v>0.15705282527816147</v>
      </c>
      <c r="I5179">
        <v>0.58314999499504916</v>
      </c>
      <c r="J5179">
        <f>_xlfn.BINOM.INV(BinomTrials,_xlfn.GAMMA.INV(Table3[[#This Row],[RV gamma]],GammaShape1,GammaRate1)/BinomTrials,Table3[[#This Row],[RV binom]])</f>
        <v>0</v>
      </c>
      <c r="K5179" s="1">
        <f>Table3[[#This Row],[Risk 1 Simulated occurences]]*_xlfn.LOGNORM.INV(Table3[[#This Row],[RV lognorm]],(LN(ImpLow1)+LN(ImpUp1))/2,(LN(ImpUp1)-LN(ImpLow1))/3.29)</f>
        <v>0</v>
      </c>
      <c r="L5179">
        <f>_xlfn.BINOM.INV(BinomTrials,_xlfn.GAMMA.INV(Table3[[#This Row],[RV gamma]],GammaShape2,GammaRate2)/BinomTrials,Table3[[#This Row],[RV binom]])</f>
        <v>0</v>
      </c>
      <c r="M5179" s="1">
        <f>Table3[[#This Row],[Risk 2 simulated occurences]]*_xlfn.LOGNORM.INV(Table3[[#This Row],[RV lognorm]],(LN(ImpLow2)+LN(ImpUp2))/2,(LN(ImpUp2)-LN(ImpLow2))/3.29)</f>
        <v>0</v>
      </c>
    </row>
    <row r="5180" spans="7:13">
      <c r="G5180">
        <v>0.17170301832803667</v>
      </c>
      <c r="H5180">
        <v>0.58683445005995893</v>
      </c>
      <c r="I5180">
        <v>1.9658817918812308E-3</v>
      </c>
      <c r="J5180">
        <f>_xlfn.BINOM.INV(BinomTrials,_xlfn.GAMMA.INV(Table3[[#This Row],[RV gamma]],GammaShape1,GammaRate1)/BinomTrials,Table3[[#This Row],[RV binom]])</f>
        <v>0</v>
      </c>
      <c r="K5180" s="1">
        <f>Table3[[#This Row],[Risk 1 Simulated occurences]]*_xlfn.LOGNORM.INV(Table3[[#This Row],[RV lognorm]],(LN(ImpLow1)+LN(ImpUp1))/2,(LN(ImpUp1)-LN(ImpLow1))/3.29)</f>
        <v>0</v>
      </c>
      <c r="L5180">
        <f>_xlfn.BINOM.INV(BinomTrials,_xlfn.GAMMA.INV(Table3[[#This Row],[RV gamma]],GammaShape2,GammaRate2)/BinomTrials,Table3[[#This Row],[RV binom]])</f>
        <v>0</v>
      </c>
      <c r="M5180" s="1">
        <f>Table3[[#This Row],[Risk 2 simulated occurences]]*_xlfn.LOGNORM.INV(Table3[[#This Row],[RV lognorm]],(LN(ImpLow2)+LN(ImpUp2))/2,(LN(ImpUp2)-LN(ImpLow2))/3.29)</f>
        <v>0</v>
      </c>
    </row>
    <row r="5181" spans="7:13">
      <c r="G5181">
        <v>0.81262903931207442</v>
      </c>
      <c r="H5181">
        <v>0.92660215772995824</v>
      </c>
      <c r="I5181">
        <v>4.0575276147842072E-2</v>
      </c>
      <c r="J5181">
        <f>_xlfn.BINOM.INV(BinomTrials,_xlfn.GAMMA.INV(Table3[[#This Row],[RV gamma]],GammaShape1,GammaRate1)/BinomTrials,Table3[[#This Row],[RV binom]])</f>
        <v>2</v>
      </c>
      <c r="K5181" s="1">
        <f>Table3[[#This Row],[Risk 1 Simulated occurences]]*_xlfn.LOGNORM.INV(Table3[[#This Row],[RV lognorm]],(LN(ImpLow1)+LN(ImpUp1))/2,(LN(ImpUp1)-LN(ImpLow1))/3.29)</f>
        <v>18660.52799031348</v>
      </c>
      <c r="L5181">
        <f>_xlfn.BINOM.INV(BinomTrials,_xlfn.GAMMA.INV(Table3[[#This Row],[RV gamma]],GammaShape2,GammaRate2)/BinomTrials,Table3[[#This Row],[RV binom]])</f>
        <v>1</v>
      </c>
      <c r="M5181" s="1">
        <f>Table3[[#This Row],[Risk 2 simulated occurences]]*_xlfn.LOGNORM.INV(Table3[[#This Row],[RV lognorm]],(LN(ImpLow2)+LN(ImpUp2))/2,(LN(ImpUp2)-LN(ImpLow2))/3.29)</f>
        <v>933026.39951567282</v>
      </c>
    </row>
    <row r="5182" spans="7:13">
      <c r="G5182">
        <v>0.85626371803519485</v>
      </c>
      <c r="H5182">
        <v>0.40246496740843402</v>
      </c>
      <c r="I5182">
        <v>0.94866621678167318</v>
      </c>
      <c r="J5182">
        <f>_xlfn.BINOM.INV(BinomTrials,_xlfn.GAMMA.INV(Table3[[#This Row],[RV gamma]],GammaShape1,GammaRate1)/BinomTrials,Table3[[#This Row],[RV binom]])</f>
        <v>0</v>
      </c>
      <c r="K5182" s="1">
        <f>Table3[[#This Row],[Risk 1 Simulated occurences]]*_xlfn.LOGNORM.INV(Table3[[#This Row],[RV lognorm]],(LN(ImpLow1)+LN(ImpUp1))/2,(LN(ImpUp1)-LN(ImpLow1))/3.29)</f>
        <v>0</v>
      </c>
      <c r="L5182">
        <f>_xlfn.BINOM.INV(BinomTrials,_xlfn.GAMMA.INV(Table3[[#This Row],[RV gamma]],GammaShape2,GammaRate2)/BinomTrials,Table3[[#This Row],[RV binom]])</f>
        <v>0</v>
      </c>
      <c r="M5182" s="1">
        <f>Table3[[#This Row],[Risk 2 simulated occurences]]*_xlfn.LOGNORM.INV(Table3[[#This Row],[RV lognorm]],(LN(ImpLow2)+LN(ImpUp2))/2,(LN(ImpUp2)-LN(ImpLow2))/3.29)</f>
        <v>0</v>
      </c>
    </row>
    <row r="5183" spans="7:13">
      <c r="G5183">
        <v>0.2243090175205418</v>
      </c>
      <c r="H5183">
        <v>0.22870723355035635</v>
      </c>
      <c r="I5183">
        <v>0.23310544958017088</v>
      </c>
      <c r="J5183">
        <f>_xlfn.BINOM.INV(BinomTrials,_xlfn.GAMMA.INV(Table3[[#This Row],[RV gamma]],GammaShape1,GammaRate1)/BinomTrials,Table3[[#This Row],[RV binom]])</f>
        <v>0</v>
      </c>
      <c r="K5183" s="1">
        <f>Table3[[#This Row],[Risk 1 Simulated occurences]]*_xlfn.LOGNORM.INV(Table3[[#This Row],[RV lognorm]],(LN(ImpLow1)+LN(ImpUp1))/2,(LN(ImpUp1)-LN(ImpLow1))/3.29)</f>
        <v>0</v>
      </c>
      <c r="L5183">
        <f>_xlfn.BINOM.INV(BinomTrials,_xlfn.GAMMA.INV(Table3[[#This Row],[RV gamma]],GammaShape2,GammaRate2)/BinomTrials,Table3[[#This Row],[RV binom]])</f>
        <v>0</v>
      </c>
      <c r="M5183" s="1">
        <f>Table3[[#This Row],[Risk 2 simulated occurences]]*_xlfn.LOGNORM.INV(Table3[[#This Row],[RV lognorm]],(LN(ImpLow2)+LN(ImpUp2))/2,(LN(ImpUp2)-LN(ImpLow2))/3.29)</f>
        <v>0</v>
      </c>
    </row>
    <row r="5184" spans="7:13">
      <c r="G5184">
        <v>0.96165746774601635</v>
      </c>
      <c r="H5184">
        <v>0.88247428083907542</v>
      </c>
      <c r="I5184">
        <v>0.8032910939321346</v>
      </c>
      <c r="J5184">
        <f>_xlfn.BINOM.INV(BinomTrials,_xlfn.GAMMA.INV(Table3[[#This Row],[RV gamma]],GammaShape1,GammaRate1)/BinomTrials,Table3[[#This Row],[RV binom]])</f>
        <v>2</v>
      </c>
      <c r="K5184" s="1">
        <f>Table3[[#This Row],[Risk 1 Simulated occurences]]*_xlfn.LOGNORM.INV(Table3[[#This Row],[RV lognorm]],(LN(ImpLow1)+LN(ImpUp1))/2,(LN(ImpUp1)-LN(ImpLow1))/3.29)</f>
        <v>114929.86578842203</v>
      </c>
      <c r="L5184">
        <f>_xlfn.BINOM.INV(BinomTrials,_xlfn.GAMMA.INV(Table3[[#This Row],[RV gamma]],GammaShape2,GammaRate2)/BinomTrials,Table3[[#This Row],[RV binom]])</f>
        <v>1</v>
      </c>
      <c r="M5184" s="1">
        <f>Table3[[#This Row],[Risk 2 simulated occurences]]*_xlfn.LOGNORM.INV(Table3[[#This Row],[RV lognorm]],(LN(ImpLow2)+LN(ImpUp2))/2,(LN(ImpUp2)-LN(ImpLow2))/3.29)</f>
        <v>5746493.2894211039</v>
      </c>
    </row>
    <row r="5185" spans="7:13">
      <c r="G5185">
        <v>0.57706040729631691</v>
      </c>
      <c r="H5185">
        <v>0.74523806234134271</v>
      </c>
      <c r="I5185">
        <v>0.91341571738636851</v>
      </c>
      <c r="J5185">
        <f>_xlfn.BINOM.INV(BinomTrials,_xlfn.GAMMA.INV(Table3[[#This Row],[RV gamma]],GammaShape1,GammaRate1)/BinomTrials,Table3[[#This Row],[RV binom]])</f>
        <v>1</v>
      </c>
      <c r="K5185" s="1">
        <f>Table3[[#This Row],[Risk 1 Simulated occurences]]*_xlfn.LOGNORM.INV(Table3[[#This Row],[RV lognorm]],(LN(ImpLow1)+LN(ImpUp1))/2,(LN(ImpUp1)-LN(ImpLow1))/3.29)</f>
        <v>82037.04401920634</v>
      </c>
      <c r="L5185">
        <f>_xlfn.BINOM.INV(BinomTrials,_xlfn.GAMMA.INV(Table3[[#This Row],[RV gamma]],GammaShape2,GammaRate2)/BinomTrials,Table3[[#This Row],[RV binom]])</f>
        <v>0</v>
      </c>
      <c r="M5185" s="1">
        <f>Table3[[#This Row],[Risk 2 simulated occurences]]*_xlfn.LOGNORM.INV(Table3[[#This Row],[RV lognorm]],(LN(ImpLow2)+LN(ImpUp2))/2,(LN(ImpUp2)-LN(ImpLow2))/3.29)</f>
        <v>0</v>
      </c>
    </row>
    <row r="5186" spans="7:13">
      <c r="G5186">
        <v>0.65426542919793418</v>
      </c>
      <c r="H5186">
        <v>0.21611377094691328</v>
      </c>
      <c r="I5186">
        <v>0.77796211269589244</v>
      </c>
      <c r="J5186">
        <f>_xlfn.BINOM.INV(BinomTrials,_xlfn.GAMMA.INV(Table3[[#This Row],[RV gamma]],GammaShape1,GammaRate1)/BinomTrials,Table3[[#This Row],[RV binom]])</f>
        <v>0</v>
      </c>
      <c r="K5186" s="1">
        <f>Table3[[#This Row],[Risk 1 Simulated occurences]]*_xlfn.LOGNORM.INV(Table3[[#This Row],[RV lognorm]],(LN(ImpLow1)+LN(ImpUp1))/2,(LN(ImpUp1)-LN(ImpLow1))/3.29)</f>
        <v>0</v>
      </c>
      <c r="L5186">
        <f>_xlfn.BINOM.INV(BinomTrials,_xlfn.GAMMA.INV(Table3[[#This Row],[RV gamma]],GammaShape2,GammaRate2)/BinomTrials,Table3[[#This Row],[RV binom]])</f>
        <v>0</v>
      </c>
      <c r="M5186" s="1">
        <f>Table3[[#This Row],[Risk 2 simulated occurences]]*_xlfn.LOGNORM.INV(Table3[[#This Row],[RV lognorm]],(LN(ImpLow2)+LN(ImpUp2))/2,(LN(ImpUp2)-LN(ImpLow2))/3.29)</f>
        <v>0</v>
      </c>
    </row>
    <row r="5187" spans="7:13">
      <c r="G5187">
        <v>0.23906852967993752</v>
      </c>
      <c r="H5187">
        <v>0.22414830477170103</v>
      </c>
      <c r="I5187">
        <v>0.20922807986346451</v>
      </c>
      <c r="J5187">
        <f>_xlfn.BINOM.INV(BinomTrials,_xlfn.GAMMA.INV(Table3[[#This Row],[RV gamma]],GammaShape1,GammaRate1)/BinomTrials,Table3[[#This Row],[RV binom]])</f>
        <v>0</v>
      </c>
      <c r="K5187" s="1">
        <f>Table3[[#This Row],[Risk 1 Simulated occurences]]*_xlfn.LOGNORM.INV(Table3[[#This Row],[RV lognorm]],(LN(ImpLow1)+LN(ImpUp1))/2,(LN(ImpUp1)-LN(ImpLow1))/3.29)</f>
        <v>0</v>
      </c>
      <c r="L5187">
        <f>_xlfn.BINOM.INV(BinomTrials,_xlfn.GAMMA.INV(Table3[[#This Row],[RV gamma]],GammaShape2,GammaRate2)/BinomTrials,Table3[[#This Row],[RV binom]])</f>
        <v>0</v>
      </c>
      <c r="M5187" s="1">
        <f>Table3[[#This Row],[Risk 2 simulated occurences]]*_xlfn.LOGNORM.INV(Table3[[#This Row],[RV lognorm]],(LN(ImpLow2)+LN(ImpUp2))/2,(LN(ImpUp2)-LN(ImpLow2))/3.29)</f>
        <v>0</v>
      </c>
    </row>
    <row r="5188" spans="7:13">
      <c r="G5188">
        <v>2.4778330710147661E-2</v>
      </c>
      <c r="H5188">
        <v>0.26055829797897406</v>
      </c>
      <c r="I5188">
        <v>0.4963382652478005</v>
      </c>
      <c r="J5188">
        <f>_xlfn.BINOM.INV(BinomTrials,_xlfn.GAMMA.INV(Table3[[#This Row],[RV gamma]],GammaShape1,GammaRate1)/BinomTrials,Table3[[#This Row],[RV binom]])</f>
        <v>0</v>
      </c>
      <c r="K5188" s="1">
        <f>Table3[[#This Row],[Risk 1 Simulated occurences]]*_xlfn.LOGNORM.INV(Table3[[#This Row],[RV lognorm]],(LN(ImpLow1)+LN(ImpUp1))/2,(LN(ImpUp1)-LN(ImpLow1))/3.29)</f>
        <v>0</v>
      </c>
      <c r="L5188">
        <f>_xlfn.BINOM.INV(BinomTrials,_xlfn.GAMMA.INV(Table3[[#This Row],[RV gamma]],GammaShape2,GammaRate2)/BinomTrials,Table3[[#This Row],[RV binom]])</f>
        <v>0</v>
      </c>
      <c r="M5188" s="1">
        <f>Table3[[#This Row],[Risk 2 simulated occurences]]*_xlfn.LOGNORM.INV(Table3[[#This Row],[RV lognorm]],(LN(ImpLow2)+LN(ImpUp2))/2,(LN(ImpUp2)-LN(ImpLow2))/3.29)</f>
        <v>0</v>
      </c>
    </row>
    <row r="5189" spans="7:13">
      <c r="G5189">
        <v>0.44940424545174662</v>
      </c>
      <c r="H5189">
        <v>0.20331413261746714</v>
      </c>
      <c r="I5189">
        <v>0.95722401978318772</v>
      </c>
      <c r="J5189">
        <f>_xlfn.BINOM.INV(BinomTrials,_xlfn.GAMMA.INV(Table3[[#This Row],[RV gamma]],GammaShape1,GammaRate1)/BinomTrials,Table3[[#This Row],[RV binom]])</f>
        <v>0</v>
      </c>
      <c r="K5189" s="1">
        <f>Table3[[#This Row],[Risk 1 Simulated occurences]]*_xlfn.LOGNORM.INV(Table3[[#This Row],[RV lognorm]],(LN(ImpLow1)+LN(ImpUp1))/2,(LN(ImpUp1)-LN(ImpLow1))/3.29)</f>
        <v>0</v>
      </c>
      <c r="L5189">
        <f>_xlfn.BINOM.INV(BinomTrials,_xlfn.GAMMA.INV(Table3[[#This Row],[RV gamma]],GammaShape2,GammaRate2)/BinomTrials,Table3[[#This Row],[RV binom]])</f>
        <v>0</v>
      </c>
      <c r="M5189" s="1">
        <f>Table3[[#This Row],[Risk 2 simulated occurences]]*_xlfn.LOGNORM.INV(Table3[[#This Row],[RV lognorm]],(LN(ImpLow2)+LN(ImpUp2))/2,(LN(ImpUp2)-LN(ImpLow2))/3.29)</f>
        <v>0</v>
      </c>
    </row>
    <row r="5190" spans="7:13">
      <c r="G5190">
        <v>0.13715330750548901</v>
      </c>
      <c r="H5190">
        <v>0.10062690177030252</v>
      </c>
      <c r="I5190">
        <v>6.4100496035116028E-2</v>
      </c>
      <c r="J5190">
        <f>_xlfn.BINOM.INV(BinomTrials,_xlfn.GAMMA.INV(Table3[[#This Row],[RV gamma]],GammaShape1,GammaRate1)/BinomTrials,Table3[[#This Row],[RV binom]])</f>
        <v>0</v>
      </c>
      <c r="K5190" s="1">
        <f>Table3[[#This Row],[Risk 1 Simulated occurences]]*_xlfn.LOGNORM.INV(Table3[[#This Row],[RV lognorm]],(LN(ImpLow1)+LN(ImpUp1))/2,(LN(ImpUp1)-LN(ImpLow1))/3.29)</f>
        <v>0</v>
      </c>
      <c r="L5190">
        <f>_xlfn.BINOM.INV(BinomTrials,_xlfn.GAMMA.INV(Table3[[#This Row],[RV gamma]],GammaShape2,GammaRate2)/BinomTrials,Table3[[#This Row],[RV binom]])</f>
        <v>0</v>
      </c>
      <c r="M5190" s="1">
        <f>Table3[[#This Row],[Risk 2 simulated occurences]]*_xlfn.LOGNORM.INV(Table3[[#This Row],[RV lognorm]],(LN(ImpLow2)+LN(ImpUp2))/2,(LN(ImpUp2)-LN(ImpLow2))/3.29)</f>
        <v>0</v>
      </c>
    </row>
    <row r="5191" spans="7:13">
      <c r="G5191">
        <v>0.1356392447536994</v>
      </c>
      <c r="H5191">
        <v>0.23633805347436018</v>
      </c>
      <c r="I5191">
        <v>0.33703686219502094</v>
      </c>
      <c r="J5191">
        <f>_xlfn.BINOM.INV(BinomTrials,_xlfn.GAMMA.INV(Table3[[#This Row],[RV gamma]],GammaShape1,GammaRate1)/BinomTrials,Table3[[#This Row],[RV binom]])</f>
        <v>0</v>
      </c>
      <c r="K5191" s="1">
        <f>Table3[[#This Row],[Risk 1 Simulated occurences]]*_xlfn.LOGNORM.INV(Table3[[#This Row],[RV lognorm]],(LN(ImpLow1)+LN(ImpUp1))/2,(LN(ImpUp1)-LN(ImpLow1))/3.29)</f>
        <v>0</v>
      </c>
      <c r="L5191">
        <f>_xlfn.BINOM.INV(BinomTrials,_xlfn.GAMMA.INV(Table3[[#This Row],[RV gamma]],GammaShape2,GammaRate2)/BinomTrials,Table3[[#This Row],[RV binom]])</f>
        <v>0</v>
      </c>
      <c r="M5191" s="1">
        <f>Table3[[#This Row],[Risk 2 simulated occurences]]*_xlfn.LOGNORM.INV(Table3[[#This Row],[RV lognorm]],(LN(ImpLow2)+LN(ImpUp2))/2,(LN(ImpUp2)-LN(ImpLow2))/3.29)</f>
        <v>0</v>
      </c>
    </row>
    <row r="5192" spans="7:13">
      <c r="G5192">
        <v>0.68878657542578248</v>
      </c>
      <c r="H5192">
        <v>0.13366474357138608</v>
      </c>
      <c r="I5192">
        <v>0.57854291171698968</v>
      </c>
      <c r="J5192">
        <f>_xlfn.BINOM.INV(BinomTrials,_xlfn.GAMMA.INV(Table3[[#This Row],[RV gamma]],GammaShape1,GammaRate1)/BinomTrials,Table3[[#This Row],[RV binom]])</f>
        <v>0</v>
      </c>
      <c r="K5192" s="1">
        <f>Table3[[#This Row],[Risk 1 Simulated occurences]]*_xlfn.LOGNORM.INV(Table3[[#This Row],[RV lognorm]],(LN(ImpLow1)+LN(ImpUp1))/2,(LN(ImpUp1)-LN(ImpLow1))/3.29)</f>
        <v>0</v>
      </c>
      <c r="L5192">
        <f>_xlfn.BINOM.INV(BinomTrials,_xlfn.GAMMA.INV(Table3[[#This Row],[RV gamma]],GammaShape2,GammaRate2)/BinomTrials,Table3[[#This Row],[RV binom]])</f>
        <v>0</v>
      </c>
      <c r="M5192" s="1">
        <f>Table3[[#This Row],[Risk 2 simulated occurences]]*_xlfn.LOGNORM.INV(Table3[[#This Row],[RV lognorm]],(LN(ImpLow2)+LN(ImpUp2))/2,(LN(ImpUp2)-LN(ImpLow2))/3.29)</f>
        <v>0</v>
      </c>
    </row>
    <row r="5193" spans="7:13">
      <c r="G5193">
        <v>0.43597318112662675</v>
      </c>
      <c r="H5193">
        <v>0.5033452042859724</v>
      </c>
      <c r="I5193">
        <v>0.57071722744531805</v>
      </c>
      <c r="J5193">
        <f>_xlfn.BINOM.INV(BinomTrials,_xlfn.GAMMA.INV(Table3[[#This Row],[RV gamma]],GammaShape1,GammaRate1)/BinomTrials,Table3[[#This Row],[RV binom]])</f>
        <v>0</v>
      </c>
      <c r="K5193" s="1">
        <f>Table3[[#This Row],[Risk 1 Simulated occurences]]*_xlfn.LOGNORM.INV(Table3[[#This Row],[RV lognorm]],(LN(ImpLow1)+LN(ImpUp1))/2,(LN(ImpUp1)-LN(ImpLow1))/3.29)</f>
        <v>0</v>
      </c>
      <c r="L5193">
        <f>_xlfn.BINOM.INV(BinomTrials,_xlfn.GAMMA.INV(Table3[[#This Row],[RV gamma]],GammaShape2,GammaRate2)/BinomTrials,Table3[[#This Row],[RV binom]])</f>
        <v>0</v>
      </c>
      <c r="M5193" s="1">
        <f>Table3[[#This Row],[Risk 2 simulated occurences]]*_xlfn.LOGNORM.INV(Table3[[#This Row],[RV lognorm]],(LN(ImpLow2)+LN(ImpUp2))/2,(LN(ImpUp2)-LN(ImpLow2))/3.29)</f>
        <v>0</v>
      </c>
    </row>
    <row r="5194" spans="7:13">
      <c r="G5194">
        <v>0.40125519521592895</v>
      </c>
      <c r="H5194">
        <v>0.72284843433780988</v>
      </c>
      <c r="I5194">
        <v>4.4441673459690842E-2</v>
      </c>
      <c r="J5194">
        <f>_xlfn.BINOM.INV(BinomTrials,_xlfn.GAMMA.INV(Table3[[#This Row],[RV gamma]],GammaShape1,GammaRate1)/BinomTrials,Table3[[#This Row],[RV binom]])</f>
        <v>1</v>
      </c>
      <c r="K5194" s="1">
        <f>Table3[[#This Row],[Risk 1 Simulated occurences]]*_xlfn.LOGNORM.INV(Table3[[#This Row],[RV lognorm]],(LN(ImpLow1)+LN(ImpUp1))/2,(LN(ImpUp1)-LN(ImpLow1))/3.29)</f>
        <v>9613.5139194328403</v>
      </c>
      <c r="L5194">
        <f>_xlfn.BINOM.INV(BinomTrials,_xlfn.GAMMA.INV(Table3[[#This Row],[RV gamma]],GammaShape2,GammaRate2)/BinomTrials,Table3[[#This Row],[RV binom]])</f>
        <v>0</v>
      </c>
      <c r="M5194" s="1">
        <f>Table3[[#This Row],[Risk 2 simulated occurences]]*_xlfn.LOGNORM.INV(Table3[[#This Row],[RV lognorm]],(LN(ImpLow2)+LN(ImpUp2))/2,(LN(ImpUp2)-LN(ImpLow2))/3.29)</f>
        <v>0</v>
      </c>
    </row>
    <row r="5195" spans="7:13">
      <c r="G5195">
        <v>0.8960659941174397</v>
      </c>
      <c r="H5195">
        <v>0.91363591557072288</v>
      </c>
      <c r="I5195">
        <v>0.93120583702400594</v>
      </c>
      <c r="J5195">
        <f>_xlfn.BINOM.INV(BinomTrials,_xlfn.GAMMA.INV(Table3[[#This Row],[RV gamma]],GammaShape1,GammaRate1)/BinomTrials,Table3[[#This Row],[RV binom]])</f>
        <v>2</v>
      </c>
      <c r="K5195" s="1">
        <f>Table3[[#This Row],[Risk 1 Simulated occurences]]*_xlfn.LOGNORM.INV(Table3[[#This Row],[RV lognorm]],(LN(ImpLow1)+LN(ImpUp1))/2,(LN(ImpUp1)-LN(ImpLow1))/3.29)</f>
        <v>178791.43943469512</v>
      </c>
      <c r="L5195">
        <f>_xlfn.BINOM.INV(BinomTrials,_xlfn.GAMMA.INV(Table3[[#This Row],[RV gamma]],GammaShape2,GammaRate2)/BinomTrials,Table3[[#This Row],[RV binom]])</f>
        <v>1</v>
      </c>
      <c r="M5195" s="1">
        <f>Table3[[#This Row],[Risk 2 simulated occurences]]*_xlfn.LOGNORM.INV(Table3[[#This Row],[RV lognorm]],(LN(ImpLow2)+LN(ImpUp2))/2,(LN(ImpUp2)-LN(ImpLow2))/3.29)</f>
        <v>8939571.9717347752</v>
      </c>
    </row>
    <row r="5196" spans="7:13">
      <c r="G5196">
        <v>0.18116313180940372</v>
      </c>
      <c r="H5196">
        <v>0.47883299713899985</v>
      </c>
      <c r="I5196">
        <v>0.77650286246859601</v>
      </c>
      <c r="J5196">
        <f>_xlfn.BINOM.INV(BinomTrials,_xlfn.GAMMA.INV(Table3[[#This Row],[RV gamma]],GammaShape1,GammaRate1)/BinomTrials,Table3[[#This Row],[RV binom]])</f>
        <v>0</v>
      </c>
      <c r="K5196" s="1">
        <f>Table3[[#This Row],[Risk 1 Simulated occurences]]*_xlfn.LOGNORM.INV(Table3[[#This Row],[RV lognorm]],(LN(ImpLow1)+LN(ImpUp1))/2,(LN(ImpUp1)-LN(ImpLow1))/3.29)</f>
        <v>0</v>
      </c>
      <c r="L5196">
        <f>_xlfn.BINOM.INV(BinomTrials,_xlfn.GAMMA.INV(Table3[[#This Row],[RV gamma]],GammaShape2,GammaRate2)/BinomTrials,Table3[[#This Row],[RV binom]])</f>
        <v>0</v>
      </c>
      <c r="M5196" s="1">
        <f>Table3[[#This Row],[Risk 2 simulated occurences]]*_xlfn.LOGNORM.INV(Table3[[#This Row],[RV lognorm]],(LN(ImpLow2)+LN(ImpUp2))/2,(LN(ImpUp2)-LN(ImpLow2))/3.29)</f>
        <v>0</v>
      </c>
    </row>
    <row r="5197" spans="7:13">
      <c r="G5197">
        <v>0.80875632064824754</v>
      </c>
      <c r="H5197">
        <v>0.74618291517076218</v>
      </c>
      <c r="I5197">
        <v>0.68360950969327683</v>
      </c>
      <c r="J5197">
        <f>_xlfn.BINOM.INV(BinomTrials,_xlfn.GAMMA.INV(Table3[[#This Row],[RV gamma]],GammaShape1,GammaRate1)/BinomTrials,Table3[[#This Row],[RV binom]])</f>
        <v>1</v>
      </c>
      <c r="K5197" s="1">
        <f>Table3[[#This Row],[Risk 1 Simulated occurences]]*_xlfn.LOGNORM.INV(Table3[[#This Row],[RV lognorm]],(LN(ImpLow1)+LN(ImpUp1))/2,(LN(ImpUp1)-LN(ImpLow1))/3.29)</f>
        <v>44180.732144880596</v>
      </c>
      <c r="L5197">
        <f>_xlfn.BINOM.INV(BinomTrials,_xlfn.GAMMA.INV(Table3[[#This Row],[RV gamma]],GammaShape2,GammaRate2)/BinomTrials,Table3[[#This Row],[RV binom]])</f>
        <v>0</v>
      </c>
      <c r="M5197" s="1">
        <f>Table3[[#This Row],[Risk 2 simulated occurences]]*_xlfn.LOGNORM.INV(Table3[[#This Row],[RV lognorm]],(LN(ImpLow2)+LN(ImpUp2))/2,(LN(ImpUp2)-LN(ImpLow2))/3.29)</f>
        <v>0</v>
      </c>
    </row>
    <row r="5198" spans="7:13">
      <c r="G5198">
        <v>0.76748113509615934</v>
      </c>
      <c r="H5198">
        <v>9.6255275000005622E-2</v>
      </c>
      <c r="I5198">
        <v>0.42502941490385188</v>
      </c>
      <c r="J5198">
        <f>_xlfn.BINOM.INV(BinomTrials,_xlfn.GAMMA.INV(Table3[[#This Row],[RV gamma]],GammaShape1,GammaRate1)/BinomTrials,Table3[[#This Row],[RV binom]])</f>
        <v>0</v>
      </c>
      <c r="K5198" s="1">
        <f>Table3[[#This Row],[Risk 1 Simulated occurences]]*_xlfn.LOGNORM.INV(Table3[[#This Row],[RV lognorm]],(LN(ImpLow1)+LN(ImpUp1))/2,(LN(ImpUp1)-LN(ImpLow1))/3.29)</f>
        <v>0</v>
      </c>
      <c r="L5198">
        <f>_xlfn.BINOM.INV(BinomTrials,_xlfn.GAMMA.INV(Table3[[#This Row],[RV gamma]],GammaShape2,GammaRate2)/BinomTrials,Table3[[#This Row],[RV binom]])</f>
        <v>0</v>
      </c>
      <c r="M5198" s="1">
        <f>Table3[[#This Row],[Risk 2 simulated occurences]]*_xlfn.LOGNORM.INV(Table3[[#This Row],[RV lognorm]],(LN(ImpLow2)+LN(ImpUp2))/2,(LN(ImpUp2)-LN(ImpLow2))/3.29)</f>
        <v>0</v>
      </c>
    </row>
    <row r="5199" spans="7:13">
      <c r="G5199">
        <v>5.5437561150378345E-2</v>
      </c>
      <c r="H5199">
        <v>0.76240692509450336</v>
      </c>
      <c r="I5199">
        <v>0.46937628903862849</v>
      </c>
      <c r="J5199">
        <f>_xlfn.BINOM.INV(BinomTrials,_xlfn.GAMMA.INV(Table3[[#This Row],[RV gamma]],GammaShape1,GammaRate1)/BinomTrials,Table3[[#This Row],[RV binom]])</f>
        <v>1</v>
      </c>
      <c r="K5199" s="1">
        <f>Table3[[#This Row],[Risk 1 Simulated occurences]]*_xlfn.LOGNORM.INV(Table3[[#This Row],[RV lognorm]],(LN(ImpLow1)+LN(ImpUp1))/2,(LN(ImpUp1)-LN(ImpLow1))/3.29)</f>
        <v>29967.122628243458</v>
      </c>
      <c r="L5199">
        <f>_xlfn.BINOM.INV(BinomTrials,_xlfn.GAMMA.INV(Table3[[#This Row],[RV gamma]],GammaShape2,GammaRate2)/BinomTrials,Table3[[#This Row],[RV binom]])</f>
        <v>0</v>
      </c>
      <c r="M5199" s="1">
        <f>Table3[[#This Row],[Risk 2 simulated occurences]]*_xlfn.LOGNORM.INV(Table3[[#This Row],[RV lognorm]],(LN(ImpLow2)+LN(ImpUp2))/2,(LN(ImpUp2)-LN(ImpLow2))/3.29)</f>
        <v>0</v>
      </c>
    </row>
    <row r="5200" spans="7:13">
      <c r="G5200">
        <v>0.73909025440881504</v>
      </c>
      <c r="H5200">
        <v>0.77319006331879181</v>
      </c>
      <c r="I5200">
        <v>0.80728987222876858</v>
      </c>
      <c r="J5200">
        <f>_xlfn.BINOM.INV(BinomTrials,_xlfn.GAMMA.INV(Table3[[#This Row],[RV gamma]],GammaShape1,GammaRate1)/BinomTrials,Table3[[#This Row],[RV binom]])</f>
        <v>1</v>
      </c>
      <c r="K5200" s="1">
        <f>Table3[[#This Row],[Risk 1 Simulated occurences]]*_xlfn.LOGNORM.INV(Table3[[#This Row],[RV lognorm]],(LN(ImpLow1)+LN(ImpUp1))/2,(LN(ImpUp1)-LN(ImpLow1))/3.29)</f>
        <v>58051.760455457312</v>
      </c>
      <c r="L5200">
        <f>_xlfn.BINOM.INV(BinomTrials,_xlfn.GAMMA.INV(Table3[[#This Row],[RV gamma]],GammaShape2,GammaRate2)/BinomTrials,Table3[[#This Row],[RV binom]])</f>
        <v>0</v>
      </c>
      <c r="M5200" s="1">
        <f>Table3[[#This Row],[Risk 2 simulated occurences]]*_xlfn.LOGNORM.INV(Table3[[#This Row],[RV lognorm]],(LN(ImpLow2)+LN(ImpUp2))/2,(LN(ImpUp2)-LN(ImpLow2))/3.29)</f>
        <v>0</v>
      </c>
    </row>
    <row r="5201" spans="7:13">
      <c r="G5201">
        <v>0.88990584895476044</v>
      </c>
      <c r="H5201">
        <v>5.3941989342655055E-3</v>
      </c>
      <c r="I5201">
        <v>0.12088254891377061</v>
      </c>
      <c r="J5201">
        <f>_xlfn.BINOM.INV(BinomTrials,_xlfn.GAMMA.INV(Table3[[#This Row],[RV gamma]],GammaShape1,GammaRate1)/BinomTrials,Table3[[#This Row],[RV binom]])</f>
        <v>0</v>
      </c>
      <c r="K5201" s="1">
        <f>Table3[[#This Row],[Risk 1 Simulated occurences]]*_xlfn.LOGNORM.INV(Table3[[#This Row],[RV lognorm]],(LN(ImpLow1)+LN(ImpUp1))/2,(LN(ImpUp1)-LN(ImpLow1))/3.29)</f>
        <v>0</v>
      </c>
      <c r="L5201">
        <f>_xlfn.BINOM.INV(BinomTrials,_xlfn.GAMMA.INV(Table3[[#This Row],[RV gamma]],GammaShape2,GammaRate2)/BinomTrials,Table3[[#This Row],[RV binom]])</f>
        <v>0</v>
      </c>
      <c r="M5201" s="1">
        <f>Table3[[#This Row],[Risk 2 simulated occurences]]*_xlfn.LOGNORM.INV(Table3[[#This Row],[RV lognorm]],(LN(ImpLow2)+LN(ImpUp2))/2,(LN(ImpUp2)-LN(ImpLow2))/3.29)</f>
        <v>0</v>
      </c>
    </row>
    <row r="5202" spans="7:13">
      <c r="G5202">
        <v>0.64760338265802864</v>
      </c>
      <c r="H5202">
        <v>0.66030148820034296</v>
      </c>
      <c r="I5202">
        <v>0.67299959374265728</v>
      </c>
      <c r="J5202">
        <f>_xlfn.BINOM.INV(BinomTrials,_xlfn.GAMMA.INV(Table3[[#This Row],[RV gamma]],GammaShape1,GammaRate1)/BinomTrials,Table3[[#This Row],[RV binom]])</f>
        <v>1</v>
      </c>
      <c r="K5202" s="1">
        <f>Table3[[#This Row],[Risk 1 Simulated occurences]]*_xlfn.LOGNORM.INV(Table3[[#This Row],[RV lognorm]],(LN(ImpLow1)+LN(ImpUp1))/2,(LN(ImpUp1)-LN(ImpLow1))/3.29)</f>
        <v>43274.732677606597</v>
      </c>
      <c r="L5202">
        <f>_xlfn.BINOM.INV(BinomTrials,_xlfn.GAMMA.INV(Table3[[#This Row],[RV gamma]],GammaShape2,GammaRate2)/BinomTrials,Table3[[#This Row],[RV binom]])</f>
        <v>0</v>
      </c>
      <c r="M5202" s="1">
        <f>Table3[[#This Row],[Risk 2 simulated occurences]]*_xlfn.LOGNORM.INV(Table3[[#This Row],[RV lognorm]],(LN(ImpLow2)+LN(ImpUp2))/2,(LN(ImpUp2)-LN(ImpLow2))/3.29)</f>
        <v>0</v>
      </c>
    </row>
    <row r="5203" spans="7:13">
      <c r="G5203">
        <v>0.27005233348815344</v>
      </c>
      <c r="H5203">
        <v>0.68711218316439171</v>
      </c>
      <c r="I5203">
        <v>0.10417203284063005</v>
      </c>
      <c r="J5203">
        <f>_xlfn.BINOM.INV(BinomTrials,_xlfn.GAMMA.INV(Table3[[#This Row],[RV gamma]],GammaShape1,GammaRate1)/BinomTrials,Table3[[#This Row],[RV binom]])</f>
        <v>1</v>
      </c>
      <c r="K5203" s="1">
        <f>Table3[[#This Row],[Risk 1 Simulated occurences]]*_xlfn.LOGNORM.INV(Table3[[#This Row],[RV lognorm]],(LN(ImpLow1)+LN(ImpUp1))/2,(LN(ImpUp1)-LN(ImpLow1))/3.29)</f>
        <v>13109.589544242832</v>
      </c>
      <c r="L5203">
        <f>_xlfn.BINOM.INV(BinomTrials,_xlfn.GAMMA.INV(Table3[[#This Row],[RV gamma]],GammaShape2,GammaRate2)/BinomTrials,Table3[[#This Row],[RV binom]])</f>
        <v>0</v>
      </c>
      <c r="M5203" s="1">
        <f>Table3[[#This Row],[Risk 2 simulated occurences]]*_xlfn.LOGNORM.INV(Table3[[#This Row],[RV lognorm]],(LN(ImpLow2)+LN(ImpUp2))/2,(LN(ImpUp2)-LN(ImpLow2))/3.29)</f>
        <v>0</v>
      </c>
    </row>
    <row r="5204" spans="7:13">
      <c r="G5204">
        <v>0.76956893539501769</v>
      </c>
      <c r="H5204">
        <v>0.29446244393217491</v>
      </c>
      <c r="I5204">
        <v>0.81935595246933213</v>
      </c>
      <c r="J5204">
        <f>_xlfn.BINOM.INV(BinomTrials,_xlfn.GAMMA.INV(Table3[[#This Row],[RV gamma]],GammaShape1,GammaRate1)/BinomTrials,Table3[[#This Row],[RV binom]])</f>
        <v>0</v>
      </c>
      <c r="K5204" s="1">
        <f>Table3[[#This Row],[Risk 1 Simulated occurences]]*_xlfn.LOGNORM.INV(Table3[[#This Row],[RV lognorm]],(LN(ImpLow1)+LN(ImpUp1))/2,(LN(ImpUp1)-LN(ImpLow1))/3.29)</f>
        <v>0</v>
      </c>
      <c r="L5204">
        <f>_xlfn.BINOM.INV(BinomTrials,_xlfn.GAMMA.INV(Table3[[#This Row],[RV gamma]],GammaShape2,GammaRate2)/BinomTrials,Table3[[#This Row],[RV binom]])</f>
        <v>0</v>
      </c>
      <c r="M5204" s="1">
        <f>Table3[[#This Row],[Risk 2 simulated occurences]]*_xlfn.LOGNORM.INV(Table3[[#This Row],[RV lognorm]],(LN(ImpLow2)+LN(ImpUp2))/2,(LN(ImpUp2)-LN(ImpLow2))/3.29)</f>
        <v>0</v>
      </c>
    </row>
    <row r="5205" spans="7:13">
      <c r="G5205">
        <v>0.14509718406251501</v>
      </c>
      <c r="H5205">
        <v>3.0295168063740791E-2</v>
      </c>
      <c r="I5205">
        <v>0.91549315206496662</v>
      </c>
      <c r="J5205">
        <f>_xlfn.BINOM.INV(BinomTrials,_xlfn.GAMMA.INV(Table3[[#This Row],[RV gamma]],GammaShape1,GammaRate1)/BinomTrials,Table3[[#This Row],[RV binom]])</f>
        <v>0</v>
      </c>
      <c r="K5205" s="1">
        <f>Table3[[#This Row],[Risk 1 Simulated occurences]]*_xlfn.LOGNORM.INV(Table3[[#This Row],[RV lognorm]],(LN(ImpLow1)+LN(ImpUp1))/2,(LN(ImpUp1)-LN(ImpLow1))/3.29)</f>
        <v>0</v>
      </c>
      <c r="L5205">
        <f>_xlfn.BINOM.INV(BinomTrials,_xlfn.GAMMA.INV(Table3[[#This Row],[RV gamma]],GammaShape2,GammaRate2)/BinomTrials,Table3[[#This Row],[RV binom]])</f>
        <v>0</v>
      </c>
      <c r="M5205" s="1">
        <f>Table3[[#This Row],[Risk 2 simulated occurences]]*_xlfn.LOGNORM.INV(Table3[[#This Row],[RV lognorm]],(LN(ImpLow2)+LN(ImpUp2))/2,(LN(ImpUp2)-LN(ImpLow2))/3.29)</f>
        <v>0</v>
      </c>
    </row>
    <row r="5206" spans="7:13">
      <c r="G5206">
        <v>0.64837253868969746</v>
      </c>
      <c r="H5206">
        <v>0.1708896472914562</v>
      </c>
      <c r="I5206">
        <v>0.69340675589321499</v>
      </c>
      <c r="J5206">
        <f>_xlfn.BINOM.INV(BinomTrials,_xlfn.GAMMA.INV(Table3[[#This Row],[RV gamma]],GammaShape1,GammaRate1)/BinomTrials,Table3[[#This Row],[RV binom]])</f>
        <v>0</v>
      </c>
      <c r="K5206" s="1">
        <f>Table3[[#This Row],[Risk 1 Simulated occurences]]*_xlfn.LOGNORM.INV(Table3[[#This Row],[RV lognorm]],(LN(ImpLow1)+LN(ImpUp1))/2,(LN(ImpUp1)-LN(ImpLow1))/3.29)</f>
        <v>0</v>
      </c>
      <c r="L5206">
        <f>_xlfn.BINOM.INV(BinomTrials,_xlfn.GAMMA.INV(Table3[[#This Row],[RV gamma]],GammaShape2,GammaRate2)/BinomTrials,Table3[[#This Row],[RV binom]])</f>
        <v>0</v>
      </c>
      <c r="M5206" s="1">
        <f>Table3[[#This Row],[Risk 2 simulated occurences]]*_xlfn.LOGNORM.INV(Table3[[#This Row],[RV lognorm]],(LN(ImpLow2)+LN(ImpUp2))/2,(LN(ImpUp2)-LN(ImpLow2))/3.29)</f>
        <v>0</v>
      </c>
    </row>
    <row r="5207" spans="7:13">
      <c r="G5207">
        <v>0.19725775774440624</v>
      </c>
      <c r="H5207">
        <v>0.14230202750410048</v>
      </c>
      <c r="I5207">
        <v>8.7346297263794712E-2</v>
      </c>
      <c r="J5207">
        <f>_xlfn.BINOM.INV(BinomTrials,_xlfn.GAMMA.INV(Table3[[#This Row],[RV gamma]],GammaShape1,GammaRate1)/BinomTrials,Table3[[#This Row],[RV binom]])</f>
        <v>0</v>
      </c>
      <c r="K5207" s="1">
        <f>Table3[[#This Row],[Risk 1 Simulated occurences]]*_xlfn.LOGNORM.INV(Table3[[#This Row],[RV lognorm]],(LN(ImpLow1)+LN(ImpUp1))/2,(LN(ImpUp1)-LN(ImpLow1))/3.29)</f>
        <v>0</v>
      </c>
      <c r="L5207">
        <f>_xlfn.BINOM.INV(BinomTrials,_xlfn.GAMMA.INV(Table3[[#This Row],[RV gamma]],GammaShape2,GammaRate2)/BinomTrials,Table3[[#This Row],[RV binom]])</f>
        <v>0</v>
      </c>
      <c r="M5207" s="1">
        <f>Table3[[#This Row],[Risk 2 simulated occurences]]*_xlfn.LOGNORM.INV(Table3[[#This Row],[RV lognorm]],(LN(ImpLow2)+LN(ImpUp2))/2,(LN(ImpUp2)-LN(ImpLow2))/3.29)</f>
        <v>0</v>
      </c>
    </row>
    <row r="5208" spans="7:13">
      <c r="G5208">
        <v>0.31113441023562777</v>
      </c>
      <c r="H5208">
        <v>0.67017626141671849</v>
      </c>
      <c r="I5208">
        <v>2.9218112597809227E-2</v>
      </c>
      <c r="J5208">
        <f>_xlfn.BINOM.INV(BinomTrials,_xlfn.GAMMA.INV(Table3[[#This Row],[RV gamma]],GammaShape1,GammaRate1)/BinomTrials,Table3[[#This Row],[RV binom]])</f>
        <v>1</v>
      </c>
      <c r="K5208" s="1">
        <f>Table3[[#This Row],[Risk 1 Simulated occurences]]*_xlfn.LOGNORM.INV(Table3[[#This Row],[RV lognorm]],(LN(ImpLow1)+LN(ImpUp1))/2,(LN(ImpUp1)-LN(ImpLow1))/3.29)</f>
        <v>8410.0591595806309</v>
      </c>
      <c r="L5208">
        <f>_xlfn.BINOM.INV(BinomTrials,_xlfn.GAMMA.INV(Table3[[#This Row],[RV gamma]],GammaShape2,GammaRate2)/BinomTrials,Table3[[#This Row],[RV binom]])</f>
        <v>0</v>
      </c>
      <c r="M5208" s="1">
        <f>Table3[[#This Row],[Risk 2 simulated occurences]]*_xlfn.LOGNORM.INV(Table3[[#This Row],[RV lognorm]],(LN(ImpLow2)+LN(ImpUp2))/2,(LN(ImpUp2)-LN(ImpLow2))/3.29)</f>
        <v>0</v>
      </c>
    </row>
    <row r="5209" spans="7:13">
      <c r="G5209">
        <v>0.23603283019551674</v>
      </c>
      <c r="H5209">
        <v>0.65242563078758564</v>
      </c>
      <c r="I5209">
        <v>6.881843137965464E-2</v>
      </c>
      <c r="J5209">
        <f>_xlfn.BINOM.INV(BinomTrials,_xlfn.GAMMA.INV(Table3[[#This Row],[RV gamma]],GammaShape1,GammaRate1)/BinomTrials,Table3[[#This Row],[RV binom]])</f>
        <v>1</v>
      </c>
      <c r="K5209" s="1">
        <f>Table3[[#This Row],[Risk 1 Simulated occurences]]*_xlfn.LOGNORM.INV(Table3[[#This Row],[RV lognorm]],(LN(ImpLow1)+LN(ImpUp1))/2,(LN(ImpUp1)-LN(ImpLow1))/3.29)</f>
        <v>11187.651912382444</v>
      </c>
      <c r="L5209">
        <f>_xlfn.BINOM.INV(BinomTrials,_xlfn.GAMMA.INV(Table3[[#This Row],[RV gamma]],GammaShape2,GammaRate2)/BinomTrials,Table3[[#This Row],[RV binom]])</f>
        <v>0</v>
      </c>
      <c r="M5209" s="1">
        <f>Table3[[#This Row],[Risk 2 simulated occurences]]*_xlfn.LOGNORM.INV(Table3[[#This Row],[RV lognorm]],(LN(ImpLow2)+LN(ImpUp2))/2,(LN(ImpUp2)-LN(ImpLow2))/3.29)</f>
        <v>0</v>
      </c>
    </row>
    <row r="5210" spans="7:13">
      <c r="G5210">
        <v>3.7770960497563221E-3</v>
      </c>
      <c r="H5210">
        <v>0.31757664695269272</v>
      </c>
      <c r="I5210">
        <v>0.63137619785562915</v>
      </c>
      <c r="J5210">
        <f>_xlfn.BINOM.INV(BinomTrials,_xlfn.GAMMA.INV(Table3[[#This Row],[RV gamma]],GammaShape1,GammaRate1)/BinomTrials,Table3[[#This Row],[RV binom]])</f>
        <v>0</v>
      </c>
      <c r="K5210" s="1">
        <f>Table3[[#This Row],[Risk 1 Simulated occurences]]*_xlfn.LOGNORM.INV(Table3[[#This Row],[RV lognorm]],(LN(ImpLow1)+LN(ImpUp1))/2,(LN(ImpUp1)-LN(ImpLow1))/3.29)</f>
        <v>0</v>
      </c>
      <c r="L5210">
        <f>_xlfn.BINOM.INV(BinomTrials,_xlfn.GAMMA.INV(Table3[[#This Row],[RV gamma]],GammaShape2,GammaRate2)/BinomTrials,Table3[[#This Row],[RV binom]])</f>
        <v>0</v>
      </c>
      <c r="M5210" s="1">
        <f>Table3[[#This Row],[Risk 2 simulated occurences]]*_xlfn.LOGNORM.INV(Table3[[#This Row],[RV lognorm]],(LN(ImpLow2)+LN(ImpUp2))/2,(LN(ImpUp2)-LN(ImpLow2))/3.29)</f>
        <v>0</v>
      </c>
    </row>
    <row r="5211" spans="7:13">
      <c r="G5211">
        <v>0.4816533082545052</v>
      </c>
      <c r="H5211">
        <v>0.51070533390655426</v>
      </c>
      <c r="I5211">
        <v>0.53975735955860338</v>
      </c>
      <c r="J5211">
        <f>_xlfn.BINOM.INV(BinomTrials,_xlfn.GAMMA.INV(Table3[[#This Row],[RV gamma]],GammaShape1,GammaRate1)/BinomTrials,Table3[[#This Row],[RV binom]])</f>
        <v>0</v>
      </c>
      <c r="K5211" s="1">
        <f>Table3[[#This Row],[Risk 1 Simulated occurences]]*_xlfn.LOGNORM.INV(Table3[[#This Row],[RV lognorm]],(LN(ImpLow1)+LN(ImpUp1))/2,(LN(ImpUp1)-LN(ImpLow1))/3.29)</f>
        <v>0</v>
      </c>
      <c r="L5211">
        <f>_xlfn.BINOM.INV(BinomTrials,_xlfn.GAMMA.INV(Table3[[#This Row],[RV gamma]],GammaShape2,GammaRate2)/BinomTrials,Table3[[#This Row],[RV binom]])</f>
        <v>0</v>
      </c>
      <c r="M5211" s="1">
        <f>Table3[[#This Row],[Risk 2 simulated occurences]]*_xlfn.LOGNORM.INV(Table3[[#This Row],[RV lognorm]],(LN(ImpLow2)+LN(ImpUp2))/2,(LN(ImpUp2)-LN(ImpLow2))/3.29)</f>
        <v>0</v>
      </c>
    </row>
    <row r="5212" spans="7:13">
      <c r="G5212">
        <v>0.14715183346865318</v>
      </c>
      <c r="H5212">
        <v>0.42454696745823461</v>
      </c>
      <c r="I5212">
        <v>0.7019421014478161</v>
      </c>
      <c r="J5212">
        <f>_xlfn.BINOM.INV(BinomTrials,_xlfn.GAMMA.INV(Table3[[#This Row],[RV gamma]],GammaShape1,GammaRate1)/BinomTrials,Table3[[#This Row],[RV binom]])</f>
        <v>0</v>
      </c>
      <c r="K5212" s="1">
        <f>Table3[[#This Row],[Risk 1 Simulated occurences]]*_xlfn.LOGNORM.INV(Table3[[#This Row],[RV lognorm]],(LN(ImpLow1)+LN(ImpUp1))/2,(LN(ImpUp1)-LN(ImpLow1))/3.29)</f>
        <v>0</v>
      </c>
      <c r="L5212">
        <f>_xlfn.BINOM.INV(BinomTrials,_xlfn.GAMMA.INV(Table3[[#This Row],[RV gamma]],GammaShape2,GammaRate2)/BinomTrials,Table3[[#This Row],[RV binom]])</f>
        <v>0</v>
      </c>
      <c r="M5212" s="1">
        <f>Table3[[#This Row],[Risk 2 simulated occurences]]*_xlfn.LOGNORM.INV(Table3[[#This Row],[RV lognorm]],(LN(ImpLow2)+LN(ImpUp2))/2,(LN(ImpUp2)-LN(ImpLow2))/3.29)</f>
        <v>0</v>
      </c>
    </row>
    <row r="5213" spans="7:13">
      <c r="G5213">
        <v>0.18086510765406541</v>
      </c>
      <c r="H5213">
        <v>0.36088207054924315</v>
      </c>
      <c r="I5213">
        <v>0.54089903344442092</v>
      </c>
      <c r="J5213">
        <f>_xlfn.BINOM.INV(BinomTrials,_xlfn.GAMMA.INV(Table3[[#This Row],[RV gamma]],GammaShape1,GammaRate1)/BinomTrials,Table3[[#This Row],[RV binom]])</f>
        <v>0</v>
      </c>
      <c r="K5213" s="1">
        <f>Table3[[#This Row],[Risk 1 Simulated occurences]]*_xlfn.LOGNORM.INV(Table3[[#This Row],[RV lognorm]],(LN(ImpLow1)+LN(ImpUp1))/2,(LN(ImpUp1)-LN(ImpLow1))/3.29)</f>
        <v>0</v>
      </c>
      <c r="L5213">
        <f>_xlfn.BINOM.INV(BinomTrials,_xlfn.GAMMA.INV(Table3[[#This Row],[RV gamma]],GammaShape2,GammaRate2)/BinomTrials,Table3[[#This Row],[RV binom]])</f>
        <v>0</v>
      </c>
      <c r="M5213" s="1">
        <f>Table3[[#This Row],[Risk 2 simulated occurences]]*_xlfn.LOGNORM.INV(Table3[[#This Row],[RV lognorm]],(LN(ImpLow2)+LN(ImpUp2))/2,(LN(ImpUp2)-LN(ImpLow2))/3.29)</f>
        <v>0</v>
      </c>
    </row>
    <row r="5214" spans="7:13">
      <c r="G5214">
        <v>0.79986434187733768</v>
      </c>
      <c r="H5214">
        <v>0.34495972112983453</v>
      </c>
      <c r="I5214">
        <v>0.89005510038233138</v>
      </c>
      <c r="J5214">
        <f>_xlfn.BINOM.INV(BinomTrials,_xlfn.GAMMA.INV(Table3[[#This Row],[RV gamma]],GammaShape1,GammaRate1)/BinomTrials,Table3[[#This Row],[RV binom]])</f>
        <v>0</v>
      </c>
      <c r="K5214" s="1">
        <f>Table3[[#This Row],[Risk 1 Simulated occurences]]*_xlfn.LOGNORM.INV(Table3[[#This Row],[RV lognorm]],(LN(ImpLow1)+LN(ImpUp1))/2,(LN(ImpUp1)-LN(ImpLow1))/3.29)</f>
        <v>0</v>
      </c>
      <c r="L5214">
        <f>_xlfn.BINOM.INV(BinomTrials,_xlfn.GAMMA.INV(Table3[[#This Row],[RV gamma]],GammaShape2,GammaRate2)/BinomTrials,Table3[[#This Row],[RV binom]])</f>
        <v>0</v>
      </c>
      <c r="M5214" s="1">
        <f>Table3[[#This Row],[Risk 2 simulated occurences]]*_xlfn.LOGNORM.INV(Table3[[#This Row],[RV lognorm]],(LN(ImpLow2)+LN(ImpUp2))/2,(LN(ImpUp2)-LN(ImpLow2))/3.29)</f>
        <v>0</v>
      </c>
    </row>
    <row r="5215" spans="7:13">
      <c r="G5215">
        <v>0.31999393241479712</v>
      </c>
      <c r="H5215">
        <v>0.73803302912881275</v>
      </c>
      <c r="I5215">
        <v>0.15607212584282837</v>
      </c>
      <c r="J5215">
        <f>_xlfn.BINOM.INV(BinomTrials,_xlfn.GAMMA.INV(Table3[[#This Row],[RV gamma]],GammaShape1,GammaRate1)/BinomTrials,Table3[[#This Row],[RV binom]])</f>
        <v>1</v>
      </c>
      <c r="K5215" s="1">
        <f>Table3[[#This Row],[Risk 1 Simulated occurences]]*_xlfn.LOGNORM.INV(Table3[[#This Row],[RV lognorm]],(LN(ImpLow1)+LN(ImpUp1))/2,(LN(ImpUp1)-LN(ImpLow1))/3.29)</f>
        <v>15587.854049332271</v>
      </c>
      <c r="L5215">
        <f>_xlfn.BINOM.INV(BinomTrials,_xlfn.GAMMA.INV(Table3[[#This Row],[RV gamma]],GammaShape2,GammaRate2)/BinomTrials,Table3[[#This Row],[RV binom]])</f>
        <v>0</v>
      </c>
      <c r="M5215" s="1">
        <f>Table3[[#This Row],[Risk 2 simulated occurences]]*_xlfn.LOGNORM.INV(Table3[[#This Row],[RV lognorm]],(LN(ImpLow2)+LN(ImpUp2))/2,(LN(ImpUp2)-LN(ImpLow2))/3.29)</f>
        <v>0</v>
      </c>
    </row>
    <row r="5216" spans="7:13">
      <c r="G5216">
        <v>0.13802209549491393</v>
      </c>
      <c r="H5216">
        <v>0.1211205679555985</v>
      </c>
      <c r="I5216">
        <v>0.10421904041628309</v>
      </c>
      <c r="J5216">
        <f>_xlfn.BINOM.INV(BinomTrials,_xlfn.GAMMA.INV(Table3[[#This Row],[RV gamma]],GammaShape1,GammaRate1)/BinomTrials,Table3[[#This Row],[RV binom]])</f>
        <v>0</v>
      </c>
      <c r="K5216" s="1">
        <f>Table3[[#This Row],[Risk 1 Simulated occurences]]*_xlfn.LOGNORM.INV(Table3[[#This Row],[RV lognorm]],(LN(ImpLow1)+LN(ImpUp1))/2,(LN(ImpUp1)-LN(ImpLow1))/3.29)</f>
        <v>0</v>
      </c>
      <c r="L5216">
        <f>_xlfn.BINOM.INV(BinomTrials,_xlfn.GAMMA.INV(Table3[[#This Row],[RV gamma]],GammaShape2,GammaRate2)/BinomTrials,Table3[[#This Row],[RV binom]])</f>
        <v>0</v>
      </c>
      <c r="M5216" s="1">
        <f>Table3[[#This Row],[Risk 2 simulated occurences]]*_xlfn.LOGNORM.INV(Table3[[#This Row],[RV lognorm]],(LN(ImpLow2)+LN(ImpUp2))/2,(LN(ImpUp2)-LN(ImpLow2))/3.29)</f>
        <v>0</v>
      </c>
    </row>
    <row r="5217" spans="7:13">
      <c r="G5217">
        <v>0.73735898301813707</v>
      </c>
      <c r="H5217">
        <v>0.67338562974398286</v>
      </c>
      <c r="I5217">
        <v>0.60941227646982865</v>
      </c>
      <c r="J5217">
        <f>_xlfn.BINOM.INV(BinomTrials,_xlfn.GAMMA.INV(Table3[[#This Row],[RV gamma]],GammaShape1,GammaRate1)/BinomTrials,Table3[[#This Row],[RV binom]])</f>
        <v>1</v>
      </c>
      <c r="K5217" s="1">
        <f>Table3[[#This Row],[Risk 1 Simulated occurences]]*_xlfn.LOGNORM.INV(Table3[[#This Row],[RV lognorm]],(LN(ImpLow1)+LN(ImpUp1))/2,(LN(ImpUp1)-LN(ImpLow1))/3.29)</f>
        <v>38409.080151150818</v>
      </c>
      <c r="L5217">
        <f>_xlfn.BINOM.INV(BinomTrials,_xlfn.GAMMA.INV(Table3[[#This Row],[RV gamma]],GammaShape2,GammaRate2)/BinomTrials,Table3[[#This Row],[RV binom]])</f>
        <v>0</v>
      </c>
      <c r="M5217" s="1">
        <f>Table3[[#This Row],[Risk 2 simulated occurences]]*_xlfn.LOGNORM.INV(Table3[[#This Row],[RV lognorm]],(LN(ImpLow2)+LN(ImpUp2))/2,(LN(ImpUp2)-LN(ImpLow2))/3.29)</f>
        <v>0</v>
      </c>
    </row>
    <row r="5218" spans="7:13">
      <c r="G5218">
        <v>0.79242758582924844</v>
      </c>
      <c r="H5218">
        <v>0.59227910712001808</v>
      </c>
      <c r="I5218">
        <v>0.39213062841078761</v>
      </c>
      <c r="J5218">
        <f>_xlfn.BINOM.INV(BinomTrials,_xlfn.GAMMA.INV(Table3[[#This Row],[RV gamma]],GammaShape1,GammaRate1)/BinomTrials,Table3[[#This Row],[RV binom]])</f>
        <v>1</v>
      </c>
      <c r="K5218" s="1">
        <f>Table3[[#This Row],[Risk 1 Simulated occurences]]*_xlfn.LOGNORM.INV(Table3[[#This Row],[RV lognorm]],(LN(ImpLow1)+LN(ImpUp1))/2,(LN(ImpUp1)-LN(ImpLow1))/3.29)</f>
        <v>26108.81647345997</v>
      </c>
      <c r="L5218">
        <f>_xlfn.BINOM.INV(BinomTrials,_xlfn.GAMMA.INV(Table3[[#This Row],[RV gamma]],GammaShape2,GammaRate2)/BinomTrials,Table3[[#This Row],[RV binom]])</f>
        <v>0</v>
      </c>
      <c r="M5218" s="1">
        <f>Table3[[#This Row],[Risk 2 simulated occurences]]*_xlfn.LOGNORM.INV(Table3[[#This Row],[RV lognorm]],(LN(ImpLow2)+LN(ImpUp2))/2,(LN(ImpUp2)-LN(ImpLow2))/3.29)</f>
        <v>0</v>
      </c>
    </row>
    <row r="5219" spans="7:13">
      <c r="G5219">
        <v>0.3304350321788504</v>
      </c>
      <c r="H5219">
        <v>0.43495336614314156</v>
      </c>
      <c r="I5219">
        <v>0.53947170010743273</v>
      </c>
      <c r="J5219">
        <f>_xlfn.BINOM.INV(BinomTrials,_xlfn.GAMMA.INV(Table3[[#This Row],[RV gamma]],GammaShape1,GammaRate1)/BinomTrials,Table3[[#This Row],[RV binom]])</f>
        <v>0</v>
      </c>
      <c r="K5219" s="1">
        <f>Table3[[#This Row],[Risk 1 Simulated occurences]]*_xlfn.LOGNORM.INV(Table3[[#This Row],[RV lognorm]],(LN(ImpLow1)+LN(ImpUp1))/2,(LN(ImpUp1)-LN(ImpLow1))/3.29)</f>
        <v>0</v>
      </c>
      <c r="L5219">
        <f>_xlfn.BINOM.INV(BinomTrials,_xlfn.GAMMA.INV(Table3[[#This Row],[RV gamma]],GammaShape2,GammaRate2)/BinomTrials,Table3[[#This Row],[RV binom]])</f>
        <v>0</v>
      </c>
      <c r="M5219" s="1">
        <f>Table3[[#This Row],[Risk 2 simulated occurences]]*_xlfn.LOGNORM.INV(Table3[[#This Row],[RV lognorm]],(LN(ImpLow2)+LN(ImpUp2))/2,(LN(ImpUp2)-LN(ImpLow2))/3.29)</f>
        <v>0</v>
      </c>
    </row>
    <row r="5220" spans="7:13">
      <c r="G5220">
        <v>0.62158582993856903</v>
      </c>
      <c r="H5220">
        <v>0.26122476778050174</v>
      </c>
      <c r="I5220">
        <v>0.90086370562243445</v>
      </c>
      <c r="J5220">
        <f>_xlfn.BINOM.INV(BinomTrials,_xlfn.GAMMA.INV(Table3[[#This Row],[RV gamma]],GammaShape1,GammaRate1)/BinomTrials,Table3[[#This Row],[RV binom]])</f>
        <v>0</v>
      </c>
      <c r="K5220" s="1">
        <f>Table3[[#This Row],[Risk 1 Simulated occurences]]*_xlfn.LOGNORM.INV(Table3[[#This Row],[RV lognorm]],(LN(ImpLow1)+LN(ImpUp1))/2,(LN(ImpUp1)-LN(ImpLow1))/3.29)</f>
        <v>0</v>
      </c>
      <c r="L5220">
        <f>_xlfn.BINOM.INV(BinomTrials,_xlfn.GAMMA.INV(Table3[[#This Row],[RV gamma]],GammaShape2,GammaRate2)/BinomTrials,Table3[[#This Row],[RV binom]])</f>
        <v>0</v>
      </c>
      <c r="M5220" s="1">
        <f>Table3[[#This Row],[Risk 2 simulated occurences]]*_xlfn.LOGNORM.INV(Table3[[#This Row],[RV lognorm]],(LN(ImpLow2)+LN(ImpUp2))/2,(LN(ImpUp2)-LN(ImpLow2))/3.29)</f>
        <v>0</v>
      </c>
    </row>
    <row r="5221" spans="7:13">
      <c r="G5221">
        <v>0.99304377752963624</v>
      </c>
      <c r="H5221">
        <v>0.40467208689296252</v>
      </c>
      <c r="I5221">
        <v>0.8163003962562887</v>
      </c>
      <c r="J5221">
        <f>_xlfn.BINOM.INV(BinomTrials,_xlfn.GAMMA.INV(Table3[[#This Row],[RV gamma]],GammaShape1,GammaRate1)/BinomTrials,Table3[[#This Row],[RV binom]])</f>
        <v>0</v>
      </c>
      <c r="K5221" s="1">
        <f>Table3[[#This Row],[Risk 1 Simulated occurences]]*_xlfn.LOGNORM.INV(Table3[[#This Row],[RV lognorm]],(LN(ImpLow1)+LN(ImpUp1))/2,(LN(ImpUp1)-LN(ImpLow1))/3.29)</f>
        <v>0</v>
      </c>
      <c r="L5221">
        <f>_xlfn.BINOM.INV(BinomTrials,_xlfn.GAMMA.INV(Table3[[#This Row],[RV gamma]],GammaShape2,GammaRate2)/BinomTrials,Table3[[#This Row],[RV binom]])</f>
        <v>0</v>
      </c>
      <c r="M5221" s="1">
        <f>Table3[[#This Row],[Risk 2 simulated occurences]]*_xlfn.LOGNORM.INV(Table3[[#This Row],[RV lognorm]],(LN(ImpLow2)+LN(ImpUp2))/2,(LN(ImpUp2)-LN(ImpLow2))/3.29)</f>
        <v>0</v>
      </c>
    </row>
    <row r="5222" spans="7:13">
      <c r="G5222">
        <v>8.6768940597199348E-2</v>
      </c>
      <c r="H5222">
        <v>0.32376441002067385</v>
      </c>
      <c r="I5222">
        <v>0.56075987944414829</v>
      </c>
      <c r="J5222">
        <f>_xlfn.BINOM.INV(BinomTrials,_xlfn.GAMMA.INV(Table3[[#This Row],[RV gamma]],GammaShape1,GammaRate1)/BinomTrials,Table3[[#This Row],[RV binom]])</f>
        <v>0</v>
      </c>
      <c r="K5222" s="1">
        <f>Table3[[#This Row],[Risk 1 Simulated occurences]]*_xlfn.LOGNORM.INV(Table3[[#This Row],[RV lognorm]],(LN(ImpLow1)+LN(ImpUp1))/2,(LN(ImpUp1)-LN(ImpLow1))/3.29)</f>
        <v>0</v>
      </c>
      <c r="L5222">
        <f>_xlfn.BINOM.INV(BinomTrials,_xlfn.GAMMA.INV(Table3[[#This Row],[RV gamma]],GammaShape2,GammaRate2)/BinomTrials,Table3[[#This Row],[RV binom]])</f>
        <v>0</v>
      </c>
      <c r="M5222" s="1">
        <f>Table3[[#This Row],[Risk 2 simulated occurences]]*_xlfn.LOGNORM.INV(Table3[[#This Row],[RV lognorm]],(LN(ImpLow2)+LN(ImpUp2))/2,(LN(ImpUp2)-LN(ImpLow2))/3.29)</f>
        <v>0</v>
      </c>
    </row>
    <row r="5223" spans="7:13">
      <c r="G5223">
        <v>0.32558461712933362</v>
      </c>
      <c r="H5223">
        <v>0.50843921746520293</v>
      </c>
      <c r="I5223">
        <v>0.69129381780107213</v>
      </c>
      <c r="J5223">
        <f>_xlfn.BINOM.INV(BinomTrials,_xlfn.GAMMA.INV(Table3[[#This Row],[RV gamma]],GammaShape1,GammaRate1)/BinomTrials,Table3[[#This Row],[RV binom]])</f>
        <v>0</v>
      </c>
      <c r="K5223" s="1">
        <f>Table3[[#This Row],[Risk 1 Simulated occurences]]*_xlfn.LOGNORM.INV(Table3[[#This Row],[RV lognorm]],(LN(ImpLow1)+LN(ImpUp1))/2,(LN(ImpUp1)-LN(ImpLow1))/3.29)</f>
        <v>0</v>
      </c>
      <c r="L5223">
        <f>_xlfn.BINOM.INV(BinomTrials,_xlfn.GAMMA.INV(Table3[[#This Row],[RV gamma]],GammaShape2,GammaRate2)/BinomTrials,Table3[[#This Row],[RV binom]])</f>
        <v>0</v>
      </c>
      <c r="M5223" s="1">
        <f>Table3[[#This Row],[Risk 2 simulated occurences]]*_xlfn.LOGNORM.INV(Table3[[#This Row],[RV lognorm]],(LN(ImpLow2)+LN(ImpUp2))/2,(LN(ImpUp2)-LN(ImpLow2))/3.29)</f>
        <v>0</v>
      </c>
    </row>
    <row r="5224" spans="7:13">
      <c r="G5224">
        <v>0.1006600927098934</v>
      </c>
      <c r="H5224">
        <v>0.33792793766498935</v>
      </c>
      <c r="I5224">
        <v>0.57519578262008531</v>
      </c>
      <c r="J5224">
        <f>_xlfn.BINOM.INV(BinomTrials,_xlfn.GAMMA.INV(Table3[[#This Row],[RV gamma]],GammaShape1,GammaRate1)/BinomTrials,Table3[[#This Row],[RV binom]])</f>
        <v>0</v>
      </c>
      <c r="K5224" s="1">
        <f>Table3[[#This Row],[Risk 1 Simulated occurences]]*_xlfn.LOGNORM.INV(Table3[[#This Row],[RV lognorm]],(LN(ImpLow1)+LN(ImpUp1))/2,(LN(ImpUp1)-LN(ImpLow1))/3.29)</f>
        <v>0</v>
      </c>
      <c r="L5224">
        <f>_xlfn.BINOM.INV(BinomTrials,_xlfn.GAMMA.INV(Table3[[#This Row],[RV gamma]],GammaShape2,GammaRate2)/BinomTrials,Table3[[#This Row],[RV binom]])</f>
        <v>0</v>
      </c>
      <c r="M5224" s="1">
        <f>Table3[[#This Row],[Risk 2 simulated occurences]]*_xlfn.LOGNORM.INV(Table3[[#This Row],[RV lognorm]],(LN(ImpLow2)+LN(ImpUp2))/2,(LN(ImpUp2)-LN(ImpLow2))/3.29)</f>
        <v>0</v>
      </c>
    </row>
    <row r="5225" spans="7:13">
      <c r="G5225">
        <v>0.79417817517843947</v>
      </c>
      <c r="H5225">
        <v>0.55484833547605594</v>
      </c>
      <c r="I5225">
        <v>0.31551849577367236</v>
      </c>
      <c r="J5225">
        <f>_xlfn.BINOM.INV(BinomTrials,_xlfn.GAMMA.INV(Table3[[#This Row],[RV gamma]],GammaShape1,GammaRate1)/BinomTrials,Table3[[#This Row],[RV binom]])</f>
        <v>0</v>
      </c>
      <c r="K5225" s="1">
        <f>Table3[[#This Row],[Risk 1 Simulated occurences]]*_xlfn.LOGNORM.INV(Table3[[#This Row],[RV lognorm]],(LN(ImpLow1)+LN(ImpUp1))/2,(LN(ImpUp1)-LN(ImpLow1))/3.29)</f>
        <v>0</v>
      </c>
      <c r="L5225">
        <f>_xlfn.BINOM.INV(BinomTrials,_xlfn.GAMMA.INV(Table3[[#This Row],[RV gamma]],GammaShape2,GammaRate2)/BinomTrials,Table3[[#This Row],[RV binom]])</f>
        <v>0</v>
      </c>
      <c r="M5225" s="1">
        <f>Table3[[#This Row],[Risk 2 simulated occurences]]*_xlfn.LOGNORM.INV(Table3[[#This Row],[RV lognorm]],(LN(ImpLow2)+LN(ImpUp2))/2,(LN(ImpUp2)-LN(ImpLow2))/3.29)</f>
        <v>0</v>
      </c>
    </row>
    <row r="5226" spans="7:13">
      <c r="G5226">
        <v>0.75259022403163378</v>
      </c>
      <c r="H5226">
        <v>0.33597434607146975</v>
      </c>
      <c r="I5226">
        <v>0.91935846811130573</v>
      </c>
      <c r="J5226">
        <f>_xlfn.BINOM.INV(BinomTrials,_xlfn.GAMMA.INV(Table3[[#This Row],[RV gamma]],GammaShape1,GammaRate1)/BinomTrials,Table3[[#This Row],[RV binom]])</f>
        <v>0</v>
      </c>
      <c r="K5226" s="1">
        <f>Table3[[#This Row],[Risk 1 Simulated occurences]]*_xlfn.LOGNORM.INV(Table3[[#This Row],[RV lognorm]],(LN(ImpLow1)+LN(ImpUp1))/2,(LN(ImpUp1)-LN(ImpLow1))/3.29)</f>
        <v>0</v>
      </c>
      <c r="L5226">
        <f>_xlfn.BINOM.INV(BinomTrials,_xlfn.GAMMA.INV(Table3[[#This Row],[RV gamma]],GammaShape2,GammaRate2)/BinomTrials,Table3[[#This Row],[RV binom]])</f>
        <v>0</v>
      </c>
      <c r="M5226" s="1">
        <f>Table3[[#This Row],[Risk 2 simulated occurences]]*_xlfn.LOGNORM.INV(Table3[[#This Row],[RV lognorm]],(LN(ImpLow2)+LN(ImpUp2))/2,(LN(ImpUp2)-LN(ImpLow2))/3.29)</f>
        <v>0</v>
      </c>
    </row>
    <row r="5227" spans="7:13">
      <c r="G5227">
        <v>0.78389529966930638</v>
      </c>
      <c r="H5227">
        <v>0.72083442319223401</v>
      </c>
      <c r="I5227">
        <v>0.65777354671516153</v>
      </c>
      <c r="J5227">
        <f>_xlfn.BINOM.INV(BinomTrials,_xlfn.GAMMA.INV(Table3[[#This Row],[RV gamma]],GammaShape1,GammaRate1)/BinomTrials,Table3[[#This Row],[RV binom]])</f>
        <v>1</v>
      </c>
      <c r="K5227" s="1">
        <f>Table3[[#This Row],[Risk 1 Simulated occurences]]*_xlfn.LOGNORM.INV(Table3[[#This Row],[RV lognorm]],(LN(ImpLow1)+LN(ImpUp1))/2,(LN(ImpUp1)-LN(ImpLow1))/3.29)</f>
        <v>42026.585202043716</v>
      </c>
      <c r="L5227">
        <f>_xlfn.BINOM.INV(BinomTrials,_xlfn.GAMMA.INV(Table3[[#This Row],[RV gamma]],GammaShape2,GammaRate2)/BinomTrials,Table3[[#This Row],[RV binom]])</f>
        <v>0</v>
      </c>
      <c r="M5227" s="1">
        <f>Table3[[#This Row],[Risk 2 simulated occurences]]*_xlfn.LOGNORM.INV(Table3[[#This Row],[RV lognorm]],(LN(ImpLow2)+LN(ImpUp2))/2,(LN(ImpUp2)-LN(ImpLow2))/3.29)</f>
        <v>0</v>
      </c>
    </row>
    <row r="5228" spans="7:13">
      <c r="G5228">
        <v>0.92830154203265047</v>
      </c>
      <c r="H5228">
        <v>6.4150591876427923E-2</v>
      </c>
      <c r="I5228">
        <v>0.19999964172020537</v>
      </c>
      <c r="J5228">
        <f>_xlfn.BINOM.INV(BinomTrials,_xlfn.GAMMA.INV(Table3[[#This Row],[RV gamma]],GammaShape1,GammaRate1)/BinomTrials,Table3[[#This Row],[RV binom]])</f>
        <v>0</v>
      </c>
      <c r="K5228" s="1">
        <f>Table3[[#This Row],[Risk 1 Simulated occurences]]*_xlfn.LOGNORM.INV(Table3[[#This Row],[RV lognorm]],(LN(ImpLow1)+LN(ImpUp1))/2,(LN(ImpUp1)-LN(ImpLow1))/3.29)</f>
        <v>0</v>
      </c>
      <c r="L5228">
        <f>_xlfn.BINOM.INV(BinomTrials,_xlfn.GAMMA.INV(Table3[[#This Row],[RV gamma]],GammaShape2,GammaRate2)/BinomTrials,Table3[[#This Row],[RV binom]])</f>
        <v>0</v>
      </c>
      <c r="M5228" s="1">
        <f>Table3[[#This Row],[Risk 2 simulated occurences]]*_xlfn.LOGNORM.INV(Table3[[#This Row],[RV lognorm]],(LN(ImpLow2)+LN(ImpUp2))/2,(LN(ImpUp2)-LN(ImpLow2))/3.29)</f>
        <v>0</v>
      </c>
    </row>
    <row r="5229" spans="7:13">
      <c r="G5229">
        <v>0.96401694275625838</v>
      </c>
      <c r="H5229">
        <v>0.17899766712402818</v>
      </c>
      <c r="I5229">
        <v>0.39397839149179792</v>
      </c>
      <c r="J5229">
        <f>_xlfn.BINOM.INV(BinomTrials,_xlfn.GAMMA.INV(Table3[[#This Row],[RV gamma]],GammaShape1,GammaRate1)/BinomTrials,Table3[[#This Row],[RV binom]])</f>
        <v>0</v>
      </c>
      <c r="K5229" s="1">
        <f>Table3[[#This Row],[Risk 1 Simulated occurences]]*_xlfn.LOGNORM.INV(Table3[[#This Row],[RV lognorm]],(LN(ImpLow1)+LN(ImpUp1))/2,(LN(ImpUp1)-LN(ImpLow1))/3.29)</f>
        <v>0</v>
      </c>
      <c r="L5229">
        <f>_xlfn.BINOM.INV(BinomTrials,_xlfn.GAMMA.INV(Table3[[#This Row],[RV gamma]],GammaShape2,GammaRate2)/BinomTrials,Table3[[#This Row],[RV binom]])</f>
        <v>0</v>
      </c>
      <c r="M5229" s="1">
        <f>Table3[[#This Row],[Risk 2 simulated occurences]]*_xlfn.LOGNORM.INV(Table3[[#This Row],[RV lognorm]],(LN(ImpLow2)+LN(ImpUp2))/2,(LN(ImpUp2)-LN(ImpLow2))/3.29)</f>
        <v>0</v>
      </c>
    </row>
    <row r="5230" spans="7:13">
      <c r="G5230">
        <v>0.23275690443476518</v>
      </c>
      <c r="H5230">
        <v>0.41379135354132918</v>
      </c>
      <c r="I5230">
        <v>0.5948258026478932</v>
      </c>
      <c r="J5230">
        <f>_xlfn.BINOM.INV(BinomTrials,_xlfn.GAMMA.INV(Table3[[#This Row],[RV gamma]],GammaShape1,GammaRate1)/BinomTrials,Table3[[#This Row],[RV binom]])</f>
        <v>0</v>
      </c>
      <c r="K5230" s="1">
        <f>Table3[[#This Row],[Risk 1 Simulated occurences]]*_xlfn.LOGNORM.INV(Table3[[#This Row],[RV lognorm]],(LN(ImpLow1)+LN(ImpUp1))/2,(LN(ImpUp1)-LN(ImpLow1))/3.29)</f>
        <v>0</v>
      </c>
      <c r="L5230">
        <f>_xlfn.BINOM.INV(BinomTrials,_xlfn.GAMMA.INV(Table3[[#This Row],[RV gamma]],GammaShape2,GammaRate2)/BinomTrials,Table3[[#This Row],[RV binom]])</f>
        <v>0</v>
      </c>
      <c r="M5230" s="1">
        <f>Table3[[#This Row],[Risk 2 simulated occurences]]*_xlfn.LOGNORM.INV(Table3[[#This Row],[RV lognorm]],(LN(ImpLow2)+LN(ImpUp2))/2,(LN(ImpUp2)-LN(ImpLow2))/3.29)</f>
        <v>0</v>
      </c>
    </row>
    <row r="5231" spans="7:13">
      <c r="G5231">
        <v>0.94529283509836204</v>
      </c>
      <c r="H5231">
        <v>0.59127896911989852</v>
      </c>
      <c r="I5231">
        <v>0.23726510314143501</v>
      </c>
      <c r="J5231">
        <f>_xlfn.BINOM.INV(BinomTrials,_xlfn.GAMMA.INV(Table3[[#This Row],[RV gamma]],GammaShape1,GammaRate1)/BinomTrials,Table3[[#This Row],[RV binom]])</f>
        <v>1</v>
      </c>
      <c r="K5231" s="1">
        <f>Table3[[#This Row],[Risk 1 Simulated occurences]]*_xlfn.LOGNORM.INV(Table3[[#This Row],[RV lognorm]],(LN(ImpLow1)+LN(ImpUp1))/2,(LN(ImpUp1)-LN(ImpLow1))/3.29)</f>
        <v>19170.612575697018</v>
      </c>
      <c r="L5231">
        <f>_xlfn.BINOM.INV(BinomTrials,_xlfn.GAMMA.INV(Table3[[#This Row],[RV gamma]],GammaShape2,GammaRate2)/BinomTrials,Table3[[#This Row],[RV binom]])</f>
        <v>0</v>
      </c>
      <c r="M5231" s="1">
        <f>Table3[[#This Row],[Risk 2 simulated occurences]]*_xlfn.LOGNORM.INV(Table3[[#This Row],[RV lognorm]],(LN(ImpLow2)+LN(ImpUp2))/2,(LN(ImpUp2)-LN(ImpLow2))/3.29)</f>
        <v>0</v>
      </c>
    </row>
    <row r="5232" spans="7:13">
      <c r="G5232">
        <v>0.53667949816988758</v>
      </c>
      <c r="H5232">
        <v>0.625633998134003</v>
      </c>
      <c r="I5232">
        <v>0.71458849809811842</v>
      </c>
      <c r="J5232">
        <f>_xlfn.BINOM.INV(BinomTrials,_xlfn.GAMMA.INV(Table3[[#This Row],[RV gamma]],GammaShape1,GammaRate1)/BinomTrials,Table3[[#This Row],[RV binom]])</f>
        <v>1</v>
      </c>
      <c r="K5232" s="1">
        <f>Table3[[#This Row],[Risk 1 Simulated occurences]]*_xlfn.LOGNORM.INV(Table3[[#This Row],[RV lognorm]],(LN(ImpLow1)+LN(ImpUp1))/2,(LN(ImpUp1)-LN(ImpLow1))/3.29)</f>
        <v>47020.987228050435</v>
      </c>
      <c r="L5232">
        <f>_xlfn.BINOM.INV(BinomTrials,_xlfn.GAMMA.INV(Table3[[#This Row],[RV gamma]],GammaShape2,GammaRate2)/BinomTrials,Table3[[#This Row],[RV binom]])</f>
        <v>0</v>
      </c>
      <c r="M5232" s="1">
        <f>Table3[[#This Row],[Risk 2 simulated occurences]]*_xlfn.LOGNORM.INV(Table3[[#This Row],[RV lognorm]],(LN(ImpLow2)+LN(ImpUp2))/2,(LN(ImpUp2)-LN(ImpLow2))/3.29)</f>
        <v>0</v>
      </c>
    </row>
    <row r="5233" spans="7:13">
      <c r="G5233">
        <v>0.97232574130051108</v>
      </c>
      <c r="H5233">
        <v>3.0606638188756367E-2</v>
      </c>
      <c r="I5233">
        <v>8.8887535077001686E-2</v>
      </c>
      <c r="J5233">
        <f>_xlfn.BINOM.INV(BinomTrials,_xlfn.GAMMA.INV(Table3[[#This Row],[RV gamma]],GammaShape1,GammaRate1)/BinomTrials,Table3[[#This Row],[RV binom]])</f>
        <v>0</v>
      </c>
      <c r="K5233" s="1">
        <f>Table3[[#This Row],[Risk 1 Simulated occurences]]*_xlfn.LOGNORM.INV(Table3[[#This Row],[RV lognorm]],(LN(ImpLow1)+LN(ImpUp1))/2,(LN(ImpUp1)-LN(ImpLow1))/3.29)</f>
        <v>0</v>
      </c>
      <c r="L5233">
        <f>_xlfn.BINOM.INV(BinomTrials,_xlfn.GAMMA.INV(Table3[[#This Row],[RV gamma]],GammaShape2,GammaRate2)/BinomTrials,Table3[[#This Row],[RV binom]])</f>
        <v>0</v>
      </c>
      <c r="M5233" s="1">
        <f>Table3[[#This Row],[Risk 2 simulated occurences]]*_xlfn.LOGNORM.INV(Table3[[#This Row],[RV lognorm]],(LN(ImpLow2)+LN(ImpUp2))/2,(LN(ImpUp2)-LN(ImpLow2))/3.29)</f>
        <v>0</v>
      </c>
    </row>
    <row r="5234" spans="7:13">
      <c r="G5234">
        <v>0.87873403768927516</v>
      </c>
      <c r="H5234">
        <v>0.40576803842828052</v>
      </c>
      <c r="I5234">
        <v>0.93280203916728588</v>
      </c>
      <c r="J5234">
        <f>_xlfn.BINOM.INV(BinomTrials,_xlfn.GAMMA.INV(Table3[[#This Row],[RV gamma]],GammaShape1,GammaRate1)/BinomTrials,Table3[[#This Row],[RV binom]])</f>
        <v>0</v>
      </c>
      <c r="K5234" s="1">
        <f>Table3[[#This Row],[Risk 1 Simulated occurences]]*_xlfn.LOGNORM.INV(Table3[[#This Row],[RV lognorm]],(LN(ImpLow1)+LN(ImpUp1))/2,(LN(ImpUp1)-LN(ImpLow1))/3.29)</f>
        <v>0</v>
      </c>
      <c r="L5234">
        <f>_xlfn.BINOM.INV(BinomTrials,_xlfn.GAMMA.INV(Table3[[#This Row],[RV gamma]],GammaShape2,GammaRate2)/BinomTrials,Table3[[#This Row],[RV binom]])</f>
        <v>0</v>
      </c>
      <c r="M5234" s="1">
        <f>Table3[[#This Row],[Risk 2 simulated occurences]]*_xlfn.LOGNORM.INV(Table3[[#This Row],[RV lognorm]],(LN(ImpLow2)+LN(ImpUp2))/2,(LN(ImpUp2)-LN(ImpLow2))/3.29)</f>
        <v>0</v>
      </c>
    </row>
    <row r="5235" spans="7:13">
      <c r="G5235">
        <v>0.88297144364703983</v>
      </c>
      <c r="H5235">
        <v>0.74342186411070721</v>
      </c>
      <c r="I5235">
        <v>0.6038722845743747</v>
      </c>
      <c r="J5235">
        <f>_xlfn.BINOM.INV(BinomTrials,_xlfn.GAMMA.INV(Table3[[#This Row],[RV gamma]],GammaShape1,GammaRate1)/BinomTrials,Table3[[#This Row],[RV binom]])</f>
        <v>1</v>
      </c>
      <c r="K5235" s="1">
        <f>Table3[[#This Row],[Risk 1 Simulated occurences]]*_xlfn.LOGNORM.INV(Table3[[#This Row],[RV lognorm]],(LN(ImpLow1)+LN(ImpUp1))/2,(LN(ImpUp1)-LN(ImpLow1))/3.29)</f>
        <v>38023.807958189296</v>
      </c>
      <c r="L5235">
        <f>_xlfn.BINOM.INV(BinomTrials,_xlfn.GAMMA.INV(Table3[[#This Row],[RV gamma]],GammaShape2,GammaRate2)/BinomTrials,Table3[[#This Row],[RV binom]])</f>
        <v>0</v>
      </c>
      <c r="M5235" s="1">
        <f>Table3[[#This Row],[Risk 2 simulated occurences]]*_xlfn.LOGNORM.INV(Table3[[#This Row],[RV lognorm]],(LN(ImpLow2)+LN(ImpUp2))/2,(LN(ImpUp2)-LN(ImpLow2))/3.29)</f>
        <v>0</v>
      </c>
    </row>
    <row r="5236" spans="7:13">
      <c r="G5236">
        <v>0.10105337579783676</v>
      </c>
      <c r="H5236">
        <v>0.69127010865661787</v>
      </c>
      <c r="I5236">
        <v>0.28148684151539899</v>
      </c>
      <c r="J5236">
        <f>_xlfn.BINOM.INV(BinomTrials,_xlfn.GAMMA.INV(Table3[[#This Row],[RV gamma]],GammaShape1,GammaRate1)/BinomTrials,Table3[[#This Row],[RV binom]])</f>
        <v>1</v>
      </c>
      <c r="K5236" s="1">
        <f>Table3[[#This Row],[Risk 1 Simulated occurences]]*_xlfn.LOGNORM.INV(Table3[[#This Row],[RV lognorm]],(LN(ImpLow1)+LN(ImpUp1))/2,(LN(ImpUp1)-LN(ImpLow1))/3.29)</f>
        <v>21095.282107693401</v>
      </c>
      <c r="L5236">
        <f>_xlfn.BINOM.INV(BinomTrials,_xlfn.GAMMA.INV(Table3[[#This Row],[RV gamma]],GammaShape2,GammaRate2)/BinomTrials,Table3[[#This Row],[RV binom]])</f>
        <v>0</v>
      </c>
      <c r="M5236" s="1">
        <f>Table3[[#This Row],[Risk 2 simulated occurences]]*_xlfn.LOGNORM.INV(Table3[[#This Row],[RV lognorm]],(LN(ImpLow2)+LN(ImpUp2))/2,(LN(ImpUp2)-LN(ImpLow2))/3.29)</f>
        <v>0</v>
      </c>
    </row>
    <row r="5237" spans="7:13">
      <c r="G5237">
        <v>0.40408703424226822</v>
      </c>
      <c r="H5237">
        <v>0.17671619177643033</v>
      </c>
      <c r="I5237">
        <v>0.94934534931059245</v>
      </c>
      <c r="J5237">
        <f>_xlfn.BINOM.INV(BinomTrials,_xlfn.GAMMA.INV(Table3[[#This Row],[RV gamma]],GammaShape1,GammaRate1)/BinomTrials,Table3[[#This Row],[RV binom]])</f>
        <v>0</v>
      </c>
      <c r="K5237" s="1">
        <f>Table3[[#This Row],[Risk 1 Simulated occurences]]*_xlfn.LOGNORM.INV(Table3[[#This Row],[RV lognorm]],(LN(ImpLow1)+LN(ImpUp1))/2,(LN(ImpUp1)-LN(ImpLow1))/3.29)</f>
        <v>0</v>
      </c>
      <c r="L5237">
        <f>_xlfn.BINOM.INV(BinomTrials,_xlfn.GAMMA.INV(Table3[[#This Row],[RV gamma]],GammaShape2,GammaRate2)/BinomTrials,Table3[[#This Row],[RV binom]])</f>
        <v>0</v>
      </c>
      <c r="M5237" s="1">
        <f>Table3[[#This Row],[Risk 2 simulated occurences]]*_xlfn.LOGNORM.INV(Table3[[#This Row],[RV lognorm]],(LN(ImpLow2)+LN(ImpUp2))/2,(LN(ImpUp2)-LN(ImpLow2))/3.29)</f>
        <v>0</v>
      </c>
    </row>
    <row r="5238" spans="7:13">
      <c r="G5238">
        <v>0.49078450980167115</v>
      </c>
      <c r="H5238">
        <v>6.9035186464449005E-2</v>
      </c>
      <c r="I5238">
        <v>0.64728586312722691</v>
      </c>
      <c r="J5238">
        <f>_xlfn.BINOM.INV(BinomTrials,_xlfn.GAMMA.INV(Table3[[#This Row],[RV gamma]],GammaShape1,GammaRate1)/BinomTrials,Table3[[#This Row],[RV binom]])</f>
        <v>0</v>
      </c>
      <c r="K5238" s="1">
        <f>Table3[[#This Row],[Risk 1 Simulated occurences]]*_xlfn.LOGNORM.INV(Table3[[#This Row],[RV lognorm]],(LN(ImpLow1)+LN(ImpUp1))/2,(LN(ImpUp1)-LN(ImpLow1))/3.29)</f>
        <v>0</v>
      </c>
      <c r="L5238">
        <f>_xlfn.BINOM.INV(BinomTrials,_xlfn.GAMMA.INV(Table3[[#This Row],[RV gamma]],GammaShape2,GammaRate2)/BinomTrials,Table3[[#This Row],[RV binom]])</f>
        <v>0</v>
      </c>
      <c r="M5238" s="1">
        <f>Table3[[#This Row],[Risk 2 simulated occurences]]*_xlfn.LOGNORM.INV(Table3[[#This Row],[RV lognorm]],(LN(ImpLow2)+LN(ImpUp2))/2,(LN(ImpUp2)-LN(ImpLow2))/3.29)</f>
        <v>0</v>
      </c>
    </row>
    <row r="5239" spans="7:13">
      <c r="G5239">
        <v>0.61525623668695628</v>
      </c>
      <c r="H5239">
        <v>0.27437890799454362</v>
      </c>
      <c r="I5239">
        <v>0.93350157930213096</v>
      </c>
      <c r="J5239">
        <f>_xlfn.BINOM.INV(BinomTrials,_xlfn.GAMMA.INV(Table3[[#This Row],[RV gamma]],GammaShape1,GammaRate1)/BinomTrials,Table3[[#This Row],[RV binom]])</f>
        <v>0</v>
      </c>
      <c r="K5239" s="1">
        <f>Table3[[#This Row],[Risk 1 Simulated occurences]]*_xlfn.LOGNORM.INV(Table3[[#This Row],[RV lognorm]],(LN(ImpLow1)+LN(ImpUp1))/2,(LN(ImpUp1)-LN(ImpLow1))/3.29)</f>
        <v>0</v>
      </c>
      <c r="L5239">
        <f>_xlfn.BINOM.INV(BinomTrials,_xlfn.GAMMA.INV(Table3[[#This Row],[RV gamma]],GammaShape2,GammaRate2)/BinomTrials,Table3[[#This Row],[RV binom]])</f>
        <v>0</v>
      </c>
      <c r="M5239" s="1">
        <f>Table3[[#This Row],[Risk 2 simulated occurences]]*_xlfn.LOGNORM.INV(Table3[[#This Row],[RV lognorm]],(LN(ImpLow2)+LN(ImpUp2))/2,(LN(ImpUp2)-LN(ImpLow2))/3.29)</f>
        <v>0</v>
      </c>
    </row>
    <row r="5240" spans="7:13">
      <c r="G5240">
        <v>0.61156999767365394</v>
      </c>
      <c r="H5240">
        <v>0.48630666429470604</v>
      </c>
      <c r="I5240">
        <v>0.36104333091575808</v>
      </c>
      <c r="J5240">
        <f>_xlfn.BINOM.INV(BinomTrials,_xlfn.GAMMA.INV(Table3[[#This Row],[RV gamma]],GammaShape1,GammaRate1)/BinomTrials,Table3[[#This Row],[RV binom]])</f>
        <v>0</v>
      </c>
      <c r="K5240" s="1">
        <f>Table3[[#This Row],[Risk 1 Simulated occurences]]*_xlfn.LOGNORM.INV(Table3[[#This Row],[RV lognorm]],(LN(ImpLow1)+LN(ImpUp1))/2,(LN(ImpUp1)-LN(ImpLow1))/3.29)</f>
        <v>0</v>
      </c>
      <c r="L5240">
        <f>_xlfn.BINOM.INV(BinomTrials,_xlfn.GAMMA.INV(Table3[[#This Row],[RV gamma]],GammaShape2,GammaRate2)/BinomTrials,Table3[[#This Row],[RV binom]])</f>
        <v>0</v>
      </c>
      <c r="M5240" s="1">
        <f>Table3[[#This Row],[Risk 2 simulated occurences]]*_xlfn.LOGNORM.INV(Table3[[#This Row],[RV lognorm]],(LN(ImpLow2)+LN(ImpUp2))/2,(LN(ImpUp2)-LN(ImpLow2))/3.29)</f>
        <v>0</v>
      </c>
    </row>
    <row r="5241" spans="7:13">
      <c r="G5241">
        <v>0.65695090110271748</v>
      </c>
      <c r="H5241">
        <v>0.35610680112433934</v>
      </c>
      <c r="I5241">
        <v>5.5262701145961275E-2</v>
      </c>
      <c r="J5241">
        <f>_xlfn.BINOM.INV(BinomTrials,_xlfn.GAMMA.INV(Table3[[#This Row],[RV gamma]],GammaShape1,GammaRate1)/BinomTrials,Table3[[#This Row],[RV binom]])</f>
        <v>0</v>
      </c>
      <c r="K5241" s="1">
        <f>Table3[[#This Row],[Risk 1 Simulated occurences]]*_xlfn.LOGNORM.INV(Table3[[#This Row],[RV lognorm]],(LN(ImpLow1)+LN(ImpUp1))/2,(LN(ImpUp1)-LN(ImpLow1))/3.29)</f>
        <v>0</v>
      </c>
      <c r="L5241">
        <f>_xlfn.BINOM.INV(BinomTrials,_xlfn.GAMMA.INV(Table3[[#This Row],[RV gamma]],GammaShape2,GammaRate2)/BinomTrials,Table3[[#This Row],[RV binom]])</f>
        <v>0</v>
      </c>
      <c r="M5241" s="1">
        <f>Table3[[#This Row],[Risk 2 simulated occurences]]*_xlfn.LOGNORM.INV(Table3[[#This Row],[RV lognorm]],(LN(ImpLow2)+LN(ImpUp2))/2,(LN(ImpUp2)-LN(ImpLow2))/3.29)</f>
        <v>0</v>
      </c>
    </row>
    <row r="5242" spans="7:13">
      <c r="G5242">
        <v>0.3737948333722515</v>
      </c>
      <c r="H5242">
        <v>8.7006496771707437E-2</v>
      </c>
      <c r="I5242">
        <v>0.80021816017116332</v>
      </c>
      <c r="J5242">
        <f>_xlfn.BINOM.INV(BinomTrials,_xlfn.GAMMA.INV(Table3[[#This Row],[RV gamma]],GammaShape1,GammaRate1)/BinomTrials,Table3[[#This Row],[RV binom]])</f>
        <v>0</v>
      </c>
      <c r="K5242" s="1">
        <f>Table3[[#This Row],[Risk 1 Simulated occurences]]*_xlfn.LOGNORM.INV(Table3[[#This Row],[RV lognorm]],(LN(ImpLow1)+LN(ImpUp1))/2,(LN(ImpUp1)-LN(ImpLow1))/3.29)</f>
        <v>0</v>
      </c>
      <c r="L5242">
        <f>_xlfn.BINOM.INV(BinomTrials,_xlfn.GAMMA.INV(Table3[[#This Row],[RV gamma]],GammaShape2,GammaRate2)/BinomTrials,Table3[[#This Row],[RV binom]])</f>
        <v>0</v>
      </c>
      <c r="M5242" s="1">
        <f>Table3[[#This Row],[Risk 2 simulated occurences]]*_xlfn.LOGNORM.INV(Table3[[#This Row],[RV lognorm]],(LN(ImpLow2)+LN(ImpUp2))/2,(LN(ImpUp2)-LN(ImpLow2))/3.29)</f>
        <v>0</v>
      </c>
    </row>
    <row r="5243" spans="7:13">
      <c r="G5243">
        <v>0.36976448743127494</v>
      </c>
      <c r="H5243">
        <v>0.31819124208679017</v>
      </c>
      <c r="I5243">
        <v>0.26661799674230535</v>
      </c>
      <c r="J5243">
        <f>_xlfn.BINOM.INV(BinomTrials,_xlfn.GAMMA.INV(Table3[[#This Row],[RV gamma]],GammaShape1,GammaRate1)/BinomTrials,Table3[[#This Row],[RV binom]])</f>
        <v>0</v>
      </c>
      <c r="K5243" s="1">
        <f>Table3[[#This Row],[Risk 1 Simulated occurences]]*_xlfn.LOGNORM.INV(Table3[[#This Row],[RV lognorm]],(LN(ImpLow1)+LN(ImpUp1))/2,(LN(ImpUp1)-LN(ImpLow1))/3.29)</f>
        <v>0</v>
      </c>
      <c r="L5243">
        <f>_xlfn.BINOM.INV(BinomTrials,_xlfn.GAMMA.INV(Table3[[#This Row],[RV gamma]],GammaShape2,GammaRate2)/BinomTrials,Table3[[#This Row],[RV binom]])</f>
        <v>0</v>
      </c>
      <c r="M5243" s="1">
        <f>Table3[[#This Row],[Risk 2 simulated occurences]]*_xlfn.LOGNORM.INV(Table3[[#This Row],[RV lognorm]],(LN(ImpLow2)+LN(ImpUp2))/2,(LN(ImpUp2)-LN(ImpLow2))/3.29)</f>
        <v>0</v>
      </c>
    </row>
    <row r="5244" spans="7:13">
      <c r="G5244">
        <v>0.63174025743815132</v>
      </c>
      <c r="H5244">
        <v>0.84020575268203657</v>
      </c>
      <c r="I5244">
        <v>4.8671247925921923E-2</v>
      </c>
      <c r="J5244">
        <f>_xlfn.BINOM.INV(BinomTrials,_xlfn.GAMMA.INV(Table3[[#This Row],[RV gamma]],GammaShape1,GammaRate1)/BinomTrials,Table3[[#This Row],[RV binom]])</f>
        <v>1</v>
      </c>
      <c r="K5244" s="1">
        <f>Table3[[#This Row],[Risk 1 Simulated occurences]]*_xlfn.LOGNORM.INV(Table3[[#This Row],[RV lognorm]],(LN(ImpLow1)+LN(ImpUp1))/2,(LN(ImpUp1)-LN(ImpLow1))/3.29)</f>
        <v>9910.2890149709365</v>
      </c>
      <c r="L5244">
        <f>_xlfn.BINOM.INV(BinomTrials,_xlfn.GAMMA.INV(Table3[[#This Row],[RV gamma]],GammaShape2,GammaRate2)/BinomTrials,Table3[[#This Row],[RV binom]])</f>
        <v>1</v>
      </c>
      <c r="M5244" s="1">
        <f>Table3[[#This Row],[Risk 2 simulated occurences]]*_xlfn.LOGNORM.INV(Table3[[#This Row],[RV lognorm]],(LN(ImpLow2)+LN(ImpUp2))/2,(LN(ImpUp2)-LN(ImpLow2))/3.29)</f>
        <v>991028.90149709233</v>
      </c>
    </row>
    <row r="5245" spans="7:13">
      <c r="G5245">
        <v>0.65850676300865918</v>
      </c>
      <c r="H5245">
        <v>0.33808532698922106</v>
      </c>
      <c r="I5245">
        <v>1.7663890969783016E-2</v>
      </c>
      <c r="J5245">
        <f>_xlfn.BINOM.INV(BinomTrials,_xlfn.GAMMA.INV(Table3[[#This Row],[RV gamma]],GammaShape1,GammaRate1)/BinomTrials,Table3[[#This Row],[RV binom]])</f>
        <v>0</v>
      </c>
      <c r="K5245" s="1">
        <f>Table3[[#This Row],[Risk 1 Simulated occurences]]*_xlfn.LOGNORM.INV(Table3[[#This Row],[RV lognorm]],(LN(ImpLow1)+LN(ImpUp1))/2,(LN(ImpUp1)-LN(ImpLow1))/3.29)</f>
        <v>0</v>
      </c>
      <c r="L5245">
        <f>_xlfn.BINOM.INV(BinomTrials,_xlfn.GAMMA.INV(Table3[[#This Row],[RV gamma]],GammaShape2,GammaRate2)/BinomTrials,Table3[[#This Row],[RV binom]])</f>
        <v>0</v>
      </c>
      <c r="M5245" s="1">
        <f>Table3[[#This Row],[Risk 2 simulated occurences]]*_xlfn.LOGNORM.INV(Table3[[#This Row],[RV lognorm]],(LN(ImpLow2)+LN(ImpUp2))/2,(LN(ImpUp2)-LN(ImpLow2))/3.29)</f>
        <v>0</v>
      </c>
    </row>
    <row r="5246" spans="7:13">
      <c r="G5246">
        <v>0.52316588653398954</v>
      </c>
      <c r="H5246">
        <v>0.20009070783857755</v>
      </c>
      <c r="I5246">
        <v>0.87701552914316561</v>
      </c>
      <c r="J5246">
        <f>_xlfn.BINOM.INV(BinomTrials,_xlfn.GAMMA.INV(Table3[[#This Row],[RV gamma]],GammaShape1,GammaRate1)/BinomTrials,Table3[[#This Row],[RV binom]])</f>
        <v>0</v>
      </c>
      <c r="K5246" s="1">
        <f>Table3[[#This Row],[Risk 1 Simulated occurences]]*_xlfn.LOGNORM.INV(Table3[[#This Row],[RV lognorm]],(LN(ImpLow1)+LN(ImpUp1))/2,(LN(ImpUp1)-LN(ImpLow1))/3.29)</f>
        <v>0</v>
      </c>
      <c r="L5246">
        <f>_xlfn.BINOM.INV(BinomTrials,_xlfn.GAMMA.INV(Table3[[#This Row],[RV gamma]],GammaShape2,GammaRate2)/BinomTrials,Table3[[#This Row],[RV binom]])</f>
        <v>0</v>
      </c>
      <c r="M5246" s="1">
        <f>Table3[[#This Row],[Risk 2 simulated occurences]]*_xlfn.LOGNORM.INV(Table3[[#This Row],[RV lognorm]],(LN(ImpLow2)+LN(ImpUp2))/2,(LN(ImpUp2)-LN(ImpLow2))/3.29)</f>
        <v>0</v>
      </c>
    </row>
    <row r="5247" spans="7:13">
      <c r="G5247">
        <v>0.84905497676183239</v>
      </c>
      <c r="H5247">
        <v>0.9245266429728487</v>
      </c>
      <c r="I5247">
        <v>0.99999830918386501</v>
      </c>
      <c r="J5247">
        <f>_xlfn.BINOM.INV(BinomTrials,_xlfn.GAMMA.INV(Table3[[#This Row],[RV gamma]],GammaShape1,GammaRate1)/BinomTrials,Table3[[#This Row],[RV binom]])</f>
        <v>2</v>
      </c>
      <c r="K5247" s="1">
        <f>Table3[[#This Row],[Risk 1 Simulated occurences]]*_xlfn.LOGNORM.INV(Table3[[#This Row],[RV lognorm]],(LN(ImpLow1)+LN(ImpUp1))/2,(LN(ImpUp1)-LN(ImpLow1))/3.29)</f>
        <v>1633947.4295225937</v>
      </c>
      <c r="L5247">
        <f>_xlfn.BINOM.INV(BinomTrials,_xlfn.GAMMA.INV(Table3[[#This Row],[RV gamma]],GammaShape2,GammaRate2)/BinomTrials,Table3[[#This Row],[RV binom]])</f>
        <v>1</v>
      </c>
      <c r="M5247" s="1">
        <f>Table3[[#This Row],[Risk 2 simulated occurences]]*_xlfn.LOGNORM.INV(Table3[[#This Row],[RV lognorm]],(LN(ImpLow2)+LN(ImpUp2))/2,(LN(ImpUp2)-LN(ImpLow2))/3.29)</f>
        <v>81697371.476129875</v>
      </c>
    </row>
    <row r="5248" spans="7:13">
      <c r="G5248">
        <v>6.6994436116420863E-2</v>
      </c>
      <c r="H5248">
        <v>0.51928844466772328</v>
      </c>
      <c r="I5248">
        <v>0.97158245321902559</v>
      </c>
      <c r="J5248">
        <f>_xlfn.BINOM.INV(BinomTrials,_xlfn.GAMMA.INV(Table3[[#This Row],[RV gamma]],GammaShape1,GammaRate1)/BinomTrials,Table3[[#This Row],[RV binom]])</f>
        <v>0</v>
      </c>
      <c r="K5248" s="1">
        <f>Table3[[#This Row],[Risk 1 Simulated occurences]]*_xlfn.LOGNORM.INV(Table3[[#This Row],[RV lognorm]],(LN(ImpLow1)+LN(ImpUp1))/2,(LN(ImpUp1)-LN(ImpLow1))/3.29)</f>
        <v>0</v>
      </c>
      <c r="L5248">
        <f>_xlfn.BINOM.INV(BinomTrials,_xlfn.GAMMA.INV(Table3[[#This Row],[RV gamma]],GammaShape2,GammaRate2)/BinomTrials,Table3[[#This Row],[RV binom]])</f>
        <v>0</v>
      </c>
      <c r="M5248" s="1">
        <f>Table3[[#This Row],[Risk 2 simulated occurences]]*_xlfn.LOGNORM.INV(Table3[[#This Row],[RV lognorm]],(LN(ImpLow2)+LN(ImpUp2))/2,(LN(ImpUp2)-LN(ImpLow2))/3.29)</f>
        <v>0</v>
      </c>
    </row>
    <row r="5249" spans="7:13">
      <c r="G5249">
        <v>0.97548780868551122</v>
      </c>
      <c r="H5249">
        <v>0.68088953042444289</v>
      </c>
      <c r="I5249">
        <v>0.38629125216337445</v>
      </c>
      <c r="J5249">
        <f>_xlfn.BINOM.INV(BinomTrials,_xlfn.GAMMA.INV(Table3[[#This Row],[RV gamma]],GammaShape1,GammaRate1)/BinomTrials,Table3[[#This Row],[RV binom]])</f>
        <v>1</v>
      </c>
      <c r="K5249" s="1">
        <f>Table3[[#This Row],[Risk 1 Simulated occurences]]*_xlfn.LOGNORM.INV(Table3[[#This Row],[RV lognorm]],(LN(ImpLow1)+LN(ImpUp1))/2,(LN(ImpUp1)-LN(ImpLow1))/3.29)</f>
        <v>25832.027970441526</v>
      </c>
      <c r="L5249">
        <f>_xlfn.BINOM.INV(BinomTrials,_xlfn.GAMMA.INV(Table3[[#This Row],[RV gamma]],GammaShape2,GammaRate2)/BinomTrials,Table3[[#This Row],[RV binom]])</f>
        <v>0</v>
      </c>
      <c r="M5249" s="1">
        <f>Table3[[#This Row],[Risk 2 simulated occurences]]*_xlfn.LOGNORM.INV(Table3[[#This Row],[RV lognorm]],(LN(ImpLow2)+LN(ImpUp2))/2,(LN(ImpUp2)-LN(ImpLow2))/3.29)</f>
        <v>0</v>
      </c>
    </row>
    <row r="5250" spans="7:13">
      <c r="G5250">
        <v>2.360057738777277E-2</v>
      </c>
      <c r="H5250">
        <v>0.71033784361106245</v>
      </c>
      <c r="I5250">
        <v>0.39707510983435207</v>
      </c>
      <c r="J5250">
        <f>_xlfn.BINOM.INV(BinomTrials,_xlfn.GAMMA.INV(Table3[[#This Row],[RV gamma]],GammaShape1,GammaRate1)/BinomTrials,Table3[[#This Row],[RV binom]])</f>
        <v>0</v>
      </c>
      <c r="K5250" s="1">
        <f>Table3[[#This Row],[Risk 1 Simulated occurences]]*_xlfn.LOGNORM.INV(Table3[[#This Row],[RV lognorm]],(LN(ImpLow1)+LN(ImpUp1))/2,(LN(ImpUp1)-LN(ImpLow1))/3.29)</f>
        <v>0</v>
      </c>
      <c r="L5250">
        <f>_xlfn.BINOM.INV(BinomTrials,_xlfn.GAMMA.INV(Table3[[#This Row],[RV gamma]],GammaShape2,GammaRate2)/BinomTrials,Table3[[#This Row],[RV binom]])</f>
        <v>0</v>
      </c>
      <c r="M5250" s="1">
        <f>Table3[[#This Row],[Risk 2 simulated occurences]]*_xlfn.LOGNORM.INV(Table3[[#This Row],[RV lognorm]],(LN(ImpLow2)+LN(ImpUp2))/2,(LN(ImpUp2)-LN(ImpLow2))/3.29)</f>
        <v>0</v>
      </c>
    </row>
    <row r="5251" spans="7:13">
      <c r="G5251">
        <v>0.65490415629693499</v>
      </c>
      <c r="H5251">
        <v>0.64813757112628667</v>
      </c>
      <c r="I5251">
        <v>0.64137098595563835</v>
      </c>
      <c r="J5251">
        <f>_xlfn.BINOM.INV(BinomTrials,_xlfn.GAMMA.INV(Table3[[#This Row],[RV gamma]],GammaShape1,GammaRate1)/BinomTrials,Table3[[#This Row],[RV binom]])</f>
        <v>1</v>
      </c>
      <c r="K5251" s="1">
        <f>Table3[[#This Row],[Risk 1 Simulated occurences]]*_xlfn.LOGNORM.INV(Table3[[#This Row],[RV lognorm]],(LN(ImpLow1)+LN(ImpUp1))/2,(LN(ImpUp1)-LN(ImpLow1))/3.29)</f>
        <v>40744.466047541289</v>
      </c>
      <c r="L5251">
        <f>_xlfn.BINOM.INV(BinomTrials,_xlfn.GAMMA.INV(Table3[[#This Row],[RV gamma]],GammaShape2,GammaRate2)/BinomTrials,Table3[[#This Row],[RV binom]])</f>
        <v>0</v>
      </c>
      <c r="M5251" s="1">
        <f>Table3[[#This Row],[Risk 2 simulated occurences]]*_xlfn.LOGNORM.INV(Table3[[#This Row],[RV lognorm]],(LN(ImpLow2)+LN(ImpUp2))/2,(LN(ImpUp2)-LN(ImpLow2))/3.29)</f>
        <v>0</v>
      </c>
    </row>
    <row r="5252" spans="7:13">
      <c r="G5252">
        <v>0.9741548825866333</v>
      </c>
      <c r="H5252">
        <v>0.24815791950009666</v>
      </c>
      <c r="I5252">
        <v>0.52216095641356008</v>
      </c>
      <c r="J5252">
        <f>_xlfn.BINOM.INV(BinomTrials,_xlfn.GAMMA.INV(Table3[[#This Row],[RV gamma]],GammaShape1,GammaRate1)/BinomTrials,Table3[[#This Row],[RV binom]])</f>
        <v>0</v>
      </c>
      <c r="K5252" s="1">
        <f>Table3[[#This Row],[Risk 1 Simulated occurences]]*_xlfn.LOGNORM.INV(Table3[[#This Row],[RV lognorm]],(LN(ImpLow1)+LN(ImpUp1))/2,(LN(ImpUp1)-LN(ImpLow1))/3.29)</f>
        <v>0</v>
      </c>
      <c r="L5252">
        <f>_xlfn.BINOM.INV(BinomTrials,_xlfn.GAMMA.INV(Table3[[#This Row],[RV gamma]],GammaShape2,GammaRate2)/BinomTrials,Table3[[#This Row],[RV binom]])</f>
        <v>0</v>
      </c>
      <c r="M5252" s="1">
        <f>Table3[[#This Row],[Risk 2 simulated occurences]]*_xlfn.LOGNORM.INV(Table3[[#This Row],[RV lognorm]],(LN(ImpLow2)+LN(ImpUp2))/2,(LN(ImpUp2)-LN(ImpLow2))/3.29)</f>
        <v>0</v>
      </c>
    </row>
    <row r="5253" spans="7:13">
      <c r="G5253">
        <v>0.62111163354530541</v>
      </c>
      <c r="H5253">
        <v>0.79015303812462512</v>
      </c>
      <c r="I5253">
        <v>0.95919444270394483</v>
      </c>
      <c r="J5253">
        <f>_xlfn.BINOM.INV(BinomTrials,_xlfn.GAMMA.INV(Table3[[#This Row],[RV gamma]],GammaShape1,GammaRate1)/BinomTrials,Table3[[#This Row],[RV binom]])</f>
        <v>1</v>
      </c>
      <c r="K5253" s="1">
        <f>Table3[[#This Row],[Risk 1 Simulated occurences]]*_xlfn.LOGNORM.INV(Table3[[#This Row],[RV lognorm]],(LN(ImpLow1)+LN(ImpUp1))/2,(LN(ImpUp1)-LN(ImpLow1))/3.29)</f>
        <v>106980.60034169939</v>
      </c>
      <c r="L5253">
        <f>_xlfn.BINOM.INV(BinomTrials,_xlfn.GAMMA.INV(Table3[[#This Row],[RV gamma]],GammaShape2,GammaRate2)/BinomTrials,Table3[[#This Row],[RV binom]])</f>
        <v>0</v>
      </c>
      <c r="M5253" s="1">
        <f>Table3[[#This Row],[Risk 2 simulated occurences]]*_xlfn.LOGNORM.INV(Table3[[#This Row],[RV lognorm]],(LN(ImpLow2)+LN(ImpUp2))/2,(LN(ImpUp2)-LN(ImpLow2))/3.29)</f>
        <v>0</v>
      </c>
    </row>
    <row r="5254" spans="7:13">
      <c r="G5254">
        <v>2.3224995948013381E-2</v>
      </c>
      <c r="H5254">
        <v>0.10211176057444502</v>
      </c>
      <c r="I5254">
        <v>0.18099852520087664</v>
      </c>
      <c r="J5254">
        <f>_xlfn.BINOM.INV(BinomTrials,_xlfn.GAMMA.INV(Table3[[#This Row],[RV gamma]],GammaShape1,GammaRate1)/BinomTrials,Table3[[#This Row],[RV binom]])</f>
        <v>0</v>
      </c>
      <c r="K5254" s="1">
        <f>Table3[[#This Row],[Risk 1 Simulated occurences]]*_xlfn.LOGNORM.INV(Table3[[#This Row],[RV lognorm]],(LN(ImpLow1)+LN(ImpUp1))/2,(LN(ImpUp1)-LN(ImpLow1))/3.29)</f>
        <v>0</v>
      </c>
      <c r="L5254">
        <f>_xlfn.BINOM.INV(BinomTrials,_xlfn.GAMMA.INV(Table3[[#This Row],[RV gamma]],GammaShape2,GammaRate2)/BinomTrials,Table3[[#This Row],[RV binom]])</f>
        <v>0</v>
      </c>
      <c r="M5254" s="1">
        <f>Table3[[#This Row],[Risk 2 simulated occurences]]*_xlfn.LOGNORM.INV(Table3[[#This Row],[RV lognorm]],(LN(ImpLow2)+LN(ImpUp2))/2,(LN(ImpUp2)-LN(ImpLow2))/3.29)</f>
        <v>0</v>
      </c>
    </row>
    <row r="5255" spans="7:13">
      <c r="G5255">
        <v>0.34250689826091141</v>
      </c>
      <c r="H5255">
        <v>0.19235997469739988</v>
      </c>
      <c r="I5255">
        <v>4.2213051133888332E-2</v>
      </c>
      <c r="J5255">
        <f>_xlfn.BINOM.INV(BinomTrials,_xlfn.GAMMA.INV(Table3[[#This Row],[RV gamma]],GammaShape1,GammaRate1)/BinomTrials,Table3[[#This Row],[RV binom]])</f>
        <v>0</v>
      </c>
      <c r="K5255" s="1">
        <f>Table3[[#This Row],[Risk 1 Simulated occurences]]*_xlfn.LOGNORM.INV(Table3[[#This Row],[RV lognorm]],(LN(ImpLow1)+LN(ImpUp1))/2,(LN(ImpUp1)-LN(ImpLow1))/3.29)</f>
        <v>0</v>
      </c>
      <c r="L5255">
        <f>_xlfn.BINOM.INV(BinomTrials,_xlfn.GAMMA.INV(Table3[[#This Row],[RV gamma]],GammaShape2,GammaRate2)/BinomTrials,Table3[[#This Row],[RV binom]])</f>
        <v>0</v>
      </c>
      <c r="M5255" s="1">
        <f>Table3[[#This Row],[Risk 2 simulated occurences]]*_xlfn.LOGNORM.INV(Table3[[#This Row],[RV lognorm]],(LN(ImpLow2)+LN(ImpUp2))/2,(LN(ImpUp2)-LN(ImpLow2))/3.29)</f>
        <v>0</v>
      </c>
    </row>
    <row r="5256" spans="7:13">
      <c r="G5256">
        <v>0.51343907113812826</v>
      </c>
      <c r="H5256">
        <v>0.99409473919966018</v>
      </c>
      <c r="I5256">
        <v>0.47475040726119205</v>
      </c>
      <c r="J5256">
        <f>_xlfn.BINOM.INV(BinomTrials,_xlfn.GAMMA.INV(Table3[[#This Row],[RV gamma]],GammaShape1,GammaRate1)/BinomTrials,Table3[[#This Row],[RV binom]])</f>
        <v>3</v>
      </c>
      <c r="K5256" s="1">
        <f>Table3[[#This Row],[Risk 1 Simulated occurences]]*_xlfn.LOGNORM.INV(Table3[[#This Row],[RV lognorm]],(LN(ImpLow1)+LN(ImpUp1))/2,(LN(ImpUp1)-LN(ImpLow1))/3.29)</f>
        <v>90755.071403868569</v>
      </c>
      <c r="L5256">
        <f>_xlfn.BINOM.INV(BinomTrials,_xlfn.GAMMA.INV(Table3[[#This Row],[RV gamma]],GammaShape2,GammaRate2)/BinomTrials,Table3[[#This Row],[RV binom]])</f>
        <v>2</v>
      </c>
      <c r="M5256" s="1">
        <f>Table3[[#This Row],[Risk 2 simulated occurences]]*_xlfn.LOGNORM.INV(Table3[[#This Row],[RV lognorm]],(LN(ImpLow2)+LN(ImpUp2))/2,(LN(ImpUp2)-LN(ImpLow2))/3.29)</f>
        <v>6050338.0935912402</v>
      </c>
    </row>
    <row r="5257" spans="7:13">
      <c r="G5257">
        <v>0.37046861852075375</v>
      </c>
      <c r="H5257">
        <v>0.75028172868782739</v>
      </c>
      <c r="I5257">
        <v>0.13009483885490095</v>
      </c>
      <c r="J5257">
        <f>_xlfn.BINOM.INV(BinomTrials,_xlfn.GAMMA.INV(Table3[[#This Row],[RV gamma]],GammaShape1,GammaRate1)/BinomTrials,Table3[[#This Row],[RV binom]])</f>
        <v>1</v>
      </c>
      <c r="K5257" s="1">
        <f>Table3[[#This Row],[Risk 1 Simulated occurences]]*_xlfn.LOGNORM.INV(Table3[[#This Row],[RV lognorm]],(LN(ImpLow1)+LN(ImpUp1))/2,(LN(ImpUp1)-LN(ImpLow1))/3.29)</f>
        <v>14380.305328210256</v>
      </c>
      <c r="L5257">
        <f>_xlfn.BINOM.INV(BinomTrials,_xlfn.GAMMA.INV(Table3[[#This Row],[RV gamma]],GammaShape2,GammaRate2)/BinomTrials,Table3[[#This Row],[RV binom]])</f>
        <v>0</v>
      </c>
      <c r="M5257" s="1">
        <f>Table3[[#This Row],[Risk 2 simulated occurences]]*_xlfn.LOGNORM.INV(Table3[[#This Row],[RV lognorm]],(LN(ImpLow2)+LN(ImpUp2))/2,(LN(ImpUp2)-LN(ImpLow2))/3.29)</f>
        <v>0</v>
      </c>
    </row>
    <row r="5258" spans="7:13">
      <c r="G5258">
        <v>0.46607147830821177</v>
      </c>
      <c r="H5258">
        <v>0.98501405631425509</v>
      </c>
      <c r="I5258">
        <v>0.50395663432029847</v>
      </c>
      <c r="J5258">
        <f>_xlfn.BINOM.INV(BinomTrials,_xlfn.GAMMA.INV(Table3[[#This Row],[RV gamma]],GammaShape1,GammaRate1)/BinomTrials,Table3[[#This Row],[RV binom]])</f>
        <v>2</v>
      </c>
      <c r="K5258" s="1">
        <f>Table3[[#This Row],[Risk 1 Simulated occurences]]*_xlfn.LOGNORM.INV(Table3[[#This Row],[RV lognorm]],(LN(ImpLow1)+LN(ImpUp1))/2,(LN(ImpUp1)-LN(ImpLow1))/3.29)</f>
        <v>63686.088709316304</v>
      </c>
      <c r="L5258">
        <f>_xlfn.BINOM.INV(BinomTrials,_xlfn.GAMMA.INV(Table3[[#This Row],[RV gamma]],GammaShape2,GammaRate2)/BinomTrials,Table3[[#This Row],[RV binom]])</f>
        <v>1</v>
      </c>
      <c r="M5258" s="1">
        <f>Table3[[#This Row],[Risk 2 simulated occurences]]*_xlfn.LOGNORM.INV(Table3[[#This Row],[RV lognorm]],(LN(ImpLow2)+LN(ImpUp2))/2,(LN(ImpUp2)-LN(ImpLow2))/3.29)</f>
        <v>3184304.4354658169</v>
      </c>
    </row>
    <row r="5259" spans="7:13">
      <c r="G5259">
        <v>0.26333592611520362</v>
      </c>
      <c r="H5259">
        <v>0.13124447368608996</v>
      </c>
      <c r="I5259">
        <v>0.99915302125697636</v>
      </c>
      <c r="J5259">
        <f>_xlfn.BINOM.INV(BinomTrials,_xlfn.GAMMA.INV(Table3[[#This Row],[RV gamma]],GammaShape1,GammaRate1)/BinomTrials,Table3[[#This Row],[RV binom]])</f>
        <v>0</v>
      </c>
      <c r="K5259" s="1">
        <f>Table3[[#This Row],[Risk 1 Simulated occurences]]*_xlfn.LOGNORM.INV(Table3[[#This Row],[RV lognorm]],(LN(ImpLow1)+LN(ImpUp1))/2,(LN(ImpUp1)-LN(ImpLow1))/3.29)</f>
        <v>0</v>
      </c>
      <c r="L5259">
        <f>_xlfn.BINOM.INV(BinomTrials,_xlfn.GAMMA.INV(Table3[[#This Row],[RV gamma]],GammaShape2,GammaRate2)/BinomTrials,Table3[[#This Row],[RV binom]])</f>
        <v>0</v>
      </c>
      <c r="M5259" s="1">
        <f>Table3[[#This Row],[Risk 2 simulated occurences]]*_xlfn.LOGNORM.INV(Table3[[#This Row],[RV lognorm]],(LN(ImpLow2)+LN(ImpUp2))/2,(LN(ImpUp2)-LN(ImpLow2))/3.29)</f>
        <v>0</v>
      </c>
    </row>
    <row r="5260" spans="7:13">
      <c r="G5260">
        <v>0.88691021822714722</v>
      </c>
      <c r="H5260">
        <v>0.82586924211395407</v>
      </c>
      <c r="I5260">
        <v>0.76482826600076081</v>
      </c>
      <c r="J5260">
        <f>_xlfn.BINOM.INV(BinomTrials,_xlfn.GAMMA.INV(Table3[[#This Row],[RV gamma]],GammaShape1,GammaRate1)/BinomTrials,Table3[[#This Row],[RV binom]])</f>
        <v>1</v>
      </c>
      <c r="K5260" s="1">
        <f>Table3[[#This Row],[Risk 1 Simulated occurences]]*_xlfn.LOGNORM.INV(Table3[[#This Row],[RV lognorm]],(LN(ImpLow1)+LN(ImpUp1))/2,(LN(ImpUp1)-LN(ImpLow1))/3.29)</f>
        <v>52411.750917505837</v>
      </c>
      <c r="L5260">
        <f>_xlfn.BINOM.INV(BinomTrials,_xlfn.GAMMA.INV(Table3[[#This Row],[RV gamma]],GammaShape2,GammaRate2)/BinomTrials,Table3[[#This Row],[RV binom]])</f>
        <v>1</v>
      </c>
      <c r="M5260" s="1">
        <f>Table3[[#This Row],[Risk 2 simulated occurences]]*_xlfn.LOGNORM.INV(Table3[[#This Row],[RV lognorm]],(LN(ImpLow2)+LN(ImpUp2))/2,(LN(ImpUp2)-LN(ImpLow2))/3.29)</f>
        <v>5241175.0917505855</v>
      </c>
    </row>
    <row r="5261" spans="7:13">
      <c r="G5261">
        <v>0.30003774366343289</v>
      </c>
      <c r="H5261">
        <v>0.38435220922546098</v>
      </c>
      <c r="I5261">
        <v>0.46866667478748908</v>
      </c>
      <c r="J5261">
        <f>_xlfn.BINOM.INV(BinomTrials,_xlfn.GAMMA.INV(Table3[[#This Row],[RV gamma]],GammaShape1,GammaRate1)/BinomTrials,Table3[[#This Row],[RV binom]])</f>
        <v>0</v>
      </c>
      <c r="K5261" s="1">
        <f>Table3[[#This Row],[Risk 1 Simulated occurences]]*_xlfn.LOGNORM.INV(Table3[[#This Row],[RV lognorm]],(LN(ImpLow1)+LN(ImpUp1))/2,(LN(ImpUp1)-LN(ImpLow1))/3.29)</f>
        <v>0</v>
      </c>
      <c r="L5261">
        <f>_xlfn.BINOM.INV(BinomTrials,_xlfn.GAMMA.INV(Table3[[#This Row],[RV gamma]],GammaShape2,GammaRate2)/BinomTrials,Table3[[#This Row],[RV binom]])</f>
        <v>0</v>
      </c>
      <c r="M5261" s="1">
        <f>Table3[[#This Row],[Risk 2 simulated occurences]]*_xlfn.LOGNORM.INV(Table3[[#This Row],[RV lognorm]],(LN(ImpLow2)+LN(ImpUp2))/2,(LN(ImpUp2)-LN(ImpLow2))/3.29)</f>
        <v>0</v>
      </c>
    </row>
    <row r="5262" spans="7:13">
      <c r="G5262">
        <v>0.73435775131655756</v>
      </c>
      <c r="H5262">
        <v>0.80758045232276454</v>
      </c>
      <c r="I5262">
        <v>0.88080315332897152</v>
      </c>
      <c r="J5262">
        <f>_xlfn.BINOM.INV(BinomTrials,_xlfn.GAMMA.INV(Table3[[#This Row],[RV gamma]],GammaShape1,GammaRate1)/BinomTrials,Table3[[#This Row],[RV binom]])</f>
        <v>1</v>
      </c>
      <c r="K5262" s="1">
        <f>Table3[[#This Row],[Risk 1 Simulated occurences]]*_xlfn.LOGNORM.INV(Table3[[#This Row],[RV lognorm]],(LN(ImpLow1)+LN(ImpUp1))/2,(LN(ImpUp1)-LN(ImpLow1))/3.29)</f>
        <v>72170.893861702731</v>
      </c>
      <c r="L5262">
        <f>_xlfn.BINOM.INV(BinomTrials,_xlfn.GAMMA.INV(Table3[[#This Row],[RV gamma]],GammaShape2,GammaRate2)/BinomTrials,Table3[[#This Row],[RV binom]])</f>
        <v>0</v>
      </c>
      <c r="M5262" s="1">
        <f>Table3[[#This Row],[Risk 2 simulated occurences]]*_xlfn.LOGNORM.INV(Table3[[#This Row],[RV lognorm]],(LN(ImpLow2)+LN(ImpUp2))/2,(LN(ImpUp2)-LN(ImpLow2))/3.29)</f>
        <v>0</v>
      </c>
    </row>
    <row r="5263" spans="7:13">
      <c r="G5263">
        <v>0.35072637738228141</v>
      </c>
      <c r="H5263">
        <v>4.6621887035026167E-3</v>
      </c>
      <c r="I5263">
        <v>0.6585980000247238</v>
      </c>
      <c r="J5263">
        <f>_xlfn.BINOM.INV(BinomTrials,_xlfn.GAMMA.INV(Table3[[#This Row],[RV gamma]],GammaShape1,GammaRate1)/BinomTrials,Table3[[#This Row],[RV binom]])</f>
        <v>0</v>
      </c>
      <c r="K5263" s="1">
        <f>Table3[[#This Row],[Risk 1 Simulated occurences]]*_xlfn.LOGNORM.INV(Table3[[#This Row],[RV lognorm]],(LN(ImpLow1)+LN(ImpUp1))/2,(LN(ImpUp1)-LN(ImpLow1))/3.29)</f>
        <v>0</v>
      </c>
      <c r="L5263">
        <f>_xlfn.BINOM.INV(BinomTrials,_xlfn.GAMMA.INV(Table3[[#This Row],[RV gamma]],GammaShape2,GammaRate2)/BinomTrials,Table3[[#This Row],[RV binom]])</f>
        <v>0</v>
      </c>
      <c r="M5263" s="1">
        <f>Table3[[#This Row],[Risk 2 simulated occurences]]*_xlfn.LOGNORM.INV(Table3[[#This Row],[RV lognorm]],(LN(ImpLow2)+LN(ImpUp2))/2,(LN(ImpUp2)-LN(ImpLow2))/3.29)</f>
        <v>0</v>
      </c>
    </row>
    <row r="5264" spans="7:13">
      <c r="G5264">
        <v>0.65822466400369284</v>
      </c>
      <c r="H5264">
        <v>0.35740553976847117</v>
      </c>
      <c r="I5264">
        <v>5.6586415533249459E-2</v>
      </c>
      <c r="J5264">
        <f>_xlfn.BINOM.INV(BinomTrials,_xlfn.GAMMA.INV(Table3[[#This Row],[RV gamma]],GammaShape1,GammaRate1)/BinomTrials,Table3[[#This Row],[RV binom]])</f>
        <v>0</v>
      </c>
      <c r="K5264" s="1">
        <f>Table3[[#This Row],[Risk 1 Simulated occurences]]*_xlfn.LOGNORM.INV(Table3[[#This Row],[RV lognorm]],(LN(ImpLow1)+LN(ImpUp1))/2,(LN(ImpUp1)-LN(ImpLow1))/3.29)</f>
        <v>0</v>
      </c>
      <c r="L5264">
        <f>_xlfn.BINOM.INV(BinomTrials,_xlfn.GAMMA.INV(Table3[[#This Row],[RV gamma]],GammaShape2,GammaRate2)/BinomTrials,Table3[[#This Row],[RV binom]])</f>
        <v>0</v>
      </c>
      <c r="M5264" s="1">
        <f>Table3[[#This Row],[Risk 2 simulated occurences]]*_xlfn.LOGNORM.INV(Table3[[#This Row],[RV lognorm]],(LN(ImpLow2)+LN(ImpUp2))/2,(LN(ImpUp2)-LN(ImpLow2))/3.29)</f>
        <v>0</v>
      </c>
    </row>
    <row r="5265" spans="7:13">
      <c r="G5265">
        <v>0.78192791006617612</v>
      </c>
      <c r="H5265">
        <v>0.91490688869492476</v>
      </c>
      <c r="I5265">
        <v>4.7885867323673267E-2</v>
      </c>
      <c r="J5265">
        <f>_xlfn.BINOM.INV(BinomTrials,_xlfn.GAMMA.INV(Table3[[#This Row],[RV gamma]],GammaShape1,GammaRate1)/BinomTrials,Table3[[#This Row],[RV binom]])</f>
        <v>2</v>
      </c>
      <c r="K5265" s="1">
        <f>Table3[[#This Row],[Risk 1 Simulated occurences]]*_xlfn.LOGNORM.INV(Table3[[#This Row],[RV lognorm]],(LN(ImpLow1)+LN(ImpUp1))/2,(LN(ImpUp1)-LN(ImpLow1))/3.29)</f>
        <v>19712.240753088594</v>
      </c>
      <c r="L5265">
        <f>_xlfn.BINOM.INV(BinomTrials,_xlfn.GAMMA.INV(Table3[[#This Row],[RV gamma]],GammaShape2,GammaRate2)/BinomTrials,Table3[[#This Row],[RV binom]])</f>
        <v>1</v>
      </c>
      <c r="M5265" s="1">
        <f>Table3[[#This Row],[Risk 2 simulated occurences]]*_xlfn.LOGNORM.INV(Table3[[#This Row],[RV lognorm]],(LN(ImpLow2)+LN(ImpUp2))/2,(LN(ImpUp2)-LN(ImpLow2))/3.29)</f>
        <v>985612.03765442828</v>
      </c>
    </row>
    <row r="5266" spans="7:13">
      <c r="G5266">
        <v>0.8623844822227883</v>
      </c>
      <c r="H5266">
        <v>0.8400782955997057</v>
      </c>
      <c r="I5266">
        <v>0.81777210897662311</v>
      </c>
      <c r="J5266">
        <f>_xlfn.BINOM.INV(BinomTrials,_xlfn.GAMMA.INV(Table3[[#This Row],[RV gamma]],GammaShape1,GammaRate1)/BinomTrials,Table3[[#This Row],[RV binom]])</f>
        <v>1</v>
      </c>
      <c r="K5266" s="1">
        <f>Table3[[#This Row],[Risk 1 Simulated occurences]]*_xlfn.LOGNORM.INV(Table3[[#This Row],[RV lognorm]],(LN(ImpLow1)+LN(ImpUp1))/2,(LN(ImpUp1)-LN(ImpLow1))/3.29)</f>
        <v>59656.22064542376</v>
      </c>
      <c r="L5266">
        <f>_xlfn.BINOM.INV(BinomTrials,_xlfn.GAMMA.INV(Table3[[#This Row],[RV gamma]],GammaShape2,GammaRate2)/BinomTrials,Table3[[#This Row],[RV binom]])</f>
        <v>1</v>
      </c>
      <c r="M5266" s="1">
        <f>Table3[[#This Row],[Risk 2 simulated occurences]]*_xlfn.LOGNORM.INV(Table3[[#This Row],[RV lognorm]],(LN(ImpLow2)+LN(ImpUp2))/2,(LN(ImpUp2)-LN(ImpLow2))/3.29)</f>
        <v>5965622.0645423895</v>
      </c>
    </row>
    <row r="5267" spans="7:13">
      <c r="G5267">
        <v>9.5992718402292912E-2</v>
      </c>
      <c r="H5267">
        <v>0.19591414425331827</v>
      </c>
      <c r="I5267">
        <v>0.29583557010434364</v>
      </c>
      <c r="J5267">
        <f>_xlfn.BINOM.INV(BinomTrials,_xlfn.GAMMA.INV(Table3[[#This Row],[RV gamma]],GammaShape1,GammaRate1)/BinomTrials,Table3[[#This Row],[RV binom]])</f>
        <v>0</v>
      </c>
      <c r="K5267" s="1">
        <f>Table3[[#This Row],[Risk 1 Simulated occurences]]*_xlfn.LOGNORM.INV(Table3[[#This Row],[RV lognorm]],(LN(ImpLow1)+LN(ImpUp1))/2,(LN(ImpUp1)-LN(ImpLow1))/3.29)</f>
        <v>0</v>
      </c>
      <c r="L5267">
        <f>_xlfn.BINOM.INV(BinomTrials,_xlfn.GAMMA.INV(Table3[[#This Row],[RV gamma]],GammaShape2,GammaRate2)/BinomTrials,Table3[[#This Row],[RV binom]])</f>
        <v>0</v>
      </c>
      <c r="M5267" s="1">
        <f>Table3[[#This Row],[Risk 2 simulated occurences]]*_xlfn.LOGNORM.INV(Table3[[#This Row],[RV lognorm]],(LN(ImpLow2)+LN(ImpUp2))/2,(LN(ImpUp2)-LN(ImpLow2))/3.29)</f>
        <v>0</v>
      </c>
    </row>
    <row r="5268" spans="7:13">
      <c r="G5268">
        <v>0.34961818733700467</v>
      </c>
      <c r="H5268">
        <v>0.72902246552008321</v>
      </c>
      <c r="I5268">
        <v>0.10842674370316172</v>
      </c>
      <c r="J5268">
        <f>_xlfn.BINOM.INV(BinomTrials,_xlfn.GAMMA.INV(Table3[[#This Row],[RV gamma]],GammaShape1,GammaRate1)/BinomTrials,Table3[[#This Row],[RV binom]])</f>
        <v>1</v>
      </c>
      <c r="K5268" s="1">
        <f>Table3[[#This Row],[Risk 1 Simulated occurences]]*_xlfn.LOGNORM.INV(Table3[[#This Row],[RV lognorm]],(LN(ImpLow1)+LN(ImpUp1))/2,(LN(ImpUp1)-LN(ImpLow1))/3.29)</f>
        <v>13324.129054067329</v>
      </c>
      <c r="L5268">
        <f>_xlfn.BINOM.INV(BinomTrials,_xlfn.GAMMA.INV(Table3[[#This Row],[RV gamma]],GammaShape2,GammaRate2)/BinomTrials,Table3[[#This Row],[RV binom]])</f>
        <v>0</v>
      </c>
      <c r="M5268" s="1">
        <f>Table3[[#This Row],[Risk 2 simulated occurences]]*_xlfn.LOGNORM.INV(Table3[[#This Row],[RV lognorm]],(LN(ImpLow2)+LN(ImpUp2))/2,(LN(ImpUp2)-LN(ImpLow2))/3.29)</f>
        <v>0</v>
      </c>
    </row>
    <row r="5269" spans="7:13">
      <c r="G5269">
        <v>3.2874573037435566E-2</v>
      </c>
      <c r="H5269">
        <v>0.6805779960381696</v>
      </c>
      <c r="I5269">
        <v>0.32828141903890362</v>
      </c>
      <c r="J5269">
        <f>_xlfn.BINOM.INV(BinomTrials,_xlfn.GAMMA.INV(Table3[[#This Row],[RV gamma]],GammaShape1,GammaRate1)/BinomTrials,Table3[[#This Row],[RV binom]])</f>
        <v>0</v>
      </c>
      <c r="K5269" s="1">
        <f>Table3[[#This Row],[Risk 1 Simulated occurences]]*_xlfn.LOGNORM.INV(Table3[[#This Row],[RV lognorm]],(LN(ImpLow1)+LN(ImpUp1))/2,(LN(ImpUp1)-LN(ImpLow1))/3.29)</f>
        <v>0</v>
      </c>
      <c r="L5269">
        <f>_xlfn.BINOM.INV(BinomTrials,_xlfn.GAMMA.INV(Table3[[#This Row],[RV gamma]],GammaShape2,GammaRate2)/BinomTrials,Table3[[#This Row],[RV binom]])</f>
        <v>0</v>
      </c>
      <c r="M5269" s="1">
        <f>Table3[[#This Row],[Risk 2 simulated occurences]]*_xlfn.LOGNORM.INV(Table3[[#This Row],[RV lognorm]],(LN(ImpLow2)+LN(ImpUp2))/2,(LN(ImpUp2)-LN(ImpLow2))/3.29)</f>
        <v>0</v>
      </c>
    </row>
    <row r="5270" spans="7:13">
      <c r="G5270">
        <v>0.52294904017958277</v>
      </c>
      <c r="H5270">
        <v>0.47437941351643736</v>
      </c>
      <c r="I5270">
        <v>0.42580978685329191</v>
      </c>
      <c r="J5270">
        <f>_xlfn.BINOM.INV(BinomTrials,_xlfn.GAMMA.INV(Table3[[#This Row],[RV gamma]],GammaShape1,GammaRate1)/BinomTrials,Table3[[#This Row],[RV binom]])</f>
        <v>0</v>
      </c>
      <c r="K5270" s="1">
        <f>Table3[[#This Row],[Risk 1 Simulated occurences]]*_xlfn.LOGNORM.INV(Table3[[#This Row],[RV lognorm]],(LN(ImpLow1)+LN(ImpUp1))/2,(LN(ImpUp1)-LN(ImpLow1))/3.29)</f>
        <v>0</v>
      </c>
      <c r="L5270">
        <f>_xlfn.BINOM.INV(BinomTrials,_xlfn.GAMMA.INV(Table3[[#This Row],[RV gamma]],GammaShape2,GammaRate2)/BinomTrials,Table3[[#This Row],[RV binom]])</f>
        <v>0</v>
      </c>
      <c r="M5270" s="1">
        <f>Table3[[#This Row],[Risk 2 simulated occurences]]*_xlfn.LOGNORM.INV(Table3[[#This Row],[RV lognorm]],(LN(ImpLow2)+LN(ImpUp2))/2,(LN(ImpUp2)-LN(ImpLow2))/3.29)</f>
        <v>0</v>
      </c>
    </row>
    <row r="5271" spans="7:13">
      <c r="G5271">
        <v>0.20451829824807044</v>
      </c>
      <c r="H5271">
        <v>0.89480297076273851</v>
      </c>
      <c r="I5271">
        <v>0.58508764327740648</v>
      </c>
      <c r="J5271">
        <f>_xlfn.BINOM.INV(BinomTrials,_xlfn.GAMMA.INV(Table3[[#This Row],[RV gamma]],GammaShape1,GammaRate1)/BinomTrials,Table3[[#This Row],[RV binom]])</f>
        <v>1</v>
      </c>
      <c r="K5271" s="1">
        <f>Table3[[#This Row],[Risk 1 Simulated occurences]]*_xlfn.LOGNORM.INV(Table3[[#This Row],[RV lognorm]],(LN(ImpLow1)+LN(ImpUp1))/2,(LN(ImpUp1)-LN(ImpLow1))/3.29)</f>
        <v>36755.909085340696</v>
      </c>
      <c r="L5271">
        <f>_xlfn.BINOM.INV(BinomTrials,_xlfn.GAMMA.INV(Table3[[#This Row],[RV gamma]],GammaShape2,GammaRate2)/BinomTrials,Table3[[#This Row],[RV binom]])</f>
        <v>1</v>
      </c>
      <c r="M5271" s="1">
        <f>Table3[[#This Row],[Risk 2 simulated occurences]]*_xlfn.LOGNORM.INV(Table3[[#This Row],[RV lognorm]],(LN(ImpLow2)+LN(ImpUp2))/2,(LN(ImpUp2)-LN(ImpLow2))/3.29)</f>
        <v>3675590.9085340709</v>
      </c>
    </row>
    <row r="5272" spans="7:13">
      <c r="G5272">
        <v>0.33903865531973476</v>
      </c>
      <c r="H5272">
        <v>0.95352960934561193</v>
      </c>
      <c r="I5272">
        <v>0.5680205633714891</v>
      </c>
      <c r="J5272">
        <f>_xlfn.BINOM.INV(BinomTrials,_xlfn.GAMMA.INV(Table3[[#This Row],[RV gamma]],GammaShape1,GammaRate1)/BinomTrials,Table3[[#This Row],[RV binom]])</f>
        <v>2</v>
      </c>
      <c r="K5272" s="1">
        <f>Table3[[#This Row],[Risk 1 Simulated occurences]]*_xlfn.LOGNORM.INV(Table3[[#This Row],[RV lognorm]],(LN(ImpLow1)+LN(ImpUp1))/2,(LN(ImpUp1)-LN(ImpLow1))/3.29)</f>
        <v>71303.045279515325</v>
      </c>
      <c r="L5272">
        <f>_xlfn.BINOM.INV(BinomTrials,_xlfn.GAMMA.INV(Table3[[#This Row],[RV gamma]],GammaShape2,GammaRate2)/BinomTrials,Table3[[#This Row],[RV binom]])</f>
        <v>1</v>
      </c>
      <c r="M5272" s="1">
        <f>Table3[[#This Row],[Risk 2 simulated occurences]]*_xlfn.LOGNORM.INV(Table3[[#This Row],[RV lognorm]],(LN(ImpLow2)+LN(ImpUp2))/2,(LN(ImpUp2)-LN(ImpLow2))/3.29)</f>
        <v>3565152.2639757679</v>
      </c>
    </row>
    <row r="5273" spans="7:13">
      <c r="G5273">
        <v>0.22267995878247543</v>
      </c>
      <c r="H5273">
        <v>0.97214427169977891</v>
      </c>
      <c r="I5273">
        <v>0.72160858461708233</v>
      </c>
      <c r="J5273">
        <f>_xlfn.BINOM.INV(BinomTrials,_xlfn.GAMMA.INV(Table3[[#This Row],[RV gamma]],GammaShape1,GammaRate1)/BinomTrials,Table3[[#This Row],[RV binom]])</f>
        <v>2</v>
      </c>
      <c r="K5273" s="1">
        <f>Table3[[#This Row],[Risk 1 Simulated occurences]]*_xlfn.LOGNORM.INV(Table3[[#This Row],[RV lognorm]],(LN(ImpLow1)+LN(ImpUp1))/2,(LN(ImpUp1)-LN(ImpLow1))/3.29)</f>
        <v>95420.12027631489</v>
      </c>
      <c r="L5273">
        <f>_xlfn.BINOM.INV(BinomTrials,_xlfn.GAMMA.INV(Table3[[#This Row],[RV gamma]],GammaShape2,GammaRate2)/BinomTrials,Table3[[#This Row],[RV binom]])</f>
        <v>1</v>
      </c>
      <c r="M5273" s="1">
        <f>Table3[[#This Row],[Risk 2 simulated occurences]]*_xlfn.LOGNORM.INV(Table3[[#This Row],[RV lognorm]],(LN(ImpLow2)+LN(ImpUp2))/2,(LN(ImpUp2)-LN(ImpLow2))/3.29)</f>
        <v>4771006.0138157466</v>
      </c>
    </row>
    <row r="5274" spans="7:13">
      <c r="G5274">
        <v>0.58206725706442597</v>
      </c>
      <c r="H5274">
        <v>0.82877445818333628</v>
      </c>
      <c r="I5274">
        <v>7.5481659302246595E-2</v>
      </c>
      <c r="J5274">
        <f>_xlfn.BINOM.INV(BinomTrials,_xlfn.GAMMA.INV(Table3[[#This Row],[RV gamma]],GammaShape1,GammaRate1)/BinomTrials,Table3[[#This Row],[RV binom]])</f>
        <v>1</v>
      </c>
      <c r="K5274" s="1">
        <f>Table3[[#This Row],[Risk 1 Simulated occurences]]*_xlfn.LOGNORM.INV(Table3[[#This Row],[RV lognorm]],(LN(ImpLow1)+LN(ImpUp1))/2,(LN(ImpUp1)-LN(ImpLow1))/3.29)</f>
        <v>11574.017874143863</v>
      </c>
      <c r="L5274">
        <f>_xlfn.BINOM.INV(BinomTrials,_xlfn.GAMMA.INV(Table3[[#This Row],[RV gamma]],GammaShape2,GammaRate2)/BinomTrials,Table3[[#This Row],[RV binom]])</f>
        <v>0</v>
      </c>
      <c r="M5274" s="1">
        <f>Table3[[#This Row],[Risk 2 simulated occurences]]*_xlfn.LOGNORM.INV(Table3[[#This Row],[RV lognorm]],(LN(ImpLow2)+LN(ImpUp2))/2,(LN(ImpUp2)-LN(ImpLow2))/3.29)</f>
        <v>0</v>
      </c>
    </row>
    <row r="5275" spans="7:13">
      <c r="G5275">
        <v>0.80438948180730896</v>
      </c>
      <c r="H5275">
        <v>0.21231868733294246</v>
      </c>
      <c r="I5275">
        <v>0.62024789285857596</v>
      </c>
      <c r="J5275">
        <f>_xlfn.BINOM.INV(BinomTrials,_xlfn.GAMMA.INV(Table3[[#This Row],[RV gamma]],GammaShape1,GammaRate1)/BinomTrials,Table3[[#This Row],[RV binom]])</f>
        <v>0</v>
      </c>
      <c r="K5275" s="1">
        <f>Table3[[#This Row],[Risk 1 Simulated occurences]]*_xlfn.LOGNORM.INV(Table3[[#This Row],[RV lognorm]],(LN(ImpLow1)+LN(ImpUp1))/2,(LN(ImpUp1)-LN(ImpLow1))/3.29)</f>
        <v>0</v>
      </c>
      <c r="L5275">
        <f>_xlfn.BINOM.INV(BinomTrials,_xlfn.GAMMA.INV(Table3[[#This Row],[RV gamma]],GammaShape2,GammaRate2)/BinomTrials,Table3[[#This Row],[RV binom]])</f>
        <v>0</v>
      </c>
      <c r="M5275" s="1">
        <f>Table3[[#This Row],[Risk 2 simulated occurences]]*_xlfn.LOGNORM.INV(Table3[[#This Row],[RV lognorm]],(LN(ImpLow2)+LN(ImpUp2))/2,(LN(ImpUp2)-LN(ImpLow2))/3.29)</f>
        <v>0</v>
      </c>
    </row>
    <row r="5276" spans="7:13">
      <c r="G5276">
        <v>0.37402073544171671</v>
      </c>
      <c r="H5276">
        <v>0.44017800476410335</v>
      </c>
      <c r="I5276">
        <v>0.50633527408648993</v>
      </c>
      <c r="J5276">
        <f>_xlfn.BINOM.INV(BinomTrials,_xlfn.GAMMA.INV(Table3[[#This Row],[RV gamma]],GammaShape1,GammaRate1)/BinomTrials,Table3[[#This Row],[RV binom]])</f>
        <v>0</v>
      </c>
      <c r="K5276" s="1">
        <f>Table3[[#This Row],[Risk 1 Simulated occurences]]*_xlfn.LOGNORM.INV(Table3[[#This Row],[RV lognorm]],(LN(ImpLow1)+LN(ImpUp1))/2,(LN(ImpUp1)-LN(ImpLow1))/3.29)</f>
        <v>0</v>
      </c>
      <c r="L5276">
        <f>_xlfn.BINOM.INV(BinomTrials,_xlfn.GAMMA.INV(Table3[[#This Row],[RV gamma]],GammaShape2,GammaRate2)/BinomTrials,Table3[[#This Row],[RV binom]])</f>
        <v>0</v>
      </c>
      <c r="M5276" s="1">
        <f>Table3[[#This Row],[Risk 2 simulated occurences]]*_xlfn.LOGNORM.INV(Table3[[#This Row],[RV lognorm]],(LN(ImpLow2)+LN(ImpUp2))/2,(LN(ImpUp2)-LN(ImpLow2))/3.29)</f>
        <v>0</v>
      </c>
    </row>
    <row r="5277" spans="7:13">
      <c r="G5277">
        <v>0.16650056893308673</v>
      </c>
      <c r="H5277">
        <v>7.1726070284715893E-2</v>
      </c>
      <c r="I5277">
        <v>0.97695157163634505</v>
      </c>
      <c r="J5277">
        <f>_xlfn.BINOM.INV(BinomTrials,_xlfn.GAMMA.INV(Table3[[#This Row],[RV gamma]],GammaShape1,GammaRate1)/BinomTrials,Table3[[#This Row],[RV binom]])</f>
        <v>0</v>
      </c>
      <c r="K5277" s="1">
        <f>Table3[[#This Row],[Risk 1 Simulated occurences]]*_xlfn.LOGNORM.INV(Table3[[#This Row],[RV lognorm]],(LN(ImpLow1)+LN(ImpUp1))/2,(LN(ImpUp1)-LN(ImpLow1))/3.29)</f>
        <v>0</v>
      </c>
      <c r="L5277">
        <f>_xlfn.BINOM.INV(BinomTrials,_xlfn.GAMMA.INV(Table3[[#This Row],[RV gamma]],GammaShape2,GammaRate2)/BinomTrials,Table3[[#This Row],[RV binom]])</f>
        <v>0</v>
      </c>
      <c r="M5277" s="1">
        <f>Table3[[#This Row],[Risk 2 simulated occurences]]*_xlfn.LOGNORM.INV(Table3[[#This Row],[RV lognorm]],(LN(ImpLow2)+LN(ImpUp2))/2,(LN(ImpUp2)-LN(ImpLow2))/3.29)</f>
        <v>0</v>
      </c>
    </row>
    <row r="5278" spans="7:13">
      <c r="G5278">
        <v>0.37506205838875012</v>
      </c>
      <c r="H5278">
        <v>0.50006327521990201</v>
      </c>
      <c r="I5278">
        <v>0.62506449205105397</v>
      </c>
      <c r="J5278">
        <f>_xlfn.BINOM.INV(BinomTrials,_xlfn.GAMMA.INV(Table3[[#This Row],[RV gamma]],GammaShape1,GammaRate1)/BinomTrials,Table3[[#This Row],[RV binom]])</f>
        <v>0</v>
      </c>
      <c r="K5278" s="1">
        <f>Table3[[#This Row],[Risk 1 Simulated occurences]]*_xlfn.LOGNORM.INV(Table3[[#This Row],[RV lognorm]],(LN(ImpLow1)+LN(ImpUp1))/2,(LN(ImpUp1)-LN(ImpLow1))/3.29)</f>
        <v>0</v>
      </c>
      <c r="L5278">
        <f>_xlfn.BINOM.INV(BinomTrials,_xlfn.GAMMA.INV(Table3[[#This Row],[RV gamma]],GammaShape2,GammaRate2)/BinomTrials,Table3[[#This Row],[RV binom]])</f>
        <v>0</v>
      </c>
      <c r="M5278" s="1">
        <f>Table3[[#This Row],[Risk 2 simulated occurences]]*_xlfn.LOGNORM.INV(Table3[[#This Row],[RV lognorm]],(LN(ImpLow2)+LN(ImpUp2))/2,(LN(ImpUp2)-LN(ImpLow2))/3.29)</f>
        <v>0</v>
      </c>
    </row>
    <row r="5279" spans="7:13">
      <c r="G5279">
        <v>0.66801533972286398</v>
      </c>
      <c r="H5279">
        <v>0.56346662089390054</v>
      </c>
      <c r="I5279">
        <v>0.4589179020649371</v>
      </c>
      <c r="J5279">
        <f>_xlfn.BINOM.INV(BinomTrials,_xlfn.GAMMA.INV(Table3[[#This Row],[RV gamma]],GammaShape1,GammaRate1)/BinomTrials,Table3[[#This Row],[RV binom]])</f>
        <v>0</v>
      </c>
      <c r="K5279" s="1">
        <f>Table3[[#This Row],[Risk 1 Simulated occurences]]*_xlfn.LOGNORM.INV(Table3[[#This Row],[RV lognorm]],(LN(ImpLow1)+LN(ImpUp1))/2,(LN(ImpUp1)-LN(ImpLow1))/3.29)</f>
        <v>0</v>
      </c>
      <c r="L5279">
        <f>_xlfn.BINOM.INV(BinomTrials,_xlfn.GAMMA.INV(Table3[[#This Row],[RV gamma]],GammaShape2,GammaRate2)/BinomTrials,Table3[[#This Row],[RV binom]])</f>
        <v>0</v>
      </c>
      <c r="M5279" s="1">
        <f>Table3[[#This Row],[Risk 2 simulated occurences]]*_xlfn.LOGNORM.INV(Table3[[#This Row],[RV lognorm]],(LN(ImpLow2)+LN(ImpUp2))/2,(LN(ImpUp2)-LN(ImpLow2))/3.29)</f>
        <v>0</v>
      </c>
    </row>
    <row r="5280" spans="7:13">
      <c r="G5280">
        <v>0.33381472217562363</v>
      </c>
      <c r="H5280">
        <v>0.18349736378691037</v>
      </c>
      <c r="I5280">
        <v>3.3180005398197099E-2</v>
      </c>
      <c r="J5280">
        <f>_xlfn.BINOM.INV(BinomTrials,_xlfn.GAMMA.INV(Table3[[#This Row],[RV gamma]],GammaShape1,GammaRate1)/BinomTrials,Table3[[#This Row],[RV binom]])</f>
        <v>0</v>
      </c>
      <c r="K5280" s="1">
        <f>Table3[[#This Row],[Risk 1 Simulated occurences]]*_xlfn.LOGNORM.INV(Table3[[#This Row],[RV lognorm]],(LN(ImpLow1)+LN(ImpUp1))/2,(LN(ImpUp1)-LN(ImpLow1))/3.29)</f>
        <v>0</v>
      </c>
      <c r="L5280">
        <f>_xlfn.BINOM.INV(BinomTrials,_xlfn.GAMMA.INV(Table3[[#This Row],[RV gamma]],GammaShape2,GammaRate2)/BinomTrials,Table3[[#This Row],[RV binom]])</f>
        <v>0</v>
      </c>
      <c r="M5280" s="1">
        <f>Table3[[#This Row],[Risk 2 simulated occurences]]*_xlfn.LOGNORM.INV(Table3[[#This Row],[RV lognorm]],(LN(ImpLow2)+LN(ImpUp2))/2,(LN(ImpUp2)-LN(ImpLow2))/3.29)</f>
        <v>0</v>
      </c>
    </row>
    <row r="5281" spans="7:13">
      <c r="G5281">
        <v>0.42403560570629106</v>
      </c>
      <c r="H5281">
        <v>4.0193166602492877E-2</v>
      </c>
      <c r="I5281">
        <v>0.65635072749869461</v>
      </c>
      <c r="J5281">
        <f>_xlfn.BINOM.INV(BinomTrials,_xlfn.GAMMA.INV(Table3[[#This Row],[RV gamma]],GammaShape1,GammaRate1)/BinomTrials,Table3[[#This Row],[RV binom]])</f>
        <v>0</v>
      </c>
      <c r="K5281" s="1">
        <f>Table3[[#This Row],[Risk 1 Simulated occurences]]*_xlfn.LOGNORM.INV(Table3[[#This Row],[RV lognorm]],(LN(ImpLow1)+LN(ImpUp1))/2,(LN(ImpUp1)-LN(ImpLow1))/3.29)</f>
        <v>0</v>
      </c>
      <c r="L5281">
        <f>_xlfn.BINOM.INV(BinomTrials,_xlfn.GAMMA.INV(Table3[[#This Row],[RV gamma]],GammaShape2,GammaRate2)/BinomTrials,Table3[[#This Row],[RV binom]])</f>
        <v>0</v>
      </c>
      <c r="M5281" s="1">
        <f>Table3[[#This Row],[Risk 2 simulated occurences]]*_xlfn.LOGNORM.INV(Table3[[#This Row],[RV lognorm]],(LN(ImpLow2)+LN(ImpUp2))/2,(LN(ImpUp2)-LN(ImpLow2))/3.29)</f>
        <v>0</v>
      </c>
    </row>
    <row r="5282" spans="7:13">
      <c r="G5282">
        <v>0.76642510563434341</v>
      </c>
      <c r="H5282">
        <v>0.52655108809776185</v>
      </c>
      <c r="I5282">
        <v>0.28667707056118041</v>
      </c>
      <c r="J5282">
        <f>_xlfn.BINOM.INV(BinomTrials,_xlfn.GAMMA.INV(Table3[[#This Row],[RV gamma]],GammaShape1,GammaRate1)/BinomTrials,Table3[[#This Row],[RV binom]])</f>
        <v>0</v>
      </c>
      <c r="K5282" s="1">
        <f>Table3[[#This Row],[Risk 1 Simulated occurences]]*_xlfn.LOGNORM.INV(Table3[[#This Row],[RV lognorm]],(LN(ImpLow1)+LN(ImpUp1))/2,(LN(ImpUp1)-LN(ImpLow1))/3.29)</f>
        <v>0</v>
      </c>
      <c r="L5282">
        <f>_xlfn.BINOM.INV(BinomTrials,_xlfn.GAMMA.INV(Table3[[#This Row],[RV gamma]],GammaShape2,GammaRate2)/BinomTrials,Table3[[#This Row],[RV binom]])</f>
        <v>0</v>
      </c>
      <c r="M5282" s="1">
        <f>Table3[[#This Row],[Risk 2 simulated occurences]]*_xlfn.LOGNORM.INV(Table3[[#This Row],[RV lognorm]],(LN(ImpLow2)+LN(ImpUp2))/2,(LN(ImpUp2)-LN(ImpLow2))/3.29)</f>
        <v>0</v>
      </c>
    </row>
    <row r="5283" spans="7:13">
      <c r="G5283">
        <v>0.30675039640942142</v>
      </c>
      <c r="H5283">
        <v>0.744137659084116</v>
      </c>
      <c r="I5283">
        <v>0.18152492175881049</v>
      </c>
      <c r="J5283">
        <f>_xlfn.BINOM.INV(BinomTrials,_xlfn.GAMMA.INV(Table3[[#This Row],[RV gamma]],GammaShape1,GammaRate1)/BinomTrials,Table3[[#This Row],[RV binom]])</f>
        <v>1</v>
      </c>
      <c r="K5283" s="1">
        <f>Table3[[#This Row],[Risk 1 Simulated occurences]]*_xlfn.LOGNORM.INV(Table3[[#This Row],[RV lognorm]],(LN(ImpLow1)+LN(ImpUp1))/2,(LN(ImpUp1)-LN(ImpLow1))/3.29)</f>
        <v>16731.514442639556</v>
      </c>
      <c r="L5283">
        <f>_xlfn.BINOM.INV(BinomTrials,_xlfn.GAMMA.INV(Table3[[#This Row],[RV gamma]],GammaShape2,GammaRate2)/BinomTrials,Table3[[#This Row],[RV binom]])</f>
        <v>0</v>
      </c>
      <c r="M5283" s="1">
        <f>Table3[[#This Row],[Risk 2 simulated occurences]]*_xlfn.LOGNORM.INV(Table3[[#This Row],[RV lognorm]],(LN(ImpLow2)+LN(ImpUp2))/2,(LN(ImpUp2)-LN(ImpLow2))/3.29)</f>
        <v>0</v>
      </c>
    </row>
    <row r="5284" spans="7:13">
      <c r="G5284">
        <v>0.55391245314567927</v>
      </c>
      <c r="H5284">
        <v>0.72163622673677108</v>
      </c>
      <c r="I5284">
        <v>0.88936000032786278</v>
      </c>
      <c r="J5284">
        <f>_xlfn.BINOM.INV(BinomTrials,_xlfn.GAMMA.INV(Table3[[#This Row],[RV gamma]],GammaShape1,GammaRate1)/BinomTrials,Table3[[#This Row],[RV binom]])</f>
        <v>1</v>
      </c>
      <c r="K5284" s="1">
        <f>Table3[[#This Row],[Risk 1 Simulated occurences]]*_xlfn.LOGNORM.INV(Table3[[#This Row],[RV lognorm]],(LN(ImpLow1)+LN(ImpUp1))/2,(LN(ImpUp1)-LN(ImpLow1))/3.29)</f>
        <v>74434.199017825274</v>
      </c>
      <c r="L5284">
        <f>_xlfn.BINOM.INV(BinomTrials,_xlfn.GAMMA.INV(Table3[[#This Row],[RV gamma]],GammaShape2,GammaRate2)/BinomTrials,Table3[[#This Row],[RV binom]])</f>
        <v>0</v>
      </c>
      <c r="M5284" s="1">
        <f>Table3[[#This Row],[Risk 2 simulated occurences]]*_xlfn.LOGNORM.INV(Table3[[#This Row],[RV lognorm]],(LN(ImpLow2)+LN(ImpUp2))/2,(LN(ImpUp2)-LN(ImpLow2))/3.29)</f>
        <v>0</v>
      </c>
    </row>
    <row r="5285" spans="7:13">
      <c r="G5285">
        <v>0.60660001943195241</v>
      </c>
      <c r="H5285">
        <v>0.54006276491101024</v>
      </c>
      <c r="I5285">
        <v>0.47352551039006818</v>
      </c>
      <c r="J5285">
        <f>_xlfn.BINOM.INV(BinomTrials,_xlfn.GAMMA.INV(Table3[[#This Row],[RV gamma]],GammaShape1,GammaRate1)/BinomTrials,Table3[[#This Row],[RV binom]])</f>
        <v>0</v>
      </c>
      <c r="K5285" s="1">
        <f>Table3[[#This Row],[Risk 1 Simulated occurences]]*_xlfn.LOGNORM.INV(Table3[[#This Row],[RV lognorm]],(LN(ImpLow1)+LN(ImpUp1))/2,(LN(ImpUp1)-LN(ImpLow1))/3.29)</f>
        <v>0</v>
      </c>
      <c r="L5285">
        <f>_xlfn.BINOM.INV(BinomTrials,_xlfn.GAMMA.INV(Table3[[#This Row],[RV gamma]],GammaShape2,GammaRate2)/BinomTrials,Table3[[#This Row],[RV binom]])</f>
        <v>0</v>
      </c>
      <c r="M5285" s="1">
        <f>Table3[[#This Row],[Risk 2 simulated occurences]]*_xlfn.LOGNORM.INV(Table3[[#This Row],[RV lognorm]],(LN(ImpLow2)+LN(ImpUp2))/2,(LN(ImpUp2)-LN(ImpLow2))/3.29)</f>
        <v>0</v>
      </c>
    </row>
    <row r="5286" spans="7:13">
      <c r="G5286">
        <v>0.12652659282392198</v>
      </c>
      <c r="H5286">
        <v>0.83488985934988125</v>
      </c>
      <c r="I5286">
        <v>0.54325312587584051</v>
      </c>
      <c r="J5286">
        <f>_xlfn.BINOM.INV(BinomTrials,_xlfn.GAMMA.INV(Table3[[#This Row],[RV gamma]],GammaShape1,GammaRate1)/BinomTrials,Table3[[#This Row],[RV binom]])</f>
        <v>1</v>
      </c>
      <c r="K5286" s="1">
        <f>Table3[[#This Row],[Risk 1 Simulated occurences]]*_xlfn.LOGNORM.INV(Table3[[#This Row],[RV lognorm]],(LN(ImpLow1)+LN(ImpUp1))/2,(LN(ImpUp1)-LN(ImpLow1))/3.29)</f>
        <v>34120.790682913117</v>
      </c>
      <c r="L5286">
        <f>_xlfn.BINOM.INV(BinomTrials,_xlfn.GAMMA.INV(Table3[[#This Row],[RV gamma]],GammaShape2,GammaRate2)/BinomTrials,Table3[[#This Row],[RV binom]])</f>
        <v>0</v>
      </c>
      <c r="M5286" s="1">
        <f>Table3[[#This Row],[Risk 2 simulated occurences]]*_xlfn.LOGNORM.INV(Table3[[#This Row],[RV lognorm]],(LN(ImpLow2)+LN(ImpUp2))/2,(LN(ImpUp2)-LN(ImpLow2))/3.29)</f>
        <v>0</v>
      </c>
    </row>
    <row r="5287" spans="7:13">
      <c r="G5287">
        <v>0.53244559165669869</v>
      </c>
      <c r="H5287">
        <v>0.99386609345388888</v>
      </c>
      <c r="I5287">
        <v>0.45528659525107901</v>
      </c>
      <c r="J5287">
        <f>_xlfn.BINOM.INV(BinomTrials,_xlfn.GAMMA.INV(Table3[[#This Row],[RV gamma]],GammaShape1,GammaRate1)/BinomTrials,Table3[[#This Row],[RV binom]])</f>
        <v>3</v>
      </c>
      <c r="K5287" s="1">
        <f>Table3[[#This Row],[Risk 1 Simulated occurences]]*_xlfn.LOGNORM.INV(Table3[[#This Row],[RV lognorm]],(LN(ImpLow1)+LN(ImpUp1))/2,(LN(ImpUp1)-LN(ImpLow1))/3.29)</f>
        <v>87696.605065068507</v>
      </c>
      <c r="L5287">
        <f>_xlfn.BINOM.INV(BinomTrials,_xlfn.GAMMA.INV(Table3[[#This Row],[RV gamma]],GammaShape2,GammaRate2)/BinomTrials,Table3[[#This Row],[RV binom]])</f>
        <v>2</v>
      </c>
      <c r="M5287" s="1">
        <f>Table3[[#This Row],[Risk 2 simulated occurences]]*_xlfn.LOGNORM.INV(Table3[[#This Row],[RV lognorm]],(LN(ImpLow2)+LN(ImpUp2))/2,(LN(ImpUp2)-LN(ImpLow2))/3.29)</f>
        <v>5846440.3376712361</v>
      </c>
    </row>
    <row r="5288" spans="7:13">
      <c r="G5288">
        <v>0.81305897413429762</v>
      </c>
      <c r="H5288">
        <v>0.90743267950947992</v>
      </c>
      <c r="I5288">
        <v>1.8063848846621741E-3</v>
      </c>
      <c r="J5288">
        <f>_xlfn.BINOM.INV(BinomTrials,_xlfn.GAMMA.INV(Table3[[#This Row],[RV gamma]],GammaShape1,GammaRate1)/BinomTrials,Table3[[#This Row],[RV binom]])</f>
        <v>2</v>
      </c>
      <c r="K5288" s="1">
        <f>Table3[[#This Row],[Risk 1 Simulated occurences]]*_xlfn.LOGNORM.INV(Table3[[#This Row],[RV lognorm]],(LN(ImpLow1)+LN(ImpUp1))/2,(LN(ImpUp1)-LN(ImpLow1))/3.29)</f>
        <v>8250.7155440478418</v>
      </c>
      <c r="L5288">
        <f>_xlfn.BINOM.INV(BinomTrials,_xlfn.GAMMA.INV(Table3[[#This Row],[RV gamma]],GammaShape2,GammaRate2)/BinomTrials,Table3[[#This Row],[RV binom]])</f>
        <v>1</v>
      </c>
      <c r="M5288" s="1">
        <f>Table3[[#This Row],[Risk 2 simulated occurences]]*_xlfn.LOGNORM.INV(Table3[[#This Row],[RV lognorm]],(LN(ImpLow2)+LN(ImpUp2))/2,(LN(ImpUp2)-LN(ImpLow2))/3.29)</f>
        <v>412535.77720239153</v>
      </c>
    </row>
    <row r="5289" spans="7:13">
      <c r="G5289">
        <v>8.2178275139154058E-2</v>
      </c>
      <c r="H5289">
        <v>0.2210445158281571</v>
      </c>
      <c r="I5289">
        <v>0.35991075651716009</v>
      </c>
      <c r="J5289">
        <f>_xlfn.BINOM.INV(BinomTrials,_xlfn.GAMMA.INV(Table3[[#This Row],[RV gamma]],GammaShape1,GammaRate1)/BinomTrials,Table3[[#This Row],[RV binom]])</f>
        <v>0</v>
      </c>
      <c r="K5289" s="1">
        <f>Table3[[#This Row],[Risk 1 Simulated occurences]]*_xlfn.LOGNORM.INV(Table3[[#This Row],[RV lognorm]],(LN(ImpLow1)+LN(ImpUp1))/2,(LN(ImpUp1)-LN(ImpLow1))/3.29)</f>
        <v>0</v>
      </c>
      <c r="L5289">
        <f>_xlfn.BINOM.INV(BinomTrials,_xlfn.GAMMA.INV(Table3[[#This Row],[RV gamma]],GammaShape2,GammaRate2)/BinomTrials,Table3[[#This Row],[RV binom]])</f>
        <v>0</v>
      </c>
      <c r="M5289" s="1">
        <f>Table3[[#This Row],[Risk 2 simulated occurences]]*_xlfn.LOGNORM.INV(Table3[[#This Row],[RV lognorm]],(LN(ImpLow2)+LN(ImpUp2))/2,(LN(ImpUp2)-LN(ImpLow2))/3.29)</f>
        <v>0</v>
      </c>
    </row>
    <row r="5290" spans="7:13">
      <c r="G5290">
        <v>0.17027026376233914</v>
      </c>
      <c r="H5290">
        <v>9.51775238361105E-2</v>
      </c>
      <c r="I5290">
        <v>2.0084783909881852E-2</v>
      </c>
      <c r="J5290">
        <f>_xlfn.BINOM.INV(BinomTrials,_xlfn.GAMMA.INV(Table3[[#This Row],[RV gamma]],GammaShape1,GammaRate1)/BinomTrials,Table3[[#This Row],[RV binom]])</f>
        <v>0</v>
      </c>
      <c r="K5290" s="1">
        <f>Table3[[#This Row],[Risk 1 Simulated occurences]]*_xlfn.LOGNORM.INV(Table3[[#This Row],[RV lognorm]],(LN(ImpLow1)+LN(ImpUp1))/2,(LN(ImpUp1)-LN(ImpLow1))/3.29)</f>
        <v>0</v>
      </c>
      <c r="L5290">
        <f>_xlfn.BINOM.INV(BinomTrials,_xlfn.GAMMA.INV(Table3[[#This Row],[RV gamma]],GammaShape2,GammaRate2)/BinomTrials,Table3[[#This Row],[RV binom]])</f>
        <v>0</v>
      </c>
      <c r="M5290" s="1">
        <f>Table3[[#This Row],[Risk 2 simulated occurences]]*_xlfn.LOGNORM.INV(Table3[[#This Row],[RV lognorm]],(LN(ImpLow2)+LN(ImpUp2))/2,(LN(ImpUp2)-LN(ImpLow2))/3.29)</f>
        <v>0</v>
      </c>
    </row>
    <row r="5291" spans="7:13">
      <c r="G5291">
        <v>0.73232305363394468</v>
      </c>
      <c r="H5291">
        <v>0.64864311350911996</v>
      </c>
      <c r="I5291">
        <v>0.56496317338429536</v>
      </c>
      <c r="J5291">
        <f>_xlfn.BINOM.INV(BinomTrials,_xlfn.GAMMA.INV(Table3[[#This Row],[RV gamma]],GammaShape1,GammaRate1)/BinomTrials,Table3[[#This Row],[RV binom]])</f>
        <v>1</v>
      </c>
      <c r="K5291" s="1">
        <f>Table3[[#This Row],[Risk 1 Simulated occurences]]*_xlfn.LOGNORM.INV(Table3[[#This Row],[RV lognorm]],(LN(ImpLow1)+LN(ImpUp1))/2,(LN(ImpUp1)-LN(ImpLow1))/3.29)</f>
        <v>35458.126472746073</v>
      </c>
      <c r="L5291">
        <f>_xlfn.BINOM.INV(BinomTrials,_xlfn.GAMMA.INV(Table3[[#This Row],[RV gamma]],GammaShape2,GammaRate2)/BinomTrials,Table3[[#This Row],[RV binom]])</f>
        <v>0</v>
      </c>
      <c r="M5291" s="1">
        <f>Table3[[#This Row],[Risk 2 simulated occurences]]*_xlfn.LOGNORM.INV(Table3[[#This Row],[RV lognorm]],(LN(ImpLow2)+LN(ImpUp2))/2,(LN(ImpUp2)-LN(ImpLow2))/3.29)</f>
        <v>0</v>
      </c>
    </row>
    <row r="5292" spans="7:13">
      <c r="G5292">
        <v>0.15356242570726314</v>
      </c>
      <c r="H5292">
        <v>0.74480874777995454</v>
      </c>
      <c r="I5292">
        <v>0.33605506985264599</v>
      </c>
      <c r="J5292">
        <f>_xlfn.BINOM.INV(BinomTrials,_xlfn.GAMMA.INV(Table3[[#This Row],[RV gamma]],GammaShape1,GammaRate1)/BinomTrials,Table3[[#This Row],[RV binom]])</f>
        <v>1</v>
      </c>
      <c r="K5292" s="1">
        <f>Table3[[#This Row],[Risk 1 Simulated occurences]]*_xlfn.LOGNORM.INV(Table3[[#This Row],[RV lognorm]],(LN(ImpLow1)+LN(ImpUp1))/2,(LN(ImpUp1)-LN(ImpLow1))/3.29)</f>
        <v>23515.349937080555</v>
      </c>
      <c r="L5292">
        <f>_xlfn.BINOM.INV(BinomTrials,_xlfn.GAMMA.INV(Table3[[#This Row],[RV gamma]],GammaShape2,GammaRate2)/BinomTrials,Table3[[#This Row],[RV binom]])</f>
        <v>0</v>
      </c>
      <c r="M5292" s="1">
        <f>Table3[[#This Row],[Risk 2 simulated occurences]]*_xlfn.LOGNORM.INV(Table3[[#This Row],[RV lognorm]],(LN(ImpLow2)+LN(ImpUp2))/2,(LN(ImpUp2)-LN(ImpLow2))/3.29)</f>
        <v>0</v>
      </c>
    </row>
    <row r="5293" spans="7:13">
      <c r="G5293">
        <v>0.92368886197157618</v>
      </c>
      <c r="H5293">
        <v>6.2393769650903423E-4</v>
      </c>
      <c r="I5293">
        <v>7.7559013421441905E-2</v>
      </c>
      <c r="J5293">
        <f>_xlfn.BINOM.INV(BinomTrials,_xlfn.GAMMA.INV(Table3[[#This Row],[RV gamma]],GammaShape1,GammaRate1)/BinomTrials,Table3[[#This Row],[RV binom]])</f>
        <v>0</v>
      </c>
      <c r="K5293" s="1">
        <f>Table3[[#This Row],[Risk 1 Simulated occurences]]*_xlfn.LOGNORM.INV(Table3[[#This Row],[RV lognorm]],(LN(ImpLow1)+LN(ImpUp1))/2,(LN(ImpUp1)-LN(ImpLow1))/3.29)</f>
        <v>0</v>
      </c>
      <c r="L5293">
        <f>_xlfn.BINOM.INV(BinomTrials,_xlfn.GAMMA.INV(Table3[[#This Row],[RV gamma]],GammaShape2,GammaRate2)/BinomTrials,Table3[[#This Row],[RV binom]])</f>
        <v>0</v>
      </c>
      <c r="M5293" s="1">
        <f>Table3[[#This Row],[Risk 2 simulated occurences]]*_xlfn.LOGNORM.INV(Table3[[#This Row],[RV lognorm]],(LN(ImpLow2)+LN(ImpUp2))/2,(LN(ImpUp2)-LN(ImpLow2))/3.29)</f>
        <v>0</v>
      </c>
    </row>
    <row r="5294" spans="7:13">
      <c r="G5294">
        <v>0.43870315628065876</v>
      </c>
      <c r="H5294">
        <v>0.48652086522733834</v>
      </c>
      <c r="I5294">
        <v>0.53433857417401787</v>
      </c>
      <c r="J5294">
        <f>_xlfn.BINOM.INV(BinomTrials,_xlfn.GAMMA.INV(Table3[[#This Row],[RV gamma]],GammaShape1,GammaRate1)/BinomTrials,Table3[[#This Row],[RV binom]])</f>
        <v>0</v>
      </c>
      <c r="K5294" s="1">
        <f>Table3[[#This Row],[Risk 1 Simulated occurences]]*_xlfn.LOGNORM.INV(Table3[[#This Row],[RV lognorm]],(LN(ImpLow1)+LN(ImpUp1))/2,(LN(ImpUp1)-LN(ImpLow1))/3.29)</f>
        <v>0</v>
      </c>
      <c r="L5294">
        <f>_xlfn.BINOM.INV(BinomTrials,_xlfn.GAMMA.INV(Table3[[#This Row],[RV gamma]],GammaShape2,GammaRate2)/BinomTrials,Table3[[#This Row],[RV binom]])</f>
        <v>0</v>
      </c>
      <c r="M5294" s="1">
        <f>Table3[[#This Row],[Risk 2 simulated occurences]]*_xlfn.LOGNORM.INV(Table3[[#This Row],[RV lognorm]],(LN(ImpLow2)+LN(ImpUp2))/2,(LN(ImpUp2)-LN(ImpLow2))/3.29)</f>
        <v>0</v>
      </c>
    </row>
    <row r="5295" spans="7:13">
      <c r="G5295">
        <v>0.28394760903154853</v>
      </c>
      <c r="H5295">
        <v>0.95618187587530434</v>
      </c>
      <c r="I5295">
        <v>0.62841614271906021</v>
      </c>
      <c r="J5295">
        <f>_xlfn.BINOM.INV(BinomTrials,_xlfn.GAMMA.INV(Table3[[#This Row],[RV gamma]],GammaShape1,GammaRate1)/BinomTrials,Table3[[#This Row],[RV binom]])</f>
        <v>2</v>
      </c>
      <c r="K5295" s="1">
        <f>Table3[[#This Row],[Risk 1 Simulated occurences]]*_xlfn.LOGNORM.INV(Table3[[#This Row],[RV lognorm]],(LN(ImpLow1)+LN(ImpUp1))/2,(LN(ImpUp1)-LN(ImpLow1))/3.29)</f>
        <v>79546.873934541043</v>
      </c>
      <c r="L5295">
        <f>_xlfn.BINOM.INV(BinomTrials,_xlfn.GAMMA.INV(Table3[[#This Row],[RV gamma]],GammaShape2,GammaRate2)/BinomTrials,Table3[[#This Row],[RV binom]])</f>
        <v>1</v>
      </c>
      <c r="M5295" s="1">
        <f>Table3[[#This Row],[Risk 2 simulated occurences]]*_xlfn.LOGNORM.INV(Table3[[#This Row],[RV lognorm]],(LN(ImpLow2)+LN(ImpUp2))/2,(LN(ImpUp2)-LN(ImpLow2))/3.29)</f>
        <v>3977343.6967270537</v>
      </c>
    </row>
    <row r="5296" spans="7:13">
      <c r="G5296">
        <v>0.3074649932363373</v>
      </c>
      <c r="H5296">
        <v>0.54878783624097138</v>
      </c>
      <c r="I5296">
        <v>0.79011067924560541</v>
      </c>
      <c r="J5296">
        <f>_xlfn.BINOM.INV(BinomTrials,_xlfn.GAMMA.INV(Table3[[#This Row],[RV gamma]],GammaShape1,GammaRate1)/BinomTrials,Table3[[#This Row],[RV binom]])</f>
        <v>0</v>
      </c>
      <c r="K5296" s="1">
        <f>Table3[[#This Row],[Risk 1 Simulated occurences]]*_xlfn.LOGNORM.INV(Table3[[#This Row],[RV lognorm]],(LN(ImpLow1)+LN(ImpUp1))/2,(LN(ImpUp1)-LN(ImpLow1))/3.29)</f>
        <v>0</v>
      </c>
      <c r="L5296">
        <f>_xlfn.BINOM.INV(BinomTrials,_xlfn.GAMMA.INV(Table3[[#This Row],[RV gamma]],GammaShape2,GammaRate2)/BinomTrials,Table3[[#This Row],[RV binom]])</f>
        <v>0</v>
      </c>
      <c r="M5296" s="1">
        <f>Table3[[#This Row],[Risk 2 simulated occurences]]*_xlfn.LOGNORM.INV(Table3[[#This Row],[RV lognorm]],(LN(ImpLow2)+LN(ImpUp2))/2,(LN(ImpUp2)-LN(ImpLow2))/3.29)</f>
        <v>0</v>
      </c>
    </row>
    <row r="5297" spans="7:13">
      <c r="G5297">
        <v>0.56414132312133036</v>
      </c>
      <c r="H5297">
        <v>0.47716370200606234</v>
      </c>
      <c r="I5297">
        <v>0.39018608089079432</v>
      </c>
      <c r="J5297">
        <f>_xlfn.BINOM.INV(BinomTrials,_xlfn.GAMMA.INV(Table3[[#This Row],[RV gamma]],GammaShape1,GammaRate1)/BinomTrials,Table3[[#This Row],[RV binom]])</f>
        <v>0</v>
      </c>
      <c r="K5297" s="1">
        <f>Table3[[#This Row],[Risk 1 Simulated occurences]]*_xlfn.LOGNORM.INV(Table3[[#This Row],[RV lognorm]],(LN(ImpLow1)+LN(ImpUp1))/2,(LN(ImpUp1)-LN(ImpLow1))/3.29)</f>
        <v>0</v>
      </c>
      <c r="L5297">
        <f>_xlfn.BINOM.INV(BinomTrials,_xlfn.GAMMA.INV(Table3[[#This Row],[RV gamma]],GammaShape2,GammaRate2)/BinomTrials,Table3[[#This Row],[RV binom]])</f>
        <v>0</v>
      </c>
      <c r="M5297" s="1">
        <f>Table3[[#This Row],[Risk 2 simulated occurences]]*_xlfn.LOGNORM.INV(Table3[[#This Row],[RV lognorm]],(LN(ImpLow2)+LN(ImpUp2))/2,(LN(ImpUp2)-LN(ImpLow2))/3.29)</f>
        <v>0</v>
      </c>
    </row>
    <row r="5298" spans="7:13">
      <c r="G5298">
        <v>0.52321770019979108</v>
      </c>
      <c r="H5298">
        <v>0.69033961588998305</v>
      </c>
      <c r="I5298">
        <v>0.85746153158017502</v>
      </c>
      <c r="J5298">
        <f>_xlfn.BINOM.INV(BinomTrials,_xlfn.GAMMA.INV(Table3[[#This Row],[RV gamma]],GammaShape1,GammaRate1)/BinomTrials,Table3[[#This Row],[RV binom]])</f>
        <v>1</v>
      </c>
      <c r="K5298" s="1">
        <f>Table3[[#This Row],[Risk 1 Simulated occurences]]*_xlfn.LOGNORM.INV(Table3[[#This Row],[RV lognorm]],(LN(ImpLow1)+LN(ImpUp1))/2,(LN(ImpUp1)-LN(ImpLow1))/3.29)</f>
        <v>66821.944599985538</v>
      </c>
      <c r="L5298">
        <f>_xlfn.BINOM.INV(BinomTrials,_xlfn.GAMMA.INV(Table3[[#This Row],[RV gamma]],GammaShape2,GammaRate2)/BinomTrials,Table3[[#This Row],[RV binom]])</f>
        <v>0</v>
      </c>
      <c r="M5298" s="1">
        <f>Table3[[#This Row],[Risk 2 simulated occurences]]*_xlfn.LOGNORM.INV(Table3[[#This Row],[RV lognorm]],(LN(ImpLow2)+LN(ImpUp2))/2,(LN(ImpUp2)-LN(ImpLow2))/3.29)</f>
        <v>0</v>
      </c>
    </row>
    <row r="5299" spans="7:13">
      <c r="G5299">
        <v>0.71988725788886065</v>
      </c>
      <c r="H5299">
        <v>0.53792426294550499</v>
      </c>
      <c r="I5299">
        <v>0.35596126800214933</v>
      </c>
      <c r="J5299">
        <f>_xlfn.BINOM.INV(BinomTrials,_xlfn.GAMMA.INV(Table3[[#This Row],[RV gamma]],GammaShape1,GammaRate1)/BinomTrials,Table3[[#This Row],[RV binom]])</f>
        <v>0</v>
      </c>
      <c r="K5299" s="1">
        <f>Table3[[#This Row],[Risk 1 Simulated occurences]]*_xlfn.LOGNORM.INV(Table3[[#This Row],[RV lognorm]],(LN(ImpLow1)+LN(ImpUp1))/2,(LN(ImpUp1)-LN(ImpLow1))/3.29)</f>
        <v>0</v>
      </c>
      <c r="L5299">
        <f>_xlfn.BINOM.INV(BinomTrials,_xlfn.GAMMA.INV(Table3[[#This Row],[RV gamma]],GammaShape2,GammaRate2)/BinomTrials,Table3[[#This Row],[RV binom]])</f>
        <v>0</v>
      </c>
      <c r="M5299" s="1">
        <f>Table3[[#This Row],[Risk 2 simulated occurences]]*_xlfn.LOGNORM.INV(Table3[[#This Row],[RV lognorm]],(LN(ImpLow2)+LN(ImpUp2))/2,(LN(ImpUp2)-LN(ImpLow2))/3.29)</f>
        <v>0</v>
      </c>
    </row>
    <row r="5300" spans="7:13">
      <c r="G5300">
        <v>0.145143338081028</v>
      </c>
      <c r="H5300">
        <v>0.89308732510222466</v>
      </c>
      <c r="I5300">
        <v>0.64103131212342124</v>
      </c>
      <c r="J5300">
        <f>_xlfn.BINOM.INV(BinomTrials,_xlfn.GAMMA.INV(Table3[[#This Row],[RV gamma]],GammaShape1,GammaRate1)/BinomTrials,Table3[[#This Row],[RV binom]])</f>
        <v>1</v>
      </c>
      <c r="K5300" s="1">
        <f>Table3[[#This Row],[Risk 1 Simulated occurences]]*_xlfn.LOGNORM.INV(Table3[[#This Row],[RV lognorm]],(LN(ImpLow1)+LN(ImpUp1))/2,(LN(ImpUp1)-LN(ImpLow1))/3.29)</f>
        <v>40718.55371466151</v>
      </c>
      <c r="L5300">
        <f>_xlfn.BINOM.INV(BinomTrials,_xlfn.GAMMA.INV(Table3[[#This Row],[RV gamma]],GammaShape2,GammaRate2)/BinomTrials,Table3[[#This Row],[RV binom]])</f>
        <v>1</v>
      </c>
      <c r="M5300" s="1">
        <f>Table3[[#This Row],[Risk 2 simulated occurences]]*_xlfn.LOGNORM.INV(Table3[[#This Row],[RV lognorm]],(LN(ImpLow2)+LN(ImpUp2))/2,(LN(ImpUp2)-LN(ImpLow2))/3.29)</f>
        <v>4071855.3714661524</v>
      </c>
    </row>
    <row r="5301" spans="7:13">
      <c r="G5301">
        <v>0.42408312783766683</v>
      </c>
      <c r="H5301">
        <v>0.11867299308938579</v>
      </c>
      <c r="I5301">
        <v>0.81326285834110479</v>
      </c>
      <c r="J5301">
        <f>_xlfn.BINOM.INV(BinomTrials,_xlfn.GAMMA.INV(Table3[[#This Row],[RV gamma]],GammaShape1,GammaRate1)/BinomTrials,Table3[[#This Row],[RV binom]])</f>
        <v>0</v>
      </c>
      <c r="K5301" s="1">
        <f>Table3[[#This Row],[Risk 1 Simulated occurences]]*_xlfn.LOGNORM.INV(Table3[[#This Row],[RV lognorm]],(LN(ImpLow1)+LN(ImpUp1))/2,(LN(ImpUp1)-LN(ImpLow1))/3.29)</f>
        <v>0</v>
      </c>
      <c r="L5301">
        <f>_xlfn.BINOM.INV(BinomTrials,_xlfn.GAMMA.INV(Table3[[#This Row],[RV gamma]],GammaShape2,GammaRate2)/BinomTrials,Table3[[#This Row],[RV binom]])</f>
        <v>0</v>
      </c>
      <c r="M5301" s="1">
        <f>Table3[[#This Row],[Risk 2 simulated occurences]]*_xlfn.LOGNORM.INV(Table3[[#This Row],[RV lognorm]],(LN(ImpLow2)+LN(ImpUp2))/2,(LN(ImpUp2)-LN(ImpLow2))/3.29)</f>
        <v>0</v>
      </c>
    </row>
    <row r="5302" spans="7:13">
      <c r="G5302">
        <v>0.56512956766650524</v>
      </c>
      <c r="H5302">
        <v>0.53699485330702501</v>
      </c>
      <c r="I5302">
        <v>0.50886013894754467</v>
      </c>
      <c r="J5302">
        <f>_xlfn.BINOM.INV(BinomTrials,_xlfn.GAMMA.INV(Table3[[#This Row],[RV gamma]],GammaShape1,GammaRate1)/BinomTrials,Table3[[#This Row],[RV binom]])</f>
        <v>0</v>
      </c>
      <c r="K5302" s="1">
        <f>Table3[[#This Row],[Risk 1 Simulated occurences]]*_xlfn.LOGNORM.INV(Table3[[#This Row],[RV lognorm]],(LN(ImpLow1)+LN(ImpUp1))/2,(LN(ImpUp1)-LN(ImpLow1))/3.29)</f>
        <v>0</v>
      </c>
      <c r="L5302">
        <f>_xlfn.BINOM.INV(BinomTrials,_xlfn.GAMMA.INV(Table3[[#This Row],[RV gamma]],GammaShape2,GammaRate2)/BinomTrials,Table3[[#This Row],[RV binom]])</f>
        <v>0</v>
      </c>
      <c r="M5302" s="1">
        <f>Table3[[#This Row],[Risk 2 simulated occurences]]*_xlfn.LOGNORM.INV(Table3[[#This Row],[RV lognorm]],(LN(ImpLow2)+LN(ImpUp2))/2,(LN(ImpUp2)-LN(ImpLow2))/3.29)</f>
        <v>0</v>
      </c>
    </row>
    <row r="5303" spans="7:13">
      <c r="G5303">
        <v>0.13264377095394012</v>
      </c>
      <c r="H5303">
        <v>0.27249953116872327</v>
      </c>
      <c r="I5303">
        <v>0.41235529138350641</v>
      </c>
      <c r="J5303">
        <f>_xlfn.BINOM.INV(BinomTrials,_xlfn.GAMMA.INV(Table3[[#This Row],[RV gamma]],GammaShape1,GammaRate1)/BinomTrials,Table3[[#This Row],[RV binom]])</f>
        <v>0</v>
      </c>
      <c r="K5303" s="1">
        <f>Table3[[#This Row],[Risk 1 Simulated occurences]]*_xlfn.LOGNORM.INV(Table3[[#This Row],[RV lognorm]],(LN(ImpLow1)+LN(ImpUp1))/2,(LN(ImpUp1)-LN(ImpLow1))/3.29)</f>
        <v>0</v>
      </c>
      <c r="L5303">
        <f>_xlfn.BINOM.INV(BinomTrials,_xlfn.GAMMA.INV(Table3[[#This Row],[RV gamma]],GammaShape2,GammaRate2)/BinomTrials,Table3[[#This Row],[RV binom]])</f>
        <v>0</v>
      </c>
      <c r="M5303" s="1">
        <f>Table3[[#This Row],[Risk 2 simulated occurences]]*_xlfn.LOGNORM.INV(Table3[[#This Row],[RV lognorm]],(LN(ImpLow2)+LN(ImpUp2))/2,(LN(ImpUp2)-LN(ImpLow2))/3.29)</f>
        <v>0</v>
      </c>
    </row>
    <row r="5304" spans="7:13">
      <c r="G5304">
        <v>0.34385842287161317</v>
      </c>
      <c r="H5304">
        <v>0.89962035273184082</v>
      </c>
      <c r="I5304">
        <v>0.45538228259206853</v>
      </c>
      <c r="J5304">
        <f>_xlfn.BINOM.INV(BinomTrials,_xlfn.GAMMA.INV(Table3[[#This Row],[RV gamma]],GammaShape1,GammaRate1)/BinomTrials,Table3[[#This Row],[RV binom]])</f>
        <v>1</v>
      </c>
      <c r="K5304" s="1">
        <f>Table3[[#This Row],[Risk 1 Simulated occurences]]*_xlfn.LOGNORM.INV(Table3[[#This Row],[RV lognorm]],(LN(ImpLow1)+LN(ImpUp1))/2,(LN(ImpUp1)-LN(ImpLow1))/3.29)</f>
        <v>29237.140196841188</v>
      </c>
      <c r="L5304">
        <f>_xlfn.BINOM.INV(BinomTrials,_xlfn.GAMMA.INV(Table3[[#This Row],[RV gamma]],GammaShape2,GammaRate2)/BinomTrials,Table3[[#This Row],[RV binom]])</f>
        <v>1</v>
      </c>
      <c r="M5304" s="1">
        <f>Table3[[#This Row],[Risk 2 simulated occurences]]*_xlfn.LOGNORM.INV(Table3[[#This Row],[RV lognorm]],(LN(ImpLow2)+LN(ImpUp2))/2,(LN(ImpUp2)-LN(ImpLow2))/3.29)</f>
        <v>2923714.0196841201</v>
      </c>
    </row>
    <row r="5305" spans="7:13">
      <c r="G5305">
        <v>0.22851320320205445</v>
      </c>
      <c r="H5305">
        <v>0.91926836404915357</v>
      </c>
      <c r="I5305">
        <v>0.61002352489625267</v>
      </c>
      <c r="J5305">
        <f>_xlfn.BINOM.INV(BinomTrials,_xlfn.GAMMA.INV(Table3[[#This Row],[RV gamma]],GammaShape1,GammaRate1)/BinomTrials,Table3[[#This Row],[RV binom]])</f>
        <v>1</v>
      </c>
      <c r="K5305" s="1">
        <f>Table3[[#This Row],[Risk 1 Simulated occurences]]*_xlfn.LOGNORM.INV(Table3[[#This Row],[RV lognorm]],(LN(ImpLow1)+LN(ImpUp1))/2,(LN(ImpUp1)-LN(ImpLow1))/3.29)</f>
        <v>38451.920806002847</v>
      </c>
      <c r="L5305">
        <f>_xlfn.BINOM.INV(BinomTrials,_xlfn.GAMMA.INV(Table3[[#This Row],[RV gamma]],GammaShape2,GammaRate2)/BinomTrials,Table3[[#This Row],[RV binom]])</f>
        <v>1</v>
      </c>
      <c r="M5305" s="1">
        <f>Table3[[#This Row],[Risk 2 simulated occurences]]*_xlfn.LOGNORM.INV(Table3[[#This Row],[RV lognorm]],(LN(ImpLow2)+LN(ImpUp2))/2,(LN(ImpUp2)-LN(ImpLow2))/3.29)</f>
        <v>3845192.0806002864</v>
      </c>
    </row>
    <row r="5306" spans="7:13">
      <c r="G5306">
        <v>0.62140621692939024</v>
      </c>
      <c r="H5306">
        <v>0.14339457412408413</v>
      </c>
      <c r="I5306">
        <v>0.66538293131877801</v>
      </c>
      <c r="J5306">
        <f>_xlfn.BINOM.INV(BinomTrials,_xlfn.GAMMA.INV(Table3[[#This Row],[RV gamma]],GammaShape1,GammaRate1)/BinomTrials,Table3[[#This Row],[RV binom]])</f>
        <v>0</v>
      </c>
      <c r="K5306" s="1">
        <f>Table3[[#This Row],[Risk 1 Simulated occurences]]*_xlfn.LOGNORM.INV(Table3[[#This Row],[RV lognorm]],(LN(ImpLow1)+LN(ImpUp1))/2,(LN(ImpUp1)-LN(ImpLow1))/3.29)</f>
        <v>0</v>
      </c>
      <c r="L5306">
        <f>_xlfn.BINOM.INV(BinomTrials,_xlfn.GAMMA.INV(Table3[[#This Row],[RV gamma]],GammaShape2,GammaRate2)/BinomTrials,Table3[[#This Row],[RV binom]])</f>
        <v>0</v>
      </c>
      <c r="M5306" s="1">
        <f>Table3[[#This Row],[Risk 2 simulated occurences]]*_xlfn.LOGNORM.INV(Table3[[#This Row],[RV lognorm]],(LN(ImpLow2)+LN(ImpUp2))/2,(LN(ImpUp2)-LN(ImpLow2))/3.29)</f>
        <v>0</v>
      </c>
    </row>
    <row r="5307" spans="7:13">
      <c r="G5307">
        <v>0.97428793226102739</v>
      </c>
      <c r="H5307">
        <v>3.2607303481831822E-2</v>
      </c>
      <c r="I5307">
        <v>9.0926674702636281E-2</v>
      </c>
      <c r="J5307">
        <f>_xlfn.BINOM.INV(BinomTrials,_xlfn.GAMMA.INV(Table3[[#This Row],[RV gamma]],GammaShape1,GammaRate1)/BinomTrials,Table3[[#This Row],[RV binom]])</f>
        <v>0</v>
      </c>
      <c r="K5307" s="1">
        <f>Table3[[#This Row],[Risk 1 Simulated occurences]]*_xlfn.LOGNORM.INV(Table3[[#This Row],[RV lognorm]],(LN(ImpLow1)+LN(ImpUp1))/2,(LN(ImpUp1)-LN(ImpLow1))/3.29)</f>
        <v>0</v>
      </c>
      <c r="L5307">
        <f>_xlfn.BINOM.INV(BinomTrials,_xlfn.GAMMA.INV(Table3[[#This Row],[RV gamma]],GammaShape2,GammaRate2)/BinomTrials,Table3[[#This Row],[RV binom]])</f>
        <v>0</v>
      </c>
      <c r="M5307" s="1">
        <f>Table3[[#This Row],[Risk 2 simulated occurences]]*_xlfn.LOGNORM.INV(Table3[[#This Row],[RV lognorm]],(LN(ImpLow2)+LN(ImpUp2))/2,(LN(ImpUp2)-LN(ImpLow2))/3.29)</f>
        <v>0</v>
      </c>
    </row>
    <row r="5308" spans="7:13">
      <c r="G5308">
        <v>0.85727751108690975</v>
      </c>
      <c r="H5308">
        <v>3.0949619147437449E-2</v>
      </c>
      <c r="I5308">
        <v>0.20462172720796509</v>
      </c>
      <c r="J5308">
        <f>_xlfn.BINOM.INV(BinomTrials,_xlfn.GAMMA.INV(Table3[[#This Row],[RV gamma]],GammaShape1,GammaRate1)/BinomTrials,Table3[[#This Row],[RV binom]])</f>
        <v>0</v>
      </c>
      <c r="K5308" s="1">
        <f>Table3[[#This Row],[Risk 1 Simulated occurences]]*_xlfn.LOGNORM.INV(Table3[[#This Row],[RV lognorm]],(LN(ImpLow1)+LN(ImpUp1))/2,(LN(ImpUp1)-LN(ImpLow1))/3.29)</f>
        <v>0</v>
      </c>
      <c r="L5308">
        <f>_xlfn.BINOM.INV(BinomTrials,_xlfn.GAMMA.INV(Table3[[#This Row],[RV gamma]],GammaShape2,GammaRate2)/BinomTrials,Table3[[#This Row],[RV binom]])</f>
        <v>0</v>
      </c>
      <c r="M5308" s="1">
        <f>Table3[[#This Row],[Risk 2 simulated occurences]]*_xlfn.LOGNORM.INV(Table3[[#This Row],[RV lognorm]],(LN(ImpLow2)+LN(ImpUp2))/2,(LN(ImpUp2)-LN(ImpLow2))/3.29)</f>
        <v>0</v>
      </c>
    </row>
    <row r="5309" spans="7:13">
      <c r="G5309">
        <v>0.26312883769307699</v>
      </c>
      <c r="H5309">
        <v>0.17024901098117651</v>
      </c>
      <c r="I5309">
        <v>7.7369184269276067E-2</v>
      </c>
      <c r="J5309">
        <f>_xlfn.BINOM.INV(BinomTrials,_xlfn.GAMMA.INV(Table3[[#This Row],[RV gamma]],GammaShape1,GammaRate1)/BinomTrials,Table3[[#This Row],[RV binom]])</f>
        <v>0</v>
      </c>
      <c r="K5309" s="1">
        <f>Table3[[#This Row],[Risk 1 Simulated occurences]]*_xlfn.LOGNORM.INV(Table3[[#This Row],[RV lognorm]],(LN(ImpLow1)+LN(ImpUp1))/2,(LN(ImpUp1)-LN(ImpLow1))/3.29)</f>
        <v>0</v>
      </c>
      <c r="L5309">
        <f>_xlfn.BINOM.INV(BinomTrials,_xlfn.GAMMA.INV(Table3[[#This Row],[RV gamma]],GammaShape2,GammaRate2)/BinomTrials,Table3[[#This Row],[RV binom]])</f>
        <v>0</v>
      </c>
      <c r="M5309" s="1">
        <f>Table3[[#This Row],[Risk 2 simulated occurences]]*_xlfn.LOGNORM.INV(Table3[[#This Row],[RV lognorm]],(LN(ImpLow2)+LN(ImpUp2))/2,(LN(ImpUp2)-LN(ImpLow2))/3.29)</f>
        <v>0</v>
      </c>
    </row>
    <row r="5310" spans="7:13">
      <c r="G5310">
        <v>0.40637510754464895</v>
      </c>
      <c r="H5310">
        <v>0.37512756063375974</v>
      </c>
      <c r="I5310">
        <v>0.34388001372287053</v>
      </c>
      <c r="J5310">
        <f>_xlfn.BINOM.INV(BinomTrials,_xlfn.GAMMA.INV(Table3[[#This Row],[RV gamma]],GammaShape1,GammaRate1)/BinomTrials,Table3[[#This Row],[RV binom]])</f>
        <v>0</v>
      </c>
      <c r="K5310" s="1">
        <f>Table3[[#This Row],[Risk 1 Simulated occurences]]*_xlfn.LOGNORM.INV(Table3[[#This Row],[RV lognorm]],(LN(ImpLow1)+LN(ImpUp1))/2,(LN(ImpUp1)-LN(ImpLow1))/3.29)</f>
        <v>0</v>
      </c>
      <c r="L5310">
        <f>_xlfn.BINOM.INV(BinomTrials,_xlfn.GAMMA.INV(Table3[[#This Row],[RV gamma]],GammaShape2,GammaRate2)/BinomTrials,Table3[[#This Row],[RV binom]])</f>
        <v>0</v>
      </c>
      <c r="M5310" s="1">
        <f>Table3[[#This Row],[Risk 2 simulated occurences]]*_xlfn.LOGNORM.INV(Table3[[#This Row],[RV lognorm]],(LN(ImpLow2)+LN(ImpUp2))/2,(LN(ImpUp2)-LN(ImpLow2))/3.29)</f>
        <v>0</v>
      </c>
    </row>
    <row r="5311" spans="7:13">
      <c r="G5311">
        <v>0.94643250291535286</v>
      </c>
      <c r="H5311">
        <v>0.76891157159996759</v>
      </c>
      <c r="I5311">
        <v>0.59139064028458233</v>
      </c>
      <c r="J5311">
        <f>_xlfn.BINOM.INV(BinomTrials,_xlfn.GAMMA.INV(Table3[[#This Row],[RV gamma]],GammaShape1,GammaRate1)/BinomTrials,Table3[[#This Row],[RV binom]])</f>
        <v>1</v>
      </c>
      <c r="K5311" s="1">
        <f>Table3[[#This Row],[Risk 1 Simulated occurences]]*_xlfn.LOGNORM.INV(Table3[[#This Row],[RV lognorm]],(LN(ImpLow1)+LN(ImpUp1))/2,(LN(ImpUp1)-LN(ImpLow1))/3.29)</f>
        <v>37174.947044256609</v>
      </c>
      <c r="L5311">
        <f>_xlfn.BINOM.INV(BinomTrials,_xlfn.GAMMA.INV(Table3[[#This Row],[RV gamma]],GammaShape2,GammaRate2)/BinomTrials,Table3[[#This Row],[RV binom]])</f>
        <v>0</v>
      </c>
      <c r="M5311" s="1">
        <f>Table3[[#This Row],[Risk 2 simulated occurences]]*_xlfn.LOGNORM.INV(Table3[[#This Row],[RV lognorm]],(LN(ImpLow2)+LN(ImpUp2))/2,(LN(ImpUp2)-LN(ImpLow2))/3.29)</f>
        <v>0</v>
      </c>
    </row>
    <row r="5312" spans="7:13">
      <c r="G5312">
        <v>0.69107649833479734</v>
      </c>
      <c r="H5312">
        <v>9.6783880655087473E-2</v>
      </c>
      <c r="I5312">
        <v>0.50249126297537761</v>
      </c>
      <c r="J5312">
        <f>_xlfn.BINOM.INV(BinomTrials,_xlfn.GAMMA.INV(Table3[[#This Row],[RV gamma]],GammaShape1,GammaRate1)/BinomTrials,Table3[[#This Row],[RV binom]])</f>
        <v>0</v>
      </c>
      <c r="K5312" s="1">
        <f>Table3[[#This Row],[Risk 1 Simulated occurences]]*_xlfn.LOGNORM.INV(Table3[[#This Row],[RV lognorm]],(LN(ImpLow1)+LN(ImpUp1))/2,(LN(ImpUp1)-LN(ImpLow1))/3.29)</f>
        <v>0</v>
      </c>
      <c r="L5312">
        <f>_xlfn.BINOM.INV(BinomTrials,_xlfn.GAMMA.INV(Table3[[#This Row],[RV gamma]],GammaShape2,GammaRate2)/BinomTrials,Table3[[#This Row],[RV binom]])</f>
        <v>0</v>
      </c>
      <c r="M5312" s="1">
        <f>Table3[[#This Row],[Risk 2 simulated occurences]]*_xlfn.LOGNORM.INV(Table3[[#This Row],[RV lognorm]],(LN(ImpLow2)+LN(ImpUp2))/2,(LN(ImpUp2)-LN(ImpLow2))/3.29)</f>
        <v>0</v>
      </c>
    </row>
    <row r="5313" spans="7:13">
      <c r="G5313">
        <v>0.92270751293874698</v>
      </c>
      <c r="H5313">
        <v>0.64668217005519302</v>
      </c>
      <c r="I5313">
        <v>0.370656827171639</v>
      </c>
      <c r="J5313">
        <f>_xlfn.BINOM.INV(BinomTrials,_xlfn.GAMMA.INV(Table3[[#This Row],[RV gamma]],GammaShape1,GammaRate1)/BinomTrials,Table3[[#This Row],[RV binom]])</f>
        <v>1</v>
      </c>
      <c r="K5313" s="1">
        <f>Table3[[#This Row],[Risk 1 Simulated occurences]]*_xlfn.LOGNORM.INV(Table3[[#This Row],[RV lognorm]],(LN(ImpLow1)+LN(ImpUp1))/2,(LN(ImpUp1)-LN(ImpLow1))/3.29)</f>
        <v>25099.283814212846</v>
      </c>
      <c r="L5313">
        <f>_xlfn.BINOM.INV(BinomTrials,_xlfn.GAMMA.INV(Table3[[#This Row],[RV gamma]],GammaShape2,GammaRate2)/BinomTrials,Table3[[#This Row],[RV binom]])</f>
        <v>0</v>
      </c>
      <c r="M5313" s="1">
        <f>Table3[[#This Row],[Risk 2 simulated occurences]]*_xlfn.LOGNORM.INV(Table3[[#This Row],[RV lognorm]],(LN(ImpLow2)+LN(ImpUp2))/2,(LN(ImpUp2)-LN(ImpLow2))/3.29)</f>
        <v>0</v>
      </c>
    </row>
    <row r="5314" spans="7:13">
      <c r="G5314">
        <v>0.94516996152008415</v>
      </c>
      <c r="H5314">
        <v>0.78723211762832113</v>
      </c>
      <c r="I5314">
        <v>0.629294273736558</v>
      </c>
      <c r="J5314">
        <f>_xlfn.BINOM.INV(BinomTrials,_xlfn.GAMMA.INV(Table3[[#This Row],[RV gamma]],GammaShape1,GammaRate1)/BinomTrials,Table3[[#This Row],[RV binom]])</f>
        <v>1</v>
      </c>
      <c r="K5314" s="1">
        <f>Table3[[#This Row],[Risk 1 Simulated occurences]]*_xlfn.LOGNORM.INV(Table3[[#This Row],[RV lognorm]],(LN(ImpLow1)+LN(ImpUp1))/2,(LN(ImpUp1)-LN(ImpLow1))/3.29)</f>
        <v>39838.165291802812</v>
      </c>
      <c r="L5314">
        <f>_xlfn.BINOM.INV(BinomTrials,_xlfn.GAMMA.INV(Table3[[#This Row],[RV gamma]],GammaShape2,GammaRate2)/BinomTrials,Table3[[#This Row],[RV binom]])</f>
        <v>0</v>
      </c>
      <c r="M5314" s="1">
        <f>Table3[[#This Row],[Risk 2 simulated occurences]]*_xlfn.LOGNORM.INV(Table3[[#This Row],[RV lognorm]],(LN(ImpLow2)+LN(ImpUp2))/2,(LN(ImpUp2)-LN(ImpLow2))/3.29)</f>
        <v>0</v>
      </c>
    </row>
    <row r="5315" spans="7:13">
      <c r="G5315">
        <v>0.47154326805451108</v>
      </c>
      <c r="H5315">
        <v>1.0200979192834804E-2</v>
      </c>
      <c r="I5315">
        <v>0.54885869033115853</v>
      </c>
      <c r="J5315">
        <f>_xlfn.BINOM.INV(BinomTrials,_xlfn.GAMMA.INV(Table3[[#This Row],[RV gamma]],GammaShape1,GammaRate1)/BinomTrials,Table3[[#This Row],[RV binom]])</f>
        <v>0</v>
      </c>
      <c r="K5315" s="1">
        <f>Table3[[#This Row],[Risk 1 Simulated occurences]]*_xlfn.LOGNORM.INV(Table3[[#This Row],[RV lognorm]],(LN(ImpLow1)+LN(ImpUp1))/2,(LN(ImpUp1)-LN(ImpLow1))/3.29)</f>
        <v>0</v>
      </c>
      <c r="L5315">
        <f>_xlfn.BINOM.INV(BinomTrials,_xlfn.GAMMA.INV(Table3[[#This Row],[RV gamma]],GammaShape2,GammaRate2)/BinomTrials,Table3[[#This Row],[RV binom]])</f>
        <v>0</v>
      </c>
      <c r="M5315" s="1">
        <f>Table3[[#This Row],[Risk 2 simulated occurences]]*_xlfn.LOGNORM.INV(Table3[[#This Row],[RV lognorm]],(LN(ImpLow2)+LN(ImpUp2))/2,(LN(ImpUp2)-LN(ImpLow2))/3.29)</f>
        <v>0</v>
      </c>
    </row>
    <row r="5316" spans="7:13">
      <c r="G5316">
        <v>0.22770619216733901</v>
      </c>
      <c r="H5316">
        <v>0.44785729397454171</v>
      </c>
      <c r="I5316">
        <v>0.66800839578174442</v>
      </c>
      <c r="J5316">
        <f>_xlfn.BINOM.INV(BinomTrials,_xlfn.GAMMA.INV(Table3[[#This Row],[RV gamma]],GammaShape1,GammaRate1)/BinomTrials,Table3[[#This Row],[RV binom]])</f>
        <v>0</v>
      </c>
      <c r="K5316" s="1">
        <f>Table3[[#This Row],[Risk 1 Simulated occurences]]*_xlfn.LOGNORM.INV(Table3[[#This Row],[RV lognorm]],(LN(ImpLow1)+LN(ImpUp1))/2,(LN(ImpUp1)-LN(ImpLow1))/3.29)</f>
        <v>0</v>
      </c>
      <c r="L5316">
        <f>_xlfn.BINOM.INV(BinomTrials,_xlfn.GAMMA.INV(Table3[[#This Row],[RV gamma]],GammaShape2,GammaRate2)/BinomTrials,Table3[[#This Row],[RV binom]])</f>
        <v>0</v>
      </c>
      <c r="M5316" s="1">
        <f>Table3[[#This Row],[Risk 2 simulated occurences]]*_xlfn.LOGNORM.INV(Table3[[#This Row],[RV lognorm]],(LN(ImpLow2)+LN(ImpUp2))/2,(LN(ImpUp2)-LN(ImpLow2))/3.29)</f>
        <v>0</v>
      </c>
    </row>
    <row r="5317" spans="7:13">
      <c r="G5317">
        <v>5.7971756466651224E-2</v>
      </c>
      <c r="H5317">
        <v>0.13753983012286006</v>
      </c>
      <c r="I5317">
        <v>0.21710790377906891</v>
      </c>
      <c r="J5317">
        <f>_xlfn.BINOM.INV(BinomTrials,_xlfn.GAMMA.INV(Table3[[#This Row],[RV gamma]],GammaShape1,GammaRate1)/BinomTrials,Table3[[#This Row],[RV binom]])</f>
        <v>0</v>
      </c>
      <c r="K5317" s="1">
        <f>Table3[[#This Row],[Risk 1 Simulated occurences]]*_xlfn.LOGNORM.INV(Table3[[#This Row],[RV lognorm]],(LN(ImpLow1)+LN(ImpUp1))/2,(LN(ImpUp1)-LN(ImpLow1))/3.29)</f>
        <v>0</v>
      </c>
      <c r="L5317">
        <f>_xlfn.BINOM.INV(BinomTrials,_xlfn.GAMMA.INV(Table3[[#This Row],[RV gamma]],GammaShape2,GammaRate2)/BinomTrials,Table3[[#This Row],[RV binom]])</f>
        <v>0</v>
      </c>
      <c r="M5317" s="1">
        <f>Table3[[#This Row],[Risk 2 simulated occurences]]*_xlfn.LOGNORM.INV(Table3[[#This Row],[RV lognorm]],(LN(ImpLow2)+LN(ImpUp2))/2,(LN(ImpUp2)-LN(ImpLow2))/3.29)</f>
        <v>0</v>
      </c>
    </row>
    <row r="5318" spans="7:13">
      <c r="G5318">
        <v>0.33131093500708741</v>
      </c>
      <c r="H5318">
        <v>0.63192487490918714</v>
      </c>
      <c r="I5318">
        <v>0.93253881481128686</v>
      </c>
      <c r="J5318">
        <f>_xlfn.BINOM.INV(BinomTrials,_xlfn.GAMMA.INV(Table3[[#This Row],[RV gamma]],GammaShape1,GammaRate1)/BinomTrials,Table3[[#This Row],[RV binom]])</f>
        <v>0</v>
      </c>
      <c r="K5318" s="1">
        <f>Table3[[#This Row],[Risk 1 Simulated occurences]]*_xlfn.LOGNORM.INV(Table3[[#This Row],[RV lognorm]],(LN(ImpLow1)+LN(ImpUp1))/2,(LN(ImpUp1)-LN(ImpLow1))/3.29)</f>
        <v>0</v>
      </c>
      <c r="L5318">
        <f>_xlfn.BINOM.INV(BinomTrials,_xlfn.GAMMA.INV(Table3[[#This Row],[RV gamma]],GammaShape2,GammaRate2)/BinomTrials,Table3[[#This Row],[RV binom]])</f>
        <v>0</v>
      </c>
      <c r="M5318" s="1">
        <f>Table3[[#This Row],[Risk 2 simulated occurences]]*_xlfn.LOGNORM.INV(Table3[[#This Row],[RV lognorm]],(LN(ImpLow2)+LN(ImpUp2))/2,(LN(ImpUp2)-LN(ImpLow2))/3.29)</f>
        <v>0</v>
      </c>
    </row>
    <row r="5319" spans="7:13">
      <c r="G5319">
        <v>0.34288466411777058</v>
      </c>
      <c r="H5319">
        <v>0.76137259870831508</v>
      </c>
      <c r="I5319">
        <v>0.17986053329885962</v>
      </c>
      <c r="J5319">
        <f>_xlfn.BINOM.INV(BinomTrials,_xlfn.GAMMA.INV(Table3[[#This Row],[RV gamma]],GammaShape1,GammaRate1)/BinomTrials,Table3[[#This Row],[RV binom]])</f>
        <v>1</v>
      </c>
      <c r="K5319" s="1">
        <f>Table3[[#This Row],[Risk 1 Simulated occurences]]*_xlfn.LOGNORM.INV(Table3[[#This Row],[RV lognorm]],(LN(ImpLow1)+LN(ImpUp1))/2,(LN(ImpUp1)-LN(ImpLow1))/3.29)</f>
        <v>16657.581192821908</v>
      </c>
      <c r="L5319">
        <f>_xlfn.BINOM.INV(BinomTrials,_xlfn.GAMMA.INV(Table3[[#This Row],[RV gamma]],GammaShape2,GammaRate2)/BinomTrials,Table3[[#This Row],[RV binom]])</f>
        <v>0</v>
      </c>
      <c r="M5319" s="1">
        <f>Table3[[#This Row],[Risk 2 simulated occurences]]*_xlfn.LOGNORM.INV(Table3[[#This Row],[RV lognorm]],(LN(ImpLow2)+LN(ImpUp2))/2,(LN(ImpUp2)-LN(ImpLow2))/3.29)</f>
        <v>0</v>
      </c>
    </row>
    <row r="5320" spans="7:13">
      <c r="G5320">
        <v>0.86254982737011732</v>
      </c>
      <c r="H5320">
        <v>0.38926649065188434</v>
      </c>
      <c r="I5320">
        <v>0.91598315393365137</v>
      </c>
      <c r="J5320">
        <f>_xlfn.BINOM.INV(BinomTrials,_xlfn.GAMMA.INV(Table3[[#This Row],[RV gamma]],GammaShape1,GammaRate1)/BinomTrials,Table3[[#This Row],[RV binom]])</f>
        <v>0</v>
      </c>
      <c r="K5320" s="1">
        <f>Table3[[#This Row],[Risk 1 Simulated occurences]]*_xlfn.LOGNORM.INV(Table3[[#This Row],[RV lognorm]],(LN(ImpLow1)+LN(ImpUp1))/2,(LN(ImpUp1)-LN(ImpLow1))/3.29)</f>
        <v>0</v>
      </c>
      <c r="L5320">
        <f>_xlfn.BINOM.INV(BinomTrials,_xlfn.GAMMA.INV(Table3[[#This Row],[RV gamma]],GammaShape2,GammaRate2)/BinomTrials,Table3[[#This Row],[RV binom]])</f>
        <v>0</v>
      </c>
      <c r="M5320" s="1">
        <f>Table3[[#This Row],[Risk 2 simulated occurences]]*_xlfn.LOGNORM.INV(Table3[[#This Row],[RV lognorm]],(LN(ImpLow2)+LN(ImpUp2))/2,(LN(ImpUp2)-LN(ImpLow2))/3.29)</f>
        <v>0</v>
      </c>
    </row>
    <row r="5321" spans="7:13">
      <c r="G5321">
        <v>0.87494860956210108</v>
      </c>
      <c r="H5321">
        <v>0.40190838622018155</v>
      </c>
      <c r="I5321">
        <v>0.9288681628782619</v>
      </c>
      <c r="J5321">
        <f>_xlfn.BINOM.INV(BinomTrials,_xlfn.GAMMA.INV(Table3[[#This Row],[RV gamma]],GammaShape1,GammaRate1)/BinomTrials,Table3[[#This Row],[RV binom]])</f>
        <v>0</v>
      </c>
      <c r="K5321" s="1">
        <f>Table3[[#This Row],[Risk 1 Simulated occurences]]*_xlfn.LOGNORM.INV(Table3[[#This Row],[RV lognorm]],(LN(ImpLow1)+LN(ImpUp1))/2,(LN(ImpUp1)-LN(ImpLow1))/3.29)</f>
        <v>0</v>
      </c>
      <c r="L5321">
        <f>_xlfn.BINOM.INV(BinomTrials,_xlfn.GAMMA.INV(Table3[[#This Row],[RV gamma]],GammaShape2,GammaRate2)/BinomTrials,Table3[[#This Row],[RV binom]])</f>
        <v>0</v>
      </c>
      <c r="M5321" s="1">
        <f>Table3[[#This Row],[Risk 2 simulated occurences]]*_xlfn.LOGNORM.INV(Table3[[#This Row],[RV lognorm]],(LN(ImpLow2)+LN(ImpUp2))/2,(LN(ImpUp2)-LN(ImpLow2))/3.29)</f>
        <v>0</v>
      </c>
    </row>
    <row r="5322" spans="7:13">
      <c r="G5322">
        <v>0.26128091023363215</v>
      </c>
      <c r="H5322">
        <v>0.8742472025911544</v>
      </c>
      <c r="I5322">
        <v>0.48721349494867655</v>
      </c>
      <c r="J5322">
        <f>_xlfn.BINOM.INV(BinomTrials,_xlfn.GAMMA.INV(Table3[[#This Row],[RV gamma]],GammaShape1,GammaRate1)/BinomTrials,Table3[[#This Row],[RV binom]])</f>
        <v>1</v>
      </c>
      <c r="K5322" s="1">
        <f>Table3[[#This Row],[Risk 1 Simulated occurences]]*_xlfn.LOGNORM.INV(Table3[[#This Row],[RV lognorm]],(LN(ImpLow1)+LN(ImpUp1))/2,(LN(ImpUp1)-LN(ImpLow1))/3.29)</f>
        <v>30921.202974430293</v>
      </c>
      <c r="L5322">
        <f>_xlfn.BINOM.INV(BinomTrials,_xlfn.GAMMA.INV(Table3[[#This Row],[RV gamma]],GammaShape2,GammaRate2)/BinomTrials,Table3[[#This Row],[RV binom]])</f>
        <v>1</v>
      </c>
      <c r="M5322" s="1">
        <f>Table3[[#This Row],[Risk 2 simulated occurences]]*_xlfn.LOGNORM.INV(Table3[[#This Row],[RV lognorm]],(LN(ImpLow2)+LN(ImpUp2))/2,(LN(ImpUp2)-LN(ImpLow2))/3.29)</f>
        <v>3092120.2974430304</v>
      </c>
    </row>
    <row r="5323" spans="7:13">
      <c r="G5323">
        <v>0.34825829665561125</v>
      </c>
      <c r="H5323">
        <v>0.47273394953121151</v>
      </c>
      <c r="I5323">
        <v>0.59720960240681176</v>
      </c>
      <c r="J5323">
        <f>_xlfn.BINOM.INV(BinomTrials,_xlfn.GAMMA.INV(Table3[[#This Row],[RV gamma]],GammaShape1,GammaRate1)/BinomTrials,Table3[[#This Row],[RV binom]])</f>
        <v>0</v>
      </c>
      <c r="K5323" s="1">
        <f>Table3[[#This Row],[Risk 1 Simulated occurences]]*_xlfn.LOGNORM.INV(Table3[[#This Row],[RV lognorm]],(LN(ImpLow1)+LN(ImpUp1))/2,(LN(ImpUp1)-LN(ImpLow1))/3.29)</f>
        <v>0</v>
      </c>
      <c r="L5323">
        <f>_xlfn.BINOM.INV(BinomTrials,_xlfn.GAMMA.INV(Table3[[#This Row],[RV gamma]],GammaShape2,GammaRate2)/BinomTrials,Table3[[#This Row],[RV binom]])</f>
        <v>0</v>
      </c>
      <c r="M5323" s="1">
        <f>Table3[[#This Row],[Risk 2 simulated occurences]]*_xlfn.LOGNORM.INV(Table3[[#This Row],[RV lognorm]],(LN(ImpLow2)+LN(ImpUp2))/2,(LN(ImpUp2)-LN(ImpLow2))/3.29)</f>
        <v>0</v>
      </c>
    </row>
    <row r="5324" spans="7:13">
      <c r="G5324">
        <v>0.17719189085866879</v>
      </c>
      <c r="H5324">
        <v>0.23948977107158387</v>
      </c>
      <c r="I5324">
        <v>0.30178765128449891</v>
      </c>
      <c r="J5324">
        <f>_xlfn.BINOM.INV(BinomTrials,_xlfn.GAMMA.INV(Table3[[#This Row],[RV gamma]],GammaShape1,GammaRate1)/BinomTrials,Table3[[#This Row],[RV binom]])</f>
        <v>0</v>
      </c>
      <c r="K5324" s="1">
        <f>Table3[[#This Row],[Risk 1 Simulated occurences]]*_xlfn.LOGNORM.INV(Table3[[#This Row],[RV lognorm]],(LN(ImpLow1)+LN(ImpUp1))/2,(LN(ImpUp1)-LN(ImpLow1))/3.29)</f>
        <v>0</v>
      </c>
      <c r="L5324">
        <f>_xlfn.BINOM.INV(BinomTrials,_xlfn.GAMMA.INV(Table3[[#This Row],[RV gamma]],GammaShape2,GammaRate2)/BinomTrials,Table3[[#This Row],[RV binom]])</f>
        <v>0</v>
      </c>
      <c r="M5324" s="1">
        <f>Table3[[#This Row],[Risk 2 simulated occurences]]*_xlfn.LOGNORM.INV(Table3[[#This Row],[RV lognorm]],(LN(ImpLow2)+LN(ImpUp2))/2,(LN(ImpUp2)-LN(ImpLow2))/3.29)</f>
        <v>0</v>
      </c>
    </row>
    <row r="5325" spans="7:13">
      <c r="G5325">
        <v>6.4109661646238367E-2</v>
      </c>
      <c r="H5325">
        <v>0.1045824001098901</v>
      </c>
      <c r="I5325">
        <v>0.14505513857354183</v>
      </c>
      <c r="J5325">
        <f>_xlfn.BINOM.INV(BinomTrials,_xlfn.GAMMA.INV(Table3[[#This Row],[RV gamma]],GammaShape1,GammaRate1)/BinomTrials,Table3[[#This Row],[RV binom]])</f>
        <v>0</v>
      </c>
      <c r="K5325" s="1">
        <f>Table3[[#This Row],[Risk 1 Simulated occurences]]*_xlfn.LOGNORM.INV(Table3[[#This Row],[RV lognorm]],(LN(ImpLow1)+LN(ImpUp1))/2,(LN(ImpUp1)-LN(ImpLow1))/3.29)</f>
        <v>0</v>
      </c>
      <c r="L5325">
        <f>_xlfn.BINOM.INV(BinomTrials,_xlfn.GAMMA.INV(Table3[[#This Row],[RV gamma]],GammaShape2,GammaRate2)/BinomTrials,Table3[[#This Row],[RV binom]])</f>
        <v>0</v>
      </c>
      <c r="M5325" s="1">
        <f>Table3[[#This Row],[Risk 2 simulated occurences]]*_xlfn.LOGNORM.INV(Table3[[#This Row],[RV lognorm]],(LN(ImpLow2)+LN(ImpUp2))/2,(LN(ImpUp2)-LN(ImpLow2))/3.29)</f>
        <v>0</v>
      </c>
    </row>
    <row r="5326" spans="7:13">
      <c r="G5326">
        <v>0.49108328832829523</v>
      </c>
      <c r="H5326">
        <v>0.71639864692296773</v>
      </c>
      <c r="I5326">
        <v>0.94171400551764017</v>
      </c>
      <c r="J5326">
        <f>_xlfn.BINOM.INV(BinomTrials,_xlfn.GAMMA.INV(Table3[[#This Row],[RV gamma]],GammaShape1,GammaRate1)/BinomTrials,Table3[[#This Row],[RV binom]])</f>
        <v>1</v>
      </c>
      <c r="K5326" s="1">
        <f>Table3[[#This Row],[Risk 1 Simulated occurences]]*_xlfn.LOGNORM.INV(Table3[[#This Row],[RV lognorm]],(LN(ImpLow1)+LN(ImpUp1))/2,(LN(ImpUp1)-LN(ImpLow1))/3.29)</f>
        <v>94841.583118385504</v>
      </c>
      <c r="L5326">
        <f>_xlfn.BINOM.INV(BinomTrials,_xlfn.GAMMA.INV(Table3[[#This Row],[RV gamma]],GammaShape2,GammaRate2)/BinomTrials,Table3[[#This Row],[RV binom]])</f>
        <v>0</v>
      </c>
      <c r="M5326" s="1">
        <f>Table3[[#This Row],[Risk 2 simulated occurences]]*_xlfn.LOGNORM.INV(Table3[[#This Row],[RV lognorm]],(LN(ImpLow2)+LN(ImpUp2))/2,(LN(ImpUp2)-LN(ImpLow2))/3.29)</f>
        <v>0</v>
      </c>
    </row>
    <row r="5327" spans="7:13">
      <c r="G5327">
        <v>0.63682693365813559</v>
      </c>
      <c r="H5327">
        <v>0.51205883431809895</v>
      </c>
      <c r="I5327">
        <v>0.38729073497806243</v>
      </c>
      <c r="J5327">
        <f>_xlfn.BINOM.INV(BinomTrials,_xlfn.GAMMA.INV(Table3[[#This Row],[RV gamma]],GammaShape1,GammaRate1)/BinomTrials,Table3[[#This Row],[RV binom]])</f>
        <v>0</v>
      </c>
      <c r="K5327" s="1">
        <f>Table3[[#This Row],[Risk 1 Simulated occurences]]*_xlfn.LOGNORM.INV(Table3[[#This Row],[RV lognorm]],(LN(ImpLow1)+LN(ImpUp1))/2,(LN(ImpUp1)-LN(ImpLow1))/3.29)</f>
        <v>0</v>
      </c>
      <c r="L5327">
        <f>_xlfn.BINOM.INV(BinomTrials,_xlfn.GAMMA.INV(Table3[[#This Row],[RV gamma]],GammaShape2,GammaRate2)/BinomTrials,Table3[[#This Row],[RV binom]])</f>
        <v>0</v>
      </c>
      <c r="M5327" s="1">
        <f>Table3[[#This Row],[Risk 2 simulated occurences]]*_xlfn.LOGNORM.INV(Table3[[#This Row],[RV lognorm]],(LN(ImpLow2)+LN(ImpUp2))/2,(LN(ImpUp2)-LN(ImpLow2))/3.29)</f>
        <v>0</v>
      </c>
    </row>
    <row r="5328" spans="7:13">
      <c r="G5328">
        <v>0.15027399228432867</v>
      </c>
      <c r="H5328">
        <v>0.17282838428990374</v>
      </c>
      <c r="I5328">
        <v>0.19538277629547882</v>
      </c>
      <c r="J5328">
        <f>_xlfn.BINOM.INV(BinomTrials,_xlfn.GAMMA.INV(Table3[[#This Row],[RV gamma]],GammaShape1,GammaRate1)/BinomTrials,Table3[[#This Row],[RV binom]])</f>
        <v>0</v>
      </c>
      <c r="K5328" s="1">
        <f>Table3[[#This Row],[Risk 1 Simulated occurences]]*_xlfn.LOGNORM.INV(Table3[[#This Row],[RV lognorm]],(LN(ImpLow1)+LN(ImpUp1))/2,(LN(ImpUp1)-LN(ImpLow1))/3.29)</f>
        <v>0</v>
      </c>
      <c r="L5328">
        <f>_xlfn.BINOM.INV(BinomTrials,_xlfn.GAMMA.INV(Table3[[#This Row],[RV gamma]],GammaShape2,GammaRate2)/BinomTrials,Table3[[#This Row],[RV binom]])</f>
        <v>0</v>
      </c>
      <c r="M5328" s="1">
        <f>Table3[[#This Row],[Risk 2 simulated occurences]]*_xlfn.LOGNORM.INV(Table3[[#This Row],[RV lognorm]],(LN(ImpLow2)+LN(ImpUp2))/2,(LN(ImpUp2)-LN(ImpLow2))/3.29)</f>
        <v>0</v>
      </c>
    </row>
    <row r="5329" spans="7:13">
      <c r="G5329">
        <v>0.65498832271200991</v>
      </c>
      <c r="H5329">
        <v>0.72665476041224542</v>
      </c>
      <c r="I5329">
        <v>0.79832119811248092</v>
      </c>
      <c r="J5329">
        <f>_xlfn.BINOM.INV(BinomTrials,_xlfn.GAMMA.INV(Table3[[#This Row],[RV gamma]],GammaShape1,GammaRate1)/BinomTrials,Table3[[#This Row],[RV binom]])</f>
        <v>1</v>
      </c>
      <c r="K5329" s="1">
        <f>Table3[[#This Row],[Risk 1 Simulated occurences]]*_xlfn.LOGNORM.INV(Table3[[#This Row],[RV lognorm]],(LN(ImpLow1)+LN(ImpUp1))/2,(LN(ImpUp1)-LN(ImpLow1))/3.29)</f>
        <v>56753.655894401672</v>
      </c>
      <c r="L5329">
        <f>_xlfn.BINOM.INV(BinomTrials,_xlfn.GAMMA.INV(Table3[[#This Row],[RV gamma]],GammaShape2,GammaRate2)/BinomTrials,Table3[[#This Row],[RV binom]])</f>
        <v>0</v>
      </c>
      <c r="M5329" s="1">
        <f>Table3[[#This Row],[Risk 2 simulated occurences]]*_xlfn.LOGNORM.INV(Table3[[#This Row],[RV lognorm]],(LN(ImpLow2)+LN(ImpUp2))/2,(LN(ImpUp2)-LN(ImpLow2))/3.29)</f>
        <v>0</v>
      </c>
    </row>
    <row r="5330" spans="7:13">
      <c r="G5330">
        <v>0.38873982075077473</v>
      </c>
      <c r="H5330">
        <v>0.88655824860863308</v>
      </c>
      <c r="I5330">
        <v>0.38437667646649137</v>
      </c>
      <c r="J5330">
        <f>_xlfn.BINOM.INV(BinomTrials,_xlfn.GAMMA.INV(Table3[[#This Row],[RV gamma]],GammaShape1,GammaRate1)/BinomTrials,Table3[[#This Row],[RV binom]])</f>
        <v>1</v>
      </c>
      <c r="K5330" s="1">
        <f>Table3[[#This Row],[Risk 1 Simulated occurences]]*_xlfn.LOGNORM.INV(Table3[[#This Row],[RV lognorm]],(LN(ImpLow1)+LN(ImpUp1))/2,(LN(ImpUp1)-LN(ImpLow1))/3.29)</f>
        <v>25741.656328575755</v>
      </c>
      <c r="L5330">
        <f>_xlfn.BINOM.INV(BinomTrials,_xlfn.GAMMA.INV(Table3[[#This Row],[RV gamma]],GammaShape2,GammaRate2)/BinomTrials,Table3[[#This Row],[RV binom]])</f>
        <v>1</v>
      </c>
      <c r="M5330" s="1">
        <f>Table3[[#This Row],[Risk 2 simulated occurences]]*_xlfn.LOGNORM.INV(Table3[[#This Row],[RV lognorm]],(LN(ImpLow2)+LN(ImpUp2))/2,(LN(ImpUp2)-LN(ImpLow2))/3.29)</f>
        <v>2574165.6328575765</v>
      </c>
    </row>
    <row r="5331" spans="7:13">
      <c r="G5331">
        <v>0.55016735827092422</v>
      </c>
      <c r="H5331">
        <v>0.38448436529584434</v>
      </c>
      <c r="I5331">
        <v>0.21880137232076441</v>
      </c>
      <c r="J5331">
        <f>_xlfn.BINOM.INV(BinomTrials,_xlfn.GAMMA.INV(Table3[[#This Row],[RV gamma]],GammaShape1,GammaRate1)/BinomTrials,Table3[[#This Row],[RV binom]])</f>
        <v>0</v>
      </c>
      <c r="K5331" s="1">
        <f>Table3[[#This Row],[Risk 1 Simulated occurences]]*_xlfn.LOGNORM.INV(Table3[[#This Row],[RV lognorm]],(LN(ImpLow1)+LN(ImpUp1))/2,(LN(ImpUp1)-LN(ImpLow1))/3.29)</f>
        <v>0</v>
      </c>
      <c r="L5331">
        <f>_xlfn.BINOM.INV(BinomTrials,_xlfn.GAMMA.INV(Table3[[#This Row],[RV gamma]],GammaShape2,GammaRate2)/BinomTrials,Table3[[#This Row],[RV binom]])</f>
        <v>0</v>
      </c>
      <c r="M5331" s="1">
        <f>Table3[[#This Row],[Risk 2 simulated occurences]]*_xlfn.LOGNORM.INV(Table3[[#This Row],[RV lognorm]],(LN(ImpLow2)+LN(ImpUp2))/2,(LN(ImpUp2)-LN(ImpLow2))/3.29)</f>
        <v>0</v>
      </c>
    </row>
    <row r="5332" spans="7:13">
      <c r="G5332">
        <v>0.66279045942369408</v>
      </c>
      <c r="H5332">
        <v>2.8727527255531179E-2</v>
      </c>
      <c r="I5332">
        <v>0.39466459508736834</v>
      </c>
      <c r="J5332">
        <f>_xlfn.BINOM.INV(BinomTrials,_xlfn.GAMMA.INV(Table3[[#This Row],[RV gamma]],GammaShape1,GammaRate1)/BinomTrials,Table3[[#This Row],[RV binom]])</f>
        <v>0</v>
      </c>
      <c r="K5332" s="1">
        <f>Table3[[#This Row],[Risk 1 Simulated occurences]]*_xlfn.LOGNORM.INV(Table3[[#This Row],[RV lognorm]],(LN(ImpLow1)+LN(ImpUp1))/2,(LN(ImpUp1)-LN(ImpLow1))/3.29)</f>
        <v>0</v>
      </c>
      <c r="L5332">
        <f>_xlfn.BINOM.INV(BinomTrials,_xlfn.GAMMA.INV(Table3[[#This Row],[RV gamma]],GammaShape2,GammaRate2)/BinomTrials,Table3[[#This Row],[RV binom]])</f>
        <v>0</v>
      </c>
      <c r="M5332" s="1">
        <f>Table3[[#This Row],[Risk 2 simulated occurences]]*_xlfn.LOGNORM.INV(Table3[[#This Row],[RV lognorm]],(LN(ImpLow2)+LN(ImpUp2))/2,(LN(ImpUp2)-LN(ImpLow2))/3.29)</f>
        <v>0</v>
      </c>
    </row>
    <row r="5333" spans="7:13">
      <c r="G5333">
        <v>0.51925153402576762</v>
      </c>
      <c r="H5333">
        <v>0.82355058371254741</v>
      </c>
      <c r="I5333">
        <v>0.12784963339932712</v>
      </c>
      <c r="J5333">
        <f>_xlfn.BINOM.INV(BinomTrials,_xlfn.GAMMA.INV(Table3[[#This Row],[RV gamma]],GammaShape1,GammaRate1)/BinomTrials,Table3[[#This Row],[RV binom]])</f>
        <v>1</v>
      </c>
      <c r="K5333" s="1">
        <f>Table3[[#This Row],[Risk 1 Simulated occurences]]*_xlfn.LOGNORM.INV(Table3[[#This Row],[RV lognorm]],(LN(ImpLow1)+LN(ImpUp1))/2,(LN(ImpUp1)-LN(ImpLow1))/3.29)</f>
        <v>14273.29744320871</v>
      </c>
      <c r="L5333">
        <f>_xlfn.BINOM.INV(BinomTrials,_xlfn.GAMMA.INV(Table3[[#This Row],[RV gamma]],GammaShape2,GammaRate2)/BinomTrials,Table3[[#This Row],[RV binom]])</f>
        <v>0</v>
      </c>
      <c r="M5333" s="1">
        <f>Table3[[#This Row],[Risk 2 simulated occurences]]*_xlfn.LOGNORM.INV(Table3[[#This Row],[RV lognorm]],(LN(ImpLow2)+LN(ImpUp2))/2,(LN(ImpUp2)-LN(ImpLow2))/3.29)</f>
        <v>0</v>
      </c>
    </row>
    <row r="5334" spans="7:13">
      <c r="G5334">
        <v>6.053237107607181E-2</v>
      </c>
      <c r="H5334">
        <v>0.41466045678344576</v>
      </c>
      <c r="I5334">
        <v>0.76878854249081974</v>
      </c>
      <c r="J5334">
        <f>_xlfn.BINOM.INV(BinomTrials,_xlfn.GAMMA.INV(Table3[[#This Row],[RV gamma]],GammaShape1,GammaRate1)/BinomTrials,Table3[[#This Row],[RV binom]])</f>
        <v>0</v>
      </c>
      <c r="K5334" s="1">
        <f>Table3[[#This Row],[Risk 1 Simulated occurences]]*_xlfn.LOGNORM.INV(Table3[[#This Row],[RV lognorm]],(LN(ImpLow1)+LN(ImpUp1))/2,(LN(ImpUp1)-LN(ImpLow1))/3.29)</f>
        <v>0</v>
      </c>
      <c r="L5334">
        <f>_xlfn.BINOM.INV(BinomTrials,_xlfn.GAMMA.INV(Table3[[#This Row],[RV gamma]],GammaShape2,GammaRate2)/BinomTrials,Table3[[#This Row],[RV binom]])</f>
        <v>0</v>
      </c>
      <c r="M5334" s="1">
        <f>Table3[[#This Row],[Risk 2 simulated occurences]]*_xlfn.LOGNORM.INV(Table3[[#This Row],[RV lognorm]],(LN(ImpLow2)+LN(ImpUp2))/2,(LN(ImpUp2)-LN(ImpLow2))/3.29)</f>
        <v>0</v>
      </c>
    </row>
    <row r="5335" spans="7:13">
      <c r="G5335">
        <v>0.36756067553887173</v>
      </c>
      <c r="H5335">
        <v>0.19829715937296727</v>
      </c>
      <c r="I5335">
        <v>2.9033643207062802E-2</v>
      </c>
      <c r="J5335">
        <f>_xlfn.BINOM.INV(BinomTrials,_xlfn.GAMMA.INV(Table3[[#This Row],[RV gamma]],GammaShape1,GammaRate1)/BinomTrials,Table3[[#This Row],[RV binom]])</f>
        <v>0</v>
      </c>
      <c r="K5335" s="1">
        <f>Table3[[#This Row],[Risk 1 Simulated occurences]]*_xlfn.LOGNORM.INV(Table3[[#This Row],[RV lognorm]],(LN(ImpLow1)+LN(ImpUp1))/2,(LN(ImpUp1)-LN(ImpLow1))/3.29)</f>
        <v>0</v>
      </c>
      <c r="L5335">
        <f>_xlfn.BINOM.INV(BinomTrials,_xlfn.GAMMA.INV(Table3[[#This Row],[RV gamma]],GammaShape2,GammaRate2)/BinomTrials,Table3[[#This Row],[RV binom]])</f>
        <v>0</v>
      </c>
      <c r="M5335" s="1">
        <f>Table3[[#This Row],[Risk 2 simulated occurences]]*_xlfn.LOGNORM.INV(Table3[[#This Row],[RV lognorm]],(LN(ImpLow2)+LN(ImpUp2))/2,(LN(ImpUp2)-LN(ImpLow2))/3.29)</f>
        <v>0</v>
      </c>
    </row>
    <row r="5336" spans="7:13">
      <c r="G5336">
        <v>0.59227378181753387</v>
      </c>
      <c r="H5336">
        <v>0.78035758146101497</v>
      </c>
      <c r="I5336">
        <v>0.96844138110449607</v>
      </c>
      <c r="J5336">
        <f>_xlfn.BINOM.INV(BinomTrials,_xlfn.GAMMA.INV(Table3[[#This Row],[RV gamma]],GammaShape1,GammaRate1)/BinomTrials,Table3[[#This Row],[RV binom]])</f>
        <v>1</v>
      </c>
      <c r="K5336" s="1">
        <f>Table3[[#This Row],[Risk 1 Simulated occurences]]*_xlfn.LOGNORM.INV(Table3[[#This Row],[RV lognorm]],(LN(ImpLow1)+LN(ImpUp1))/2,(LN(ImpUp1)-LN(ImpLow1))/3.29)</f>
        <v>116105.42180700506</v>
      </c>
      <c r="L5336">
        <f>_xlfn.BINOM.INV(BinomTrials,_xlfn.GAMMA.INV(Table3[[#This Row],[RV gamma]],GammaShape2,GammaRate2)/BinomTrials,Table3[[#This Row],[RV binom]])</f>
        <v>0</v>
      </c>
      <c r="M5336" s="1">
        <f>Table3[[#This Row],[Risk 2 simulated occurences]]*_xlfn.LOGNORM.INV(Table3[[#This Row],[RV lognorm]],(LN(ImpLow2)+LN(ImpUp2))/2,(LN(ImpUp2)-LN(ImpLow2))/3.29)</f>
        <v>0</v>
      </c>
    </row>
    <row r="5337" spans="7:13">
      <c r="G5337">
        <v>0.34545100729235029</v>
      </c>
      <c r="H5337">
        <v>0.46987161527847482</v>
      </c>
      <c r="I5337">
        <v>0.5942922232645993</v>
      </c>
      <c r="J5337">
        <f>_xlfn.BINOM.INV(BinomTrials,_xlfn.GAMMA.INV(Table3[[#This Row],[RV gamma]],GammaShape1,GammaRate1)/BinomTrials,Table3[[#This Row],[RV binom]])</f>
        <v>0</v>
      </c>
      <c r="K5337" s="1">
        <f>Table3[[#This Row],[Risk 1 Simulated occurences]]*_xlfn.LOGNORM.INV(Table3[[#This Row],[RV lognorm]],(LN(ImpLow1)+LN(ImpUp1))/2,(LN(ImpUp1)-LN(ImpLow1))/3.29)</f>
        <v>0</v>
      </c>
      <c r="L5337">
        <f>_xlfn.BINOM.INV(BinomTrials,_xlfn.GAMMA.INV(Table3[[#This Row],[RV gamma]],GammaShape2,GammaRate2)/BinomTrials,Table3[[#This Row],[RV binom]])</f>
        <v>0</v>
      </c>
      <c r="M5337" s="1">
        <f>Table3[[#This Row],[Risk 2 simulated occurences]]*_xlfn.LOGNORM.INV(Table3[[#This Row],[RV lognorm]],(LN(ImpLow2)+LN(ImpUp2))/2,(LN(ImpUp2)-LN(ImpLow2))/3.29)</f>
        <v>0</v>
      </c>
    </row>
    <row r="5338" spans="7:13">
      <c r="G5338">
        <v>0.99507956253135554</v>
      </c>
      <c r="H5338">
        <v>0.13223798532608802</v>
      </c>
      <c r="I5338">
        <v>0.2693964081208205</v>
      </c>
      <c r="J5338">
        <f>_xlfn.BINOM.INV(BinomTrials,_xlfn.GAMMA.INV(Table3[[#This Row],[RV gamma]],GammaShape1,GammaRate1)/BinomTrials,Table3[[#This Row],[RV binom]])</f>
        <v>0</v>
      </c>
      <c r="K5338" s="1">
        <f>Table3[[#This Row],[Risk 1 Simulated occurences]]*_xlfn.LOGNORM.INV(Table3[[#This Row],[RV lognorm]],(LN(ImpLow1)+LN(ImpUp1))/2,(LN(ImpUp1)-LN(ImpLow1))/3.29)</f>
        <v>0</v>
      </c>
      <c r="L5338">
        <f>_xlfn.BINOM.INV(BinomTrials,_xlfn.GAMMA.INV(Table3[[#This Row],[RV gamma]],GammaShape2,GammaRate2)/BinomTrials,Table3[[#This Row],[RV binom]])</f>
        <v>0</v>
      </c>
      <c r="M5338" s="1">
        <f>Table3[[#This Row],[Risk 2 simulated occurences]]*_xlfn.LOGNORM.INV(Table3[[#This Row],[RV lognorm]],(LN(ImpLow2)+LN(ImpUp2))/2,(LN(ImpUp2)-LN(ImpLow2))/3.29)</f>
        <v>0</v>
      </c>
    </row>
    <row r="5339" spans="7:13">
      <c r="G5339">
        <v>0.30220746449297642</v>
      </c>
      <c r="H5339">
        <v>0.52381937556146618</v>
      </c>
      <c r="I5339">
        <v>0.74543128662995584</v>
      </c>
      <c r="J5339">
        <f>_xlfn.BINOM.INV(BinomTrials,_xlfn.GAMMA.INV(Table3[[#This Row],[RV gamma]],GammaShape1,GammaRate1)/BinomTrials,Table3[[#This Row],[RV binom]])</f>
        <v>0</v>
      </c>
      <c r="K5339" s="1">
        <f>Table3[[#This Row],[Risk 1 Simulated occurences]]*_xlfn.LOGNORM.INV(Table3[[#This Row],[RV lognorm]],(LN(ImpLow1)+LN(ImpUp1))/2,(LN(ImpUp1)-LN(ImpLow1))/3.29)</f>
        <v>0</v>
      </c>
      <c r="L5339">
        <f>_xlfn.BINOM.INV(BinomTrials,_xlfn.GAMMA.INV(Table3[[#This Row],[RV gamma]],GammaShape2,GammaRate2)/BinomTrials,Table3[[#This Row],[RV binom]])</f>
        <v>0</v>
      </c>
      <c r="M5339" s="1">
        <f>Table3[[#This Row],[Risk 2 simulated occurences]]*_xlfn.LOGNORM.INV(Table3[[#This Row],[RV lognorm]],(LN(ImpLow2)+LN(ImpUp2))/2,(LN(ImpUp2)-LN(ImpLow2))/3.29)</f>
        <v>0</v>
      </c>
    </row>
    <row r="5340" spans="7:13">
      <c r="G5340">
        <v>0.20085573345462593</v>
      </c>
      <c r="H5340">
        <v>0.8322450615615794</v>
      </c>
      <c r="I5340">
        <v>0.46363438966853282</v>
      </c>
      <c r="J5340">
        <f>_xlfn.BINOM.INV(BinomTrials,_xlfn.GAMMA.INV(Table3[[#This Row],[RV gamma]],GammaShape1,GammaRate1)/BinomTrials,Table3[[#This Row],[RV binom]])</f>
        <v>1</v>
      </c>
      <c r="K5340" s="1">
        <f>Table3[[#This Row],[Risk 1 Simulated occurences]]*_xlfn.LOGNORM.INV(Table3[[#This Row],[RV lognorm]],(LN(ImpLow1)+LN(ImpUp1))/2,(LN(ImpUp1)-LN(ImpLow1))/3.29)</f>
        <v>29665.714334619457</v>
      </c>
      <c r="L5340">
        <f>_xlfn.BINOM.INV(BinomTrials,_xlfn.GAMMA.INV(Table3[[#This Row],[RV gamma]],GammaShape2,GammaRate2)/BinomTrials,Table3[[#This Row],[RV binom]])</f>
        <v>0</v>
      </c>
      <c r="M5340" s="1">
        <f>Table3[[#This Row],[Risk 2 simulated occurences]]*_xlfn.LOGNORM.INV(Table3[[#This Row],[RV lognorm]],(LN(ImpLow2)+LN(ImpUp2))/2,(LN(ImpUp2)-LN(ImpLow2))/3.29)</f>
        <v>0</v>
      </c>
    </row>
    <row r="5341" spans="7:13">
      <c r="G5341">
        <v>0.78231217189799629</v>
      </c>
      <c r="H5341">
        <v>0.54274966546462367</v>
      </c>
      <c r="I5341">
        <v>0.30318715903125104</v>
      </c>
      <c r="J5341">
        <f>_xlfn.BINOM.INV(BinomTrials,_xlfn.GAMMA.INV(Table3[[#This Row],[RV gamma]],GammaShape1,GammaRate1)/BinomTrials,Table3[[#This Row],[RV binom]])</f>
        <v>0</v>
      </c>
      <c r="K5341" s="1">
        <f>Table3[[#This Row],[Risk 1 Simulated occurences]]*_xlfn.LOGNORM.INV(Table3[[#This Row],[RV lognorm]],(LN(ImpLow1)+LN(ImpUp1))/2,(LN(ImpUp1)-LN(ImpLow1))/3.29)</f>
        <v>0</v>
      </c>
      <c r="L5341">
        <f>_xlfn.BINOM.INV(BinomTrials,_xlfn.GAMMA.INV(Table3[[#This Row],[RV gamma]],GammaShape2,GammaRate2)/BinomTrials,Table3[[#This Row],[RV binom]])</f>
        <v>0</v>
      </c>
      <c r="M5341" s="1">
        <f>Table3[[#This Row],[Risk 2 simulated occurences]]*_xlfn.LOGNORM.INV(Table3[[#This Row],[RV lognorm]],(LN(ImpLow2)+LN(ImpUp2))/2,(LN(ImpUp2)-LN(ImpLow2))/3.29)</f>
        <v>0</v>
      </c>
    </row>
    <row r="5342" spans="7:13">
      <c r="G5342">
        <v>0.32067308962376467</v>
      </c>
      <c r="H5342">
        <v>0.99362746393011303</v>
      </c>
      <c r="I5342">
        <v>0.66658183823646133</v>
      </c>
      <c r="J5342">
        <f>_xlfn.BINOM.INV(BinomTrials,_xlfn.GAMMA.INV(Table3[[#This Row],[RV gamma]],GammaShape1,GammaRate1)/BinomTrials,Table3[[#This Row],[RV binom]])</f>
        <v>3</v>
      </c>
      <c r="K5342" s="1">
        <f>Table3[[#This Row],[Risk 1 Simulated occurences]]*_xlfn.LOGNORM.INV(Table3[[#This Row],[RV lognorm]],(LN(ImpLow1)+LN(ImpUp1))/2,(LN(ImpUp1)-LN(ImpLow1))/3.29)</f>
        <v>128224.34748592944</v>
      </c>
      <c r="L5342">
        <f>_xlfn.BINOM.INV(BinomTrials,_xlfn.GAMMA.INV(Table3[[#This Row],[RV gamma]],GammaShape2,GammaRate2)/BinomTrials,Table3[[#This Row],[RV binom]])</f>
        <v>2</v>
      </c>
      <c r="M5342" s="1">
        <f>Table3[[#This Row],[Risk 2 simulated occurences]]*_xlfn.LOGNORM.INV(Table3[[#This Row],[RV lognorm]],(LN(ImpLow2)+LN(ImpUp2))/2,(LN(ImpUp2)-LN(ImpLow2))/3.29)</f>
        <v>8548289.8323953003</v>
      </c>
    </row>
    <row r="5343" spans="7:13">
      <c r="G5343">
        <v>0.55261730661271946</v>
      </c>
      <c r="H5343">
        <v>0.89678627340904726</v>
      </c>
      <c r="I5343">
        <v>0.24095524020537512</v>
      </c>
      <c r="J5343">
        <f>_xlfn.BINOM.INV(BinomTrials,_xlfn.GAMMA.INV(Table3[[#This Row],[RV gamma]],GammaShape1,GammaRate1)/BinomTrials,Table3[[#This Row],[RV binom]])</f>
        <v>1</v>
      </c>
      <c r="K5343" s="1">
        <f>Table3[[#This Row],[Risk 1 Simulated occurences]]*_xlfn.LOGNORM.INV(Table3[[#This Row],[RV lognorm]],(LN(ImpLow1)+LN(ImpUp1))/2,(LN(ImpUp1)-LN(ImpLow1))/3.29)</f>
        <v>19330.866894872699</v>
      </c>
      <c r="L5343">
        <f>_xlfn.BINOM.INV(BinomTrials,_xlfn.GAMMA.INV(Table3[[#This Row],[RV gamma]],GammaShape2,GammaRate2)/BinomTrials,Table3[[#This Row],[RV binom]])</f>
        <v>1</v>
      </c>
      <c r="M5343" s="1">
        <f>Table3[[#This Row],[Risk 2 simulated occurences]]*_xlfn.LOGNORM.INV(Table3[[#This Row],[RV lognorm]],(LN(ImpLow2)+LN(ImpUp2))/2,(LN(ImpUp2)-LN(ImpLow2))/3.29)</f>
        <v>1933086.6894872708</v>
      </c>
    </row>
    <row r="5344" spans="7:13">
      <c r="G5344">
        <v>0.83907223997594427</v>
      </c>
      <c r="H5344">
        <v>0.28689718585782553</v>
      </c>
      <c r="I5344">
        <v>0.7347221317397068</v>
      </c>
      <c r="J5344">
        <f>_xlfn.BINOM.INV(BinomTrials,_xlfn.GAMMA.INV(Table3[[#This Row],[RV gamma]],GammaShape1,GammaRate1)/BinomTrials,Table3[[#This Row],[RV binom]])</f>
        <v>0</v>
      </c>
      <c r="K5344" s="1">
        <f>Table3[[#This Row],[Risk 1 Simulated occurences]]*_xlfn.LOGNORM.INV(Table3[[#This Row],[RV lognorm]],(LN(ImpLow1)+LN(ImpUp1))/2,(LN(ImpUp1)-LN(ImpLow1))/3.29)</f>
        <v>0</v>
      </c>
      <c r="L5344">
        <f>_xlfn.BINOM.INV(BinomTrials,_xlfn.GAMMA.INV(Table3[[#This Row],[RV gamma]],GammaShape2,GammaRate2)/BinomTrials,Table3[[#This Row],[RV binom]])</f>
        <v>0</v>
      </c>
      <c r="M5344" s="1">
        <f>Table3[[#This Row],[Risk 2 simulated occurences]]*_xlfn.LOGNORM.INV(Table3[[#This Row],[RV lognorm]],(LN(ImpLow2)+LN(ImpUp2))/2,(LN(ImpUp2)-LN(ImpLow2))/3.29)</f>
        <v>0</v>
      </c>
    </row>
    <row r="5345" spans="7:13">
      <c r="G5345">
        <v>0.28713727569539904</v>
      </c>
      <c r="H5345">
        <v>0.88100271247374018</v>
      </c>
      <c r="I5345">
        <v>0.47486814925208137</v>
      </c>
      <c r="J5345">
        <f>_xlfn.BINOM.INV(BinomTrials,_xlfn.GAMMA.INV(Table3[[#This Row],[RV gamma]],GammaShape1,GammaRate1)/BinomTrials,Table3[[#This Row],[RV binom]])</f>
        <v>1</v>
      </c>
      <c r="K5345" s="1">
        <f>Table3[[#This Row],[Risk 1 Simulated occurences]]*_xlfn.LOGNORM.INV(Table3[[#This Row],[RV lognorm]],(LN(ImpLow1)+LN(ImpUp1))/2,(LN(ImpUp1)-LN(ImpLow1))/3.29)</f>
        <v>30257.952317692037</v>
      </c>
      <c r="L5345">
        <f>_xlfn.BINOM.INV(BinomTrials,_xlfn.GAMMA.INV(Table3[[#This Row],[RV gamma]],GammaShape2,GammaRate2)/BinomTrials,Table3[[#This Row],[RV binom]])</f>
        <v>1</v>
      </c>
      <c r="M5345" s="1">
        <f>Table3[[#This Row],[Risk 2 simulated occurences]]*_xlfn.LOGNORM.INV(Table3[[#This Row],[RV lognorm]],(LN(ImpLow2)+LN(ImpUp2))/2,(LN(ImpUp2)-LN(ImpLow2))/3.29)</f>
        <v>3025795.2317692051</v>
      </c>
    </row>
    <row r="5346" spans="7:13">
      <c r="G5346">
        <v>0.91619261257173146</v>
      </c>
      <c r="H5346">
        <v>1.2588546151569367E-2</v>
      </c>
      <c r="I5346">
        <v>0.10898447973140724</v>
      </c>
      <c r="J5346">
        <f>_xlfn.BINOM.INV(BinomTrials,_xlfn.GAMMA.INV(Table3[[#This Row],[RV gamma]],GammaShape1,GammaRate1)/BinomTrials,Table3[[#This Row],[RV binom]])</f>
        <v>0</v>
      </c>
      <c r="K5346" s="1">
        <f>Table3[[#This Row],[Risk 1 Simulated occurences]]*_xlfn.LOGNORM.INV(Table3[[#This Row],[RV lognorm]],(LN(ImpLow1)+LN(ImpUp1))/2,(LN(ImpUp1)-LN(ImpLow1))/3.29)</f>
        <v>0</v>
      </c>
      <c r="L5346">
        <f>_xlfn.BINOM.INV(BinomTrials,_xlfn.GAMMA.INV(Table3[[#This Row],[RV gamma]],GammaShape2,GammaRate2)/BinomTrials,Table3[[#This Row],[RV binom]])</f>
        <v>0</v>
      </c>
      <c r="M5346" s="1">
        <f>Table3[[#This Row],[Risk 2 simulated occurences]]*_xlfn.LOGNORM.INV(Table3[[#This Row],[RV lognorm]],(LN(ImpLow2)+LN(ImpUp2))/2,(LN(ImpUp2)-LN(ImpLow2))/3.29)</f>
        <v>0</v>
      </c>
    </row>
    <row r="5347" spans="7:13">
      <c r="G5347">
        <v>0.44923949309123656</v>
      </c>
      <c r="H5347">
        <v>0.5756951694263589</v>
      </c>
      <c r="I5347">
        <v>0.70215084576148112</v>
      </c>
      <c r="J5347">
        <f>_xlfn.BINOM.INV(BinomTrials,_xlfn.GAMMA.INV(Table3[[#This Row],[RV gamma]],GammaShape1,GammaRate1)/BinomTrials,Table3[[#This Row],[RV binom]])</f>
        <v>0</v>
      </c>
      <c r="K5347" s="1">
        <f>Table3[[#This Row],[Risk 1 Simulated occurences]]*_xlfn.LOGNORM.INV(Table3[[#This Row],[RV lognorm]],(LN(ImpLow1)+LN(ImpUp1))/2,(LN(ImpUp1)-LN(ImpLow1))/3.29)</f>
        <v>0</v>
      </c>
      <c r="L5347">
        <f>_xlfn.BINOM.INV(BinomTrials,_xlfn.GAMMA.INV(Table3[[#This Row],[RV gamma]],GammaShape2,GammaRate2)/BinomTrials,Table3[[#This Row],[RV binom]])</f>
        <v>0</v>
      </c>
      <c r="M5347" s="1">
        <f>Table3[[#This Row],[Risk 2 simulated occurences]]*_xlfn.LOGNORM.INV(Table3[[#This Row],[RV lognorm]],(LN(ImpLow2)+LN(ImpUp2))/2,(LN(ImpUp2)-LN(ImpLow2))/3.29)</f>
        <v>0</v>
      </c>
    </row>
    <row r="5348" spans="7:13">
      <c r="G5348">
        <v>0.36816038441292959</v>
      </c>
      <c r="H5348">
        <v>0.70871254881318313</v>
      </c>
      <c r="I5348">
        <v>4.9264713213436638E-2</v>
      </c>
      <c r="J5348">
        <f>_xlfn.BINOM.INV(BinomTrials,_xlfn.GAMMA.INV(Table3[[#This Row],[RV gamma]],GammaShape1,GammaRate1)/BinomTrials,Table3[[#This Row],[RV binom]])</f>
        <v>1</v>
      </c>
      <c r="K5348" s="1">
        <f>Table3[[#This Row],[Risk 1 Simulated occurences]]*_xlfn.LOGNORM.INV(Table3[[#This Row],[RV lognorm]],(LN(ImpLow1)+LN(ImpUp1))/2,(LN(ImpUp1)-LN(ImpLow1))/3.29)</f>
        <v>9950.9535657040815</v>
      </c>
      <c r="L5348">
        <f>_xlfn.BINOM.INV(BinomTrials,_xlfn.GAMMA.INV(Table3[[#This Row],[RV gamma]],GammaShape2,GammaRate2)/BinomTrials,Table3[[#This Row],[RV binom]])</f>
        <v>0</v>
      </c>
      <c r="M5348" s="1">
        <f>Table3[[#This Row],[Risk 2 simulated occurences]]*_xlfn.LOGNORM.INV(Table3[[#This Row],[RV lognorm]],(LN(ImpLow2)+LN(ImpUp2))/2,(LN(ImpUp2)-LN(ImpLow2))/3.29)</f>
        <v>0</v>
      </c>
    </row>
    <row r="5349" spans="7:13">
      <c r="G5349">
        <v>0.67158082810769826</v>
      </c>
      <c r="H5349">
        <v>0.33180790316863351</v>
      </c>
      <c r="I5349">
        <v>0.99203497822956876</v>
      </c>
      <c r="J5349">
        <f>_xlfn.BINOM.INV(BinomTrials,_xlfn.GAMMA.INV(Table3[[#This Row],[RV gamma]],GammaShape1,GammaRate1)/BinomTrials,Table3[[#This Row],[RV binom]])</f>
        <v>0</v>
      </c>
      <c r="K5349" s="1">
        <f>Table3[[#This Row],[Risk 1 Simulated occurences]]*_xlfn.LOGNORM.INV(Table3[[#This Row],[RV lognorm]],(LN(ImpLow1)+LN(ImpUp1))/2,(LN(ImpUp1)-LN(ImpLow1))/3.29)</f>
        <v>0</v>
      </c>
      <c r="L5349">
        <f>_xlfn.BINOM.INV(BinomTrials,_xlfn.GAMMA.INV(Table3[[#This Row],[RV gamma]],GammaShape2,GammaRate2)/BinomTrials,Table3[[#This Row],[RV binom]])</f>
        <v>0</v>
      </c>
      <c r="M5349" s="1">
        <f>Table3[[#This Row],[Risk 2 simulated occurences]]*_xlfn.LOGNORM.INV(Table3[[#This Row],[RV lognorm]],(LN(ImpLow2)+LN(ImpUp2))/2,(LN(ImpUp2)-LN(ImpLow2))/3.29)</f>
        <v>0</v>
      </c>
    </row>
    <row r="5350" spans="7:13">
      <c r="G5350">
        <v>0.25897800608490501</v>
      </c>
      <c r="H5350">
        <v>0.69542855522382474</v>
      </c>
      <c r="I5350">
        <v>0.13187910436274441</v>
      </c>
      <c r="J5350">
        <f>_xlfn.BINOM.INV(BinomTrials,_xlfn.GAMMA.INV(Table3[[#This Row],[RV gamma]],GammaShape1,GammaRate1)/BinomTrials,Table3[[#This Row],[RV binom]])</f>
        <v>1</v>
      </c>
      <c r="K5350" s="1">
        <f>Table3[[#This Row],[Risk 1 Simulated occurences]]*_xlfn.LOGNORM.INV(Table3[[#This Row],[RV lognorm]],(LN(ImpLow1)+LN(ImpUp1))/2,(LN(ImpUp1)-LN(ImpLow1))/3.29)</f>
        <v>14464.999398725673</v>
      </c>
      <c r="L5350">
        <f>_xlfn.BINOM.INV(BinomTrials,_xlfn.GAMMA.INV(Table3[[#This Row],[RV gamma]],GammaShape2,GammaRate2)/BinomTrials,Table3[[#This Row],[RV binom]])</f>
        <v>0</v>
      </c>
      <c r="M5350" s="1">
        <f>Table3[[#This Row],[Risk 2 simulated occurences]]*_xlfn.LOGNORM.INV(Table3[[#This Row],[RV lognorm]],(LN(ImpLow2)+LN(ImpUp2))/2,(LN(ImpUp2)-LN(ImpLow2))/3.29)</f>
        <v>0</v>
      </c>
    </row>
    <row r="5351" spans="7:13">
      <c r="G5351">
        <v>0.6433482689984833</v>
      </c>
      <c r="H5351">
        <v>6.7727646821982998E-2</v>
      </c>
      <c r="I5351">
        <v>0.49210702464548267</v>
      </c>
      <c r="J5351">
        <f>_xlfn.BINOM.INV(BinomTrials,_xlfn.GAMMA.INV(Table3[[#This Row],[RV gamma]],GammaShape1,GammaRate1)/BinomTrials,Table3[[#This Row],[RV binom]])</f>
        <v>0</v>
      </c>
      <c r="K5351" s="1">
        <f>Table3[[#This Row],[Risk 1 Simulated occurences]]*_xlfn.LOGNORM.INV(Table3[[#This Row],[RV lognorm]],(LN(ImpLow1)+LN(ImpUp1))/2,(LN(ImpUp1)-LN(ImpLow1))/3.29)</f>
        <v>0</v>
      </c>
      <c r="L5351">
        <f>_xlfn.BINOM.INV(BinomTrials,_xlfn.GAMMA.INV(Table3[[#This Row],[RV gamma]],GammaShape2,GammaRate2)/BinomTrials,Table3[[#This Row],[RV binom]])</f>
        <v>0</v>
      </c>
      <c r="M5351" s="1">
        <f>Table3[[#This Row],[Risk 2 simulated occurences]]*_xlfn.LOGNORM.INV(Table3[[#This Row],[RV lognorm]],(LN(ImpLow2)+LN(ImpUp2))/2,(LN(ImpUp2)-LN(ImpLow2))/3.29)</f>
        <v>0</v>
      </c>
    </row>
    <row r="5352" spans="7:13">
      <c r="G5352">
        <v>0.75435705750917881</v>
      </c>
      <c r="H5352">
        <v>0.2985601370681823</v>
      </c>
      <c r="I5352">
        <v>0.84276321662718578</v>
      </c>
      <c r="J5352">
        <f>_xlfn.BINOM.INV(BinomTrials,_xlfn.GAMMA.INV(Table3[[#This Row],[RV gamma]],GammaShape1,GammaRate1)/BinomTrials,Table3[[#This Row],[RV binom]])</f>
        <v>0</v>
      </c>
      <c r="K5352" s="1">
        <f>Table3[[#This Row],[Risk 1 Simulated occurences]]*_xlfn.LOGNORM.INV(Table3[[#This Row],[RV lognorm]],(LN(ImpLow1)+LN(ImpUp1))/2,(LN(ImpUp1)-LN(ImpLow1))/3.29)</f>
        <v>0</v>
      </c>
      <c r="L5352">
        <f>_xlfn.BINOM.INV(BinomTrials,_xlfn.GAMMA.INV(Table3[[#This Row],[RV gamma]],GammaShape2,GammaRate2)/BinomTrials,Table3[[#This Row],[RV binom]])</f>
        <v>0</v>
      </c>
      <c r="M5352" s="1">
        <f>Table3[[#This Row],[Risk 2 simulated occurences]]*_xlfn.LOGNORM.INV(Table3[[#This Row],[RV lognorm]],(LN(ImpLow2)+LN(ImpUp2))/2,(LN(ImpUp2)-LN(ImpLow2))/3.29)</f>
        <v>0</v>
      </c>
    </row>
    <row r="5353" spans="7:13">
      <c r="G5353">
        <v>0.47906555676789281</v>
      </c>
      <c r="H5353">
        <v>0.9002237049398123</v>
      </c>
      <c r="I5353">
        <v>0.32138185311173173</v>
      </c>
      <c r="J5353">
        <f>_xlfn.BINOM.INV(BinomTrials,_xlfn.GAMMA.INV(Table3[[#This Row],[RV gamma]],GammaShape1,GammaRate1)/BinomTrials,Table3[[#This Row],[RV binom]])</f>
        <v>1</v>
      </c>
      <c r="K5353" s="1">
        <f>Table3[[#This Row],[Risk 1 Simulated occurences]]*_xlfn.LOGNORM.INV(Table3[[#This Row],[RV lognorm]],(LN(ImpLow1)+LN(ImpUp1))/2,(LN(ImpUp1)-LN(ImpLow1))/3.29)</f>
        <v>22856.817411448843</v>
      </c>
      <c r="L5353">
        <f>_xlfn.BINOM.INV(BinomTrials,_xlfn.GAMMA.INV(Table3[[#This Row],[RV gamma]],GammaShape2,GammaRate2)/BinomTrials,Table3[[#This Row],[RV binom]])</f>
        <v>1</v>
      </c>
      <c r="M5353" s="1">
        <f>Table3[[#This Row],[Risk 2 simulated occurences]]*_xlfn.LOGNORM.INV(Table3[[#This Row],[RV lognorm]],(LN(ImpLow2)+LN(ImpUp2))/2,(LN(ImpUp2)-LN(ImpLow2))/3.29)</f>
        <v>2285681.7411448811</v>
      </c>
    </row>
    <row r="5354" spans="7:13">
      <c r="G5354">
        <v>0.65481259797458191</v>
      </c>
      <c r="H5354">
        <v>5.9808923425063922E-2</v>
      </c>
      <c r="I5354">
        <v>0.46480524887554592</v>
      </c>
      <c r="J5354">
        <f>_xlfn.BINOM.INV(BinomTrials,_xlfn.GAMMA.INV(Table3[[#This Row],[RV gamma]],GammaShape1,GammaRate1)/BinomTrials,Table3[[#This Row],[RV binom]])</f>
        <v>0</v>
      </c>
      <c r="K5354" s="1">
        <f>Table3[[#This Row],[Risk 1 Simulated occurences]]*_xlfn.LOGNORM.INV(Table3[[#This Row],[RV lognorm]],(LN(ImpLow1)+LN(ImpUp1))/2,(LN(ImpUp1)-LN(ImpLow1))/3.29)</f>
        <v>0</v>
      </c>
      <c r="L5354">
        <f>_xlfn.BINOM.INV(BinomTrials,_xlfn.GAMMA.INV(Table3[[#This Row],[RV gamma]],GammaShape2,GammaRate2)/BinomTrials,Table3[[#This Row],[RV binom]])</f>
        <v>0</v>
      </c>
      <c r="M5354" s="1">
        <f>Table3[[#This Row],[Risk 2 simulated occurences]]*_xlfn.LOGNORM.INV(Table3[[#This Row],[RV lognorm]],(LN(ImpLow2)+LN(ImpUp2))/2,(LN(ImpUp2)-LN(ImpLow2))/3.29)</f>
        <v>0</v>
      </c>
    </row>
    <row r="5355" spans="7:13">
      <c r="G5355">
        <v>0.43533415879836967</v>
      </c>
      <c r="H5355">
        <v>0.20857600504931809</v>
      </c>
      <c r="I5355">
        <v>0.98181785130026655</v>
      </c>
      <c r="J5355">
        <f>_xlfn.BINOM.INV(BinomTrials,_xlfn.GAMMA.INV(Table3[[#This Row],[RV gamma]],GammaShape1,GammaRate1)/BinomTrials,Table3[[#This Row],[RV binom]])</f>
        <v>0</v>
      </c>
      <c r="K5355" s="1">
        <f>Table3[[#This Row],[Risk 1 Simulated occurences]]*_xlfn.LOGNORM.INV(Table3[[#This Row],[RV lognorm]],(LN(ImpLow1)+LN(ImpUp1))/2,(LN(ImpUp1)-LN(ImpLow1))/3.29)</f>
        <v>0</v>
      </c>
      <c r="L5355">
        <f>_xlfn.BINOM.INV(BinomTrials,_xlfn.GAMMA.INV(Table3[[#This Row],[RV gamma]],GammaShape2,GammaRate2)/BinomTrials,Table3[[#This Row],[RV binom]])</f>
        <v>0</v>
      </c>
      <c r="M5355" s="1">
        <f>Table3[[#This Row],[Risk 2 simulated occurences]]*_xlfn.LOGNORM.INV(Table3[[#This Row],[RV lognorm]],(LN(ImpLow2)+LN(ImpUp2))/2,(LN(ImpUp2)-LN(ImpLow2))/3.29)</f>
        <v>0</v>
      </c>
    </row>
    <row r="5356" spans="7:13">
      <c r="G5356">
        <v>0.66120692419875737</v>
      </c>
      <c r="H5356">
        <v>0.53691686388892912</v>
      </c>
      <c r="I5356">
        <v>0.41262680357910081</v>
      </c>
      <c r="J5356">
        <f>_xlfn.BINOM.INV(BinomTrials,_xlfn.GAMMA.INV(Table3[[#This Row],[RV gamma]],GammaShape1,GammaRate1)/BinomTrials,Table3[[#This Row],[RV binom]])</f>
        <v>0</v>
      </c>
      <c r="K5356" s="1">
        <f>Table3[[#This Row],[Risk 1 Simulated occurences]]*_xlfn.LOGNORM.INV(Table3[[#This Row],[RV lognorm]],(LN(ImpLow1)+LN(ImpUp1))/2,(LN(ImpUp1)-LN(ImpLow1))/3.29)</f>
        <v>0</v>
      </c>
      <c r="L5356">
        <f>_xlfn.BINOM.INV(BinomTrials,_xlfn.GAMMA.INV(Table3[[#This Row],[RV gamma]],GammaShape2,GammaRate2)/BinomTrials,Table3[[#This Row],[RV binom]])</f>
        <v>0</v>
      </c>
      <c r="M5356" s="1">
        <f>Table3[[#This Row],[Risk 2 simulated occurences]]*_xlfn.LOGNORM.INV(Table3[[#This Row],[RV lognorm]],(LN(ImpLow2)+LN(ImpUp2))/2,(LN(ImpUp2)-LN(ImpLow2))/3.29)</f>
        <v>0</v>
      </c>
    </row>
    <row r="5357" spans="7:13">
      <c r="G5357">
        <v>0.90477500851488435</v>
      </c>
      <c r="H5357">
        <v>0.96173138123086255</v>
      </c>
      <c r="I5357">
        <v>1.8687753946840649E-2</v>
      </c>
      <c r="J5357">
        <f>_xlfn.BINOM.INV(BinomTrials,_xlfn.GAMMA.INV(Table3[[#This Row],[RV gamma]],GammaShape1,GammaRate1)/BinomTrials,Table3[[#This Row],[RV binom]])</f>
        <v>2</v>
      </c>
      <c r="K5357" s="1">
        <f>Table3[[#This Row],[Risk 1 Simulated occurences]]*_xlfn.LOGNORM.INV(Table3[[#This Row],[RV lognorm]],(LN(ImpLow1)+LN(ImpUp1))/2,(LN(ImpUp1)-LN(ImpLow1))/3.29)</f>
        <v>14733.744892179056</v>
      </c>
      <c r="L5357">
        <f>_xlfn.BINOM.INV(BinomTrials,_xlfn.GAMMA.INV(Table3[[#This Row],[RV gamma]],GammaShape2,GammaRate2)/BinomTrials,Table3[[#This Row],[RV binom]])</f>
        <v>1</v>
      </c>
      <c r="M5357" s="1">
        <f>Table3[[#This Row],[Risk 2 simulated occurences]]*_xlfn.LOGNORM.INV(Table3[[#This Row],[RV lognorm]],(LN(ImpLow2)+LN(ImpUp2))/2,(LN(ImpUp2)-LN(ImpLow2))/3.29)</f>
        <v>736687.24460895185</v>
      </c>
    </row>
    <row r="5358" spans="7:13">
      <c r="G5358">
        <v>0.55356810966207093</v>
      </c>
      <c r="H5358">
        <v>0.81932434710642521</v>
      </c>
      <c r="I5358">
        <v>8.5080584550779589E-2</v>
      </c>
      <c r="J5358">
        <f>_xlfn.BINOM.INV(BinomTrials,_xlfn.GAMMA.INV(Table3[[#This Row],[RV gamma]],GammaShape1,GammaRate1)/BinomTrials,Table3[[#This Row],[RV binom]])</f>
        <v>1</v>
      </c>
      <c r="K5358" s="1">
        <f>Table3[[#This Row],[Risk 1 Simulated occurences]]*_xlfn.LOGNORM.INV(Table3[[#This Row],[RV lognorm]],(LN(ImpLow1)+LN(ImpUp1))/2,(LN(ImpUp1)-LN(ImpLow1))/3.29)</f>
        <v>12108.047768525785</v>
      </c>
      <c r="L5358">
        <f>_xlfn.BINOM.INV(BinomTrials,_xlfn.GAMMA.INV(Table3[[#This Row],[RV gamma]],GammaShape2,GammaRate2)/BinomTrials,Table3[[#This Row],[RV binom]])</f>
        <v>0</v>
      </c>
      <c r="M5358" s="1">
        <f>Table3[[#This Row],[Risk 2 simulated occurences]]*_xlfn.LOGNORM.INV(Table3[[#This Row],[RV lognorm]],(LN(ImpLow2)+LN(ImpUp2))/2,(LN(ImpUp2)-LN(ImpLow2))/3.29)</f>
        <v>0</v>
      </c>
    </row>
    <row r="5359" spans="7:13">
      <c r="G5359">
        <v>0.81921909042597707</v>
      </c>
      <c r="H5359">
        <v>0.3843018176892315</v>
      </c>
      <c r="I5359">
        <v>0.94938454495248592</v>
      </c>
      <c r="J5359">
        <f>_xlfn.BINOM.INV(BinomTrials,_xlfn.GAMMA.INV(Table3[[#This Row],[RV gamma]],GammaShape1,GammaRate1)/BinomTrials,Table3[[#This Row],[RV binom]])</f>
        <v>0</v>
      </c>
      <c r="K5359" s="1">
        <f>Table3[[#This Row],[Risk 1 Simulated occurences]]*_xlfn.LOGNORM.INV(Table3[[#This Row],[RV lognorm]],(LN(ImpLow1)+LN(ImpUp1))/2,(LN(ImpUp1)-LN(ImpLow1))/3.29)</f>
        <v>0</v>
      </c>
      <c r="L5359">
        <f>_xlfn.BINOM.INV(BinomTrials,_xlfn.GAMMA.INV(Table3[[#This Row],[RV gamma]],GammaShape2,GammaRate2)/BinomTrials,Table3[[#This Row],[RV binom]])</f>
        <v>0</v>
      </c>
      <c r="M5359" s="1">
        <f>Table3[[#This Row],[Risk 2 simulated occurences]]*_xlfn.LOGNORM.INV(Table3[[#This Row],[RV lognorm]],(LN(ImpLow2)+LN(ImpUp2))/2,(LN(ImpUp2)-LN(ImpLow2))/3.29)</f>
        <v>0</v>
      </c>
    </row>
    <row r="5360" spans="7:13">
      <c r="G5360">
        <v>0.61525278939644468</v>
      </c>
      <c r="H5360">
        <v>0.96064990291402208</v>
      </c>
      <c r="I5360">
        <v>0.30604701643159937</v>
      </c>
      <c r="J5360">
        <f>_xlfn.BINOM.INV(BinomTrials,_xlfn.GAMMA.INV(Table3[[#This Row],[RV gamma]],GammaShape1,GammaRate1)/BinomTrials,Table3[[#This Row],[RV binom]])</f>
        <v>2</v>
      </c>
      <c r="K5360" s="1">
        <f>Table3[[#This Row],[Risk 1 Simulated occurences]]*_xlfn.LOGNORM.INV(Table3[[#This Row],[RV lognorm]],(LN(ImpLow1)+LN(ImpUp1))/2,(LN(ImpUp1)-LN(ImpLow1))/3.29)</f>
        <v>44350.683747835596</v>
      </c>
      <c r="L5360">
        <f>_xlfn.BINOM.INV(BinomTrials,_xlfn.GAMMA.INV(Table3[[#This Row],[RV gamma]],GammaShape2,GammaRate2)/BinomTrials,Table3[[#This Row],[RV binom]])</f>
        <v>1</v>
      </c>
      <c r="M5360" s="1">
        <f>Table3[[#This Row],[Risk 2 simulated occurences]]*_xlfn.LOGNORM.INV(Table3[[#This Row],[RV lognorm]],(LN(ImpLow2)+LN(ImpUp2))/2,(LN(ImpUp2)-LN(ImpLow2))/3.29)</f>
        <v>2217534.1873917808</v>
      </c>
    </row>
    <row r="5361" spans="7:13">
      <c r="G5361">
        <v>0.55363138604612616</v>
      </c>
      <c r="H5361">
        <v>0.6429182759685993</v>
      </c>
      <c r="I5361">
        <v>0.73220516589107232</v>
      </c>
      <c r="J5361">
        <f>_xlfn.BINOM.INV(BinomTrials,_xlfn.GAMMA.INV(Table3[[#This Row],[RV gamma]],GammaShape1,GammaRate1)/BinomTrials,Table3[[#This Row],[RV binom]])</f>
        <v>1</v>
      </c>
      <c r="K5361" s="1">
        <f>Table3[[#This Row],[Risk 1 Simulated occurences]]*_xlfn.LOGNORM.INV(Table3[[#This Row],[RV lognorm]],(LN(ImpLow1)+LN(ImpUp1))/2,(LN(ImpUp1)-LN(ImpLow1))/3.29)</f>
        <v>48786.161709711807</v>
      </c>
      <c r="L5361">
        <f>_xlfn.BINOM.INV(BinomTrials,_xlfn.GAMMA.INV(Table3[[#This Row],[RV gamma]],GammaShape2,GammaRate2)/BinomTrials,Table3[[#This Row],[RV binom]])</f>
        <v>0</v>
      </c>
      <c r="M5361" s="1">
        <f>Table3[[#This Row],[Risk 2 simulated occurences]]*_xlfn.LOGNORM.INV(Table3[[#This Row],[RV lognorm]],(LN(ImpLow2)+LN(ImpUp2))/2,(LN(ImpUp2)-LN(ImpLow2))/3.29)</f>
        <v>0</v>
      </c>
    </row>
    <row r="5362" spans="7:13">
      <c r="G5362">
        <v>0.88270527724302617</v>
      </c>
      <c r="H5362">
        <v>0.52746420424779139</v>
      </c>
      <c r="I5362">
        <v>0.17222313125255664</v>
      </c>
      <c r="J5362">
        <f>_xlfn.BINOM.INV(BinomTrials,_xlfn.GAMMA.INV(Table3[[#This Row],[RV gamma]],GammaShape1,GammaRate1)/BinomTrials,Table3[[#This Row],[RV binom]])</f>
        <v>0</v>
      </c>
      <c r="K5362" s="1">
        <f>Table3[[#This Row],[Risk 1 Simulated occurences]]*_xlfn.LOGNORM.INV(Table3[[#This Row],[RV lognorm]],(LN(ImpLow1)+LN(ImpUp1))/2,(LN(ImpUp1)-LN(ImpLow1))/3.29)</f>
        <v>0</v>
      </c>
      <c r="L5362">
        <f>_xlfn.BINOM.INV(BinomTrials,_xlfn.GAMMA.INV(Table3[[#This Row],[RV gamma]],GammaShape2,GammaRate2)/BinomTrials,Table3[[#This Row],[RV binom]])</f>
        <v>0</v>
      </c>
      <c r="M5362" s="1">
        <f>Table3[[#This Row],[Risk 2 simulated occurences]]*_xlfn.LOGNORM.INV(Table3[[#This Row],[RV lognorm]],(LN(ImpLow2)+LN(ImpUp2))/2,(LN(ImpUp2)-LN(ImpLow2))/3.29)</f>
        <v>0</v>
      </c>
    </row>
    <row r="5363" spans="7:13">
      <c r="G5363">
        <v>0.62759462354127071</v>
      </c>
      <c r="H5363">
        <v>9.0880792630315191E-2</v>
      </c>
      <c r="I5363">
        <v>0.55416696171935975</v>
      </c>
      <c r="J5363">
        <f>_xlfn.BINOM.INV(BinomTrials,_xlfn.GAMMA.INV(Table3[[#This Row],[RV gamma]],GammaShape1,GammaRate1)/BinomTrials,Table3[[#This Row],[RV binom]])</f>
        <v>0</v>
      </c>
      <c r="K5363" s="1">
        <f>Table3[[#This Row],[Risk 1 Simulated occurences]]*_xlfn.LOGNORM.INV(Table3[[#This Row],[RV lognorm]],(LN(ImpLow1)+LN(ImpUp1))/2,(LN(ImpUp1)-LN(ImpLow1))/3.29)</f>
        <v>0</v>
      </c>
      <c r="L5363">
        <f>_xlfn.BINOM.INV(BinomTrials,_xlfn.GAMMA.INV(Table3[[#This Row],[RV gamma]],GammaShape2,GammaRate2)/BinomTrials,Table3[[#This Row],[RV binom]])</f>
        <v>0</v>
      </c>
      <c r="M5363" s="1">
        <f>Table3[[#This Row],[Risk 2 simulated occurences]]*_xlfn.LOGNORM.INV(Table3[[#This Row],[RV lognorm]],(LN(ImpLow2)+LN(ImpUp2))/2,(LN(ImpUp2)-LN(ImpLow2))/3.29)</f>
        <v>0</v>
      </c>
    </row>
    <row r="5364" spans="7:13">
      <c r="G5364">
        <v>0.98283785813620217</v>
      </c>
      <c r="H5364">
        <v>0.4334817377075002</v>
      </c>
      <c r="I5364">
        <v>0.88412561727879835</v>
      </c>
      <c r="J5364">
        <f>_xlfn.BINOM.INV(BinomTrials,_xlfn.GAMMA.INV(Table3[[#This Row],[RV gamma]],GammaShape1,GammaRate1)/BinomTrials,Table3[[#This Row],[RV binom]])</f>
        <v>0</v>
      </c>
      <c r="K5364" s="1">
        <f>Table3[[#This Row],[Risk 1 Simulated occurences]]*_xlfn.LOGNORM.INV(Table3[[#This Row],[RV lognorm]],(LN(ImpLow1)+LN(ImpUp1))/2,(LN(ImpUp1)-LN(ImpLow1))/3.29)</f>
        <v>0</v>
      </c>
      <c r="L5364">
        <f>_xlfn.BINOM.INV(BinomTrials,_xlfn.GAMMA.INV(Table3[[#This Row],[RV gamma]],GammaShape2,GammaRate2)/BinomTrials,Table3[[#This Row],[RV binom]])</f>
        <v>0</v>
      </c>
      <c r="M5364" s="1">
        <f>Table3[[#This Row],[Risk 2 simulated occurences]]*_xlfn.LOGNORM.INV(Table3[[#This Row],[RV lognorm]],(LN(ImpLow2)+LN(ImpUp2))/2,(LN(ImpUp2)-LN(ImpLow2))/3.29)</f>
        <v>0</v>
      </c>
    </row>
    <row r="5365" spans="7:13">
      <c r="G5365">
        <v>0.55588169514941133</v>
      </c>
      <c r="H5365">
        <v>0.52756564995626254</v>
      </c>
      <c r="I5365">
        <v>0.4992496047631137</v>
      </c>
      <c r="J5365">
        <f>_xlfn.BINOM.INV(BinomTrials,_xlfn.GAMMA.INV(Table3[[#This Row],[RV gamma]],GammaShape1,GammaRate1)/BinomTrials,Table3[[#This Row],[RV binom]])</f>
        <v>0</v>
      </c>
      <c r="K5365" s="1">
        <f>Table3[[#This Row],[Risk 1 Simulated occurences]]*_xlfn.LOGNORM.INV(Table3[[#This Row],[RV lognorm]],(LN(ImpLow1)+LN(ImpUp1))/2,(LN(ImpUp1)-LN(ImpLow1))/3.29)</f>
        <v>0</v>
      </c>
      <c r="L5365">
        <f>_xlfn.BINOM.INV(BinomTrials,_xlfn.GAMMA.INV(Table3[[#This Row],[RV gamma]],GammaShape2,GammaRate2)/BinomTrials,Table3[[#This Row],[RV binom]])</f>
        <v>0</v>
      </c>
      <c r="M5365" s="1">
        <f>Table3[[#This Row],[Risk 2 simulated occurences]]*_xlfn.LOGNORM.INV(Table3[[#This Row],[RV lognorm]],(LN(ImpLow2)+LN(ImpUp2))/2,(LN(ImpUp2)-LN(ImpLow2))/3.29)</f>
        <v>0</v>
      </c>
    </row>
    <row r="5366" spans="7:13">
      <c r="G5366">
        <v>0.70365037615580972</v>
      </c>
      <c r="H5366">
        <v>0.79587881490396284</v>
      </c>
      <c r="I5366">
        <v>0.88810725365211596</v>
      </c>
      <c r="J5366">
        <f>_xlfn.BINOM.INV(BinomTrials,_xlfn.GAMMA.INV(Table3[[#This Row],[RV gamma]],GammaShape1,GammaRate1)/BinomTrials,Table3[[#This Row],[RV binom]])</f>
        <v>1</v>
      </c>
      <c r="K5366" s="1">
        <f>Table3[[#This Row],[Risk 1 Simulated occurences]]*_xlfn.LOGNORM.INV(Table3[[#This Row],[RV lognorm]],(LN(ImpLow1)+LN(ImpUp1))/2,(LN(ImpUp1)-LN(ImpLow1))/3.29)</f>
        <v>74090.75820708125</v>
      </c>
      <c r="L5366">
        <f>_xlfn.BINOM.INV(BinomTrials,_xlfn.GAMMA.INV(Table3[[#This Row],[RV gamma]],GammaShape2,GammaRate2)/BinomTrials,Table3[[#This Row],[RV binom]])</f>
        <v>0</v>
      </c>
      <c r="M5366" s="1">
        <f>Table3[[#This Row],[Risk 2 simulated occurences]]*_xlfn.LOGNORM.INV(Table3[[#This Row],[RV lognorm]],(LN(ImpLow2)+LN(ImpUp2))/2,(LN(ImpUp2)-LN(ImpLow2))/3.29)</f>
        <v>0</v>
      </c>
    </row>
    <row r="5367" spans="7:13">
      <c r="G5367">
        <v>0.25187205069319907</v>
      </c>
      <c r="H5367">
        <v>0.3352420909028696</v>
      </c>
      <c r="I5367">
        <v>0.4186121311125402</v>
      </c>
      <c r="J5367">
        <f>_xlfn.BINOM.INV(BinomTrials,_xlfn.GAMMA.INV(Table3[[#This Row],[RV gamma]],GammaShape1,GammaRate1)/BinomTrials,Table3[[#This Row],[RV binom]])</f>
        <v>0</v>
      </c>
      <c r="K5367" s="1">
        <f>Table3[[#This Row],[Risk 1 Simulated occurences]]*_xlfn.LOGNORM.INV(Table3[[#This Row],[RV lognorm]],(LN(ImpLow1)+LN(ImpUp1))/2,(LN(ImpUp1)-LN(ImpLow1))/3.29)</f>
        <v>0</v>
      </c>
      <c r="L5367">
        <f>_xlfn.BINOM.INV(BinomTrials,_xlfn.GAMMA.INV(Table3[[#This Row],[RV gamma]],GammaShape2,GammaRate2)/BinomTrials,Table3[[#This Row],[RV binom]])</f>
        <v>0</v>
      </c>
      <c r="M5367" s="1">
        <f>Table3[[#This Row],[Risk 2 simulated occurences]]*_xlfn.LOGNORM.INV(Table3[[#This Row],[RV lognorm]],(LN(ImpLow2)+LN(ImpUp2))/2,(LN(ImpUp2)-LN(ImpLow2))/3.29)</f>
        <v>0</v>
      </c>
    </row>
    <row r="5368" spans="7:13">
      <c r="G5368">
        <v>0.2135560005966369</v>
      </c>
      <c r="H5368">
        <v>0.4138218045299043</v>
      </c>
      <c r="I5368">
        <v>0.61408760846317167</v>
      </c>
      <c r="J5368">
        <f>_xlfn.BINOM.INV(BinomTrials,_xlfn.GAMMA.INV(Table3[[#This Row],[RV gamma]],GammaShape1,GammaRate1)/BinomTrials,Table3[[#This Row],[RV binom]])</f>
        <v>0</v>
      </c>
      <c r="K5368" s="1">
        <f>Table3[[#This Row],[Risk 1 Simulated occurences]]*_xlfn.LOGNORM.INV(Table3[[#This Row],[RV lognorm]],(LN(ImpLow1)+LN(ImpUp1))/2,(LN(ImpUp1)-LN(ImpLow1))/3.29)</f>
        <v>0</v>
      </c>
      <c r="L5368">
        <f>_xlfn.BINOM.INV(BinomTrials,_xlfn.GAMMA.INV(Table3[[#This Row],[RV gamma]],GammaShape2,GammaRate2)/BinomTrials,Table3[[#This Row],[RV binom]])</f>
        <v>0</v>
      </c>
      <c r="M5368" s="1">
        <f>Table3[[#This Row],[Risk 2 simulated occurences]]*_xlfn.LOGNORM.INV(Table3[[#This Row],[RV lognorm]],(LN(ImpLow2)+LN(ImpUp2))/2,(LN(ImpUp2)-LN(ImpLow2))/3.29)</f>
        <v>0</v>
      </c>
    </row>
    <row r="5369" spans="7:13">
      <c r="G5369">
        <v>0.23570202767648829</v>
      </c>
      <c r="H5369">
        <v>0.10306873410151747</v>
      </c>
      <c r="I5369">
        <v>0.97043544052654662</v>
      </c>
      <c r="J5369">
        <f>_xlfn.BINOM.INV(BinomTrials,_xlfn.GAMMA.INV(Table3[[#This Row],[RV gamma]],GammaShape1,GammaRate1)/BinomTrials,Table3[[#This Row],[RV binom]])</f>
        <v>0</v>
      </c>
      <c r="K5369" s="1">
        <f>Table3[[#This Row],[Risk 1 Simulated occurences]]*_xlfn.LOGNORM.INV(Table3[[#This Row],[RV lognorm]],(LN(ImpLow1)+LN(ImpUp1))/2,(LN(ImpUp1)-LN(ImpLow1))/3.29)</f>
        <v>0</v>
      </c>
      <c r="L5369">
        <f>_xlfn.BINOM.INV(BinomTrials,_xlfn.GAMMA.INV(Table3[[#This Row],[RV gamma]],GammaShape2,GammaRate2)/BinomTrials,Table3[[#This Row],[RV binom]])</f>
        <v>0</v>
      </c>
      <c r="M5369" s="1">
        <f>Table3[[#This Row],[Risk 2 simulated occurences]]*_xlfn.LOGNORM.INV(Table3[[#This Row],[RV lognorm]],(LN(ImpLow2)+LN(ImpUp2))/2,(LN(ImpUp2)-LN(ImpLow2))/3.29)</f>
        <v>0</v>
      </c>
    </row>
    <row r="5370" spans="7:13">
      <c r="G5370">
        <v>0.44397915873861832</v>
      </c>
      <c r="H5370">
        <v>0.27621404420408141</v>
      </c>
      <c r="I5370">
        <v>0.10844892966954453</v>
      </c>
      <c r="J5370">
        <f>_xlfn.BINOM.INV(BinomTrials,_xlfn.GAMMA.INV(Table3[[#This Row],[RV gamma]],GammaShape1,GammaRate1)/BinomTrials,Table3[[#This Row],[RV binom]])</f>
        <v>0</v>
      </c>
      <c r="K5370" s="1">
        <f>Table3[[#This Row],[Risk 1 Simulated occurences]]*_xlfn.LOGNORM.INV(Table3[[#This Row],[RV lognorm]],(LN(ImpLow1)+LN(ImpUp1))/2,(LN(ImpUp1)-LN(ImpLow1))/3.29)</f>
        <v>0</v>
      </c>
      <c r="L5370">
        <f>_xlfn.BINOM.INV(BinomTrials,_xlfn.GAMMA.INV(Table3[[#This Row],[RV gamma]],GammaShape2,GammaRate2)/BinomTrials,Table3[[#This Row],[RV binom]])</f>
        <v>0</v>
      </c>
      <c r="M5370" s="1">
        <f>Table3[[#This Row],[Risk 2 simulated occurences]]*_xlfn.LOGNORM.INV(Table3[[#This Row],[RV lognorm]],(LN(ImpLow2)+LN(ImpUp2))/2,(LN(ImpUp2)-LN(ImpLow2))/3.29)</f>
        <v>0</v>
      </c>
    </row>
    <row r="5371" spans="7:13">
      <c r="G5371">
        <v>0.95772091995818587</v>
      </c>
      <c r="H5371">
        <v>0.32944093799658164</v>
      </c>
      <c r="I5371">
        <v>0.70116095603497741</v>
      </c>
      <c r="J5371">
        <f>_xlfn.BINOM.INV(BinomTrials,_xlfn.GAMMA.INV(Table3[[#This Row],[RV gamma]],GammaShape1,GammaRate1)/BinomTrials,Table3[[#This Row],[RV binom]])</f>
        <v>0</v>
      </c>
      <c r="K5371" s="1">
        <f>Table3[[#This Row],[Risk 1 Simulated occurences]]*_xlfn.LOGNORM.INV(Table3[[#This Row],[RV lognorm]],(LN(ImpLow1)+LN(ImpUp1))/2,(LN(ImpUp1)-LN(ImpLow1))/3.29)</f>
        <v>0</v>
      </c>
      <c r="L5371">
        <f>_xlfn.BINOM.INV(BinomTrials,_xlfn.GAMMA.INV(Table3[[#This Row],[RV gamma]],GammaShape2,GammaRate2)/BinomTrials,Table3[[#This Row],[RV binom]])</f>
        <v>0</v>
      </c>
      <c r="M5371" s="1">
        <f>Table3[[#This Row],[Risk 2 simulated occurences]]*_xlfn.LOGNORM.INV(Table3[[#This Row],[RV lognorm]],(LN(ImpLow2)+LN(ImpUp2))/2,(LN(ImpUp2)-LN(ImpLow2))/3.29)</f>
        <v>0</v>
      </c>
    </row>
    <row r="5372" spans="7:13">
      <c r="G5372">
        <v>0.41550173722929401</v>
      </c>
      <c r="H5372">
        <v>0.91384490854751543</v>
      </c>
      <c r="I5372">
        <v>0.41218807986573691</v>
      </c>
      <c r="J5372">
        <f>_xlfn.BINOM.INV(BinomTrials,_xlfn.GAMMA.INV(Table3[[#This Row],[RV gamma]],GammaShape1,GammaRate1)/BinomTrials,Table3[[#This Row],[RV binom]])</f>
        <v>1</v>
      </c>
      <c r="K5372" s="1">
        <f>Table3[[#This Row],[Risk 1 Simulated occurences]]*_xlfn.LOGNORM.INV(Table3[[#This Row],[RV lognorm]],(LN(ImpLow1)+LN(ImpUp1))/2,(LN(ImpUp1)-LN(ImpLow1))/3.29)</f>
        <v>27073.668814034078</v>
      </c>
      <c r="L5372">
        <f>_xlfn.BINOM.INV(BinomTrials,_xlfn.GAMMA.INV(Table3[[#This Row],[RV gamma]],GammaShape2,GammaRate2)/BinomTrials,Table3[[#This Row],[RV binom]])</f>
        <v>1</v>
      </c>
      <c r="M5372" s="1">
        <f>Table3[[#This Row],[Risk 2 simulated occurences]]*_xlfn.LOGNORM.INV(Table3[[#This Row],[RV lognorm]],(LN(ImpLow2)+LN(ImpUp2))/2,(LN(ImpUp2)-LN(ImpLow2))/3.29)</f>
        <v>2707366.8814034089</v>
      </c>
    </row>
    <row r="5373" spans="7:13">
      <c r="G5373">
        <v>0.33769761274461524</v>
      </c>
      <c r="H5373">
        <v>0.99137795809254892</v>
      </c>
      <c r="I5373">
        <v>0.64505830344048254</v>
      </c>
      <c r="J5373">
        <f>_xlfn.BINOM.INV(BinomTrials,_xlfn.GAMMA.INV(Table3[[#This Row],[RV gamma]],GammaShape1,GammaRate1)/BinomTrials,Table3[[#This Row],[RV binom]])</f>
        <v>3</v>
      </c>
      <c r="K5373" s="1">
        <f>Table3[[#This Row],[Risk 1 Simulated occurences]]*_xlfn.LOGNORM.INV(Table3[[#This Row],[RV lognorm]],(LN(ImpLow1)+LN(ImpUp1))/2,(LN(ImpUp1)-LN(ImpLow1))/3.29)</f>
        <v>123082.13584034442</v>
      </c>
      <c r="L5373">
        <f>_xlfn.BINOM.INV(BinomTrials,_xlfn.GAMMA.INV(Table3[[#This Row],[RV gamma]],GammaShape2,GammaRate2)/BinomTrials,Table3[[#This Row],[RV binom]])</f>
        <v>2</v>
      </c>
      <c r="M5373" s="1">
        <f>Table3[[#This Row],[Risk 2 simulated occurences]]*_xlfn.LOGNORM.INV(Table3[[#This Row],[RV lognorm]],(LN(ImpLow2)+LN(ImpUp2))/2,(LN(ImpUp2)-LN(ImpLow2))/3.29)</f>
        <v>8205475.7226896323</v>
      </c>
    </row>
    <row r="5374" spans="7:13">
      <c r="G5374">
        <v>0.68377739874821963</v>
      </c>
      <c r="H5374">
        <v>8.9341661468772995E-2</v>
      </c>
      <c r="I5374">
        <v>0.49490592418932633</v>
      </c>
      <c r="J5374">
        <f>_xlfn.BINOM.INV(BinomTrials,_xlfn.GAMMA.INV(Table3[[#This Row],[RV gamma]],GammaShape1,GammaRate1)/BinomTrials,Table3[[#This Row],[RV binom]])</f>
        <v>0</v>
      </c>
      <c r="K5374" s="1">
        <f>Table3[[#This Row],[Risk 1 Simulated occurences]]*_xlfn.LOGNORM.INV(Table3[[#This Row],[RV lognorm]],(LN(ImpLow1)+LN(ImpUp1))/2,(LN(ImpUp1)-LN(ImpLow1))/3.29)</f>
        <v>0</v>
      </c>
      <c r="L5374">
        <f>_xlfn.BINOM.INV(BinomTrials,_xlfn.GAMMA.INV(Table3[[#This Row],[RV gamma]],GammaShape2,GammaRate2)/BinomTrials,Table3[[#This Row],[RV binom]])</f>
        <v>0</v>
      </c>
      <c r="M5374" s="1">
        <f>Table3[[#This Row],[Risk 2 simulated occurences]]*_xlfn.LOGNORM.INV(Table3[[#This Row],[RV lognorm]],(LN(ImpLow2)+LN(ImpUp2))/2,(LN(ImpUp2)-LN(ImpLow2))/3.29)</f>
        <v>0</v>
      </c>
    </row>
    <row r="5375" spans="7:13">
      <c r="G5375">
        <v>0.24674076132790221</v>
      </c>
      <c r="H5375">
        <v>0.56530430566766499</v>
      </c>
      <c r="I5375">
        <v>0.88386785000742774</v>
      </c>
      <c r="J5375">
        <f>_xlfn.BINOM.INV(BinomTrials,_xlfn.GAMMA.INV(Table3[[#This Row],[RV gamma]],GammaShape1,GammaRate1)/BinomTrials,Table3[[#This Row],[RV binom]])</f>
        <v>0</v>
      </c>
      <c r="K5375" s="1">
        <f>Table3[[#This Row],[Risk 1 Simulated occurences]]*_xlfn.LOGNORM.INV(Table3[[#This Row],[RV lognorm]],(LN(ImpLow1)+LN(ImpUp1))/2,(LN(ImpUp1)-LN(ImpLow1))/3.29)</f>
        <v>0</v>
      </c>
      <c r="L5375">
        <f>_xlfn.BINOM.INV(BinomTrials,_xlfn.GAMMA.INV(Table3[[#This Row],[RV gamma]],GammaShape2,GammaRate2)/BinomTrials,Table3[[#This Row],[RV binom]])</f>
        <v>0</v>
      </c>
      <c r="M5375" s="1">
        <f>Table3[[#This Row],[Risk 2 simulated occurences]]*_xlfn.LOGNORM.INV(Table3[[#This Row],[RV lognorm]],(LN(ImpLow2)+LN(ImpUp2))/2,(LN(ImpUp2)-LN(ImpLow2))/3.29)</f>
        <v>0</v>
      </c>
    </row>
    <row r="5376" spans="7:13">
      <c r="G5376">
        <v>0.97197563805243725</v>
      </c>
      <c r="H5376">
        <v>6.9465356445622337E-2</v>
      </c>
      <c r="I5376">
        <v>0.16695507483880737</v>
      </c>
      <c r="J5376">
        <f>_xlfn.BINOM.INV(BinomTrials,_xlfn.GAMMA.INV(Table3[[#This Row],[RV gamma]],GammaShape1,GammaRate1)/BinomTrials,Table3[[#This Row],[RV binom]])</f>
        <v>0</v>
      </c>
      <c r="K5376" s="1">
        <f>Table3[[#This Row],[Risk 1 Simulated occurences]]*_xlfn.LOGNORM.INV(Table3[[#This Row],[RV lognorm]],(LN(ImpLow1)+LN(ImpUp1))/2,(LN(ImpUp1)-LN(ImpLow1))/3.29)</f>
        <v>0</v>
      </c>
      <c r="L5376">
        <f>_xlfn.BINOM.INV(BinomTrials,_xlfn.GAMMA.INV(Table3[[#This Row],[RV gamma]],GammaShape2,GammaRate2)/BinomTrials,Table3[[#This Row],[RV binom]])</f>
        <v>0</v>
      </c>
      <c r="M5376" s="1">
        <f>Table3[[#This Row],[Risk 2 simulated occurences]]*_xlfn.LOGNORM.INV(Table3[[#This Row],[RV lognorm]],(LN(ImpLow2)+LN(ImpUp2))/2,(LN(ImpUp2)-LN(ImpLow2))/3.29)</f>
        <v>0</v>
      </c>
    </row>
    <row r="5377" spans="7:13">
      <c r="G5377">
        <v>0.99454874731346443</v>
      </c>
      <c r="H5377">
        <v>0.50424578157451272</v>
      </c>
      <c r="I5377">
        <v>1.3942815835561052E-2</v>
      </c>
      <c r="J5377">
        <f>_xlfn.BINOM.INV(BinomTrials,_xlfn.GAMMA.INV(Table3[[#This Row],[RV gamma]],GammaShape1,GammaRate1)/BinomTrials,Table3[[#This Row],[RV binom]])</f>
        <v>1</v>
      </c>
      <c r="K5377" s="1">
        <f>Table3[[#This Row],[Risk 1 Simulated occurences]]*_xlfn.LOGNORM.INV(Table3[[#This Row],[RV lognorm]],(LN(ImpLow1)+LN(ImpUp1))/2,(LN(ImpUp1)-LN(ImpLow1))/3.29)</f>
        <v>6786.4693692364735</v>
      </c>
      <c r="L5377">
        <f>_xlfn.BINOM.INV(BinomTrials,_xlfn.GAMMA.INV(Table3[[#This Row],[RV gamma]],GammaShape2,GammaRate2)/BinomTrials,Table3[[#This Row],[RV binom]])</f>
        <v>0</v>
      </c>
      <c r="M5377" s="1">
        <f>Table3[[#This Row],[Risk 2 simulated occurences]]*_xlfn.LOGNORM.INV(Table3[[#This Row],[RV lognorm]],(LN(ImpLow2)+LN(ImpUp2))/2,(LN(ImpUp2)-LN(ImpLow2))/3.29)</f>
        <v>0</v>
      </c>
    </row>
    <row r="5378" spans="7:13">
      <c r="G5378">
        <v>0.38079609739631232</v>
      </c>
      <c r="H5378">
        <v>0.85885092283545572</v>
      </c>
      <c r="I5378">
        <v>0.33690574827459907</v>
      </c>
      <c r="J5378">
        <f>_xlfn.BINOM.INV(BinomTrials,_xlfn.GAMMA.INV(Table3[[#This Row],[RV gamma]],GammaShape1,GammaRate1)/BinomTrials,Table3[[#This Row],[RV binom]])</f>
        <v>1</v>
      </c>
      <c r="K5378" s="1">
        <f>Table3[[#This Row],[Risk 1 Simulated occurences]]*_xlfn.LOGNORM.INV(Table3[[#This Row],[RV lognorm]],(LN(ImpLow1)+LN(ImpUp1))/2,(LN(ImpUp1)-LN(ImpLow1))/3.29)</f>
        <v>23553.74431145491</v>
      </c>
      <c r="L5378">
        <f>_xlfn.BINOM.INV(BinomTrials,_xlfn.GAMMA.INV(Table3[[#This Row],[RV gamma]],GammaShape2,GammaRate2)/BinomTrials,Table3[[#This Row],[RV binom]])</f>
        <v>1</v>
      </c>
      <c r="M5378" s="1">
        <f>Table3[[#This Row],[Risk 2 simulated occurences]]*_xlfn.LOGNORM.INV(Table3[[#This Row],[RV lognorm]],(LN(ImpLow2)+LN(ImpUp2))/2,(LN(ImpUp2)-LN(ImpLow2))/3.29)</f>
        <v>2355374.431145492</v>
      </c>
    </row>
    <row r="5379" spans="7:13">
      <c r="G5379">
        <v>4.0008939821277255E-2</v>
      </c>
      <c r="H5379">
        <v>0.70746009550404743</v>
      </c>
      <c r="I5379">
        <v>0.37491125118681756</v>
      </c>
      <c r="J5379">
        <f>_xlfn.BINOM.INV(BinomTrials,_xlfn.GAMMA.INV(Table3[[#This Row],[RV gamma]],GammaShape1,GammaRate1)/BinomTrials,Table3[[#This Row],[RV binom]])</f>
        <v>1</v>
      </c>
      <c r="K5379" s="1">
        <f>Table3[[#This Row],[Risk 1 Simulated occurences]]*_xlfn.LOGNORM.INV(Table3[[#This Row],[RV lognorm]],(LN(ImpLow1)+LN(ImpUp1))/2,(LN(ImpUp1)-LN(ImpLow1))/3.29)</f>
        <v>25297.522362730226</v>
      </c>
      <c r="L5379">
        <f>_xlfn.BINOM.INV(BinomTrials,_xlfn.GAMMA.INV(Table3[[#This Row],[RV gamma]],GammaShape2,GammaRate2)/BinomTrials,Table3[[#This Row],[RV binom]])</f>
        <v>0</v>
      </c>
      <c r="M5379" s="1">
        <f>Table3[[#This Row],[Risk 2 simulated occurences]]*_xlfn.LOGNORM.INV(Table3[[#This Row],[RV lognorm]],(LN(ImpLow2)+LN(ImpUp2))/2,(LN(ImpUp2)-LN(ImpLow2))/3.29)</f>
        <v>0</v>
      </c>
    </row>
    <row r="5380" spans="7:13">
      <c r="G5380">
        <v>0.43025157620676402</v>
      </c>
      <c r="H5380">
        <v>0.28182513652454372</v>
      </c>
      <c r="I5380">
        <v>0.13339869684232339</v>
      </c>
      <c r="J5380">
        <f>_xlfn.BINOM.INV(BinomTrials,_xlfn.GAMMA.INV(Table3[[#This Row],[RV gamma]],GammaShape1,GammaRate1)/BinomTrials,Table3[[#This Row],[RV binom]])</f>
        <v>0</v>
      </c>
      <c r="K5380" s="1">
        <f>Table3[[#This Row],[Risk 1 Simulated occurences]]*_xlfn.LOGNORM.INV(Table3[[#This Row],[RV lognorm]],(LN(ImpLow1)+LN(ImpUp1))/2,(LN(ImpUp1)-LN(ImpLow1))/3.29)</f>
        <v>0</v>
      </c>
      <c r="L5380">
        <f>_xlfn.BINOM.INV(BinomTrials,_xlfn.GAMMA.INV(Table3[[#This Row],[RV gamma]],GammaShape2,GammaRate2)/BinomTrials,Table3[[#This Row],[RV binom]])</f>
        <v>0</v>
      </c>
      <c r="M5380" s="1">
        <f>Table3[[#This Row],[Risk 2 simulated occurences]]*_xlfn.LOGNORM.INV(Table3[[#This Row],[RV lognorm]],(LN(ImpLow2)+LN(ImpUp2))/2,(LN(ImpUp2)-LN(ImpLow2))/3.29)</f>
        <v>0</v>
      </c>
    </row>
    <row r="5381" spans="7:13">
      <c r="G5381">
        <v>0.23824130708269836</v>
      </c>
      <c r="H5381">
        <v>0.63506956800588854</v>
      </c>
      <c r="I5381">
        <v>3.1897828929078685E-2</v>
      </c>
      <c r="J5381">
        <f>_xlfn.BINOM.INV(BinomTrials,_xlfn.GAMMA.INV(Table3[[#This Row],[RV gamma]],GammaShape1,GammaRate1)/BinomTrials,Table3[[#This Row],[RV binom]])</f>
        <v>0</v>
      </c>
      <c r="K5381" s="1">
        <f>Table3[[#This Row],[Risk 1 Simulated occurences]]*_xlfn.LOGNORM.INV(Table3[[#This Row],[RV lognorm]],(LN(ImpLow1)+LN(ImpUp1))/2,(LN(ImpUp1)-LN(ImpLow1))/3.29)</f>
        <v>0</v>
      </c>
      <c r="L5381">
        <f>_xlfn.BINOM.INV(BinomTrials,_xlfn.GAMMA.INV(Table3[[#This Row],[RV gamma]],GammaShape2,GammaRate2)/BinomTrials,Table3[[#This Row],[RV binom]])</f>
        <v>0</v>
      </c>
      <c r="M5381" s="1">
        <f>Table3[[#This Row],[Risk 2 simulated occurences]]*_xlfn.LOGNORM.INV(Table3[[#This Row],[RV lognorm]],(LN(ImpLow2)+LN(ImpUp2))/2,(LN(ImpUp2)-LN(ImpLow2))/3.29)</f>
        <v>0</v>
      </c>
    </row>
    <row r="5382" spans="7:13">
      <c r="G5382">
        <v>0.12164813891129947</v>
      </c>
      <c r="H5382">
        <v>0.61422947496838376</v>
      </c>
      <c r="I5382">
        <v>0.10681081102546808</v>
      </c>
      <c r="J5382">
        <f>_xlfn.BINOM.INV(BinomTrials,_xlfn.GAMMA.INV(Table3[[#This Row],[RV gamma]],GammaShape1,GammaRate1)/BinomTrials,Table3[[#This Row],[RV binom]])</f>
        <v>0</v>
      </c>
      <c r="K5382" s="1">
        <f>Table3[[#This Row],[Risk 1 Simulated occurences]]*_xlfn.LOGNORM.INV(Table3[[#This Row],[RV lognorm]],(LN(ImpLow1)+LN(ImpUp1))/2,(LN(ImpUp1)-LN(ImpLow1))/3.29)</f>
        <v>0</v>
      </c>
      <c r="L5382">
        <f>_xlfn.BINOM.INV(BinomTrials,_xlfn.GAMMA.INV(Table3[[#This Row],[RV gamma]],GammaShape2,GammaRate2)/BinomTrials,Table3[[#This Row],[RV binom]])</f>
        <v>0</v>
      </c>
      <c r="M5382" s="1">
        <f>Table3[[#This Row],[Risk 2 simulated occurences]]*_xlfn.LOGNORM.INV(Table3[[#This Row],[RV lognorm]],(LN(ImpLow2)+LN(ImpUp2))/2,(LN(ImpUp2)-LN(ImpLow2))/3.29)</f>
        <v>0</v>
      </c>
    </row>
    <row r="5383" spans="7:13">
      <c r="G5383">
        <v>0.54027068221022867</v>
      </c>
      <c r="H5383">
        <v>0.35478579362611556</v>
      </c>
      <c r="I5383">
        <v>0.1693009050420024</v>
      </c>
      <c r="J5383">
        <f>_xlfn.BINOM.INV(BinomTrials,_xlfn.GAMMA.INV(Table3[[#This Row],[RV gamma]],GammaShape1,GammaRate1)/BinomTrials,Table3[[#This Row],[RV binom]])</f>
        <v>0</v>
      </c>
      <c r="K5383" s="1">
        <f>Table3[[#This Row],[Risk 1 Simulated occurences]]*_xlfn.LOGNORM.INV(Table3[[#This Row],[RV lognorm]],(LN(ImpLow1)+LN(ImpUp1))/2,(LN(ImpUp1)-LN(ImpLow1))/3.29)</f>
        <v>0</v>
      </c>
      <c r="L5383">
        <f>_xlfn.BINOM.INV(BinomTrials,_xlfn.GAMMA.INV(Table3[[#This Row],[RV gamma]],GammaShape2,GammaRate2)/BinomTrials,Table3[[#This Row],[RV binom]])</f>
        <v>0</v>
      </c>
      <c r="M5383" s="1">
        <f>Table3[[#This Row],[Risk 2 simulated occurences]]*_xlfn.LOGNORM.INV(Table3[[#This Row],[RV lognorm]],(LN(ImpLow2)+LN(ImpUp2))/2,(LN(ImpUp2)-LN(ImpLow2))/3.29)</f>
        <v>0</v>
      </c>
    </row>
    <row r="5384" spans="7:13">
      <c r="G5384">
        <v>0.32935590731415709</v>
      </c>
      <c r="H5384">
        <v>0.88483347412423863</v>
      </c>
      <c r="I5384">
        <v>0.44031104093432011</v>
      </c>
      <c r="J5384">
        <f>_xlfn.BINOM.INV(BinomTrials,_xlfn.GAMMA.INV(Table3[[#This Row],[RV gamma]],GammaShape1,GammaRate1)/BinomTrials,Table3[[#This Row],[RV binom]])</f>
        <v>1</v>
      </c>
      <c r="K5384" s="1">
        <f>Table3[[#This Row],[Risk 1 Simulated occurences]]*_xlfn.LOGNORM.INV(Table3[[#This Row],[RV lognorm]],(LN(ImpLow1)+LN(ImpUp1))/2,(LN(ImpUp1)-LN(ImpLow1))/3.29)</f>
        <v>28467.70011256904</v>
      </c>
      <c r="L5384">
        <f>_xlfn.BINOM.INV(BinomTrials,_xlfn.GAMMA.INV(Table3[[#This Row],[RV gamma]],GammaShape2,GammaRate2)/BinomTrials,Table3[[#This Row],[RV binom]])</f>
        <v>1</v>
      </c>
      <c r="M5384" s="1">
        <f>Table3[[#This Row],[Risk 2 simulated occurences]]*_xlfn.LOGNORM.INV(Table3[[#This Row],[RV lognorm]],(LN(ImpLow2)+LN(ImpUp2))/2,(LN(ImpUp2)-LN(ImpLow2))/3.29)</f>
        <v>2846770.0112569053</v>
      </c>
    </row>
    <row r="5385" spans="7:13">
      <c r="G5385">
        <v>0.48473422903788005</v>
      </c>
      <c r="H5385">
        <v>0.3961996060778385</v>
      </c>
      <c r="I5385">
        <v>0.30766498311779694</v>
      </c>
      <c r="J5385">
        <f>_xlfn.BINOM.INV(BinomTrials,_xlfn.GAMMA.INV(Table3[[#This Row],[RV gamma]],GammaShape1,GammaRate1)/BinomTrials,Table3[[#This Row],[RV binom]])</f>
        <v>0</v>
      </c>
      <c r="K5385" s="1">
        <f>Table3[[#This Row],[Risk 1 Simulated occurences]]*_xlfn.LOGNORM.INV(Table3[[#This Row],[RV lognorm]],(LN(ImpLow1)+LN(ImpUp1))/2,(LN(ImpUp1)-LN(ImpLow1))/3.29)</f>
        <v>0</v>
      </c>
      <c r="L5385">
        <f>_xlfn.BINOM.INV(BinomTrials,_xlfn.GAMMA.INV(Table3[[#This Row],[RV gamma]],GammaShape2,GammaRate2)/BinomTrials,Table3[[#This Row],[RV binom]])</f>
        <v>0</v>
      </c>
      <c r="M5385" s="1">
        <f>Table3[[#This Row],[Risk 2 simulated occurences]]*_xlfn.LOGNORM.INV(Table3[[#This Row],[RV lognorm]],(LN(ImpLow2)+LN(ImpUp2))/2,(LN(ImpUp2)-LN(ImpLow2))/3.29)</f>
        <v>0</v>
      </c>
    </row>
    <row r="5386" spans="7:13">
      <c r="G5386">
        <v>0.92818743965038442</v>
      </c>
      <c r="H5386">
        <v>0.9267793502317645</v>
      </c>
      <c r="I5386">
        <v>0.92537126081314458</v>
      </c>
      <c r="J5386">
        <f>_xlfn.BINOM.INV(BinomTrials,_xlfn.GAMMA.INV(Table3[[#This Row],[RV gamma]],GammaShape1,GammaRate1)/BinomTrials,Table3[[#This Row],[RV binom]])</f>
        <v>2</v>
      </c>
      <c r="K5386" s="1">
        <f>Table3[[#This Row],[Risk 1 Simulated occurences]]*_xlfn.LOGNORM.INV(Table3[[#This Row],[RV lognorm]],(LN(ImpLow1)+LN(ImpUp1))/2,(LN(ImpUp1)-LN(ImpLow1))/3.29)</f>
        <v>173530.67071507065</v>
      </c>
      <c r="L5386">
        <f>_xlfn.BINOM.INV(BinomTrials,_xlfn.GAMMA.INV(Table3[[#This Row],[RV gamma]],GammaShape2,GammaRate2)/BinomTrials,Table3[[#This Row],[RV binom]])</f>
        <v>1</v>
      </c>
      <c r="M5386" s="1">
        <f>Table3[[#This Row],[Risk 2 simulated occurences]]*_xlfn.LOGNORM.INV(Table3[[#This Row],[RV lognorm]],(LN(ImpLow2)+LN(ImpUp2))/2,(LN(ImpUp2)-LN(ImpLow2))/3.29)</f>
        <v>8676533.5357535351</v>
      </c>
    </row>
    <row r="5387" spans="7:13">
      <c r="G5387">
        <v>4.6298204011422678E-2</v>
      </c>
      <c r="H5387">
        <v>0.38053934526654859</v>
      </c>
      <c r="I5387">
        <v>0.71478048652167459</v>
      </c>
      <c r="J5387">
        <f>_xlfn.BINOM.INV(BinomTrials,_xlfn.GAMMA.INV(Table3[[#This Row],[RV gamma]],GammaShape1,GammaRate1)/BinomTrials,Table3[[#This Row],[RV binom]])</f>
        <v>0</v>
      </c>
      <c r="K5387" s="1">
        <f>Table3[[#This Row],[Risk 1 Simulated occurences]]*_xlfn.LOGNORM.INV(Table3[[#This Row],[RV lognorm]],(LN(ImpLow1)+LN(ImpUp1))/2,(LN(ImpUp1)-LN(ImpLow1))/3.29)</f>
        <v>0</v>
      </c>
      <c r="L5387">
        <f>_xlfn.BINOM.INV(BinomTrials,_xlfn.GAMMA.INV(Table3[[#This Row],[RV gamma]],GammaShape2,GammaRate2)/BinomTrials,Table3[[#This Row],[RV binom]])</f>
        <v>0</v>
      </c>
      <c r="M5387" s="1">
        <f>Table3[[#This Row],[Risk 2 simulated occurences]]*_xlfn.LOGNORM.INV(Table3[[#This Row],[RV lognorm]],(LN(ImpLow2)+LN(ImpUp2))/2,(LN(ImpUp2)-LN(ImpLow2))/3.29)</f>
        <v>0</v>
      </c>
    </row>
    <row r="5388" spans="7:13">
      <c r="G5388">
        <v>0.13391481998093185</v>
      </c>
      <c r="H5388">
        <v>0.7247758948825187</v>
      </c>
      <c r="I5388">
        <v>0.31563696978410566</v>
      </c>
      <c r="J5388">
        <f>_xlfn.BINOM.INV(BinomTrials,_xlfn.GAMMA.INV(Table3[[#This Row],[RV gamma]],GammaShape1,GammaRate1)/BinomTrials,Table3[[#This Row],[RV binom]])</f>
        <v>1</v>
      </c>
      <c r="K5388" s="1">
        <f>Table3[[#This Row],[Risk 1 Simulated occurences]]*_xlfn.LOGNORM.INV(Table3[[#This Row],[RV lognorm]],(LN(ImpLow1)+LN(ImpUp1))/2,(LN(ImpUp1)-LN(ImpLow1))/3.29)</f>
        <v>22600.770221045677</v>
      </c>
      <c r="L5388">
        <f>_xlfn.BINOM.INV(BinomTrials,_xlfn.GAMMA.INV(Table3[[#This Row],[RV gamma]],GammaShape2,GammaRate2)/BinomTrials,Table3[[#This Row],[RV binom]])</f>
        <v>0</v>
      </c>
      <c r="M5388" s="1">
        <f>Table3[[#This Row],[Risk 2 simulated occurences]]*_xlfn.LOGNORM.INV(Table3[[#This Row],[RV lognorm]],(LN(ImpLow2)+LN(ImpUp2))/2,(LN(ImpUp2)-LN(ImpLow2))/3.29)</f>
        <v>0</v>
      </c>
    </row>
    <row r="5389" spans="7:13">
      <c r="G5389">
        <v>0.70637941952160532</v>
      </c>
      <c r="H5389">
        <v>0.30846529049261717</v>
      </c>
      <c r="I5389">
        <v>0.91055116146362902</v>
      </c>
      <c r="J5389">
        <f>_xlfn.BINOM.INV(BinomTrials,_xlfn.GAMMA.INV(Table3[[#This Row],[RV gamma]],GammaShape1,GammaRate1)/BinomTrials,Table3[[#This Row],[RV binom]])</f>
        <v>0</v>
      </c>
      <c r="K5389" s="1">
        <f>Table3[[#This Row],[Risk 1 Simulated occurences]]*_xlfn.LOGNORM.INV(Table3[[#This Row],[RV lognorm]],(LN(ImpLow1)+LN(ImpUp1))/2,(LN(ImpUp1)-LN(ImpLow1))/3.29)</f>
        <v>0</v>
      </c>
      <c r="L5389">
        <f>_xlfn.BINOM.INV(BinomTrials,_xlfn.GAMMA.INV(Table3[[#This Row],[RV gamma]],GammaShape2,GammaRate2)/BinomTrials,Table3[[#This Row],[RV binom]])</f>
        <v>0</v>
      </c>
      <c r="M5389" s="1">
        <f>Table3[[#This Row],[Risk 2 simulated occurences]]*_xlfn.LOGNORM.INV(Table3[[#This Row],[RV lognorm]],(LN(ImpLow2)+LN(ImpUp2))/2,(LN(ImpUp2)-LN(ImpLow2))/3.29)</f>
        <v>0</v>
      </c>
    </row>
    <row r="5390" spans="7:13">
      <c r="G5390">
        <v>0.11890389962070803</v>
      </c>
      <c r="H5390">
        <v>0.37613730941719248</v>
      </c>
      <c r="I5390">
        <v>0.63337071921367694</v>
      </c>
      <c r="J5390">
        <f>_xlfn.BINOM.INV(BinomTrials,_xlfn.GAMMA.INV(Table3[[#This Row],[RV gamma]],GammaShape1,GammaRate1)/BinomTrials,Table3[[#This Row],[RV binom]])</f>
        <v>0</v>
      </c>
      <c r="K5390" s="1">
        <f>Table3[[#This Row],[Risk 1 Simulated occurences]]*_xlfn.LOGNORM.INV(Table3[[#This Row],[RV lognorm]],(LN(ImpLow1)+LN(ImpUp1))/2,(LN(ImpUp1)-LN(ImpLow1))/3.29)</f>
        <v>0</v>
      </c>
      <c r="L5390">
        <f>_xlfn.BINOM.INV(BinomTrials,_xlfn.GAMMA.INV(Table3[[#This Row],[RV gamma]],GammaShape2,GammaRate2)/BinomTrials,Table3[[#This Row],[RV binom]])</f>
        <v>0</v>
      </c>
      <c r="M5390" s="1">
        <f>Table3[[#This Row],[Risk 2 simulated occurences]]*_xlfn.LOGNORM.INV(Table3[[#This Row],[RV lognorm]],(LN(ImpLow2)+LN(ImpUp2))/2,(LN(ImpUp2)-LN(ImpLow2))/3.29)</f>
        <v>0</v>
      </c>
    </row>
    <row r="5391" spans="7:13">
      <c r="G5391">
        <v>0.41784092523988381</v>
      </c>
      <c r="H5391">
        <v>0.73975937475439135</v>
      </c>
      <c r="I5391">
        <v>6.1677824268898847E-2</v>
      </c>
      <c r="J5391">
        <f>_xlfn.BINOM.INV(BinomTrials,_xlfn.GAMMA.INV(Table3[[#This Row],[RV gamma]],GammaShape1,GammaRate1)/BinomTrials,Table3[[#This Row],[RV binom]])</f>
        <v>1</v>
      </c>
      <c r="K5391" s="1">
        <f>Table3[[#This Row],[Risk 1 Simulated occurences]]*_xlfn.LOGNORM.INV(Table3[[#This Row],[RV lognorm]],(LN(ImpLow1)+LN(ImpUp1))/2,(LN(ImpUp1)-LN(ImpLow1))/3.29)</f>
        <v>10756.214908261469</v>
      </c>
      <c r="L5391">
        <f>_xlfn.BINOM.INV(BinomTrials,_xlfn.GAMMA.INV(Table3[[#This Row],[RV gamma]],GammaShape2,GammaRate2)/BinomTrials,Table3[[#This Row],[RV binom]])</f>
        <v>0</v>
      </c>
      <c r="M5391" s="1">
        <f>Table3[[#This Row],[Risk 2 simulated occurences]]*_xlfn.LOGNORM.INV(Table3[[#This Row],[RV lognorm]],(LN(ImpLow2)+LN(ImpUp2))/2,(LN(ImpUp2)-LN(ImpLow2))/3.29)</f>
        <v>0</v>
      </c>
    </row>
    <row r="5392" spans="7:13">
      <c r="G5392">
        <v>0.65243050672692737</v>
      </c>
      <c r="H5392">
        <v>0.13581149705490633</v>
      </c>
      <c r="I5392">
        <v>0.61919248738288535</v>
      </c>
      <c r="J5392">
        <f>_xlfn.BINOM.INV(BinomTrials,_xlfn.GAMMA.INV(Table3[[#This Row],[RV gamma]],GammaShape1,GammaRate1)/BinomTrials,Table3[[#This Row],[RV binom]])</f>
        <v>0</v>
      </c>
      <c r="K5392" s="1">
        <f>Table3[[#This Row],[Risk 1 Simulated occurences]]*_xlfn.LOGNORM.INV(Table3[[#This Row],[RV lognorm]],(LN(ImpLow1)+LN(ImpUp1))/2,(LN(ImpUp1)-LN(ImpLow1))/3.29)</f>
        <v>0</v>
      </c>
      <c r="L5392">
        <f>_xlfn.BINOM.INV(BinomTrials,_xlfn.GAMMA.INV(Table3[[#This Row],[RV gamma]],GammaShape2,GammaRate2)/BinomTrials,Table3[[#This Row],[RV binom]])</f>
        <v>0</v>
      </c>
      <c r="M5392" s="1">
        <f>Table3[[#This Row],[Risk 2 simulated occurences]]*_xlfn.LOGNORM.INV(Table3[[#This Row],[RV lognorm]],(LN(ImpLow2)+LN(ImpUp2))/2,(LN(ImpUp2)-LN(ImpLow2))/3.29)</f>
        <v>0</v>
      </c>
    </row>
    <row r="5393" spans="7:13">
      <c r="G5393">
        <v>0.39952655946813831</v>
      </c>
      <c r="H5393">
        <v>0.58383100181065084</v>
      </c>
      <c r="I5393">
        <v>0.76813544415316337</v>
      </c>
      <c r="J5393">
        <f>_xlfn.BINOM.INV(BinomTrials,_xlfn.GAMMA.INV(Table3[[#This Row],[RV gamma]],GammaShape1,GammaRate1)/BinomTrials,Table3[[#This Row],[RV binom]])</f>
        <v>0</v>
      </c>
      <c r="K5393" s="1">
        <f>Table3[[#This Row],[Risk 1 Simulated occurences]]*_xlfn.LOGNORM.INV(Table3[[#This Row],[RV lognorm]],(LN(ImpLow1)+LN(ImpUp1))/2,(LN(ImpUp1)-LN(ImpLow1))/3.29)</f>
        <v>0</v>
      </c>
      <c r="L5393">
        <f>_xlfn.BINOM.INV(BinomTrials,_xlfn.GAMMA.INV(Table3[[#This Row],[RV gamma]],GammaShape2,GammaRate2)/BinomTrials,Table3[[#This Row],[RV binom]])</f>
        <v>0</v>
      </c>
      <c r="M5393" s="1">
        <f>Table3[[#This Row],[Risk 2 simulated occurences]]*_xlfn.LOGNORM.INV(Table3[[#This Row],[RV lognorm]],(LN(ImpLow2)+LN(ImpUp2))/2,(LN(ImpUp2)-LN(ImpLow2))/3.29)</f>
        <v>0</v>
      </c>
    </row>
    <row r="5394" spans="7:13">
      <c r="G5394">
        <v>0.84288498100027676</v>
      </c>
      <c r="H5394">
        <v>0.44764743160812531</v>
      </c>
      <c r="I5394">
        <v>5.2409882215973869E-2</v>
      </c>
      <c r="J5394">
        <f>_xlfn.BINOM.INV(BinomTrials,_xlfn.GAMMA.INV(Table3[[#This Row],[RV gamma]],GammaShape1,GammaRate1)/BinomTrials,Table3[[#This Row],[RV binom]])</f>
        <v>0</v>
      </c>
      <c r="K5394" s="1">
        <f>Table3[[#This Row],[Risk 1 Simulated occurences]]*_xlfn.LOGNORM.INV(Table3[[#This Row],[RV lognorm]],(LN(ImpLow1)+LN(ImpUp1))/2,(LN(ImpUp1)-LN(ImpLow1))/3.29)</f>
        <v>0</v>
      </c>
      <c r="L5394">
        <f>_xlfn.BINOM.INV(BinomTrials,_xlfn.GAMMA.INV(Table3[[#This Row],[RV gamma]],GammaShape2,GammaRate2)/BinomTrials,Table3[[#This Row],[RV binom]])</f>
        <v>0</v>
      </c>
      <c r="M5394" s="1">
        <f>Table3[[#This Row],[Risk 2 simulated occurences]]*_xlfn.LOGNORM.INV(Table3[[#This Row],[RV lognorm]],(LN(ImpLow2)+LN(ImpUp2))/2,(LN(ImpUp2)-LN(ImpLow2))/3.29)</f>
        <v>0</v>
      </c>
    </row>
    <row r="5395" spans="7:13">
      <c r="G5395">
        <v>0.36787567165115648</v>
      </c>
      <c r="H5395">
        <v>0.61038303776196345</v>
      </c>
      <c r="I5395">
        <v>0.85289040387277049</v>
      </c>
      <c r="J5395">
        <f>_xlfn.BINOM.INV(BinomTrials,_xlfn.GAMMA.INV(Table3[[#This Row],[RV gamma]],GammaShape1,GammaRate1)/BinomTrials,Table3[[#This Row],[RV binom]])</f>
        <v>0</v>
      </c>
      <c r="K5395" s="1">
        <f>Table3[[#This Row],[Risk 1 Simulated occurences]]*_xlfn.LOGNORM.INV(Table3[[#This Row],[RV lognorm]],(LN(ImpLow1)+LN(ImpUp1))/2,(LN(ImpUp1)-LN(ImpLow1))/3.29)</f>
        <v>0</v>
      </c>
      <c r="L5395">
        <f>_xlfn.BINOM.INV(BinomTrials,_xlfn.GAMMA.INV(Table3[[#This Row],[RV gamma]],GammaShape2,GammaRate2)/BinomTrials,Table3[[#This Row],[RV binom]])</f>
        <v>0</v>
      </c>
      <c r="M5395" s="1">
        <f>Table3[[#This Row],[Risk 2 simulated occurences]]*_xlfn.LOGNORM.INV(Table3[[#This Row],[RV lognorm]],(LN(ImpLow2)+LN(ImpUp2))/2,(LN(ImpUp2)-LN(ImpLow2))/3.29)</f>
        <v>0</v>
      </c>
    </row>
    <row r="5396" spans="7:13">
      <c r="G5396">
        <v>0.88641344098672892</v>
      </c>
      <c r="H5396">
        <v>0.70771566531980212</v>
      </c>
      <c r="I5396">
        <v>0.52901788965287522</v>
      </c>
      <c r="J5396">
        <f>_xlfn.BINOM.INV(BinomTrials,_xlfn.GAMMA.INV(Table3[[#This Row],[RV gamma]],GammaShape1,GammaRate1)/BinomTrials,Table3[[#This Row],[RV binom]])</f>
        <v>1</v>
      </c>
      <c r="K5396" s="1">
        <f>Table3[[#This Row],[Risk 1 Simulated occurences]]*_xlfn.LOGNORM.INV(Table3[[#This Row],[RV lognorm]],(LN(ImpLow1)+LN(ImpUp1))/2,(LN(ImpUp1)-LN(ImpLow1))/3.29)</f>
        <v>33275.765932267474</v>
      </c>
      <c r="L5396">
        <f>_xlfn.BINOM.INV(BinomTrials,_xlfn.GAMMA.INV(Table3[[#This Row],[RV gamma]],GammaShape2,GammaRate2)/BinomTrials,Table3[[#This Row],[RV binom]])</f>
        <v>0</v>
      </c>
      <c r="M5396" s="1">
        <f>Table3[[#This Row],[Risk 2 simulated occurences]]*_xlfn.LOGNORM.INV(Table3[[#This Row],[RV lognorm]],(LN(ImpLow2)+LN(ImpUp2))/2,(LN(ImpUp2)-LN(ImpLow2))/3.29)</f>
        <v>0</v>
      </c>
    </row>
    <row r="5397" spans="7:13">
      <c r="G5397">
        <v>0.95070266395374325</v>
      </c>
      <c r="H5397">
        <v>0.57718702991362059</v>
      </c>
      <c r="I5397">
        <v>0.20367139587349789</v>
      </c>
      <c r="J5397">
        <f>_xlfn.BINOM.INV(BinomTrials,_xlfn.GAMMA.INV(Table3[[#This Row],[RV gamma]],GammaShape1,GammaRate1)/BinomTrials,Table3[[#This Row],[RV binom]])</f>
        <v>1</v>
      </c>
      <c r="K5397" s="1">
        <f>Table3[[#This Row],[Risk 1 Simulated occurences]]*_xlfn.LOGNORM.INV(Table3[[#This Row],[RV lognorm]],(LN(ImpLow1)+LN(ImpUp1))/2,(LN(ImpUp1)-LN(ImpLow1))/3.29)</f>
        <v>17707.299879465103</v>
      </c>
      <c r="L5397">
        <f>_xlfn.BINOM.INV(BinomTrials,_xlfn.GAMMA.INV(Table3[[#This Row],[RV gamma]],GammaShape2,GammaRate2)/BinomTrials,Table3[[#This Row],[RV binom]])</f>
        <v>0</v>
      </c>
      <c r="M5397" s="1">
        <f>Table3[[#This Row],[Risk 2 simulated occurences]]*_xlfn.LOGNORM.INV(Table3[[#This Row],[RV lognorm]],(LN(ImpLow2)+LN(ImpUp2))/2,(LN(ImpUp2)-LN(ImpLow2))/3.29)</f>
        <v>0</v>
      </c>
    </row>
    <row r="5398" spans="7:13">
      <c r="G5398">
        <v>0.45967307056285117</v>
      </c>
      <c r="H5398">
        <v>0.78241175822094633</v>
      </c>
      <c r="I5398">
        <v>0.10515044587904142</v>
      </c>
      <c r="J5398">
        <f>_xlfn.BINOM.INV(BinomTrials,_xlfn.GAMMA.INV(Table3[[#This Row],[RV gamma]],GammaShape1,GammaRate1)/BinomTrials,Table3[[#This Row],[RV binom]])</f>
        <v>1</v>
      </c>
      <c r="K5398" s="1">
        <f>Table3[[#This Row],[Risk 1 Simulated occurences]]*_xlfn.LOGNORM.INV(Table3[[#This Row],[RV lognorm]],(LN(ImpLow1)+LN(ImpUp1))/2,(LN(ImpUp1)-LN(ImpLow1))/3.29)</f>
        <v>13159.167685124747</v>
      </c>
      <c r="L5398">
        <f>_xlfn.BINOM.INV(BinomTrials,_xlfn.GAMMA.INV(Table3[[#This Row],[RV gamma]],GammaShape2,GammaRate2)/BinomTrials,Table3[[#This Row],[RV binom]])</f>
        <v>0</v>
      </c>
      <c r="M5398" s="1">
        <f>Table3[[#This Row],[Risk 2 simulated occurences]]*_xlfn.LOGNORM.INV(Table3[[#This Row],[RV lognorm]],(LN(ImpLow2)+LN(ImpUp2))/2,(LN(ImpUp2)-LN(ImpLow2))/3.29)</f>
        <v>0</v>
      </c>
    </row>
    <row r="5399" spans="7:13">
      <c r="G5399">
        <v>0.7252969498398234</v>
      </c>
      <c r="H5399">
        <v>0.99442041944452586</v>
      </c>
      <c r="I5399">
        <v>0.26354388904922821</v>
      </c>
      <c r="J5399">
        <f>_xlfn.BINOM.INV(BinomTrials,_xlfn.GAMMA.INV(Table3[[#This Row],[RV gamma]],GammaShape1,GammaRate1)/BinomTrials,Table3[[#This Row],[RV binom]])</f>
        <v>3</v>
      </c>
      <c r="K5399" s="1">
        <f>Table3[[#This Row],[Risk 1 Simulated occurences]]*_xlfn.LOGNORM.INV(Table3[[#This Row],[RV lognorm]],(LN(ImpLow1)+LN(ImpUp1))/2,(LN(ImpUp1)-LN(ImpLow1))/3.29)</f>
        <v>60937.529409756557</v>
      </c>
      <c r="L5399">
        <f>_xlfn.BINOM.INV(BinomTrials,_xlfn.GAMMA.INV(Table3[[#This Row],[RV gamma]],GammaShape2,GammaRate2)/BinomTrials,Table3[[#This Row],[RV binom]])</f>
        <v>2</v>
      </c>
      <c r="M5399" s="1">
        <f>Table3[[#This Row],[Risk 2 simulated occurences]]*_xlfn.LOGNORM.INV(Table3[[#This Row],[RV lognorm]],(LN(ImpLow2)+LN(ImpUp2))/2,(LN(ImpUp2)-LN(ImpLow2))/3.29)</f>
        <v>4062501.9606504384</v>
      </c>
    </row>
    <row r="5400" spans="7:13">
      <c r="G5400">
        <v>6.5835957911720477E-2</v>
      </c>
      <c r="H5400">
        <v>0.22398960414528363</v>
      </c>
      <c r="I5400">
        <v>0.38214325037884678</v>
      </c>
      <c r="J5400">
        <f>_xlfn.BINOM.INV(BinomTrials,_xlfn.GAMMA.INV(Table3[[#This Row],[RV gamma]],GammaShape1,GammaRate1)/BinomTrials,Table3[[#This Row],[RV binom]])</f>
        <v>0</v>
      </c>
      <c r="K5400" s="1">
        <f>Table3[[#This Row],[Risk 1 Simulated occurences]]*_xlfn.LOGNORM.INV(Table3[[#This Row],[RV lognorm]],(LN(ImpLow1)+LN(ImpUp1))/2,(LN(ImpUp1)-LN(ImpLow1))/3.29)</f>
        <v>0</v>
      </c>
      <c r="L5400">
        <f>_xlfn.BINOM.INV(BinomTrials,_xlfn.GAMMA.INV(Table3[[#This Row],[RV gamma]],GammaShape2,GammaRate2)/BinomTrials,Table3[[#This Row],[RV binom]])</f>
        <v>0</v>
      </c>
      <c r="M5400" s="1">
        <f>Table3[[#This Row],[Risk 2 simulated occurences]]*_xlfn.LOGNORM.INV(Table3[[#This Row],[RV lognorm]],(LN(ImpLow2)+LN(ImpUp2))/2,(LN(ImpUp2)-LN(ImpLow2))/3.29)</f>
        <v>0</v>
      </c>
    </row>
    <row r="5401" spans="7:13">
      <c r="G5401">
        <v>0.50494462228610393</v>
      </c>
      <c r="H5401">
        <v>0.59327686978190997</v>
      </c>
      <c r="I5401">
        <v>0.68160911727771589</v>
      </c>
      <c r="J5401">
        <f>_xlfn.BINOM.INV(BinomTrials,_xlfn.GAMMA.INV(Table3[[#This Row],[RV gamma]],GammaShape1,GammaRate1)/BinomTrials,Table3[[#This Row],[RV binom]])</f>
        <v>0</v>
      </c>
      <c r="K5401" s="1">
        <f>Table3[[#This Row],[Risk 1 Simulated occurences]]*_xlfn.LOGNORM.INV(Table3[[#This Row],[RV lognorm]],(LN(ImpLow1)+LN(ImpUp1))/2,(LN(ImpUp1)-LN(ImpLow1))/3.29)</f>
        <v>0</v>
      </c>
      <c r="L5401">
        <f>_xlfn.BINOM.INV(BinomTrials,_xlfn.GAMMA.INV(Table3[[#This Row],[RV gamma]],GammaShape2,GammaRate2)/BinomTrials,Table3[[#This Row],[RV binom]])</f>
        <v>0</v>
      </c>
      <c r="M5401" s="1">
        <f>Table3[[#This Row],[Risk 2 simulated occurences]]*_xlfn.LOGNORM.INV(Table3[[#This Row],[RV lognorm]],(LN(ImpLow2)+LN(ImpUp2))/2,(LN(ImpUp2)-LN(ImpLow2))/3.29)</f>
        <v>0</v>
      </c>
    </row>
    <row r="5402" spans="7:13">
      <c r="G5402">
        <v>0.60426676254918177</v>
      </c>
      <c r="H5402">
        <v>0.20435042455995009</v>
      </c>
      <c r="I5402">
        <v>0.80443408657071835</v>
      </c>
      <c r="J5402">
        <f>_xlfn.BINOM.INV(BinomTrials,_xlfn.GAMMA.INV(Table3[[#This Row],[RV gamma]],GammaShape1,GammaRate1)/BinomTrials,Table3[[#This Row],[RV binom]])</f>
        <v>0</v>
      </c>
      <c r="K5402" s="1">
        <f>Table3[[#This Row],[Risk 1 Simulated occurences]]*_xlfn.LOGNORM.INV(Table3[[#This Row],[RV lognorm]],(LN(ImpLow1)+LN(ImpUp1))/2,(LN(ImpUp1)-LN(ImpLow1))/3.29)</f>
        <v>0</v>
      </c>
      <c r="L5402">
        <f>_xlfn.BINOM.INV(BinomTrials,_xlfn.GAMMA.INV(Table3[[#This Row],[RV gamma]],GammaShape2,GammaRate2)/BinomTrials,Table3[[#This Row],[RV binom]])</f>
        <v>0</v>
      </c>
      <c r="M5402" s="1">
        <f>Table3[[#This Row],[Risk 2 simulated occurences]]*_xlfn.LOGNORM.INV(Table3[[#This Row],[RV lognorm]],(LN(ImpLow2)+LN(ImpUp2))/2,(LN(ImpUp2)-LN(ImpLow2))/3.29)</f>
        <v>0</v>
      </c>
    </row>
    <row r="5403" spans="7:13">
      <c r="G5403">
        <v>0.91147816409891391</v>
      </c>
      <c r="H5403">
        <v>0.51758557908124547</v>
      </c>
      <c r="I5403">
        <v>0.12369299406357714</v>
      </c>
      <c r="J5403">
        <f>_xlfn.BINOM.INV(BinomTrials,_xlfn.GAMMA.INV(Table3[[#This Row],[RV gamma]],GammaShape1,GammaRate1)/BinomTrials,Table3[[#This Row],[RV binom]])</f>
        <v>0</v>
      </c>
      <c r="K5403" s="1">
        <f>Table3[[#This Row],[Risk 1 Simulated occurences]]*_xlfn.LOGNORM.INV(Table3[[#This Row],[RV lognorm]],(LN(ImpLow1)+LN(ImpUp1))/2,(LN(ImpUp1)-LN(ImpLow1))/3.29)</f>
        <v>0</v>
      </c>
      <c r="L5403">
        <f>_xlfn.BINOM.INV(BinomTrials,_xlfn.GAMMA.INV(Table3[[#This Row],[RV gamma]],GammaShape2,GammaRate2)/BinomTrials,Table3[[#This Row],[RV binom]])</f>
        <v>0</v>
      </c>
      <c r="M5403" s="1">
        <f>Table3[[#This Row],[Risk 2 simulated occurences]]*_xlfn.LOGNORM.INV(Table3[[#This Row],[RV lognorm]],(LN(ImpLow2)+LN(ImpUp2))/2,(LN(ImpUp2)-LN(ImpLow2))/3.29)</f>
        <v>0</v>
      </c>
    </row>
    <row r="5404" spans="7:13">
      <c r="G5404">
        <v>0.21350401044520737</v>
      </c>
      <c r="H5404">
        <v>6.0827618493152602E-2</v>
      </c>
      <c r="I5404">
        <v>0.90815122654109781</v>
      </c>
      <c r="J5404">
        <f>_xlfn.BINOM.INV(BinomTrials,_xlfn.GAMMA.INV(Table3[[#This Row],[RV gamma]],GammaShape1,GammaRate1)/BinomTrials,Table3[[#This Row],[RV binom]])</f>
        <v>0</v>
      </c>
      <c r="K5404" s="1">
        <f>Table3[[#This Row],[Risk 1 Simulated occurences]]*_xlfn.LOGNORM.INV(Table3[[#This Row],[RV lognorm]],(LN(ImpLow1)+LN(ImpUp1))/2,(LN(ImpUp1)-LN(ImpLow1))/3.29)</f>
        <v>0</v>
      </c>
      <c r="L5404">
        <f>_xlfn.BINOM.INV(BinomTrials,_xlfn.GAMMA.INV(Table3[[#This Row],[RV gamma]],GammaShape2,GammaRate2)/BinomTrials,Table3[[#This Row],[RV binom]])</f>
        <v>0</v>
      </c>
      <c r="M5404" s="1">
        <f>Table3[[#This Row],[Risk 2 simulated occurences]]*_xlfn.LOGNORM.INV(Table3[[#This Row],[RV lognorm]],(LN(ImpLow2)+LN(ImpUp2))/2,(LN(ImpUp2)-LN(ImpLow2))/3.29)</f>
        <v>0</v>
      </c>
    </row>
    <row r="5405" spans="7:13">
      <c r="G5405">
        <v>0.36190355260013768</v>
      </c>
      <c r="H5405">
        <v>0.32978401441582667</v>
      </c>
      <c r="I5405">
        <v>0.29766447623151565</v>
      </c>
      <c r="J5405">
        <f>_xlfn.BINOM.INV(BinomTrials,_xlfn.GAMMA.INV(Table3[[#This Row],[RV gamma]],GammaShape1,GammaRate1)/BinomTrials,Table3[[#This Row],[RV binom]])</f>
        <v>0</v>
      </c>
      <c r="K5405" s="1">
        <f>Table3[[#This Row],[Risk 1 Simulated occurences]]*_xlfn.LOGNORM.INV(Table3[[#This Row],[RV lognorm]],(LN(ImpLow1)+LN(ImpUp1))/2,(LN(ImpUp1)-LN(ImpLow1))/3.29)</f>
        <v>0</v>
      </c>
      <c r="L5405">
        <f>_xlfn.BINOM.INV(BinomTrials,_xlfn.GAMMA.INV(Table3[[#This Row],[RV gamma]],GammaShape2,GammaRate2)/BinomTrials,Table3[[#This Row],[RV binom]])</f>
        <v>0</v>
      </c>
      <c r="M5405" s="1">
        <f>Table3[[#This Row],[Risk 2 simulated occurences]]*_xlfn.LOGNORM.INV(Table3[[#This Row],[RV lognorm]],(LN(ImpLow2)+LN(ImpUp2))/2,(LN(ImpUp2)-LN(ImpLow2))/3.29)</f>
        <v>0</v>
      </c>
    </row>
    <row r="5406" spans="7:13">
      <c r="G5406">
        <v>0.5130085505140054</v>
      </c>
      <c r="H5406">
        <v>0.67993028679859369</v>
      </c>
      <c r="I5406">
        <v>0.84685202308318208</v>
      </c>
      <c r="J5406">
        <f>_xlfn.BINOM.INV(BinomTrials,_xlfn.GAMMA.INV(Table3[[#This Row],[RV gamma]],GammaShape1,GammaRate1)/BinomTrials,Table3[[#This Row],[RV binom]])</f>
        <v>1</v>
      </c>
      <c r="K5406" s="1">
        <f>Table3[[#This Row],[Risk 1 Simulated occurences]]*_xlfn.LOGNORM.INV(Table3[[#This Row],[RV lognorm]],(LN(ImpLow1)+LN(ImpUp1))/2,(LN(ImpUp1)-LN(ImpLow1))/3.29)</f>
        <v>64706.795734347252</v>
      </c>
      <c r="L5406">
        <f>_xlfn.BINOM.INV(BinomTrials,_xlfn.GAMMA.INV(Table3[[#This Row],[RV gamma]],GammaShape2,GammaRate2)/BinomTrials,Table3[[#This Row],[RV binom]])</f>
        <v>0</v>
      </c>
      <c r="M5406" s="1">
        <f>Table3[[#This Row],[Risk 2 simulated occurences]]*_xlfn.LOGNORM.INV(Table3[[#This Row],[RV lognorm]],(LN(ImpLow2)+LN(ImpUp2))/2,(LN(ImpUp2)-LN(ImpLow2))/3.29)</f>
        <v>0</v>
      </c>
    </row>
    <row r="5407" spans="7:13">
      <c r="G5407">
        <v>0.13470848888843714</v>
      </c>
      <c r="H5407">
        <v>0.58833022396468104</v>
      </c>
      <c r="I5407">
        <v>4.1951959040924885E-2</v>
      </c>
      <c r="J5407">
        <f>_xlfn.BINOM.INV(BinomTrials,_xlfn.GAMMA.INV(Table3[[#This Row],[RV gamma]],GammaShape1,GammaRate1)/BinomTrials,Table3[[#This Row],[RV binom]])</f>
        <v>0</v>
      </c>
      <c r="K5407" s="1">
        <f>Table3[[#This Row],[Risk 1 Simulated occurences]]*_xlfn.LOGNORM.INV(Table3[[#This Row],[RV lognorm]],(LN(ImpLow1)+LN(ImpUp1))/2,(LN(ImpUp1)-LN(ImpLow1))/3.29)</f>
        <v>0</v>
      </c>
      <c r="L5407">
        <f>_xlfn.BINOM.INV(BinomTrials,_xlfn.GAMMA.INV(Table3[[#This Row],[RV gamma]],GammaShape2,GammaRate2)/BinomTrials,Table3[[#This Row],[RV binom]])</f>
        <v>0</v>
      </c>
      <c r="M5407" s="1">
        <f>Table3[[#This Row],[Risk 2 simulated occurences]]*_xlfn.LOGNORM.INV(Table3[[#This Row],[RV lognorm]],(LN(ImpLow2)+LN(ImpUp2))/2,(LN(ImpUp2)-LN(ImpLow2))/3.29)</f>
        <v>0</v>
      </c>
    </row>
    <row r="5408" spans="7:13">
      <c r="G5408">
        <v>4.5572747963281694E-2</v>
      </c>
      <c r="H5408">
        <v>6.6074174393934273E-2</v>
      </c>
      <c r="I5408">
        <v>8.657560082458686E-2</v>
      </c>
      <c r="J5408">
        <f>_xlfn.BINOM.INV(BinomTrials,_xlfn.GAMMA.INV(Table3[[#This Row],[RV gamma]],GammaShape1,GammaRate1)/BinomTrials,Table3[[#This Row],[RV binom]])</f>
        <v>0</v>
      </c>
      <c r="K5408" s="1">
        <f>Table3[[#This Row],[Risk 1 Simulated occurences]]*_xlfn.LOGNORM.INV(Table3[[#This Row],[RV lognorm]],(LN(ImpLow1)+LN(ImpUp1))/2,(LN(ImpUp1)-LN(ImpLow1))/3.29)</f>
        <v>0</v>
      </c>
      <c r="L5408">
        <f>_xlfn.BINOM.INV(BinomTrials,_xlfn.GAMMA.INV(Table3[[#This Row],[RV gamma]],GammaShape2,GammaRate2)/BinomTrials,Table3[[#This Row],[RV binom]])</f>
        <v>0</v>
      </c>
      <c r="M5408" s="1">
        <f>Table3[[#This Row],[Risk 2 simulated occurences]]*_xlfn.LOGNORM.INV(Table3[[#This Row],[RV lognorm]],(LN(ImpLow2)+LN(ImpUp2))/2,(LN(ImpUp2)-LN(ImpLow2))/3.29)</f>
        <v>0</v>
      </c>
    </row>
    <row r="5409" spans="7:13">
      <c r="G5409">
        <v>0.9411750188754755</v>
      </c>
      <c r="H5409">
        <v>0.50864903885342605</v>
      </c>
      <c r="I5409">
        <v>7.6123058831376517E-2</v>
      </c>
      <c r="J5409">
        <f>_xlfn.BINOM.INV(BinomTrials,_xlfn.GAMMA.INV(Table3[[#This Row],[RV gamma]],GammaShape1,GammaRate1)/BinomTrials,Table3[[#This Row],[RV binom]])</f>
        <v>0</v>
      </c>
      <c r="K5409" s="1">
        <f>Table3[[#This Row],[Risk 1 Simulated occurences]]*_xlfn.LOGNORM.INV(Table3[[#This Row],[RV lognorm]],(LN(ImpLow1)+LN(ImpUp1))/2,(LN(ImpUp1)-LN(ImpLow1))/3.29)</f>
        <v>0</v>
      </c>
      <c r="L5409">
        <f>_xlfn.BINOM.INV(BinomTrials,_xlfn.GAMMA.INV(Table3[[#This Row],[RV gamma]],GammaShape2,GammaRate2)/BinomTrials,Table3[[#This Row],[RV binom]])</f>
        <v>0</v>
      </c>
      <c r="M5409" s="1">
        <f>Table3[[#This Row],[Risk 2 simulated occurences]]*_xlfn.LOGNORM.INV(Table3[[#This Row],[RV lognorm]],(LN(ImpLow2)+LN(ImpUp2))/2,(LN(ImpUp2)-LN(ImpLow2))/3.29)</f>
        <v>0</v>
      </c>
    </row>
    <row r="5410" spans="7:13">
      <c r="G5410">
        <v>0.32854224011699773</v>
      </c>
      <c r="H5410">
        <v>0.86439600953105655</v>
      </c>
      <c r="I5410">
        <v>0.40024977894511526</v>
      </c>
      <c r="J5410">
        <f>_xlfn.BINOM.INV(BinomTrials,_xlfn.GAMMA.INV(Table3[[#This Row],[RV gamma]],GammaShape1,GammaRate1)/BinomTrials,Table3[[#This Row],[RV binom]])</f>
        <v>1</v>
      </c>
      <c r="K5410" s="1">
        <f>Table3[[#This Row],[Risk 1 Simulated occurences]]*_xlfn.LOGNORM.INV(Table3[[#This Row],[RV lognorm]],(LN(ImpLow1)+LN(ImpUp1))/2,(LN(ImpUp1)-LN(ImpLow1))/3.29)</f>
        <v>26496.669984466422</v>
      </c>
      <c r="L5410">
        <f>_xlfn.BINOM.INV(BinomTrials,_xlfn.GAMMA.INV(Table3[[#This Row],[RV gamma]],GammaShape2,GammaRate2)/BinomTrials,Table3[[#This Row],[RV binom]])</f>
        <v>1</v>
      </c>
      <c r="M5410" s="1">
        <f>Table3[[#This Row],[Risk 2 simulated occurences]]*_xlfn.LOGNORM.INV(Table3[[#This Row],[RV lognorm]],(LN(ImpLow2)+LN(ImpUp2))/2,(LN(ImpUp2)-LN(ImpLow2))/3.29)</f>
        <v>2649666.9984466434</v>
      </c>
    </row>
    <row r="5411" spans="7:13">
      <c r="G5411">
        <v>0.80942964638091142</v>
      </c>
      <c r="H5411">
        <v>0.90373218846681169</v>
      </c>
      <c r="I5411">
        <v>0.99803473055271186</v>
      </c>
      <c r="J5411">
        <f>_xlfn.BINOM.INV(BinomTrials,_xlfn.GAMMA.INV(Table3[[#This Row],[RV gamma]],GammaShape1,GammaRate1)/BinomTrials,Table3[[#This Row],[RV binom]])</f>
        <v>2</v>
      </c>
      <c r="K5411" s="1">
        <f>Table3[[#This Row],[Risk 1 Simulated occurences]]*_xlfn.LOGNORM.INV(Table3[[#This Row],[RV lognorm]],(LN(ImpLow1)+LN(ImpUp1))/2,(LN(ImpUp1)-LN(ImpLow1))/3.29)</f>
        <v>475915.07625258219</v>
      </c>
      <c r="L5411">
        <f>_xlfn.BINOM.INV(BinomTrials,_xlfn.GAMMA.INV(Table3[[#This Row],[RV gamma]],GammaShape2,GammaRate2)/BinomTrials,Table3[[#This Row],[RV binom]])</f>
        <v>1</v>
      </c>
      <c r="M5411" s="1">
        <f>Table3[[#This Row],[Risk 2 simulated occurences]]*_xlfn.LOGNORM.INV(Table3[[#This Row],[RV lognorm]],(LN(ImpLow2)+LN(ImpUp2))/2,(LN(ImpUp2)-LN(ImpLow2))/3.29)</f>
        <v>23795753.81262916</v>
      </c>
    </row>
    <row r="5412" spans="7:13">
      <c r="G5412">
        <v>8.4066723978177979E-2</v>
      </c>
      <c r="H5412">
        <v>2.6891561703240294E-2</v>
      </c>
      <c r="I5412">
        <v>0.96971639942830257</v>
      </c>
      <c r="J5412">
        <f>_xlfn.BINOM.INV(BinomTrials,_xlfn.GAMMA.INV(Table3[[#This Row],[RV gamma]],GammaShape1,GammaRate1)/BinomTrials,Table3[[#This Row],[RV binom]])</f>
        <v>0</v>
      </c>
      <c r="K5412" s="1">
        <f>Table3[[#This Row],[Risk 1 Simulated occurences]]*_xlfn.LOGNORM.INV(Table3[[#This Row],[RV lognorm]],(LN(ImpLow1)+LN(ImpUp1))/2,(LN(ImpUp1)-LN(ImpLow1))/3.29)</f>
        <v>0</v>
      </c>
      <c r="L5412">
        <f>_xlfn.BINOM.INV(BinomTrials,_xlfn.GAMMA.INV(Table3[[#This Row],[RV gamma]],GammaShape2,GammaRate2)/BinomTrials,Table3[[#This Row],[RV binom]])</f>
        <v>0</v>
      </c>
      <c r="M5412" s="1">
        <f>Table3[[#This Row],[Risk 2 simulated occurences]]*_xlfn.LOGNORM.INV(Table3[[#This Row],[RV lognorm]],(LN(ImpLow2)+LN(ImpUp2))/2,(LN(ImpUp2)-LN(ImpLow2))/3.29)</f>
        <v>0</v>
      </c>
    </row>
    <row r="5413" spans="7:13">
      <c r="G5413">
        <v>0.90942990123733403</v>
      </c>
      <c r="H5413">
        <v>0.96647754635963479</v>
      </c>
      <c r="I5413">
        <v>2.3525191481935416E-2</v>
      </c>
      <c r="J5413">
        <f>_xlfn.BINOM.INV(BinomTrials,_xlfn.GAMMA.INV(Table3[[#This Row],[RV gamma]],GammaShape1,GammaRate1)/BinomTrials,Table3[[#This Row],[RV binom]])</f>
        <v>2</v>
      </c>
      <c r="K5413" s="1">
        <f>Table3[[#This Row],[Risk 1 Simulated occurences]]*_xlfn.LOGNORM.INV(Table3[[#This Row],[RV lognorm]],(LN(ImpLow1)+LN(ImpUp1))/2,(LN(ImpUp1)-LN(ImpLow1))/3.29)</f>
        <v>15755.394039116014</v>
      </c>
      <c r="L5413">
        <f>_xlfn.BINOM.INV(BinomTrials,_xlfn.GAMMA.INV(Table3[[#This Row],[RV gamma]],GammaShape2,GammaRate2)/BinomTrials,Table3[[#This Row],[RV binom]])</f>
        <v>1</v>
      </c>
      <c r="M5413" s="1">
        <f>Table3[[#This Row],[Risk 2 simulated occurences]]*_xlfn.LOGNORM.INV(Table3[[#This Row],[RV lognorm]],(LN(ImpLow2)+LN(ImpUp2))/2,(LN(ImpUp2)-LN(ImpLow2))/3.29)</f>
        <v>787769.7019557996</v>
      </c>
    </row>
    <row r="5414" spans="7:13">
      <c r="G5414">
        <v>0.78835009587386162</v>
      </c>
      <c r="H5414">
        <v>0.58812166638119223</v>
      </c>
      <c r="I5414">
        <v>0.38789323688852284</v>
      </c>
      <c r="J5414">
        <f>_xlfn.BINOM.INV(BinomTrials,_xlfn.GAMMA.INV(Table3[[#This Row],[RV gamma]],GammaShape1,GammaRate1)/BinomTrials,Table3[[#This Row],[RV binom]])</f>
        <v>1</v>
      </c>
      <c r="K5414" s="1">
        <f>Table3[[#This Row],[Risk 1 Simulated occurences]]*_xlfn.LOGNORM.INV(Table3[[#This Row],[RV lognorm]],(LN(ImpLow1)+LN(ImpUp1))/2,(LN(ImpUp1)-LN(ImpLow1))/3.29)</f>
        <v>25907.78753846699</v>
      </c>
      <c r="L5414">
        <f>_xlfn.BINOM.INV(BinomTrials,_xlfn.GAMMA.INV(Table3[[#This Row],[RV gamma]],GammaShape2,GammaRate2)/BinomTrials,Table3[[#This Row],[RV binom]])</f>
        <v>0</v>
      </c>
      <c r="M5414" s="1">
        <f>Table3[[#This Row],[Risk 2 simulated occurences]]*_xlfn.LOGNORM.INV(Table3[[#This Row],[RV lognorm]],(LN(ImpLow2)+LN(ImpUp2))/2,(LN(ImpUp2)-LN(ImpLow2))/3.29)</f>
        <v>0</v>
      </c>
    </row>
    <row r="5415" spans="7:13">
      <c r="G5415">
        <v>0.80006135199221851</v>
      </c>
      <c r="H5415">
        <v>0.5608468686979482</v>
      </c>
      <c r="I5415">
        <v>0.321632385403678</v>
      </c>
      <c r="J5415">
        <f>_xlfn.BINOM.INV(BinomTrials,_xlfn.GAMMA.INV(Table3[[#This Row],[RV gamma]],GammaShape1,GammaRate1)/BinomTrials,Table3[[#This Row],[RV binom]])</f>
        <v>1</v>
      </c>
      <c r="K5415" s="1">
        <f>Table3[[#This Row],[Risk 1 Simulated occurences]]*_xlfn.LOGNORM.INV(Table3[[#This Row],[RV lognorm]],(LN(ImpLow1)+LN(ImpUp1))/2,(LN(ImpUp1)-LN(ImpLow1))/3.29)</f>
        <v>22868.005177964435</v>
      </c>
      <c r="L5415">
        <f>_xlfn.BINOM.INV(BinomTrials,_xlfn.GAMMA.INV(Table3[[#This Row],[RV gamma]],GammaShape2,GammaRate2)/BinomTrials,Table3[[#This Row],[RV binom]])</f>
        <v>0</v>
      </c>
      <c r="M5415" s="1">
        <f>Table3[[#This Row],[Risk 2 simulated occurences]]*_xlfn.LOGNORM.INV(Table3[[#This Row],[RV lognorm]],(LN(ImpLow2)+LN(ImpUp2))/2,(LN(ImpUp2)-LN(ImpLow2))/3.29)</f>
        <v>0</v>
      </c>
    </row>
    <row r="5416" spans="7:13">
      <c r="G5416">
        <v>0.63114293321554682</v>
      </c>
      <c r="H5416">
        <v>0.1533222064158517</v>
      </c>
      <c r="I5416">
        <v>0.67550147961615659</v>
      </c>
      <c r="J5416">
        <f>_xlfn.BINOM.INV(BinomTrials,_xlfn.GAMMA.INV(Table3[[#This Row],[RV gamma]],GammaShape1,GammaRate1)/BinomTrials,Table3[[#This Row],[RV binom]])</f>
        <v>0</v>
      </c>
      <c r="K5416" s="1">
        <f>Table3[[#This Row],[Risk 1 Simulated occurences]]*_xlfn.LOGNORM.INV(Table3[[#This Row],[RV lognorm]],(LN(ImpLow1)+LN(ImpUp1))/2,(LN(ImpUp1)-LN(ImpLow1))/3.29)</f>
        <v>0</v>
      </c>
      <c r="L5416">
        <f>_xlfn.BINOM.INV(BinomTrials,_xlfn.GAMMA.INV(Table3[[#This Row],[RV gamma]],GammaShape2,GammaRate2)/BinomTrials,Table3[[#This Row],[RV binom]])</f>
        <v>0</v>
      </c>
      <c r="M5416" s="1">
        <f>Table3[[#This Row],[Risk 2 simulated occurences]]*_xlfn.LOGNORM.INV(Table3[[#This Row],[RV lognorm]],(LN(ImpLow2)+LN(ImpUp2))/2,(LN(ImpUp2)-LN(ImpLow2))/3.29)</f>
        <v>0</v>
      </c>
    </row>
    <row r="5417" spans="7:13">
      <c r="G5417">
        <v>0.61927855369601337</v>
      </c>
      <c r="H5417">
        <v>0.88632323121946455</v>
      </c>
      <c r="I5417">
        <v>0.15336790874291581</v>
      </c>
      <c r="J5417">
        <f>_xlfn.BINOM.INV(BinomTrials,_xlfn.GAMMA.INV(Table3[[#This Row],[RV gamma]],GammaShape1,GammaRate1)/BinomTrials,Table3[[#This Row],[RV binom]])</f>
        <v>1</v>
      </c>
      <c r="K5417" s="1">
        <f>Table3[[#This Row],[Risk 1 Simulated occurences]]*_xlfn.LOGNORM.INV(Table3[[#This Row],[RV lognorm]],(LN(ImpLow1)+LN(ImpUp1))/2,(LN(ImpUp1)-LN(ImpLow1))/3.29)</f>
        <v>15464.388386835048</v>
      </c>
      <c r="L5417">
        <f>_xlfn.BINOM.INV(BinomTrials,_xlfn.GAMMA.INV(Table3[[#This Row],[RV gamma]],GammaShape2,GammaRate2)/BinomTrials,Table3[[#This Row],[RV binom]])</f>
        <v>1</v>
      </c>
      <c r="M5417" s="1">
        <f>Table3[[#This Row],[Risk 2 simulated occurences]]*_xlfn.LOGNORM.INV(Table3[[#This Row],[RV lognorm]],(LN(ImpLow2)+LN(ImpUp2))/2,(LN(ImpUp2)-LN(ImpLow2))/3.29)</f>
        <v>1546438.8386835055</v>
      </c>
    </row>
    <row r="5418" spans="7:13">
      <c r="G5418">
        <v>0.21465196889576127</v>
      </c>
      <c r="H5418">
        <v>0.43454710554077619</v>
      </c>
      <c r="I5418">
        <v>0.65444224218579117</v>
      </c>
      <c r="J5418">
        <f>_xlfn.BINOM.INV(BinomTrials,_xlfn.GAMMA.INV(Table3[[#This Row],[RV gamma]],GammaShape1,GammaRate1)/BinomTrials,Table3[[#This Row],[RV binom]])</f>
        <v>0</v>
      </c>
      <c r="K5418" s="1">
        <f>Table3[[#This Row],[Risk 1 Simulated occurences]]*_xlfn.LOGNORM.INV(Table3[[#This Row],[RV lognorm]],(LN(ImpLow1)+LN(ImpUp1))/2,(LN(ImpUp1)-LN(ImpLow1))/3.29)</f>
        <v>0</v>
      </c>
      <c r="L5418">
        <f>_xlfn.BINOM.INV(BinomTrials,_xlfn.GAMMA.INV(Table3[[#This Row],[RV gamma]],GammaShape2,GammaRate2)/BinomTrials,Table3[[#This Row],[RV binom]])</f>
        <v>0</v>
      </c>
      <c r="M5418" s="1">
        <f>Table3[[#This Row],[Risk 2 simulated occurences]]*_xlfn.LOGNORM.INV(Table3[[#This Row],[RV lognorm]],(LN(ImpLow2)+LN(ImpUp2))/2,(LN(ImpUp2)-LN(ImpLow2))/3.29)</f>
        <v>0</v>
      </c>
    </row>
    <row r="5419" spans="7:13">
      <c r="G5419">
        <v>0.65564123105986105</v>
      </c>
      <c r="H5419">
        <v>0.43320282382574066</v>
      </c>
      <c r="I5419">
        <v>0.21076441659162026</v>
      </c>
      <c r="J5419">
        <f>_xlfn.BINOM.INV(BinomTrials,_xlfn.GAMMA.INV(Table3[[#This Row],[RV gamma]],GammaShape1,GammaRate1)/BinomTrials,Table3[[#This Row],[RV binom]])</f>
        <v>0</v>
      </c>
      <c r="K5419" s="1">
        <f>Table3[[#This Row],[Risk 1 Simulated occurences]]*_xlfn.LOGNORM.INV(Table3[[#This Row],[RV lognorm]],(LN(ImpLow1)+LN(ImpUp1))/2,(LN(ImpUp1)-LN(ImpLow1))/3.29)</f>
        <v>0</v>
      </c>
      <c r="L5419">
        <f>_xlfn.BINOM.INV(BinomTrials,_xlfn.GAMMA.INV(Table3[[#This Row],[RV gamma]],GammaShape2,GammaRate2)/BinomTrials,Table3[[#This Row],[RV binom]])</f>
        <v>0</v>
      </c>
      <c r="M5419" s="1">
        <f>Table3[[#This Row],[Risk 2 simulated occurences]]*_xlfn.LOGNORM.INV(Table3[[#This Row],[RV lognorm]],(LN(ImpLow2)+LN(ImpUp2))/2,(LN(ImpUp2)-LN(ImpLow2))/3.29)</f>
        <v>0</v>
      </c>
    </row>
    <row r="5420" spans="7:13">
      <c r="G5420">
        <v>0.36217042308401803</v>
      </c>
      <c r="H5420">
        <v>0.8398600392229203</v>
      </c>
      <c r="I5420">
        <v>0.31754965536182267</v>
      </c>
      <c r="J5420">
        <f>_xlfn.BINOM.INV(BinomTrials,_xlfn.GAMMA.INV(Table3[[#This Row],[RV gamma]],GammaShape1,GammaRate1)/BinomTrials,Table3[[#This Row],[RV binom]])</f>
        <v>1</v>
      </c>
      <c r="K5420" s="1">
        <f>Table3[[#This Row],[Risk 1 Simulated occurences]]*_xlfn.LOGNORM.INV(Table3[[#This Row],[RV lognorm]],(LN(ImpLow1)+LN(ImpUp1))/2,(LN(ImpUp1)-LN(ImpLow1))/3.29)</f>
        <v>22685.913907488499</v>
      </c>
      <c r="L5420">
        <f>_xlfn.BINOM.INV(BinomTrials,_xlfn.GAMMA.INV(Table3[[#This Row],[RV gamma]],GammaShape2,GammaRate2)/BinomTrials,Table3[[#This Row],[RV binom]])</f>
        <v>0</v>
      </c>
      <c r="M5420" s="1">
        <f>Table3[[#This Row],[Risk 2 simulated occurences]]*_xlfn.LOGNORM.INV(Table3[[#This Row],[RV lognorm]],(LN(ImpLow2)+LN(ImpUp2))/2,(LN(ImpUp2)-LN(ImpLow2))/3.29)</f>
        <v>0</v>
      </c>
    </row>
    <row r="5421" spans="7:13">
      <c r="G5421">
        <v>0.99830077309082299</v>
      </c>
      <c r="H5421">
        <v>0.52767921962201558</v>
      </c>
      <c r="I5421">
        <v>5.7057666153208196E-2</v>
      </c>
      <c r="J5421">
        <f>_xlfn.BINOM.INV(BinomTrials,_xlfn.GAMMA.INV(Table3[[#This Row],[RV gamma]],GammaShape1,GammaRate1)/BinomTrials,Table3[[#This Row],[RV binom]])</f>
        <v>1</v>
      </c>
      <c r="K5421" s="1">
        <f>Table3[[#This Row],[Risk 1 Simulated occurences]]*_xlfn.LOGNORM.INV(Table3[[#This Row],[RV lognorm]],(LN(ImpLow1)+LN(ImpUp1))/2,(LN(ImpUp1)-LN(ImpLow1))/3.29)</f>
        <v>10465.695018678271</v>
      </c>
      <c r="L5421">
        <f>_xlfn.BINOM.INV(BinomTrials,_xlfn.GAMMA.INV(Table3[[#This Row],[RV gamma]],GammaShape2,GammaRate2)/BinomTrials,Table3[[#This Row],[RV binom]])</f>
        <v>0</v>
      </c>
      <c r="M5421" s="1">
        <f>Table3[[#This Row],[Risk 2 simulated occurences]]*_xlfn.LOGNORM.INV(Table3[[#This Row],[RV lognorm]],(LN(ImpLow2)+LN(ImpUp2))/2,(LN(ImpUp2)-LN(ImpLow2))/3.29)</f>
        <v>0</v>
      </c>
    </row>
    <row r="5422" spans="7:13">
      <c r="G5422">
        <v>0.44109333746186147</v>
      </c>
      <c r="H5422">
        <v>0.70464418721601563</v>
      </c>
      <c r="I5422">
        <v>0.96819503697016973</v>
      </c>
      <c r="J5422">
        <f>_xlfn.BINOM.INV(BinomTrials,_xlfn.GAMMA.INV(Table3[[#This Row],[RV gamma]],GammaShape1,GammaRate1)/BinomTrials,Table3[[#This Row],[RV binom]])</f>
        <v>1</v>
      </c>
      <c r="K5422" s="1">
        <f>Table3[[#This Row],[Risk 1 Simulated occurences]]*_xlfn.LOGNORM.INV(Table3[[#This Row],[RV lognorm]],(LN(ImpLow1)+LN(ImpUp1))/2,(LN(ImpUp1)-LN(ImpLow1))/3.29)</f>
        <v>115824.55238747681</v>
      </c>
      <c r="L5422">
        <f>_xlfn.BINOM.INV(BinomTrials,_xlfn.GAMMA.INV(Table3[[#This Row],[RV gamma]],GammaShape2,GammaRate2)/BinomTrials,Table3[[#This Row],[RV binom]])</f>
        <v>0</v>
      </c>
      <c r="M5422" s="1">
        <f>Table3[[#This Row],[Risk 2 simulated occurences]]*_xlfn.LOGNORM.INV(Table3[[#This Row],[RV lognorm]],(LN(ImpLow2)+LN(ImpUp2))/2,(LN(ImpUp2)-LN(ImpLow2))/3.29)</f>
        <v>0</v>
      </c>
    </row>
    <row r="5423" spans="7:13">
      <c r="G5423">
        <v>0.45572272150578103</v>
      </c>
      <c r="H5423">
        <v>0.95485453957452182</v>
      </c>
      <c r="I5423">
        <v>0.45398635764326267</v>
      </c>
      <c r="J5423">
        <f>_xlfn.BINOM.INV(BinomTrials,_xlfn.GAMMA.INV(Table3[[#This Row],[RV gamma]],GammaShape1,GammaRate1)/BinomTrials,Table3[[#This Row],[RV binom]])</f>
        <v>2</v>
      </c>
      <c r="K5423" s="1">
        <f>Table3[[#This Row],[Risk 1 Simulated occurences]]*_xlfn.LOGNORM.INV(Table3[[#This Row],[RV lognorm]],(LN(ImpLow1)+LN(ImpUp1))/2,(LN(ImpUp1)-LN(ImpLow1))/3.29)</f>
        <v>58330.329067570812</v>
      </c>
      <c r="L5423">
        <f>_xlfn.BINOM.INV(BinomTrials,_xlfn.GAMMA.INV(Table3[[#This Row],[RV gamma]],GammaShape2,GammaRate2)/BinomTrials,Table3[[#This Row],[RV binom]])</f>
        <v>1</v>
      </c>
      <c r="M5423" s="1">
        <f>Table3[[#This Row],[Risk 2 simulated occurences]]*_xlfn.LOGNORM.INV(Table3[[#This Row],[RV lognorm]],(LN(ImpLow2)+LN(ImpUp2))/2,(LN(ImpUp2)-LN(ImpLow2))/3.29)</f>
        <v>2916516.4533785419</v>
      </c>
    </row>
    <row r="5424" spans="7:13">
      <c r="G5424">
        <v>0.33178034766194425</v>
      </c>
      <c r="H5424">
        <v>0.24024662898864907</v>
      </c>
      <c r="I5424">
        <v>0.14871291031535386</v>
      </c>
      <c r="J5424">
        <f>_xlfn.BINOM.INV(BinomTrials,_xlfn.GAMMA.INV(Table3[[#This Row],[RV gamma]],GammaShape1,GammaRate1)/BinomTrials,Table3[[#This Row],[RV binom]])</f>
        <v>0</v>
      </c>
      <c r="K5424" s="1">
        <f>Table3[[#This Row],[Risk 1 Simulated occurences]]*_xlfn.LOGNORM.INV(Table3[[#This Row],[RV lognorm]],(LN(ImpLow1)+LN(ImpUp1))/2,(LN(ImpUp1)-LN(ImpLow1))/3.29)</f>
        <v>0</v>
      </c>
      <c r="L5424">
        <f>_xlfn.BINOM.INV(BinomTrials,_xlfn.GAMMA.INV(Table3[[#This Row],[RV gamma]],GammaShape2,GammaRate2)/BinomTrials,Table3[[#This Row],[RV binom]])</f>
        <v>0</v>
      </c>
      <c r="M5424" s="1">
        <f>Table3[[#This Row],[Risk 2 simulated occurences]]*_xlfn.LOGNORM.INV(Table3[[#This Row],[RV lognorm]],(LN(ImpLow2)+LN(ImpUp2))/2,(LN(ImpUp2)-LN(ImpLow2))/3.29)</f>
        <v>0</v>
      </c>
    </row>
    <row r="5425" spans="7:13">
      <c r="G5425">
        <v>0.23230315429731418</v>
      </c>
      <c r="H5425">
        <v>0.82509341222471255</v>
      </c>
      <c r="I5425">
        <v>0.41788367015211081</v>
      </c>
      <c r="J5425">
        <f>_xlfn.BINOM.INV(BinomTrials,_xlfn.GAMMA.INV(Table3[[#This Row],[RV gamma]],GammaShape1,GammaRate1)/BinomTrials,Table3[[#This Row],[RV binom]])</f>
        <v>1</v>
      </c>
      <c r="K5425" s="1">
        <f>Table3[[#This Row],[Risk 1 Simulated occurences]]*_xlfn.LOGNORM.INV(Table3[[#This Row],[RV lognorm]],(LN(ImpLow1)+LN(ImpUp1))/2,(LN(ImpUp1)-LN(ImpLow1))/3.29)</f>
        <v>27351.911127852243</v>
      </c>
      <c r="L5425">
        <f>_xlfn.BINOM.INV(BinomTrials,_xlfn.GAMMA.INV(Table3[[#This Row],[RV gamma]],GammaShape2,GammaRate2)/BinomTrials,Table3[[#This Row],[RV binom]])</f>
        <v>0</v>
      </c>
      <c r="M5425" s="1">
        <f>Table3[[#This Row],[Risk 2 simulated occurences]]*_xlfn.LOGNORM.INV(Table3[[#This Row],[RV lognorm]],(LN(ImpLow2)+LN(ImpUp2))/2,(LN(ImpUp2)-LN(ImpLow2))/3.29)</f>
        <v>0</v>
      </c>
    </row>
    <row r="5426" spans="7:13">
      <c r="G5426">
        <v>0.31911427495959882</v>
      </c>
      <c r="H5426">
        <v>0.34497926074312035</v>
      </c>
      <c r="I5426">
        <v>0.37084424652664189</v>
      </c>
      <c r="J5426">
        <f>_xlfn.BINOM.INV(BinomTrials,_xlfn.GAMMA.INV(Table3[[#This Row],[RV gamma]],GammaShape1,GammaRate1)/BinomTrials,Table3[[#This Row],[RV binom]])</f>
        <v>0</v>
      </c>
      <c r="K5426" s="1">
        <f>Table3[[#This Row],[Risk 1 Simulated occurences]]*_xlfn.LOGNORM.INV(Table3[[#This Row],[RV lognorm]],(LN(ImpLow1)+LN(ImpUp1))/2,(LN(ImpUp1)-LN(ImpLow1))/3.29)</f>
        <v>0</v>
      </c>
      <c r="L5426">
        <f>_xlfn.BINOM.INV(BinomTrials,_xlfn.GAMMA.INV(Table3[[#This Row],[RV gamma]],GammaShape2,GammaRate2)/BinomTrials,Table3[[#This Row],[RV binom]])</f>
        <v>0</v>
      </c>
      <c r="M5426" s="1">
        <f>Table3[[#This Row],[Risk 2 simulated occurences]]*_xlfn.LOGNORM.INV(Table3[[#This Row],[RV lognorm]],(LN(ImpLow2)+LN(ImpUp2))/2,(LN(ImpUp2)-LN(ImpLow2))/3.29)</f>
        <v>0</v>
      </c>
    </row>
    <row r="5427" spans="7:13">
      <c r="G5427">
        <v>0.35361924597696365</v>
      </c>
      <c r="H5427">
        <v>6.643530962357079E-2</v>
      </c>
      <c r="I5427">
        <v>0.77925137327017791</v>
      </c>
      <c r="J5427">
        <f>_xlfn.BINOM.INV(BinomTrials,_xlfn.GAMMA.INV(Table3[[#This Row],[RV gamma]],GammaShape1,GammaRate1)/BinomTrials,Table3[[#This Row],[RV binom]])</f>
        <v>0</v>
      </c>
      <c r="K5427" s="1">
        <f>Table3[[#This Row],[Risk 1 Simulated occurences]]*_xlfn.LOGNORM.INV(Table3[[#This Row],[RV lognorm]],(LN(ImpLow1)+LN(ImpUp1))/2,(LN(ImpUp1)-LN(ImpLow1))/3.29)</f>
        <v>0</v>
      </c>
      <c r="L5427">
        <f>_xlfn.BINOM.INV(BinomTrials,_xlfn.GAMMA.INV(Table3[[#This Row],[RV gamma]],GammaShape2,GammaRate2)/BinomTrials,Table3[[#This Row],[RV binom]])</f>
        <v>0</v>
      </c>
      <c r="M5427" s="1">
        <f>Table3[[#This Row],[Risk 2 simulated occurences]]*_xlfn.LOGNORM.INV(Table3[[#This Row],[RV lognorm]],(LN(ImpLow2)+LN(ImpUp2))/2,(LN(ImpUp2)-LN(ImpLow2))/3.29)</f>
        <v>0</v>
      </c>
    </row>
    <row r="5428" spans="7:13">
      <c r="G5428">
        <v>0.27866713482824484</v>
      </c>
      <c r="H5428">
        <v>0.57824884335428883</v>
      </c>
      <c r="I5428">
        <v>0.87783055188033288</v>
      </c>
      <c r="J5428">
        <f>_xlfn.BINOM.INV(BinomTrials,_xlfn.GAMMA.INV(Table3[[#This Row],[RV gamma]],GammaShape1,GammaRate1)/BinomTrials,Table3[[#This Row],[RV binom]])</f>
        <v>0</v>
      </c>
      <c r="K5428" s="1">
        <f>Table3[[#This Row],[Risk 1 Simulated occurences]]*_xlfn.LOGNORM.INV(Table3[[#This Row],[RV lognorm]],(LN(ImpLow1)+LN(ImpUp1))/2,(LN(ImpUp1)-LN(ImpLow1))/3.29)</f>
        <v>0</v>
      </c>
      <c r="L5428">
        <f>_xlfn.BINOM.INV(BinomTrials,_xlfn.GAMMA.INV(Table3[[#This Row],[RV gamma]],GammaShape2,GammaRate2)/BinomTrials,Table3[[#This Row],[RV binom]])</f>
        <v>0</v>
      </c>
      <c r="M5428" s="1">
        <f>Table3[[#This Row],[Risk 2 simulated occurences]]*_xlfn.LOGNORM.INV(Table3[[#This Row],[RV lognorm]],(LN(ImpLow2)+LN(ImpUp2))/2,(LN(ImpUp2)-LN(ImpLow2))/3.29)</f>
        <v>0</v>
      </c>
    </row>
    <row r="5429" spans="7:13">
      <c r="G5429">
        <v>0.55853505831143591</v>
      </c>
      <c r="H5429">
        <v>0.62831025553322872</v>
      </c>
      <c r="I5429">
        <v>0.69808545275502165</v>
      </c>
      <c r="J5429">
        <f>_xlfn.BINOM.INV(BinomTrials,_xlfn.GAMMA.INV(Table3[[#This Row],[RV gamma]],GammaShape1,GammaRate1)/BinomTrials,Table3[[#This Row],[RV binom]])</f>
        <v>1</v>
      </c>
      <c r="K5429" s="1">
        <f>Table3[[#This Row],[Risk 1 Simulated occurences]]*_xlfn.LOGNORM.INV(Table3[[#This Row],[RV lognorm]],(LN(ImpLow1)+LN(ImpUp1))/2,(LN(ImpUp1)-LN(ImpLow1))/3.29)</f>
        <v>45469.582614653373</v>
      </c>
      <c r="L5429">
        <f>_xlfn.BINOM.INV(BinomTrials,_xlfn.GAMMA.INV(Table3[[#This Row],[RV gamma]],GammaShape2,GammaRate2)/BinomTrials,Table3[[#This Row],[RV binom]])</f>
        <v>0</v>
      </c>
      <c r="M5429" s="1">
        <f>Table3[[#This Row],[Risk 2 simulated occurences]]*_xlfn.LOGNORM.INV(Table3[[#This Row],[RV lognorm]],(LN(ImpLow2)+LN(ImpUp2))/2,(LN(ImpUp2)-LN(ImpLow2))/3.29)</f>
        <v>0</v>
      </c>
    </row>
    <row r="5430" spans="7:13">
      <c r="G5430">
        <v>0.2987250403029495</v>
      </c>
      <c r="H5430">
        <v>1.0464746975556364E-2</v>
      </c>
      <c r="I5430">
        <v>0.72220445364816321</v>
      </c>
      <c r="J5430">
        <f>_xlfn.BINOM.INV(BinomTrials,_xlfn.GAMMA.INV(Table3[[#This Row],[RV gamma]],GammaShape1,GammaRate1)/BinomTrials,Table3[[#This Row],[RV binom]])</f>
        <v>0</v>
      </c>
      <c r="K5430" s="1">
        <f>Table3[[#This Row],[Risk 1 Simulated occurences]]*_xlfn.LOGNORM.INV(Table3[[#This Row],[RV lognorm]],(LN(ImpLow1)+LN(ImpUp1))/2,(LN(ImpUp1)-LN(ImpLow1))/3.29)</f>
        <v>0</v>
      </c>
      <c r="L5430">
        <f>_xlfn.BINOM.INV(BinomTrials,_xlfn.GAMMA.INV(Table3[[#This Row],[RV gamma]],GammaShape2,GammaRate2)/BinomTrials,Table3[[#This Row],[RV binom]])</f>
        <v>0</v>
      </c>
      <c r="M5430" s="1">
        <f>Table3[[#This Row],[Risk 2 simulated occurences]]*_xlfn.LOGNORM.INV(Table3[[#This Row],[RV lognorm]],(LN(ImpLow2)+LN(ImpUp2))/2,(LN(ImpUp2)-LN(ImpLow2))/3.29)</f>
        <v>0</v>
      </c>
    </row>
    <row r="5431" spans="7:13">
      <c r="G5431">
        <v>0.67175237167242563</v>
      </c>
      <c r="H5431">
        <v>0.88100241817580649</v>
      </c>
      <c r="I5431">
        <v>9.0252464679187377E-2</v>
      </c>
      <c r="J5431">
        <f>_xlfn.BINOM.INV(BinomTrials,_xlfn.GAMMA.INV(Table3[[#This Row],[RV gamma]],GammaShape1,GammaRate1)/BinomTrials,Table3[[#This Row],[RV binom]])</f>
        <v>1</v>
      </c>
      <c r="K5431" s="1">
        <f>Table3[[#This Row],[Risk 1 Simulated occurences]]*_xlfn.LOGNORM.INV(Table3[[#This Row],[RV lognorm]],(LN(ImpLow1)+LN(ImpUp1))/2,(LN(ImpUp1)-LN(ImpLow1))/3.29)</f>
        <v>12386.474921194766</v>
      </c>
      <c r="L5431">
        <f>_xlfn.BINOM.INV(BinomTrials,_xlfn.GAMMA.INV(Table3[[#This Row],[RV gamma]],GammaShape2,GammaRate2)/BinomTrials,Table3[[#This Row],[RV binom]])</f>
        <v>1</v>
      </c>
      <c r="M5431" s="1">
        <f>Table3[[#This Row],[Risk 2 simulated occurences]]*_xlfn.LOGNORM.INV(Table3[[#This Row],[RV lognorm]],(LN(ImpLow2)+LN(ImpUp2))/2,(LN(ImpUp2)-LN(ImpLow2))/3.29)</f>
        <v>1238647.4921194771</v>
      </c>
    </row>
    <row r="5432" spans="7:13">
      <c r="G5432">
        <v>0.14211069845692753</v>
      </c>
      <c r="H5432">
        <v>7.6422807796123812E-3</v>
      </c>
      <c r="I5432">
        <v>0.87317386310229728</v>
      </c>
      <c r="J5432">
        <f>_xlfn.BINOM.INV(BinomTrials,_xlfn.GAMMA.INV(Table3[[#This Row],[RV gamma]],GammaShape1,GammaRate1)/BinomTrials,Table3[[#This Row],[RV binom]])</f>
        <v>0</v>
      </c>
      <c r="K5432" s="1">
        <f>Table3[[#This Row],[Risk 1 Simulated occurences]]*_xlfn.LOGNORM.INV(Table3[[#This Row],[RV lognorm]],(LN(ImpLow1)+LN(ImpUp1))/2,(LN(ImpUp1)-LN(ImpLow1))/3.29)</f>
        <v>0</v>
      </c>
      <c r="L5432">
        <f>_xlfn.BINOM.INV(BinomTrials,_xlfn.GAMMA.INV(Table3[[#This Row],[RV gamma]],GammaShape2,GammaRate2)/BinomTrials,Table3[[#This Row],[RV binom]])</f>
        <v>0</v>
      </c>
      <c r="M5432" s="1">
        <f>Table3[[#This Row],[Risk 2 simulated occurences]]*_xlfn.LOGNORM.INV(Table3[[#This Row],[RV lognorm]],(LN(ImpLow2)+LN(ImpUp2))/2,(LN(ImpUp2)-LN(ImpLow2))/3.29)</f>
        <v>0</v>
      </c>
    </row>
    <row r="5433" spans="7:13">
      <c r="G5433">
        <v>0.45450896558096121</v>
      </c>
      <c r="H5433">
        <v>0.44381306294529377</v>
      </c>
      <c r="I5433">
        <v>0.43311716030962633</v>
      </c>
      <c r="J5433">
        <f>_xlfn.BINOM.INV(BinomTrials,_xlfn.GAMMA.INV(Table3[[#This Row],[RV gamma]],GammaShape1,GammaRate1)/BinomTrials,Table3[[#This Row],[RV binom]])</f>
        <v>0</v>
      </c>
      <c r="K5433" s="1">
        <f>Table3[[#This Row],[Risk 1 Simulated occurences]]*_xlfn.LOGNORM.INV(Table3[[#This Row],[RV lognorm]],(LN(ImpLow1)+LN(ImpUp1))/2,(LN(ImpUp1)-LN(ImpLow1))/3.29)</f>
        <v>0</v>
      </c>
      <c r="L5433">
        <f>_xlfn.BINOM.INV(BinomTrials,_xlfn.GAMMA.INV(Table3[[#This Row],[RV gamma]],GammaShape2,GammaRate2)/BinomTrials,Table3[[#This Row],[RV binom]])</f>
        <v>0</v>
      </c>
      <c r="M5433" s="1">
        <f>Table3[[#This Row],[Risk 2 simulated occurences]]*_xlfn.LOGNORM.INV(Table3[[#This Row],[RV lognorm]],(LN(ImpLow2)+LN(ImpUp2))/2,(LN(ImpUp2)-LN(ImpLow2))/3.29)</f>
        <v>0</v>
      </c>
    </row>
    <row r="5434" spans="7:13">
      <c r="G5434">
        <v>0.93218451921464152</v>
      </c>
      <c r="H5434">
        <v>0.16614892155218353</v>
      </c>
      <c r="I5434">
        <v>0.40011332388972554</v>
      </c>
      <c r="J5434">
        <f>_xlfn.BINOM.INV(BinomTrials,_xlfn.GAMMA.INV(Table3[[#This Row],[RV gamma]],GammaShape1,GammaRate1)/BinomTrials,Table3[[#This Row],[RV binom]])</f>
        <v>0</v>
      </c>
      <c r="K5434" s="1">
        <f>Table3[[#This Row],[Risk 1 Simulated occurences]]*_xlfn.LOGNORM.INV(Table3[[#This Row],[RV lognorm]],(LN(ImpLow1)+LN(ImpUp1))/2,(LN(ImpUp1)-LN(ImpLow1))/3.29)</f>
        <v>0</v>
      </c>
      <c r="L5434">
        <f>_xlfn.BINOM.INV(BinomTrials,_xlfn.GAMMA.INV(Table3[[#This Row],[RV gamma]],GammaShape2,GammaRate2)/BinomTrials,Table3[[#This Row],[RV binom]])</f>
        <v>0</v>
      </c>
      <c r="M5434" s="1">
        <f>Table3[[#This Row],[Risk 2 simulated occurences]]*_xlfn.LOGNORM.INV(Table3[[#This Row],[RV lognorm]],(LN(ImpLow2)+LN(ImpUp2))/2,(LN(ImpUp2)-LN(ImpLow2))/3.29)</f>
        <v>0</v>
      </c>
    </row>
    <row r="5435" spans="7:13">
      <c r="G5435">
        <v>0.22521444048044012</v>
      </c>
      <c r="H5435">
        <v>0.46492452754868407</v>
      </c>
      <c r="I5435">
        <v>0.704634614616928</v>
      </c>
      <c r="J5435">
        <f>_xlfn.BINOM.INV(BinomTrials,_xlfn.GAMMA.INV(Table3[[#This Row],[RV gamma]],GammaShape1,GammaRate1)/BinomTrials,Table3[[#This Row],[RV binom]])</f>
        <v>0</v>
      </c>
      <c r="K5435" s="1">
        <f>Table3[[#This Row],[Risk 1 Simulated occurences]]*_xlfn.LOGNORM.INV(Table3[[#This Row],[RV lognorm]],(LN(ImpLow1)+LN(ImpUp1))/2,(LN(ImpUp1)-LN(ImpLow1))/3.29)</f>
        <v>0</v>
      </c>
      <c r="L5435">
        <f>_xlfn.BINOM.INV(BinomTrials,_xlfn.GAMMA.INV(Table3[[#This Row],[RV gamma]],GammaShape2,GammaRate2)/BinomTrials,Table3[[#This Row],[RV binom]])</f>
        <v>0</v>
      </c>
      <c r="M5435" s="1">
        <f>Table3[[#This Row],[Risk 2 simulated occurences]]*_xlfn.LOGNORM.INV(Table3[[#This Row],[RV lognorm]],(LN(ImpLow2)+LN(ImpUp2))/2,(LN(ImpUp2)-LN(ImpLow2))/3.29)</f>
        <v>0</v>
      </c>
    </row>
    <row r="5436" spans="7:13">
      <c r="G5436">
        <v>0.17910115475724506</v>
      </c>
      <c r="H5436">
        <v>0.98653451073287735</v>
      </c>
      <c r="I5436">
        <v>0.79396786670850961</v>
      </c>
      <c r="J5436">
        <f>_xlfn.BINOM.INV(BinomTrials,_xlfn.GAMMA.INV(Table3[[#This Row],[RV gamma]],GammaShape1,GammaRate1)/BinomTrials,Table3[[#This Row],[RV binom]])</f>
        <v>2</v>
      </c>
      <c r="K5436" s="1">
        <f>Table3[[#This Row],[Risk 1 Simulated occurences]]*_xlfn.LOGNORM.INV(Table3[[#This Row],[RV lognorm]],(LN(ImpLow1)+LN(ImpUp1))/2,(LN(ImpUp1)-LN(ImpLow1))/3.29)</f>
        <v>112292.58627945058</v>
      </c>
      <c r="L5436">
        <f>_xlfn.BINOM.INV(BinomTrials,_xlfn.GAMMA.INV(Table3[[#This Row],[RV gamma]],GammaShape2,GammaRate2)/BinomTrials,Table3[[#This Row],[RV binom]])</f>
        <v>1</v>
      </c>
      <c r="M5436" s="1">
        <f>Table3[[#This Row],[Risk 2 simulated occurences]]*_xlfn.LOGNORM.INV(Table3[[#This Row],[RV lognorm]],(LN(ImpLow2)+LN(ImpUp2))/2,(LN(ImpUp2)-LN(ImpLow2))/3.29)</f>
        <v>5614629.3139725411</v>
      </c>
    </row>
    <row r="5437" spans="7:13">
      <c r="G5437">
        <v>0.15310800501755811</v>
      </c>
      <c r="H5437">
        <v>0.68552188746888276</v>
      </c>
      <c r="I5437">
        <v>0.21793576992020744</v>
      </c>
      <c r="J5437">
        <f>_xlfn.BINOM.INV(BinomTrials,_xlfn.GAMMA.INV(Table3[[#This Row],[RV gamma]],GammaShape1,GammaRate1)/BinomTrials,Table3[[#This Row],[RV binom]])</f>
        <v>1</v>
      </c>
      <c r="K5437" s="1">
        <f>Table3[[#This Row],[Risk 1 Simulated occurences]]*_xlfn.LOGNORM.INV(Table3[[#This Row],[RV lognorm]],(LN(ImpLow1)+LN(ImpUp1))/2,(LN(ImpUp1)-LN(ImpLow1))/3.29)</f>
        <v>18330.151893293427</v>
      </c>
      <c r="L5437">
        <f>_xlfn.BINOM.INV(BinomTrials,_xlfn.GAMMA.INV(Table3[[#This Row],[RV gamma]],GammaShape2,GammaRate2)/BinomTrials,Table3[[#This Row],[RV binom]])</f>
        <v>0</v>
      </c>
      <c r="M5437" s="1">
        <f>Table3[[#This Row],[Risk 2 simulated occurences]]*_xlfn.LOGNORM.INV(Table3[[#This Row],[RV lognorm]],(LN(ImpLow2)+LN(ImpUp2))/2,(LN(ImpUp2)-LN(ImpLow2))/3.29)</f>
        <v>0</v>
      </c>
    </row>
    <row r="5438" spans="7:13">
      <c r="G5438">
        <v>0.2862403300992401</v>
      </c>
      <c r="H5438">
        <v>0.56636268951295066</v>
      </c>
      <c r="I5438">
        <v>0.84648504892666132</v>
      </c>
      <c r="J5438">
        <f>_xlfn.BINOM.INV(BinomTrials,_xlfn.GAMMA.INV(Table3[[#This Row],[RV gamma]],GammaShape1,GammaRate1)/BinomTrials,Table3[[#This Row],[RV binom]])</f>
        <v>0</v>
      </c>
      <c r="K5438" s="1">
        <f>Table3[[#This Row],[Risk 1 Simulated occurences]]*_xlfn.LOGNORM.INV(Table3[[#This Row],[RV lognorm]],(LN(ImpLow1)+LN(ImpUp1))/2,(LN(ImpUp1)-LN(ImpLow1))/3.29)</f>
        <v>0</v>
      </c>
      <c r="L5438">
        <f>_xlfn.BINOM.INV(BinomTrials,_xlfn.GAMMA.INV(Table3[[#This Row],[RV gamma]],GammaShape2,GammaRate2)/BinomTrials,Table3[[#This Row],[RV binom]])</f>
        <v>0</v>
      </c>
      <c r="M5438" s="1">
        <f>Table3[[#This Row],[Risk 2 simulated occurences]]*_xlfn.LOGNORM.INV(Table3[[#This Row],[RV lognorm]],(LN(ImpLow2)+LN(ImpUp2))/2,(LN(ImpUp2)-LN(ImpLow2))/3.29)</f>
        <v>0</v>
      </c>
    </row>
    <row r="5439" spans="7:13">
      <c r="G5439">
        <v>0.84122797792834603</v>
      </c>
      <c r="H5439">
        <v>0.8577226441622352</v>
      </c>
      <c r="I5439">
        <v>0.87421731039612427</v>
      </c>
      <c r="J5439">
        <f>_xlfn.BINOM.INV(BinomTrials,_xlfn.GAMMA.INV(Table3[[#This Row],[RV gamma]],GammaShape1,GammaRate1)/BinomTrials,Table3[[#This Row],[RV binom]])</f>
        <v>1</v>
      </c>
      <c r="K5439" s="1">
        <f>Table3[[#This Row],[Risk 1 Simulated occurences]]*_xlfn.LOGNORM.INV(Table3[[#This Row],[RV lognorm]],(LN(ImpLow1)+LN(ImpUp1))/2,(LN(ImpUp1)-LN(ImpLow1))/3.29)</f>
        <v>70550.015064303283</v>
      </c>
      <c r="L5439">
        <f>_xlfn.BINOM.INV(BinomTrials,_xlfn.GAMMA.INV(Table3[[#This Row],[RV gamma]],GammaShape2,GammaRate2)/BinomTrials,Table3[[#This Row],[RV binom]])</f>
        <v>1</v>
      </c>
      <c r="M5439" s="1">
        <f>Table3[[#This Row],[Risk 2 simulated occurences]]*_xlfn.LOGNORM.INV(Table3[[#This Row],[RV lognorm]],(LN(ImpLow2)+LN(ImpUp2))/2,(LN(ImpUp2)-LN(ImpLow2))/3.29)</f>
        <v>7055001.5064303316</v>
      </c>
    </row>
    <row r="5440" spans="7:13">
      <c r="G5440">
        <v>0.5186250417114352</v>
      </c>
      <c r="H5440">
        <v>0.7444804346861692</v>
      </c>
      <c r="I5440">
        <v>0.97033582766090321</v>
      </c>
      <c r="J5440">
        <f>_xlfn.BINOM.INV(BinomTrials,_xlfn.GAMMA.INV(Table3[[#This Row],[RV gamma]],GammaShape1,GammaRate1)/BinomTrials,Table3[[#This Row],[RV binom]])</f>
        <v>1</v>
      </c>
      <c r="K5440" s="1">
        <f>Table3[[#This Row],[Risk 1 Simulated occurences]]*_xlfn.LOGNORM.INV(Table3[[#This Row],[RV lognorm]],(LN(ImpLow1)+LN(ImpUp1))/2,(LN(ImpUp1)-LN(ImpLow1))/3.29)</f>
        <v>118352.37672931846</v>
      </c>
      <c r="L5440">
        <f>_xlfn.BINOM.INV(BinomTrials,_xlfn.GAMMA.INV(Table3[[#This Row],[RV gamma]],GammaShape2,GammaRate2)/BinomTrials,Table3[[#This Row],[RV binom]])</f>
        <v>0</v>
      </c>
      <c r="M5440" s="1">
        <f>Table3[[#This Row],[Risk 2 simulated occurences]]*_xlfn.LOGNORM.INV(Table3[[#This Row],[RV lognorm]],(LN(ImpLow2)+LN(ImpUp2))/2,(LN(ImpUp2)-LN(ImpLow2))/3.29)</f>
        <v>0</v>
      </c>
    </row>
    <row r="5441" spans="7:13">
      <c r="G5441">
        <v>0.53107604409152454</v>
      </c>
      <c r="H5441">
        <v>0.48266577044626036</v>
      </c>
      <c r="I5441">
        <v>0.43425549680099612</v>
      </c>
      <c r="J5441">
        <f>_xlfn.BINOM.INV(BinomTrials,_xlfn.GAMMA.INV(Table3[[#This Row],[RV gamma]],GammaShape1,GammaRate1)/BinomTrials,Table3[[#This Row],[RV binom]])</f>
        <v>0</v>
      </c>
      <c r="K5441" s="1">
        <f>Table3[[#This Row],[Risk 1 Simulated occurences]]*_xlfn.LOGNORM.INV(Table3[[#This Row],[RV lognorm]],(LN(ImpLow1)+LN(ImpUp1))/2,(LN(ImpUp1)-LN(ImpLow1))/3.29)</f>
        <v>0</v>
      </c>
      <c r="L5441">
        <f>_xlfn.BINOM.INV(BinomTrials,_xlfn.GAMMA.INV(Table3[[#This Row],[RV gamma]],GammaShape2,GammaRate2)/BinomTrials,Table3[[#This Row],[RV binom]])</f>
        <v>0</v>
      </c>
      <c r="M5441" s="1">
        <f>Table3[[#This Row],[Risk 2 simulated occurences]]*_xlfn.LOGNORM.INV(Table3[[#This Row],[RV lognorm]],(LN(ImpLow2)+LN(ImpUp2))/2,(LN(ImpUp2)-LN(ImpLow2))/3.29)</f>
        <v>0</v>
      </c>
    </row>
    <row r="5442" spans="7:13">
      <c r="G5442">
        <v>0.79507304625356245</v>
      </c>
      <c r="H5442">
        <v>0.16360389029774997</v>
      </c>
      <c r="I5442">
        <v>0.53213473434193748</v>
      </c>
      <c r="J5442">
        <f>_xlfn.BINOM.INV(BinomTrials,_xlfn.GAMMA.INV(Table3[[#This Row],[RV gamma]],GammaShape1,GammaRate1)/BinomTrials,Table3[[#This Row],[RV binom]])</f>
        <v>0</v>
      </c>
      <c r="K5442" s="1">
        <f>Table3[[#This Row],[Risk 1 Simulated occurences]]*_xlfn.LOGNORM.INV(Table3[[#This Row],[RV lognorm]],(LN(ImpLow1)+LN(ImpUp1))/2,(LN(ImpUp1)-LN(ImpLow1))/3.29)</f>
        <v>0</v>
      </c>
      <c r="L5442">
        <f>_xlfn.BINOM.INV(BinomTrials,_xlfn.GAMMA.INV(Table3[[#This Row],[RV gamma]],GammaShape2,GammaRate2)/BinomTrials,Table3[[#This Row],[RV binom]])</f>
        <v>0</v>
      </c>
      <c r="M5442" s="1">
        <f>Table3[[#This Row],[Risk 2 simulated occurences]]*_xlfn.LOGNORM.INV(Table3[[#This Row],[RV lognorm]],(LN(ImpLow2)+LN(ImpUp2))/2,(LN(ImpUp2)-LN(ImpLow2))/3.29)</f>
        <v>0</v>
      </c>
    </row>
    <row r="5443" spans="7:13">
      <c r="G5443">
        <v>0.79268838362427818</v>
      </c>
      <c r="H5443">
        <v>0.69058423428357774</v>
      </c>
      <c r="I5443">
        <v>0.58848008494287729</v>
      </c>
      <c r="J5443">
        <f>_xlfn.BINOM.INV(BinomTrials,_xlfn.GAMMA.INV(Table3[[#This Row],[RV gamma]],GammaShape1,GammaRate1)/BinomTrials,Table3[[#This Row],[RV binom]])</f>
        <v>1</v>
      </c>
      <c r="K5443" s="1">
        <f>Table3[[#This Row],[Risk 1 Simulated occurences]]*_xlfn.LOGNORM.INV(Table3[[#This Row],[RV lognorm]],(LN(ImpLow1)+LN(ImpUp1))/2,(LN(ImpUp1)-LN(ImpLow1))/3.29)</f>
        <v>36980.6677566406</v>
      </c>
      <c r="L5443">
        <f>_xlfn.BINOM.INV(BinomTrials,_xlfn.GAMMA.INV(Table3[[#This Row],[RV gamma]],GammaShape2,GammaRate2)/BinomTrials,Table3[[#This Row],[RV binom]])</f>
        <v>0</v>
      </c>
      <c r="M5443" s="1">
        <f>Table3[[#This Row],[Risk 2 simulated occurences]]*_xlfn.LOGNORM.INV(Table3[[#This Row],[RV lognorm]],(LN(ImpLow2)+LN(ImpUp2))/2,(LN(ImpUp2)-LN(ImpLow2))/3.29)</f>
        <v>0</v>
      </c>
    </row>
    <row r="5444" spans="7:13">
      <c r="G5444">
        <v>0.71366357324349861</v>
      </c>
      <c r="H5444">
        <v>0.64922560409141039</v>
      </c>
      <c r="I5444">
        <v>0.58478763493932207</v>
      </c>
      <c r="J5444">
        <f>_xlfn.BINOM.INV(BinomTrials,_xlfn.GAMMA.INV(Table3[[#This Row],[RV gamma]],GammaShape1,GammaRate1)/BinomTrials,Table3[[#This Row],[RV binom]])</f>
        <v>1</v>
      </c>
      <c r="K5444" s="1">
        <f>Table3[[#This Row],[Risk 1 Simulated occurences]]*_xlfn.LOGNORM.INV(Table3[[#This Row],[RV lognorm]],(LN(ImpLow1)+LN(ImpUp1))/2,(LN(ImpUp1)-LN(ImpLow1))/3.29)</f>
        <v>36736.118977383936</v>
      </c>
      <c r="L5444">
        <f>_xlfn.BINOM.INV(BinomTrials,_xlfn.GAMMA.INV(Table3[[#This Row],[RV gamma]],GammaShape2,GammaRate2)/BinomTrials,Table3[[#This Row],[RV binom]])</f>
        <v>0</v>
      </c>
      <c r="M5444" s="1">
        <f>Table3[[#This Row],[Risk 2 simulated occurences]]*_xlfn.LOGNORM.INV(Table3[[#This Row],[RV lognorm]],(LN(ImpLow2)+LN(ImpUp2))/2,(LN(ImpUp2)-LN(ImpLow2))/3.29)</f>
        <v>0</v>
      </c>
    </row>
    <row r="5445" spans="7:13">
      <c r="G5445">
        <v>0.54367550348102833</v>
      </c>
      <c r="H5445">
        <v>0.53472796433359759</v>
      </c>
      <c r="I5445">
        <v>0.52578042518616674</v>
      </c>
      <c r="J5445">
        <f>_xlfn.BINOM.INV(BinomTrials,_xlfn.GAMMA.INV(Table3[[#This Row],[RV gamma]],GammaShape1,GammaRate1)/BinomTrials,Table3[[#This Row],[RV binom]])</f>
        <v>0</v>
      </c>
      <c r="K5445" s="1">
        <f>Table3[[#This Row],[Risk 1 Simulated occurences]]*_xlfn.LOGNORM.INV(Table3[[#This Row],[RV lognorm]],(LN(ImpLow1)+LN(ImpUp1))/2,(LN(ImpUp1)-LN(ImpLow1))/3.29)</f>
        <v>0</v>
      </c>
      <c r="L5445">
        <f>_xlfn.BINOM.INV(BinomTrials,_xlfn.GAMMA.INV(Table3[[#This Row],[RV gamma]],GammaShape2,GammaRate2)/BinomTrials,Table3[[#This Row],[RV binom]])</f>
        <v>0</v>
      </c>
      <c r="M5445" s="1">
        <f>Table3[[#This Row],[Risk 2 simulated occurences]]*_xlfn.LOGNORM.INV(Table3[[#This Row],[RV lognorm]],(LN(ImpLow2)+LN(ImpUp2))/2,(LN(ImpUp2)-LN(ImpLow2))/3.29)</f>
        <v>0</v>
      </c>
    </row>
    <row r="5446" spans="7:13">
      <c r="G5446">
        <v>0.55418700564381995</v>
      </c>
      <c r="H5446">
        <v>0.17289655477409091</v>
      </c>
      <c r="I5446">
        <v>0.79160610390436192</v>
      </c>
      <c r="J5446">
        <f>_xlfn.BINOM.INV(BinomTrials,_xlfn.GAMMA.INV(Table3[[#This Row],[RV gamma]],GammaShape1,GammaRate1)/BinomTrials,Table3[[#This Row],[RV binom]])</f>
        <v>0</v>
      </c>
      <c r="K5446" s="1">
        <f>Table3[[#This Row],[Risk 1 Simulated occurences]]*_xlfn.LOGNORM.INV(Table3[[#This Row],[RV lognorm]],(LN(ImpLow1)+LN(ImpUp1))/2,(LN(ImpUp1)-LN(ImpLow1))/3.29)</f>
        <v>0</v>
      </c>
      <c r="L5446">
        <f>_xlfn.BINOM.INV(BinomTrials,_xlfn.GAMMA.INV(Table3[[#This Row],[RV gamma]],GammaShape2,GammaRate2)/BinomTrials,Table3[[#This Row],[RV binom]])</f>
        <v>0</v>
      </c>
      <c r="M5446" s="1">
        <f>Table3[[#This Row],[Risk 2 simulated occurences]]*_xlfn.LOGNORM.INV(Table3[[#This Row],[RV lognorm]],(LN(ImpLow2)+LN(ImpUp2))/2,(LN(ImpUp2)-LN(ImpLow2))/3.29)</f>
        <v>0</v>
      </c>
    </row>
    <row r="5447" spans="7:13">
      <c r="G5447">
        <v>0.22100385568151429</v>
      </c>
      <c r="H5447">
        <v>0.87239608814585767</v>
      </c>
      <c r="I5447">
        <v>0.52378832061020109</v>
      </c>
      <c r="J5447">
        <f>_xlfn.BINOM.INV(BinomTrials,_xlfn.GAMMA.INV(Table3[[#This Row],[RV gamma]],GammaShape1,GammaRate1)/BinomTrials,Table3[[#This Row],[RV binom]])</f>
        <v>1</v>
      </c>
      <c r="K5447" s="1">
        <f>Table3[[#This Row],[Risk 1 Simulated occurences]]*_xlfn.LOGNORM.INV(Table3[[#This Row],[RV lognorm]],(LN(ImpLow1)+LN(ImpUp1))/2,(LN(ImpUp1)-LN(ImpLow1))/3.29)</f>
        <v>32971.211921706308</v>
      </c>
      <c r="L5447">
        <f>_xlfn.BINOM.INV(BinomTrials,_xlfn.GAMMA.INV(Table3[[#This Row],[RV gamma]],GammaShape2,GammaRate2)/BinomTrials,Table3[[#This Row],[RV binom]])</f>
        <v>1</v>
      </c>
      <c r="M5447" s="1">
        <f>Table3[[#This Row],[Risk 2 simulated occurences]]*_xlfn.LOGNORM.INV(Table3[[#This Row],[RV lognorm]],(LN(ImpLow2)+LN(ImpUp2))/2,(LN(ImpUp2)-LN(ImpLow2))/3.29)</f>
        <v>3297121.1921706321</v>
      </c>
    </row>
    <row r="5448" spans="7:13">
      <c r="G5448">
        <v>0.41180243921084442</v>
      </c>
      <c r="H5448">
        <v>0.36105346743066491</v>
      </c>
      <c r="I5448">
        <v>0.3103044956504854</v>
      </c>
      <c r="J5448">
        <f>_xlfn.BINOM.INV(BinomTrials,_xlfn.GAMMA.INV(Table3[[#This Row],[RV gamma]],GammaShape1,GammaRate1)/BinomTrials,Table3[[#This Row],[RV binom]])</f>
        <v>0</v>
      </c>
      <c r="K5448" s="1">
        <f>Table3[[#This Row],[Risk 1 Simulated occurences]]*_xlfn.LOGNORM.INV(Table3[[#This Row],[RV lognorm]],(LN(ImpLow1)+LN(ImpUp1))/2,(LN(ImpUp1)-LN(ImpLow1))/3.29)</f>
        <v>0</v>
      </c>
      <c r="L5448">
        <f>_xlfn.BINOM.INV(BinomTrials,_xlfn.GAMMA.INV(Table3[[#This Row],[RV gamma]],GammaShape2,GammaRate2)/BinomTrials,Table3[[#This Row],[RV binom]])</f>
        <v>0</v>
      </c>
      <c r="M5448" s="1">
        <f>Table3[[#This Row],[Risk 2 simulated occurences]]*_xlfn.LOGNORM.INV(Table3[[#This Row],[RV lognorm]],(LN(ImpLow2)+LN(ImpUp2))/2,(LN(ImpUp2)-LN(ImpLow2))/3.29)</f>
        <v>0</v>
      </c>
    </row>
    <row r="5449" spans="7:13">
      <c r="G5449">
        <v>0.16359581666234685</v>
      </c>
      <c r="H5449">
        <v>0.22562710718513798</v>
      </c>
      <c r="I5449">
        <v>0.28765839770792911</v>
      </c>
      <c r="J5449">
        <f>_xlfn.BINOM.INV(BinomTrials,_xlfn.GAMMA.INV(Table3[[#This Row],[RV gamma]],GammaShape1,GammaRate1)/BinomTrials,Table3[[#This Row],[RV binom]])</f>
        <v>0</v>
      </c>
      <c r="K5449" s="1">
        <f>Table3[[#This Row],[Risk 1 Simulated occurences]]*_xlfn.LOGNORM.INV(Table3[[#This Row],[RV lognorm]],(LN(ImpLow1)+LN(ImpUp1))/2,(LN(ImpUp1)-LN(ImpLow1))/3.29)</f>
        <v>0</v>
      </c>
      <c r="L5449">
        <f>_xlfn.BINOM.INV(BinomTrials,_xlfn.GAMMA.INV(Table3[[#This Row],[RV gamma]],GammaShape2,GammaRate2)/BinomTrials,Table3[[#This Row],[RV binom]])</f>
        <v>0</v>
      </c>
      <c r="M5449" s="1">
        <f>Table3[[#This Row],[Risk 2 simulated occurences]]*_xlfn.LOGNORM.INV(Table3[[#This Row],[RV lognorm]],(LN(ImpLow2)+LN(ImpUp2))/2,(LN(ImpUp2)-LN(ImpLow2))/3.29)</f>
        <v>0</v>
      </c>
    </row>
    <row r="5450" spans="7:13">
      <c r="G5450">
        <v>0.55489064406365651</v>
      </c>
      <c r="H5450">
        <v>0.1147904606139243</v>
      </c>
      <c r="I5450">
        <v>0.67469027716419205</v>
      </c>
      <c r="J5450">
        <f>_xlfn.BINOM.INV(BinomTrials,_xlfn.GAMMA.INV(Table3[[#This Row],[RV gamma]],GammaShape1,GammaRate1)/BinomTrials,Table3[[#This Row],[RV binom]])</f>
        <v>0</v>
      </c>
      <c r="K5450" s="1">
        <f>Table3[[#This Row],[Risk 1 Simulated occurences]]*_xlfn.LOGNORM.INV(Table3[[#This Row],[RV lognorm]],(LN(ImpLow1)+LN(ImpUp1))/2,(LN(ImpUp1)-LN(ImpLow1))/3.29)</f>
        <v>0</v>
      </c>
      <c r="L5450">
        <f>_xlfn.BINOM.INV(BinomTrials,_xlfn.GAMMA.INV(Table3[[#This Row],[RV gamma]],GammaShape2,GammaRate2)/BinomTrials,Table3[[#This Row],[RV binom]])</f>
        <v>0</v>
      </c>
      <c r="M5450" s="1">
        <f>Table3[[#This Row],[Risk 2 simulated occurences]]*_xlfn.LOGNORM.INV(Table3[[#This Row],[RV lognorm]],(LN(ImpLow2)+LN(ImpUp2))/2,(LN(ImpUp2)-LN(ImpLow2))/3.29)</f>
        <v>0</v>
      </c>
    </row>
    <row r="5451" spans="7:13">
      <c r="G5451">
        <v>4.7054777875102489E-2</v>
      </c>
      <c r="H5451">
        <v>0.2832715382255947</v>
      </c>
      <c r="I5451">
        <v>0.51948829857608692</v>
      </c>
      <c r="J5451">
        <f>_xlfn.BINOM.INV(BinomTrials,_xlfn.GAMMA.INV(Table3[[#This Row],[RV gamma]],GammaShape1,GammaRate1)/BinomTrials,Table3[[#This Row],[RV binom]])</f>
        <v>0</v>
      </c>
      <c r="K5451" s="1">
        <f>Table3[[#This Row],[Risk 1 Simulated occurences]]*_xlfn.LOGNORM.INV(Table3[[#This Row],[RV lognorm]],(LN(ImpLow1)+LN(ImpUp1))/2,(LN(ImpUp1)-LN(ImpLow1))/3.29)</f>
        <v>0</v>
      </c>
      <c r="L5451">
        <f>_xlfn.BINOM.INV(BinomTrials,_xlfn.GAMMA.INV(Table3[[#This Row],[RV gamma]],GammaShape2,GammaRate2)/BinomTrials,Table3[[#This Row],[RV binom]])</f>
        <v>0</v>
      </c>
      <c r="M5451" s="1">
        <f>Table3[[#This Row],[Risk 2 simulated occurences]]*_xlfn.LOGNORM.INV(Table3[[#This Row],[RV lognorm]],(LN(ImpLow2)+LN(ImpUp2))/2,(LN(ImpUp2)-LN(ImpLow2))/3.29)</f>
        <v>0</v>
      </c>
    </row>
    <row r="5452" spans="7:13">
      <c r="G5452">
        <v>0.84965174684750466</v>
      </c>
      <c r="H5452">
        <v>0.9447429575700047</v>
      </c>
      <c r="I5452">
        <v>3.9834168292504815E-2</v>
      </c>
      <c r="J5452">
        <f>_xlfn.BINOM.INV(BinomTrials,_xlfn.GAMMA.INV(Table3[[#This Row],[RV gamma]],GammaShape1,GammaRate1)/BinomTrials,Table3[[#This Row],[RV binom]])</f>
        <v>2</v>
      </c>
      <c r="K5452" s="1">
        <f>Table3[[#This Row],[Risk 1 Simulated occurences]]*_xlfn.LOGNORM.INV(Table3[[#This Row],[RV lognorm]],(LN(ImpLow1)+LN(ImpUp1))/2,(LN(ImpUp1)-LN(ImpLow1))/3.29)</f>
        <v>18549.006856472428</v>
      </c>
      <c r="L5452">
        <f>_xlfn.BINOM.INV(BinomTrials,_xlfn.GAMMA.INV(Table3[[#This Row],[RV gamma]],GammaShape2,GammaRate2)/BinomTrials,Table3[[#This Row],[RV binom]])</f>
        <v>1</v>
      </c>
      <c r="M5452" s="1">
        <f>Table3[[#This Row],[Risk 2 simulated occurences]]*_xlfn.LOGNORM.INV(Table3[[#This Row],[RV lognorm]],(LN(ImpLow2)+LN(ImpUp2))/2,(LN(ImpUp2)-LN(ImpLow2))/3.29)</f>
        <v>927450.3428236217</v>
      </c>
    </row>
    <row r="5453" spans="7:13">
      <c r="G5453">
        <v>9.6909266010350201E-2</v>
      </c>
      <c r="H5453">
        <v>0.29488787906937669</v>
      </c>
      <c r="I5453">
        <v>0.49286649212840317</v>
      </c>
      <c r="J5453">
        <f>_xlfn.BINOM.INV(BinomTrials,_xlfn.GAMMA.INV(Table3[[#This Row],[RV gamma]],GammaShape1,GammaRate1)/BinomTrials,Table3[[#This Row],[RV binom]])</f>
        <v>0</v>
      </c>
      <c r="K5453" s="1">
        <f>Table3[[#This Row],[Risk 1 Simulated occurences]]*_xlfn.LOGNORM.INV(Table3[[#This Row],[RV lognorm]],(LN(ImpLow1)+LN(ImpUp1))/2,(LN(ImpUp1)-LN(ImpLow1))/3.29)</f>
        <v>0</v>
      </c>
      <c r="L5453">
        <f>_xlfn.BINOM.INV(BinomTrials,_xlfn.GAMMA.INV(Table3[[#This Row],[RV gamma]],GammaShape2,GammaRate2)/BinomTrials,Table3[[#This Row],[RV binom]])</f>
        <v>0</v>
      </c>
      <c r="M5453" s="1">
        <f>Table3[[#This Row],[Risk 2 simulated occurences]]*_xlfn.LOGNORM.INV(Table3[[#This Row],[RV lognorm]],(LN(ImpLow2)+LN(ImpUp2))/2,(LN(ImpUp2)-LN(ImpLow2))/3.29)</f>
        <v>0</v>
      </c>
    </row>
    <row r="5454" spans="7:13">
      <c r="G5454">
        <v>0.75403383595591122</v>
      </c>
      <c r="H5454">
        <v>0.18058351901387029</v>
      </c>
      <c r="I5454">
        <v>0.6071332020718293</v>
      </c>
      <c r="J5454">
        <f>_xlfn.BINOM.INV(BinomTrials,_xlfn.GAMMA.INV(Table3[[#This Row],[RV gamma]],GammaShape1,GammaRate1)/BinomTrials,Table3[[#This Row],[RV binom]])</f>
        <v>0</v>
      </c>
      <c r="K5454" s="1">
        <f>Table3[[#This Row],[Risk 1 Simulated occurences]]*_xlfn.LOGNORM.INV(Table3[[#This Row],[RV lognorm]],(LN(ImpLow1)+LN(ImpUp1))/2,(LN(ImpUp1)-LN(ImpLow1))/3.29)</f>
        <v>0</v>
      </c>
      <c r="L5454">
        <f>_xlfn.BINOM.INV(BinomTrials,_xlfn.GAMMA.INV(Table3[[#This Row],[RV gamma]],GammaShape2,GammaRate2)/BinomTrials,Table3[[#This Row],[RV binom]])</f>
        <v>0</v>
      </c>
      <c r="M5454" s="1">
        <f>Table3[[#This Row],[Risk 2 simulated occurences]]*_xlfn.LOGNORM.INV(Table3[[#This Row],[RV lognorm]],(LN(ImpLow2)+LN(ImpUp2))/2,(LN(ImpUp2)-LN(ImpLow2))/3.29)</f>
        <v>0</v>
      </c>
    </row>
    <row r="5455" spans="7:13">
      <c r="G5455">
        <v>4.6680911000203766E-2</v>
      </c>
      <c r="H5455">
        <v>6.7204066117854816E-2</v>
      </c>
      <c r="I5455">
        <v>8.7727221235505873E-2</v>
      </c>
      <c r="J5455">
        <f>_xlfn.BINOM.INV(BinomTrials,_xlfn.GAMMA.INV(Table3[[#This Row],[RV gamma]],GammaShape1,GammaRate1)/BinomTrials,Table3[[#This Row],[RV binom]])</f>
        <v>0</v>
      </c>
      <c r="K5455" s="1">
        <f>Table3[[#This Row],[Risk 1 Simulated occurences]]*_xlfn.LOGNORM.INV(Table3[[#This Row],[RV lognorm]],(LN(ImpLow1)+LN(ImpUp1))/2,(LN(ImpUp1)-LN(ImpLow1))/3.29)</f>
        <v>0</v>
      </c>
      <c r="L5455">
        <f>_xlfn.BINOM.INV(BinomTrials,_xlfn.GAMMA.INV(Table3[[#This Row],[RV gamma]],GammaShape2,GammaRate2)/BinomTrials,Table3[[#This Row],[RV binom]])</f>
        <v>0</v>
      </c>
      <c r="M5455" s="1">
        <f>Table3[[#This Row],[Risk 2 simulated occurences]]*_xlfn.LOGNORM.INV(Table3[[#This Row],[RV lognorm]],(LN(ImpLow2)+LN(ImpUp2))/2,(LN(ImpUp2)-LN(ImpLow2))/3.29)</f>
        <v>0</v>
      </c>
    </row>
    <row r="5456" spans="7:13">
      <c r="G5456">
        <v>0.56607118042468618</v>
      </c>
      <c r="H5456">
        <v>0.4987392427859545</v>
      </c>
      <c r="I5456">
        <v>0.43140730514722286</v>
      </c>
      <c r="J5456">
        <f>_xlfn.BINOM.INV(BinomTrials,_xlfn.GAMMA.INV(Table3[[#This Row],[RV gamma]],GammaShape1,GammaRate1)/BinomTrials,Table3[[#This Row],[RV binom]])</f>
        <v>0</v>
      </c>
      <c r="K5456" s="1">
        <f>Table3[[#This Row],[Risk 1 Simulated occurences]]*_xlfn.LOGNORM.INV(Table3[[#This Row],[RV lognorm]],(LN(ImpLow1)+LN(ImpUp1))/2,(LN(ImpUp1)-LN(ImpLow1))/3.29)</f>
        <v>0</v>
      </c>
      <c r="L5456">
        <f>_xlfn.BINOM.INV(BinomTrials,_xlfn.GAMMA.INV(Table3[[#This Row],[RV gamma]],GammaShape2,GammaRate2)/BinomTrials,Table3[[#This Row],[RV binom]])</f>
        <v>0</v>
      </c>
      <c r="M5456" s="1">
        <f>Table3[[#This Row],[Risk 2 simulated occurences]]*_xlfn.LOGNORM.INV(Table3[[#This Row],[RV lognorm]],(LN(ImpLow2)+LN(ImpUp2))/2,(LN(ImpUp2)-LN(ImpLow2))/3.29)</f>
        <v>0</v>
      </c>
    </row>
    <row r="5457" spans="7:13">
      <c r="G5457">
        <v>0.95832939769994907</v>
      </c>
      <c r="H5457">
        <v>0.31045350353720297</v>
      </c>
      <c r="I5457">
        <v>0.66257760937445687</v>
      </c>
      <c r="J5457">
        <f>_xlfn.BINOM.INV(BinomTrials,_xlfn.GAMMA.INV(Table3[[#This Row],[RV gamma]],GammaShape1,GammaRate1)/BinomTrials,Table3[[#This Row],[RV binom]])</f>
        <v>0</v>
      </c>
      <c r="K5457" s="1">
        <f>Table3[[#This Row],[Risk 1 Simulated occurences]]*_xlfn.LOGNORM.INV(Table3[[#This Row],[RV lognorm]],(LN(ImpLow1)+LN(ImpUp1))/2,(LN(ImpUp1)-LN(ImpLow1))/3.29)</f>
        <v>0</v>
      </c>
      <c r="L5457">
        <f>_xlfn.BINOM.INV(BinomTrials,_xlfn.GAMMA.INV(Table3[[#This Row],[RV gamma]],GammaShape2,GammaRate2)/BinomTrials,Table3[[#This Row],[RV binom]])</f>
        <v>0</v>
      </c>
      <c r="M5457" s="1">
        <f>Table3[[#This Row],[Risk 2 simulated occurences]]*_xlfn.LOGNORM.INV(Table3[[#This Row],[RV lognorm]],(LN(ImpLow2)+LN(ImpUp2))/2,(LN(ImpUp2)-LN(ImpLow2))/3.29)</f>
        <v>0</v>
      </c>
    </row>
    <row r="5458" spans="7:13">
      <c r="G5458">
        <v>0.64218714304370206</v>
      </c>
      <c r="H5458">
        <v>0.79203394977004915</v>
      </c>
      <c r="I5458">
        <v>0.94188075649639624</v>
      </c>
      <c r="J5458">
        <f>_xlfn.BINOM.INV(BinomTrials,_xlfn.GAMMA.INV(Table3[[#This Row],[RV gamma]],GammaShape1,GammaRate1)/BinomTrials,Table3[[#This Row],[RV binom]])</f>
        <v>1</v>
      </c>
      <c r="K5458" s="1">
        <f>Table3[[#This Row],[Risk 1 Simulated occurences]]*_xlfn.LOGNORM.INV(Table3[[#This Row],[RV lognorm]],(LN(ImpLow1)+LN(ImpUp1))/2,(LN(ImpUp1)-LN(ImpLow1))/3.29)</f>
        <v>94936.790407143169</v>
      </c>
      <c r="L5458">
        <f>_xlfn.BINOM.INV(BinomTrials,_xlfn.GAMMA.INV(Table3[[#This Row],[RV gamma]],GammaShape2,GammaRate2)/BinomTrials,Table3[[#This Row],[RV binom]])</f>
        <v>0</v>
      </c>
      <c r="M5458" s="1">
        <f>Table3[[#This Row],[Risk 2 simulated occurences]]*_xlfn.LOGNORM.INV(Table3[[#This Row],[RV lognorm]],(LN(ImpLow2)+LN(ImpUp2))/2,(LN(ImpUp2)-LN(ImpLow2))/3.29)</f>
        <v>0</v>
      </c>
    </row>
    <row r="5459" spans="7:13">
      <c r="G5459">
        <v>0.23931313550067745</v>
      </c>
      <c r="H5459">
        <v>0.71459378521637706</v>
      </c>
      <c r="I5459">
        <v>0.18987443493207656</v>
      </c>
      <c r="J5459">
        <f>_xlfn.BINOM.INV(BinomTrials,_xlfn.GAMMA.INV(Table3[[#This Row],[RV gamma]],GammaShape1,GammaRate1)/BinomTrials,Table3[[#This Row],[RV binom]])</f>
        <v>1</v>
      </c>
      <c r="K5459" s="1">
        <f>Table3[[#This Row],[Risk 1 Simulated occurences]]*_xlfn.LOGNORM.INV(Table3[[#This Row],[RV lognorm]],(LN(ImpLow1)+LN(ImpUp1))/2,(LN(ImpUp1)-LN(ImpLow1))/3.29)</f>
        <v>17101.001638343729</v>
      </c>
      <c r="L5459">
        <f>_xlfn.BINOM.INV(BinomTrials,_xlfn.GAMMA.INV(Table3[[#This Row],[RV gamma]],GammaShape2,GammaRate2)/BinomTrials,Table3[[#This Row],[RV binom]])</f>
        <v>0</v>
      </c>
      <c r="M5459" s="1">
        <f>Table3[[#This Row],[Risk 2 simulated occurences]]*_xlfn.LOGNORM.INV(Table3[[#This Row],[RV lognorm]],(LN(ImpLow2)+LN(ImpUp2))/2,(LN(ImpUp2)-LN(ImpLow2))/3.29)</f>
        <v>0</v>
      </c>
    </row>
    <row r="5460" spans="7:13">
      <c r="G5460">
        <v>0.13586835988604853</v>
      </c>
      <c r="H5460">
        <v>0.17774813164852007</v>
      </c>
      <c r="I5460">
        <v>0.21962790341099162</v>
      </c>
      <c r="J5460">
        <f>_xlfn.BINOM.INV(BinomTrials,_xlfn.GAMMA.INV(Table3[[#This Row],[RV gamma]],GammaShape1,GammaRate1)/BinomTrials,Table3[[#This Row],[RV binom]])</f>
        <v>0</v>
      </c>
      <c r="K5460" s="1">
        <f>Table3[[#This Row],[Risk 1 Simulated occurences]]*_xlfn.LOGNORM.INV(Table3[[#This Row],[RV lognorm]],(LN(ImpLow1)+LN(ImpUp1))/2,(LN(ImpUp1)-LN(ImpLow1))/3.29)</f>
        <v>0</v>
      </c>
      <c r="L5460">
        <f>_xlfn.BINOM.INV(BinomTrials,_xlfn.GAMMA.INV(Table3[[#This Row],[RV gamma]],GammaShape2,GammaRate2)/BinomTrials,Table3[[#This Row],[RV binom]])</f>
        <v>0</v>
      </c>
      <c r="M5460" s="1">
        <f>Table3[[#This Row],[Risk 2 simulated occurences]]*_xlfn.LOGNORM.INV(Table3[[#This Row],[RV lognorm]],(LN(ImpLow2)+LN(ImpUp2))/2,(LN(ImpUp2)-LN(ImpLow2))/3.29)</f>
        <v>0</v>
      </c>
    </row>
    <row r="5461" spans="7:13">
      <c r="G5461">
        <v>0.53952460481763098</v>
      </c>
      <c r="H5461">
        <v>0.41284861667680023</v>
      </c>
      <c r="I5461">
        <v>0.28617262853596948</v>
      </c>
      <c r="J5461">
        <f>_xlfn.BINOM.INV(BinomTrials,_xlfn.GAMMA.INV(Table3[[#This Row],[RV gamma]],GammaShape1,GammaRate1)/BinomTrials,Table3[[#This Row],[RV binom]])</f>
        <v>0</v>
      </c>
      <c r="K5461" s="1">
        <f>Table3[[#This Row],[Risk 1 Simulated occurences]]*_xlfn.LOGNORM.INV(Table3[[#This Row],[RV lognorm]],(LN(ImpLow1)+LN(ImpUp1))/2,(LN(ImpUp1)-LN(ImpLow1))/3.29)</f>
        <v>0</v>
      </c>
      <c r="L5461">
        <f>_xlfn.BINOM.INV(BinomTrials,_xlfn.GAMMA.INV(Table3[[#This Row],[RV gamma]],GammaShape2,GammaRate2)/BinomTrials,Table3[[#This Row],[RV binom]])</f>
        <v>0</v>
      </c>
      <c r="M5461" s="1">
        <f>Table3[[#This Row],[Risk 2 simulated occurences]]*_xlfn.LOGNORM.INV(Table3[[#This Row],[RV lognorm]],(LN(ImpLow2)+LN(ImpUp2))/2,(LN(ImpUp2)-LN(ImpLow2))/3.29)</f>
        <v>0</v>
      </c>
    </row>
    <row r="5462" spans="7:13">
      <c r="G5462">
        <v>0.79003316992429695</v>
      </c>
      <c r="H5462">
        <v>0.74670048698163616</v>
      </c>
      <c r="I5462">
        <v>0.70336780403897525</v>
      </c>
      <c r="J5462">
        <f>_xlfn.BINOM.INV(BinomTrials,_xlfn.GAMMA.INV(Table3[[#This Row],[RV gamma]],GammaShape1,GammaRate1)/BinomTrials,Table3[[#This Row],[RV binom]])</f>
        <v>1</v>
      </c>
      <c r="K5462" s="1">
        <f>Table3[[#This Row],[Risk 1 Simulated occurences]]*_xlfn.LOGNORM.INV(Table3[[#This Row],[RV lognorm]],(LN(ImpLow1)+LN(ImpUp1))/2,(LN(ImpUp1)-LN(ImpLow1))/3.29)</f>
        <v>45956.1799993147</v>
      </c>
      <c r="L5462">
        <f>_xlfn.BINOM.INV(BinomTrials,_xlfn.GAMMA.INV(Table3[[#This Row],[RV gamma]],GammaShape2,GammaRate2)/BinomTrials,Table3[[#This Row],[RV binom]])</f>
        <v>0</v>
      </c>
      <c r="M5462" s="1">
        <f>Table3[[#This Row],[Risk 2 simulated occurences]]*_xlfn.LOGNORM.INV(Table3[[#This Row],[RV lognorm]],(LN(ImpLow2)+LN(ImpUp2))/2,(LN(ImpUp2)-LN(ImpLow2))/3.29)</f>
        <v>0</v>
      </c>
    </row>
    <row r="5463" spans="7:13">
      <c r="G5463">
        <v>8.7486917659401392E-2</v>
      </c>
      <c r="H5463">
        <v>0.79508470035860535</v>
      </c>
      <c r="I5463">
        <v>0.50268248305780927</v>
      </c>
      <c r="J5463">
        <f>_xlfn.BINOM.INV(BinomTrials,_xlfn.GAMMA.INV(Table3[[#This Row],[RV gamma]],GammaShape1,GammaRate1)/BinomTrials,Table3[[#This Row],[RV binom]])</f>
        <v>1</v>
      </c>
      <c r="K5463" s="1">
        <f>Table3[[#This Row],[Risk 1 Simulated occurences]]*_xlfn.LOGNORM.INV(Table3[[#This Row],[RV lognorm]],(LN(ImpLow1)+LN(ImpUp1))/2,(LN(ImpUp1)-LN(ImpLow1))/3.29)</f>
        <v>31771.943437131002</v>
      </c>
      <c r="L5463">
        <f>_xlfn.BINOM.INV(BinomTrials,_xlfn.GAMMA.INV(Table3[[#This Row],[RV gamma]],GammaShape2,GammaRate2)/BinomTrials,Table3[[#This Row],[RV binom]])</f>
        <v>0</v>
      </c>
      <c r="M5463" s="1">
        <f>Table3[[#This Row],[Risk 2 simulated occurences]]*_xlfn.LOGNORM.INV(Table3[[#This Row],[RV lognorm]],(LN(ImpLow2)+LN(ImpUp2))/2,(LN(ImpUp2)-LN(ImpLow2))/3.29)</f>
        <v>0</v>
      </c>
    </row>
    <row r="5464" spans="7:13">
      <c r="G5464">
        <v>0.3926251015591552</v>
      </c>
      <c r="H5464">
        <v>0.98855892707992299</v>
      </c>
      <c r="I5464">
        <v>0.58449275260069067</v>
      </c>
      <c r="J5464">
        <f>_xlfn.BINOM.INV(BinomTrials,_xlfn.GAMMA.INV(Table3[[#This Row],[RV gamma]],GammaShape1,GammaRate1)/BinomTrials,Table3[[#This Row],[RV binom]])</f>
        <v>3</v>
      </c>
      <c r="K5464" s="1">
        <f>Table3[[#This Row],[Risk 1 Simulated occurences]]*_xlfn.LOGNORM.INV(Table3[[#This Row],[RV lognorm]],(LN(ImpLow1)+LN(ImpUp1))/2,(LN(ImpUp1)-LN(ImpLow1))/3.29)</f>
        <v>110150.0416983333</v>
      </c>
      <c r="L5464">
        <f>_xlfn.BINOM.INV(BinomTrials,_xlfn.GAMMA.INV(Table3[[#This Row],[RV gamma]],GammaShape2,GammaRate2)/BinomTrials,Table3[[#This Row],[RV binom]])</f>
        <v>2</v>
      </c>
      <c r="M5464" s="1">
        <f>Table3[[#This Row],[Risk 2 simulated occurences]]*_xlfn.LOGNORM.INV(Table3[[#This Row],[RV lognorm]],(LN(ImpLow2)+LN(ImpUp2))/2,(LN(ImpUp2)-LN(ImpLow2))/3.29)</f>
        <v>7343336.1132222228</v>
      </c>
    </row>
    <row r="5465" spans="7:13">
      <c r="G5465">
        <v>0.85008190472148448</v>
      </c>
      <c r="H5465">
        <v>0.70988743226504303</v>
      </c>
      <c r="I5465">
        <v>0.56969295980860146</v>
      </c>
      <c r="J5465">
        <f>_xlfn.BINOM.INV(BinomTrials,_xlfn.GAMMA.INV(Table3[[#This Row],[RV gamma]],GammaShape1,GammaRate1)/BinomTrials,Table3[[#This Row],[RV binom]])</f>
        <v>1</v>
      </c>
      <c r="K5465" s="1">
        <f>Table3[[#This Row],[Risk 1 Simulated occurences]]*_xlfn.LOGNORM.INV(Table3[[#This Row],[RV lognorm]],(LN(ImpLow1)+LN(ImpUp1))/2,(LN(ImpUp1)-LN(ImpLow1))/3.29)</f>
        <v>35757.865474470862</v>
      </c>
      <c r="L5465">
        <f>_xlfn.BINOM.INV(BinomTrials,_xlfn.GAMMA.INV(Table3[[#This Row],[RV gamma]],GammaShape2,GammaRate2)/BinomTrials,Table3[[#This Row],[RV binom]])</f>
        <v>0</v>
      </c>
      <c r="M5465" s="1">
        <f>Table3[[#This Row],[Risk 2 simulated occurences]]*_xlfn.LOGNORM.INV(Table3[[#This Row],[RV lognorm]],(LN(ImpLow2)+LN(ImpUp2))/2,(LN(ImpUp2)-LN(ImpLow2))/3.29)</f>
        <v>0</v>
      </c>
    </row>
    <row r="5466" spans="7:13">
      <c r="G5466">
        <v>0.32657265398957425</v>
      </c>
      <c r="H5466">
        <v>7.8074078577605108E-2</v>
      </c>
      <c r="I5466">
        <v>0.829575503165636</v>
      </c>
      <c r="J5466">
        <f>_xlfn.BINOM.INV(BinomTrials,_xlfn.GAMMA.INV(Table3[[#This Row],[RV gamma]],GammaShape1,GammaRate1)/BinomTrials,Table3[[#This Row],[RV binom]])</f>
        <v>0</v>
      </c>
      <c r="K5466" s="1">
        <f>Table3[[#This Row],[Risk 1 Simulated occurences]]*_xlfn.LOGNORM.INV(Table3[[#This Row],[RV lognorm]],(LN(ImpLow1)+LN(ImpUp1))/2,(LN(ImpUp1)-LN(ImpLow1))/3.29)</f>
        <v>0</v>
      </c>
      <c r="L5466">
        <f>_xlfn.BINOM.INV(BinomTrials,_xlfn.GAMMA.INV(Table3[[#This Row],[RV gamma]],GammaShape2,GammaRate2)/BinomTrials,Table3[[#This Row],[RV binom]])</f>
        <v>0</v>
      </c>
      <c r="M5466" s="1">
        <f>Table3[[#This Row],[Risk 2 simulated occurences]]*_xlfn.LOGNORM.INV(Table3[[#This Row],[RV lognorm]],(LN(ImpLow2)+LN(ImpUp2))/2,(LN(ImpUp2)-LN(ImpLow2))/3.29)</f>
        <v>0</v>
      </c>
    </row>
    <row r="5467" spans="7:13">
      <c r="G5467">
        <v>0.70659560277433864</v>
      </c>
      <c r="H5467">
        <v>0.19103865380912957</v>
      </c>
      <c r="I5467">
        <v>0.67548170484392056</v>
      </c>
      <c r="J5467">
        <f>_xlfn.BINOM.INV(BinomTrials,_xlfn.GAMMA.INV(Table3[[#This Row],[RV gamma]],GammaShape1,GammaRate1)/BinomTrials,Table3[[#This Row],[RV binom]])</f>
        <v>0</v>
      </c>
      <c r="K5467" s="1">
        <f>Table3[[#This Row],[Risk 1 Simulated occurences]]*_xlfn.LOGNORM.INV(Table3[[#This Row],[RV lognorm]],(LN(ImpLow1)+LN(ImpUp1))/2,(LN(ImpUp1)-LN(ImpLow1))/3.29)</f>
        <v>0</v>
      </c>
      <c r="L5467">
        <f>_xlfn.BINOM.INV(BinomTrials,_xlfn.GAMMA.INV(Table3[[#This Row],[RV gamma]],GammaShape2,GammaRate2)/BinomTrials,Table3[[#This Row],[RV binom]])</f>
        <v>0</v>
      </c>
      <c r="M5467" s="1">
        <f>Table3[[#This Row],[Risk 2 simulated occurences]]*_xlfn.LOGNORM.INV(Table3[[#This Row],[RV lognorm]],(LN(ImpLow2)+LN(ImpUp2))/2,(LN(ImpUp2)-LN(ImpLow2))/3.29)</f>
        <v>0</v>
      </c>
    </row>
    <row r="5468" spans="7:13">
      <c r="G5468">
        <v>0.75229582830904784</v>
      </c>
      <c r="H5468">
        <v>0.7866545700405978</v>
      </c>
      <c r="I5468">
        <v>0.82101331177214776</v>
      </c>
      <c r="J5468">
        <f>_xlfn.BINOM.INV(BinomTrials,_xlfn.GAMMA.INV(Table3[[#This Row],[RV gamma]],GammaShape1,GammaRate1)/BinomTrials,Table3[[#This Row],[RV binom]])</f>
        <v>1</v>
      </c>
      <c r="K5468" s="1">
        <f>Table3[[#This Row],[Risk 1 Simulated occurences]]*_xlfn.LOGNORM.INV(Table3[[#This Row],[RV lognorm]],(LN(ImpLow1)+LN(ImpUp1))/2,(LN(ImpUp1)-LN(ImpLow1))/3.29)</f>
        <v>60173.091365639564</v>
      </c>
      <c r="L5468">
        <f>_xlfn.BINOM.INV(BinomTrials,_xlfn.GAMMA.INV(Table3[[#This Row],[RV gamma]],GammaShape2,GammaRate2)/BinomTrials,Table3[[#This Row],[RV binom]])</f>
        <v>0</v>
      </c>
      <c r="M5468" s="1">
        <f>Table3[[#This Row],[Risk 2 simulated occurences]]*_xlfn.LOGNORM.INV(Table3[[#This Row],[RV lognorm]],(LN(ImpLow2)+LN(ImpUp2))/2,(LN(ImpUp2)-LN(ImpLow2))/3.29)</f>
        <v>0</v>
      </c>
    </row>
    <row r="5469" spans="7:13">
      <c r="G5469">
        <v>0.83598639016784093</v>
      </c>
      <c r="H5469">
        <v>0.30335867232799468</v>
      </c>
      <c r="I5469">
        <v>0.77073095448814843</v>
      </c>
      <c r="J5469">
        <f>_xlfn.BINOM.INV(BinomTrials,_xlfn.GAMMA.INV(Table3[[#This Row],[RV gamma]],GammaShape1,GammaRate1)/BinomTrials,Table3[[#This Row],[RV binom]])</f>
        <v>0</v>
      </c>
      <c r="K5469" s="1">
        <f>Table3[[#This Row],[Risk 1 Simulated occurences]]*_xlfn.LOGNORM.INV(Table3[[#This Row],[RV lognorm]],(LN(ImpLow1)+LN(ImpUp1))/2,(LN(ImpUp1)-LN(ImpLow1))/3.29)</f>
        <v>0</v>
      </c>
      <c r="L5469">
        <f>_xlfn.BINOM.INV(BinomTrials,_xlfn.GAMMA.INV(Table3[[#This Row],[RV gamma]],GammaShape2,GammaRate2)/BinomTrials,Table3[[#This Row],[RV binom]])</f>
        <v>0</v>
      </c>
      <c r="M5469" s="1">
        <f>Table3[[#This Row],[Risk 2 simulated occurences]]*_xlfn.LOGNORM.INV(Table3[[#This Row],[RV lognorm]],(LN(ImpLow2)+LN(ImpUp2))/2,(LN(ImpUp2)-LN(ImpLow2))/3.29)</f>
        <v>0</v>
      </c>
    </row>
    <row r="5470" spans="7:13">
      <c r="G5470">
        <v>0.42325955090264766</v>
      </c>
      <c r="H5470">
        <v>0.54920581660662116</v>
      </c>
      <c r="I5470">
        <v>0.67515208231059465</v>
      </c>
      <c r="J5470">
        <f>_xlfn.BINOM.INV(BinomTrials,_xlfn.GAMMA.INV(Table3[[#This Row],[RV gamma]],GammaShape1,GammaRate1)/BinomTrials,Table3[[#This Row],[RV binom]])</f>
        <v>0</v>
      </c>
      <c r="K5470" s="1">
        <f>Table3[[#This Row],[Risk 1 Simulated occurences]]*_xlfn.LOGNORM.INV(Table3[[#This Row],[RV lognorm]],(LN(ImpLow1)+LN(ImpUp1))/2,(LN(ImpUp1)-LN(ImpLow1))/3.29)</f>
        <v>0</v>
      </c>
      <c r="L5470">
        <f>_xlfn.BINOM.INV(BinomTrials,_xlfn.GAMMA.INV(Table3[[#This Row],[RV gamma]],GammaShape2,GammaRate2)/BinomTrials,Table3[[#This Row],[RV binom]])</f>
        <v>0</v>
      </c>
      <c r="M5470" s="1">
        <f>Table3[[#This Row],[Risk 2 simulated occurences]]*_xlfn.LOGNORM.INV(Table3[[#This Row],[RV lognorm]],(LN(ImpLow2)+LN(ImpUp2))/2,(LN(ImpUp2)-LN(ImpLow2))/3.29)</f>
        <v>0</v>
      </c>
    </row>
    <row r="5471" spans="7:13">
      <c r="G5471">
        <v>0.72327202079970021</v>
      </c>
      <c r="H5471">
        <v>0.50215970748204719</v>
      </c>
      <c r="I5471">
        <v>0.28104739416439428</v>
      </c>
      <c r="J5471">
        <f>_xlfn.BINOM.INV(BinomTrials,_xlfn.GAMMA.INV(Table3[[#This Row],[RV gamma]],GammaShape1,GammaRate1)/BinomTrials,Table3[[#This Row],[RV binom]])</f>
        <v>0</v>
      </c>
      <c r="K5471" s="1">
        <f>Table3[[#This Row],[Risk 1 Simulated occurences]]*_xlfn.LOGNORM.INV(Table3[[#This Row],[RV lognorm]],(LN(ImpLow1)+LN(ImpUp1))/2,(LN(ImpUp1)-LN(ImpLow1))/3.29)</f>
        <v>0</v>
      </c>
      <c r="L5471">
        <f>_xlfn.BINOM.INV(BinomTrials,_xlfn.GAMMA.INV(Table3[[#This Row],[RV gamma]],GammaShape2,GammaRate2)/BinomTrials,Table3[[#This Row],[RV binom]])</f>
        <v>0</v>
      </c>
      <c r="M5471" s="1">
        <f>Table3[[#This Row],[Risk 2 simulated occurences]]*_xlfn.LOGNORM.INV(Table3[[#This Row],[RV lognorm]],(LN(ImpLow2)+LN(ImpUp2))/2,(LN(ImpUp2)-LN(ImpLow2))/3.29)</f>
        <v>0</v>
      </c>
    </row>
    <row r="5472" spans="7:13">
      <c r="G5472">
        <v>3.2853580560932669E-2</v>
      </c>
      <c r="H5472">
        <v>0.79820365076800981</v>
      </c>
      <c r="I5472">
        <v>0.56355372097508694</v>
      </c>
      <c r="J5472">
        <f>_xlfn.BINOM.INV(BinomTrials,_xlfn.GAMMA.INV(Table3[[#This Row],[RV gamma]],GammaShape1,GammaRate1)/BinomTrials,Table3[[#This Row],[RV binom]])</f>
        <v>1</v>
      </c>
      <c r="K5472" s="1">
        <f>Table3[[#This Row],[Risk 1 Simulated occurences]]*_xlfn.LOGNORM.INV(Table3[[#This Row],[RV lognorm]],(LN(ImpLow1)+LN(ImpUp1))/2,(LN(ImpUp1)-LN(ImpLow1))/3.29)</f>
        <v>35369.407751711769</v>
      </c>
      <c r="L5472">
        <f>_xlfn.BINOM.INV(BinomTrials,_xlfn.GAMMA.INV(Table3[[#This Row],[RV gamma]],GammaShape2,GammaRate2)/BinomTrials,Table3[[#This Row],[RV binom]])</f>
        <v>0</v>
      </c>
      <c r="M5472" s="1">
        <f>Table3[[#This Row],[Risk 2 simulated occurences]]*_xlfn.LOGNORM.INV(Table3[[#This Row],[RV lognorm]],(LN(ImpLow2)+LN(ImpUp2))/2,(LN(ImpUp2)-LN(ImpLow2))/3.29)</f>
        <v>0</v>
      </c>
    </row>
    <row r="5473" spans="7:13">
      <c r="G5473">
        <v>0.17012848759541682</v>
      </c>
      <c r="H5473">
        <v>0.40875845794042498</v>
      </c>
      <c r="I5473">
        <v>0.64738842828543319</v>
      </c>
      <c r="J5473">
        <f>_xlfn.BINOM.INV(BinomTrials,_xlfn.GAMMA.INV(Table3[[#This Row],[RV gamma]],GammaShape1,GammaRate1)/BinomTrials,Table3[[#This Row],[RV binom]])</f>
        <v>0</v>
      </c>
      <c r="K5473" s="1">
        <f>Table3[[#This Row],[Risk 1 Simulated occurences]]*_xlfn.LOGNORM.INV(Table3[[#This Row],[RV lognorm]],(LN(ImpLow1)+LN(ImpUp1))/2,(LN(ImpUp1)-LN(ImpLow1))/3.29)</f>
        <v>0</v>
      </c>
      <c r="L5473">
        <f>_xlfn.BINOM.INV(BinomTrials,_xlfn.GAMMA.INV(Table3[[#This Row],[RV gamma]],GammaShape2,GammaRate2)/BinomTrials,Table3[[#This Row],[RV binom]])</f>
        <v>0</v>
      </c>
      <c r="M5473" s="1">
        <f>Table3[[#This Row],[Risk 2 simulated occurences]]*_xlfn.LOGNORM.INV(Table3[[#This Row],[RV lognorm]],(LN(ImpLow2)+LN(ImpUp2))/2,(LN(ImpUp2)-LN(ImpLow2))/3.29)</f>
        <v>0</v>
      </c>
    </row>
    <row r="5474" spans="7:13">
      <c r="G5474">
        <v>0.34949101617070427</v>
      </c>
      <c r="H5474">
        <v>3.4026047230710297E-3</v>
      </c>
      <c r="I5474">
        <v>0.65731419327543783</v>
      </c>
      <c r="J5474">
        <f>_xlfn.BINOM.INV(BinomTrials,_xlfn.GAMMA.INV(Table3[[#This Row],[RV gamma]],GammaShape1,GammaRate1)/BinomTrials,Table3[[#This Row],[RV binom]])</f>
        <v>0</v>
      </c>
      <c r="K5474" s="1">
        <f>Table3[[#This Row],[Risk 1 Simulated occurences]]*_xlfn.LOGNORM.INV(Table3[[#This Row],[RV lognorm]],(LN(ImpLow1)+LN(ImpUp1))/2,(LN(ImpUp1)-LN(ImpLow1))/3.29)</f>
        <v>0</v>
      </c>
      <c r="L5474">
        <f>_xlfn.BINOM.INV(BinomTrials,_xlfn.GAMMA.INV(Table3[[#This Row],[RV gamma]],GammaShape2,GammaRate2)/BinomTrials,Table3[[#This Row],[RV binom]])</f>
        <v>0</v>
      </c>
      <c r="M5474" s="1">
        <f>Table3[[#This Row],[Risk 2 simulated occurences]]*_xlfn.LOGNORM.INV(Table3[[#This Row],[RV lognorm]],(LN(ImpLow2)+LN(ImpUp2))/2,(LN(ImpUp2)-LN(ImpLow2))/3.29)</f>
        <v>0</v>
      </c>
    </row>
    <row r="5475" spans="7:13">
      <c r="G5475">
        <v>0.89550878102682008</v>
      </c>
      <c r="H5475">
        <v>0.18757758065479696</v>
      </c>
      <c r="I5475">
        <v>0.47964638028277379</v>
      </c>
      <c r="J5475">
        <f>_xlfn.BINOM.INV(BinomTrials,_xlfn.GAMMA.INV(Table3[[#This Row],[RV gamma]],GammaShape1,GammaRate1)/BinomTrials,Table3[[#This Row],[RV binom]])</f>
        <v>0</v>
      </c>
      <c r="K5475" s="1">
        <f>Table3[[#This Row],[Risk 1 Simulated occurences]]*_xlfn.LOGNORM.INV(Table3[[#This Row],[RV lognorm]],(LN(ImpLow1)+LN(ImpUp1))/2,(LN(ImpUp1)-LN(ImpLow1))/3.29)</f>
        <v>0</v>
      </c>
      <c r="L5475">
        <f>_xlfn.BINOM.INV(BinomTrials,_xlfn.GAMMA.INV(Table3[[#This Row],[RV gamma]],GammaShape2,GammaRate2)/BinomTrials,Table3[[#This Row],[RV binom]])</f>
        <v>0</v>
      </c>
      <c r="M5475" s="1">
        <f>Table3[[#This Row],[Risk 2 simulated occurences]]*_xlfn.LOGNORM.INV(Table3[[#This Row],[RV lognorm]],(LN(ImpLow2)+LN(ImpUp2))/2,(LN(ImpUp2)-LN(ImpLow2))/3.29)</f>
        <v>0</v>
      </c>
    </row>
    <row r="5476" spans="7:13">
      <c r="G5476">
        <v>0.81608271776516117</v>
      </c>
      <c r="H5476">
        <v>0.61639806517232121</v>
      </c>
      <c r="I5476">
        <v>0.41671341257948119</v>
      </c>
      <c r="J5476">
        <f>_xlfn.BINOM.INV(BinomTrials,_xlfn.GAMMA.INV(Table3[[#This Row],[RV gamma]],GammaShape1,GammaRate1)/BinomTrials,Table3[[#This Row],[RV binom]])</f>
        <v>1</v>
      </c>
      <c r="K5476" s="1">
        <f>Table3[[#This Row],[Risk 1 Simulated occurences]]*_xlfn.LOGNORM.INV(Table3[[#This Row],[RV lognorm]],(LN(ImpLow1)+LN(ImpUp1))/2,(LN(ImpUp1)-LN(ImpLow1))/3.29)</f>
        <v>27294.579879641264</v>
      </c>
      <c r="L5476">
        <f>_xlfn.BINOM.INV(BinomTrials,_xlfn.GAMMA.INV(Table3[[#This Row],[RV gamma]],GammaShape2,GammaRate2)/BinomTrials,Table3[[#This Row],[RV binom]])</f>
        <v>0</v>
      </c>
      <c r="M5476" s="1">
        <f>Table3[[#This Row],[Risk 2 simulated occurences]]*_xlfn.LOGNORM.INV(Table3[[#This Row],[RV lognorm]],(LN(ImpLow2)+LN(ImpUp2))/2,(LN(ImpUp2)-LN(ImpLow2))/3.29)</f>
        <v>0</v>
      </c>
    </row>
    <row r="5477" spans="7:13">
      <c r="G5477">
        <v>0.90223747906379281</v>
      </c>
      <c r="H5477">
        <v>0.8022813512022986</v>
      </c>
      <c r="I5477">
        <v>0.70232522334080427</v>
      </c>
      <c r="J5477">
        <f>_xlfn.BINOM.INV(BinomTrials,_xlfn.GAMMA.INV(Table3[[#This Row],[RV gamma]],GammaShape1,GammaRate1)/BinomTrials,Table3[[#This Row],[RV binom]])</f>
        <v>1</v>
      </c>
      <c r="K5477" s="1">
        <f>Table3[[#This Row],[Risk 1 Simulated occurences]]*_xlfn.LOGNORM.INV(Table3[[#This Row],[RV lognorm]],(LN(ImpLow1)+LN(ImpUp1))/2,(LN(ImpUp1)-LN(ImpLow1))/3.29)</f>
        <v>45859.418243761902</v>
      </c>
      <c r="L5477">
        <f>_xlfn.BINOM.INV(BinomTrials,_xlfn.GAMMA.INV(Table3[[#This Row],[RV gamma]],GammaShape2,GammaRate2)/BinomTrials,Table3[[#This Row],[RV binom]])</f>
        <v>0</v>
      </c>
      <c r="M5477" s="1">
        <f>Table3[[#This Row],[Risk 2 simulated occurences]]*_xlfn.LOGNORM.INV(Table3[[#This Row],[RV lognorm]],(LN(ImpLow2)+LN(ImpUp2))/2,(LN(ImpUp2)-LN(ImpLow2))/3.29)</f>
        <v>0</v>
      </c>
    </row>
    <row r="5478" spans="7:13">
      <c r="G5478">
        <v>0.90531062516631122</v>
      </c>
      <c r="H5478">
        <v>0.94266965703231731</v>
      </c>
      <c r="I5478">
        <v>0.9800286888983234</v>
      </c>
      <c r="J5478">
        <f>_xlfn.BINOM.INV(BinomTrials,_xlfn.GAMMA.INV(Table3[[#This Row],[RV gamma]],GammaShape1,GammaRate1)/BinomTrials,Table3[[#This Row],[RV binom]])</f>
        <v>2</v>
      </c>
      <c r="K5478" s="1">
        <f>Table3[[#This Row],[Risk 1 Simulated occurences]]*_xlfn.LOGNORM.INV(Table3[[#This Row],[RV lognorm]],(LN(ImpLow1)+LN(ImpUp1))/2,(LN(ImpUp1)-LN(ImpLow1))/3.29)</f>
        <v>266348.33988768369</v>
      </c>
      <c r="L5478">
        <f>_xlfn.BINOM.INV(BinomTrials,_xlfn.GAMMA.INV(Table3[[#This Row],[RV gamma]],GammaShape2,GammaRate2)/BinomTrials,Table3[[#This Row],[RV binom]])</f>
        <v>1</v>
      </c>
      <c r="M5478" s="1">
        <f>Table3[[#This Row],[Risk 2 simulated occurences]]*_xlfn.LOGNORM.INV(Table3[[#This Row],[RV lognorm]],(LN(ImpLow2)+LN(ImpUp2))/2,(LN(ImpUp2)-LN(ImpLow2))/3.29)</f>
        <v>13317416.994384214</v>
      </c>
    </row>
    <row r="5479" spans="7:13">
      <c r="G5479">
        <v>0.55567717019267249</v>
      </c>
      <c r="H5479">
        <v>0.44892574215723469</v>
      </c>
      <c r="I5479">
        <v>0.34217431412179689</v>
      </c>
      <c r="J5479">
        <f>_xlfn.BINOM.INV(BinomTrials,_xlfn.GAMMA.INV(Table3[[#This Row],[RV gamma]],GammaShape1,GammaRate1)/BinomTrials,Table3[[#This Row],[RV binom]])</f>
        <v>0</v>
      </c>
      <c r="K5479" s="1">
        <f>Table3[[#This Row],[Risk 1 Simulated occurences]]*_xlfn.LOGNORM.INV(Table3[[#This Row],[RV lognorm]],(LN(ImpLow1)+LN(ImpUp1))/2,(LN(ImpUp1)-LN(ImpLow1))/3.29)</f>
        <v>0</v>
      </c>
      <c r="L5479">
        <f>_xlfn.BINOM.INV(BinomTrials,_xlfn.GAMMA.INV(Table3[[#This Row],[RV gamma]],GammaShape2,GammaRate2)/BinomTrials,Table3[[#This Row],[RV binom]])</f>
        <v>0</v>
      </c>
      <c r="M5479" s="1">
        <f>Table3[[#This Row],[Risk 2 simulated occurences]]*_xlfn.LOGNORM.INV(Table3[[#This Row],[RV lognorm]],(LN(ImpLow2)+LN(ImpUp2))/2,(LN(ImpUp2)-LN(ImpLow2))/3.29)</f>
        <v>0</v>
      </c>
    </row>
    <row r="5480" spans="7:13">
      <c r="G5480">
        <v>0.26619942824644943</v>
      </c>
      <c r="H5480">
        <v>9.4948436643438619E-2</v>
      </c>
      <c r="I5480">
        <v>0.92369744504042783</v>
      </c>
      <c r="J5480">
        <f>_xlfn.BINOM.INV(BinomTrials,_xlfn.GAMMA.INV(Table3[[#This Row],[RV gamma]],GammaShape1,GammaRate1)/BinomTrials,Table3[[#This Row],[RV binom]])</f>
        <v>0</v>
      </c>
      <c r="K5480" s="1">
        <f>Table3[[#This Row],[Risk 1 Simulated occurences]]*_xlfn.LOGNORM.INV(Table3[[#This Row],[RV lognorm]],(LN(ImpLow1)+LN(ImpUp1))/2,(LN(ImpUp1)-LN(ImpLow1))/3.29)</f>
        <v>0</v>
      </c>
      <c r="L5480">
        <f>_xlfn.BINOM.INV(BinomTrials,_xlfn.GAMMA.INV(Table3[[#This Row],[RV gamma]],GammaShape2,GammaRate2)/BinomTrials,Table3[[#This Row],[RV binom]])</f>
        <v>0</v>
      </c>
      <c r="M5480" s="1">
        <f>Table3[[#This Row],[Risk 2 simulated occurences]]*_xlfn.LOGNORM.INV(Table3[[#This Row],[RV lognorm]],(LN(ImpLow2)+LN(ImpUp2))/2,(LN(ImpUp2)-LN(ImpLow2))/3.29)</f>
        <v>0</v>
      </c>
    </row>
    <row r="5481" spans="7:13">
      <c r="G5481">
        <v>1.3790538075282488E-2</v>
      </c>
      <c r="H5481">
        <v>0.79837466627283704</v>
      </c>
      <c r="I5481">
        <v>0.58295879447039156</v>
      </c>
      <c r="J5481">
        <f>_xlfn.BINOM.INV(BinomTrials,_xlfn.GAMMA.INV(Table3[[#This Row],[RV gamma]],GammaShape1,GammaRate1)/BinomTrials,Table3[[#This Row],[RV binom]])</f>
        <v>1</v>
      </c>
      <c r="K5481" s="1">
        <f>Table3[[#This Row],[Risk 1 Simulated occurences]]*_xlfn.LOGNORM.INV(Table3[[#This Row],[RV lognorm]],(LN(ImpLow1)+LN(ImpUp1))/2,(LN(ImpUp1)-LN(ImpLow1))/3.29)</f>
        <v>36615.779219505537</v>
      </c>
      <c r="L5481">
        <f>_xlfn.BINOM.INV(BinomTrials,_xlfn.GAMMA.INV(Table3[[#This Row],[RV gamma]],GammaShape2,GammaRate2)/BinomTrials,Table3[[#This Row],[RV binom]])</f>
        <v>0</v>
      </c>
      <c r="M5481" s="1">
        <f>Table3[[#This Row],[Risk 2 simulated occurences]]*_xlfn.LOGNORM.INV(Table3[[#This Row],[RV lognorm]],(LN(ImpLow2)+LN(ImpUp2))/2,(LN(ImpUp2)-LN(ImpLow2))/3.29)</f>
        <v>0</v>
      </c>
    </row>
    <row r="5482" spans="7:13">
      <c r="G5482">
        <v>0.77757343127279233</v>
      </c>
      <c r="H5482">
        <v>0.2830160475722589</v>
      </c>
      <c r="I5482">
        <v>0.78845866387172536</v>
      </c>
      <c r="J5482">
        <f>_xlfn.BINOM.INV(BinomTrials,_xlfn.GAMMA.INV(Table3[[#This Row],[RV gamma]],GammaShape1,GammaRate1)/BinomTrials,Table3[[#This Row],[RV binom]])</f>
        <v>0</v>
      </c>
      <c r="K5482" s="1">
        <f>Table3[[#This Row],[Risk 1 Simulated occurences]]*_xlfn.LOGNORM.INV(Table3[[#This Row],[RV lognorm]],(LN(ImpLow1)+LN(ImpUp1))/2,(LN(ImpUp1)-LN(ImpLow1))/3.29)</f>
        <v>0</v>
      </c>
      <c r="L5482">
        <f>_xlfn.BINOM.INV(BinomTrials,_xlfn.GAMMA.INV(Table3[[#This Row],[RV gamma]],GammaShape2,GammaRate2)/BinomTrials,Table3[[#This Row],[RV binom]])</f>
        <v>0</v>
      </c>
      <c r="M5482" s="1">
        <f>Table3[[#This Row],[Risk 2 simulated occurences]]*_xlfn.LOGNORM.INV(Table3[[#This Row],[RV lognorm]],(LN(ImpLow2)+LN(ImpUp2))/2,(LN(ImpUp2)-LN(ImpLow2))/3.29)</f>
        <v>0</v>
      </c>
    </row>
    <row r="5483" spans="7:13">
      <c r="G5483">
        <v>0.67665940182127959</v>
      </c>
      <c r="H5483">
        <v>0.6507115469550302</v>
      </c>
      <c r="I5483">
        <v>0.6247636920887808</v>
      </c>
      <c r="J5483">
        <f>_xlfn.BINOM.INV(BinomTrials,_xlfn.GAMMA.INV(Table3[[#This Row],[RV gamma]],GammaShape1,GammaRate1)/BinomTrials,Table3[[#This Row],[RV binom]])</f>
        <v>1</v>
      </c>
      <c r="K5483" s="1">
        <f>Table3[[#This Row],[Risk 1 Simulated occurences]]*_xlfn.LOGNORM.INV(Table3[[#This Row],[RV lognorm]],(LN(ImpLow1)+LN(ImpUp1))/2,(LN(ImpUp1)-LN(ImpLow1))/3.29)</f>
        <v>39505.855607107813</v>
      </c>
      <c r="L5483">
        <f>_xlfn.BINOM.INV(BinomTrials,_xlfn.GAMMA.INV(Table3[[#This Row],[RV gamma]],GammaShape2,GammaRate2)/BinomTrials,Table3[[#This Row],[RV binom]])</f>
        <v>0</v>
      </c>
      <c r="M5483" s="1">
        <f>Table3[[#This Row],[Risk 2 simulated occurences]]*_xlfn.LOGNORM.INV(Table3[[#This Row],[RV lognorm]],(LN(ImpLow2)+LN(ImpUp2))/2,(LN(ImpUp2)-LN(ImpLow2))/3.29)</f>
        <v>0</v>
      </c>
    </row>
    <row r="5484" spans="7:13">
      <c r="G5484">
        <v>0.61456641024656888</v>
      </c>
      <c r="H5484">
        <v>0.50896967319258013</v>
      </c>
      <c r="I5484">
        <v>0.40337293613859121</v>
      </c>
      <c r="J5484">
        <f>_xlfn.BINOM.INV(BinomTrials,_xlfn.GAMMA.INV(Table3[[#This Row],[RV gamma]],GammaShape1,GammaRate1)/BinomTrials,Table3[[#This Row],[RV binom]])</f>
        <v>0</v>
      </c>
      <c r="K5484" s="1">
        <f>Table3[[#This Row],[Risk 1 Simulated occurences]]*_xlfn.LOGNORM.INV(Table3[[#This Row],[RV lognorm]],(LN(ImpLow1)+LN(ImpUp1))/2,(LN(ImpUp1)-LN(ImpLow1))/3.29)</f>
        <v>0</v>
      </c>
      <c r="L5484">
        <f>_xlfn.BINOM.INV(BinomTrials,_xlfn.GAMMA.INV(Table3[[#This Row],[RV gamma]],GammaShape2,GammaRate2)/BinomTrials,Table3[[#This Row],[RV binom]])</f>
        <v>0</v>
      </c>
      <c r="M5484" s="1">
        <f>Table3[[#This Row],[Risk 2 simulated occurences]]*_xlfn.LOGNORM.INV(Table3[[#This Row],[RV lognorm]],(LN(ImpLow2)+LN(ImpUp2))/2,(LN(ImpUp2)-LN(ImpLow2))/3.29)</f>
        <v>0</v>
      </c>
    </row>
    <row r="5485" spans="7:13">
      <c r="G5485">
        <v>1.7657014083888853E-2</v>
      </c>
      <c r="H5485">
        <v>0.25329734769337686</v>
      </c>
      <c r="I5485">
        <v>0.48893768130286491</v>
      </c>
      <c r="J5485">
        <f>_xlfn.BINOM.INV(BinomTrials,_xlfn.GAMMA.INV(Table3[[#This Row],[RV gamma]],GammaShape1,GammaRate1)/BinomTrials,Table3[[#This Row],[RV binom]])</f>
        <v>0</v>
      </c>
      <c r="K5485" s="1">
        <f>Table3[[#This Row],[Risk 1 Simulated occurences]]*_xlfn.LOGNORM.INV(Table3[[#This Row],[RV lognorm]],(LN(ImpLow1)+LN(ImpUp1))/2,(LN(ImpUp1)-LN(ImpLow1))/3.29)</f>
        <v>0</v>
      </c>
      <c r="L5485">
        <f>_xlfn.BINOM.INV(BinomTrials,_xlfn.GAMMA.INV(Table3[[#This Row],[RV gamma]],GammaShape2,GammaRate2)/BinomTrials,Table3[[#This Row],[RV binom]])</f>
        <v>0</v>
      </c>
      <c r="M5485" s="1">
        <f>Table3[[#This Row],[Risk 2 simulated occurences]]*_xlfn.LOGNORM.INV(Table3[[#This Row],[RV lognorm]],(LN(ImpLow2)+LN(ImpUp2))/2,(LN(ImpUp2)-LN(ImpLow2))/3.29)</f>
        <v>0</v>
      </c>
    </row>
    <row r="5486" spans="7:13">
      <c r="G5486">
        <v>0.76143570791996817</v>
      </c>
      <c r="H5486">
        <v>0.16852268258506556</v>
      </c>
      <c r="I5486">
        <v>0.575609657250163</v>
      </c>
      <c r="J5486">
        <f>_xlfn.BINOM.INV(BinomTrials,_xlfn.GAMMA.INV(Table3[[#This Row],[RV gamma]],GammaShape1,GammaRate1)/BinomTrials,Table3[[#This Row],[RV binom]])</f>
        <v>0</v>
      </c>
      <c r="K5486" s="1">
        <f>Table3[[#This Row],[Risk 1 Simulated occurences]]*_xlfn.LOGNORM.INV(Table3[[#This Row],[RV lognorm]],(LN(ImpLow1)+LN(ImpUp1))/2,(LN(ImpUp1)-LN(ImpLow1))/3.29)</f>
        <v>0</v>
      </c>
      <c r="L5486">
        <f>_xlfn.BINOM.INV(BinomTrials,_xlfn.GAMMA.INV(Table3[[#This Row],[RV gamma]],GammaShape2,GammaRate2)/BinomTrials,Table3[[#This Row],[RV binom]])</f>
        <v>0</v>
      </c>
      <c r="M5486" s="1">
        <f>Table3[[#This Row],[Risk 2 simulated occurences]]*_xlfn.LOGNORM.INV(Table3[[#This Row],[RV lognorm]],(LN(ImpLow2)+LN(ImpUp2))/2,(LN(ImpUp2)-LN(ImpLow2))/3.29)</f>
        <v>0</v>
      </c>
    </row>
    <row r="5487" spans="7:13">
      <c r="G5487">
        <v>0.44994301090479971</v>
      </c>
      <c r="H5487">
        <v>0.36072620719705067</v>
      </c>
      <c r="I5487">
        <v>0.27150940348930164</v>
      </c>
      <c r="J5487">
        <f>_xlfn.BINOM.INV(BinomTrials,_xlfn.GAMMA.INV(Table3[[#This Row],[RV gamma]],GammaShape1,GammaRate1)/BinomTrials,Table3[[#This Row],[RV binom]])</f>
        <v>0</v>
      </c>
      <c r="K5487" s="1">
        <f>Table3[[#This Row],[Risk 1 Simulated occurences]]*_xlfn.LOGNORM.INV(Table3[[#This Row],[RV lognorm]],(LN(ImpLow1)+LN(ImpUp1))/2,(LN(ImpUp1)-LN(ImpLow1))/3.29)</f>
        <v>0</v>
      </c>
      <c r="L5487">
        <f>_xlfn.BINOM.INV(BinomTrials,_xlfn.GAMMA.INV(Table3[[#This Row],[RV gamma]],GammaShape2,GammaRate2)/BinomTrials,Table3[[#This Row],[RV binom]])</f>
        <v>0</v>
      </c>
      <c r="M5487" s="1">
        <f>Table3[[#This Row],[Risk 2 simulated occurences]]*_xlfn.LOGNORM.INV(Table3[[#This Row],[RV lognorm]],(LN(ImpLow2)+LN(ImpUp2))/2,(LN(ImpUp2)-LN(ImpLow2))/3.29)</f>
        <v>0</v>
      </c>
    </row>
    <row r="5488" spans="7:13">
      <c r="G5488">
        <v>0.19218427696832655</v>
      </c>
      <c r="H5488">
        <v>0.72536436083045064</v>
      </c>
      <c r="I5488">
        <v>0.25854444469257465</v>
      </c>
      <c r="J5488">
        <f>_xlfn.BINOM.INV(BinomTrials,_xlfn.GAMMA.INV(Table3[[#This Row],[RV gamma]],GammaShape1,GammaRate1)/BinomTrials,Table3[[#This Row],[RV binom]])</f>
        <v>1</v>
      </c>
      <c r="K5488" s="1">
        <f>Table3[[#This Row],[Risk 1 Simulated occurences]]*_xlfn.LOGNORM.INV(Table3[[#This Row],[RV lognorm]],(LN(ImpLow1)+LN(ImpUp1))/2,(LN(ImpUp1)-LN(ImpLow1))/3.29)</f>
        <v>20095.016011653308</v>
      </c>
      <c r="L5488">
        <f>_xlfn.BINOM.INV(BinomTrials,_xlfn.GAMMA.INV(Table3[[#This Row],[RV gamma]],GammaShape2,GammaRate2)/BinomTrials,Table3[[#This Row],[RV binom]])</f>
        <v>0</v>
      </c>
      <c r="M5488" s="1">
        <f>Table3[[#This Row],[Risk 2 simulated occurences]]*_xlfn.LOGNORM.INV(Table3[[#This Row],[RV lognorm]],(LN(ImpLow2)+LN(ImpUp2))/2,(LN(ImpUp2)-LN(ImpLow2))/3.29)</f>
        <v>0</v>
      </c>
    </row>
    <row r="5489" spans="7:13">
      <c r="G5489">
        <v>4.1143006664301734E-2</v>
      </c>
      <c r="H5489">
        <v>0.19881247738320962</v>
      </c>
      <c r="I5489">
        <v>0.35648194810211747</v>
      </c>
      <c r="J5489">
        <f>_xlfn.BINOM.INV(BinomTrials,_xlfn.GAMMA.INV(Table3[[#This Row],[RV gamma]],GammaShape1,GammaRate1)/BinomTrials,Table3[[#This Row],[RV binom]])</f>
        <v>0</v>
      </c>
      <c r="K5489" s="1">
        <f>Table3[[#This Row],[Risk 1 Simulated occurences]]*_xlfn.LOGNORM.INV(Table3[[#This Row],[RV lognorm]],(LN(ImpLow1)+LN(ImpUp1))/2,(LN(ImpUp1)-LN(ImpLow1))/3.29)</f>
        <v>0</v>
      </c>
      <c r="L5489">
        <f>_xlfn.BINOM.INV(BinomTrials,_xlfn.GAMMA.INV(Table3[[#This Row],[RV gamma]],GammaShape2,GammaRate2)/BinomTrials,Table3[[#This Row],[RV binom]])</f>
        <v>0</v>
      </c>
      <c r="M5489" s="1">
        <f>Table3[[#This Row],[Risk 2 simulated occurences]]*_xlfn.LOGNORM.INV(Table3[[#This Row],[RV lognorm]],(LN(ImpLow2)+LN(ImpUp2))/2,(LN(ImpUp2)-LN(ImpLow2))/3.29)</f>
        <v>0</v>
      </c>
    </row>
    <row r="5490" spans="7:13">
      <c r="G5490">
        <v>0.4905130069193025</v>
      </c>
      <c r="H5490">
        <v>0.44130737960399474</v>
      </c>
      <c r="I5490">
        <v>0.39210175228868693</v>
      </c>
      <c r="J5490">
        <f>_xlfn.BINOM.INV(BinomTrials,_xlfn.GAMMA.INV(Table3[[#This Row],[RV gamma]],GammaShape1,GammaRate1)/BinomTrials,Table3[[#This Row],[RV binom]])</f>
        <v>0</v>
      </c>
      <c r="K5490" s="1">
        <f>Table3[[#This Row],[Risk 1 Simulated occurences]]*_xlfn.LOGNORM.INV(Table3[[#This Row],[RV lognorm]],(LN(ImpLow1)+LN(ImpUp1))/2,(LN(ImpUp1)-LN(ImpLow1))/3.29)</f>
        <v>0</v>
      </c>
      <c r="L5490">
        <f>_xlfn.BINOM.INV(BinomTrials,_xlfn.GAMMA.INV(Table3[[#This Row],[RV gamma]],GammaShape2,GammaRate2)/BinomTrials,Table3[[#This Row],[RV binom]])</f>
        <v>0</v>
      </c>
      <c r="M5490" s="1">
        <f>Table3[[#This Row],[Risk 2 simulated occurences]]*_xlfn.LOGNORM.INV(Table3[[#This Row],[RV lognorm]],(LN(ImpLow2)+LN(ImpUp2))/2,(LN(ImpUp2)-LN(ImpLow2))/3.29)</f>
        <v>0</v>
      </c>
    </row>
    <row r="5491" spans="7:13">
      <c r="G5491">
        <v>5.2107292717372668E-2</v>
      </c>
      <c r="H5491">
        <v>5.3129004339281936E-2</v>
      </c>
      <c r="I5491">
        <v>5.4150715961191205E-2</v>
      </c>
      <c r="J5491">
        <f>_xlfn.BINOM.INV(BinomTrials,_xlfn.GAMMA.INV(Table3[[#This Row],[RV gamma]],GammaShape1,GammaRate1)/BinomTrials,Table3[[#This Row],[RV binom]])</f>
        <v>0</v>
      </c>
      <c r="K5491" s="1">
        <f>Table3[[#This Row],[Risk 1 Simulated occurences]]*_xlfn.LOGNORM.INV(Table3[[#This Row],[RV lognorm]],(LN(ImpLow1)+LN(ImpUp1))/2,(LN(ImpUp1)-LN(ImpLow1))/3.29)</f>
        <v>0</v>
      </c>
      <c r="L5491">
        <f>_xlfn.BINOM.INV(BinomTrials,_xlfn.GAMMA.INV(Table3[[#This Row],[RV gamma]],GammaShape2,GammaRate2)/BinomTrials,Table3[[#This Row],[RV binom]])</f>
        <v>0</v>
      </c>
      <c r="M5491" s="1">
        <f>Table3[[#This Row],[Risk 2 simulated occurences]]*_xlfn.LOGNORM.INV(Table3[[#This Row],[RV lognorm]],(LN(ImpLow2)+LN(ImpUp2))/2,(LN(ImpUp2)-LN(ImpLow2))/3.29)</f>
        <v>0</v>
      </c>
    </row>
    <row r="5492" spans="7:13">
      <c r="G5492">
        <v>0.76726870088245192</v>
      </c>
      <c r="H5492">
        <v>0.93917593031151958</v>
      </c>
      <c r="I5492">
        <v>0.1110831597405873</v>
      </c>
      <c r="J5492">
        <f>_xlfn.BINOM.INV(BinomTrials,_xlfn.GAMMA.INV(Table3[[#This Row],[RV gamma]],GammaShape1,GammaRate1)/BinomTrials,Table3[[#This Row],[RV binom]])</f>
        <v>2</v>
      </c>
      <c r="K5492" s="1">
        <f>Table3[[#This Row],[Risk 1 Simulated occurences]]*_xlfn.LOGNORM.INV(Table3[[#This Row],[RV lognorm]],(LN(ImpLow1)+LN(ImpUp1))/2,(LN(ImpUp1)-LN(ImpLow1))/3.29)</f>
        <v>26913.478332672388</v>
      </c>
      <c r="L5492">
        <f>_xlfn.BINOM.INV(BinomTrials,_xlfn.GAMMA.INV(Table3[[#This Row],[RV gamma]],GammaShape2,GammaRate2)/BinomTrials,Table3[[#This Row],[RV binom]])</f>
        <v>1</v>
      </c>
      <c r="M5492" s="1">
        <f>Table3[[#This Row],[Risk 2 simulated occurences]]*_xlfn.LOGNORM.INV(Table3[[#This Row],[RV lognorm]],(LN(ImpLow2)+LN(ImpUp2))/2,(LN(ImpUp2)-LN(ImpLow2))/3.29)</f>
        <v>1345673.9166336176</v>
      </c>
    </row>
    <row r="5493" spans="7:13">
      <c r="G5493">
        <v>0.48505573136967406</v>
      </c>
      <c r="H5493">
        <v>0.72986074571025594</v>
      </c>
      <c r="I5493">
        <v>0.97466576005083772</v>
      </c>
      <c r="J5493">
        <f>_xlfn.BINOM.INV(BinomTrials,_xlfn.GAMMA.INV(Table3[[#This Row],[RV gamma]],GammaShape1,GammaRate1)/BinomTrials,Table3[[#This Row],[RV binom]])</f>
        <v>1</v>
      </c>
      <c r="K5493" s="1">
        <f>Table3[[#This Row],[Risk 1 Simulated occurences]]*_xlfn.LOGNORM.INV(Table3[[#This Row],[RV lognorm]],(LN(ImpLow1)+LN(ImpUp1))/2,(LN(ImpUp1)-LN(ImpLow1))/3.29)</f>
        <v>124166.69885464813</v>
      </c>
      <c r="L5493">
        <f>_xlfn.BINOM.INV(BinomTrials,_xlfn.GAMMA.INV(Table3[[#This Row],[RV gamma]],GammaShape2,GammaRate2)/BinomTrials,Table3[[#This Row],[RV binom]])</f>
        <v>0</v>
      </c>
      <c r="M5493" s="1">
        <f>Table3[[#This Row],[Risk 2 simulated occurences]]*_xlfn.LOGNORM.INV(Table3[[#This Row],[RV lognorm]],(LN(ImpLow2)+LN(ImpUp2))/2,(LN(ImpUp2)-LN(ImpLow2))/3.29)</f>
        <v>0</v>
      </c>
    </row>
    <row r="5494" spans="7:13">
      <c r="G5494">
        <v>0.33167713011227412</v>
      </c>
      <c r="H5494">
        <v>0.76955315227133836</v>
      </c>
      <c r="I5494">
        <v>0.20742917443040254</v>
      </c>
      <c r="J5494">
        <f>_xlfn.BINOM.INV(BinomTrials,_xlfn.GAMMA.INV(Table3[[#This Row],[RV gamma]],GammaShape1,GammaRate1)/BinomTrials,Table3[[#This Row],[RV binom]])</f>
        <v>1</v>
      </c>
      <c r="K5494" s="1">
        <f>Table3[[#This Row],[Risk 1 Simulated occurences]]*_xlfn.LOGNORM.INV(Table3[[#This Row],[RV lognorm]],(LN(ImpLow1)+LN(ImpUp1))/2,(LN(ImpUp1)-LN(ImpLow1))/3.29)</f>
        <v>17871.705671637959</v>
      </c>
      <c r="L5494">
        <f>_xlfn.BINOM.INV(BinomTrials,_xlfn.GAMMA.INV(Table3[[#This Row],[RV gamma]],GammaShape2,GammaRate2)/BinomTrials,Table3[[#This Row],[RV binom]])</f>
        <v>0</v>
      </c>
      <c r="M5494" s="1">
        <f>Table3[[#This Row],[Risk 2 simulated occurences]]*_xlfn.LOGNORM.INV(Table3[[#This Row],[RV lognorm]],(LN(ImpLow2)+LN(ImpUp2))/2,(LN(ImpUp2)-LN(ImpLow2))/3.29)</f>
        <v>0</v>
      </c>
    </row>
    <row r="5495" spans="7:13">
      <c r="G5495">
        <v>0.49752579699155214</v>
      </c>
      <c r="H5495">
        <v>0.8798302243835433</v>
      </c>
      <c r="I5495">
        <v>0.26213465177553458</v>
      </c>
      <c r="J5495">
        <f>_xlfn.BINOM.INV(BinomTrials,_xlfn.GAMMA.INV(Table3[[#This Row],[RV gamma]],GammaShape1,GammaRate1)/BinomTrials,Table3[[#This Row],[RV binom]])</f>
        <v>1</v>
      </c>
      <c r="K5495" s="1">
        <f>Table3[[#This Row],[Risk 1 Simulated occurences]]*_xlfn.LOGNORM.INV(Table3[[#This Row],[RV lognorm]],(LN(ImpLow1)+LN(ImpUp1))/2,(LN(ImpUp1)-LN(ImpLow1))/3.29)</f>
        <v>20251.182328098294</v>
      </c>
      <c r="L5495">
        <f>_xlfn.BINOM.INV(BinomTrials,_xlfn.GAMMA.INV(Table3[[#This Row],[RV gamma]],GammaShape2,GammaRate2)/BinomTrials,Table3[[#This Row],[RV binom]])</f>
        <v>1</v>
      </c>
      <c r="M5495" s="1">
        <f>Table3[[#This Row],[Risk 2 simulated occurences]]*_xlfn.LOGNORM.INV(Table3[[#This Row],[RV lognorm]],(LN(ImpLow2)+LN(ImpUp2))/2,(LN(ImpUp2)-LN(ImpLow2))/3.29)</f>
        <v>2025118.2328098267</v>
      </c>
    </row>
    <row r="5496" spans="7:13">
      <c r="G5496">
        <v>0.91607003701667766</v>
      </c>
      <c r="H5496">
        <v>0.30658121421308315</v>
      </c>
      <c r="I5496">
        <v>0.69709239140948853</v>
      </c>
      <c r="J5496">
        <f>_xlfn.BINOM.INV(BinomTrials,_xlfn.GAMMA.INV(Table3[[#This Row],[RV gamma]],GammaShape1,GammaRate1)/BinomTrials,Table3[[#This Row],[RV binom]])</f>
        <v>0</v>
      </c>
      <c r="K5496" s="1">
        <f>Table3[[#This Row],[Risk 1 Simulated occurences]]*_xlfn.LOGNORM.INV(Table3[[#This Row],[RV lognorm]],(LN(ImpLow1)+LN(ImpUp1))/2,(LN(ImpUp1)-LN(ImpLow1))/3.29)</f>
        <v>0</v>
      </c>
      <c r="L5496">
        <f>_xlfn.BINOM.INV(BinomTrials,_xlfn.GAMMA.INV(Table3[[#This Row],[RV gamma]],GammaShape2,GammaRate2)/BinomTrials,Table3[[#This Row],[RV binom]])</f>
        <v>0</v>
      </c>
      <c r="M5496" s="1">
        <f>Table3[[#This Row],[Risk 2 simulated occurences]]*_xlfn.LOGNORM.INV(Table3[[#This Row],[RV lognorm]],(LN(ImpLow2)+LN(ImpUp2))/2,(LN(ImpUp2)-LN(ImpLow2))/3.29)</f>
        <v>0</v>
      </c>
    </row>
    <row r="5497" spans="7:13">
      <c r="G5497">
        <v>0.38911213930189242</v>
      </c>
      <c r="H5497">
        <v>0.71046727928820408</v>
      </c>
      <c r="I5497">
        <v>3.1822419274515665E-2</v>
      </c>
      <c r="J5497">
        <f>_xlfn.BINOM.INV(BinomTrials,_xlfn.GAMMA.INV(Table3[[#This Row],[RV gamma]],GammaShape1,GammaRate1)/BinomTrials,Table3[[#This Row],[RV binom]])</f>
        <v>1</v>
      </c>
      <c r="K5497" s="1">
        <f>Table3[[#This Row],[Risk 1 Simulated occurences]]*_xlfn.LOGNORM.INV(Table3[[#This Row],[RV lognorm]],(LN(ImpLow1)+LN(ImpUp1))/2,(LN(ImpUp1)-LN(ImpLow1))/3.29)</f>
        <v>8635.2248510972677</v>
      </c>
      <c r="L5497">
        <f>_xlfn.BINOM.INV(BinomTrials,_xlfn.GAMMA.INV(Table3[[#This Row],[RV gamma]],GammaShape2,GammaRate2)/BinomTrials,Table3[[#This Row],[RV binom]])</f>
        <v>0</v>
      </c>
      <c r="M5497" s="1">
        <f>Table3[[#This Row],[Risk 2 simulated occurences]]*_xlfn.LOGNORM.INV(Table3[[#This Row],[RV lognorm]],(LN(ImpLow2)+LN(ImpUp2))/2,(LN(ImpUp2)-LN(ImpLow2))/3.29)</f>
        <v>0</v>
      </c>
    </row>
    <row r="5498" spans="7:13">
      <c r="G5498">
        <v>0.80772524690615255</v>
      </c>
      <c r="H5498">
        <v>0.82356299684548895</v>
      </c>
      <c r="I5498">
        <v>0.83940074678482524</v>
      </c>
      <c r="J5498">
        <f>_xlfn.BINOM.INV(BinomTrials,_xlfn.GAMMA.INV(Table3[[#This Row],[RV gamma]],GammaShape1,GammaRate1)/BinomTrials,Table3[[#This Row],[RV binom]])</f>
        <v>1</v>
      </c>
      <c r="K5498" s="1">
        <f>Table3[[#This Row],[Risk 1 Simulated occurences]]*_xlfn.LOGNORM.INV(Table3[[#This Row],[RV lognorm]],(LN(ImpLow1)+LN(ImpUp1))/2,(LN(ImpUp1)-LN(ImpLow1))/3.29)</f>
        <v>63316.827389186365</v>
      </c>
      <c r="L5498">
        <f>_xlfn.BINOM.INV(BinomTrials,_xlfn.GAMMA.INV(Table3[[#This Row],[RV gamma]],GammaShape2,GammaRate2)/BinomTrials,Table3[[#This Row],[RV binom]])</f>
        <v>1</v>
      </c>
      <c r="M5498" s="1">
        <f>Table3[[#This Row],[Risk 2 simulated occurences]]*_xlfn.LOGNORM.INV(Table3[[#This Row],[RV lognorm]],(LN(ImpLow2)+LN(ImpUp2))/2,(LN(ImpUp2)-LN(ImpLow2))/3.29)</f>
        <v>6331682.7389186388</v>
      </c>
    </row>
    <row r="5499" spans="7:13">
      <c r="G5499">
        <v>0.43822475170633979</v>
      </c>
      <c r="H5499">
        <v>0.62328798213195424</v>
      </c>
      <c r="I5499">
        <v>0.80835121255756881</v>
      </c>
      <c r="J5499">
        <f>_xlfn.BINOM.INV(BinomTrials,_xlfn.GAMMA.INV(Table3[[#This Row],[RV gamma]],GammaShape1,GammaRate1)/BinomTrials,Table3[[#This Row],[RV binom]])</f>
        <v>1</v>
      </c>
      <c r="K5499" s="1">
        <f>Table3[[#This Row],[Risk 1 Simulated occurences]]*_xlfn.LOGNORM.INV(Table3[[#This Row],[RV lognorm]],(LN(ImpLow1)+LN(ImpUp1))/2,(LN(ImpUp1)-LN(ImpLow1))/3.29)</f>
        <v>58209.772122728085</v>
      </c>
      <c r="L5499">
        <f>_xlfn.BINOM.INV(BinomTrials,_xlfn.GAMMA.INV(Table3[[#This Row],[RV gamma]],GammaShape2,GammaRate2)/BinomTrials,Table3[[#This Row],[RV binom]])</f>
        <v>0</v>
      </c>
      <c r="M5499" s="1">
        <f>Table3[[#This Row],[Risk 2 simulated occurences]]*_xlfn.LOGNORM.INV(Table3[[#This Row],[RV lognorm]],(LN(ImpLow2)+LN(ImpUp2))/2,(LN(ImpUp2)-LN(ImpLow2))/3.29)</f>
        <v>0</v>
      </c>
    </row>
    <row r="5500" spans="7:13">
      <c r="G5500">
        <v>0.24340192845249639</v>
      </c>
      <c r="H5500">
        <v>0.60111569175548651</v>
      </c>
      <c r="I5500">
        <v>0.95882945505847661</v>
      </c>
      <c r="J5500">
        <f>_xlfn.BINOM.INV(BinomTrials,_xlfn.GAMMA.INV(Table3[[#This Row],[RV gamma]],GammaShape1,GammaRate1)/BinomTrials,Table3[[#This Row],[RV binom]])</f>
        <v>0</v>
      </c>
      <c r="K5500" s="1">
        <f>Table3[[#This Row],[Risk 1 Simulated occurences]]*_xlfn.LOGNORM.INV(Table3[[#This Row],[RV lognorm]],(LN(ImpLow1)+LN(ImpUp1))/2,(LN(ImpUp1)-LN(ImpLow1))/3.29)</f>
        <v>0</v>
      </c>
      <c r="L5500">
        <f>_xlfn.BINOM.INV(BinomTrials,_xlfn.GAMMA.INV(Table3[[#This Row],[RV gamma]],GammaShape2,GammaRate2)/BinomTrials,Table3[[#This Row],[RV binom]])</f>
        <v>0</v>
      </c>
      <c r="M5500" s="1">
        <f>Table3[[#This Row],[Risk 2 simulated occurences]]*_xlfn.LOGNORM.INV(Table3[[#This Row],[RV lognorm]],(LN(ImpLow2)+LN(ImpUp2))/2,(LN(ImpUp2)-LN(ImpLow2))/3.29)</f>
        <v>0</v>
      </c>
    </row>
    <row r="5501" spans="7:13">
      <c r="G5501">
        <v>0.85621150110671829</v>
      </c>
      <c r="H5501">
        <v>0.95143133446175199</v>
      </c>
      <c r="I5501">
        <v>4.6651167816785709E-2</v>
      </c>
      <c r="J5501">
        <f>_xlfn.BINOM.INV(BinomTrials,_xlfn.GAMMA.INV(Table3[[#This Row],[RV gamma]],GammaShape1,GammaRate1)/BinomTrials,Table3[[#This Row],[RV binom]])</f>
        <v>2</v>
      </c>
      <c r="K5501" s="1">
        <f>Table3[[#This Row],[Risk 1 Simulated occurences]]*_xlfn.LOGNORM.INV(Table3[[#This Row],[RV lognorm]],(LN(ImpLow1)+LN(ImpUp1))/2,(LN(ImpUp1)-LN(ImpLow1))/3.29)</f>
        <v>19540.239910602166</v>
      </c>
      <c r="L5501">
        <f>_xlfn.BINOM.INV(BinomTrials,_xlfn.GAMMA.INV(Table3[[#This Row],[RV gamma]],GammaShape2,GammaRate2)/BinomTrials,Table3[[#This Row],[RV binom]])</f>
        <v>1</v>
      </c>
      <c r="M5501" s="1">
        <f>Table3[[#This Row],[Risk 2 simulated occurences]]*_xlfn.LOGNORM.INV(Table3[[#This Row],[RV lognorm]],(LN(ImpLow2)+LN(ImpUp2))/2,(LN(ImpUp2)-LN(ImpLow2))/3.29)</f>
        <v>977011.99553010706</v>
      </c>
    </row>
    <row r="5502" spans="7:13">
      <c r="G5502">
        <v>0.34669910061485093</v>
      </c>
      <c r="H5502">
        <v>0.70643829866612251</v>
      </c>
      <c r="I5502">
        <v>6.6177496717394091E-2</v>
      </c>
      <c r="J5502">
        <f>_xlfn.BINOM.INV(BinomTrials,_xlfn.GAMMA.INV(Table3[[#This Row],[RV gamma]],GammaShape1,GammaRate1)/BinomTrials,Table3[[#This Row],[RV binom]])</f>
        <v>1</v>
      </c>
      <c r="K5502" s="1">
        <f>Table3[[#This Row],[Risk 1 Simulated occurences]]*_xlfn.LOGNORM.INV(Table3[[#This Row],[RV lognorm]],(LN(ImpLow1)+LN(ImpUp1))/2,(LN(ImpUp1)-LN(ImpLow1))/3.29)</f>
        <v>11030.361333638863</v>
      </c>
      <c r="L5502">
        <f>_xlfn.BINOM.INV(BinomTrials,_xlfn.GAMMA.INV(Table3[[#This Row],[RV gamma]],GammaShape2,GammaRate2)/BinomTrials,Table3[[#This Row],[RV binom]])</f>
        <v>0</v>
      </c>
      <c r="M5502" s="1">
        <f>Table3[[#This Row],[Risk 2 simulated occurences]]*_xlfn.LOGNORM.INV(Table3[[#This Row],[RV lognorm]],(LN(ImpLow2)+LN(ImpUp2))/2,(LN(ImpUp2)-LN(ImpLow2))/3.29)</f>
        <v>0</v>
      </c>
    </row>
    <row r="5503" spans="7:13">
      <c r="G5503">
        <v>0.97178403379944345</v>
      </c>
      <c r="H5503">
        <v>0.10848568152100112</v>
      </c>
      <c r="I5503">
        <v>0.24518732924255884</v>
      </c>
      <c r="J5503">
        <f>_xlfn.BINOM.INV(BinomTrials,_xlfn.GAMMA.INV(Table3[[#This Row],[RV gamma]],GammaShape1,GammaRate1)/BinomTrials,Table3[[#This Row],[RV binom]])</f>
        <v>0</v>
      </c>
      <c r="K5503" s="1">
        <f>Table3[[#This Row],[Risk 1 Simulated occurences]]*_xlfn.LOGNORM.INV(Table3[[#This Row],[RV lognorm]],(LN(ImpLow1)+LN(ImpUp1))/2,(LN(ImpUp1)-LN(ImpLow1))/3.29)</f>
        <v>0</v>
      </c>
      <c r="L5503">
        <f>_xlfn.BINOM.INV(BinomTrials,_xlfn.GAMMA.INV(Table3[[#This Row],[RV gamma]],GammaShape2,GammaRate2)/BinomTrials,Table3[[#This Row],[RV binom]])</f>
        <v>0</v>
      </c>
      <c r="M5503" s="1">
        <f>Table3[[#This Row],[Risk 2 simulated occurences]]*_xlfn.LOGNORM.INV(Table3[[#This Row],[RV lognorm]],(LN(ImpLow2)+LN(ImpUp2))/2,(LN(ImpUp2)-LN(ImpLow2))/3.29)</f>
        <v>0</v>
      </c>
    </row>
    <row r="5504" spans="7:13">
      <c r="G5504">
        <v>0.77425606724538654</v>
      </c>
      <c r="H5504">
        <v>0.31884932346588435</v>
      </c>
      <c r="I5504">
        <v>0.86344257968638216</v>
      </c>
      <c r="J5504">
        <f>_xlfn.BINOM.INV(BinomTrials,_xlfn.GAMMA.INV(Table3[[#This Row],[RV gamma]],GammaShape1,GammaRate1)/BinomTrials,Table3[[#This Row],[RV binom]])</f>
        <v>0</v>
      </c>
      <c r="K5504" s="1">
        <f>Table3[[#This Row],[Risk 1 Simulated occurences]]*_xlfn.LOGNORM.INV(Table3[[#This Row],[RV lognorm]],(LN(ImpLow1)+LN(ImpUp1))/2,(LN(ImpUp1)-LN(ImpLow1))/3.29)</f>
        <v>0</v>
      </c>
      <c r="L5504">
        <f>_xlfn.BINOM.INV(BinomTrials,_xlfn.GAMMA.INV(Table3[[#This Row],[RV gamma]],GammaShape2,GammaRate2)/BinomTrials,Table3[[#This Row],[RV binom]])</f>
        <v>0</v>
      </c>
      <c r="M5504" s="1">
        <f>Table3[[#This Row],[Risk 2 simulated occurences]]*_xlfn.LOGNORM.INV(Table3[[#This Row],[RV lognorm]],(LN(ImpLow2)+LN(ImpUp2))/2,(LN(ImpUp2)-LN(ImpLow2))/3.29)</f>
        <v>0</v>
      </c>
    </row>
    <row r="5505" spans="7:13">
      <c r="G5505">
        <v>0.92172219321211901</v>
      </c>
      <c r="H5505">
        <v>0.90057949111823898</v>
      </c>
      <c r="I5505">
        <v>0.87943678902435896</v>
      </c>
      <c r="J5505">
        <f>_xlfn.BINOM.INV(BinomTrials,_xlfn.GAMMA.INV(Table3[[#This Row],[RV gamma]],GammaShape1,GammaRate1)/BinomTrials,Table3[[#This Row],[RV binom]])</f>
        <v>2</v>
      </c>
      <c r="K5505" s="1">
        <f>Table3[[#This Row],[Risk 1 Simulated occurences]]*_xlfn.LOGNORM.INV(Table3[[#This Row],[RV lognorm]],(LN(ImpLow1)+LN(ImpUp1))/2,(LN(ImpUp1)-LN(ImpLow1))/3.29)</f>
        <v>143652.92687379217</v>
      </c>
      <c r="L5505">
        <f>_xlfn.BINOM.INV(BinomTrials,_xlfn.GAMMA.INV(Table3[[#This Row],[RV gamma]],GammaShape2,GammaRate2)/BinomTrials,Table3[[#This Row],[RV binom]])</f>
        <v>1</v>
      </c>
      <c r="M5505" s="1">
        <f>Table3[[#This Row],[Risk 2 simulated occurences]]*_xlfn.LOGNORM.INV(Table3[[#This Row],[RV lognorm]],(LN(ImpLow2)+LN(ImpUp2))/2,(LN(ImpUp2)-LN(ImpLow2))/3.29)</f>
        <v>7182646.3436896112</v>
      </c>
    </row>
    <row r="5506" spans="7:13">
      <c r="G5506">
        <v>0.38490131608438738</v>
      </c>
      <c r="H5506">
        <v>3.9507224242904794E-2</v>
      </c>
      <c r="I5506">
        <v>0.69411313240142214</v>
      </c>
      <c r="J5506">
        <f>_xlfn.BINOM.INV(BinomTrials,_xlfn.GAMMA.INV(Table3[[#This Row],[RV gamma]],GammaShape1,GammaRate1)/BinomTrials,Table3[[#This Row],[RV binom]])</f>
        <v>0</v>
      </c>
      <c r="K5506" s="1">
        <f>Table3[[#This Row],[Risk 1 Simulated occurences]]*_xlfn.LOGNORM.INV(Table3[[#This Row],[RV lognorm]],(LN(ImpLow1)+LN(ImpUp1))/2,(LN(ImpUp1)-LN(ImpLow1))/3.29)</f>
        <v>0</v>
      </c>
      <c r="L5506">
        <f>_xlfn.BINOM.INV(BinomTrials,_xlfn.GAMMA.INV(Table3[[#This Row],[RV gamma]],GammaShape2,GammaRate2)/BinomTrials,Table3[[#This Row],[RV binom]])</f>
        <v>0</v>
      </c>
      <c r="M5506" s="1">
        <f>Table3[[#This Row],[Risk 2 simulated occurences]]*_xlfn.LOGNORM.INV(Table3[[#This Row],[RV lognorm]],(LN(ImpLow2)+LN(ImpUp2))/2,(LN(ImpUp2)-LN(ImpLow2))/3.29)</f>
        <v>0</v>
      </c>
    </row>
    <row r="5507" spans="7:13">
      <c r="G5507">
        <v>3.6419430298926046E-2</v>
      </c>
      <c r="H5507">
        <v>0.99791785050086579</v>
      </c>
      <c r="I5507">
        <v>0.95941627070280555</v>
      </c>
      <c r="J5507">
        <f>_xlfn.BINOM.INV(BinomTrials,_xlfn.GAMMA.INV(Table3[[#This Row],[RV gamma]],GammaShape1,GammaRate1)/BinomTrials,Table3[[#This Row],[RV binom]])</f>
        <v>3</v>
      </c>
      <c r="K5507" s="1">
        <f>Table3[[#This Row],[Risk 1 Simulated occurences]]*_xlfn.LOGNORM.INV(Table3[[#This Row],[RV lognorm]],(LN(ImpLow1)+LN(ImpUp1))/2,(LN(ImpUp1)-LN(ImpLow1))/3.29)</f>
        <v>321512.49308125861</v>
      </c>
      <c r="L5507">
        <f>_xlfn.BINOM.INV(BinomTrials,_xlfn.GAMMA.INV(Table3[[#This Row],[RV gamma]],GammaShape2,GammaRate2)/BinomTrials,Table3[[#This Row],[RV binom]])</f>
        <v>2</v>
      </c>
      <c r="M5507" s="1">
        <f>Table3[[#This Row],[Risk 2 simulated occurences]]*_xlfn.LOGNORM.INV(Table3[[#This Row],[RV lognorm]],(LN(ImpLow2)+LN(ImpUp2))/2,(LN(ImpUp2)-LN(ImpLow2))/3.29)</f>
        <v>21434166.205417249</v>
      </c>
    </row>
    <row r="5508" spans="7:13">
      <c r="G5508">
        <v>0.10136503405001249</v>
      </c>
      <c r="H5508">
        <v>5.3133680509931261E-3</v>
      </c>
      <c r="I5508">
        <v>0.90926170205197376</v>
      </c>
      <c r="J5508">
        <f>_xlfn.BINOM.INV(BinomTrials,_xlfn.GAMMA.INV(Table3[[#This Row],[RV gamma]],GammaShape1,GammaRate1)/BinomTrials,Table3[[#This Row],[RV binom]])</f>
        <v>0</v>
      </c>
      <c r="K5508" s="1">
        <f>Table3[[#This Row],[Risk 1 Simulated occurences]]*_xlfn.LOGNORM.INV(Table3[[#This Row],[RV lognorm]],(LN(ImpLow1)+LN(ImpUp1))/2,(LN(ImpUp1)-LN(ImpLow1))/3.29)</f>
        <v>0</v>
      </c>
      <c r="L5508">
        <f>_xlfn.BINOM.INV(BinomTrials,_xlfn.GAMMA.INV(Table3[[#This Row],[RV gamma]],GammaShape2,GammaRate2)/BinomTrials,Table3[[#This Row],[RV binom]])</f>
        <v>0</v>
      </c>
      <c r="M5508" s="1">
        <f>Table3[[#This Row],[Risk 2 simulated occurences]]*_xlfn.LOGNORM.INV(Table3[[#This Row],[RV lognorm]],(LN(ImpLow2)+LN(ImpUp2))/2,(LN(ImpUp2)-LN(ImpLow2))/3.29)</f>
        <v>0</v>
      </c>
    </row>
    <row r="5509" spans="7:13">
      <c r="G5509">
        <v>0.64212727855990048</v>
      </c>
      <c r="H5509">
        <v>0.30177683304146719</v>
      </c>
      <c r="I5509">
        <v>0.96142638752303389</v>
      </c>
      <c r="J5509">
        <f>_xlfn.BINOM.INV(BinomTrials,_xlfn.GAMMA.INV(Table3[[#This Row],[RV gamma]],GammaShape1,GammaRate1)/BinomTrials,Table3[[#This Row],[RV binom]])</f>
        <v>0</v>
      </c>
      <c r="K5509" s="1">
        <f>Table3[[#This Row],[Risk 1 Simulated occurences]]*_xlfn.LOGNORM.INV(Table3[[#This Row],[RV lognorm]],(LN(ImpLow1)+LN(ImpUp1))/2,(LN(ImpUp1)-LN(ImpLow1))/3.29)</f>
        <v>0</v>
      </c>
      <c r="L5509">
        <f>_xlfn.BINOM.INV(BinomTrials,_xlfn.GAMMA.INV(Table3[[#This Row],[RV gamma]],GammaShape2,GammaRate2)/BinomTrials,Table3[[#This Row],[RV binom]])</f>
        <v>0</v>
      </c>
      <c r="M5509" s="1">
        <f>Table3[[#This Row],[Risk 2 simulated occurences]]*_xlfn.LOGNORM.INV(Table3[[#This Row],[RV lognorm]],(LN(ImpLow2)+LN(ImpUp2))/2,(LN(ImpUp2)-LN(ImpLow2))/3.29)</f>
        <v>0</v>
      </c>
    </row>
    <row r="5510" spans="7:13">
      <c r="G5510">
        <v>0.23317075624743977</v>
      </c>
      <c r="H5510">
        <v>0.96323292793856607</v>
      </c>
      <c r="I5510">
        <v>0.69329509962969227</v>
      </c>
      <c r="J5510">
        <f>_xlfn.BINOM.INV(BinomTrials,_xlfn.GAMMA.INV(Table3[[#This Row],[RV gamma]],GammaShape1,GammaRate1)/BinomTrials,Table3[[#This Row],[RV binom]])</f>
        <v>2</v>
      </c>
      <c r="K5510" s="1">
        <f>Table3[[#This Row],[Risk 1 Simulated occurences]]*_xlfn.LOGNORM.INV(Table3[[#This Row],[RV lognorm]],(LN(ImpLow1)+LN(ImpUp1))/2,(LN(ImpUp1)-LN(ImpLow1))/3.29)</f>
        <v>90072.026849271613</v>
      </c>
      <c r="L5510">
        <f>_xlfn.BINOM.INV(BinomTrials,_xlfn.GAMMA.INV(Table3[[#This Row],[RV gamma]],GammaShape2,GammaRate2)/BinomTrials,Table3[[#This Row],[RV binom]])</f>
        <v>1</v>
      </c>
      <c r="M5510" s="1">
        <f>Table3[[#This Row],[Risk 2 simulated occurences]]*_xlfn.LOGNORM.INV(Table3[[#This Row],[RV lognorm]],(LN(ImpLow2)+LN(ImpUp2))/2,(LN(ImpUp2)-LN(ImpLow2))/3.29)</f>
        <v>4503601.3424635828</v>
      </c>
    </row>
    <row r="5511" spans="7:13">
      <c r="G5511">
        <v>0.90090025072027946</v>
      </c>
      <c r="H5511">
        <v>5.5819863479500575E-2</v>
      </c>
      <c r="I5511">
        <v>0.21073947623872175</v>
      </c>
      <c r="J5511">
        <f>_xlfn.BINOM.INV(BinomTrials,_xlfn.GAMMA.INV(Table3[[#This Row],[RV gamma]],GammaShape1,GammaRate1)/BinomTrials,Table3[[#This Row],[RV binom]])</f>
        <v>0</v>
      </c>
      <c r="K5511" s="1">
        <f>Table3[[#This Row],[Risk 1 Simulated occurences]]*_xlfn.LOGNORM.INV(Table3[[#This Row],[RV lognorm]],(LN(ImpLow1)+LN(ImpUp1))/2,(LN(ImpUp1)-LN(ImpLow1))/3.29)</f>
        <v>0</v>
      </c>
      <c r="L5511">
        <f>_xlfn.BINOM.INV(BinomTrials,_xlfn.GAMMA.INV(Table3[[#This Row],[RV gamma]],GammaShape2,GammaRate2)/BinomTrials,Table3[[#This Row],[RV binom]])</f>
        <v>0</v>
      </c>
      <c r="M5511" s="1">
        <f>Table3[[#This Row],[Risk 2 simulated occurences]]*_xlfn.LOGNORM.INV(Table3[[#This Row],[RV lognorm]],(LN(ImpLow2)+LN(ImpUp2))/2,(LN(ImpUp2)-LN(ImpLow2))/3.29)</f>
        <v>0</v>
      </c>
    </row>
    <row r="5512" spans="7:13">
      <c r="G5512">
        <v>0.43051385573601064</v>
      </c>
      <c r="H5512">
        <v>0.16444549996612851</v>
      </c>
      <c r="I5512">
        <v>0.89837714419624637</v>
      </c>
      <c r="J5512">
        <f>_xlfn.BINOM.INV(BinomTrials,_xlfn.GAMMA.INV(Table3[[#This Row],[RV gamma]],GammaShape1,GammaRate1)/BinomTrials,Table3[[#This Row],[RV binom]])</f>
        <v>0</v>
      </c>
      <c r="K5512" s="1">
        <f>Table3[[#This Row],[Risk 1 Simulated occurences]]*_xlfn.LOGNORM.INV(Table3[[#This Row],[RV lognorm]],(LN(ImpLow1)+LN(ImpUp1))/2,(LN(ImpUp1)-LN(ImpLow1))/3.29)</f>
        <v>0</v>
      </c>
      <c r="L5512">
        <f>_xlfn.BINOM.INV(BinomTrials,_xlfn.GAMMA.INV(Table3[[#This Row],[RV gamma]],GammaShape2,GammaRate2)/BinomTrials,Table3[[#This Row],[RV binom]])</f>
        <v>0</v>
      </c>
      <c r="M5512" s="1">
        <f>Table3[[#This Row],[Risk 2 simulated occurences]]*_xlfn.LOGNORM.INV(Table3[[#This Row],[RV lognorm]],(LN(ImpLow2)+LN(ImpUp2))/2,(LN(ImpUp2)-LN(ImpLow2))/3.29)</f>
        <v>0</v>
      </c>
    </row>
    <row r="5513" spans="7:13">
      <c r="G5513">
        <v>0.64637335513083882</v>
      </c>
      <c r="H5513">
        <v>0.8355179307216396</v>
      </c>
      <c r="I5513">
        <v>2.4662506312440387E-2</v>
      </c>
      <c r="J5513">
        <f>_xlfn.BINOM.INV(BinomTrials,_xlfn.GAMMA.INV(Table3[[#This Row],[RV gamma]],GammaShape1,GammaRate1)/BinomTrials,Table3[[#This Row],[RV binom]])</f>
        <v>1</v>
      </c>
      <c r="K5513" s="1">
        <f>Table3[[#This Row],[Risk 1 Simulated occurences]]*_xlfn.LOGNORM.INV(Table3[[#This Row],[RV lognorm]],(LN(ImpLow1)+LN(ImpUp1))/2,(LN(ImpUp1)-LN(ImpLow1))/3.29)</f>
        <v>7989.1590489130112</v>
      </c>
      <c r="L5513">
        <f>_xlfn.BINOM.INV(BinomTrials,_xlfn.GAMMA.INV(Table3[[#This Row],[RV gamma]],GammaShape2,GammaRate2)/BinomTrials,Table3[[#This Row],[RV binom]])</f>
        <v>1</v>
      </c>
      <c r="M5513" s="1">
        <f>Table3[[#This Row],[Risk 2 simulated occurences]]*_xlfn.LOGNORM.INV(Table3[[#This Row],[RV lognorm]],(LN(ImpLow2)+LN(ImpUp2))/2,(LN(ImpUp2)-LN(ImpLow2))/3.29)</f>
        <v>798915.90489130153</v>
      </c>
    </row>
    <row r="5514" spans="7:13">
      <c r="G5514">
        <v>0.59697968400874157</v>
      </c>
      <c r="H5514">
        <v>0.54986163859714832</v>
      </c>
      <c r="I5514">
        <v>0.50274359318555495</v>
      </c>
      <c r="J5514">
        <f>_xlfn.BINOM.INV(BinomTrials,_xlfn.GAMMA.INV(Table3[[#This Row],[RV gamma]],GammaShape1,GammaRate1)/BinomTrials,Table3[[#This Row],[RV binom]])</f>
        <v>0</v>
      </c>
      <c r="K5514" s="1">
        <f>Table3[[#This Row],[Risk 1 Simulated occurences]]*_xlfn.LOGNORM.INV(Table3[[#This Row],[RV lognorm]],(LN(ImpLow1)+LN(ImpUp1))/2,(LN(ImpUp1)-LN(ImpLow1))/3.29)</f>
        <v>0</v>
      </c>
      <c r="L5514">
        <f>_xlfn.BINOM.INV(BinomTrials,_xlfn.GAMMA.INV(Table3[[#This Row],[RV gamma]],GammaShape2,GammaRate2)/BinomTrials,Table3[[#This Row],[RV binom]])</f>
        <v>0</v>
      </c>
      <c r="M5514" s="1">
        <f>Table3[[#This Row],[Risk 2 simulated occurences]]*_xlfn.LOGNORM.INV(Table3[[#This Row],[RV lognorm]],(LN(ImpLow2)+LN(ImpUp2))/2,(LN(ImpUp2)-LN(ImpLow2))/3.29)</f>
        <v>0</v>
      </c>
    </row>
    <row r="5515" spans="7:13">
      <c r="G5515">
        <v>0.43754913492014125</v>
      </c>
      <c r="H5515">
        <v>0.52455990227151661</v>
      </c>
      <c r="I5515">
        <v>0.61157066962289186</v>
      </c>
      <c r="J5515">
        <f>_xlfn.BINOM.INV(BinomTrials,_xlfn.GAMMA.INV(Table3[[#This Row],[RV gamma]],GammaShape1,GammaRate1)/BinomTrials,Table3[[#This Row],[RV binom]])</f>
        <v>0</v>
      </c>
      <c r="K5515" s="1">
        <f>Table3[[#This Row],[Risk 1 Simulated occurences]]*_xlfn.LOGNORM.INV(Table3[[#This Row],[RV lognorm]],(LN(ImpLow1)+LN(ImpUp1))/2,(LN(ImpUp1)-LN(ImpLow1))/3.29)</f>
        <v>0</v>
      </c>
      <c r="L5515">
        <f>_xlfn.BINOM.INV(BinomTrials,_xlfn.GAMMA.INV(Table3[[#This Row],[RV gamma]],GammaShape2,GammaRate2)/BinomTrials,Table3[[#This Row],[RV binom]])</f>
        <v>0</v>
      </c>
      <c r="M5515" s="1">
        <f>Table3[[#This Row],[Risk 2 simulated occurences]]*_xlfn.LOGNORM.INV(Table3[[#This Row],[RV lognorm]],(LN(ImpLow2)+LN(ImpUp2))/2,(LN(ImpUp2)-LN(ImpLow2))/3.29)</f>
        <v>0</v>
      </c>
    </row>
    <row r="5516" spans="7:13">
      <c r="G5516">
        <v>0.88831060281410379</v>
      </c>
      <c r="H5516">
        <v>0.2782774773790862</v>
      </c>
      <c r="I5516">
        <v>0.66824435194406862</v>
      </c>
      <c r="J5516">
        <f>_xlfn.BINOM.INV(BinomTrials,_xlfn.GAMMA.INV(Table3[[#This Row],[RV gamma]],GammaShape1,GammaRate1)/BinomTrials,Table3[[#This Row],[RV binom]])</f>
        <v>0</v>
      </c>
      <c r="K5516" s="1">
        <f>Table3[[#This Row],[Risk 1 Simulated occurences]]*_xlfn.LOGNORM.INV(Table3[[#This Row],[RV lognorm]],(LN(ImpLow1)+LN(ImpUp1))/2,(LN(ImpUp1)-LN(ImpLow1))/3.29)</f>
        <v>0</v>
      </c>
      <c r="L5516">
        <f>_xlfn.BINOM.INV(BinomTrials,_xlfn.GAMMA.INV(Table3[[#This Row],[RV gamma]],GammaShape2,GammaRate2)/BinomTrials,Table3[[#This Row],[RV binom]])</f>
        <v>0</v>
      </c>
      <c r="M5516" s="1">
        <f>Table3[[#This Row],[Risk 2 simulated occurences]]*_xlfn.LOGNORM.INV(Table3[[#This Row],[RV lognorm]],(LN(ImpLow2)+LN(ImpUp2))/2,(LN(ImpUp2)-LN(ImpLow2))/3.29)</f>
        <v>0</v>
      </c>
    </row>
    <row r="5517" spans="7:13">
      <c r="G5517">
        <v>0.83630149664185083</v>
      </c>
      <c r="H5517">
        <v>9.5623103014949289E-3</v>
      </c>
      <c r="I5517">
        <v>0.18282312396113906</v>
      </c>
      <c r="J5517">
        <f>_xlfn.BINOM.INV(BinomTrials,_xlfn.GAMMA.INV(Table3[[#This Row],[RV gamma]],GammaShape1,GammaRate1)/BinomTrials,Table3[[#This Row],[RV binom]])</f>
        <v>0</v>
      </c>
      <c r="K5517" s="1">
        <f>Table3[[#This Row],[Risk 1 Simulated occurences]]*_xlfn.LOGNORM.INV(Table3[[#This Row],[RV lognorm]],(LN(ImpLow1)+LN(ImpUp1))/2,(LN(ImpUp1)-LN(ImpLow1))/3.29)</f>
        <v>0</v>
      </c>
      <c r="L5517">
        <f>_xlfn.BINOM.INV(BinomTrials,_xlfn.GAMMA.INV(Table3[[#This Row],[RV gamma]],GammaShape2,GammaRate2)/BinomTrials,Table3[[#This Row],[RV binom]])</f>
        <v>0</v>
      </c>
      <c r="M5517" s="1">
        <f>Table3[[#This Row],[Risk 2 simulated occurences]]*_xlfn.LOGNORM.INV(Table3[[#This Row],[RV lognorm]],(LN(ImpLow2)+LN(ImpUp2))/2,(LN(ImpUp2)-LN(ImpLow2))/3.29)</f>
        <v>0</v>
      </c>
    </row>
    <row r="5518" spans="7:13">
      <c r="G5518">
        <v>0.7192540595863266</v>
      </c>
      <c r="H5518">
        <v>0.71374923722527417</v>
      </c>
      <c r="I5518">
        <v>0.70824441486422174</v>
      </c>
      <c r="J5518">
        <f>_xlfn.BINOM.INV(BinomTrials,_xlfn.GAMMA.INV(Table3[[#This Row],[RV gamma]],GammaShape1,GammaRate1)/BinomTrials,Table3[[#This Row],[RV binom]])</f>
        <v>1</v>
      </c>
      <c r="K5518" s="1">
        <f>Table3[[#This Row],[Risk 1 Simulated occurences]]*_xlfn.LOGNORM.INV(Table3[[#This Row],[RV lognorm]],(LN(ImpLow1)+LN(ImpUp1))/2,(LN(ImpUp1)-LN(ImpLow1))/3.29)</f>
        <v>46413.611115151762</v>
      </c>
      <c r="L5518">
        <f>_xlfn.BINOM.INV(BinomTrials,_xlfn.GAMMA.INV(Table3[[#This Row],[RV gamma]],GammaShape2,GammaRate2)/BinomTrials,Table3[[#This Row],[RV binom]])</f>
        <v>0</v>
      </c>
      <c r="M5518" s="1">
        <f>Table3[[#This Row],[Risk 2 simulated occurences]]*_xlfn.LOGNORM.INV(Table3[[#This Row],[RV lognorm]],(LN(ImpLow2)+LN(ImpUp2))/2,(LN(ImpUp2)-LN(ImpLow2))/3.29)</f>
        <v>0</v>
      </c>
    </row>
    <row r="5519" spans="7:13">
      <c r="G5519">
        <v>0.50297946739149257</v>
      </c>
      <c r="H5519">
        <v>0.98343004518348265</v>
      </c>
      <c r="I5519">
        <v>0.46388062297547267</v>
      </c>
      <c r="J5519">
        <f>_xlfn.BINOM.INV(BinomTrials,_xlfn.GAMMA.INV(Table3[[#This Row],[RV gamma]],GammaShape1,GammaRate1)/BinomTrials,Table3[[#This Row],[RV binom]])</f>
        <v>2</v>
      </c>
      <c r="K5519" s="1">
        <f>Table3[[#This Row],[Risk 1 Simulated occurences]]*_xlfn.LOGNORM.INV(Table3[[#This Row],[RV lognorm]],(LN(ImpLow1)+LN(ImpUp1))/2,(LN(ImpUp1)-LN(ImpLow1))/3.29)</f>
        <v>59357.170095788453</v>
      </c>
      <c r="L5519">
        <f>_xlfn.BINOM.INV(BinomTrials,_xlfn.GAMMA.INV(Table3[[#This Row],[RV gamma]],GammaShape2,GammaRate2)/BinomTrials,Table3[[#This Row],[RV binom]])</f>
        <v>1</v>
      </c>
      <c r="M5519" s="1">
        <f>Table3[[#This Row],[Risk 2 simulated occurences]]*_xlfn.LOGNORM.INV(Table3[[#This Row],[RV lognorm]],(LN(ImpLow2)+LN(ImpUp2))/2,(LN(ImpUp2)-LN(ImpLow2))/3.29)</f>
        <v>2967858.5047894241</v>
      </c>
    </row>
    <row r="5520" spans="7:13">
      <c r="G5520">
        <v>0.57590844881530312</v>
      </c>
      <c r="H5520">
        <v>0.50876939879207383</v>
      </c>
      <c r="I5520">
        <v>0.44163034876884444</v>
      </c>
      <c r="J5520">
        <f>_xlfn.BINOM.INV(BinomTrials,_xlfn.GAMMA.INV(Table3[[#This Row],[RV gamma]],GammaShape1,GammaRate1)/BinomTrials,Table3[[#This Row],[RV binom]])</f>
        <v>0</v>
      </c>
      <c r="K5520" s="1">
        <f>Table3[[#This Row],[Risk 1 Simulated occurences]]*_xlfn.LOGNORM.INV(Table3[[#This Row],[RV lognorm]],(LN(ImpLow1)+LN(ImpUp1))/2,(LN(ImpUp1)-LN(ImpLow1))/3.29)</f>
        <v>0</v>
      </c>
      <c r="L5520">
        <f>_xlfn.BINOM.INV(BinomTrials,_xlfn.GAMMA.INV(Table3[[#This Row],[RV gamma]],GammaShape2,GammaRate2)/BinomTrials,Table3[[#This Row],[RV binom]])</f>
        <v>0</v>
      </c>
      <c r="M5520" s="1">
        <f>Table3[[#This Row],[Risk 2 simulated occurences]]*_xlfn.LOGNORM.INV(Table3[[#This Row],[RV lognorm]],(LN(ImpLow2)+LN(ImpUp2))/2,(LN(ImpUp2)-LN(ImpLow2))/3.29)</f>
        <v>0</v>
      </c>
    </row>
    <row r="5521" spans="7:13">
      <c r="G5521">
        <v>0.29329923879974484</v>
      </c>
      <c r="H5521">
        <v>0.88728549838405357</v>
      </c>
      <c r="I5521">
        <v>0.4812717579683623</v>
      </c>
      <c r="J5521">
        <f>_xlfn.BINOM.INV(BinomTrials,_xlfn.GAMMA.INV(Table3[[#This Row],[RV gamma]],GammaShape1,GammaRate1)/BinomTrials,Table3[[#This Row],[RV binom]])</f>
        <v>1</v>
      </c>
      <c r="K5521" s="1">
        <f>Table3[[#This Row],[Risk 1 Simulated occurences]]*_xlfn.LOGNORM.INV(Table3[[#This Row],[RV lognorm]],(LN(ImpLow1)+LN(ImpUp1))/2,(LN(ImpUp1)-LN(ImpLow1))/3.29)</f>
        <v>30600.310742947102</v>
      </c>
      <c r="L5521">
        <f>_xlfn.BINOM.INV(BinomTrials,_xlfn.GAMMA.INV(Table3[[#This Row],[RV gamma]],GammaShape2,GammaRate2)/BinomTrials,Table3[[#This Row],[RV binom]])</f>
        <v>1</v>
      </c>
      <c r="M5521" s="1">
        <f>Table3[[#This Row],[Risk 2 simulated occurences]]*_xlfn.LOGNORM.INV(Table3[[#This Row],[RV lognorm]],(LN(ImpLow2)+LN(ImpUp2))/2,(LN(ImpUp2)-LN(ImpLow2))/3.29)</f>
        <v>3060031.0742947115</v>
      </c>
    </row>
    <row r="5522" spans="7:13">
      <c r="G5522">
        <v>0.48030650731190411</v>
      </c>
      <c r="H5522">
        <v>0.60737134078860811</v>
      </c>
      <c r="I5522">
        <v>0.73443617426531216</v>
      </c>
      <c r="J5522">
        <f>_xlfn.BINOM.INV(BinomTrials,_xlfn.GAMMA.INV(Table3[[#This Row],[RV gamma]],GammaShape1,GammaRate1)/BinomTrials,Table3[[#This Row],[RV binom]])</f>
        <v>0</v>
      </c>
      <c r="K5522" s="1">
        <f>Table3[[#This Row],[Risk 1 Simulated occurences]]*_xlfn.LOGNORM.INV(Table3[[#This Row],[RV lognorm]],(LN(ImpLow1)+LN(ImpUp1))/2,(LN(ImpUp1)-LN(ImpLow1))/3.29)</f>
        <v>0</v>
      </c>
      <c r="L5522">
        <f>_xlfn.BINOM.INV(BinomTrials,_xlfn.GAMMA.INV(Table3[[#This Row],[RV gamma]],GammaShape2,GammaRate2)/BinomTrials,Table3[[#This Row],[RV binom]])</f>
        <v>0</v>
      </c>
      <c r="M5522" s="1">
        <f>Table3[[#This Row],[Risk 2 simulated occurences]]*_xlfn.LOGNORM.INV(Table3[[#This Row],[RV lognorm]],(LN(ImpLow2)+LN(ImpUp2))/2,(LN(ImpUp2)-LN(ImpLow2))/3.29)</f>
        <v>0</v>
      </c>
    </row>
    <row r="5523" spans="7:13">
      <c r="G5523">
        <v>0.51146839117234033</v>
      </c>
      <c r="H5523">
        <v>9.0124634136503859E-2</v>
      </c>
      <c r="I5523">
        <v>0.66878087710066736</v>
      </c>
      <c r="J5523">
        <f>_xlfn.BINOM.INV(BinomTrials,_xlfn.GAMMA.INV(Table3[[#This Row],[RV gamma]],GammaShape1,GammaRate1)/BinomTrials,Table3[[#This Row],[RV binom]])</f>
        <v>0</v>
      </c>
      <c r="K5523" s="1">
        <f>Table3[[#This Row],[Risk 1 Simulated occurences]]*_xlfn.LOGNORM.INV(Table3[[#This Row],[RV lognorm]],(LN(ImpLow1)+LN(ImpUp1))/2,(LN(ImpUp1)-LN(ImpLow1))/3.29)</f>
        <v>0</v>
      </c>
      <c r="L5523">
        <f>_xlfn.BINOM.INV(BinomTrials,_xlfn.GAMMA.INV(Table3[[#This Row],[RV gamma]],GammaShape2,GammaRate2)/BinomTrials,Table3[[#This Row],[RV binom]])</f>
        <v>0</v>
      </c>
      <c r="M5523" s="1">
        <f>Table3[[#This Row],[Risk 2 simulated occurences]]*_xlfn.LOGNORM.INV(Table3[[#This Row],[RV lognorm]],(LN(ImpLow2)+LN(ImpUp2))/2,(LN(ImpUp2)-LN(ImpLow2))/3.29)</f>
        <v>0</v>
      </c>
    </row>
    <row r="5524" spans="7:13">
      <c r="G5524">
        <v>0.24925043352379017</v>
      </c>
      <c r="H5524">
        <v>0.7247259322203351</v>
      </c>
      <c r="I5524">
        <v>0.20020143091688</v>
      </c>
      <c r="J5524">
        <f>_xlfn.BINOM.INV(BinomTrials,_xlfn.GAMMA.INV(Table3[[#This Row],[RV gamma]],GammaShape1,GammaRate1)/BinomTrials,Table3[[#This Row],[RV binom]])</f>
        <v>1</v>
      </c>
      <c r="K5524" s="1">
        <f>Table3[[#This Row],[Risk 1 Simulated occurences]]*_xlfn.LOGNORM.INV(Table3[[#This Row],[RV lognorm]],(LN(ImpLow1)+LN(ImpUp1))/2,(LN(ImpUp1)-LN(ImpLow1))/3.29)</f>
        <v>17555.237120910941</v>
      </c>
      <c r="L5524">
        <f>_xlfn.BINOM.INV(BinomTrials,_xlfn.GAMMA.INV(Table3[[#This Row],[RV gamma]],GammaShape2,GammaRate2)/BinomTrials,Table3[[#This Row],[RV binom]])</f>
        <v>0</v>
      </c>
      <c r="M5524" s="1">
        <f>Table3[[#This Row],[Risk 2 simulated occurences]]*_xlfn.LOGNORM.INV(Table3[[#This Row],[RV lognorm]],(LN(ImpLow2)+LN(ImpUp2))/2,(LN(ImpUp2)-LN(ImpLow2))/3.29)</f>
        <v>0</v>
      </c>
    </row>
    <row r="5525" spans="7:13">
      <c r="G5525">
        <v>0.15203623434157867</v>
      </c>
      <c r="H5525">
        <v>0.46874282717180571</v>
      </c>
      <c r="I5525">
        <v>0.78544942000203277</v>
      </c>
      <c r="J5525">
        <f>_xlfn.BINOM.INV(BinomTrials,_xlfn.GAMMA.INV(Table3[[#This Row],[RV gamma]],GammaShape1,GammaRate1)/BinomTrials,Table3[[#This Row],[RV binom]])</f>
        <v>0</v>
      </c>
      <c r="K5525" s="1">
        <f>Table3[[#This Row],[Risk 1 Simulated occurences]]*_xlfn.LOGNORM.INV(Table3[[#This Row],[RV lognorm]],(LN(ImpLow1)+LN(ImpUp1))/2,(LN(ImpUp1)-LN(ImpLow1))/3.29)</f>
        <v>0</v>
      </c>
      <c r="L5525">
        <f>_xlfn.BINOM.INV(BinomTrials,_xlfn.GAMMA.INV(Table3[[#This Row],[RV gamma]],GammaShape2,GammaRate2)/BinomTrials,Table3[[#This Row],[RV binom]])</f>
        <v>0</v>
      </c>
      <c r="M5525" s="1">
        <f>Table3[[#This Row],[Risk 2 simulated occurences]]*_xlfn.LOGNORM.INV(Table3[[#This Row],[RV lognorm]],(LN(ImpLow2)+LN(ImpUp2))/2,(LN(ImpUp2)-LN(ImpLow2))/3.29)</f>
        <v>0</v>
      </c>
    </row>
    <row r="5526" spans="7:13">
      <c r="G5526">
        <v>0.27299057891265982</v>
      </c>
      <c r="H5526">
        <v>0.16069627653839824</v>
      </c>
      <c r="I5526">
        <v>4.8401974164136677E-2</v>
      </c>
      <c r="J5526">
        <f>_xlfn.BINOM.INV(BinomTrials,_xlfn.GAMMA.INV(Table3[[#This Row],[RV gamma]],GammaShape1,GammaRate1)/BinomTrials,Table3[[#This Row],[RV binom]])</f>
        <v>0</v>
      </c>
      <c r="K5526" s="1">
        <f>Table3[[#This Row],[Risk 1 Simulated occurences]]*_xlfn.LOGNORM.INV(Table3[[#This Row],[RV lognorm]],(LN(ImpLow1)+LN(ImpUp1))/2,(LN(ImpUp1)-LN(ImpLow1))/3.29)</f>
        <v>0</v>
      </c>
      <c r="L5526">
        <f>_xlfn.BINOM.INV(BinomTrials,_xlfn.GAMMA.INV(Table3[[#This Row],[RV gamma]],GammaShape2,GammaRate2)/BinomTrials,Table3[[#This Row],[RV binom]])</f>
        <v>0</v>
      </c>
      <c r="M5526" s="1">
        <f>Table3[[#This Row],[Risk 2 simulated occurences]]*_xlfn.LOGNORM.INV(Table3[[#This Row],[RV lognorm]],(LN(ImpLow2)+LN(ImpUp2))/2,(LN(ImpUp2)-LN(ImpLow2))/3.29)</f>
        <v>0</v>
      </c>
    </row>
    <row r="5527" spans="7:13">
      <c r="G5527">
        <v>0.15265978507355776</v>
      </c>
      <c r="H5527">
        <v>0.82231978085931379</v>
      </c>
      <c r="I5527">
        <v>0.49197977664506981</v>
      </c>
      <c r="J5527">
        <f>_xlfn.BINOM.INV(BinomTrials,_xlfn.GAMMA.INV(Table3[[#This Row],[RV gamma]],GammaShape1,GammaRate1)/BinomTrials,Table3[[#This Row],[RV binom]])</f>
        <v>1</v>
      </c>
      <c r="K5527" s="1">
        <f>Table3[[#This Row],[Risk 1 Simulated occurences]]*_xlfn.LOGNORM.INV(Table3[[#This Row],[RV lognorm]],(LN(ImpLow1)+LN(ImpUp1))/2,(LN(ImpUp1)-LN(ImpLow1))/3.29)</f>
        <v>31180.927938049859</v>
      </c>
      <c r="L5527">
        <f>_xlfn.BINOM.INV(BinomTrials,_xlfn.GAMMA.INV(Table3[[#This Row],[RV gamma]],GammaShape2,GammaRate2)/BinomTrials,Table3[[#This Row],[RV binom]])</f>
        <v>0</v>
      </c>
      <c r="M5527" s="1">
        <f>Table3[[#This Row],[Risk 2 simulated occurences]]*_xlfn.LOGNORM.INV(Table3[[#This Row],[RV lognorm]],(LN(ImpLow2)+LN(ImpUp2))/2,(LN(ImpUp2)-LN(ImpLow2))/3.29)</f>
        <v>0</v>
      </c>
    </row>
    <row r="5528" spans="7:13">
      <c r="G5528">
        <v>0.75300773128541543</v>
      </c>
      <c r="H5528">
        <v>0.72855690248709026</v>
      </c>
      <c r="I5528">
        <v>0.7041060736887651</v>
      </c>
      <c r="J5528">
        <f>_xlfn.BINOM.INV(BinomTrials,_xlfn.GAMMA.INV(Table3[[#This Row],[RV gamma]],GammaShape1,GammaRate1)/BinomTrials,Table3[[#This Row],[RV binom]])</f>
        <v>1</v>
      </c>
      <c r="K5528" s="1">
        <f>Table3[[#This Row],[Risk 1 Simulated occurences]]*_xlfn.LOGNORM.INV(Table3[[#This Row],[RV lognorm]],(LN(ImpLow1)+LN(ImpUp1))/2,(LN(ImpUp1)-LN(ImpLow1))/3.29)</f>
        <v>46024.916580922771</v>
      </c>
      <c r="L5528">
        <f>_xlfn.BINOM.INV(BinomTrials,_xlfn.GAMMA.INV(Table3[[#This Row],[RV gamma]],GammaShape2,GammaRate2)/BinomTrials,Table3[[#This Row],[RV binom]])</f>
        <v>0</v>
      </c>
      <c r="M5528" s="1">
        <f>Table3[[#This Row],[Risk 2 simulated occurences]]*_xlfn.LOGNORM.INV(Table3[[#This Row],[RV lognorm]],(LN(ImpLow2)+LN(ImpUp2))/2,(LN(ImpUp2)-LN(ImpLow2))/3.29)</f>
        <v>0</v>
      </c>
    </row>
    <row r="5529" spans="7:13">
      <c r="G5529">
        <v>0.80093971397771491</v>
      </c>
      <c r="H5529">
        <v>0.85586010052629746</v>
      </c>
      <c r="I5529">
        <v>0.91078048707488013</v>
      </c>
      <c r="J5529">
        <f>_xlfn.BINOM.INV(BinomTrials,_xlfn.GAMMA.INV(Table3[[#This Row],[RV gamma]],GammaShape1,GammaRate1)/BinomTrials,Table3[[#This Row],[RV binom]])</f>
        <v>1</v>
      </c>
      <c r="K5529" s="1">
        <f>Table3[[#This Row],[Risk 1 Simulated occurences]]*_xlfn.LOGNORM.INV(Table3[[#This Row],[RV lognorm]],(LN(ImpLow1)+LN(ImpUp1))/2,(LN(ImpUp1)-LN(ImpLow1))/3.29)</f>
        <v>81094.223581850907</v>
      </c>
      <c r="L5529">
        <f>_xlfn.BINOM.INV(BinomTrials,_xlfn.GAMMA.INV(Table3[[#This Row],[RV gamma]],GammaShape2,GammaRate2)/BinomTrials,Table3[[#This Row],[RV binom]])</f>
        <v>1</v>
      </c>
      <c r="M5529" s="1">
        <f>Table3[[#This Row],[Risk 2 simulated occurences]]*_xlfn.LOGNORM.INV(Table3[[#This Row],[RV lognorm]],(LN(ImpLow2)+LN(ImpUp2))/2,(LN(ImpUp2)-LN(ImpLow2))/3.29)</f>
        <v>8109422.3581850938</v>
      </c>
    </row>
    <row r="5530" spans="7:13">
      <c r="G5530">
        <v>0.39377282345377507</v>
      </c>
      <c r="H5530">
        <v>0.44070954548228047</v>
      </c>
      <c r="I5530">
        <v>0.48764626751078582</v>
      </c>
      <c r="J5530">
        <f>_xlfn.BINOM.INV(BinomTrials,_xlfn.GAMMA.INV(Table3[[#This Row],[RV gamma]],GammaShape1,GammaRate1)/BinomTrials,Table3[[#This Row],[RV binom]])</f>
        <v>0</v>
      </c>
      <c r="K5530" s="1">
        <f>Table3[[#This Row],[Risk 1 Simulated occurences]]*_xlfn.LOGNORM.INV(Table3[[#This Row],[RV lognorm]],(LN(ImpLow1)+LN(ImpUp1))/2,(LN(ImpUp1)-LN(ImpLow1))/3.29)</f>
        <v>0</v>
      </c>
      <c r="L5530">
        <f>_xlfn.BINOM.INV(BinomTrials,_xlfn.GAMMA.INV(Table3[[#This Row],[RV gamma]],GammaShape2,GammaRate2)/BinomTrials,Table3[[#This Row],[RV binom]])</f>
        <v>0</v>
      </c>
      <c r="M5530" s="1">
        <f>Table3[[#This Row],[Risk 2 simulated occurences]]*_xlfn.LOGNORM.INV(Table3[[#This Row],[RV lognorm]],(LN(ImpLow2)+LN(ImpUp2))/2,(LN(ImpUp2)-LN(ImpLow2))/3.29)</f>
        <v>0</v>
      </c>
    </row>
    <row r="5531" spans="7:13">
      <c r="G5531">
        <v>0.13984378759741958</v>
      </c>
      <c r="H5531">
        <v>5.3309206875650772E-3</v>
      </c>
      <c r="I5531">
        <v>0.8708180537777106</v>
      </c>
      <c r="J5531">
        <f>_xlfn.BINOM.INV(BinomTrials,_xlfn.GAMMA.INV(Table3[[#This Row],[RV gamma]],GammaShape1,GammaRate1)/BinomTrials,Table3[[#This Row],[RV binom]])</f>
        <v>0</v>
      </c>
      <c r="K5531" s="1">
        <f>Table3[[#This Row],[Risk 1 Simulated occurences]]*_xlfn.LOGNORM.INV(Table3[[#This Row],[RV lognorm]],(LN(ImpLow1)+LN(ImpUp1))/2,(LN(ImpUp1)-LN(ImpLow1))/3.29)</f>
        <v>0</v>
      </c>
      <c r="L5531">
        <f>_xlfn.BINOM.INV(BinomTrials,_xlfn.GAMMA.INV(Table3[[#This Row],[RV gamma]],GammaShape2,GammaRate2)/BinomTrials,Table3[[#This Row],[RV binom]])</f>
        <v>0</v>
      </c>
      <c r="M5531" s="1">
        <f>Table3[[#This Row],[Risk 2 simulated occurences]]*_xlfn.LOGNORM.INV(Table3[[#This Row],[RV lognorm]],(LN(ImpLow2)+LN(ImpUp2))/2,(LN(ImpUp2)-LN(ImpLow2))/3.29)</f>
        <v>0</v>
      </c>
    </row>
    <row r="5532" spans="7:13">
      <c r="G5532">
        <v>0.35453814983113585</v>
      </c>
      <c r="H5532">
        <v>0.59678399590625619</v>
      </c>
      <c r="I5532">
        <v>0.83902984198137642</v>
      </c>
      <c r="J5532">
        <f>_xlfn.BINOM.INV(BinomTrials,_xlfn.GAMMA.INV(Table3[[#This Row],[RV gamma]],GammaShape1,GammaRate1)/BinomTrials,Table3[[#This Row],[RV binom]])</f>
        <v>0</v>
      </c>
      <c r="K5532" s="1">
        <f>Table3[[#This Row],[Risk 1 Simulated occurences]]*_xlfn.LOGNORM.INV(Table3[[#This Row],[RV lognorm]],(LN(ImpLow1)+LN(ImpUp1))/2,(LN(ImpUp1)-LN(ImpLow1))/3.29)</f>
        <v>0</v>
      </c>
      <c r="L5532">
        <f>_xlfn.BINOM.INV(BinomTrials,_xlfn.GAMMA.INV(Table3[[#This Row],[RV gamma]],GammaShape2,GammaRate2)/BinomTrials,Table3[[#This Row],[RV binom]])</f>
        <v>0</v>
      </c>
      <c r="M5532" s="1">
        <f>Table3[[#This Row],[Risk 2 simulated occurences]]*_xlfn.LOGNORM.INV(Table3[[#This Row],[RV lognorm]],(LN(ImpLow2)+LN(ImpUp2))/2,(LN(ImpUp2)-LN(ImpLow2))/3.29)</f>
        <v>0</v>
      </c>
    </row>
    <row r="5533" spans="7:13">
      <c r="G5533">
        <v>0.722684211899845</v>
      </c>
      <c r="H5533">
        <v>0.1486191964469008</v>
      </c>
      <c r="I5533">
        <v>0.57455418099395661</v>
      </c>
      <c r="J5533">
        <f>_xlfn.BINOM.INV(BinomTrials,_xlfn.GAMMA.INV(Table3[[#This Row],[RV gamma]],GammaShape1,GammaRate1)/BinomTrials,Table3[[#This Row],[RV binom]])</f>
        <v>0</v>
      </c>
      <c r="K5533" s="1">
        <f>Table3[[#This Row],[Risk 1 Simulated occurences]]*_xlfn.LOGNORM.INV(Table3[[#This Row],[RV lognorm]],(LN(ImpLow1)+LN(ImpUp1))/2,(LN(ImpUp1)-LN(ImpLow1))/3.29)</f>
        <v>0</v>
      </c>
      <c r="L5533">
        <f>_xlfn.BINOM.INV(BinomTrials,_xlfn.GAMMA.INV(Table3[[#This Row],[RV gamma]],GammaShape2,GammaRate2)/BinomTrials,Table3[[#This Row],[RV binom]])</f>
        <v>0</v>
      </c>
      <c r="M5533" s="1">
        <f>Table3[[#This Row],[Risk 2 simulated occurences]]*_xlfn.LOGNORM.INV(Table3[[#This Row],[RV lognorm]],(LN(ImpLow2)+LN(ImpUp2))/2,(LN(ImpUp2)-LN(ImpLow2))/3.29)</f>
        <v>0</v>
      </c>
    </row>
    <row r="5534" spans="7:13">
      <c r="G5534">
        <v>0.15354940069538978</v>
      </c>
      <c r="H5534">
        <v>0.84283468306196607</v>
      </c>
      <c r="I5534">
        <v>0.53211996542854234</v>
      </c>
      <c r="J5534">
        <f>_xlfn.BINOM.INV(BinomTrials,_xlfn.GAMMA.INV(Table3[[#This Row],[RV gamma]],GammaShape1,GammaRate1)/BinomTrials,Table3[[#This Row],[RV binom]])</f>
        <v>1</v>
      </c>
      <c r="K5534" s="1">
        <f>Table3[[#This Row],[Risk 1 Simulated occurences]]*_xlfn.LOGNORM.INV(Table3[[#This Row],[RV lognorm]],(LN(ImpLow1)+LN(ImpUp1))/2,(LN(ImpUp1)-LN(ImpLow1))/3.29)</f>
        <v>33457.8846171732</v>
      </c>
      <c r="L5534">
        <f>_xlfn.BINOM.INV(BinomTrials,_xlfn.GAMMA.INV(Table3[[#This Row],[RV gamma]],GammaShape2,GammaRate2)/BinomTrials,Table3[[#This Row],[RV binom]])</f>
        <v>0</v>
      </c>
      <c r="M5534" s="1">
        <f>Table3[[#This Row],[Risk 2 simulated occurences]]*_xlfn.LOGNORM.INV(Table3[[#This Row],[RV lognorm]],(LN(ImpLow2)+LN(ImpUp2))/2,(LN(ImpUp2)-LN(ImpLow2))/3.29)</f>
        <v>0</v>
      </c>
    </row>
    <row r="5535" spans="7:13">
      <c r="G5535">
        <v>0.7047774874161824</v>
      </c>
      <c r="H5535">
        <v>0.5225182224635585</v>
      </c>
      <c r="I5535">
        <v>0.34025895751093466</v>
      </c>
      <c r="J5535">
        <f>_xlfn.BINOM.INV(BinomTrials,_xlfn.GAMMA.INV(Table3[[#This Row],[RV gamma]],GammaShape1,GammaRate1)/BinomTrials,Table3[[#This Row],[RV binom]])</f>
        <v>0</v>
      </c>
      <c r="K5535" s="1">
        <f>Table3[[#This Row],[Risk 1 Simulated occurences]]*_xlfn.LOGNORM.INV(Table3[[#This Row],[RV lognorm]],(LN(ImpLow1)+LN(ImpUp1))/2,(LN(ImpUp1)-LN(ImpLow1))/3.29)</f>
        <v>0</v>
      </c>
      <c r="L5535">
        <f>_xlfn.BINOM.INV(BinomTrials,_xlfn.GAMMA.INV(Table3[[#This Row],[RV gamma]],GammaShape2,GammaRate2)/BinomTrials,Table3[[#This Row],[RV binom]])</f>
        <v>0</v>
      </c>
      <c r="M5535" s="1">
        <f>Table3[[#This Row],[Risk 2 simulated occurences]]*_xlfn.LOGNORM.INV(Table3[[#This Row],[RV lognorm]],(LN(ImpLow2)+LN(ImpUp2))/2,(LN(ImpUp2)-LN(ImpLow2))/3.29)</f>
        <v>0</v>
      </c>
    </row>
    <row r="5536" spans="7:13">
      <c r="G5536">
        <v>0.19523100377769723</v>
      </c>
      <c r="H5536">
        <v>0.96376494502824028</v>
      </c>
      <c r="I5536">
        <v>0.73229888627878337</v>
      </c>
      <c r="J5536">
        <f>_xlfn.BINOM.INV(BinomTrials,_xlfn.GAMMA.INV(Table3[[#This Row],[RV gamma]],GammaShape1,GammaRate1)/BinomTrials,Table3[[#This Row],[RV binom]])</f>
        <v>2</v>
      </c>
      <c r="K5536" s="1">
        <f>Table3[[#This Row],[Risk 1 Simulated occurences]]*_xlfn.LOGNORM.INV(Table3[[#This Row],[RV lognorm]],(LN(ImpLow1)+LN(ImpUp1))/2,(LN(ImpUp1)-LN(ImpLow1))/3.29)</f>
        <v>97591.763038230041</v>
      </c>
      <c r="L5536">
        <f>_xlfn.BINOM.INV(BinomTrials,_xlfn.GAMMA.INV(Table3[[#This Row],[RV gamma]],GammaShape2,GammaRate2)/BinomTrials,Table3[[#This Row],[RV binom]])</f>
        <v>1</v>
      </c>
      <c r="M5536" s="1">
        <f>Table3[[#This Row],[Risk 2 simulated occurences]]*_xlfn.LOGNORM.INV(Table3[[#This Row],[RV lognorm]],(LN(ImpLow2)+LN(ImpUp2))/2,(LN(ImpUp2)-LN(ImpLow2))/3.29)</f>
        <v>4879588.1519115036</v>
      </c>
    </row>
    <row r="5537" spans="7:13">
      <c r="G5537">
        <v>0.24748049175715098</v>
      </c>
      <c r="H5537">
        <v>0.99743108963474214</v>
      </c>
      <c r="I5537">
        <v>0.74738168751233336</v>
      </c>
      <c r="J5537">
        <f>_xlfn.BINOM.INV(BinomTrials,_xlfn.GAMMA.INV(Table3[[#This Row],[RV gamma]],GammaShape1,GammaRate1)/BinomTrials,Table3[[#This Row],[RV binom]])</f>
        <v>3</v>
      </c>
      <c r="K5537" s="1">
        <f>Table3[[#This Row],[Risk 1 Simulated occurences]]*_xlfn.LOGNORM.INV(Table3[[#This Row],[RV lognorm]],(LN(ImpLow1)+LN(ImpUp1))/2,(LN(ImpUp1)-LN(ImpLow1))/3.29)</f>
        <v>151229.26523538766</v>
      </c>
      <c r="L5537">
        <f>_xlfn.BINOM.INV(BinomTrials,_xlfn.GAMMA.INV(Table3[[#This Row],[RV gamma]],GammaShape2,GammaRate2)/BinomTrials,Table3[[#This Row],[RV binom]])</f>
        <v>2</v>
      </c>
      <c r="M5537" s="1">
        <f>Table3[[#This Row],[Risk 2 simulated occurences]]*_xlfn.LOGNORM.INV(Table3[[#This Row],[RV lognorm]],(LN(ImpLow2)+LN(ImpUp2))/2,(LN(ImpUp2)-LN(ImpLow2))/3.29)</f>
        <v>10081951.015692515</v>
      </c>
    </row>
    <row r="5538" spans="7:13">
      <c r="G5538">
        <v>0.40462496243632629</v>
      </c>
      <c r="H5538">
        <v>0.82432349111154835</v>
      </c>
      <c r="I5538">
        <v>0.24402201978677046</v>
      </c>
      <c r="J5538">
        <f>_xlfn.BINOM.INV(BinomTrials,_xlfn.GAMMA.INV(Table3[[#This Row],[RV gamma]],GammaShape1,GammaRate1)/BinomTrials,Table3[[#This Row],[RV binom]])</f>
        <v>1</v>
      </c>
      <c r="K5538" s="1">
        <f>Table3[[#This Row],[Risk 1 Simulated occurences]]*_xlfn.LOGNORM.INV(Table3[[#This Row],[RV lognorm]],(LN(ImpLow1)+LN(ImpUp1))/2,(LN(ImpUp1)-LN(ImpLow1))/3.29)</f>
        <v>19464.044358418039</v>
      </c>
      <c r="L5538">
        <f>_xlfn.BINOM.INV(BinomTrials,_xlfn.GAMMA.INV(Table3[[#This Row],[RV gamma]],GammaShape2,GammaRate2)/BinomTrials,Table3[[#This Row],[RV binom]])</f>
        <v>0</v>
      </c>
      <c r="M5538" s="1">
        <f>Table3[[#This Row],[Risk 2 simulated occurences]]*_xlfn.LOGNORM.INV(Table3[[#This Row],[RV lognorm]],(LN(ImpLow2)+LN(ImpUp2))/2,(LN(ImpUp2)-LN(ImpLow2))/3.29)</f>
        <v>0</v>
      </c>
    </row>
    <row r="5539" spans="7:13">
      <c r="G5539">
        <v>0.53174366733606149</v>
      </c>
      <c r="H5539">
        <v>0.40491511179363127</v>
      </c>
      <c r="I5539">
        <v>0.2780865562512011</v>
      </c>
      <c r="J5539">
        <f>_xlfn.BINOM.INV(BinomTrials,_xlfn.GAMMA.INV(Table3[[#This Row],[RV gamma]],GammaShape1,GammaRate1)/BinomTrials,Table3[[#This Row],[RV binom]])</f>
        <v>0</v>
      </c>
      <c r="K5539" s="1">
        <f>Table3[[#This Row],[Risk 1 Simulated occurences]]*_xlfn.LOGNORM.INV(Table3[[#This Row],[RV lognorm]],(LN(ImpLow1)+LN(ImpUp1))/2,(LN(ImpUp1)-LN(ImpLow1))/3.29)</f>
        <v>0</v>
      </c>
      <c r="L5539">
        <f>_xlfn.BINOM.INV(BinomTrials,_xlfn.GAMMA.INV(Table3[[#This Row],[RV gamma]],GammaShape2,GammaRate2)/BinomTrials,Table3[[#This Row],[RV binom]])</f>
        <v>0</v>
      </c>
      <c r="M5539" s="1">
        <f>Table3[[#This Row],[Risk 2 simulated occurences]]*_xlfn.LOGNORM.INV(Table3[[#This Row],[RV lognorm]],(LN(ImpLow2)+LN(ImpUp2))/2,(LN(ImpUp2)-LN(ImpLow2))/3.29)</f>
        <v>0</v>
      </c>
    </row>
    <row r="5540" spans="7:13">
      <c r="G5540">
        <v>1.5816917184655051E-2</v>
      </c>
      <c r="H5540">
        <v>0.40828391556082477</v>
      </c>
      <c r="I5540">
        <v>0.80075091393699449</v>
      </c>
      <c r="J5540">
        <f>_xlfn.BINOM.INV(BinomTrials,_xlfn.GAMMA.INV(Table3[[#This Row],[RV gamma]],GammaShape1,GammaRate1)/BinomTrials,Table3[[#This Row],[RV binom]])</f>
        <v>0</v>
      </c>
      <c r="K5540" s="1">
        <f>Table3[[#This Row],[Risk 1 Simulated occurences]]*_xlfn.LOGNORM.INV(Table3[[#This Row],[RV lognorm]],(LN(ImpLow1)+LN(ImpUp1))/2,(LN(ImpUp1)-LN(ImpLow1))/3.29)</f>
        <v>0</v>
      </c>
      <c r="L5540">
        <f>_xlfn.BINOM.INV(BinomTrials,_xlfn.GAMMA.INV(Table3[[#This Row],[RV gamma]],GammaShape2,GammaRate2)/BinomTrials,Table3[[#This Row],[RV binom]])</f>
        <v>0</v>
      </c>
      <c r="M5540" s="1">
        <f>Table3[[#This Row],[Risk 2 simulated occurences]]*_xlfn.LOGNORM.INV(Table3[[#This Row],[RV lognorm]],(LN(ImpLow2)+LN(ImpUp2))/2,(LN(ImpUp2)-LN(ImpLow2))/3.29)</f>
        <v>0</v>
      </c>
    </row>
    <row r="5541" spans="7:13">
      <c r="G5541">
        <v>0.83492712249743151</v>
      </c>
      <c r="H5541">
        <v>2.7768830781694887E-2</v>
      </c>
      <c r="I5541">
        <v>0.22061053906595826</v>
      </c>
      <c r="J5541">
        <f>_xlfn.BINOM.INV(BinomTrials,_xlfn.GAMMA.INV(Table3[[#This Row],[RV gamma]],GammaShape1,GammaRate1)/BinomTrials,Table3[[#This Row],[RV binom]])</f>
        <v>0</v>
      </c>
      <c r="K5541" s="1">
        <f>Table3[[#This Row],[Risk 1 Simulated occurences]]*_xlfn.LOGNORM.INV(Table3[[#This Row],[RV lognorm]],(LN(ImpLow1)+LN(ImpUp1))/2,(LN(ImpUp1)-LN(ImpLow1))/3.29)</f>
        <v>0</v>
      </c>
      <c r="L5541">
        <f>_xlfn.BINOM.INV(BinomTrials,_xlfn.GAMMA.INV(Table3[[#This Row],[RV gamma]],GammaShape2,GammaRate2)/BinomTrials,Table3[[#This Row],[RV binom]])</f>
        <v>0</v>
      </c>
      <c r="M5541" s="1">
        <f>Table3[[#This Row],[Risk 2 simulated occurences]]*_xlfn.LOGNORM.INV(Table3[[#This Row],[RV lognorm]],(LN(ImpLow2)+LN(ImpUp2))/2,(LN(ImpUp2)-LN(ImpLow2))/3.29)</f>
        <v>0</v>
      </c>
    </row>
    <row r="5542" spans="7:13">
      <c r="G5542">
        <v>0.62014781433164501</v>
      </c>
      <c r="H5542">
        <v>0.71073894794599102</v>
      </c>
      <c r="I5542">
        <v>0.80133008156033703</v>
      </c>
      <c r="J5542">
        <f>_xlfn.BINOM.INV(BinomTrials,_xlfn.GAMMA.INV(Table3[[#This Row],[RV gamma]],GammaShape1,GammaRate1)/BinomTrials,Table3[[#This Row],[RV binom]])</f>
        <v>1</v>
      </c>
      <c r="K5542" s="1">
        <f>Table3[[#This Row],[Risk 1 Simulated occurences]]*_xlfn.LOGNORM.INV(Table3[[#This Row],[RV lognorm]],(LN(ImpLow1)+LN(ImpUp1))/2,(LN(ImpUp1)-LN(ImpLow1))/3.29)</f>
        <v>57181.939175286592</v>
      </c>
      <c r="L5542">
        <f>_xlfn.BINOM.INV(BinomTrials,_xlfn.GAMMA.INV(Table3[[#This Row],[RV gamma]],GammaShape2,GammaRate2)/BinomTrials,Table3[[#This Row],[RV binom]])</f>
        <v>0</v>
      </c>
      <c r="M5542" s="1">
        <f>Table3[[#This Row],[Risk 2 simulated occurences]]*_xlfn.LOGNORM.INV(Table3[[#This Row],[RV lognorm]],(LN(ImpLow2)+LN(ImpUp2))/2,(LN(ImpUp2)-LN(ImpLow2))/3.29)</f>
        <v>0</v>
      </c>
    </row>
    <row r="5543" spans="7:13">
      <c r="G5543">
        <v>0.82431547195851596</v>
      </c>
      <c r="H5543">
        <v>0.38949812827142799</v>
      </c>
      <c r="I5543">
        <v>0.95468078458434003</v>
      </c>
      <c r="J5543">
        <f>_xlfn.BINOM.INV(BinomTrials,_xlfn.GAMMA.INV(Table3[[#This Row],[RV gamma]],GammaShape1,GammaRate1)/BinomTrials,Table3[[#This Row],[RV binom]])</f>
        <v>0</v>
      </c>
      <c r="K5543" s="1">
        <f>Table3[[#This Row],[Risk 1 Simulated occurences]]*_xlfn.LOGNORM.INV(Table3[[#This Row],[RV lognorm]],(LN(ImpLow1)+LN(ImpUp1))/2,(LN(ImpUp1)-LN(ImpLow1))/3.29)</f>
        <v>0</v>
      </c>
      <c r="L5543">
        <f>_xlfn.BINOM.INV(BinomTrials,_xlfn.GAMMA.INV(Table3[[#This Row],[RV gamma]],GammaShape2,GammaRate2)/BinomTrials,Table3[[#This Row],[RV binom]])</f>
        <v>0</v>
      </c>
      <c r="M5543" s="1">
        <f>Table3[[#This Row],[Risk 2 simulated occurences]]*_xlfn.LOGNORM.INV(Table3[[#This Row],[RV lognorm]],(LN(ImpLow2)+LN(ImpUp2))/2,(LN(ImpUp2)-LN(ImpLow2))/3.29)</f>
        <v>0</v>
      </c>
    </row>
    <row r="5544" spans="7:13">
      <c r="G5544">
        <v>0.27013720677706282</v>
      </c>
      <c r="H5544">
        <v>0.29504185789033854</v>
      </c>
      <c r="I5544">
        <v>0.31994650900361432</v>
      </c>
      <c r="J5544">
        <f>_xlfn.BINOM.INV(BinomTrials,_xlfn.GAMMA.INV(Table3[[#This Row],[RV gamma]],GammaShape1,GammaRate1)/BinomTrials,Table3[[#This Row],[RV binom]])</f>
        <v>0</v>
      </c>
      <c r="K5544" s="1">
        <f>Table3[[#This Row],[Risk 1 Simulated occurences]]*_xlfn.LOGNORM.INV(Table3[[#This Row],[RV lognorm]],(LN(ImpLow1)+LN(ImpUp1))/2,(LN(ImpUp1)-LN(ImpLow1))/3.29)</f>
        <v>0</v>
      </c>
      <c r="L5544">
        <f>_xlfn.BINOM.INV(BinomTrials,_xlfn.GAMMA.INV(Table3[[#This Row],[RV gamma]],GammaShape2,GammaRate2)/BinomTrials,Table3[[#This Row],[RV binom]])</f>
        <v>0</v>
      </c>
      <c r="M5544" s="1">
        <f>Table3[[#This Row],[Risk 2 simulated occurences]]*_xlfn.LOGNORM.INV(Table3[[#This Row],[RV lognorm]],(LN(ImpLow2)+LN(ImpUp2))/2,(LN(ImpUp2)-LN(ImpLow2))/3.29)</f>
        <v>0</v>
      </c>
    </row>
    <row r="5545" spans="7:13">
      <c r="G5545">
        <v>0.19603430209496725</v>
      </c>
      <c r="H5545">
        <v>0.76850556292035876</v>
      </c>
      <c r="I5545">
        <v>0.34097682374575028</v>
      </c>
      <c r="J5545">
        <f>_xlfn.BINOM.INV(BinomTrials,_xlfn.GAMMA.INV(Table3[[#This Row],[RV gamma]],GammaShape1,GammaRate1)/BinomTrials,Table3[[#This Row],[RV binom]])</f>
        <v>1</v>
      </c>
      <c r="K5545" s="1">
        <f>Table3[[#This Row],[Risk 1 Simulated occurences]]*_xlfn.LOGNORM.INV(Table3[[#This Row],[RV lognorm]],(LN(ImpLow1)+LN(ImpUp1))/2,(LN(ImpUp1)-LN(ImpLow1))/3.29)</f>
        <v>23737.836599939423</v>
      </c>
      <c r="L5545">
        <f>_xlfn.BINOM.INV(BinomTrials,_xlfn.GAMMA.INV(Table3[[#This Row],[RV gamma]],GammaShape2,GammaRate2)/BinomTrials,Table3[[#This Row],[RV binom]])</f>
        <v>0</v>
      </c>
      <c r="M5545" s="1">
        <f>Table3[[#This Row],[Risk 2 simulated occurences]]*_xlfn.LOGNORM.INV(Table3[[#This Row],[RV lognorm]],(LN(ImpLow2)+LN(ImpUp2))/2,(LN(ImpUp2)-LN(ImpLow2))/3.29)</f>
        <v>0</v>
      </c>
    </row>
    <row r="5546" spans="7:13">
      <c r="G5546">
        <v>0.74851531011448957</v>
      </c>
      <c r="H5546">
        <v>0.27299600246967559</v>
      </c>
      <c r="I5546">
        <v>0.79747669482486172</v>
      </c>
      <c r="J5546">
        <f>_xlfn.BINOM.INV(BinomTrials,_xlfn.GAMMA.INV(Table3[[#This Row],[RV gamma]],GammaShape1,GammaRate1)/BinomTrials,Table3[[#This Row],[RV binom]])</f>
        <v>0</v>
      </c>
      <c r="K5546" s="1">
        <f>Table3[[#This Row],[Risk 1 Simulated occurences]]*_xlfn.LOGNORM.INV(Table3[[#This Row],[RV lognorm]],(LN(ImpLow1)+LN(ImpUp1))/2,(LN(ImpUp1)-LN(ImpLow1))/3.29)</f>
        <v>0</v>
      </c>
      <c r="L5546">
        <f>_xlfn.BINOM.INV(BinomTrials,_xlfn.GAMMA.INV(Table3[[#This Row],[RV gamma]],GammaShape2,GammaRate2)/BinomTrials,Table3[[#This Row],[RV binom]])</f>
        <v>0</v>
      </c>
      <c r="M5546" s="1">
        <f>Table3[[#This Row],[Risk 2 simulated occurences]]*_xlfn.LOGNORM.INV(Table3[[#This Row],[RV lognorm]],(LN(ImpLow2)+LN(ImpUp2))/2,(LN(ImpUp2)-LN(ImpLow2))/3.29)</f>
        <v>0</v>
      </c>
    </row>
    <row r="5547" spans="7:13">
      <c r="G5547">
        <v>0.29681709422581692</v>
      </c>
      <c r="H5547">
        <v>0.24381350783808786</v>
      </c>
      <c r="I5547">
        <v>0.19080992145035877</v>
      </c>
      <c r="J5547">
        <f>_xlfn.BINOM.INV(BinomTrials,_xlfn.GAMMA.INV(Table3[[#This Row],[RV gamma]],GammaShape1,GammaRate1)/BinomTrials,Table3[[#This Row],[RV binom]])</f>
        <v>0</v>
      </c>
      <c r="K5547" s="1">
        <f>Table3[[#This Row],[Risk 1 Simulated occurences]]*_xlfn.LOGNORM.INV(Table3[[#This Row],[RV lognorm]],(LN(ImpLow1)+LN(ImpUp1))/2,(LN(ImpUp1)-LN(ImpLow1))/3.29)</f>
        <v>0</v>
      </c>
      <c r="L5547">
        <f>_xlfn.BINOM.INV(BinomTrials,_xlfn.GAMMA.INV(Table3[[#This Row],[RV gamma]],GammaShape2,GammaRate2)/BinomTrials,Table3[[#This Row],[RV binom]])</f>
        <v>0</v>
      </c>
      <c r="M5547" s="1">
        <f>Table3[[#This Row],[Risk 2 simulated occurences]]*_xlfn.LOGNORM.INV(Table3[[#This Row],[RV lognorm]],(LN(ImpLow2)+LN(ImpUp2))/2,(LN(ImpUp2)-LN(ImpLow2))/3.29)</f>
        <v>0</v>
      </c>
    </row>
    <row r="5548" spans="7:13">
      <c r="G5548">
        <v>0.60490265330528037</v>
      </c>
      <c r="H5548">
        <v>0.77362623474263881</v>
      </c>
      <c r="I5548">
        <v>0.94234981617999725</v>
      </c>
      <c r="J5548">
        <f>_xlfn.BINOM.INV(BinomTrials,_xlfn.GAMMA.INV(Table3[[#This Row],[RV gamma]],GammaShape1,GammaRate1)/BinomTrials,Table3[[#This Row],[RV binom]])</f>
        <v>1</v>
      </c>
      <c r="K5548" s="1">
        <f>Table3[[#This Row],[Risk 1 Simulated occurences]]*_xlfn.LOGNORM.INV(Table3[[#This Row],[RV lognorm]],(LN(ImpLow1)+LN(ImpUp1))/2,(LN(ImpUp1)-LN(ImpLow1))/3.29)</f>
        <v>95206.275186468847</v>
      </c>
      <c r="L5548">
        <f>_xlfn.BINOM.INV(BinomTrials,_xlfn.GAMMA.INV(Table3[[#This Row],[RV gamma]],GammaShape2,GammaRate2)/BinomTrials,Table3[[#This Row],[RV binom]])</f>
        <v>0</v>
      </c>
      <c r="M5548" s="1">
        <f>Table3[[#This Row],[Risk 2 simulated occurences]]*_xlfn.LOGNORM.INV(Table3[[#This Row],[RV lognorm]],(LN(ImpLow2)+LN(ImpUp2))/2,(LN(ImpUp2)-LN(ImpLow2))/3.29)</f>
        <v>0</v>
      </c>
    </row>
    <row r="5549" spans="7:13">
      <c r="G5549">
        <v>0.5988941018464482</v>
      </c>
      <c r="H5549">
        <v>0.33612731952971187</v>
      </c>
      <c r="I5549">
        <v>7.3360537212975571E-2</v>
      </c>
      <c r="J5549">
        <f>_xlfn.BINOM.INV(BinomTrials,_xlfn.GAMMA.INV(Table3[[#This Row],[RV gamma]],GammaShape1,GammaRate1)/BinomTrials,Table3[[#This Row],[RV binom]])</f>
        <v>0</v>
      </c>
      <c r="K5549" s="1">
        <f>Table3[[#This Row],[Risk 1 Simulated occurences]]*_xlfn.LOGNORM.INV(Table3[[#This Row],[RV lognorm]],(LN(ImpLow1)+LN(ImpUp1))/2,(LN(ImpUp1)-LN(ImpLow1))/3.29)</f>
        <v>0</v>
      </c>
      <c r="L5549">
        <f>_xlfn.BINOM.INV(BinomTrials,_xlfn.GAMMA.INV(Table3[[#This Row],[RV gamma]],GammaShape2,GammaRate2)/BinomTrials,Table3[[#This Row],[RV binom]])</f>
        <v>0</v>
      </c>
      <c r="M5549" s="1">
        <f>Table3[[#This Row],[Risk 2 simulated occurences]]*_xlfn.LOGNORM.INV(Table3[[#This Row],[RV lognorm]],(LN(ImpLow2)+LN(ImpUp2))/2,(LN(ImpUp2)-LN(ImpLow2))/3.29)</f>
        <v>0</v>
      </c>
    </row>
    <row r="5550" spans="7:13">
      <c r="G5550">
        <v>0.61316973325478363</v>
      </c>
      <c r="H5550">
        <v>0.29185933586762258</v>
      </c>
      <c r="I5550">
        <v>0.97054893848046142</v>
      </c>
      <c r="J5550">
        <f>_xlfn.BINOM.INV(BinomTrials,_xlfn.GAMMA.INV(Table3[[#This Row],[RV gamma]],GammaShape1,GammaRate1)/BinomTrials,Table3[[#This Row],[RV binom]])</f>
        <v>0</v>
      </c>
      <c r="K5550" s="1">
        <f>Table3[[#This Row],[Risk 1 Simulated occurences]]*_xlfn.LOGNORM.INV(Table3[[#This Row],[RV lognorm]],(LN(ImpLow1)+LN(ImpUp1))/2,(LN(ImpUp1)-LN(ImpLow1))/3.29)</f>
        <v>0</v>
      </c>
      <c r="L5550">
        <f>_xlfn.BINOM.INV(BinomTrials,_xlfn.GAMMA.INV(Table3[[#This Row],[RV gamma]],GammaShape2,GammaRate2)/BinomTrials,Table3[[#This Row],[RV binom]])</f>
        <v>0</v>
      </c>
      <c r="M5550" s="1">
        <f>Table3[[#This Row],[Risk 2 simulated occurences]]*_xlfn.LOGNORM.INV(Table3[[#This Row],[RV lognorm]],(LN(ImpLow2)+LN(ImpUp2))/2,(LN(ImpUp2)-LN(ImpLow2))/3.29)</f>
        <v>0</v>
      </c>
    </row>
    <row r="5551" spans="7:13">
      <c r="G5551">
        <v>0.5437068131490177</v>
      </c>
      <c r="H5551">
        <v>0.27985792713233171</v>
      </c>
      <c r="I5551">
        <v>1.6009041115645804E-2</v>
      </c>
      <c r="J5551">
        <f>_xlfn.BINOM.INV(BinomTrials,_xlfn.GAMMA.INV(Table3[[#This Row],[RV gamma]],GammaShape1,GammaRate1)/BinomTrials,Table3[[#This Row],[RV binom]])</f>
        <v>0</v>
      </c>
      <c r="K5551" s="1">
        <f>Table3[[#This Row],[Risk 1 Simulated occurences]]*_xlfn.LOGNORM.INV(Table3[[#This Row],[RV lognorm]],(LN(ImpLow1)+LN(ImpUp1))/2,(LN(ImpUp1)-LN(ImpLow1))/3.29)</f>
        <v>0</v>
      </c>
      <c r="L5551">
        <f>_xlfn.BINOM.INV(BinomTrials,_xlfn.GAMMA.INV(Table3[[#This Row],[RV gamma]],GammaShape2,GammaRate2)/BinomTrials,Table3[[#This Row],[RV binom]])</f>
        <v>0</v>
      </c>
      <c r="M5551" s="1">
        <f>Table3[[#This Row],[Risk 2 simulated occurences]]*_xlfn.LOGNORM.INV(Table3[[#This Row],[RV lognorm]],(LN(ImpLow2)+LN(ImpUp2))/2,(LN(ImpUp2)-LN(ImpLow2))/3.29)</f>
        <v>0</v>
      </c>
    </row>
    <row r="5552" spans="7:13">
      <c r="G5552">
        <v>8.040859553981973E-2</v>
      </c>
      <c r="H5552">
        <v>0.57218131309942399</v>
      </c>
      <c r="I5552">
        <v>6.3954030659028341E-2</v>
      </c>
      <c r="J5552">
        <f>_xlfn.BINOM.INV(BinomTrials,_xlfn.GAMMA.INV(Table3[[#This Row],[RV gamma]],GammaShape1,GammaRate1)/BinomTrials,Table3[[#This Row],[RV binom]])</f>
        <v>0</v>
      </c>
      <c r="K5552" s="1">
        <f>Table3[[#This Row],[Risk 1 Simulated occurences]]*_xlfn.LOGNORM.INV(Table3[[#This Row],[RV lognorm]],(LN(ImpLow1)+LN(ImpUp1))/2,(LN(ImpUp1)-LN(ImpLow1))/3.29)</f>
        <v>0</v>
      </c>
      <c r="L5552">
        <f>_xlfn.BINOM.INV(BinomTrials,_xlfn.GAMMA.INV(Table3[[#This Row],[RV gamma]],GammaShape2,GammaRate2)/BinomTrials,Table3[[#This Row],[RV binom]])</f>
        <v>0</v>
      </c>
      <c r="M5552" s="1">
        <f>Table3[[#This Row],[Risk 2 simulated occurences]]*_xlfn.LOGNORM.INV(Table3[[#This Row],[RV lognorm]],(LN(ImpLow2)+LN(ImpUp2))/2,(LN(ImpUp2)-LN(ImpLow2))/3.29)</f>
        <v>0</v>
      </c>
    </row>
    <row r="5553" spans="7:13">
      <c r="G5553">
        <v>0.42726523775014341</v>
      </c>
      <c r="H5553">
        <v>0.65132926201975405</v>
      </c>
      <c r="I5553">
        <v>0.87539328628936475</v>
      </c>
      <c r="J5553">
        <f>_xlfn.BINOM.INV(BinomTrials,_xlfn.GAMMA.INV(Table3[[#This Row],[RV gamma]],GammaShape1,GammaRate1)/BinomTrials,Table3[[#This Row],[RV binom]])</f>
        <v>1</v>
      </c>
      <c r="K5553" s="1">
        <f>Table3[[#This Row],[Risk 1 Simulated occurences]]*_xlfn.LOGNORM.INV(Table3[[#This Row],[RV lognorm]],(LN(ImpLow1)+LN(ImpUp1))/2,(LN(ImpUp1)-LN(ImpLow1))/3.29)</f>
        <v>70832.343493332257</v>
      </c>
      <c r="L5553">
        <f>_xlfn.BINOM.INV(BinomTrials,_xlfn.GAMMA.INV(Table3[[#This Row],[RV gamma]],GammaShape2,GammaRate2)/BinomTrials,Table3[[#This Row],[RV binom]])</f>
        <v>0</v>
      </c>
      <c r="M5553" s="1">
        <f>Table3[[#This Row],[Risk 2 simulated occurences]]*_xlfn.LOGNORM.INV(Table3[[#This Row],[RV lognorm]],(LN(ImpLow2)+LN(ImpUp2))/2,(LN(ImpUp2)-LN(ImpLow2))/3.29)</f>
        <v>0</v>
      </c>
    </row>
    <row r="5554" spans="7:13">
      <c r="G5554">
        <v>4.6850866659940621E-2</v>
      </c>
      <c r="H5554">
        <v>0.89090676600621399</v>
      </c>
      <c r="I5554">
        <v>0.73496266535248733</v>
      </c>
      <c r="J5554">
        <f>_xlfn.BINOM.INV(BinomTrials,_xlfn.GAMMA.INV(Table3[[#This Row],[RV gamma]],GammaShape1,GammaRate1)/BinomTrials,Table3[[#This Row],[RV binom]])</f>
        <v>1</v>
      </c>
      <c r="K5554" s="1">
        <f>Table3[[#This Row],[Risk 1 Simulated occurences]]*_xlfn.LOGNORM.INV(Table3[[#This Row],[RV lognorm]],(LN(ImpLow1)+LN(ImpUp1))/2,(LN(ImpUp1)-LN(ImpLow1))/3.29)</f>
        <v>49073.681824454652</v>
      </c>
      <c r="L5554">
        <f>_xlfn.BINOM.INV(BinomTrials,_xlfn.GAMMA.INV(Table3[[#This Row],[RV gamma]],GammaShape2,GammaRate2)/BinomTrials,Table3[[#This Row],[RV binom]])</f>
        <v>1</v>
      </c>
      <c r="M5554" s="1">
        <f>Table3[[#This Row],[Risk 2 simulated occurences]]*_xlfn.LOGNORM.INV(Table3[[#This Row],[RV lognorm]],(LN(ImpLow2)+LN(ImpUp2))/2,(LN(ImpUp2)-LN(ImpLow2))/3.29)</f>
        <v>4907368.1824454674</v>
      </c>
    </row>
    <row r="5555" spans="7:13">
      <c r="G5555">
        <v>0.42251595362206734</v>
      </c>
      <c r="H5555">
        <v>0.47001626643818628</v>
      </c>
      <c r="I5555">
        <v>0.51751657925430528</v>
      </c>
      <c r="J5555">
        <f>_xlfn.BINOM.INV(BinomTrials,_xlfn.GAMMA.INV(Table3[[#This Row],[RV gamma]],GammaShape1,GammaRate1)/BinomTrials,Table3[[#This Row],[RV binom]])</f>
        <v>0</v>
      </c>
      <c r="K5555" s="1">
        <f>Table3[[#This Row],[Risk 1 Simulated occurences]]*_xlfn.LOGNORM.INV(Table3[[#This Row],[RV lognorm]],(LN(ImpLow1)+LN(ImpUp1))/2,(LN(ImpUp1)-LN(ImpLow1))/3.29)</f>
        <v>0</v>
      </c>
      <c r="L5555">
        <f>_xlfn.BINOM.INV(BinomTrials,_xlfn.GAMMA.INV(Table3[[#This Row],[RV gamma]],GammaShape2,GammaRate2)/BinomTrials,Table3[[#This Row],[RV binom]])</f>
        <v>0</v>
      </c>
      <c r="M5555" s="1">
        <f>Table3[[#This Row],[Risk 2 simulated occurences]]*_xlfn.LOGNORM.INV(Table3[[#This Row],[RV lognorm]],(LN(ImpLow2)+LN(ImpUp2))/2,(LN(ImpUp2)-LN(ImpLow2))/3.29)</f>
        <v>0</v>
      </c>
    </row>
    <row r="5556" spans="7:13">
      <c r="G5556">
        <v>0.22563252608554091</v>
      </c>
      <c r="H5556">
        <v>0.56339002659702209</v>
      </c>
      <c r="I5556">
        <v>0.90114752710850332</v>
      </c>
      <c r="J5556">
        <f>_xlfn.BINOM.INV(BinomTrials,_xlfn.GAMMA.INV(Table3[[#This Row],[RV gamma]],GammaShape1,GammaRate1)/BinomTrials,Table3[[#This Row],[RV binom]])</f>
        <v>0</v>
      </c>
      <c r="K5556" s="1">
        <f>Table3[[#This Row],[Risk 1 Simulated occurences]]*_xlfn.LOGNORM.INV(Table3[[#This Row],[RV lognorm]],(LN(ImpLow1)+LN(ImpUp1))/2,(LN(ImpUp1)-LN(ImpLow1))/3.29)</f>
        <v>0</v>
      </c>
      <c r="L5556">
        <f>_xlfn.BINOM.INV(BinomTrials,_xlfn.GAMMA.INV(Table3[[#This Row],[RV gamma]],GammaShape2,GammaRate2)/BinomTrials,Table3[[#This Row],[RV binom]])</f>
        <v>0</v>
      </c>
      <c r="M5556" s="1">
        <f>Table3[[#This Row],[Risk 2 simulated occurences]]*_xlfn.LOGNORM.INV(Table3[[#This Row],[RV lognorm]],(LN(ImpLow2)+LN(ImpUp2))/2,(LN(ImpUp2)-LN(ImpLow2))/3.29)</f>
        <v>0</v>
      </c>
    </row>
    <row r="5557" spans="7:13">
      <c r="G5557">
        <v>0.20586591968586013</v>
      </c>
      <c r="H5557">
        <v>0.89617701615028877</v>
      </c>
      <c r="I5557">
        <v>0.58648811261471734</v>
      </c>
      <c r="J5557">
        <f>_xlfn.BINOM.INV(BinomTrials,_xlfn.GAMMA.INV(Table3[[#This Row],[RV gamma]],GammaShape1,GammaRate1)/BinomTrials,Table3[[#This Row],[RV binom]])</f>
        <v>1</v>
      </c>
      <c r="K5557" s="1">
        <f>Table3[[#This Row],[Risk 1 Simulated occurences]]*_xlfn.LOGNORM.INV(Table3[[#This Row],[RV lognorm]],(LN(ImpLow1)+LN(ImpUp1))/2,(LN(ImpUp1)-LN(ImpLow1))/3.29)</f>
        <v>36848.47608884504</v>
      </c>
      <c r="L5557">
        <f>_xlfn.BINOM.INV(BinomTrials,_xlfn.GAMMA.INV(Table3[[#This Row],[RV gamma]],GammaShape2,GammaRate2)/BinomTrials,Table3[[#This Row],[RV binom]])</f>
        <v>1</v>
      </c>
      <c r="M5557" s="1">
        <f>Table3[[#This Row],[Risk 2 simulated occurences]]*_xlfn.LOGNORM.INV(Table3[[#This Row],[RV lognorm]],(LN(ImpLow2)+LN(ImpUp2))/2,(LN(ImpUp2)-LN(ImpLow2))/3.29)</f>
        <v>3684847.6088845055</v>
      </c>
    </row>
    <row r="5558" spans="7:13">
      <c r="G5558">
        <v>0.98851216025115562</v>
      </c>
      <c r="H5558">
        <v>4.7110437903139013E-2</v>
      </c>
      <c r="I5558">
        <v>0.10570871555512246</v>
      </c>
      <c r="J5558">
        <f>_xlfn.BINOM.INV(BinomTrials,_xlfn.GAMMA.INV(Table3[[#This Row],[RV gamma]],GammaShape1,GammaRate1)/BinomTrials,Table3[[#This Row],[RV binom]])</f>
        <v>0</v>
      </c>
      <c r="K5558" s="1">
        <f>Table3[[#This Row],[Risk 1 Simulated occurences]]*_xlfn.LOGNORM.INV(Table3[[#This Row],[RV lognorm]],(LN(ImpLow1)+LN(ImpUp1))/2,(LN(ImpUp1)-LN(ImpLow1))/3.29)</f>
        <v>0</v>
      </c>
      <c r="L5558">
        <f>_xlfn.BINOM.INV(BinomTrials,_xlfn.GAMMA.INV(Table3[[#This Row],[RV gamma]],GammaShape2,GammaRate2)/BinomTrials,Table3[[#This Row],[RV binom]])</f>
        <v>0</v>
      </c>
      <c r="M5558" s="1">
        <f>Table3[[#This Row],[Risk 2 simulated occurences]]*_xlfn.LOGNORM.INV(Table3[[#This Row],[RV lognorm]],(LN(ImpLow2)+LN(ImpUp2))/2,(LN(ImpUp2)-LN(ImpLow2))/3.29)</f>
        <v>0</v>
      </c>
    </row>
    <row r="5559" spans="7:13">
      <c r="G5559">
        <v>0.92387734117166942</v>
      </c>
      <c r="H5559">
        <v>0.78512983805738845</v>
      </c>
      <c r="I5559">
        <v>0.64638233494310748</v>
      </c>
      <c r="J5559">
        <f>_xlfn.BINOM.INV(BinomTrials,_xlfn.GAMMA.INV(Table3[[#This Row],[RV gamma]],GammaShape1,GammaRate1)/BinomTrials,Table3[[#This Row],[RV binom]])</f>
        <v>1</v>
      </c>
      <c r="K5559" s="1">
        <f>Table3[[#This Row],[Risk 1 Simulated occurences]]*_xlfn.LOGNORM.INV(Table3[[#This Row],[RV lognorm]],(LN(ImpLow1)+LN(ImpUp1))/2,(LN(ImpUp1)-LN(ImpLow1))/3.29)</f>
        <v>41129.699183029094</v>
      </c>
      <c r="L5559">
        <f>_xlfn.BINOM.INV(BinomTrials,_xlfn.GAMMA.INV(Table3[[#This Row],[RV gamma]],GammaShape2,GammaRate2)/BinomTrials,Table3[[#This Row],[RV binom]])</f>
        <v>0</v>
      </c>
      <c r="M5559" s="1">
        <f>Table3[[#This Row],[Risk 2 simulated occurences]]*_xlfn.LOGNORM.INV(Table3[[#This Row],[RV lognorm]],(LN(ImpLow2)+LN(ImpUp2))/2,(LN(ImpUp2)-LN(ImpLow2))/3.29)</f>
        <v>0</v>
      </c>
    </row>
    <row r="5560" spans="7:13">
      <c r="G5560">
        <v>0.60647307224873126</v>
      </c>
      <c r="H5560">
        <v>0.67718823052811816</v>
      </c>
      <c r="I5560">
        <v>0.74790338880750507</v>
      </c>
      <c r="J5560">
        <f>_xlfn.BINOM.INV(BinomTrials,_xlfn.GAMMA.INV(Table3[[#This Row],[RV gamma]],GammaShape1,GammaRate1)/BinomTrials,Table3[[#This Row],[RV binom]])</f>
        <v>1</v>
      </c>
      <c r="K5560" s="1">
        <f>Table3[[#This Row],[Risk 1 Simulated occurences]]*_xlfn.LOGNORM.INV(Table3[[#This Row],[RV lognorm]],(LN(ImpLow1)+LN(ImpUp1))/2,(LN(ImpUp1)-LN(ImpLow1))/3.29)</f>
        <v>50467.422027471941</v>
      </c>
      <c r="L5560">
        <f>_xlfn.BINOM.INV(BinomTrials,_xlfn.GAMMA.INV(Table3[[#This Row],[RV gamma]],GammaShape2,GammaRate2)/BinomTrials,Table3[[#This Row],[RV binom]])</f>
        <v>0</v>
      </c>
      <c r="M5560" s="1">
        <f>Table3[[#This Row],[Risk 2 simulated occurences]]*_xlfn.LOGNORM.INV(Table3[[#This Row],[RV lognorm]],(LN(ImpLow2)+LN(ImpUp2))/2,(LN(ImpUp2)-LN(ImpLow2))/3.29)</f>
        <v>0</v>
      </c>
    </row>
    <row r="5561" spans="7:13">
      <c r="G5561">
        <v>0.99292528442709016</v>
      </c>
      <c r="H5561">
        <v>0.50259048608252332</v>
      </c>
      <c r="I5561">
        <v>1.2255687737956497E-2</v>
      </c>
      <c r="J5561">
        <f>_xlfn.BINOM.INV(BinomTrials,_xlfn.GAMMA.INV(Table3[[#This Row],[RV gamma]],GammaShape1,GammaRate1)/BinomTrials,Table3[[#This Row],[RV binom]])</f>
        <v>1</v>
      </c>
      <c r="K5561" s="1">
        <f>Table3[[#This Row],[Risk 1 Simulated occurences]]*_xlfn.LOGNORM.INV(Table3[[#This Row],[RV lognorm]],(LN(ImpLow1)+LN(ImpUp1))/2,(LN(ImpUp1)-LN(ImpLow1))/3.29)</f>
        <v>6552.5149453203694</v>
      </c>
      <c r="L5561">
        <f>_xlfn.BINOM.INV(BinomTrials,_xlfn.GAMMA.INV(Table3[[#This Row],[RV gamma]],GammaShape2,GammaRate2)/BinomTrials,Table3[[#This Row],[RV binom]])</f>
        <v>0</v>
      </c>
      <c r="M5561" s="1">
        <f>Table3[[#This Row],[Risk 2 simulated occurences]]*_xlfn.LOGNORM.INV(Table3[[#This Row],[RV lognorm]],(LN(ImpLow2)+LN(ImpUp2))/2,(LN(ImpUp2)-LN(ImpLow2))/3.29)</f>
        <v>0</v>
      </c>
    </row>
    <row r="5562" spans="7:13">
      <c r="G5562">
        <v>9.5255366105239547E-2</v>
      </c>
      <c r="H5562">
        <v>3.8299588970048162E-2</v>
      </c>
      <c r="I5562">
        <v>0.98134381183485675</v>
      </c>
      <c r="J5562">
        <f>_xlfn.BINOM.INV(BinomTrials,_xlfn.GAMMA.INV(Table3[[#This Row],[RV gamma]],GammaShape1,GammaRate1)/BinomTrials,Table3[[#This Row],[RV binom]])</f>
        <v>0</v>
      </c>
      <c r="K5562" s="1">
        <f>Table3[[#This Row],[Risk 1 Simulated occurences]]*_xlfn.LOGNORM.INV(Table3[[#This Row],[RV lognorm]],(LN(ImpLow1)+LN(ImpUp1))/2,(LN(ImpUp1)-LN(ImpLow1))/3.29)</f>
        <v>0</v>
      </c>
      <c r="L5562">
        <f>_xlfn.BINOM.INV(BinomTrials,_xlfn.GAMMA.INV(Table3[[#This Row],[RV gamma]],GammaShape2,GammaRate2)/BinomTrials,Table3[[#This Row],[RV binom]])</f>
        <v>0</v>
      </c>
      <c r="M5562" s="1">
        <f>Table3[[#This Row],[Risk 2 simulated occurences]]*_xlfn.LOGNORM.INV(Table3[[#This Row],[RV lognorm]],(LN(ImpLow2)+LN(ImpUp2))/2,(LN(ImpUp2)-LN(ImpLow2))/3.29)</f>
        <v>0</v>
      </c>
    </row>
    <row r="5563" spans="7:13">
      <c r="G5563">
        <v>0.9569381307610022</v>
      </c>
      <c r="H5563">
        <v>0.70119181959945331</v>
      </c>
      <c r="I5563">
        <v>0.44544550843790431</v>
      </c>
      <c r="J5563">
        <f>_xlfn.BINOM.INV(BinomTrials,_xlfn.GAMMA.INV(Table3[[#This Row],[RV gamma]],GammaShape1,GammaRate1)/BinomTrials,Table3[[#This Row],[RV binom]])</f>
        <v>1</v>
      </c>
      <c r="K5563" s="1">
        <f>Table3[[#This Row],[Risk 1 Simulated occurences]]*_xlfn.LOGNORM.INV(Table3[[#This Row],[RV lognorm]],(LN(ImpLow1)+LN(ImpUp1))/2,(LN(ImpUp1)-LN(ImpLow1))/3.29)</f>
        <v>28727.968232131374</v>
      </c>
      <c r="L5563">
        <f>_xlfn.BINOM.INV(BinomTrials,_xlfn.GAMMA.INV(Table3[[#This Row],[RV gamma]],GammaShape2,GammaRate2)/BinomTrials,Table3[[#This Row],[RV binom]])</f>
        <v>0</v>
      </c>
      <c r="M5563" s="1">
        <f>Table3[[#This Row],[Risk 2 simulated occurences]]*_xlfn.LOGNORM.INV(Table3[[#This Row],[RV lognorm]],(LN(ImpLow2)+LN(ImpUp2))/2,(LN(ImpUp2)-LN(ImpLow2))/3.29)</f>
        <v>0</v>
      </c>
    </row>
    <row r="5564" spans="7:13">
      <c r="G5564">
        <v>0.25916370016483764</v>
      </c>
      <c r="H5564">
        <v>0.93091200801120699</v>
      </c>
      <c r="I5564">
        <v>0.6026603158575764</v>
      </c>
      <c r="J5564">
        <f>_xlfn.BINOM.INV(BinomTrials,_xlfn.GAMMA.INV(Table3[[#This Row],[RV gamma]],GammaShape1,GammaRate1)/BinomTrials,Table3[[#This Row],[RV binom]])</f>
        <v>2</v>
      </c>
      <c r="K5564" s="1">
        <f>Table3[[#This Row],[Risk 1 Simulated occurences]]*_xlfn.LOGNORM.INV(Table3[[#This Row],[RV lognorm]],(LN(ImpLow1)+LN(ImpUp1))/2,(LN(ImpUp1)-LN(ImpLow1))/3.29)</f>
        <v>75880.47085148569</v>
      </c>
      <c r="L5564">
        <f>_xlfn.BINOM.INV(BinomTrials,_xlfn.GAMMA.INV(Table3[[#This Row],[RV gamma]],GammaShape2,GammaRate2)/BinomTrials,Table3[[#This Row],[RV binom]])</f>
        <v>1</v>
      </c>
      <c r="M5564" s="1">
        <f>Table3[[#This Row],[Risk 2 simulated occurences]]*_xlfn.LOGNORM.INV(Table3[[#This Row],[RV lognorm]],(LN(ImpLow2)+LN(ImpUp2))/2,(LN(ImpUp2)-LN(ImpLow2))/3.29)</f>
        <v>3794023.542574286</v>
      </c>
    </row>
    <row r="5565" spans="7:13">
      <c r="G5565">
        <v>0.76430867042593131</v>
      </c>
      <c r="H5565">
        <v>0.83811864435585148</v>
      </c>
      <c r="I5565">
        <v>0.91192861828577176</v>
      </c>
      <c r="J5565">
        <f>_xlfn.BINOM.INV(BinomTrials,_xlfn.GAMMA.INV(Table3[[#This Row],[RV gamma]],GammaShape1,GammaRate1)/BinomTrials,Table3[[#This Row],[RV binom]])</f>
        <v>1</v>
      </c>
      <c r="K5565" s="1">
        <f>Table3[[#This Row],[Risk 1 Simulated occurences]]*_xlfn.LOGNORM.INV(Table3[[#This Row],[RV lognorm]],(LN(ImpLow1)+LN(ImpUp1))/2,(LN(ImpUp1)-LN(ImpLow1))/3.29)</f>
        <v>81501.070869003248</v>
      </c>
      <c r="L5565">
        <f>_xlfn.BINOM.INV(BinomTrials,_xlfn.GAMMA.INV(Table3[[#This Row],[RV gamma]],GammaShape2,GammaRate2)/BinomTrials,Table3[[#This Row],[RV binom]])</f>
        <v>1</v>
      </c>
      <c r="M5565" s="1">
        <f>Table3[[#This Row],[Risk 2 simulated occurences]]*_xlfn.LOGNORM.INV(Table3[[#This Row],[RV lognorm]],(LN(ImpLow2)+LN(ImpUp2))/2,(LN(ImpUp2)-LN(ImpLow2))/3.29)</f>
        <v>8150107.0869003423</v>
      </c>
    </row>
    <row r="5566" spans="7:13">
      <c r="G5566">
        <v>0.73582384862742567</v>
      </c>
      <c r="H5566">
        <v>0.26005568879659086</v>
      </c>
      <c r="I5566">
        <v>0.78428752896575604</v>
      </c>
      <c r="J5566">
        <f>_xlfn.BINOM.INV(BinomTrials,_xlfn.GAMMA.INV(Table3[[#This Row],[RV gamma]],GammaShape1,GammaRate1)/BinomTrials,Table3[[#This Row],[RV binom]])</f>
        <v>0</v>
      </c>
      <c r="K5566" s="1">
        <f>Table3[[#This Row],[Risk 1 Simulated occurences]]*_xlfn.LOGNORM.INV(Table3[[#This Row],[RV lognorm]],(LN(ImpLow1)+LN(ImpUp1))/2,(LN(ImpUp1)-LN(ImpLow1))/3.29)</f>
        <v>0</v>
      </c>
      <c r="L5566">
        <f>_xlfn.BINOM.INV(BinomTrials,_xlfn.GAMMA.INV(Table3[[#This Row],[RV gamma]],GammaShape2,GammaRate2)/BinomTrials,Table3[[#This Row],[RV binom]])</f>
        <v>0</v>
      </c>
      <c r="M5566" s="1">
        <f>Table3[[#This Row],[Risk 2 simulated occurences]]*_xlfn.LOGNORM.INV(Table3[[#This Row],[RV lognorm]],(LN(ImpLow2)+LN(ImpUp2))/2,(LN(ImpUp2)-LN(ImpLow2))/3.29)</f>
        <v>0</v>
      </c>
    </row>
    <row r="5567" spans="7:13">
      <c r="G5567">
        <v>0.99142388114306323</v>
      </c>
      <c r="H5567">
        <v>0.75596160430273118</v>
      </c>
      <c r="I5567">
        <v>0.52049932746239902</v>
      </c>
      <c r="J5567">
        <f>_xlfn.BINOM.INV(BinomTrials,_xlfn.GAMMA.INV(Table3[[#This Row],[RV gamma]],GammaShape1,GammaRate1)/BinomTrials,Table3[[#This Row],[RV binom]])</f>
        <v>1</v>
      </c>
      <c r="K5567" s="1">
        <f>Table3[[#This Row],[Risk 1 Simulated occurences]]*_xlfn.LOGNORM.INV(Table3[[#This Row],[RV lognorm]],(LN(ImpLow1)+LN(ImpUp1))/2,(LN(ImpUp1)-LN(ImpLow1))/3.29)</f>
        <v>32781.224744209947</v>
      </c>
      <c r="L5567">
        <f>_xlfn.BINOM.INV(BinomTrials,_xlfn.GAMMA.INV(Table3[[#This Row],[RV gamma]],GammaShape2,GammaRate2)/BinomTrials,Table3[[#This Row],[RV binom]])</f>
        <v>0</v>
      </c>
      <c r="M5567" s="1">
        <f>Table3[[#This Row],[Risk 2 simulated occurences]]*_xlfn.LOGNORM.INV(Table3[[#This Row],[RV lognorm]],(LN(ImpLow2)+LN(ImpUp2))/2,(LN(ImpUp2)-LN(ImpLow2))/3.29)</f>
        <v>0</v>
      </c>
    </row>
    <row r="5568" spans="7:13">
      <c r="G5568">
        <v>0.86117037146406727</v>
      </c>
      <c r="H5568">
        <v>0.44668351600257844</v>
      </c>
      <c r="I5568">
        <v>3.2196660541089557E-2</v>
      </c>
      <c r="J5568">
        <f>_xlfn.BINOM.INV(BinomTrials,_xlfn.GAMMA.INV(Table3[[#This Row],[RV gamma]],GammaShape1,GammaRate1)/BinomTrials,Table3[[#This Row],[RV binom]])</f>
        <v>0</v>
      </c>
      <c r="K5568" s="1">
        <f>Table3[[#This Row],[Risk 1 Simulated occurences]]*_xlfn.LOGNORM.INV(Table3[[#This Row],[RV lognorm]],(LN(ImpLow1)+LN(ImpUp1))/2,(LN(ImpUp1)-LN(ImpLow1))/3.29)</f>
        <v>0</v>
      </c>
      <c r="L5568">
        <f>_xlfn.BINOM.INV(BinomTrials,_xlfn.GAMMA.INV(Table3[[#This Row],[RV gamma]],GammaShape2,GammaRate2)/BinomTrials,Table3[[#This Row],[RV binom]])</f>
        <v>0</v>
      </c>
      <c r="M5568" s="1">
        <f>Table3[[#This Row],[Risk 2 simulated occurences]]*_xlfn.LOGNORM.INV(Table3[[#This Row],[RV lognorm]],(LN(ImpLow2)+LN(ImpUp2))/2,(LN(ImpUp2)-LN(ImpLow2))/3.29)</f>
        <v>0</v>
      </c>
    </row>
    <row r="5569" spans="7:13">
      <c r="G5569">
        <v>0.69043319657930791</v>
      </c>
      <c r="H5569">
        <v>0.40985345533576489</v>
      </c>
      <c r="I5569">
        <v>0.12927371409222191</v>
      </c>
      <c r="J5569">
        <f>_xlfn.BINOM.INV(BinomTrials,_xlfn.GAMMA.INV(Table3[[#This Row],[RV gamma]],GammaShape1,GammaRate1)/BinomTrials,Table3[[#This Row],[RV binom]])</f>
        <v>0</v>
      </c>
      <c r="K5569" s="1">
        <f>Table3[[#This Row],[Risk 1 Simulated occurences]]*_xlfn.LOGNORM.INV(Table3[[#This Row],[RV lognorm]],(LN(ImpLow1)+LN(ImpUp1))/2,(LN(ImpUp1)-LN(ImpLow1))/3.29)</f>
        <v>0</v>
      </c>
      <c r="L5569">
        <f>_xlfn.BINOM.INV(BinomTrials,_xlfn.GAMMA.INV(Table3[[#This Row],[RV gamma]],GammaShape2,GammaRate2)/BinomTrials,Table3[[#This Row],[RV binom]])</f>
        <v>0</v>
      </c>
      <c r="M5569" s="1">
        <f>Table3[[#This Row],[Risk 2 simulated occurences]]*_xlfn.LOGNORM.INV(Table3[[#This Row],[RV lognorm]],(LN(ImpLow2)+LN(ImpUp2))/2,(LN(ImpUp2)-LN(ImpLow2))/3.29)</f>
        <v>0</v>
      </c>
    </row>
    <row r="5570" spans="7:13">
      <c r="G5570">
        <v>0.11073490842745402</v>
      </c>
      <c r="H5570">
        <v>0.40702382820054134</v>
      </c>
      <c r="I5570">
        <v>0.70331274797362864</v>
      </c>
      <c r="J5570">
        <f>_xlfn.BINOM.INV(BinomTrials,_xlfn.GAMMA.INV(Table3[[#This Row],[RV gamma]],GammaShape1,GammaRate1)/BinomTrials,Table3[[#This Row],[RV binom]])</f>
        <v>0</v>
      </c>
      <c r="K5570" s="1">
        <f>Table3[[#This Row],[Risk 1 Simulated occurences]]*_xlfn.LOGNORM.INV(Table3[[#This Row],[RV lognorm]],(LN(ImpLow1)+LN(ImpUp1))/2,(LN(ImpUp1)-LN(ImpLow1))/3.29)</f>
        <v>0</v>
      </c>
      <c r="L5570">
        <f>_xlfn.BINOM.INV(BinomTrials,_xlfn.GAMMA.INV(Table3[[#This Row],[RV gamma]],GammaShape2,GammaRate2)/BinomTrials,Table3[[#This Row],[RV binom]])</f>
        <v>0</v>
      </c>
      <c r="M5570" s="1">
        <f>Table3[[#This Row],[Risk 2 simulated occurences]]*_xlfn.LOGNORM.INV(Table3[[#This Row],[RV lognorm]],(LN(ImpLow2)+LN(ImpUp2))/2,(LN(ImpUp2)-LN(ImpLow2))/3.29)</f>
        <v>0</v>
      </c>
    </row>
    <row r="5571" spans="7:13">
      <c r="G5571">
        <v>0.1216059402197627</v>
      </c>
      <c r="H5571">
        <v>0.84948056649858161</v>
      </c>
      <c r="I5571">
        <v>0.57735519277740044</v>
      </c>
      <c r="J5571">
        <f>_xlfn.BINOM.INV(BinomTrials,_xlfn.GAMMA.INV(Table3[[#This Row],[RV gamma]],GammaShape1,GammaRate1)/BinomTrials,Table3[[#This Row],[RV binom]])</f>
        <v>1</v>
      </c>
      <c r="K5571" s="1">
        <f>Table3[[#This Row],[Risk 1 Simulated occurences]]*_xlfn.LOGNORM.INV(Table3[[#This Row],[RV lognorm]],(LN(ImpLow1)+LN(ImpUp1))/2,(LN(ImpUp1)-LN(ImpLow1))/3.29)</f>
        <v>36250.21921613939</v>
      </c>
      <c r="L5571">
        <f>_xlfn.BINOM.INV(BinomTrials,_xlfn.GAMMA.INV(Table3[[#This Row],[RV gamma]],GammaShape2,GammaRate2)/BinomTrials,Table3[[#This Row],[RV binom]])</f>
        <v>0</v>
      </c>
      <c r="M5571" s="1">
        <f>Table3[[#This Row],[Risk 2 simulated occurences]]*_xlfn.LOGNORM.INV(Table3[[#This Row],[RV lognorm]],(LN(ImpLow2)+LN(ImpUp2))/2,(LN(ImpUp2)-LN(ImpLow2))/3.29)</f>
        <v>0</v>
      </c>
    </row>
    <row r="5572" spans="7:13">
      <c r="G5572">
        <v>0.83103727355182044</v>
      </c>
      <c r="H5572">
        <v>0.21988114166067965</v>
      </c>
      <c r="I5572">
        <v>0.60872500976953892</v>
      </c>
      <c r="J5572">
        <f>_xlfn.BINOM.INV(BinomTrials,_xlfn.GAMMA.INV(Table3[[#This Row],[RV gamma]],GammaShape1,GammaRate1)/BinomTrials,Table3[[#This Row],[RV binom]])</f>
        <v>0</v>
      </c>
      <c r="K5572" s="1">
        <f>Table3[[#This Row],[Risk 1 Simulated occurences]]*_xlfn.LOGNORM.INV(Table3[[#This Row],[RV lognorm]],(LN(ImpLow1)+LN(ImpUp1))/2,(LN(ImpUp1)-LN(ImpLow1))/3.29)</f>
        <v>0</v>
      </c>
      <c r="L5572">
        <f>_xlfn.BINOM.INV(BinomTrials,_xlfn.GAMMA.INV(Table3[[#This Row],[RV gamma]],GammaShape2,GammaRate2)/BinomTrials,Table3[[#This Row],[RV binom]])</f>
        <v>0</v>
      </c>
      <c r="M5572" s="1">
        <f>Table3[[#This Row],[Risk 2 simulated occurences]]*_xlfn.LOGNORM.INV(Table3[[#This Row],[RV lognorm]],(LN(ImpLow2)+LN(ImpUp2))/2,(LN(ImpUp2)-LN(ImpLow2))/3.29)</f>
        <v>0</v>
      </c>
    </row>
    <row r="5573" spans="7:13">
      <c r="G5573">
        <v>0.24345658544611959</v>
      </c>
      <c r="H5573">
        <v>0.54234789104310233</v>
      </c>
      <c r="I5573">
        <v>0.84123919664008506</v>
      </c>
      <c r="J5573">
        <f>_xlfn.BINOM.INV(BinomTrials,_xlfn.GAMMA.INV(Table3[[#This Row],[RV gamma]],GammaShape1,GammaRate1)/BinomTrials,Table3[[#This Row],[RV binom]])</f>
        <v>0</v>
      </c>
      <c r="K5573" s="1">
        <f>Table3[[#This Row],[Risk 1 Simulated occurences]]*_xlfn.LOGNORM.INV(Table3[[#This Row],[RV lognorm]],(LN(ImpLow1)+LN(ImpUp1))/2,(LN(ImpUp1)-LN(ImpLow1))/3.29)</f>
        <v>0</v>
      </c>
      <c r="L5573">
        <f>_xlfn.BINOM.INV(BinomTrials,_xlfn.GAMMA.INV(Table3[[#This Row],[RV gamma]],GammaShape2,GammaRate2)/BinomTrials,Table3[[#This Row],[RV binom]])</f>
        <v>0</v>
      </c>
      <c r="M5573" s="1">
        <f>Table3[[#This Row],[Risk 2 simulated occurences]]*_xlfn.LOGNORM.INV(Table3[[#This Row],[RV lognorm]],(LN(ImpLow2)+LN(ImpUp2))/2,(LN(ImpUp2)-LN(ImpLow2))/3.29)</f>
        <v>0</v>
      </c>
    </row>
    <row r="5574" spans="7:13">
      <c r="G5574">
        <v>0.77483159293179937</v>
      </c>
      <c r="H5574">
        <v>0.24100476142065821</v>
      </c>
      <c r="I5574">
        <v>0.707177929909517</v>
      </c>
      <c r="J5574">
        <f>_xlfn.BINOM.INV(BinomTrials,_xlfn.GAMMA.INV(Table3[[#This Row],[RV gamma]],GammaShape1,GammaRate1)/BinomTrials,Table3[[#This Row],[RV binom]])</f>
        <v>0</v>
      </c>
      <c r="K5574" s="1">
        <f>Table3[[#This Row],[Risk 1 Simulated occurences]]*_xlfn.LOGNORM.INV(Table3[[#This Row],[RV lognorm]],(LN(ImpLow1)+LN(ImpUp1))/2,(LN(ImpUp1)-LN(ImpLow1))/3.29)</f>
        <v>0</v>
      </c>
      <c r="L5574">
        <f>_xlfn.BINOM.INV(BinomTrials,_xlfn.GAMMA.INV(Table3[[#This Row],[RV gamma]],GammaShape2,GammaRate2)/BinomTrials,Table3[[#This Row],[RV binom]])</f>
        <v>0</v>
      </c>
      <c r="M5574" s="1">
        <f>Table3[[#This Row],[Risk 2 simulated occurences]]*_xlfn.LOGNORM.INV(Table3[[#This Row],[RV lognorm]],(LN(ImpLow2)+LN(ImpUp2))/2,(LN(ImpUp2)-LN(ImpLow2))/3.29)</f>
        <v>0</v>
      </c>
    </row>
    <row r="5575" spans="7:13">
      <c r="G5575">
        <v>0.5945824047525331</v>
      </c>
      <c r="H5575">
        <v>0.5670251970025828</v>
      </c>
      <c r="I5575">
        <v>0.53946798925263251</v>
      </c>
      <c r="J5575">
        <f>_xlfn.BINOM.INV(BinomTrials,_xlfn.GAMMA.INV(Table3[[#This Row],[RV gamma]],GammaShape1,GammaRate1)/BinomTrials,Table3[[#This Row],[RV binom]])</f>
        <v>0</v>
      </c>
      <c r="K5575" s="1">
        <f>Table3[[#This Row],[Risk 1 Simulated occurences]]*_xlfn.LOGNORM.INV(Table3[[#This Row],[RV lognorm]],(LN(ImpLow1)+LN(ImpUp1))/2,(LN(ImpUp1)-LN(ImpLow1))/3.29)</f>
        <v>0</v>
      </c>
      <c r="L5575">
        <f>_xlfn.BINOM.INV(BinomTrials,_xlfn.GAMMA.INV(Table3[[#This Row],[RV gamma]],GammaShape2,GammaRate2)/BinomTrials,Table3[[#This Row],[RV binom]])</f>
        <v>0</v>
      </c>
      <c r="M5575" s="1">
        <f>Table3[[#This Row],[Risk 2 simulated occurences]]*_xlfn.LOGNORM.INV(Table3[[#This Row],[RV lognorm]],(LN(ImpLow2)+LN(ImpUp2))/2,(LN(ImpUp2)-LN(ImpLow2))/3.29)</f>
        <v>0</v>
      </c>
    </row>
    <row r="5576" spans="7:13">
      <c r="G5576">
        <v>0.14647667582448418</v>
      </c>
      <c r="H5576">
        <v>0.99248602240927797</v>
      </c>
      <c r="I5576">
        <v>0.83849536899407173</v>
      </c>
      <c r="J5576">
        <f>_xlfn.BINOM.INV(BinomTrials,_xlfn.GAMMA.INV(Table3[[#This Row],[RV gamma]],GammaShape1,GammaRate1)/BinomTrials,Table3[[#This Row],[RV binom]])</f>
        <v>3</v>
      </c>
      <c r="K5576" s="1">
        <f>Table3[[#This Row],[Risk 1 Simulated occurences]]*_xlfn.LOGNORM.INV(Table3[[#This Row],[RV lognorm]],(LN(ImpLow1)+LN(ImpUp1))/2,(LN(ImpUp1)-LN(ImpLow1))/3.29)</f>
        <v>189458.54965747287</v>
      </c>
      <c r="L5576">
        <f>_xlfn.BINOM.INV(BinomTrials,_xlfn.GAMMA.INV(Table3[[#This Row],[RV gamma]],GammaShape2,GammaRate2)/BinomTrials,Table3[[#This Row],[RV binom]])</f>
        <v>2</v>
      </c>
      <c r="M5576" s="1">
        <f>Table3[[#This Row],[Risk 2 simulated occurences]]*_xlfn.LOGNORM.INV(Table3[[#This Row],[RV lognorm]],(LN(ImpLow2)+LN(ImpUp2))/2,(LN(ImpUp2)-LN(ImpLow2))/3.29)</f>
        <v>12630569.977164865</v>
      </c>
    </row>
    <row r="5577" spans="7:13">
      <c r="G5577">
        <v>0.83349058210546645</v>
      </c>
      <c r="H5577">
        <v>0.71257863273498534</v>
      </c>
      <c r="I5577">
        <v>0.59166668336450434</v>
      </c>
      <c r="J5577">
        <f>_xlfn.BINOM.INV(BinomTrials,_xlfn.GAMMA.INV(Table3[[#This Row],[RV gamma]],GammaShape1,GammaRate1)/BinomTrials,Table3[[#This Row],[RV binom]])</f>
        <v>1</v>
      </c>
      <c r="K5577" s="1">
        <f>Table3[[#This Row],[Risk 1 Simulated occurences]]*_xlfn.LOGNORM.INV(Table3[[#This Row],[RV lognorm]],(LN(ImpLow1)+LN(ImpUp1))/2,(LN(ImpUp1)-LN(ImpLow1))/3.29)</f>
        <v>37193.443149005048</v>
      </c>
      <c r="L5577">
        <f>_xlfn.BINOM.INV(BinomTrials,_xlfn.GAMMA.INV(Table3[[#This Row],[RV gamma]],GammaShape2,GammaRate2)/BinomTrials,Table3[[#This Row],[RV binom]])</f>
        <v>0</v>
      </c>
      <c r="M5577" s="1">
        <f>Table3[[#This Row],[Risk 2 simulated occurences]]*_xlfn.LOGNORM.INV(Table3[[#This Row],[RV lognorm]],(LN(ImpLow2)+LN(ImpUp2))/2,(LN(ImpUp2)-LN(ImpLow2))/3.29)</f>
        <v>0</v>
      </c>
    </row>
    <row r="5578" spans="7:13">
      <c r="G5578">
        <v>0.47621344657438502</v>
      </c>
      <c r="H5578">
        <v>0.30908037689937296</v>
      </c>
      <c r="I5578">
        <v>0.14194730722436091</v>
      </c>
      <c r="J5578">
        <f>_xlfn.BINOM.INV(BinomTrials,_xlfn.GAMMA.INV(Table3[[#This Row],[RV gamma]],GammaShape1,GammaRate1)/BinomTrials,Table3[[#This Row],[RV binom]])</f>
        <v>0</v>
      </c>
      <c r="K5578" s="1">
        <f>Table3[[#This Row],[Risk 1 Simulated occurences]]*_xlfn.LOGNORM.INV(Table3[[#This Row],[RV lognorm]],(LN(ImpLow1)+LN(ImpUp1))/2,(LN(ImpUp1)-LN(ImpLow1))/3.29)</f>
        <v>0</v>
      </c>
      <c r="L5578">
        <f>_xlfn.BINOM.INV(BinomTrials,_xlfn.GAMMA.INV(Table3[[#This Row],[RV gamma]],GammaShape2,GammaRate2)/BinomTrials,Table3[[#This Row],[RV binom]])</f>
        <v>0</v>
      </c>
      <c r="M5578" s="1">
        <f>Table3[[#This Row],[Risk 2 simulated occurences]]*_xlfn.LOGNORM.INV(Table3[[#This Row],[RV lognorm]],(LN(ImpLow2)+LN(ImpUp2))/2,(LN(ImpUp2)-LN(ImpLow2))/3.29)</f>
        <v>0</v>
      </c>
    </row>
    <row r="5579" spans="7:13">
      <c r="G5579">
        <v>0.71939657568903481</v>
      </c>
      <c r="H5579">
        <v>0.71389454776136885</v>
      </c>
      <c r="I5579">
        <v>0.70839251983370288</v>
      </c>
      <c r="J5579">
        <f>_xlfn.BINOM.INV(BinomTrials,_xlfn.GAMMA.INV(Table3[[#This Row],[RV gamma]],GammaShape1,GammaRate1)/BinomTrials,Table3[[#This Row],[RV binom]])</f>
        <v>1</v>
      </c>
      <c r="K5579" s="1">
        <f>Table3[[#This Row],[Risk 1 Simulated occurences]]*_xlfn.LOGNORM.INV(Table3[[#This Row],[RV lognorm]],(LN(ImpLow1)+LN(ImpUp1))/2,(LN(ImpUp1)-LN(ImpLow1))/3.29)</f>
        <v>46427.630034158385</v>
      </c>
      <c r="L5579">
        <f>_xlfn.BINOM.INV(BinomTrials,_xlfn.GAMMA.INV(Table3[[#This Row],[RV gamma]],GammaShape2,GammaRate2)/BinomTrials,Table3[[#This Row],[RV binom]])</f>
        <v>0</v>
      </c>
      <c r="M5579" s="1">
        <f>Table3[[#This Row],[Risk 2 simulated occurences]]*_xlfn.LOGNORM.INV(Table3[[#This Row],[RV lognorm]],(LN(ImpLow2)+LN(ImpUp2))/2,(LN(ImpUp2)-LN(ImpLow2))/3.29)</f>
        <v>0</v>
      </c>
    </row>
    <row r="5580" spans="7:13">
      <c r="G5580">
        <v>0.89824760560796024</v>
      </c>
      <c r="H5580">
        <v>0.42566422532576331</v>
      </c>
      <c r="I5580">
        <v>0.95308084504356649</v>
      </c>
      <c r="J5580">
        <f>_xlfn.BINOM.INV(BinomTrials,_xlfn.GAMMA.INV(Table3[[#This Row],[RV gamma]],GammaShape1,GammaRate1)/BinomTrials,Table3[[#This Row],[RV binom]])</f>
        <v>0</v>
      </c>
      <c r="K5580" s="1">
        <f>Table3[[#This Row],[Risk 1 Simulated occurences]]*_xlfn.LOGNORM.INV(Table3[[#This Row],[RV lognorm]],(LN(ImpLow1)+LN(ImpUp1))/2,(LN(ImpUp1)-LN(ImpLow1))/3.29)</f>
        <v>0</v>
      </c>
      <c r="L5580">
        <f>_xlfn.BINOM.INV(BinomTrials,_xlfn.GAMMA.INV(Table3[[#This Row],[RV gamma]],GammaShape2,GammaRate2)/BinomTrials,Table3[[#This Row],[RV binom]])</f>
        <v>0</v>
      </c>
      <c r="M5580" s="1">
        <f>Table3[[#This Row],[Risk 2 simulated occurences]]*_xlfn.LOGNORM.INV(Table3[[#This Row],[RV lognorm]],(LN(ImpLow2)+LN(ImpUp2))/2,(LN(ImpUp2)-LN(ImpLow2))/3.29)</f>
        <v>0</v>
      </c>
    </row>
    <row r="5581" spans="7:13">
      <c r="G5581">
        <v>0.84750745298690511</v>
      </c>
      <c r="H5581">
        <v>0.13863505010429539</v>
      </c>
      <c r="I5581">
        <v>0.42976264722168567</v>
      </c>
      <c r="J5581">
        <f>_xlfn.BINOM.INV(BinomTrials,_xlfn.GAMMA.INV(Table3[[#This Row],[RV gamma]],GammaShape1,GammaRate1)/BinomTrials,Table3[[#This Row],[RV binom]])</f>
        <v>0</v>
      </c>
      <c r="K5581" s="1">
        <f>Table3[[#This Row],[Risk 1 Simulated occurences]]*_xlfn.LOGNORM.INV(Table3[[#This Row],[RV lognorm]],(LN(ImpLow1)+LN(ImpUp1))/2,(LN(ImpUp1)-LN(ImpLow1))/3.29)</f>
        <v>0</v>
      </c>
      <c r="L5581">
        <f>_xlfn.BINOM.INV(BinomTrials,_xlfn.GAMMA.INV(Table3[[#This Row],[RV gamma]],GammaShape2,GammaRate2)/BinomTrials,Table3[[#This Row],[RV binom]])</f>
        <v>0</v>
      </c>
      <c r="M5581" s="1">
        <f>Table3[[#This Row],[Risk 2 simulated occurences]]*_xlfn.LOGNORM.INV(Table3[[#This Row],[RV lognorm]],(LN(ImpLow2)+LN(ImpUp2))/2,(LN(ImpUp2)-LN(ImpLow2))/3.29)</f>
        <v>0</v>
      </c>
    </row>
    <row r="5582" spans="7:13">
      <c r="G5582">
        <v>5.7762350913957858E-2</v>
      </c>
      <c r="H5582">
        <v>3.9287102892662913E-2</v>
      </c>
      <c r="I5582">
        <v>2.0811854871367969E-2</v>
      </c>
      <c r="J5582">
        <f>_xlfn.BINOM.INV(BinomTrials,_xlfn.GAMMA.INV(Table3[[#This Row],[RV gamma]],GammaShape1,GammaRate1)/BinomTrials,Table3[[#This Row],[RV binom]])</f>
        <v>0</v>
      </c>
      <c r="K5582" s="1">
        <f>Table3[[#This Row],[Risk 1 Simulated occurences]]*_xlfn.LOGNORM.INV(Table3[[#This Row],[RV lognorm]],(LN(ImpLow1)+LN(ImpUp1))/2,(LN(ImpUp1)-LN(ImpLow1))/3.29)</f>
        <v>0</v>
      </c>
      <c r="L5582">
        <f>_xlfn.BINOM.INV(BinomTrials,_xlfn.GAMMA.INV(Table3[[#This Row],[RV gamma]],GammaShape2,GammaRate2)/BinomTrials,Table3[[#This Row],[RV binom]])</f>
        <v>0</v>
      </c>
      <c r="M5582" s="1">
        <f>Table3[[#This Row],[Risk 2 simulated occurences]]*_xlfn.LOGNORM.INV(Table3[[#This Row],[RV lognorm]],(LN(ImpLow2)+LN(ImpUp2))/2,(LN(ImpUp2)-LN(ImpLow2))/3.29)</f>
        <v>0</v>
      </c>
    </row>
    <row r="5583" spans="7:13">
      <c r="G5583">
        <v>0.81183181088968726</v>
      </c>
      <c r="H5583">
        <v>0.29833831698556351</v>
      </c>
      <c r="I5583">
        <v>0.78484482308143977</v>
      </c>
      <c r="J5583">
        <f>_xlfn.BINOM.INV(BinomTrials,_xlfn.GAMMA.INV(Table3[[#This Row],[RV gamma]],GammaShape1,GammaRate1)/BinomTrials,Table3[[#This Row],[RV binom]])</f>
        <v>0</v>
      </c>
      <c r="K5583" s="1">
        <f>Table3[[#This Row],[Risk 1 Simulated occurences]]*_xlfn.LOGNORM.INV(Table3[[#This Row],[RV lognorm]],(LN(ImpLow1)+LN(ImpUp1))/2,(LN(ImpUp1)-LN(ImpLow1))/3.29)</f>
        <v>0</v>
      </c>
      <c r="L5583">
        <f>_xlfn.BINOM.INV(BinomTrials,_xlfn.GAMMA.INV(Table3[[#This Row],[RV gamma]],GammaShape2,GammaRate2)/BinomTrials,Table3[[#This Row],[RV binom]])</f>
        <v>0</v>
      </c>
      <c r="M5583" s="1">
        <f>Table3[[#This Row],[Risk 2 simulated occurences]]*_xlfn.LOGNORM.INV(Table3[[#This Row],[RV lognorm]],(LN(ImpLow2)+LN(ImpUp2))/2,(LN(ImpUp2)-LN(ImpLow2))/3.29)</f>
        <v>0</v>
      </c>
    </row>
    <row r="5584" spans="7:13">
      <c r="G5584">
        <v>0.45724562297446913</v>
      </c>
      <c r="H5584">
        <v>0.17209357636612541</v>
      </c>
      <c r="I5584">
        <v>0.88694152975778162</v>
      </c>
      <c r="J5584">
        <f>_xlfn.BINOM.INV(BinomTrials,_xlfn.GAMMA.INV(Table3[[#This Row],[RV gamma]],GammaShape1,GammaRate1)/BinomTrials,Table3[[#This Row],[RV binom]])</f>
        <v>0</v>
      </c>
      <c r="K5584" s="1">
        <f>Table3[[#This Row],[Risk 1 Simulated occurences]]*_xlfn.LOGNORM.INV(Table3[[#This Row],[RV lognorm]],(LN(ImpLow1)+LN(ImpUp1))/2,(LN(ImpUp1)-LN(ImpLow1))/3.29)</f>
        <v>0</v>
      </c>
      <c r="L5584">
        <f>_xlfn.BINOM.INV(BinomTrials,_xlfn.GAMMA.INV(Table3[[#This Row],[RV gamma]],GammaShape2,GammaRate2)/BinomTrials,Table3[[#This Row],[RV binom]])</f>
        <v>0</v>
      </c>
      <c r="M5584" s="1">
        <f>Table3[[#This Row],[Risk 2 simulated occurences]]*_xlfn.LOGNORM.INV(Table3[[#This Row],[RV lognorm]],(LN(ImpLow2)+LN(ImpUp2))/2,(LN(ImpUp2)-LN(ImpLow2))/3.29)</f>
        <v>0</v>
      </c>
    </row>
    <row r="5585" spans="7:13">
      <c r="G5585">
        <v>0.92718533190301866</v>
      </c>
      <c r="H5585">
        <v>0.37673798546974452</v>
      </c>
      <c r="I5585">
        <v>0.82629063903647038</v>
      </c>
      <c r="J5585">
        <f>_xlfn.BINOM.INV(BinomTrials,_xlfn.GAMMA.INV(Table3[[#This Row],[RV gamma]],GammaShape1,GammaRate1)/BinomTrials,Table3[[#This Row],[RV binom]])</f>
        <v>0</v>
      </c>
      <c r="K5585" s="1">
        <f>Table3[[#This Row],[Risk 1 Simulated occurences]]*_xlfn.LOGNORM.INV(Table3[[#This Row],[RV lognorm]],(LN(ImpLow1)+LN(ImpUp1))/2,(LN(ImpUp1)-LN(ImpLow1))/3.29)</f>
        <v>0</v>
      </c>
      <c r="L5585">
        <f>_xlfn.BINOM.INV(BinomTrials,_xlfn.GAMMA.INV(Table3[[#This Row],[RV gamma]],GammaShape2,GammaRate2)/BinomTrials,Table3[[#This Row],[RV binom]])</f>
        <v>0</v>
      </c>
      <c r="M5585" s="1">
        <f>Table3[[#This Row],[Risk 2 simulated occurences]]*_xlfn.LOGNORM.INV(Table3[[#This Row],[RV lognorm]],(LN(ImpLow2)+LN(ImpUp2))/2,(LN(ImpUp2)-LN(ImpLow2))/3.29)</f>
        <v>0</v>
      </c>
    </row>
    <row r="5586" spans="7:13">
      <c r="G5586">
        <v>0.20387329403491378</v>
      </c>
      <c r="H5586">
        <v>0.83532178999638274</v>
      </c>
      <c r="I5586">
        <v>0.46677028595785158</v>
      </c>
      <c r="J5586">
        <f>_xlfn.BINOM.INV(BinomTrials,_xlfn.GAMMA.INV(Table3[[#This Row],[RV gamma]],GammaShape1,GammaRate1)/BinomTrials,Table3[[#This Row],[RV binom]])</f>
        <v>1</v>
      </c>
      <c r="K5586" s="1">
        <f>Table3[[#This Row],[Risk 1 Simulated occurences]]*_xlfn.LOGNORM.INV(Table3[[#This Row],[RV lognorm]],(LN(ImpLow1)+LN(ImpUp1))/2,(LN(ImpUp1)-LN(ImpLow1))/3.29)</f>
        <v>29829.993843147226</v>
      </c>
      <c r="L5586">
        <f>_xlfn.BINOM.INV(BinomTrials,_xlfn.GAMMA.INV(Table3[[#This Row],[RV gamma]],GammaShape2,GammaRate2)/BinomTrials,Table3[[#This Row],[RV binom]])</f>
        <v>0</v>
      </c>
      <c r="M5586" s="1">
        <f>Table3[[#This Row],[Risk 2 simulated occurences]]*_xlfn.LOGNORM.INV(Table3[[#This Row],[RV lognorm]],(LN(ImpLow2)+LN(ImpUp2))/2,(LN(ImpUp2)-LN(ImpLow2))/3.29)</f>
        <v>0</v>
      </c>
    </row>
    <row r="5587" spans="7:13">
      <c r="G5587">
        <v>0.49845284479598184</v>
      </c>
      <c r="H5587">
        <v>0.25332446920374618</v>
      </c>
      <c r="I5587">
        <v>8.1960936115105139E-3</v>
      </c>
      <c r="J5587">
        <f>_xlfn.BINOM.INV(BinomTrials,_xlfn.GAMMA.INV(Table3[[#This Row],[RV gamma]],GammaShape1,GammaRate1)/BinomTrials,Table3[[#This Row],[RV binom]])</f>
        <v>0</v>
      </c>
      <c r="K5587" s="1">
        <f>Table3[[#This Row],[Risk 1 Simulated occurences]]*_xlfn.LOGNORM.INV(Table3[[#This Row],[RV lognorm]],(LN(ImpLow1)+LN(ImpUp1))/2,(LN(ImpUp1)-LN(ImpLow1))/3.29)</f>
        <v>0</v>
      </c>
      <c r="L5587">
        <f>_xlfn.BINOM.INV(BinomTrials,_xlfn.GAMMA.INV(Table3[[#This Row],[RV gamma]],GammaShape2,GammaRate2)/BinomTrials,Table3[[#This Row],[RV binom]])</f>
        <v>0</v>
      </c>
      <c r="M5587" s="1">
        <f>Table3[[#This Row],[Risk 2 simulated occurences]]*_xlfn.LOGNORM.INV(Table3[[#This Row],[RV lognorm]],(LN(ImpLow2)+LN(ImpUp2))/2,(LN(ImpUp2)-LN(ImpLow2))/3.29)</f>
        <v>0</v>
      </c>
    </row>
    <row r="5588" spans="7:13">
      <c r="G5588">
        <v>0.49696248606637233</v>
      </c>
      <c r="H5588">
        <v>0.62435390736179142</v>
      </c>
      <c r="I5588">
        <v>0.75174532865721044</v>
      </c>
      <c r="J5588">
        <f>_xlfn.BINOM.INV(BinomTrials,_xlfn.GAMMA.INV(Table3[[#This Row],[RV gamma]],GammaShape1,GammaRate1)/BinomTrials,Table3[[#This Row],[RV binom]])</f>
        <v>1</v>
      </c>
      <c r="K5588" s="1">
        <f>Table3[[#This Row],[Risk 1 Simulated occurences]]*_xlfn.LOGNORM.INV(Table3[[#This Row],[RV lognorm]],(LN(ImpLow1)+LN(ImpUp1))/2,(LN(ImpUp1)-LN(ImpLow1))/3.29)</f>
        <v>50896.109564368577</v>
      </c>
      <c r="L5588">
        <f>_xlfn.BINOM.INV(BinomTrials,_xlfn.GAMMA.INV(Table3[[#This Row],[RV gamma]],GammaShape2,GammaRate2)/BinomTrials,Table3[[#This Row],[RV binom]])</f>
        <v>0</v>
      </c>
      <c r="M5588" s="1">
        <f>Table3[[#This Row],[Risk 2 simulated occurences]]*_xlfn.LOGNORM.INV(Table3[[#This Row],[RV lognorm]],(LN(ImpLow2)+LN(ImpUp2))/2,(LN(ImpUp2)-LN(ImpLow2))/3.29)</f>
        <v>0</v>
      </c>
    </row>
    <row r="5589" spans="7:13">
      <c r="G5589">
        <v>0.44850331752025679</v>
      </c>
      <c r="H5589">
        <v>0.51612102962849704</v>
      </c>
      <c r="I5589">
        <v>0.58373874173673745</v>
      </c>
      <c r="J5589">
        <f>_xlfn.BINOM.INV(BinomTrials,_xlfn.GAMMA.INV(Table3[[#This Row],[RV gamma]],GammaShape1,GammaRate1)/BinomTrials,Table3[[#This Row],[RV binom]])</f>
        <v>0</v>
      </c>
      <c r="K5589" s="1">
        <f>Table3[[#This Row],[Risk 1 Simulated occurences]]*_xlfn.LOGNORM.INV(Table3[[#This Row],[RV lognorm]],(LN(ImpLow1)+LN(ImpUp1))/2,(LN(ImpUp1)-LN(ImpLow1))/3.29)</f>
        <v>0</v>
      </c>
      <c r="L5589">
        <f>_xlfn.BINOM.INV(BinomTrials,_xlfn.GAMMA.INV(Table3[[#This Row],[RV gamma]],GammaShape2,GammaRate2)/BinomTrials,Table3[[#This Row],[RV binom]])</f>
        <v>0</v>
      </c>
      <c r="M5589" s="1">
        <f>Table3[[#This Row],[Risk 2 simulated occurences]]*_xlfn.LOGNORM.INV(Table3[[#This Row],[RV lognorm]],(LN(ImpLow2)+LN(ImpUp2))/2,(LN(ImpUp2)-LN(ImpLow2))/3.29)</f>
        <v>0</v>
      </c>
    </row>
    <row r="5590" spans="7:13">
      <c r="G5590">
        <v>0.99525756295549572</v>
      </c>
      <c r="H5590">
        <v>0.44614496615070148</v>
      </c>
      <c r="I5590">
        <v>0.89703236934590724</v>
      </c>
      <c r="J5590">
        <f>_xlfn.BINOM.INV(BinomTrials,_xlfn.GAMMA.INV(Table3[[#This Row],[RV gamma]],GammaShape1,GammaRate1)/BinomTrials,Table3[[#This Row],[RV binom]])</f>
        <v>0</v>
      </c>
      <c r="K5590" s="1">
        <f>Table3[[#This Row],[Risk 1 Simulated occurences]]*_xlfn.LOGNORM.INV(Table3[[#This Row],[RV lognorm]],(LN(ImpLow1)+LN(ImpUp1))/2,(LN(ImpUp1)-LN(ImpLow1))/3.29)</f>
        <v>0</v>
      </c>
      <c r="L5590">
        <f>_xlfn.BINOM.INV(BinomTrials,_xlfn.GAMMA.INV(Table3[[#This Row],[RV gamma]],GammaShape2,GammaRate2)/BinomTrials,Table3[[#This Row],[RV binom]])</f>
        <v>0</v>
      </c>
      <c r="M5590" s="1">
        <f>Table3[[#This Row],[Risk 2 simulated occurences]]*_xlfn.LOGNORM.INV(Table3[[#This Row],[RV lognorm]],(LN(ImpLow2)+LN(ImpUp2))/2,(LN(ImpUp2)-LN(ImpLow2))/3.29)</f>
        <v>0</v>
      </c>
    </row>
    <row r="5591" spans="7:13">
      <c r="G5591">
        <v>0.29386059301619444</v>
      </c>
      <c r="H5591">
        <v>0.35844609484004142</v>
      </c>
      <c r="I5591">
        <v>0.42303159666388834</v>
      </c>
      <c r="J5591">
        <f>_xlfn.BINOM.INV(BinomTrials,_xlfn.GAMMA.INV(Table3[[#This Row],[RV gamma]],GammaShape1,GammaRate1)/BinomTrials,Table3[[#This Row],[RV binom]])</f>
        <v>0</v>
      </c>
      <c r="K5591" s="1">
        <f>Table3[[#This Row],[Risk 1 Simulated occurences]]*_xlfn.LOGNORM.INV(Table3[[#This Row],[RV lognorm]],(LN(ImpLow1)+LN(ImpUp1))/2,(LN(ImpUp1)-LN(ImpLow1))/3.29)</f>
        <v>0</v>
      </c>
      <c r="L5591">
        <f>_xlfn.BINOM.INV(BinomTrials,_xlfn.GAMMA.INV(Table3[[#This Row],[RV gamma]],GammaShape2,GammaRate2)/BinomTrials,Table3[[#This Row],[RV binom]])</f>
        <v>0</v>
      </c>
      <c r="M5591" s="1">
        <f>Table3[[#This Row],[Risk 2 simulated occurences]]*_xlfn.LOGNORM.INV(Table3[[#This Row],[RV lognorm]],(LN(ImpLow2)+LN(ImpUp2))/2,(LN(ImpUp2)-LN(ImpLow2))/3.29)</f>
        <v>0</v>
      </c>
    </row>
    <row r="5592" spans="7:13">
      <c r="G5592">
        <v>0.91498682318021862</v>
      </c>
      <c r="H5592">
        <v>0.40351597657590915</v>
      </c>
      <c r="I5592">
        <v>0.89204512997159968</v>
      </c>
      <c r="J5592">
        <f>_xlfn.BINOM.INV(BinomTrials,_xlfn.GAMMA.INV(Table3[[#This Row],[RV gamma]],GammaShape1,GammaRate1)/BinomTrials,Table3[[#This Row],[RV binom]])</f>
        <v>0</v>
      </c>
      <c r="K5592" s="1">
        <f>Table3[[#This Row],[Risk 1 Simulated occurences]]*_xlfn.LOGNORM.INV(Table3[[#This Row],[RV lognorm]],(LN(ImpLow1)+LN(ImpUp1))/2,(LN(ImpUp1)-LN(ImpLow1))/3.29)</f>
        <v>0</v>
      </c>
      <c r="L5592">
        <f>_xlfn.BINOM.INV(BinomTrials,_xlfn.GAMMA.INV(Table3[[#This Row],[RV gamma]],GammaShape2,GammaRate2)/BinomTrials,Table3[[#This Row],[RV binom]])</f>
        <v>0</v>
      </c>
      <c r="M5592" s="1">
        <f>Table3[[#This Row],[Risk 2 simulated occurences]]*_xlfn.LOGNORM.INV(Table3[[#This Row],[RV lognorm]],(LN(ImpLow2)+LN(ImpUp2))/2,(LN(ImpUp2)-LN(ImpLow2))/3.29)</f>
        <v>0</v>
      </c>
    </row>
    <row r="5593" spans="7:13">
      <c r="G5593">
        <v>0.18353718993418719</v>
      </c>
      <c r="H5593">
        <v>0.89301831130544573</v>
      </c>
      <c r="I5593">
        <v>0.60249943267670436</v>
      </c>
      <c r="J5593">
        <f>_xlfn.BINOM.INV(BinomTrials,_xlfn.GAMMA.INV(Table3[[#This Row],[RV gamma]],GammaShape1,GammaRate1)/BinomTrials,Table3[[#This Row],[RV binom]])</f>
        <v>1</v>
      </c>
      <c r="K5593" s="1">
        <f>Table3[[#This Row],[Risk 1 Simulated occurences]]*_xlfn.LOGNORM.INV(Table3[[#This Row],[RV lognorm]],(LN(ImpLow1)+LN(ImpUp1))/2,(LN(ImpUp1)-LN(ImpLow1))/3.29)</f>
        <v>37929.160531253481</v>
      </c>
      <c r="L5593">
        <f>_xlfn.BINOM.INV(BinomTrials,_xlfn.GAMMA.INV(Table3[[#This Row],[RV gamma]],GammaShape2,GammaRate2)/BinomTrials,Table3[[#This Row],[RV binom]])</f>
        <v>1</v>
      </c>
      <c r="M5593" s="1">
        <f>Table3[[#This Row],[Risk 2 simulated occurences]]*_xlfn.LOGNORM.INV(Table3[[#This Row],[RV lognorm]],(LN(ImpLow2)+LN(ImpUp2))/2,(LN(ImpUp2)-LN(ImpLow2))/3.29)</f>
        <v>3792916.0531253498</v>
      </c>
    </row>
    <row r="5594" spans="7:13">
      <c r="G5594">
        <v>0.70955122388412772</v>
      </c>
      <c r="H5594">
        <v>0.95875811062695371</v>
      </c>
      <c r="I5594">
        <v>0.20796499736977975</v>
      </c>
      <c r="J5594">
        <f>_xlfn.BINOM.INV(BinomTrials,_xlfn.GAMMA.INV(Table3[[#This Row],[RV gamma]],GammaShape1,GammaRate1)/BinomTrials,Table3[[#This Row],[RV binom]])</f>
        <v>2</v>
      </c>
      <c r="K5594" s="1">
        <f>Table3[[#This Row],[Risk 1 Simulated occurences]]*_xlfn.LOGNORM.INV(Table3[[#This Row],[RV lognorm]],(LN(ImpLow1)+LN(ImpUp1))/2,(LN(ImpUp1)-LN(ImpLow1))/3.29)</f>
        <v>35790.254625279333</v>
      </c>
      <c r="L5594">
        <f>_xlfn.BINOM.INV(BinomTrials,_xlfn.GAMMA.INV(Table3[[#This Row],[RV gamma]],GammaShape2,GammaRate2)/BinomTrials,Table3[[#This Row],[RV binom]])</f>
        <v>1</v>
      </c>
      <c r="M5594" s="1">
        <f>Table3[[#This Row],[Risk 2 simulated occurences]]*_xlfn.LOGNORM.INV(Table3[[#This Row],[RV lognorm]],(LN(ImpLow2)+LN(ImpUp2))/2,(LN(ImpUp2)-LN(ImpLow2))/3.29)</f>
        <v>1789512.7312639675</v>
      </c>
    </row>
    <row r="5595" spans="7:13">
      <c r="G5595">
        <v>0.42741982053379518</v>
      </c>
      <c r="H5595">
        <v>0.84756530721092849</v>
      </c>
      <c r="I5595">
        <v>0.26771079388806168</v>
      </c>
      <c r="J5595">
        <f>_xlfn.BINOM.INV(BinomTrials,_xlfn.GAMMA.INV(Table3[[#This Row],[RV gamma]],GammaShape1,GammaRate1)/BinomTrials,Table3[[#This Row],[RV binom]])</f>
        <v>1</v>
      </c>
      <c r="K5595" s="1">
        <f>Table3[[#This Row],[Risk 1 Simulated occurences]]*_xlfn.LOGNORM.INV(Table3[[#This Row],[RV lognorm]],(LN(ImpLow1)+LN(ImpUp1))/2,(LN(ImpUp1)-LN(ImpLow1))/3.29)</f>
        <v>20493.954550552789</v>
      </c>
      <c r="L5595">
        <f>_xlfn.BINOM.INV(BinomTrials,_xlfn.GAMMA.INV(Table3[[#This Row],[RV gamma]],GammaShape2,GammaRate2)/BinomTrials,Table3[[#This Row],[RV binom]])</f>
        <v>1</v>
      </c>
      <c r="M5595" s="1">
        <f>Table3[[#This Row],[Risk 2 simulated occurences]]*_xlfn.LOGNORM.INV(Table3[[#This Row],[RV lognorm]],(LN(ImpLow2)+LN(ImpUp2))/2,(LN(ImpUp2)-LN(ImpLow2))/3.29)</f>
        <v>2049395.4550552759</v>
      </c>
    </row>
    <row r="5596" spans="7:13">
      <c r="G5596">
        <v>0.64492371149590411</v>
      </c>
      <c r="H5596">
        <v>3.0118294074255179E-2</v>
      </c>
      <c r="I5596">
        <v>0.41531287665260624</v>
      </c>
      <c r="J5596">
        <f>_xlfn.BINOM.INV(BinomTrials,_xlfn.GAMMA.INV(Table3[[#This Row],[RV gamma]],GammaShape1,GammaRate1)/BinomTrials,Table3[[#This Row],[RV binom]])</f>
        <v>0</v>
      </c>
      <c r="K5596" s="1">
        <f>Table3[[#This Row],[Risk 1 Simulated occurences]]*_xlfn.LOGNORM.INV(Table3[[#This Row],[RV lognorm]],(LN(ImpLow1)+LN(ImpUp1))/2,(LN(ImpUp1)-LN(ImpLow1))/3.29)</f>
        <v>0</v>
      </c>
      <c r="L5596">
        <f>_xlfn.BINOM.INV(BinomTrials,_xlfn.GAMMA.INV(Table3[[#This Row],[RV gamma]],GammaShape2,GammaRate2)/BinomTrials,Table3[[#This Row],[RV binom]])</f>
        <v>0</v>
      </c>
      <c r="M5596" s="1">
        <f>Table3[[#This Row],[Risk 2 simulated occurences]]*_xlfn.LOGNORM.INV(Table3[[#This Row],[RV lognorm]],(LN(ImpLow2)+LN(ImpUp2))/2,(LN(ImpUp2)-LN(ImpLow2))/3.29)</f>
        <v>0</v>
      </c>
    </row>
    <row r="5597" spans="7:13">
      <c r="G5597">
        <v>0.23281911166050431</v>
      </c>
      <c r="H5597">
        <v>0.1981685060067887</v>
      </c>
      <c r="I5597">
        <v>0.16351790035307309</v>
      </c>
      <c r="J5597">
        <f>_xlfn.BINOM.INV(BinomTrials,_xlfn.GAMMA.INV(Table3[[#This Row],[RV gamma]],GammaShape1,GammaRate1)/BinomTrials,Table3[[#This Row],[RV binom]])</f>
        <v>0</v>
      </c>
      <c r="K5597" s="1">
        <f>Table3[[#This Row],[Risk 1 Simulated occurences]]*_xlfn.LOGNORM.INV(Table3[[#This Row],[RV lognorm]],(LN(ImpLow1)+LN(ImpUp1))/2,(LN(ImpUp1)-LN(ImpLow1))/3.29)</f>
        <v>0</v>
      </c>
      <c r="L5597">
        <f>_xlfn.BINOM.INV(BinomTrials,_xlfn.GAMMA.INV(Table3[[#This Row],[RV gamma]],GammaShape2,GammaRate2)/BinomTrials,Table3[[#This Row],[RV binom]])</f>
        <v>0</v>
      </c>
      <c r="M5597" s="1">
        <f>Table3[[#This Row],[Risk 2 simulated occurences]]*_xlfn.LOGNORM.INV(Table3[[#This Row],[RV lognorm]],(LN(ImpLow2)+LN(ImpUp2))/2,(LN(ImpUp2)-LN(ImpLow2))/3.29)</f>
        <v>0</v>
      </c>
    </row>
    <row r="5598" spans="7:13">
      <c r="G5598">
        <v>0.99080967809576992</v>
      </c>
      <c r="H5598">
        <v>0.61808045609764772</v>
      </c>
      <c r="I5598">
        <v>0.24535123409952561</v>
      </c>
      <c r="J5598">
        <f>_xlfn.BINOM.INV(BinomTrials,_xlfn.GAMMA.INV(Table3[[#This Row],[RV gamma]],GammaShape1,GammaRate1)/BinomTrials,Table3[[#This Row],[RV binom]])</f>
        <v>1</v>
      </c>
      <c r="K5598" s="1">
        <f>Table3[[#This Row],[Risk 1 Simulated occurences]]*_xlfn.LOGNORM.INV(Table3[[#This Row],[RV lognorm]],(LN(ImpLow1)+LN(ImpUp1))/2,(LN(ImpUp1)-LN(ImpLow1))/3.29)</f>
        <v>19521.768460182535</v>
      </c>
      <c r="L5598">
        <f>_xlfn.BINOM.INV(BinomTrials,_xlfn.GAMMA.INV(Table3[[#This Row],[RV gamma]],GammaShape2,GammaRate2)/BinomTrials,Table3[[#This Row],[RV binom]])</f>
        <v>0</v>
      </c>
      <c r="M5598" s="1">
        <f>Table3[[#This Row],[Risk 2 simulated occurences]]*_xlfn.LOGNORM.INV(Table3[[#This Row],[RV lognorm]],(LN(ImpLow2)+LN(ImpUp2))/2,(LN(ImpUp2)-LN(ImpLow2))/3.29)</f>
        <v>0</v>
      </c>
    </row>
    <row r="5599" spans="7:13">
      <c r="G5599">
        <v>0.53825975560502137</v>
      </c>
      <c r="H5599">
        <v>7.8225633165904154E-2</v>
      </c>
      <c r="I5599">
        <v>0.61819151072678691</v>
      </c>
      <c r="J5599">
        <f>_xlfn.BINOM.INV(BinomTrials,_xlfn.GAMMA.INV(Table3[[#This Row],[RV gamma]],GammaShape1,GammaRate1)/BinomTrials,Table3[[#This Row],[RV binom]])</f>
        <v>0</v>
      </c>
      <c r="K5599" s="1">
        <f>Table3[[#This Row],[Risk 1 Simulated occurences]]*_xlfn.LOGNORM.INV(Table3[[#This Row],[RV lognorm]],(LN(ImpLow1)+LN(ImpUp1))/2,(LN(ImpUp1)-LN(ImpLow1))/3.29)</f>
        <v>0</v>
      </c>
      <c r="L5599">
        <f>_xlfn.BINOM.INV(BinomTrials,_xlfn.GAMMA.INV(Table3[[#This Row],[RV gamma]],GammaShape2,GammaRate2)/BinomTrials,Table3[[#This Row],[RV binom]])</f>
        <v>0</v>
      </c>
      <c r="M5599" s="1">
        <f>Table3[[#This Row],[Risk 2 simulated occurences]]*_xlfn.LOGNORM.INV(Table3[[#This Row],[RV lognorm]],(LN(ImpLow2)+LN(ImpUp2))/2,(LN(ImpUp2)-LN(ImpLow2))/3.29)</f>
        <v>0</v>
      </c>
    </row>
    <row r="5600" spans="7:13">
      <c r="G5600">
        <v>0.53171245359429742</v>
      </c>
      <c r="H5600">
        <v>0.73821661935104832</v>
      </c>
      <c r="I5600">
        <v>0.94472078510779922</v>
      </c>
      <c r="J5600">
        <f>_xlfn.BINOM.INV(BinomTrials,_xlfn.GAMMA.INV(Table3[[#This Row],[RV gamma]],GammaShape1,GammaRate1)/BinomTrials,Table3[[#This Row],[RV binom]])</f>
        <v>1</v>
      </c>
      <c r="K5600" s="1">
        <f>Table3[[#This Row],[Risk 1 Simulated occurences]]*_xlfn.LOGNORM.INV(Table3[[#This Row],[RV lognorm]],(LN(ImpLow1)+LN(ImpUp1))/2,(LN(ImpUp1)-LN(ImpLow1))/3.29)</f>
        <v>96607.669072655379</v>
      </c>
      <c r="L5600">
        <f>_xlfn.BINOM.INV(BinomTrials,_xlfn.GAMMA.INV(Table3[[#This Row],[RV gamma]],GammaShape2,GammaRate2)/BinomTrials,Table3[[#This Row],[RV binom]])</f>
        <v>0</v>
      </c>
      <c r="M5600" s="1">
        <f>Table3[[#This Row],[Risk 2 simulated occurences]]*_xlfn.LOGNORM.INV(Table3[[#This Row],[RV lognorm]],(LN(ImpLow2)+LN(ImpUp2))/2,(LN(ImpUp2)-LN(ImpLow2))/3.29)</f>
        <v>0</v>
      </c>
    </row>
    <row r="5601" spans="7:13">
      <c r="G5601">
        <v>0.49120755935609695</v>
      </c>
      <c r="H5601">
        <v>0.20672143306896157</v>
      </c>
      <c r="I5601">
        <v>0.92223530678182619</v>
      </c>
      <c r="J5601">
        <f>_xlfn.BINOM.INV(BinomTrials,_xlfn.GAMMA.INV(Table3[[#This Row],[RV gamma]],GammaShape1,GammaRate1)/BinomTrials,Table3[[#This Row],[RV binom]])</f>
        <v>0</v>
      </c>
      <c r="K5601" s="1">
        <f>Table3[[#This Row],[Risk 1 Simulated occurences]]*_xlfn.LOGNORM.INV(Table3[[#This Row],[RV lognorm]],(LN(ImpLow1)+LN(ImpUp1))/2,(LN(ImpUp1)-LN(ImpLow1))/3.29)</f>
        <v>0</v>
      </c>
      <c r="L5601">
        <f>_xlfn.BINOM.INV(BinomTrials,_xlfn.GAMMA.INV(Table3[[#This Row],[RV gamma]],GammaShape2,GammaRate2)/BinomTrials,Table3[[#This Row],[RV binom]])</f>
        <v>0</v>
      </c>
      <c r="M5601" s="1">
        <f>Table3[[#This Row],[Risk 2 simulated occurences]]*_xlfn.LOGNORM.INV(Table3[[#This Row],[RV lognorm]],(LN(ImpLow2)+LN(ImpUp2))/2,(LN(ImpUp2)-LN(ImpLow2))/3.29)</f>
        <v>0</v>
      </c>
    </row>
    <row r="5602" spans="7:13">
      <c r="G5602">
        <v>0.72545009792104831</v>
      </c>
      <c r="H5602">
        <v>0.36712559003714734</v>
      </c>
      <c r="I5602">
        <v>8.8010821532463115E-3</v>
      </c>
      <c r="J5602">
        <f>_xlfn.BINOM.INV(BinomTrials,_xlfn.GAMMA.INV(Table3[[#This Row],[RV gamma]],GammaShape1,GammaRate1)/BinomTrials,Table3[[#This Row],[RV binom]])</f>
        <v>0</v>
      </c>
      <c r="K5602" s="1">
        <f>Table3[[#This Row],[Risk 1 Simulated occurences]]*_xlfn.LOGNORM.INV(Table3[[#This Row],[RV lognorm]],(LN(ImpLow1)+LN(ImpUp1))/2,(LN(ImpUp1)-LN(ImpLow1))/3.29)</f>
        <v>0</v>
      </c>
      <c r="L5602">
        <f>_xlfn.BINOM.INV(BinomTrials,_xlfn.GAMMA.INV(Table3[[#This Row],[RV gamma]],GammaShape2,GammaRate2)/BinomTrials,Table3[[#This Row],[RV binom]])</f>
        <v>0</v>
      </c>
      <c r="M5602" s="1">
        <f>Table3[[#This Row],[Risk 2 simulated occurences]]*_xlfn.LOGNORM.INV(Table3[[#This Row],[RV lognorm]],(LN(ImpLow2)+LN(ImpUp2))/2,(LN(ImpUp2)-LN(ImpLow2))/3.29)</f>
        <v>0</v>
      </c>
    </row>
    <row r="5603" spans="7:13">
      <c r="G5603">
        <v>0.63979575905939368</v>
      </c>
      <c r="H5603">
        <v>0.27979175433506803</v>
      </c>
      <c r="I5603">
        <v>0.91978774961074239</v>
      </c>
      <c r="J5603">
        <f>_xlfn.BINOM.INV(BinomTrials,_xlfn.GAMMA.INV(Table3[[#This Row],[RV gamma]],GammaShape1,GammaRate1)/BinomTrials,Table3[[#This Row],[RV binom]])</f>
        <v>0</v>
      </c>
      <c r="K5603" s="1">
        <f>Table3[[#This Row],[Risk 1 Simulated occurences]]*_xlfn.LOGNORM.INV(Table3[[#This Row],[RV lognorm]],(LN(ImpLow1)+LN(ImpUp1))/2,(LN(ImpUp1)-LN(ImpLow1))/3.29)</f>
        <v>0</v>
      </c>
      <c r="L5603">
        <f>_xlfn.BINOM.INV(BinomTrials,_xlfn.GAMMA.INV(Table3[[#This Row],[RV gamma]],GammaShape2,GammaRate2)/BinomTrials,Table3[[#This Row],[RV binom]])</f>
        <v>0</v>
      </c>
      <c r="M5603" s="1">
        <f>Table3[[#This Row],[Risk 2 simulated occurences]]*_xlfn.LOGNORM.INV(Table3[[#This Row],[RV lognorm]],(LN(ImpLow2)+LN(ImpUp2))/2,(LN(ImpUp2)-LN(ImpLow2))/3.29)</f>
        <v>0</v>
      </c>
    </row>
    <row r="5604" spans="7:13">
      <c r="G5604">
        <v>4.7322511229348607E-2</v>
      </c>
      <c r="H5604">
        <v>0.46001510948874758</v>
      </c>
      <c r="I5604">
        <v>0.87270770774814654</v>
      </c>
      <c r="J5604">
        <f>_xlfn.BINOM.INV(BinomTrials,_xlfn.GAMMA.INV(Table3[[#This Row],[RV gamma]],GammaShape1,GammaRate1)/BinomTrials,Table3[[#This Row],[RV binom]])</f>
        <v>0</v>
      </c>
      <c r="K5604" s="1">
        <f>Table3[[#This Row],[Risk 1 Simulated occurences]]*_xlfn.LOGNORM.INV(Table3[[#This Row],[RV lognorm]],(LN(ImpLow1)+LN(ImpUp1))/2,(LN(ImpUp1)-LN(ImpLow1))/3.29)</f>
        <v>0</v>
      </c>
      <c r="L5604">
        <f>_xlfn.BINOM.INV(BinomTrials,_xlfn.GAMMA.INV(Table3[[#This Row],[RV gamma]],GammaShape2,GammaRate2)/BinomTrials,Table3[[#This Row],[RV binom]])</f>
        <v>0</v>
      </c>
      <c r="M5604" s="1">
        <f>Table3[[#This Row],[Risk 2 simulated occurences]]*_xlfn.LOGNORM.INV(Table3[[#This Row],[RV lognorm]],(LN(ImpLow2)+LN(ImpUp2))/2,(LN(ImpUp2)-LN(ImpLow2))/3.29)</f>
        <v>0</v>
      </c>
    </row>
    <row r="5605" spans="7:13">
      <c r="G5605">
        <v>0.34944623166203787</v>
      </c>
      <c r="H5605">
        <v>0.47394517738090136</v>
      </c>
      <c r="I5605">
        <v>0.59844412309976491</v>
      </c>
      <c r="J5605">
        <f>_xlfn.BINOM.INV(BinomTrials,_xlfn.GAMMA.INV(Table3[[#This Row],[RV gamma]],GammaShape1,GammaRate1)/BinomTrials,Table3[[#This Row],[RV binom]])</f>
        <v>0</v>
      </c>
      <c r="K5605" s="1">
        <f>Table3[[#This Row],[Risk 1 Simulated occurences]]*_xlfn.LOGNORM.INV(Table3[[#This Row],[RV lognorm]],(LN(ImpLow1)+LN(ImpUp1))/2,(LN(ImpUp1)-LN(ImpLow1))/3.29)</f>
        <v>0</v>
      </c>
      <c r="L5605">
        <f>_xlfn.BINOM.INV(BinomTrials,_xlfn.GAMMA.INV(Table3[[#This Row],[RV gamma]],GammaShape2,GammaRate2)/BinomTrials,Table3[[#This Row],[RV binom]])</f>
        <v>0</v>
      </c>
      <c r="M5605" s="1">
        <f>Table3[[#This Row],[Risk 2 simulated occurences]]*_xlfn.LOGNORM.INV(Table3[[#This Row],[RV lognorm]],(LN(ImpLow2)+LN(ImpUp2))/2,(LN(ImpUp2)-LN(ImpLow2))/3.29)</f>
        <v>0</v>
      </c>
    </row>
    <row r="5606" spans="7:13">
      <c r="G5606">
        <v>0.14281554387082138</v>
      </c>
      <c r="H5606">
        <v>0.59659624080946494</v>
      </c>
      <c r="I5606">
        <v>5.0376937748108495E-2</v>
      </c>
      <c r="J5606">
        <f>_xlfn.BINOM.INV(BinomTrials,_xlfn.GAMMA.INV(Table3[[#This Row],[RV gamma]],GammaShape1,GammaRate1)/BinomTrials,Table3[[#This Row],[RV binom]])</f>
        <v>0</v>
      </c>
      <c r="K5606" s="1">
        <f>Table3[[#This Row],[Risk 1 Simulated occurences]]*_xlfn.LOGNORM.INV(Table3[[#This Row],[RV lognorm]],(LN(ImpLow1)+LN(ImpUp1))/2,(LN(ImpUp1)-LN(ImpLow1))/3.29)</f>
        <v>0</v>
      </c>
      <c r="L5606">
        <f>_xlfn.BINOM.INV(BinomTrials,_xlfn.GAMMA.INV(Table3[[#This Row],[RV gamma]],GammaShape2,GammaRate2)/BinomTrials,Table3[[#This Row],[RV binom]])</f>
        <v>0</v>
      </c>
      <c r="M5606" s="1">
        <f>Table3[[#This Row],[Risk 2 simulated occurences]]*_xlfn.LOGNORM.INV(Table3[[#This Row],[RV lognorm]],(LN(ImpLow2)+LN(ImpUp2))/2,(LN(ImpUp2)-LN(ImpLow2))/3.29)</f>
        <v>0</v>
      </c>
    </row>
    <row r="5607" spans="7:13">
      <c r="G5607">
        <v>0.30084583689498057</v>
      </c>
      <c r="H5607">
        <v>0.9930192846772351</v>
      </c>
      <c r="I5607">
        <v>0.68519273245948964</v>
      </c>
      <c r="J5607">
        <f>_xlfn.BINOM.INV(BinomTrials,_xlfn.GAMMA.INV(Table3[[#This Row],[RV gamma]],GammaShape1,GammaRate1)/BinomTrials,Table3[[#This Row],[RV binom]])</f>
        <v>3</v>
      </c>
      <c r="K5607" s="1">
        <f>Table3[[#This Row],[Risk 1 Simulated occurences]]*_xlfn.LOGNORM.INV(Table3[[#This Row],[RV lognorm]],(LN(ImpLow1)+LN(ImpUp1))/2,(LN(ImpUp1)-LN(ImpLow1))/3.29)</f>
        <v>132955.93195220467</v>
      </c>
      <c r="L5607">
        <f>_xlfn.BINOM.INV(BinomTrials,_xlfn.GAMMA.INV(Table3[[#This Row],[RV gamma]],GammaShape2,GammaRate2)/BinomTrials,Table3[[#This Row],[RV binom]])</f>
        <v>2</v>
      </c>
      <c r="M5607" s="1">
        <f>Table3[[#This Row],[Risk 2 simulated occurences]]*_xlfn.LOGNORM.INV(Table3[[#This Row],[RV lognorm]],(LN(ImpLow2)+LN(ImpUp2))/2,(LN(ImpUp2)-LN(ImpLow2))/3.29)</f>
        <v>8863728.796813665</v>
      </c>
    </row>
    <row r="5608" spans="7:13">
      <c r="G5608">
        <v>0.31598069393820161</v>
      </c>
      <c r="H5608">
        <v>0.67511757028993102</v>
      </c>
      <c r="I5608">
        <v>3.4254446641660503E-2</v>
      </c>
      <c r="J5608">
        <f>_xlfn.BINOM.INV(BinomTrials,_xlfn.GAMMA.INV(Table3[[#This Row],[RV gamma]],GammaShape1,GammaRate1)/BinomTrials,Table3[[#This Row],[RV binom]])</f>
        <v>1</v>
      </c>
      <c r="K5608" s="1">
        <f>Table3[[#This Row],[Risk 1 Simulated occurences]]*_xlfn.LOGNORM.INV(Table3[[#This Row],[RV lognorm]],(LN(ImpLow1)+LN(ImpUp1))/2,(LN(ImpUp1)-LN(ImpLow1))/3.29)</f>
        <v>8837.0754043698798</v>
      </c>
      <c r="L5608">
        <f>_xlfn.BINOM.INV(BinomTrials,_xlfn.GAMMA.INV(Table3[[#This Row],[RV gamma]],GammaShape2,GammaRate2)/BinomTrials,Table3[[#This Row],[RV binom]])</f>
        <v>0</v>
      </c>
      <c r="M5608" s="1">
        <f>Table3[[#This Row],[Risk 2 simulated occurences]]*_xlfn.LOGNORM.INV(Table3[[#This Row],[RV lognorm]],(LN(ImpLow2)+LN(ImpUp2))/2,(LN(ImpUp2)-LN(ImpLow2))/3.29)</f>
        <v>0</v>
      </c>
    </row>
    <row r="5609" spans="7:13">
      <c r="G5609">
        <v>0.68752301935456839</v>
      </c>
      <c r="H5609">
        <v>0.70100386287132455</v>
      </c>
      <c r="I5609">
        <v>0.71448470638808081</v>
      </c>
      <c r="J5609">
        <f>_xlfn.BINOM.INV(BinomTrials,_xlfn.GAMMA.INV(Table3[[#This Row],[RV gamma]],GammaShape1,GammaRate1)/BinomTrials,Table3[[#This Row],[RV binom]])</f>
        <v>1</v>
      </c>
      <c r="K5609" s="1">
        <f>Table3[[#This Row],[Risk 1 Simulated occurences]]*_xlfn.LOGNORM.INV(Table3[[#This Row],[RV lognorm]],(LN(ImpLow1)+LN(ImpUp1))/2,(LN(ImpUp1)-LN(ImpLow1))/3.29)</f>
        <v>47010.935259285223</v>
      </c>
      <c r="L5609">
        <f>_xlfn.BINOM.INV(BinomTrials,_xlfn.GAMMA.INV(Table3[[#This Row],[RV gamma]],GammaShape2,GammaRate2)/BinomTrials,Table3[[#This Row],[RV binom]])</f>
        <v>0</v>
      </c>
      <c r="M5609" s="1">
        <f>Table3[[#This Row],[Risk 2 simulated occurences]]*_xlfn.LOGNORM.INV(Table3[[#This Row],[RV lognorm]],(LN(ImpLow2)+LN(ImpUp2))/2,(LN(ImpUp2)-LN(ImpLow2))/3.29)</f>
        <v>0</v>
      </c>
    </row>
    <row r="5610" spans="7:13">
      <c r="G5610">
        <v>0.19938629223005208</v>
      </c>
      <c r="H5610">
        <v>0.77192327835220997</v>
      </c>
      <c r="I5610">
        <v>0.34446026447436784</v>
      </c>
      <c r="J5610">
        <f>_xlfn.BINOM.INV(BinomTrials,_xlfn.GAMMA.INV(Table3[[#This Row],[RV gamma]],GammaShape1,GammaRate1)/BinomTrials,Table3[[#This Row],[RV binom]])</f>
        <v>1</v>
      </c>
      <c r="K5610" s="1">
        <f>Table3[[#This Row],[Risk 1 Simulated occurences]]*_xlfn.LOGNORM.INV(Table3[[#This Row],[RV lognorm]],(LN(ImpLow1)+LN(ImpUp1))/2,(LN(ImpUp1)-LN(ImpLow1))/3.29)</f>
        <v>23895.826728850694</v>
      </c>
      <c r="L5610">
        <f>_xlfn.BINOM.INV(BinomTrials,_xlfn.GAMMA.INV(Table3[[#This Row],[RV gamma]],GammaShape2,GammaRate2)/BinomTrials,Table3[[#This Row],[RV binom]])</f>
        <v>0</v>
      </c>
      <c r="M5610" s="1">
        <f>Table3[[#This Row],[Risk 2 simulated occurences]]*_xlfn.LOGNORM.INV(Table3[[#This Row],[RV lognorm]],(LN(ImpLow2)+LN(ImpUp2))/2,(LN(ImpUp2)-LN(ImpLow2))/3.29)</f>
        <v>0</v>
      </c>
    </row>
    <row r="5611" spans="7:13">
      <c r="G5611">
        <v>8.5413510485279148E-2</v>
      </c>
      <c r="H5611">
        <v>0.71453926559283365</v>
      </c>
      <c r="I5611">
        <v>0.34366502070038812</v>
      </c>
      <c r="J5611">
        <f>_xlfn.BINOM.INV(BinomTrials,_xlfn.GAMMA.INV(Table3[[#This Row],[RV gamma]],GammaShape1,GammaRate1)/BinomTrials,Table3[[#This Row],[RV binom]])</f>
        <v>1</v>
      </c>
      <c r="K5611" s="1">
        <f>Table3[[#This Row],[Risk 1 Simulated occurences]]*_xlfn.LOGNORM.INV(Table3[[#This Row],[RV lognorm]],(LN(ImpLow1)+LN(ImpUp1))/2,(LN(ImpUp1)-LN(ImpLow1))/3.29)</f>
        <v>23859.719751762419</v>
      </c>
      <c r="L5611">
        <f>_xlfn.BINOM.INV(BinomTrials,_xlfn.GAMMA.INV(Table3[[#This Row],[RV gamma]],GammaShape2,GammaRate2)/BinomTrials,Table3[[#This Row],[RV binom]])</f>
        <v>0</v>
      </c>
      <c r="M5611" s="1">
        <f>Table3[[#This Row],[Risk 2 simulated occurences]]*_xlfn.LOGNORM.INV(Table3[[#This Row],[RV lognorm]],(LN(ImpLow2)+LN(ImpUp2))/2,(LN(ImpUp2)-LN(ImpLow2))/3.29)</f>
        <v>0</v>
      </c>
    </row>
    <row r="5612" spans="7:13">
      <c r="G5612">
        <v>0.5448707260866047</v>
      </c>
      <c r="H5612">
        <v>0.26143681875496955</v>
      </c>
      <c r="I5612">
        <v>0.9780029114233344</v>
      </c>
      <c r="J5612">
        <f>_xlfn.BINOM.INV(BinomTrials,_xlfn.GAMMA.INV(Table3[[#This Row],[RV gamma]],GammaShape1,GammaRate1)/BinomTrials,Table3[[#This Row],[RV binom]])</f>
        <v>0</v>
      </c>
      <c r="K5612" s="1">
        <f>Table3[[#This Row],[Risk 1 Simulated occurences]]*_xlfn.LOGNORM.INV(Table3[[#This Row],[RV lognorm]],(LN(ImpLow1)+LN(ImpUp1))/2,(LN(ImpUp1)-LN(ImpLow1))/3.29)</f>
        <v>0</v>
      </c>
      <c r="L5612">
        <f>_xlfn.BINOM.INV(BinomTrials,_xlfn.GAMMA.INV(Table3[[#This Row],[RV gamma]],GammaShape2,GammaRate2)/BinomTrials,Table3[[#This Row],[RV binom]])</f>
        <v>0</v>
      </c>
      <c r="M5612" s="1">
        <f>Table3[[#This Row],[Risk 2 simulated occurences]]*_xlfn.LOGNORM.INV(Table3[[#This Row],[RV lognorm]],(LN(ImpLow2)+LN(ImpUp2))/2,(LN(ImpUp2)-LN(ImpLow2))/3.29)</f>
        <v>0</v>
      </c>
    </row>
    <row r="5613" spans="7:13">
      <c r="G5613">
        <v>0.64229333756598339</v>
      </c>
      <c r="H5613">
        <v>0.96861281477315953</v>
      </c>
      <c r="I5613">
        <v>0.2949322919803356</v>
      </c>
      <c r="J5613">
        <f>_xlfn.BINOM.INV(BinomTrials,_xlfn.GAMMA.INV(Table3[[#This Row],[RV gamma]],GammaShape1,GammaRate1)/BinomTrials,Table3[[#This Row],[RV binom]])</f>
        <v>2</v>
      </c>
      <c r="K5613" s="1">
        <f>Table3[[#This Row],[Risk 1 Simulated occurences]]*_xlfn.LOGNORM.INV(Table3[[#This Row],[RV lognorm]],(LN(ImpLow1)+LN(ImpUp1))/2,(LN(ImpUp1)-LN(ImpLow1))/3.29)</f>
        <v>43370.097457498712</v>
      </c>
      <c r="L5613">
        <f>_xlfn.BINOM.INV(BinomTrials,_xlfn.GAMMA.INV(Table3[[#This Row],[RV gamma]],GammaShape2,GammaRate2)/BinomTrials,Table3[[#This Row],[RV binom]])</f>
        <v>1</v>
      </c>
      <c r="M5613" s="1">
        <f>Table3[[#This Row],[Risk 2 simulated occurences]]*_xlfn.LOGNORM.INV(Table3[[#This Row],[RV lognorm]],(LN(ImpLow2)+LN(ImpUp2))/2,(LN(ImpUp2)-LN(ImpLow2))/3.29)</f>
        <v>2168504.8728749366</v>
      </c>
    </row>
    <row r="5614" spans="7:13">
      <c r="G5614">
        <v>2.4124471481947449E-2</v>
      </c>
      <c r="H5614">
        <v>0.47557789249139742</v>
      </c>
      <c r="I5614">
        <v>0.92703131350084733</v>
      </c>
      <c r="J5614">
        <f>_xlfn.BINOM.INV(BinomTrials,_xlfn.GAMMA.INV(Table3[[#This Row],[RV gamma]],GammaShape1,GammaRate1)/BinomTrials,Table3[[#This Row],[RV binom]])</f>
        <v>0</v>
      </c>
      <c r="K5614" s="1">
        <f>Table3[[#This Row],[Risk 1 Simulated occurences]]*_xlfn.LOGNORM.INV(Table3[[#This Row],[RV lognorm]],(LN(ImpLow1)+LN(ImpUp1))/2,(LN(ImpUp1)-LN(ImpLow1))/3.29)</f>
        <v>0</v>
      </c>
      <c r="L5614">
        <f>_xlfn.BINOM.INV(BinomTrials,_xlfn.GAMMA.INV(Table3[[#This Row],[RV gamma]],GammaShape2,GammaRate2)/BinomTrials,Table3[[#This Row],[RV binom]])</f>
        <v>0</v>
      </c>
      <c r="M5614" s="1">
        <f>Table3[[#This Row],[Risk 2 simulated occurences]]*_xlfn.LOGNORM.INV(Table3[[#This Row],[RV lognorm]],(LN(ImpLow2)+LN(ImpUp2))/2,(LN(ImpUp2)-LN(ImpLow2))/3.29)</f>
        <v>0</v>
      </c>
    </row>
    <row r="5615" spans="7:13">
      <c r="G5615">
        <v>0.45999219709075623</v>
      </c>
      <c r="H5615">
        <v>3.7639102916065183E-2</v>
      </c>
      <c r="I5615">
        <v>0.61528600874137418</v>
      </c>
      <c r="J5615">
        <f>_xlfn.BINOM.INV(BinomTrials,_xlfn.GAMMA.INV(Table3[[#This Row],[RV gamma]],GammaShape1,GammaRate1)/BinomTrials,Table3[[#This Row],[RV binom]])</f>
        <v>0</v>
      </c>
      <c r="K5615" s="1">
        <f>Table3[[#This Row],[Risk 1 Simulated occurences]]*_xlfn.LOGNORM.INV(Table3[[#This Row],[RV lognorm]],(LN(ImpLow1)+LN(ImpUp1))/2,(LN(ImpUp1)-LN(ImpLow1))/3.29)</f>
        <v>0</v>
      </c>
      <c r="L5615">
        <f>_xlfn.BINOM.INV(BinomTrials,_xlfn.GAMMA.INV(Table3[[#This Row],[RV gamma]],GammaShape2,GammaRate2)/BinomTrials,Table3[[#This Row],[RV binom]])</f>
        <v>0</v>
      </c>
      <c r="M5615" s="1">
        <f>Table3[[#This Row],[Risk 2 simulated occurences]]*_xlfn.LOGNORM.INV(Table3[[#This Row],[RV lognorm]],(LN(ImpLow2)+LN(ImpUp2))/2,(LN(ImpUp2)-LN(ImpLow2))/3.29)</f>
        <v>0</v>
      </c>
    </row>
    <row r="5616" spans="7:13">
      <c r="G5616">
        <v>8.8856504340123627E-2</v>
      </c>
      <c r="H5616">
        <v>0.60040271030757697</v>
      </c>
      <c r="I5616">
        <v>0.11194891627503042</v>
      </c>
      <c r="J5616">
        <f>_xlfn.BINOM.INV(BinomTrials,_xlfn.GAMMA.INV(Table3[[#This Row],[RV gamma]],GammaShape1,GammaRate1)/BinomTrials,Table3[[#This Row],[RV binom]])</f>
        <v>0</v>
      </c>
      <c r="K5616" s="1">
        <f>Table3[[#This Row],[Risk 1 Simulated occurences]]*_xlfn.LOGNORM.INV(Table3[[#This Row],[RV lognorm]],(LN(ImpLow1)+LN(ImpUp1))/2,(LN(ImpUp1)-LN(ImpLow1))/3.29)</f>
        <v>0</v>
      </c>
      <c r="L5616">
        <f>_xlfn.BINOM.INV(BinomTrials,_xlfn.GAMMA.INV(Table3[[#This Row],[RV gamma]],GammaShape2,GammaRate2)/BinomTrials,Table3[[#This Row],[RV binom]])</f>
        <v>0</v>
      </c>
      <c r="M5616" s="1">
        <f>Table3[[#This Row],[Risk 2 simulated occurences]]*_xlfn.LOGNORM.INV(Table3[[#This Row],[RV lognorm]],(LN(ImpLow2)+LN(ImpUp2))/2,(LN(ImpUp2)-LN(ImpLow2))/3.29)</f>
        <v>0</v>
      </c>
    </row>
    <row r="5617" spans="7:13">
      <c r="G5617">
        <v>0.41126844445768207</v>
      </c>
      <c r="H5617">
        <v>0.96835213944704834</v>
      </c>
      <c r="I5617">
        <v>0.52543583443641473</v>
      </c>
      <c r="J5617">
        <f>_xlfn.BINOM.INV(BinomTrials,_xlfn.GAMMA.INV(Table3[[#This Row],[RV gamma]],GammaShape1,GammaRate1)/BinomTrials,Table3[[#This Row],[RV binom]])</f>
        <v>2</v>
      </c>
      <c r="K5617" s="1">
        <f>Table3[[#This Row],[Risk 1 Simulated occurences]]*_xlfn.LOGNORM.INV(Table3[[#This Row],[RV lognorm]],(LN(ImpLow1)+LN(ImpUp1))/2,(LN(ImpUp1)-LN(ImpLow1))/3.29)</f>
        <v>66133.655815002363</v>
      </c>
      <c r="L5617">
        <f>_xlfn.BINOM.INV(BinomTrials,_xlfn.GAMMA.INV(Table3[[#This Row],[RV gamma]],GammaShape2,GammaRate2)/BinomTrials,Table3[[#This Row],[RV binom]])</f>
        <v>1</v>
      </c>
      <c r="M5617" s="1">
        <f>Table3[[#This Row],[Risk 2 simulated occurences]]*_xlfn.LOGNORM.INV(Table3[[#This Row],[RV lognorm]],(LN(ImpLow2)+LN(ImpUp2))/2,(LN(ImpUp2)-LN(ImpLow2))/3.29)</f>
        <v>3306682.7907501194</v>
      </c>
    </row>
    <row r="5618" spans="7:13">
      <c r="G5618">
        <v>0.18874600026232469</v>
      </c>
      <c r="H5618">
        <v>9.440768654197812E-2</v>
      </c>
      <c r="I5618">
        <v>6.9372821631549309E-5</v>
      </c>
      <c r="J5618">
        <f>_xlfn.BINOM.INV(BinomTrials,_xlfn.GAMMA.INV(Table3[[#This Row],[RV gamma]],GammaShape1,GammaRate1)/BinomTrials,Table3[[#This Row],[RV binom]])</f>
        <v>0</v>
      </c>
      <c r="K5618" s="1">
        <f>Table3[[#This Row],[Risk 1 Simulated occurences]]*_xlfn.LOGNORM.INV(Table3[[#This Row],[RV lognorm]],(LN(ImpLow1)+LN(ImpUp1))/2,(LN(ImpUp1)-LN(ImpLow1))/3.29)</f>
        <v>0</v>
      </c>
      <c r="L5618">
        <f>_xlfn.BINOM.INV(BinomTrials,_xlfn.GAMMA.INV(Table3[[#This Row],[RV gamma]],GammaShape2,GammaRate2)/BinomTrials,Table3[[#This Row],[RV binom]])</f>
        <v>0</v>
      </c>
      <c r="M5618" s="1">
        <f>Table3[[#This Row],[Risk 2 simulated occurences]]*_xlfn.LOGNORM.INV(Table3[[#This Row],[RV lognorm]],(LN(ImpLow2)+LN(ImpUp2))/2,(LN(ImpUp2)-LN(ImpLow2))/3.29)</f>
        <v>0</v>
      </c>
    </row>
    <row r="5619" spans="7:13">
      <c r="G5619">
        <v>0.25402640889120587</v>
      </c>
      <c r="H5619">
        <v>0.70998771102632752</v>
      </c>
      <c r="I5619">
        <v>0.16594901316144922</v>
      </c>
      <c r="J5619">
        <f>_xlfn.BINOM.INV(BinomTrials,_xlfn.GAMMA.INV(Table3[[#This Row],[RV gamma]],GammaShape1,GammaRate1)/BinomTrials,Table3[[#This Row],[RV binom]])</f>
        <v>1</v>
      </c>
      <c r="K5619" s="1">
        <f>Table3[[#This Row],[Risk 1 Simulated occurences]]*_xlfn.LOGNORM.INV(Table3[[#This Row],[RV lognorm]],(LN(ImpLow1)+LN(ImpUp1))/2,(LN(ImpUp1)-LN(ImpLow1))/3.29)</f>
        <v>16035.282951927631</v>
      </c>
      <c r="L5619">
        <f>_xlfn.BINOM.INV(BinomTrials,_xlfn.GAMMA.INV(Table3[[#This Row],[RV gamma]],GammaShape2,GammaRate2)/BinomTrials,Table3[[#This Row],[RV binom]])</f>
        <v>0</v>
      </c>
      <c r="M5619" s="1">
        <f>Table3[[#This Row],[Risk 2 simulated occurences]]*_xlfn.LOGNORM.INV(Table3[[#This Row],[RV lognorm]],(LN(ImpLow2)+LN(ImpUp2))/2,(LN(ImpUp2)-LN(ImpLow2))/3.29)</f>
        <v>0</v>
      </c>
    </row>
    <row r="5620" spans="7:13">
      <c r="G5620">
        <v>0.421854234496995</v>
      </c>
      <c r="H5620">
        <v>0.76345921948713213</v>
      </c>
      <c r="I5620">
        <v>0.1050642044772693</v>
      </c>
      <c r="J5620">
        <f>_xlfn.BINOM.INV(BinomTrials,_xlfn.GAMMA.INV(Table3[[#This Row],[RV gamma]],GammaShape1,GammaRate1)/BinomTrials,Table3[[#This Row],[RV binom]])</f>
        <v>1</v>
      </c>
      <c r="K5620" s="1">
        <f>Table3[[#This Row],[Risk 1 Simulated occurences]]*_xlfn.LOGNORM.INV(Table3[[#This Row],[RV lognorm]],(LN(ImpLow1)+LN(ImpUp1))/2,(LN(ImpUp1)-LN(ImpLow1))/3.29)</f>
        <v>13154.803615250763</v>
      </c>
      <c r="L5620">
        <f>_xlfn.BINOM.INV(BinomTrials,_xlfn.GAMMA.INV(Table3[[#This Row],[RV gamma]],GammaShape2,GammaRate2)/BinomTrials,Table3[[#This Row],[RV binom]])</f>
        <v>0</v>
      </c>
      <c r="M5620" s="1">
        <f>Table3[[#This Row],[Risk 2 simulated occurences]]*_xlfn.LOGNORM.INV(Table3[[#This Row],[RV lognorm]],(LN(ImpLow2)+LN(ImpUp2))/2,(LN(ImpUp2)-LN(ImpLow2))/3.29)</f>
        <v>0</v>
      </c>
    </row>
    <row r="5621" spans="7:13">
      <c r="G5621">
        <v>0.10411919099470562</v>
      </c>
      <c r="H5621">
        <v>0.45910192022989593</v>
      </c>
      <c r="I5621">
        <v>0.8140846494650863</v>
      </c>
      <c r="J5621">
        <f>_xlfn.BINOM.INV(BinomTrials,_xlfn.GAMMA.INV(Table3[[#This Row],[RV gamma]],GammaShape1,GammaRate1)/BinomTrials,Table3[[#This Row],[RV binom]])</f>
        <v>0</v>
      </c>
      <c r="K5621" s="1">
        <f>Table3[[#This Row],[Risk 1 Simulated occurences]]*_xlfn.LOGNORM.INV(Table3[[#This Row],[RV lognorm]],(LN(ImpLow1)+LN(ImpUp1))/2,(LN(ImpUp1)-LN(ImpLow1))/3.29)</f>
        <v>0</v>
      </c>
      <c r="L5621">
        <f>_xlfn.BINOM.INV(BinomTrials,_xlfn.GAMMA.INV(Table3[[#This Row],[RV gamma]],GammaShape2,GammaRate2)/BinomTrials,Table3[[#This Row],[RV binom]])</f>
        <v>0</v>
      </c>
      <c r="M5621" s="1">
        <f>Table3[[#This Row],[Risk 2 simulated occurences]]*_xlfn.LOGNORM.INV(Table3[[#This Row],[RV lognorm]],(LN(ImpLow2)+LN(ImpUp2))/2,(LN(ImpUp2)-LN(ImpLow2))/3.29)</f>
        <v>0</v>
      </c>
    </row>
    <row r="5622" spans="7:13">
      <c r="G5622">
        <v>0.93124304801749203</v>
      </c>
      <c r="H5622">
        <v>0.1259733038609723</v>
      </c>
      <c r="I5622">
        <v>0.32070355970445252</v>
      </c>
      <c r="J5622">
        <f>_xlfn.BINOM.INV(BinomTrials,_xlfn.GAMMA.INV(Table3[[#This Row],[RV gamma]],GammaShape1,GammaRate1)/BinomTrials,Table3[[#This Row],[RV binom]])</f>
        <v>0</v>
      </c>
      <c r="K5622" s="1">
        <f>Table3[[#This Row],[Risk 1 Simulated occurences]]*_xlfn.LOGNORM.INV(Table3[[#This Row],[RV lognorm]],(LN(ImpLow1)+LN(ImpUp1))/2,(LN(ImpUp1)-LN(ImpLow1))/3.29)</f>
        <v>0</v>
      </c>
      <c r="L5622">
        <f>_xlfn.BINOM.INV(BinomTrials,_xlfn.GAMMA.INV(Table3[[#This Row],[RV gamma]],GammaShape2,GammaRate2)/BinomTrials,Table3[[#This Row],[RV binom]])</f>
        <v>0</v>
      </c>
      <c r="M5622" s="1">
        <f>Table3[[#This Row],[Risk 2 simulated occurences]]*_xlfn.LOGNORM.INV(Table3[[#This Row],[RV lognorm]],(LN(ImpLow2)+LN(ImpUp2))/2,(LN(ImpUp2)-LN(ImpLow2))/3.29)</f>
        <v>0</v>
      </c>
    </row>
    <row r="5623" spans="7:13">
      <c r="G5623">
        <v>0.40190802998929659</v>
      </c>
      <c r="H5623">
        <v>0.23331799136163572</v>
      </c>
      <c r="I5623">
        <v>6.4727952733974886E-2</v>
      </c>
      <c r="J5623">
        <f>_xlfn.BINOM.INV(BinomTrials,_xlfn.GAMMA.INV(Table3[[#This Row],[RV gamma]],GammaShape1,GammaRate1)/BinomTrials,Table3[[#This Row],[RV binom]])</f>
        <v>0</v>
      </c>
      <c r="K5623" s="1">
        <f>Table3[[#This Row],[Risk 1 Simulated occurences]]*_xlfn.LOGNORM.INV(Table3[[#This Row],[RV lognorm]],(LN(ImpLow1)+LN(ImpUp1))/2,(LN(ImpUp1)-LN(ImpLow1))/3.29)</f>
        <v>0</v>
      </c>
      <c r="L5623">
        <f>_xlfn.BINOM.INV(BinomTrials,_xlfn.GAMMA.INV(Table3[[#This Row],[RV gamma]],GammaShape2,GammaRate2)/BinomTrials,Table3[[#This Row],[RV binom]])</f>
        <v>0</v>
      </c>
      <c r="M5623" s="1">
        <f>Table3[[#This Row],[Risk 2 simulated occurences]]*_xlfn.LOGNORM.INV(Table3[[#This Row],[RV lognorm]],(LN(ImpLow2)+LN(ImpUp2))/2,(LN(ImpUp2)-LN(ImpLow2))/3.29)</f>
        <v>0</v>
      </c>
    </row>
    <row r="5624" spans="7:13">
      <c r="G5624">
        <v>0.86826003010769381</v>
      </c>
      <c r="H5624">
        <v>0.37548081501176617</v>
      </c>
      <c r="I5624">
        <v>0.88270159991583863</v>
      </c>
      <c r="J5624">
        <f>_xlfn.BINOM.INV(BinomTrials,_xlfn.GAMMA.INV(Table3[[#This Row],[RV gamma]],GammaShape1,GammaRate1)/BinomTrials,Table3[[#This Row],[RV binom]])</f>
        <v>0</v>
      </c>
      <c r="K5624" s="1">
        <f>Table3[[#This Row],[Risk 1 Simulated occurences]]*_xlfn.LOGNORM.INV(Table3[[#This Row],[RV lognorm]],(LN(ImpLow1)+LN(ImpUp1))/2,(LN(ImpUp1)-LN(ImpLow1))/3.29)</f>
        <v>0</v>
      </c>
      <c r="L5624">
        <f>_xlfn.BINOM.INV(BinomTrials,_xlfn.GAMMA.INV(Table3[[#This Row],[RV gamma]],GammaShape2,GammaRate2)/BinomTrials,Table3[[#This Row],[RV binom]])</f>
        <v>0</v>
      </c>
      <c r="M5624" s="1">
        <f>Table3[[#This Row],[Risk 2 simulated occurences]]*_xlfn.LOGNORM.INV(Table3[[#This Row],[RV lognorm]],(LN(ImpLow2)+LN(ImpUp2))/2,(LN(ImpUp2)-LN(ImpLow2))/3.29)</f>
        <v>0</v>
      </c>
    </row>
    <row r="5625" spans="7:13">
      <c r="G5625">
        <v>0.84632602000903623</v>
      </c>
      <c r="H5625">
        <v>0.70605790275431135</v>
      </c>
      <c r="I5625">
        <v>0.56578978549958658</v>
      </c>
      <c r="J5625">
        <f>_xlfn.BINOM.INV(BinomTrials,_xlfn.GAMMA.INV(Table3[[#This Row],[RV gamma]],GammaShape1,GammaRate1)/BinomTrials,Table3[[#This Row],[RV binom]])</f>
        <v>1</v>
      </c>
      <c r="K5625" s="1">
        <f>Table3[[#This Row],[Risk 1 Simulated occurences]]*_xlfn.LOGNORM.INV(Table3[[#This Row],[RV lognorm]],(LN(ImpLow1)+LN(ImpUp1))/2,(LN(ImpUp1)-LN(ImpLow1))/3.29)</f>
        <v>35510.28566599809</v>
      </c>
      <c r="L5625">
        <f>_xlfn.BINOM.INV(BinomTrials,_xlfn.GAMMA.INV(Table3[[#This Row],[RV gamma]],GammaShape2,GammaRate2)/BinomTrials,Table3[[#This Row],[RV binom]])</f>
        <v>0</v>
      </c>
      <c r="M5625" s="1">
        <f>Table3[[#This Row],[Risk 2 simulated occurences]]*_xlfn.LOGNORM.INV(Table3[[#This Row],[RV lognorm]],(LN(ImpLow2)+LN(ImpUp2))/2,(LN(ImpUp2)-LN(ImpLow2))/3.29)</f>
        <v>0</v>
      </c>
    </row>
    <row r="5626" spans="7:13">
      <c r="G5626">
        <v>0.20141829187116506</v>
      </c>
      <c r="H5626">
        <v>0.71517159171177613</v>
      </c>
      <c r="I5626">
        <v>0.22892489155238721</v>
      </c>
      <c r="J5626">
        <f>_xlfn.BINOM.INV(BinomTrials,_xlfn.GAMMA.INV(Table3[[#This Row],[RV gamma]],GammaShape1,GammaRate1)/BinomTrials,Table3[[#This Row],[RV binom]])</f>
        <v>1</v>
      </c>
      <c r="K5626" s="1">
        <f>Table3[[#This Row],[Risk 1 Simulated occurences]]*_xlfn.LOGNORM.INV(Table3[[#This Row],[RV lognorm]],(LN(ImpLow1)+LN(ImpUp1))/2,(LN(ImpUp1)-LN(ImpLow1))/3.29)</f>
        <v>18808.271920964671</v>
      </c>
      <c r="L5626">
        <f>_xlfn.BINOM.INV(BinomTrials,_xlfn.GAMMA.INV(Table3[[#This Row],[RV gamma]],GammaShape2,GammaRate2)/BinomTrials,Table3[[#This Row],[RV binom]])</f>
        <v>0</v>
      </c>
      <c r="M5626" s="1">
        <f>Table3[[#This Row],[Risk 2 simulated occurences]]*_xlfn.LOGNORM.INV(Table3[[#This Row],[RV lognorm]],(LN(ImpLow2)+LN(ImpUp2))/2,(LN(ImpUp2)-LN(ImpLow2))/3.29)</f>
        <v>0</v>
      </c>
    </row>
    <row r="5627" spans="7:13">
      <c r="G5627">
        <v>0.23723147867118544</v>
      </c>
      <c r="H5627">
        <v>0.88894189982160088</v>
      </c>
      <c r="I5627">
        <v>0.54065232097201621</v>
      </c>
      <c r="J5627">
        <f>_xlfn.BINOM.INV(BinomTrials,_xlfn.GAMMA.INV(Table3[[#This Row],[RV gamma]],GammaShape1,GammaRate1)/BinomTrials,Table3[[#This Row],[RV binom]])</f>
        <v>1</v>
      </c>
      <c r="K5627" s="1">
        <f>Table3[[#This Row],[Risk 1 Simulated occurences]]*_xlfn.LOGNORM.INV(Table3[[#This Row],[RV lognorm]],(LN(ImpLow1)+LN(ImpUp1))/2,(LN(ImpUp1)-LN(ImpLow1))/3.29)</f>
        <v>33964.601224666527</v>
      </c>
      <c r="L5627">
        <f>_xlfn.BINOM.INV(BinomTrials,_xlfn.GAMMA.INV(Table3[[#This Row],[RV gamma]],GammaShape2,GammaRate2)/BinomTrials,Table3[[#This Row],[RV binom]])</f>
        <v>1</v>
      </c>
      <c r="M5627" s="1">
        <f>Table3[[#This Row],[Risk 2 simulated occurences]]*_xlfn.LOGNORM.INV(Table3[[#This Row],[RV lognorm]],(LN(ImpLow2)+LN(ImpUp2))/2,(LN(ImpUp2)-LN(ImpLow2))/3.29)</f>
        <v>3396460.1224666545</v>
      </c>
    </row>
    <row r="5628" spans="7:13">
      <c r="G5628">
        <v>0.14946202661351396</v>
      </c>
      <c r="H5628">
        <v>0.44651030164515149</v>
      </c>
      <c r="I5628">
        <v>0.74355857667678904</v>
      </c>
      <c r="J5628">
        <f>_xlfn.BINOM.INV(BinomTrials,_xlfn.GAMMA.INV(Table3[[#This Row],[RV gamma]],GammaShape1,GammaRate1)/BinomTrials,Table3[[#This Row],[RV binom]])</f>
        <v>0</v>
      </c>
      <c r="K5628" s="1">
        <f>Table3[[#This Row],[Risk 1 Simulated occurences]]*_xlfn.LOGNORM.INV(Table3[[#This Row],[RV lognorm]],(LN(ImpLow1)+LN(ImpUp1))/2,(LN(ImpUp1)-LN(ImpLow1))/3.29)</f>
        <v>0</v>
      </c>
      <c r="L5628">
        <f>_xlfn.BINOM.INV(BinomTrials,_xlfn.GAMMA.INV(Table3[[#This Row],[RV gamma]],GammaShape2,GammaRate2)/BinomTrials,Table3[[#This Row],[RV binom]])</f>
        <v>0</v>
      </c>
      <c r="M5628" s="1">
        <f>Table3[[#This Row],[Risk 2 simulated occurences]]*_xlfn.LOGNORM.INV(Table3[[#This Row],[RV lognorm]],(LN(ImpLow2)+LN(ImpUp2))/2,(LN(ImpUp2)-LN(ImpLow2))/3.29)</f>
        <v>0</v>
      </c>
    </row>
    <row r="5629" spans="7:13">
      <c r="G5629">
        <v>8.2812933289824493E-3</v>
      </c>
      <c r="H5629">
        <v>0.49863975006092326</v>
      </c>
      <c r="I5629">
        <v>0.9889982067928641</v>
      </c>
      <c r="J5629">
        <f>_xlfn.BINOM.INV(BinomTrials,_xlfn.GAMMA.INV(Table3[[#This Row],[RV gamma]],GammaShape1,GammaRate1)/BinomTrials,Table3[[#This Row],[RV binom]])</f>
        <v>0</v>
      </c>
      <c r="K5629" s="1">
        <f>Table3[[#This Row],[Risk 1 Simulated occurences]]*_xlfn.LOGNORM.INV(Table3[[#This Row],[RV lognorm]],(LN(ImpLow1)+LN(ImpUp1))/2,(LN(ImpUp1)-LN(ImpLow1))/3.29)</f>
        <v>0</v>
      </c>
      <c r="L5629">
        <f>_xlfn.BINOM.INV(BinomTrials,_xlfn.GAMMA.INV(Table3[[#This Row],[RV gamma]],GammaShape2,GammaRate2)/BinomTrials,Table3[[#This Row],[RV binom]])</f>
        <v>0</v>
      </c>
      <c r="M5629" s="1">
        <f>Table3[[#This Row],[Risk 2 simulated occurences]]*_xlfn.LOGNORM.INV(Table3[[#This Row],[RV lognorm]],(LN(ImpLow2)+LN(ImpUp2))/2,(LN(ImpUp2)-LN(ImpLow2))/3.29)</f>
        <v>0</v>
      </c>
    </row>
    <row r="5630" spans="7:13">
      <c r="G5630">
        <v>0.18369698020801739</v>
      </c>
      <c r="H5630">
        <v>0.63827927393758632</v>
      </c>
      <c r="I5630">
        <v>9.2861567667155323E-2</v>
      </c>
      <c r="J5630">
        <f>_xlfn.BINOM.INV(BinomTrials,_xlfn.GAMMA.INV(Table3[[#This Row],[RV gamma]],GammaShape1,GammaRate1)/BinomTrials,Table3[[#This Row],[RV binom]])</f>
        <v>0</v>
      </c>
      <c r="K5630" s="1">
        <f>Table3[[#This Row],[Risk 1 Simulated occurences]]*_xlfn.LOGNORM.INV(Table3[[#This Row],[RV lognorm]],(LN(ImpLow1)+LN(ImpUp1))/2,(LN(ImpUp1)-LN(ImpLow1))/3.29)</f>
        <v>0</v>
      </c>
      <c r="L5630">
        <f>_xlfn.BINOM.INV(BinomTrials,_xlfn.GAMMA.INV(Table3[[#This Row],[RV gamma]],GammaShape2,GammaRate2)/BinomTrials,Table3[[#This Row],[RV binom]])</f>
        <v>0</v>
      </c>
      <c r="M5630" s="1">
        <f>Table3[[#This Row],[Risk 2 simulated occurences]]*_xlfn.LOGNORM.INV(Table3[[#This Row],[RV lognorm]],(LN(ImpLow2)+LN(ImpUp2))/2,(LN(ImpUp2)-LN(ImpLow2))/3.29)</f>
        <v>0</v>
      </c>
    </row>
    <row r="5631" spans="7:13">
      <c r="G5631">
        <v>0.39514635614824778</v>
      </c>
      <c r="H5631">
        <v>0.55975706901389966</v>
      </c>
      <c r="I5631">
        <v>0.72436778187955164</v>
      </c>
      <c r="J5631">
        <f>_xlfn.BINOM.INV(BinomTrials,_xlfn.GAMMA.INV(Table3[[#This Row],[RV gamma]],GammaShape1,GammaRate1)/BinomTrials,Table3[[#This Row],[RV binom]])</f>
        <v>0</v>
      </c>
      <c r="K5631" s="1">
        <f>Table3[[#This Row],[Risk 1 Simulated occurences]]*_xlfn.LOGNORM.INV(Table3[[#This Row],[RV lognorm]],(LN(ImpLow1)+LN(ImpUp1))/2,(LN(ImpUp1)-LN(ImpLow1))/3.29)</f>
        <v>0</v>
      </c>
      <c r="L5631">
        <f>_xlfn.BINOM.INV(BinomTrials,_xlfn.GAMMA.INV(Table3[[#This Row],[RV gamma]],GammaShape2,GammaRate2)/BinomTrials,Table3[[#This Row],[RV binom]])</f>
        <v>0</v>
      </c>
      <c r="M5631" s="1">
        <f>Table3[[#This Row],[Risk 2 simulated occurences]]*_xlfn.LOGNORM.INV(Table3[[#This Row],[RV lognorm]],(LN(ImpLow2)+LN(ImpUp2))/2,(LN(ImpUp2)-LN(ImpLow2))/3.29)</f>
        <v>0</v>
      </c>
    </row>
    <row r="5632" spans="7:13">
      <c r="G5632">
        <v>0.22480778360031908</v>
      </c>
      <c r="H5632">
        <v>0.83705891661209009</v>
      </c>
      <c r="I5632">
        <v>0.44931004962386101</v>
      </c>
      <c r="J5632">
        <f>_xlfn.BINOM.INV(BinomTrials,_xlfn.GAMMA.INV(Table3[[#This Row],[RV gamma]],GammaShape1,GammaRate1)/BinomTrials,Table3[[#This Row],[RV binom]])</f>
        <v>1</v>
      </c>
      <c r="K5632" s="1">
        <f>Table3[[#This Row],[Risk 1 Simulated occurences]]*_xlfn.LOGNORM.INV(Table3[[#This Row],[RV lognorm]],(LN(ImpLow1)+LN(ImpUp1))/2,(LN(ImpUp1)-LN(ImpLow1))/3.29)</f>
        <v>28925.11992476245</v>
      </c>
      <c r="L5632">
        <f>_xlfn.BINOM.INV(BinomTrials,_xlfn.GAMMA.INV(Table3[[#This Row],[RV gamma]],GammaShape2,GammaRate2)/BinomTrials,Table3[[#This Row],[RV binom]])</f>
        <v>0</v>
      </c>
      <c r="M5632" s="1">
        <f>Table3[[#This Row],[Risk 2 simulated occurences]]*_xlfn.LOGNORM.INV(Table3[[#This Row],[RV lognorm]],(LN(ImpLow2)+LN(ImpUp2))/2,(LN(ImpUp2)-LN(ImpLow2))/3.29)</f>
        <v>0</v>
      </c>
    </row>
    <row r="5633" spans="7:13">
      <c r="G5633">
        <v>0.34441897056271276</v>
      </c>
      <c r="H5633">
        <v>0.44921149939727573</v>
      </c>
      <c r="I5633">
        <v>0.5540040282318387</v>
      </c>
      <c r="J5633">
        <f>_xlfn.BINOM.INV(BinomTrials,_xlfn.GAMMA.INV(Table3[[#This Row],[RV gamma]],GammaShape1,GammaRate1)/BinomTrials,Table3[[#This Row],[RV binom]])</f>
        <v>0</v>
      </c>
      <c r="K5633" s="1">
        <f>Table3[[#This Row],[Risk 1 Simulated occurences]]*_xlfn.LOGNORM.INV(Table3[[#This Row],[RV lognorm]],(LN(ImpLow1)+LN(ImpUp1))/2,(LN(ImpUp1)-LN(ImpLow1))/3.29)</f>
        <v>0</v>
      </c>
      <c r="L5633">
        <f>_xlfn.BINOM.INV(BinomTrials,_xlfn.GAMMA.INV(Table3[[#This Row],[RV gamma]],GammaShape2,GammaRate2)/BinomTrials,Table3[[#This Row],[RV binom]])</f>
        <v>0</v>
      </c>
      <c r="M5633" s="1">
        <f>Table3[[#This Row],[Risk 2 simulated occurences]]*_xlfn.LOGNORM.INV(Table3[[#This Row],[RV lognorm]],(LN(ImpLow2)+LN(ImpUp2))/2,(LN(ImpUp2)-LN(ImpLow2))/3.29)</f>
        <v>0</v>
      </c>
    </row>
    <row r="5634" spans="7:13">
      <c r="G5634">
        <v>0.64963824751304378</v>
      </c>
      <c r="H5634">
        <v>0.89767037001329952</v>
      </c>
      <c r="I5634">
        <v>0.14570249251355533</v>
      </c>
      <c r="J5634">
        <f>_xlfn.BINOM.INV(BinomTrials,_xlfn.GAMMA.INV(Table3[[#This Row],[RV gamma]],GammaShape1,GammaRate1)/BinomTrials,Table3[[#This Row],[RV binom]])</f>
        <v>1</v>
      </c>
      <c r="K5634" s="1">
        <f>Table3[[#This Row],[Risk 1 Simulated occurences]]*_xlfn.LOGNORM.INV(Table3[[#This Row],[RV lognorm]],(LN(ImpLow1)+LN(ImpUp1))/2,(LN(ImpUp1)-LN(ImpLow1))/3.29)</f>
        <v>15111.85539164671</v>
      </c>
      <c r="L5634">
        <f>_xlfn.BINOM.INV(BinomTrials,_xlfn.GAMMA.INV(Table3[[#This Row],[RV gamma]],GammaShape2,GammaRate2)/BinomTrials,Table3[[#This Row],[RV binom]])</f>
        <v>1</v>
      </c>
      <c r="M5634" s="1">
        <f>Table3[[#This Row],[Risk 2 simulated occurences]]*_xlfn.LOGNORM.INV(Table3[[#This Row],[RV lognorm]],(LN(ImpLow2)+LN(ImpUp2))/2,(LN(ImpUp2)-LN(ImpLow2))/3.29)</f>
        <v>1511185.5391646717</v>
      </c>
    </row>
    <row r="5635" spans="7:13">
      <c r="G5635">
        <v>0.47002595172730549</v>
      </c>
      <c r="H5635">
        <v>0.14590881352588014</v>
      </c>
      <c r="I5635">
        <v>0.82179167532445474</v>
      </c>
      <c r="J5635">
        <f>_xlfn.BINOM.INV(BinomTrials,_xlfn.GAMMA.INV(Table3[[#This Row],[RV gamma]],GammaShape1,GammaRate1)/BinomTrials,Table3[[#This Row],[RV binom]])</f>
        <v>0</v>
      </c>
      <c r="K5635" s="1">
        <f>Table3[[#This Row],[Risk 1 Simulated occurences]]*_xlfn.LOGNORM.INV(Table3[[#This Row],[RV lognorm]],(LN(ImpLow1)+LN(ImpUp1))/2,(LN(ImpUp1)-LN(ImpLow1))/3.29)</f>
        <v>0</v>
      </c>
      <c r="L5635">
        <f>_xlfn.BINOM.INV(BinomTrials,_xlfn.GAMMA.INV(Table3[[#This Row],[RV gamma]],GammaShape2,GammaRate2)/BinomTrials,Table3[[#This Row],[RV binom]])</f>
        <v>0</v>
      </c>
      <c r="M5635" s="1">
        <f>Table3[[#This Row],[Risk 2 simulated occurences]]*_xlfn.LOGNORM.INV(Table3[[#This Row],[RV lognorm]],(LN(ImpLow2)+LN(ImpUp2))/2,(LN(ImpUp2)-LN(ImpLow2))/3.29)</f>
        <v>0</v>
      </c>
    </row>
    <row r="5636" spans="7:13">
      <c r="G5636">
        <v>0.72617068082381542</v>
      </c>
      <c r="H5636">
        <v>0.2894289294674196</v>
      </c>
      <c r="I5636">
        <v>0.85268717811102379</v>
      </c>
      <c r="J5636">
        <f>_xlfn.BINOM.INV(BinomTrials,_xlfn.GAMMA.INV(Table3[[#This Row],[RV gamma]],GammaShape1,GammaRate1)/BinomTrials,Table3[[#This Row],[RV binom]])</f>
        <v>0</v>
      </c>
      <c r="K5636" s="1">
        <f>Table3[[#This Row],[Risk 1 Simulated occurences]]*_xlfn.LOGNORM.INV(Table3[[#This Row],[RV lognorm]],(LN(ImpLow1)+LN(ImpUp1))/2,(LN(ImpUp1)-LN(ImpLow1))/3.29)</f>
        <v>0</v>
      </c>
      <c r="L5636">
        <f>_xlfn.BINOM.INV(BinomTrials,_xlfn.GAMMA.INV(Table3[[#This Row],[RV gamma]],GammaShape2,GammaRate2)/BinomTrials,Table3[[#This Row],[RV binom]])</f>
        <v>0</v>
      </c>
      <c r="M5636" s="1">
        <f>Table3[[#This Row],[Risk 2 simulated occurences]]*_xlfn.LOGNORM.INV(Table3[[#This Row],[RV lognorm]],(LN(ImpLow2)+LN(ImpUp2))/2,(LN(ImpUp2)-LN(ImpLow2))/3.29)</f>
        <v>0</v>
      </c>
    </row>
    <row r="5637" spans="7:13">
      <c r="G5637">
        <v>0.75063260586496094</v>
      </c>
      <c r="H5637">
        <v>0.43201755892113669</v>
      </c>
      <c r="I5637">
        <v>0.1134025119773124</v>
      </c>
      <c r="J5637">
        <f>_xlfn.BINOM.INV(BinomTrials,_xlfn.GAMMA.INV(Table3[[#This Row],[RV gamma]],GammaShape1,GammaRate1)/BinomTrials,Table3[[#This Row],[RV binom]])</f>
        <v>0</v>
      </c>
      <c r="K5637" s="1">
        <f>Table3[[#This Row],[Risk 1 Simulated occurences]]*_xlfn.LOGNORM.INV(Table3[[#This Row],[RV lognorm]],(LN(ImpLow1)+LN(ImpUp1))/2,(LN(ImpUp1)-LN(ImpLow1))/3.29)</f>
        <v>0</v>
      </c>
      <c r="L5637">
        <f>_xlfn.BINOM.INV(BinomTrials,_xlfn.GAMMA.INV(Table3[[#This Row],[RV gamma]],GammaShape2,GammaRate2)/BinomTrials,Table3[[#This Row],[RV binom]])</f>
        <v>0</v>
      </c>
      <c r="M5637" s="1">
        <f>Table3[[#This Row],[Risk 2 simulated occurences]]*_xlfn.LOGNORM.INV(Table3[[#This Row],[RV lognorm]],(LN(ImpLow2)+LN(ImpUp2))/2,(LN(ImpUp2)-LN(ImpLow2))/3.29)</f>
        <v>0</v>
      </c>
    </row>
    <row r="5638" spans="7:13">
      <c r="G5638">
        <v>0.88220677239923118</v>
      </c>
      <c r="H5638">
        <v>0.91911278754431414</v>
      </c>
      <c r="I5638">
        <v>0.9560188026893971</v>
      </c>
      <c r="J5638">
        <f>_xlfn.BINOM.INV(BinomTrials,_xlfn.GAMMA.INV(Table3[[#This Row],[RV gamma]],GammaShape1,GammaRate1)/BinomTrials,Table3[[#This Row],[RV binom]])</f>
        <v>2</v>
      </c>
      <c r="K5638" s="1">
        <f>Table3[[#This Row],[Risk 1 Simulated occurences]]*_xlfn.LOGNORM.INV(Table3[[#This Row],[RV lognorm]],(LN(ImpLow1)+LN(ImpUp1))/2,(LN(ImpUp1)-LN(ImpLow1))/3.29)</f>
        <v>208759.20106591526</v>
      </c>
      <c r="L5638">
        <f>_xlfn.BINOM.INV(BinomTrials,_xlfn.GAMMA.INV(Table3[[#This Row],[RV gamma]],GammaShape2,GammaRate2)/BinomTrials,Table3[[#This Row],[RV binom]])</f>
        <v>1</v>
      </c>
      <c r="M5638" s="1">
        <f>Table3[[#This Row],[Risk 2 simulated occurences]]*_xlfn.LOGNORM.INV(Table3[[#This Row],[RV lognorm]],(LN(ImpLow2)+LN(ImpUp2))/2,(LN(ImpUp2)-LN(ImpLow2))/3.29)</f>
        <v>10437960.053295786</v>
      </c>
    </row>
    <row r="5639" spans="7:13">
      <c r="G5639">
        <v>0.24922371387911202</v>
      </c>
      <c r="H5639">
        <v>0.52862025728850637</v>
      </c>
      <c r="I5639">
        <v>0.80801680069790072</v>
      </c>
      <c r="J5639">
        <f>_xlfn.BINOM.INV(BinomTrials,_xlfn.GAMMA.INV(Table3[[#This Row],[RV gamma]],GammaShape1,GammaRate1)/BinomTrials,Table3[[#This Row],[RV binom]])</f>
        <v>0</v>
      </c>
      <c r="K5639" s="1">
        <f>Table3[[#This Row],[Risk 1 Simulated occurences]]*_xlfn.LOGNORM.INV(Table3[[#This Row],[RV lognorm]],(LN(ImpLow1)+LN(ImpUp1))/2,(LN(ImpUp1)-LN(ImpLow1))/3.29)</f>
        <v>0</v>
      </c>
      <c r="L5639">
        <f>_xlfn.BINOM.INV(BinomTrials,_xlfn.GAMMA.INV(Table3[[#This Row],[RV gamma]],GammaShape2,GammaRate2)/BinomTrials,Table3[[#This Row],[RV binom]])</f>
        <v>0</v>
      </c>
      <c r="M5639" s="1">
        <f>Table3[[#This Row],[Risk 2 simulated occurences]]*_xlfn.LOGNORM.INV(Table3[[#This Row],[RV lognorm]],(LN(ImpLow2)+LN(ImpUp2))/2,(LN(ImpUp2)-LN(ImpLow2))/3.29)</f>
        <v>0</v>
      </c>
    </row>
    <row r="5640" spans="7:13">
      <c r="G5640">
        <v>0.70295916623573707</v>
      </c>
      <c r="H5640">
        <v>0.52066424792663391</v>
      </c>
      <c r="I5640">
        <v>0.33836932961753075</v>
      </c>
      <c r="J5640">
        <f>_xlfn.BINOM.INV(BinomTrials,_xlfn.GAMMA.INV(Table3[[#This Row],[RV gamma]],GammaShape1,GammaRate1)/BinomTrials,Table3[[#This Row],[RV binom]])</f>
        <v>0</v>
      </c>
      <c r="K5640" s="1">
        <f>Table3[[#This Row],[Risk 1 Simulated occurences]]*_xlfn.LOGNORM.INV(Table3[[#This Row],[RV lognorm]],(LN(ImpLow1)+LN(ImpUp1))/2,(LN(ImpUp1)-LN(ImpLow1))/3.29)</f>
        <v>0</v>
      </c>
      <c r="L5640">
        <f>_xlfn.BINOM.INV(BinomTrials,_xlfn.GAMMA.INV(Table3[[#This Row],[RV gamma]],GammaShape2,GammaRate2)/BinomTrials,Table3[[#This Row],[RV binom]])</f>
        <v>0</v>
      </c>
      <c r="M5640" s="1">
        <f>Table3[[#This Row],[Risk 2 simulated occurences]]*_xlfn.LOGNORM.INV(Table3[[#This Row],[RV lognorm]],(LN(ImpLow2)+LN(ImpUp2))/2,(LN(ImpUp2)-LN(ImpLow2))/3.29)</f>
        <v>0</v>
      </c>
    </row>
    <row r="5641" spans="7:13">
      <c r="G5641">
        <v>0.63470692403368045</v>
      </c>
      <c r="H5641">
        <v>0.80401490293630162</v>
      </c>
      <c r="I5641">
        <v>0.97332288183892279</v>
      </c>
      <c r="J5641">
        <f>_xlfn.BINOM.INV(BinomTrials,_xlfn.GAMMA.INV(Table3[[#This Row],[RV gamma]],GammaShape1,GammaRate1)/BinomTrials,Table3[[#This Row],[RV binom]])</f>
        <v>1</v>
      </c>
      <c r="K5641" s="1">
        <f>Table3[[#This Row],[Risk 1 Simulated occurences]]*_xlfn.LOGNORM.INV(Table3[[#This Row],[RV lognorm]],(LN(ImpLow1)+LN(ImpUp1))/2,(LN(ImpUp1)-LN(ImpLow1))/3.29)</f>
        <v>122249.47982729993</v>
      </c>
      <c r="L5641">
        <f>_xlfn.BINOM.INV(BinomTrials,_xlfn.GAMMA.INV(Table3[[#This Row],[RV gamma]],GammaShape2,GammaRate2)/BinomTrials,Table3[[#This Row],[RV binom]])</f>
        <v>0</v>
      </c>
      <c r="M5641" s="1">
        <f>Table3[[#This Row],[Risk 2 simulated occurences]]*_xlfn.LOGNORM.INV(Table3[[#This Row],[RV lognorm]],(LN(ImpLow2)+LN(ImpUp2))/2,(LN(ImpUp2)-LN(ImpLow2))/3.29)</f>
        <v>0</v>
      </c>
    </row>
    <row r="5642" spans="7:13">
      <c r="G5642">
        <v>0.51927223406698197</v>
      </c>
      <c r="H5642">
        <v>7.8473650421236482E-2</v>
      </c>
      <c r="I5642">
        <v>0.63767506677549102</v>
      </c>
      <c r="J5642">
        <f>_xlfn.BINOM.INV(BinomTrials,_xlfn.GAMMA.INV(Table3[[#This Row],[RV gamma]],GammaShape1,GammaRate1)/BinomTrials,Table3[[#This Row],[RV binom]])</f>
        <v>0</v>
      </c>
      <c r="K5642" s="1">
        <f>Table3[[#This Row],[Risk 1 Simulated occurences]]*_xlfn.LOGNORM.INV(Table3[[#This Row],[RV lognorm]],(LN(ImpLow1)+LN(ImpUp1))/2,(LN(ImpUp1)-LN(ImpLow1))/3.29)</f>
        <v>0</v>
      </c>
      <c r="L5642">
        <f>_xlfn.BINOM.INV(BinomTrials,_xlfn.GAMMA.INV(Table3[[#This Row],[RV gamma]],GammaShape2,GammaRate2)/BinomTrials,Table3[[#This Row],[RV binom]])</f>
        <v>0</v>
      </c>
      <c r="M5642" s="1">
        <f>Table3[[#This Row],[Risk 2 simulated occurences]]*_xlfn.LOGNORM.INV(Table3[[#This Row],[RV lognorm]],(LN(ImpLow2)+LN(ImpUp2))/2,(LN(ImpUp2)-LN(ImpLow2))/3.29)</f>
        <v>0</v>
      </c>
    </row>
    <row r="5643" spans="7:13">
      <c r="G5643">
        <v>0.40843796376531849</v>
      </c>
      <c r="H5643">
        <v>0.90664262972150123</v>
      </c>
      <c r="I5643">
        <v>0.4048472956776839</v>
      </c>
      <c r="J5643">
        <f>_xlfn.BINOM.INV(BinomTrials,_xlfn.GAMMA.INV(Table3[[#This Row],[RV gamma]],GammaShape1,GammaRate1)/BinomTrials,Table3[[#This Row],[RV binom]])</f>
        <v>1</v>
      </c>
      <c r="K5643" s="1">
        <f>Table3[[#This Row],[Risk 1 Simulated occurences]]*_xlfn.LOGNORM.INV(Table3[[#This Row],[RV lognorm]],(LN(ImpLow1)+LN(ImpUp1))/2,(LN(ImpUp1)-LN(ImpLow1))/3.29)</f>
        <v>26717.905980624528</v>
      </c>
      <c r="L5643">
        <f>_xlfn.BINOM.INV(BinomTrials,_xlfn.GAMMA.INV(Table3[[#This Row],[RV gamma]],GammaShape2,GammaRate2)/BinomTrials,Table3[[#This Row],[RV binom]])</f>
        <v>1</v>
      </c>
      <c r="M5643" s="1">
        <f>Table3[[#This Row],[Risk 2 simulated occurences]]*_xlfn.LOGNORM.INV(Table3[[#This Row],[RV lognorm]],(LN(ImpLow2)+LN(ImpUp2))/2,(LN(ImpUp2)-LN(ImpLow2))/3.29)</f>
        <v>2671790.5980624538</v>
      </c>
    </row>
    <row r="5644" spans="7:13">
      <c r="G5644">
        <v>0.6168570037078378</v>
      </c>
      <c r="H5644">
        <v>0.94267772927073656</v>
      </c>
      <c r="I5644">
        <v>0.26849845483363532</v>
      </c>
      <c r="J5644">
        <f>_xlfn.BINOM.INV(BinomTrials,_xlfn.GAMMA.INV(Table3[[#This Row],[RV gamma]],GammaShape1,GammaRate1)/BinomTrials,Table3[[#This Row],[RV binom]])</f>
        <v>2</v>
      </c>
      <c r="K5644" s="1">
        <f>Table3[[#This Row],[Risk 1 Simulated occurences]]*_xlfn.LOGNORM.INV(Table3[[#This Row],[RV lognorm]],(LN(ImpLow1)+LN(ImpUp1))/2,(LN(ImpUp1)-LN(ImpLow1))/3.29)</f>
        <v>41056.544987334732</v>
      </c>
      <c r="L5644">
        <f>_xlfn.BINOM.INV(BinomTrials,_xlfn.GAMMA.INV(Table3[[#This Row],[RV gamma]],GammaShape2,GammaRate2)/BinomTrials,Table3[[#This Row],[RV binom]])</f>
        <v>1</v>
      </c>
      <c r="M5644" s="1">
        <f>Table3[[#This Row],[Risk 2 simulated occurences]]*_xlfn.LOGNORM.INV(Table3[[#This Row],[RV lognorm]],(LN(ImpLow2)+LN(ImpUp2))/2,(LN(ImpUp2)-LN(ImpLow2))/3.29)</f>
        <v>2052827.2493667374</v>
      </c>
    </row>
    <row r="5645" spans="7:13">
      <c r="G5645">
        <v>0.51566131762958189</v>
      </c>
      <c r="H5645">
        <v>0.58459585326937769</v>
      </c>
      <c r="I5645">
        <v>0.65353038890917337</v>
      </c>
      <c r="J5645">
        <f>_xlfn.BINOM.INV(BinomTrials,_xlfn.GAMMA.INV(Table3[[#This Row],[RV gamma]],GammaShape1,GammaRate1)/BinomTrials,Table3[[#This Row],[RV binom]])</f>
        <v>0</v>
      </c>
      <c r="K5645" s="1">
        <f>Table3[[#This Row],[Risk 1 Simulated occurences]]*_xlfn.LOGNORM.INV(Table3[[#This Row],[RV lognorm]],(LN(ImpLow1)+LN(ImpUp1))/2,(LN(ImpUp1)-LN(ImpLow1))/3.29)</f>
        <v>0</v>
      </c>
      <c r="L5645">
        <f>_xlfn.BINOM.INV(BinomTrials,_xlfn.GAMMA.INV(Table3[[#This Row],[RV gamma]],GammaShape2,GammaRate2)/BinomTrials,Table3[[#This Row],[RV binom]])</f>
        <v>0</v>
      </c>
      <c r="M5645" s="1">
        <f>Table3[[#This Row],[Risk 2 simulated occurences]]*_xlfn.LOGNORM.INV(Table3[[#This Row],[RV lognorm]],(LN(ImpLow2)+LN(ImpUp2))/2,(LN(ImpUp2)-LN(ImpLow2))/3.29)</f>
        <v>0</v>
      </c>
    </row>
    <row r="5646" spans="7:13">
      <c r="G5646">
        <v>0.71976540038351222</v>
      </c>
      <c r="H5646">
        <v>0.30250589843024772</v>
      </c>
      <c r="I5646">
        <v>0.88524639647698333</v>
      </c>
      <c r="J5646">
        <f>_xlfn.BINOM.INV(BinomTrials,_xlfn.GAMMA.INV(Table3[[#This Row],[RV gamma]],GammaShape1,GammaRate1)/BinomTrials,Table3[[#This Row],[RV binom]])</f>
        <v>0</v>
      </c>
      <c r="K5646" s="1">
        <f>Table3[[#This Row],[Risk 1 Simulated occurences]]*_xlfn.LOGNORM.INV(Table3[[#This Row],[RV lognorm]],(LN(ImpLow1)+LN(ImpUp1))/2,(LN(ImpUp1)-LN(ImpLow1))/3.29)</f>
        <v>0</v>
      </c>
      <c r="L5646">
        <f>_xlfn.BINOM.INV(BinomTrials,_xlfn.GAMMA.INV(Table3[[#This Row],[RV gamma]],GammaShape2,GammaRate2)/BinomTrials,Table3[[#This Row],[RV binom]])</f>
        <v>0</v>
      </c>
      <c r="M5646" s="1">
        <f>Table3[[#This Row],[Risk 2 simulated occurences]]*_xlfn.LOGNORM.INV(Table3[[#This Row],[RV lognorm]],(LN(ImpLow2)+LN(ImpUp2))/2,(LN(ImpUp2)-LN(ImpLow2))/3.29)</f>
        <v>0</v>
      </c>
    </row>
    <row r="5647" spans="7:13">
      <c r="G5647">
        <v>9.7084245689718171E-2</v>
      </c>
      <c r="H5647">
        <v>0.21663491717383029</v>
      </c>
      <c r="I5647">
        <v>0.3361855886579424</v>
      </c>
      <c r="J5647">
        <f>_xlfn.BINOM.INV(BinomTrials,_xlfn.GAMMA.INV(Table3[[#This Row],[RV gamma]],GammaShape1,GammaRate1)/BinomTrials,Table3[[#This Row],[RV binom]])</f>
        <v>0</v>
      </c>
      <c r="K5647" s="1">
        <f>Table3[[#This Row],[Risk 1 Simulated occurences]]*_xlfn.LOGNORM.INV(Table3[[#This Row],[RV lognorm]],(LN(ImpLow1)+LN(ImpUp1))/2,(LN(ImpUp1)-LN(ImpLow1))/3.29)</f>
        <v>0</v>
      </c>
      <c r="L5647">
        <f>_xlfn.BINOM.INV(BinomTrials,_xlfn.GAMMA.INV(Table3[[#This Row],[RV gamma]],GammaShape2,GammaRate2)/BinomTrials,Table3[[#This Row],[RV binom]])</f>
        <v>0</v>
      </c>
      <c r="M5647" s="1">
        <f>Table3[[#This Row],[Risk 2 simulated occurences]]*_xlfn.LOGNORM.INV(Table3[[#This Row],[RV lognorm]],(LN(ImpLow2)+LN(ImpUp2))/2,(LN(ImpUp2)-LN(ImpLow2))/3.29)</f>
        <v>0</v>
      </c>
    </row>
    <row r="5648" spans="7:13">
      <c r="G5648">
        <v>0.69491730709323529</v>
      </c>
      <c r="H5648">
        <v>0.98305294056565173</v>
      </c>
      <c r="I5648">
        <v>0.27118857403806812</v>
      </c>
      <c r="J5648">
        <f>_xlfn.BINOM.INV(BinomTrials,_xlfn.GAMMA.INV(Table3[[#This Row],[RV gamma]],GammaShape1,GammaRate1)/BinomTrials,Table3[[#This Row],[RV binom]])</f>
        <v>3</v>
      </c>
      <c r="K5648" s="1">
        <f>Table3[[#This Row],[Risk 1 Simulated occurences]]*_xlfn.LOGNORM.INV(Table3[[#This Row],[RV lognorm]],(LN(ImpLow1)+LN(ImpUp1))/2,(LN(ImpUp1)-LN(ImpLow1))/3.29)</f>
        <v>61936.59483371595</v>
      </c>
      <c r="L5648">
        <f>_xlfn.BINOM.INV(BinomTrials,_xlfn.GAMMA.INV(Table3[[#This Row],[RV gamma]],GammaShape2,GammaRate2)/BinomTrials,Table3[[#This Row],[RV binom]])</f>
        <v>1</v>
      </c>
      <c r="M5648" s="1">
        <f>Table3[[#This Row],[Risk 2 simulated occurences]]*_xlfn.LOGNORM.INV(Table3[[#This Row],[RV lognorm]],(LN(ImpLow2)+LN(ImpUp2))/2,(LN(ImpUp2)-LN(ImpLow2))/3.29)</f>
        <v>2064553.161123866</v>
      </c>
    </row>
    <row r="5649" spans="7:13">
      <c r="G5649">
        <v>0.47518031600638305</v>
      </c>
      <c r="H5649">
        <v>0.17077208690846901</v>
      </c>
      <c r="I5649">
        <v>0.86636385781055492</v>
      </c>
      <c r="J5649">
        <f>_xlfn.BINOM.INV(BinomTrials,_xlfn.GAMMA.INV(Table3[[#This Row],[RV gamma]],GammaShape1,GammaRate1)/BinomTrials,Table3[[#This Row],[RV binom]])</f>
        <v>0</v>
      </c>
      <c r="K5649" s="1">
        <f>Table3[[#This Row],[Risk 1 Simulated occurences]]*_xlfn.LOGNORM.INV(Table3[[#This Row],[RV lognorm]],(LN(ImpLow1)+LN(ImpUp1))/2,(LN(ImpUp1)-LN(ImpLow1))/3.29)</f>
        <v>0</v>
      </c>
      <c r="L5649">
        <f>_xlfn.BINOM.INV(BinomTrials,_xlfn.GAMMA.INV(Table3[[#This Row],[RV gamma]],GammaShape2,GammaRate2)/BinomTrials,Table3[[#This Row],[RV binom]])</f>
        <v>0</v>
      </c>
      <c r="M5649" s="1">
        <f>Table3[[#This Row],[Risk 2 simulated occurences]]*_xlfn.LOGNORM.INV(Table3[[#This Row],[RV lognorm]],(LN(ImpLow2)+LN(ImpUp2))/2,(LN(ImpUp2)-LN(ImpLow2))/3.29)</f>
        <v>0</v>
      </c>
    </row>
    <row r="5650" spans="7:13">
      <c r="G5650">
        <v>0.3555711192803323</v>
      </c>
      <c r="H5650">
        <v>0.16646467063877018</v>
      </c>
      <c r="I5650">
        <v>0.97735822199720801</v>
      </c>
      <c r="J5650">
        <f>_xlfn.BINOM.INV(BinomTrials,_xlfn.GAMMA.INV(Table3[[#This Row],[RV gamma]],GammaShape1,GammaRate1)/BinomTrials,Table3[[#This Row],[RV binom]])</f>
        <v>0</v>
      </c>
      <c r="K5650" s="1">
        <f>Table3[[#This Row],[Risk 1 Simulated occurences]]*_xlfn.LOGNORM.INV(Table3[[#This Row],[RV lognorm]],(LN(ImpLow1)+LN(ImpUp1))/2,(LN(ImpUp1)-LN(ImpLow1))/3.29)</f>
        <v>0</v>
      </c>
      <c r="L5650">
        <f>_xlfn.BINOM.INV(BinomTrials,_xlfn.GAMMA.INV(Table3[[#This Row],[RV gamma]],GammaShape2,GammaRate2)/BinomTrials,Table3[[#This Row],[RV binom]])</f>
        <v>0</v>
      </c>
      <c r="M5650" s="1">
        <f>Table3[[#This Row],[Risk 2 simulated occurences]]*_xlfn.LOGNORM.INV(Table3[[#This Row],[RV lognorm]],(LN(ImpLow2)+LN(ImpUp2))/2,(LN(ImpUp2)-LN(ImpLow2))/3.29)</f>
        <v>0</v>
      </c>
    </row>
    <row r="5651" spans="7:13">
      <c r="G5651">
        <v>8.3801744544786283E-2</v>
      </c>
      <c r="H5651">
        <v>0.77171942581037034</v>
      </c>
      <c r="I5651">
        <v>0.4596371070759544</v>
      </c>
      <c r="J5651">
        <f>_xlfn.BINOM.INV(BinomTrials,_xlfn.GAMMA.INV(Table3[[#This Row],[RV gamma]],GammaShape1,GammaRate1)/BinomTrials,Table3[[#This Row],[RV binom]])</f>
        <v>1</v>
      </c>
      <c r="K5651" s="1">
        <f>Table3[[#This Row],[Risk 1 Simulated occurences]]*_xlfn.LOGNORM.INV(Table3[[#This Row],[RV lognorm]],(LN(ImpLow1)+LN(ImpUp1))/2,(LN(ImpUp1)-LN(ImpLow1))/3.29)</f>
        <v>29457.449165937745</v>
      </c>
      <c r="L5651">
        <f>_xlfn.BINOM.INV(BinomTrials,_xlfn.GAMMA.INV(Table3[[#This Row],[RV gamma]],GammaShape2,GammaRate2)/BinomTrials,Table3[[#This Row],[RV binom]])</f>
        <v>0</v>
      </c>
      <c r="M5651" s="1">
        <f>Table3[[#This Row],[Risk 2 simulated occurences]]*_xlfn.LOGNORM.INV(Table3[[#This Row],[RV lognorm]],(LN(ImpLow2)+LN(ImpUp2))/2,(LN(ImpUp2)-LN(ImpLow2))/3.29)</f>
        <v>0</v>
      </c>
    </row>
    <row r="5652" spans="7:13">
      <c r="G5652">
        <v>0.45592056422304389</v>
      </c>
      <c r="H5652">
        <v>0.28838959489408394</v>
      </c>
      <c r="I5652">
        <v>0.12085862556512404</v>
      </c>
      <c r="J5652">
        <f>_xlfn.BINOM.INV(BinomTrials,_xlfn.GAMMA.INV(Table3[[#This Row],[RV gamma]],GammaShape1,GammaRate1)/BinomTrials,Table3[[#This Row],[RV binom]])</f>
        <v>0</v>
      </c>
      <c r="K5652" s="1">
        <f>Table3[[#This Row],[Risk 1 Simulated occurences]]*_xlfn.LOGNORM.INV(Table3[[#This Row],[RV lognorm]],(LN(ImpLow1)+LN(ImpUp1))/2,(LN(ImpUp1)-LN(ImpLow1))/3.29)</f>
        <v>0</v>
      </c>
      <c r="L5652">
        <f>_xlfn.BINOM.INV(BinomTrials,_xlfn.GAMMA.INV(Table3[[#This Row],[RV gamma]],GammaShape2,GammaRate2)/BinomTrials,Table3[[#This Row],[RV binom]])</f>
        <v>0</v>
      </c>
      <c r="M5652" s="1">
        <f>Table3[[#This Row],[Risk 2 simulated occurences]]*_xlfn.LOGNORM.INV(Table3[[#This Row],[RV lognorm]],(LN(ImpLow2)+LN(ImpUp2))/2,(LN(ImpUp2)-LN(ImpLow2))/3.29)</f>
        <v>0</v>
      </c>
    </row>
    <row r="5653" spans="7:13">
      <c r="G5653">
        <v>0.65692289669854698</v>
      </c>
      <c r="H5653">
        <v>0.96392138486910672</v>
      </c>
      <c r="I5653">
        <v>0.27091987303966653</v>
      </c>
      <c r="J5653">
        <f>_xlfn.BINOM.INV(BinomTrials,_xlfn.GAMMA.INV(Table3[[#This Row],[RV gamma]],GammaShape1,GammaRate1)/BinomTrials,Table3[[#This Row],[RV binom]])</f>
        <v>2</v>
      </c>
      <c r="K5653" s="1">
        <f>Table3[[#This Row],[Risk 1 Simulated occurences]]*_xlfn.LOGNORM.INV(Table3[[#This Row],[RV lognorm]],(LN(ImpLow1)+LN(ImpUp1))/2,(LN(ImpUp1)-LN(ImpLow1))/3.29)</f>
        <v>41267.630986784316</v>
      </c>
      <c r="L5653">
        <f>_xlfn.BINOM.INV(BinomTrials,_xlfn.GAMMA.INV(Table3[[#This Row],[RV gamma]],GammaShape2,GammaRate2)/BinomTrials,Table3[[#This Row],[RV binom]])</f>
        <v>1</v>
      </c>
      <c r="M5653" s="1">
        <f>Table3[[#This Row],[Risk 2 simulated occurences]]*_xlfn.LOGNORM.INV(Table3[[#This Row],[RV lognorm]],(LN(ImpLow2)+LN(ImpUp2))/2,(LN(ImpUp2)-LN(ImpLow2))/3.29)</f>
        <v>2063381.5493392169</v>
      </c>
    </row>
    <row r="5654" spans="7:13">
      <c r="G5654">
        <v>0.9031248124796547</v>
      </c>
      <c r="H5654">
        <v>0.62671549507729496</v>
      </c>
      <c r="I5654">
        <v>0.35030617767493527</v>
      </c>
      <c r="J5654">
        <f>_xlfn.BINOM.INV(BinomTrials,_xlfn.GAMMA.INV(Table3[[#This Row],[RV gamma]],GammaShape1,GammaRate1)/BinomTrials,Table3[[#This Row],[RV binom]])</f>
        <v>1</v>
      </c>
      <c r="K5654" s="1">
        <f>Table3[[#This Row],[Risk 1 Simulated occurences]]*_xlfn.LOGNORM.INV(Table3[[#This Row],[RV lognorm]],(LN(ImpLow1)+LN(ImpUp1))/2,(LN(ImpUp1)-LN(ImpLow1))/3.29)</f>
        <v>24161.980429917036</v>
      </c>
      <c r="L5654">
        <f>_xlfn.BINOM.INV(BinomTrials,_xlfn.GAMMA.INV(Table3[[#This Row],[RV gamma]],GammaShape2,GammaRate2)/BinomTrials,Table3[[#This Row],[RV binom]])</f>
        <v>0</v>
      </c>
      <c r="M5654" s="1">
        <f>Table3[[#This Row],[Risk 2 simulated occurences]]*_xlfn.LOGNORM.INV(Table3[[#This Row],[RV lognorm]],(LN(ImpLow2)+LN(ImpUp2))/2,(LN(ImpUp2)-LN(ImpLow2))/3.29)</f>
        <v>0</v>
      </c>
    </row>
    <row r="5655" spans="7:13">
      <c r="G5655">
        <v>0.81872334555663329</v>
      </c>
      <c r="H5655">
        <v>0.20732576409695938</v>
      </c>
      <c r="I5655">
        <v>0.59592818263728553</v>
      </c>
      <c r="J5655">
        <f>_xlfn.BINOM.INV(BinomTrials,_xlfn.GAMMA.INV(Table3[[#This Row],[RV gamma]],GammaShape1,GammaRate1)/BinomTrials,Table3[[#This Row],[RV binom]])</f>
        <v>0</v>
      </c>
      <c r="K5655" s="1">
        <f>Table3[[#This Row],[Risk 1 Simulated occurences]]*_xlfn.LOGNORM.INV(Table3[[#This Row],[RV lognorm]],(LN(ImpLow1)+LN(ImpUp1))/2,(LN(ImpUp1)-LN(ImpLow1))/3.29)</f>
        <v>0</v>
      </c>
      <c r="L5655">
        <f>_xlfn.BINOM.INV(BinomTrials,_xlfn.GAMMA.INV(Table3[[#This Row],[RV gamma]],GammaShape2,GammaRate2)/BinomTrials,Table3[[#This Row],[RV binom]])</f>
        <v>0</v>
      </c>
      <c r="M5655" s="1">
        <f>Table3[[#This Row],[Risk 2 simulated occurences]]*_xlfn.LOGNORM.INV(Table3[[#This Row],[RV lognorm]],(LN(ImpLow2)+LN(ImpUp2))/2,(LN(ImpUp2)-LN(ImpLow2))/3.29)</f>
        <v>0</v>
      </c>
    </row>
    <row r="5656" spans="7:13">
      <c r="G5656">
        <v>0.28326877033490167</v>
      </c>
      <c r="H5656">
        <v>0.52411717759637033</v>
      </c>
      <c r="I5656">
        <v>0.76496558485783894</v>
      </c>
      <c r="J5656">
        <f>_xlfn.BINOM.INV(BinomTrials,_xlfn.GAMMA.INV(Table3[[#This Row],[RV gamma]],GammaShape1,GammaRate1)/BinomTrials,Table3[[#This Row],[RV binom]])</f>
        <v>0</v>
      </c>
      <c r="K5656" s="1">
        <f>Table3[[#This Row],[Risk 1 Simulated occurences]]*_xlfn.LOGNORM.INV(Table3[[#This Row],[RV lognorm]],(LN(ImpLow1)+LN(ImpUp1))/2,(LN(ImpUp1)-LN(ImpLow1))/3.29)</f>
        <v>0</v>
      </c>
      <c r="L5656">
        <f>_xlfn.BINOM.INV(BinomTrials,_xlfn.GAMMA.INV(Table3[[#This Row],[RV gamma]],GammaShape2,GammaRate2)/BinomTrials,Table3[[#This Row],[RV binom]])</f>
        <v>0</v>
      </c>
      <c r="M5656" s="1">
        <f>Table3[[#This Row],[Risk 2 simulated occurences]]*_xlfn.LOGNORM.INV(Table3[[#This Row],[RV lognorm]],(LN(ImpLow2)+LN(ImpUp2))/2,(LN(ImpUp2)-LN(ImpLow2))/3.29)</f>
        <v>0</v>
      </c>
    </row>
    <row r="5657" spans="7:13">
      <c r="G5657">
        <v>0.89822301869197885</v>
      </c>
      <c r="H5657">
        <v>0.83740386219574314</v>
      </c>
      <c r="I5657">
        <v>0.77658470569950744</v>
      </c>
      <c r="J5657">
        <f>_xlfn.BINOM.INV(BinomTrials,_xlfn.GAMMA.INV(Table3[[#This Row],[RV gamma]],GammaShape1,GammaRate1)/BinomTrials,Table3[[#This Row],[RV binom]])</f>
        <v>1</v>
      </c>
      <c r="K5657" s="1">
        <f>Table3[[#This Row],[Risk 1 Simulated occurences]]*_xlfn.LOGNORM.INV(Table3[[#This Row],[RV lognorm]],(LN(ImpLow1)+LN(ImpUp1))/2,(LN(ImpUp1)-LN(ImpLow1))/3.29)</f>
        <v>53854.090825002306</v>
      </c>
      <c r="L5657">
        <f>_xlfn.BINOM.INV(BinomTrials,_xlfn.GAMMA.INV(Table3[[#This Row],[RV gamma]],GammaShape2,GammaRate2)/BinomTrials,Table3[[#This Row],[RV binom]])</f>
        <v>1</v>
      </c>
      <c r="M5657" s="1">
        <f>Table3[[#This Row],[Risk 2 simulated occurences]]*_xlfn.LOGNORM.INV(Table3[[#This Row],[RV lognorm]],(LN(ImpLow2)+LN(ImpUp2))/2,(LN(ImpUp2)-LN(ImpLow2))/3.29)</f>
        <v>5385409.0825002426</v>
      </c>
    </row>
    <row r="5658" spans="7:13">
      <c r="G5658">
        <v>0.43427515608923284</v>
      </c>
      <c r="H5658">
        <v>0.24671192385568838</v>
      </c>
      <c r="I5658">
        <v>5.9148691622143937E-2</v>
      </c>
      <c r="J5658">
        <f>_xlfn.BINOM.INV(BinomTrials,_xlfn.GAMMA.INV(Table3[[#This Row],[RV gamma]],GammaShape1,GammaRate1)/BinomTrials,Table3[[#This Row],[RV binom]])</f>
        <v>0</v>
      </c>
      <c r="K5658" s="1">
        <f>Table3[[#This Row],[Risk 1 Simulated occurences]]*_xlfn.LOGNORM.INV(Table3[[#This Row],[RV lognorm]],(LN(ImpLow1)+LN(ImpUp1))/2,(LN(ImpUp1)-LN(ImpLow1))/3.29)</f>
        <v>0</v>
      </c>
      <c r="L5658">
        <f>_xlfn.BINOM.INV(BinomTrials,_xlfn.GAMMA.INV(Table3[[#This Row],[RV gamma]],GammaShape2,GammaRate2)/BinomTrials,Table3[[#This Row],[RV binom]])</f>
        <v>0</v>
      </c>
      <c r="M5658" s="1">
        <f>Table3[[#This Row],[Risk 2 simulated occurences]]*_xlfn.LOGNORM.INV(Table3[[#This Row],[RV lognorm]],(LN(ImpLow2)+LN(ImpUp2))/2,(LN(ImpUp2)-LN(ImpLow2))/3.29)</f>
        <v>0</v>
      </c>
    </row>
    <row r="5659" spans="7:13">
      <c r="G5659">
        <v>0.86254839173636788</v>
      </c>
      <c r="H5659">
        <v>0.48730424255472804</v>
      </c>
      <c r="I5659">
        <v>0.11206009337308821</v>
      </c>
      <c r="J5659">
        <f>_xlfn.BINOM.INV(BinomTrials,_xlfn.GAMMA.INV(Table3[[#This Row],[RV gamma]],GammaShape1,GammaRate1)/BinomTrials,Table3[[#This Row],[RV binom]])</f>
        <v>0</v>
      </c>
      <c r="K5659" s="1">
        <f>Table3[[#This Row],[Risk 1 Simulated occurences]]*_xlfn.LOGNORM.INV(Table3[[#This Row],[RV lognorm]],(LN(ImpLow1)+LN(ImpUp1))/2,(LN(ImpUp1)-LN(ImpLow1))/3.29)</f>
        <v>0</v>
      </c>
      <c r="L5659">
        <f>_xlfn.BINOM.INV(BinomTrials,_xlfn.GAMMA.INV(Table3[[#This Row],[RV gamma]],GammaShape2,GammaRate2)/BinomTrials,Table3[[#This Row],[RV binom]])</f>
        <v>0</v>
      </c>
      <c r="M5659" s="1">
        <f>Table3[[#This Row],[Risk 2 simulated occurences]]*_xlfn.LOGNORM.INV(Table3[[#This Row],[RV lognorm]],(LN(ImpLow2)+LN(ImpUp2))/2,(LN(ImpUp2)-LN(ImpLow2))/3.29)</f>
        <v>0</v>
      </c>
    </row>
    <row r="5660" spans="7:13">
      <c r="G5660">
        <v>0.85081991313529193</v>
      </c>
      <c r="H5660">
        <v>0.12240461731441533</v>
      </c>
      <c r="I5660">
        <v>0.39398932149353871</v>
      </c>
      <c r="J5660">
        <f>_xlfn.BINOM.INV(BinomTrials,_xlfn.GAMMA.INV(Table3[[#This Row],[RV gamma]],GammaShape1,GammaRate1)/BinomTrials,Table3[[#This Row],[RV binom]])</f>
        <v>0</v>
      </c>
      <c r="K5660" s="1">
        <f>Table3[[#This Row],[Risk 1 Simulated occurences]]*_xlfn.LOGNORM.INV(Table3[[#This Row],[RV lognorm]],(LN(ImpLow1)+LN(ImpUp1))/2,(LN(ImpUp1)-LN(ImpLow1))/3.29)</f>
        <v>0</v>
      </c>
      <c r="L5660">
        <f>_xlfn.BINOM.INV(BinomTrials,_xlfn.GAMMA.INV(Table3[[#This Row],[RV gamma]],GammaShape2,GammaRate2)/BinomTrials,Table3[[#This Row],[RV binom]])</f>
        <v>0</v>
      </c>
      <c r="M5660" s="1">
        <f>Table3[[#This Row],[Risk 2 simulated occurences]]*_xlfn.LOGNORM.INV(Table3[[#This Row],[RV lognorm]],(LN(ImpLow2)+LN(ImpUp2))/2,(LN(ImpUp2)-LN(ImpLow2))/3.29)</f>
        <v>0</v>
      </c>
    </row>
    <row r="5661" spans="7:13">
      <c r="G5661">
        <v>0.73028006485210739</v>
      </c>
      <c r="H5661">
        <v>0.25440320337861927</v>
      </c>
      <c r="I5661">
        <v>0.77852634190513115</v>
      </c>
      <c r="J5661">
        <f>_xlfn.BINOM.INV(BinomTrials,_xlfn.GAMMA.INV(Table3[[#This Row],[RV gamma]],GammaShape1,GammaRate1)/BinomTrials,Table3[[#This Row],[RV binom]])</f>
        <v>0</v>
      </c>
      <c r="K5661" s="1">
        <f>Table3[[#This Row],[Risk 1 Simulated occurences]]*_xlfn.LOGNORM.INV(Table3[[#This Row],[RV lognorm]],(LN(ImpLow1)+LN(ImpUp1))/2,(LN(ImpUp1)-LN(ImpLow1))/3.29)</f>
        <v>0</v>
      </c>
      <c r="L5661">
        <f>_xlfn.BINOM.INV(BinomTrials,_xlfn.GAMMA.INV(Table3[[#This Row],[RV gamma]],GammaShape2,GammaRate2)/BinomTrials,Table3[[#This Row],[RV binom]])</f>
        <v>0</v>
      </c>
      <c r="M5661" s="1">
        <f>Table3[[#This Row],[Risk 2 simulated occurences]]*_xlfn.LOGNORM.INV(Table3[[#This Row],[RV lognorm]],(LN(ImpLow2)+LN(ImpUp2))/2,(LN(ImpUp2)-LN(ImpLow2))/3.29)</f>
        <v>0</v>
      </c>
    </row>
    <row r="5662" spans="7:13">
      <c r="G5662">
        <v>0.81704996936817187</v>
      </c>
      <c r="H5662">
        <v>0.75463918445382228</v>
      </c>
      <c r="I5662">
        <v>0.69222839953947268</v>
      </c>
      <c r="J5662">
        <f>_xlfn.BINOM.INV(BinomTrials,_xlfn.GAMMA.INV(Table3[[#This Row],[RV gamma]],GammaShape1,GammaRate1)/BinomTrials,Table3[[#This Row],[RV binom]])</f>
        <v>1</v>
      </c>
      <c r="K5662" s="1">
        <f>Table3[[#This Row],[Risk 1 Simulated occurences]]*_xlfn.LOGNORM.INV(Table3[[#This Row],[RV lognorm]],(LN(ImpLow1)+LN(ImpUp1))/2,(LN(ImpUp1)-LN(ImpLow1))/3.29)</f>
        <v>44940.438733009221</v>
      </c>
      <c r="L5662">
        <f>_xlfn.BINOM.INV(BinomTrials,_xlfn.GAMMA.INV(Table3[[#This Row],[RV gamma]],GammaShape2,GammaRate2)/BinomTrials,Table3[[#This Row],[RV binom]])</f>
        <v>0</v>
      </c>
      <c r="M5662" s="1">
        <f>Table3[[#This Row],[Risk 2 simulated occurences]]*_xlfn.LOGNORM.INV(Table3[[#This Row],[RV lognorm]],(LN(ImpLow2)+LN(ImpUp2))/2,(LN(ImpUp2)-LN(ImpLow2))/3.29)</f>
        <v>0</v>
      </c>
    </row>
    <row r="5663" spans="7:13">
      <c r="G5663">
        <v>0.15883517086451648</v>
      </c>
      <c r="H5663">
        <v>0.2207731153912717</v>
      </c>
      <c r="I5663">
        <v>0.28271105991802692</v>
      </c>
      <c r="J5663">
        <f>_xlfn.BINOM.INV(BinomTrials,_xlfn.GAMMA.INV(Table3[[#This Row],[RV gamma]],GammaShape1,GammaRate1)/BinomTrials,Table3[[#This Row],[RV binom]])</f>
        <v>0</v>
      </c>
      <c r="K5663" s="1">
        <f>Table3[[#This Row],[Risk 1 Simulated occurences]]*_xlfn.LOGNORM.INV(Table3[[#This Row],[RV lognorm]],(LN(ImpLow1)+LN(ImpUp1))/2,(LN(ImpUp1)-LN(ImpLow1))/3.29)</f>
        <v>0</v>
      </c>
      <c r="L5663">
        <f>_xlfn.BINOM.INV(BinomTrials,_xlfn.GAMMA.INV(Table3[[#This Row],[RV gamma]],GammaShape2,GammaRate2)/BinomTrials,Table3[[#This Row],[RV binom]])</f>
        <v>0</v>
      </c>
      <c r="M5663" s="1">
        <f>Table3[[#This Row],[Risk 2 simulated occurences]]*_xlfn.LOGNORM.INV(Table3[[#This Row],[RV lognorm]],(LN(ImpLow2)+LN(ImpUp2))/2,(LN(ImpUp2)-LN(ImpLow2))/3.29)</f>
        <v>0</v>
      </c>
    </row>
    <row r="5664" spans="7:13">
      <c r="G5664">
        <v>0.54271671992853132</v>
      </c>
      <c r="H5664">
        <v>0.53375038110360051</v>
      </c>
      <c r="I5664">
        <v>0.52478404227866982</v>
      </c>
      <c r="J5664">
        <f>_xlfn.BINOM.INV(BinomTrials,_xlfn.GAMMA.INV(Table3[[#This Row],[RV gamma]],GammaShape1,GammaRate1)/BinomTrials,Table3[[#This Row],[RV binom]])</f>
        <v>0</v>
      </c>
      <c r="K5664" s="1">
        <f>Table3[[#This Row],[Risk 1 Simulated occurences]]*_xlfn.LOGNORM.INV(Table3[[#This Row],[RV lognorm]],(LN(ImpLow1)+LN(ImpUp1))/2,(LN(ImpUp1)-LN(ImpLow1))/3.29)</f>
        <v>0</v>
      </c>
      <c r="L5664">
        <f>_xlfn.BINOM.INV(BinomTrials,_xlfn.GAMMA.INV(Table3[[#This Row],[RV gamma]],GammaShape2,GammaRate2)/BinomTrials,Table3[[#This Row],[RV binom]])</f>
        <v>0</v>
      </c>
      <c r="M5664" s="1">
        <f>Table3[[#This Row],[Risk 2 simulated occurences]]*_xlfn.LOGNORM.INV(Table3[[#This Row],[RV lognorm]],(LN(ImpLow2)+LN(ImpUp2))/2,(LN(ImpUp2)-LN(ImpLow2))/3.29)</f>
        <v>0</v>
      </c>
    </row>
    <row r="5665" spans="7:13">
      <c r="G5665">
        <v>0.43991183882575102</v>
      </c>
      <c r="H5665">
        <v>0.74265520821449127</v>
      </c>
      <c r="I5665">
        <v>4.5398577603231453E-2</v>
      </c>
      <c r="J5665">
        <f>_xlfn.BINOM.INV(BinomTrials,_xlfn.GAMMA.INV(Table3[[#This Row],[RV gamma]],GammaShape1,GammaRate1)/BinomTrials,Table3[[#This Row],[RV binom]])</f>
        <v>1</v>
      </c>
      <c r="K5665" s="1">
        <f>Table3[[#This Row],[Risk 1 Simulated occurences]]*_xlfn.LOGNORM.INV(Table3[[#This Row],[RV lognorm]],(LN(ImpLow1)+LN(ImpUp1))/2,(LN(ImpUp1)-LN(ImpLow1))/3.29)</f>
        <v>9681.7781999446652</v>
      </c>
      <c r="L5665">
        <f>_xlfn.BINOM.INV(BinomTrials,_xlfn.GAMMA.INV(Table3[[#This Row],[RV gamma]],GammaShape2,GammaRate2)/BinomTrials,Table3[[#This Row],[RV binom]])</f>
        <v>0</v>
      </c>
      <c r="M5665" s="1">
        <f>Table3[[#This Row],[Risk 2 simulated occurences]]*_xlfn.LOGNORM.INV(Table3[[#This Row],[RV lognorm]],(LN(ImpLow2)+LN(ImpUp2))/2,(LN(ImpUp2)-LN(ImpLow2))/3.29)</f>
        <v>0</v>
      </c>
    </row>
    <row r="5666" spans="7:13">
      <c r="G5666">
        <v>0.59827514439740925</v>
      </c>
      <c r="H5666">
        <v>0.80608446095422115</v>
      </c>
      <c r="I5666">
        <v>1.3893777511033127E-2</v>
      </c>
      <c r="J5666">
        <f>_xlfn.BINOM.INV(BinomTrials,_xlfn.GAMMA.INV(Table3[[#This Row],[RV gamma]],GammaShape1,GammaRate1)/BinomTrials,Table3[[#This Row],[RV binom]])</f>
        <v>1</v>
      </c>
      <c r="K5666" s="1">
        <f>Table3[[#This Row],[Risk 1 Simulated occurences]]*_xlfn.LOGNORM.INV(Table3[[#This Row],[RV lognorm]],(LN(ImpLow1)+LN(ImpUp1))/2,(LN(ImpUp1)-LN(ImpLow1))/3.29)</f>
        <v>6779.9128601449893</v>
      </c>
      <c r="L5666">
        <f>_xlfn.BINOM.INV(BinomTrials,_xlfn.GAMMA.INV(Table3[[#This Row],[RV gamma]],GammaShape2,GammaRate2)/BinomTrials,Table3[[#This Row],[RV binom]])</f>
        <v>0</v>
      </c>
      <c r="M5666" s="1">
        <f>Table3[[#This Row],[Risk 2 simulated occurences]]*_xlfn.LOGNORM.INV(Table3[[#This Row],[RV lognorm]],(LN(ImpLow2)+LN(ImpUp2))/2,(LN(ImpUp2)-LN(ImpLow2))/3.29)</f>
        <v>0</v>
      </c>
    </row>
    <row r="5667" spans="7:13">
      <c r="G5667">
        <v>0.21035188725700224</v>
      </c>
      <c r="H5667">
        <v>0.86153525759537486</v>
      </c>
      <c r="I5667">
        <v>0.51271862793374745</v>
      </c>
      <c r="J5667">
        <f>_xlfn.BINOM.INV(BinomTrials,_xlfn.GAMMA.INV(Table3[[#This Row],[RV gamma]],GammaShape1,GammaRate1)/BinomTrials,Table3[[#This Row],[RV binom]])</f>
        <v>1</v>
      </c>
      <c r="K5667" s="1">
        <f>Table3[[#This Row],[Risk 1 Simulated occurences]]*_xlfn.LOGNORM.INV(Table3[[#This Row],[RV lognorm]],(LN(ImpLow1)+LN(ImpUp1))/2,(LN(ImpUp1)-LN(ImpLow1))/3.29)</f>
        <v>32336.415520904255</v>
      </c>
      <c r="L5667">
        <f>_xlfn.BINOM.INV(BinomTrials,_xlfn.GAMMA.INV(Table3[[#This Row],[RV gamma]],GammaShape2,GammaRate2)/BinomTrials,Table3[[#This Row],[RV binom]])</f>
        <v>1</v>
      </c>
      <c r="M5667" s="1">
        <f>Table3[[#This Row],[Risk 2 simulated occurences]]*_xlfn.LOGNORM.INV(Table3[[#This Row],[RV lognorm]],(LN(ImpLow2)+LN(ImpUp2))/2,(LN(ImpUp2)-LN(ImpLow2))/3.29)</f>
        <v>3233641.5520904269</v>
      </c>
    </row>
    <row r="5668" spans="7:13">
      <c r="G5668">
        <v>0.38416912843667395</v>
      </c>
      <c r="H5668">
        <v>0.82307440546484401</v>
      </c>
      <c r="I5668">
        <v>0.26197968249301412</v>
      </c>
      <c r="J5668">
        <f>_xlfn.BINOM.INV(BinomTrials,_xlfn.GAMMA.INV(Table3[[#This Row],[RV gamma]],GammaShape1,GammaRate1)/BinomTrials,Table3[[#This Row],[RV binom]])</f>
        <v>1</v>
      </c>
      <c r="K5668" s="1">
        <f>Table3[[#This Row],[Risk 1 Simulated occurences]]*_xlfn.LOGNORM.INV(Table3[[#This Row],[RV lognorm]],(LN(ImpLow1)+LN(ImpUp1))/2,(LN(ImpUp1)-LN(ImpLow1))/3.29)</f>
        <v>20244.439384791272</v>
      </c>
      <c r="L5668">
        <f>_xlfn.BINOM.INV(BinomTrials,_xlfn.GAMMA.INV(Table3[[#This Row],[RV gamma]],GammaShape2,GammaRate2)/BinomTrials,Table3[[#This Row],[RV binom]])</f>
        <v>0</v>
      </c>
      <c r="M5668" s="1">
        <f>Table3[[#This Row],[Risk 2 simulated occurences]]*_xlfn.LOGNORM.INV(Table3[[#This Row],[RV lognorm]],(LN(ImpLow2)+LN(ImpUp2))/2,(LN(ImpUp2)-LN(ImpLow2))/3.29)</f>
        <v>0</v>
      </c>
    </row>
    <row r="5669" spans="7:13">
      <c r="G5669">
        <v>0.73054163517921311</v>
      </c>
      <c r="H5669">
        <v>0.41153264763370745</v>
      </c>
      <c r="I5669">
        <v>9.2523660088201828E-2</v>
      </c>
      <c r="J5669">
        <f>_xlfn.BINOM.INV(BinomTrials,_xlfn.GAMMA.INV(Table3[[#This Row],[RV gamma]],GammaShape1,GammaRate1)/BinomTrials,Table3[[#This Row],[RV binom]])</f>
        <v>0</v>
      </c>
      <c r="K5669" s="1">
        <f>Table3[[#This Row],[Risk 1 Simulated occurences]]*_xlfn.LOGNORM.INV(Table3[[#This Row],[RV lognorm]],(LN(ImpLow1)+LN(ImpUp1))/2,(LN(ImpUp1)-LN(ImpLow1))/3.29)</f>
        <v>0</v>
      </c>
      <c r="L5669">
        <f>_xlfn.BINOM.INV(BinomTrials,_xlfn.GAMMA.INV(Table3[[#This Row],[RV gamma]],GammaShape2,GammaRate2)/BinomTrials,Table3[[#This Row],[RV binom]])</f>
        <v>0</v>
      </c>
      <c r="M5669" s="1">
        <f>Table3[[#This Row],[Risk 2 simulated occurences]]*_xlfn.LOGNORM.INV(Table3[[#This Row],[RV lognorm]],(LN(ImpLow2)+LN(ImpUp2))/2,(LN(ImpUp2)-LN(ImpLow2))/3.29)</f>
        <v>0</v>
      </c>
    </row>
    <row r="5670" spans="7:13">
      <c r="G5670">
        <v>0.21326245703420715</v>
      </c>
      <c r="H5670">
        <v>0.62920877972115241</v>
      </c>
      <c r="I5670">
        <v>4.5155102408097642E-2</v>
      </c>
      <c r="J5670">
        <f>_xlfn.BINOM.INV(BinomTrials,_xlfn.GAMMA.INV(Table3[[#This Row],[RV gamma]],GammaShape1,GammaRate1)/BinomTrials,Table3[[#This Row],[RV binom]])</f>
        <v>0</v>
      </c>
      <c r="K5670" s="1">
        <f>Table3[[#This Row],[Risk 1 Simulated occurences]]*_xlfn.LOGNORM.INV(Table3[[#This Row],[RV lognorm]],(LN(ImpLow1)+LN(ImpUp1))/2,(LN(ImpUp1)-LN(ImpLow1))/3.29)</f>
        <v>0</v>
      </c>
      <c r="L5670">
        <f>_xlfn.BINOM.INV(BinomTrials,_xlfn.GAMMA.INV(Table3[[#This Row],[RV gamma]],GammaShape2,GammaRate2)/BinomTrials,Table3[[#This Row],[RV binom]])</f>
        <v>0</v>
      </c>
      <c r="M5670" s="1">
        <f>Table3[[#This Row],[Risk 2 simulated occurences]]*_xlfn.LOGNORM.INV(Table3[[#This Row],[RV lognorm]],(LN(ImpLow2)+LN(ImpUp2))/2,(LN(ImpUp2)-LN(ImpLow2))/3.29)</f>
        <v>0</v>
      </c>
    </row>
    <row r="5671" spans="7:13">
      <c r="G5671">
        <v>0.30211537391977167</v>
      </c>
      <c r="H5671">
        <v>0.11196077340839466</v>
      </c>
      <c r="I5671">
        <v>0.92180617289701761</v>
      </c>
      <c r="J5671">
        <f>_xlfn.BINOM.INV(BinomTrials,_xlfn.GAMMA.INV(Table3[[#This Row],[RV gamma]],GammaShape1,GammaRate1)/BinomTrials,Table3[[#This Row],[RV binom]])</f>
        <v>0</v>
      </c>
      <c r="K5671" s="1">
        <f>Table3[[#This Row],[Risk 1 Simulated occurences]]*_xlfn.LOGNORM.INV(Table3[[#This Row],[RV lognorm]],(LN(ImpLow1)+LN(ImpUp1))/2,(LN(ImpUp1)-LN(ImpLow1))/3.29)</f>
        <v>0</v>
      </c>
      <c r="L5671">
        <f>_xlfn.BINOM.INV(BinomTrials,_xlfn.GAMMA.INV(Table3[[#This Row],[RV gamma]],GammaShape2,GammaRate2)/BinomTrials,Table3[[#This Row],[RV binom]])</f>
        <v>0</v>
      </c>
      <c r="M5671" s="1">
        <f>Table3[[#This Row],[Risk 2 simulated occurences]]*_xlfn.LOGNORM.INV(Table3[[#This Row],[RV lognorm]],(LN(ImpLow2)+LN(ImpUp2))/2,(LN(ImpUp2)-LN(ImpLow2))/3.29)</f>
        <v>0</v>
      </c>
    </row>
    <row r="5672" spans="7:13">
      <c r="G5672">
        <v>0.65308946960283887</v>
      </c>
      <c r="H5672">
        <v>0.72471867488916897</v>
      </c>
      <c r="I5672">
        <v>0.79634788017549918</v>
      </c>
      <c r="J5672">
        <f>_xlfn.BINOM.INV(BinomTrials,_xlfn.GAMMA.INV(Table3[[#This Row],[RV gamma]],GammaShape1,GammaRate1)/BinomTrials,Table3[[#This Row],[RV binom]])</f>
        <v>1</v>
      </c>
      <c r="K5672" s="1">
        <f>Table3[[#This Row],[Risk 1 Simulated occurences]]*_xlfn.LOGNORM.INV(Table3[[#This Row],[RV lognorm]],(LN(ImpLow1)+LN(ImpUp1))/2,(LN(ImpUp1)-LN(ImpLow1))/3.29)</f>
        <v>56476.576060684543</v>
      </c>
      <c r="L5672">
        <f>_xlfn.BINOM.INV(BinomTrials,_xlfn.GAMMA.INV(Table3[[#This Row],[RV gamma]],GammaShape2,GammaRate2)/BinomTrials,Table3[[#This Row],[RV binom]])</f>
        <v>0</v>
      </c>
      <c r="M5672" s="1">
        <f>Table3[[#This Row],[Risk 2 simulated occurences]]*_xlfn.LOGNORM.INV(Table3[[#This Row],[RV lognorm]],(LN(ImpLow2)+LN(ImpUp2))/2,(LN(ImpUp2)-LN(ImpLow2))/3.29)</f>
        <v>0</v>
      </c>
    </row>
    <row r="5673" spans="7:13">
      <c r="G5673">
        <v>0.47471561491243336</v>
      </c>
      <c r="H5673">
        <v>0.34676886226365755</v>
      </c>
      <c r="I5673">
        <v>0.21882210961488174</v>
      </c>
      <c r="J5673">
        <f>_xlfn.BINOM.INV(BinomTrials,_xlfn.GAMMA.INV(Table3[[#This Row],[RV gamma]],GammaShape1,GammaRate1)/BinomTrials,Table3[[#This Row],[RV binom]])</f>
        <v>0</v>
      </c>
      <c r="K5673" s="1">
        <f>Table3[[#This Row],[Risk 1 Simulated occurences]]*_xlfn.LOGNORM.INV(Table3[[#This Row],[RV lognorm]],(LN(ImpLow1)+LN(ImpUp1))/2,(LN(ImpUp1)-LN(ImpLow1))/3.29)</f>
        <v>0</v>
      </c>
      <c r="L5673">
        <f>_xlfn.BINOM.INV(BinomTrials,_xlfn.GAMMA.INV(Table3[[#This Row],[RV gamma]],GammaShape2,GammaRate2)/BinomTrials,Table3[[#This Row],[RV binom]])</f>
        <v>0</v>
      </c>
      <c r="M5673" s="1">
        <f>Table3[[#This Row],[Risk 2 simulated occurences]]*_xlfn.LOGNORM.INV(Table3[[#This Row],[RV lognorm]],(LN(ImpLow2)+LN(ImpUp2))/2,(LN(ImpUp2)-LN(ImpLow2))/3.29)</f>
        <v>0</v>
      </c>
    </row>
    <row r="5674" spans="7:13">
      <c r="G5674">
        <v>0.545339833267657</v>
      </c>
      <c r="H5674">
        <v>0.14426806529251301</v>
      </c>
      <c r="I5674">
        <v>0.74319629731736903</v>
      </c>
      <c r="J5674">
        <f>_xlfn.BINOM.INV(BinomTrials,_xlfn.GAMMA.INV(Table3[[#This Row],[RV gamma]],GammaShape1,GammaRate1)/BinomTrials,Table3[[#This Row],[RV binom]])</f>
        <v>0</v>
      </c>
      <c r="K5674" s="1">
        <f>Table3[[#This Row],[Risk 1 Simulated occurences]]*_xlfn.LOGNORM.INV(Table3[[#This Row],[RV lognorm]],(LN(ImpLow1)+LN(ImpUp1))/2,(LN(ImpUp1)-LN(ImpLow1))/3.29)</f>
        <v>0</v>
      </c>
      <c r="L5674">
        <f>_xlfn.BINOM.INV(BinomTrials,_xlfn.GAMMA.INV(Table3[[#This Row],[RV gamma]],GammaShape2,GammaRate2)/BinomTrials,Table3[[#This Row],[RV binom]])</f>
        <v>0</v>
      </c>
      <c r="M5674" s="1">
        <f>Table3[[#This Row],[Risk 2 simulated occurences]]*_xlfn.LOGNORM.INV(Table3[[#This Row],[RV lognorm]],(LN(ImpLow2)+LN(ImpUp2))/2,(LN(ImpUp2)-LN(ImpLow2))/3.29)</f>
        <v>0</v>
      </c>
    </row>
    <row r="5675" spans="7:13">
      <c r="G5675">
        <v>0.52657772951134374</v>
      </c>
      <c r="H5675">
        <v>0.71337337126646816</v>
      </c>
      <c r="I5675">
        <v>0.90016901302159247</v>
      </c>
      <c r="J5675">
        <f>_xlfn.BINOM.INV(BinomTrials,_xlfn.GAMMA.INV(Table3[[#This Row],[RV gamma]],GammaShape1,GammaRate1)/BinomTrials,Table3[[#This Row],[RV binom]])</f>
        <v>1</v>
      </c>
      <c r="K5675" s="1">
        <f>Table3[[#This Row],[Risk 1 Simulated occurences]]*_xlfn.LOGNORM.INV(Table3[[#This Row],[RV lognorm]],(LN(ImpLow1)+LN(ImpUp1))/2,(LN(ImpUp1)-LN(ImpLow1))/3.29)</f>
        <v>77592.947805206248</v>
      </c>
      <c r="L5675">
        <f>_xlfn.BINOM.INV(BinomTrials,_xlfn.GAMMA.INV(Table3[[#This Row],[RV gamma]],GammaShape2,GammaRate2)/BinomTrials,Table3[[#This Row],[RV binom]])</f>
        <v>0</v>
      </c>
      <c r="M5675" s="1">
        <f>Table3[[#This Row],[Risk 2 simulated occurences]]*_xlfn.LOGNORM.INV(Table3[[#This Row],[RV lognorm]],(LN(ImpLow2)+LN(ImpUp2))/2,(LN(ImpUp2)-LN(ImpLow2))/3.29)</f>
        <v>0</v>
      </c>
    </row>
    <row r="5676" spans="7:13">
      <c r="G5676">
        <v>0.191899897154374</v>
      </c>
      <c r="H5676">
        <v>0.66625087552994999</v>
      </c>
      <c r="I5676">
        <v>0.14060185390552593</v>
      </c>
      <c r="J5676">
        <f>_xlfn.BINOM.INV(BinomTrials,_xlfn.GAMMA.INV(Table3[[#This Row],[RV gamma]],GammaShape1,GammaRate1)/BinomTrials,Table3[[#This Row],[RV binom]])</f>
        <v>1</v>
      </c>
      <c r="K5676" s="1">
        <f>Table3[[#This Row],[Risk 1 Simulated occurences]]*_xlfn.LOGNORM.INV(Table3[[#This Row],[RV lognorm]],(LN(ImpLow1)+LN(ImpUp1))/2,(LN(ImpUp1)-LN(ImpLow1))/3.29)</f>
        <v>14874.971932515877</v>
      </c>
      <c r="L5676">
        <f>_xlfn.BINOM.INV(BinomTrials,_xlfn.GAMMA.INV(Table3[[#This Row],[RV gamma]],GammaShape2,GammaRate2)/BinomTrials,Table3[[#This Row],[RV binom]])</f>
        <v>0</v>
      </c>
      <c r="M5676" s="1">
        <f>Table3[[#This Row],[Risk 2 simulated occurences]]*_xlfn.LOGNORM.INV(Table3[[#This Row],[RV lognorm]],(LN(ImpLow2)+LN(ImpUp2))/2,(LN(ImpUp2)-LN(ImpLow2))/3.29)</f>
        <v>0</v>
      </c>
    </row>
    <row r="5677" spans="7:13">
      <c r="G5677">
        <v>0.26157147356382177</v>
      </c>
      <c r="H5677">
        <v>0.67846503186899476</v>
      </c>
      <c r="I5677">
        <v>9.5358590174167687E-2</v>
      </c>
      <c r="J5677">
        <f>_xlfn.BINOM.INV(BinomTrials,_xlfn.GAMMA.INV(Table3[[#This Row],[RV gamma]],GammaShape1,GammaRate1)/BinomTrials,Table3[[#This Row],[RV binom]])</f>
        <v>1</v>
      </c>
      <c r="K5677" s="1">
        <f>Table3[[#This Row],[Risk 1 Simulated occurences]]*_xlfn.LOGNORM.INV(Table3[[#This Row],[RV lognorm]],(LN(ImpLow1)+LN(ImpUp1))/2,(LN(ImpUp1)-LN(ImpLow1))/3.29)</f>
        <v>12655.859831309197</v>
      </c>
      <c r="L5677">
        <f>_xlfn.BINOM.INV(BinomTrials,_xlfn.GAMMA.INV(Table3[[#This Row],[RV gamma]],GammaShape2,GammaRate2)/BinomTrials,Table3[[#This Row],[RV binom]])</f>
        <v>0</v>
      </c>
      <c r="M5677" s="1">
        <f>Table3[[#This Row],[Risk 2 simulated occurences]]*_xlfn.LOGNORM.INV(Table3[[#This Row],[RV lognorm]],(LN(ImpLow2)+LN(ImpUp2))/2,(LN(ImpUp2)-LN(ImpLow2))/3.29)</f>
        <v>0</v>
      </c>
    </row>
    <row r="5678" spans="7:13">
      <c r="G5678">
        <v>0.23175618715200397</v>
      </c>
      <c r="H5678">
        <v>0.96179062219420008</v>
      </c>
      <c r="I5678">
        <v>0.69182505723639631</v>
      </c>
      <c r="J5678">
        <f>_xlfn.BINOM.INV(BinomTrials,_xlfn.GAMMA.INV(Table3[[#This Row],[RV gamma]],GammaShape1,GammaRate1)/BinomTrials,Table3[[#This Row],[RV binom]])</f>
        <v>2</v>
      </c>
      <c r="K5678" s="1">
        <f>Table3[[#This Row],[Risk 1 Simulated occurences]]*_xlfn.LOGNORM.INV(Table3[[#This Row],[RV lognorm]],(LN(ImpLow1)+LN(ImpUp1))/2,(LN(ImpUp1)-LN(ImpLow1))/3.29)</f>
        <v>89808.781305510536</v>
      </c>
      <c r="L5678">
        <f>_xlfn.BINOM.INV(BinomTrials,_xlfn.GAMMA.INV(Table3[[#This Row],[RV gamma]],GammaShape2,GammaRate2)/BinomTrials,Table3[[#This Row],[RV binom]])</f>
        <v>1</v>
      </c>
      <c r="M5678" s="1">
        <f>Table3[[#This Row],[Risk 2 simulated occurences]]*_xlfn.LOGNORM.INV(Table3[[#This Row],[RV lognorm]],(LN(ImpLow2)+LN(ImpUp2))/2,(LN(ImpUp2)-LN(ImpLow2))/3.29)</f>
        <v>4490439.0652755369</v>
      </c>
    </row>
    <row r="5679" spans="7:13">
      <c r="G5679">
        <v>0.12623746373049796</v>
      </c>
      <c r="H5679">
        <v>0.81498721792129203</v>
      </c>
      <c r="I5679">
        <v>0.50373697211208612</v>
      </c>
      <c r="J5679">
        <f>_xlfn.BINOM.INV(BinomTrials,_xlfn.GAMMA.INV(Table3[[#This Row],[RV gamma]],GammaShape1,GammaRate1)/BinomTrials,Table3[[#This Row],[RV binom]])</f>
        <v>1</v>
      </c>
      <c r="K5679" s="1">
        <f>Table3[[#This Row],[Risk 1 Simulated occurences]]*_xlfn.LOGNORM.INV(Table3[[#This Row],[RV lognorm]],(LN(ImpLow1)+LN(ImpUp1))/2,(LN(ImpUp1)-LN(ImpLow1))/3.29)</f>
        <v>31830.775156885509</v>
      </c>
      <c r="L5679">
        <f>_xlfn.BINOM.INV(BinomTrials,_xlfn.GAMMA.INV(Table3[[#This Row],[RV gamma]],GammaShape2,GammaRate2)/BinomTrials,Table3[[#This Row],[RV binom]])</f>
        <v>0</v>
      </c>
      <c r="M5679" s="1">
        <f>Table3[[#This Row],[Risk 2 simulated occurences]]*_xlfn.LOGNORM.INV(Table3[[#This Row],[RV lognorm]],(LN(ImpLow2)+LN(ImpUp2))/2,(LN(ImpUp2)-LN(ImpLow2))/3.29)</f>
        <v>0</v>
      </c>
    </row>
    <row r="5680" spans="7:13">
      <c r="G5680">
        <v>0.6730529184793369</v>
      </c>
      <c r="H5680">
        <v>0.49017160315540226</v>
      </c>
      <c r="I5680">
        <v>0.30729028783146772</v>
      </c>
      <c r="J5680">
        <f>_xlfn.BINOM.INV(BinomTrials,_xlfn.GAMMA.INV(Table3[[#This Row],[RV gamma]],GammaShape1,GammaRate1)/BinomTrials,Table3[[#This Row],[RV binom]])</f>
        <v>0</v>
      </c>
      <c r="K5680" s="1">
        <f>Table3[[#This Row],[Risk 1 Simulated occurences]]*_xlfn.LOGNORM.INV(Table3[[#This Row],[RV lognorm]],(LN(ImpLow1)+LN(ImpUp1))/2,(LN(ImpUp1)-LN(ImpLow1))/3.29)</f>
        <v>0</v>
      </c>
      <c r="L5680">
        <f>_xlfn.BINOM.INV(BinomTrials,_xlfn.GAMMA.INV(Table3[[#This Row],[RV gamma]],GammaShape2,GammaRate2)/BinomTrials,Table3[[#This Row],[RV binom]])</f>
        <v>0</v>
      </c>
      <c r="M5680" s="1">
        <f>Table3[[#This Row],[Risk 2 simulated occurences]]*_xlfn.LOGNORM.INV(Table3[[#This Row],[RV lognorm]],(LN(ImpLow2)+LN(ImpUp2))/2,(LN(ImpUp2)-LN(ImpLow2))/3.29)</f>
        <v>0</v>
      </c>
    </row>
    <row r="5681" spans="7:13">
      <c r="G5681">
        <v>4.0088221449446036E-4</v>
      </c>
      <c r="H5681">
        <v>0.31413423284615122</v>
      </c>
      <c r="I5681">
        <v>0.62786758347780802</v>
      </c>
      <c r="J5681">
        <f>_xlfn.BINOM.INV(BinomTrials,_xlfn.GAMMA.INV(Table3[[#This Row],[RV gamma]],GammaShape1,GammaRate1)/BinomTrials,Table3[[#This Row],[RV binom]])</f>
        <v>0</v>
      </c>
      <c r="K5681" s="1">
        <f>Table3[[#This Row],[Risk 1 Simulated occurences]]*_xlfn.LOGNORM.INV(Table3[[#This Row],[RV lognorm]],(LN(ImpLow1)+LN(ImpUp1))/2,(LN(ImpUp1)-LN(ImpLow1))/3.29)</f>
        <v>0</v>
      </c>
      <c r="L5681">
        <f>_xlfn.BINOM.INV(BinomTrials,_xlfn.GAMMA.INV(Table3[[#This Row],[RV gamma]],GammaShape2,GammaRate2)/BinomTrials,Table3[[#This Row],[RV binom]])</f>
        <v>0</v>
      </c>
      <c r="M5681" s="1">
        <f>Table3[[#This Row],[Risk 2 simulated occurences]]*_xlfn.LOGNORM.INV(Table3[[#This Row],[RV lognorm]],(LN(ImpLow2)+LN(ImpUp2))/2,(LN(ImpUp2)-LN(ImpLow2))/3.29)</f>
        <v>0</v>
      </c>
    </row>
    <row r="5682" spans="7:13">
      <c r="G5682">
        <v>0.73762737900839526</v>
      </c>
      <c r="H5682">
        <v>0.65405144526346193</v>
      </c>
      <c r="I5682">
        <v>0.57047551151852849</v>
      </c>
      <c r="J5682">
        <f>_xlfn.BINOM.INV(BinomTrials,_xlfn.GAMMA.INV(Table3[[#This Row],[RV gamma]],GammaShape1,GammaRate1)/BinomTrials,Table3[[#This Row],[RV binom]])</f>
        <v>1</v>
      </c>
      <c r="K5682" s="1">
        <f>Table3[[#This Row],[Risk 1 Simulated occurences]]*_xlfn.LOGNORM.INV(Table3[[#This Row],[RV lognorm]],(LN(ImpLow1)+LN(ImpUp1))/2,(LN(ImpUp1)-LN(ImpLow1))/3.29)</f>
        <v>35807.761813571829</v>
      </c>
      <c r="L5682">
        <f>_xlfn.BINOM.INV(BinomTrials,_xlfn.GAMMA.INV(Table3[[#This Row],[RV gamma]],GammaShape2,GammaRate2)/BinomTrials,Table3[[#This Row],[RV binom]])</f>
        <v>0</v>
      </c>
      <c r="M5682" s="1">
        <f>Table3[[#This Row],[Risk 2 simulated occurences]]*_xlfn.LOGNORM.INV(Table3[[#This Row],[RV lognorm]],(LN(ImpLow2)+LN(ImpUp2))/2,(LN(ImpUp2)-LN(ImpLow2))/3.29)</f>
        <v>0</v>
      </c>
    </row>
    <row r="5683" spans="7:13">
      <c r="G5683">
        <v>0.30335899409994438</v>
      </c>
      <c r="H5683">
        <v>0.64264054300386486</v>
      </c>
      <c r="I5683">
        <v>0.98192209190778534</v>
      </c>
      <c r="J5683">
        <f>_xlfn.BINOM.INV(BinomTrials,_xlfn.GAMMA.INV(Table3[[#This Row],[RV gamma]],GammaShape1,GammaRate1)/BinomTrials,Table3[[#This Row],[RV binom]])</f>
        <v>1</v>
      </c>
      <c r="K5683" s="1">
        <f>Table3[[#This Row],[Risk 1 Simulated occurences]]*_xlfn.LOGNORM.INV(Table3[[#This Row],[RV lognorm]],(LN(ImpLow1)+LN(ImpUp1))/2,(LN(ImpUp1)-LN(ImpLow1))/3.29)</f>
        <v>137034.53046804114</v>
      </c>
      <c r="L5683">
        <f>_xlfn.BINOM.INV(BinomTrials,_xlfn.GAMMA.INV(Table3[[#This Row],[RV gamma]],GammaShape2,GammaRate2)/BinomTrials,Table3[[#This Row],[RV binom]])</f>
        <v>0</v>
      </c>
      <c r="M5683" s="1">
        <f>Table3[[#This Row],[Risk 2 simulated occurences]]*_xlfn.LOGNORM.INV(Table3[[#This Row],[RV lognorm]],(LN(ImpLow2)+LN(ImpUp2))/2,(LN(ImpUp2)-LN(ImpLow2))/3.29)</f>
        <v>0</v>
      </c>
    </row>
    <row r="5684" spans="7:13">
      <c r="G5684">
        <v>0.55461383776488427</v>
      </c>
      <c r="H5684">
        <v>0.85960626595635259</v>
      </c>
      <c r="I5684">
        <v>0.16459869414782091</v>
      </c>
      <c r="J5684">
        <f>_xlfn.BINOM.INV(BinomTrials,_xlfn.GAMMA.INV(Table3[[#This Row],[RV gamma]],GammaShape1,GammaRate1)/BinomTrials,Table3[[#This Row],[RV binom]])</f>
        <v>1</v>
      </c>
      <c r="K5684" s="1">
        <f>Table3[[#This Row],[Risk 1 Simulated occurences]]*_xlfn.LOGNORM.INV(Table3[[#This Row],[RV lognorm]],(LN(ImpLow1)+LN(ImpUp1))/2,(LN(ImpUp1)-LN(ImpLow1))/3.29)</f>
        <v>15974.415787681904</v>
      </c>
      <c r="L5684">
        <f>_xlfn.BINOM.INV(BinomTrials,_xlfn.GAMMA.INV(Table3[[#This Row],[RV gamma]],GammaShape2,GammaRate2)/BinomTrials,Table3[[#This Row],[RV binom]])</f>
        <v>1</v>
      </c>
      <c r="M5684" s="1">
        <f>Table3[[#This Row],[Risk 2 simulated occurences]]*_xlfn.LOGNORM.INV(Table3[[#This Row],[RV lognorm]],(LN(ImpLow2)+LN(ImpUp2))/2,(LN(ImpUp2)-LN(ImpLow2))/3.29)</f>
        <v>1597441.5787681884</v>
      </c>
    </row>
    <row r="5685" spans="7:13">
      <c r="G5685">
        <v>0.39477131440992064</v>
      </c>
      <c r="H5685">
        <v>0.4025119284179583</v>
      </c>
      <c r="I5685">
        <v>0.41025254242599596</v>
      </c>
      <c r="J5685">
        <f>_xlfn.BINOM.INV(BinomTrials,_xlfn.GAMMA.INV(Table3[[#This Row],[RV gamma]],GammaShape1,GammaRate1)/BinomTrials,Table3[[#This Row],[RV binom]])</f>
        <v>0</v>
      </c>
      <c r="K5685" s="1">
        <f>Table3[[#This Row],[Risk 1 Simulated occurences]]*_xlfn.LOGNORM.INV(Table3[[#This Row],[RV lognorm]],(LN(ImpLow1)+LN(ImpUp1))/2,(LN(ImpUp1)-LN(ImpLow1))/3.29)</f>
        <v>0</v>
      </c>
      <c r="L5685">
        <f>_xlfn.BINOM.INV(BinomTrials,_xlfn.GAMMA.INV(Table3[[#This Row],[RV gamma]],GammaShape2,GammaRate2)/BinomTrials,Table3[[#This Row],[RV binom]])</f>
        <v>0</v>
      </c>
      <c r="M5685" s="1">
        <f>Table3[[#This Row],[Risk 2 simulated occurences]]*_xlfn.LOGNORM.INV(Table3[[#This Row],[RV lognorm]],(LN(ImpLow2)+LN(ImpUp2))/2,(LN(ImpUp2)-LN(ImpLow2))/3.29)</f>
        <v>0</v>
      </c>
    </row>
    <row r="5686" spans="7:13">
      <c r="G5686">
        <v>0.92148128753596981</v>
      </c>
      <c r="H5686">
        <v>1.798092062491035E-2</v>
      </c>
      <c r="I5686">
        <v>0.11448055371385094</v>
      </c>
      <c r="J5686">
        <f>_xlfn.BINOM.INV(BinomTrials,_xlfn.GAMMA.INV(Table3[[#This Row],[RV gamma]],GammaShape1,GammaRate1)/BinomTrials,Table3[[#This Row],[RV binom]])</f>
        <v>0</v>
      </c>
      <c r="K5686" s="1">
        <f>Table3[[#This Row],[Risk 1 Simulated occurences]]*_xlfn.LOGNORM.INV(Table3[[#This Row],[RV lognorm]],(LN(ImpLow1)+LN(ImpUp1))/2,(LN(ImpUp1)-LN(ImpLow1))/3.29)</f>
        <v>0</v>
      </c>
      <c r="L5686">
        <f>_xlfn.BINOM.INV(BinomTrials,_xlfn.GAMMA.INV(Table3[[#This Row],[RV gamma]],GammaShape2,GammaRate2)/BinomTrials,Table3[[#This Row],[RV binom]])</f>
        <v>0</v>
      </c>
      <c r="M5686" s="1">
        <f>Table3[[#This Row],[Risk 2 simulated occurences]]*_xlfn.LOGNORM.INV(Table3[[#This Row],[RV lognorm]],(LN(ImpLow2)+LN(ImpUp2))/2,(LN(ImpUp2)-LN(ImpLow2))/3.29)</f>
        <v>0</v>
      </c>
    </row>
    <row r="5687" spans="7:13">
      <c r="G5687">
        <v>0.33599961704388243</v>
      </c>
      <c r="H5687">
        <v>0.20533294286827228</v>
      </c>
      <c r="I5687">
        <v>7.466626869266213E-2</v>
      </c>
      <c r="J5687">
        <f>_xlfn.BINOM.INV(BinomTrials,_xlfn.GAMMA.INV(Table3[[#This Row],[RV gamma]],GammaShape1,GammaRate1)/BinomTrials,Table3[[#This Row],[RV binom]])</f>
        <v>0</v>
      </c>
      <c r="K5687" s="1">
        <f>Table3[[#This Row],[Risk 1 Simulated occurences]]*_xlfn.LOGNORM.INV(Table3[[#This Row],[RV lognorm]],(LN(ImpLow1)+LN(ImpUp1))/2,(LN(ImpUp1)-LN(ImpLow1))/3.29)</f>
        <v>0</v>
      </c>
      <c r="L5687">
        <f>_xlfn.BINOM.INV(BinomTrials,_xlfn.GAMMA.INV(Table3[[#This Row],[RV gamma]],GammaShape2,GammaRate2)/BinomTrials,Table3[[#This Row],[RV binom]])</f>
        <v>0</v>
      </c>
      <c r="M5687" s="1">
        <f>Table3[[#This Row],[Risk 2 simulated occurences]]*_xlfn.LOGNORM.INV(Table3[[#This Row],[RV lognorm]],(LN(ImpLow2)+LN(ImpUp2))/2,(LN(ImpUp2)-LN(ImpLow2))/3.29)</f>
        <v>0</v>
      </c>
    </row>
    <row r="5688" spans="7:13">
      <c r="G5688">
        <v>0.14556365653200246</v>
      </c>
      <c r="H5688">
        <v>3.0770787052237795E-2</v>
      </c>
      <c r="I5688">
        <v>0.91597791757247315</v>
      </c>
      <c r="J5688">
        <f>_xlfn.BINOM.INV(BinomTrials,_xlfn.GAMMA.INV(Table3[[#This Row],[RV gamma]],GammaShape1,GammaRate1)/BinomTrials,Table3[[#This Row],[RV binom]])</f>
        <v>0</v>
      </c>
      <c r="K5688" s="1">
        <f>Table3[[#This Row],[Risk 1 Simulated occurences]]*_xlfn.LOGNORM.INV(Table3[[#This Row],[RV lognorm]],(LN(ImpLow1)+LN(ImpUp1))/2,(LN(ImpUp1)-LN(ImpLow1))/3.29)</f>
        <v>0</v>
      </c>
      <c r="L5688">
        <f>_xlfn.BINOM.INV(BinomTrials,_xlfn.GAMMA.INV(Table3[[#This Row],[RV gamma]],GammaShape2,GammaRate2)/BinomTrials,Table3[[#This Row],[RV binom]])</f>
        <v>0</v>
      </c>
      <c r="M5688" s="1">
        <f>Table3[[#This Row],[Risk 2 simulated occurences]]*_xlfn.LOGNORM.INV(Table3[[#This Row],[RV lognorm]],(LN(ImpLow2)+LN(ImpUp2))/2,(LN(ImpUp2)-LN(ImpLow2))/3.29)</f>
        <v>0</v>
      </c>
    </row>
    <row r="5689" spans="7:13">
      <c r="G5689">
        <v>0.4883753333652277</v>
      </c>
      <c r="H5689">
        <v>0.16461798696062435</v>
      </c>
      <c r="I5689">
        <v>0.84086064055602094</v>
      </c>
      <c r="J5689">
        <f>_xlfn.BINOM.INV(BinomTrials,_xlfn.GAMMA.INV(Table3[[#This Row],[RV gamma]],GammaShape1,GammaRate1)/BinomTrials,Table3[[#This Row],[RV binom]])</f>
        <v>0</v>
      </c>
      <c r="K5689" s="1">
        <f>Table3[[#This Row],[Risk 1 Simulated occurences]]*_xlfn.LOGNORM.INV(Table3[[#This Row],[RV lognorm]],(LN(ImpLow1)+LN(ImpUp1))/2,(LN(ImpUp1)-LN(ImpLow1))/3.29)</f>
        <v>0</v>
      </c>
      <c r="L5689">
        <f>_xlfn.BINOM.INV(BinomTrials,_xlfn.GAMMA.INV(Table3[[#This Row],[RV gamma]],GammaShape2,GammaRate2)/BinomTrials,Table3[[#This Row],[RV binom]])</f>
        <v>0</v>
      </c>
      <c r="M5689" s="1">
        <f>Table3[[#This Row],[Risk 2 simulated occurences]]*_xlfn.LOGNORM.INV(Table3[[#This Row],[RV lognorm]],(LN(ImpLow2)+LN(ImpUp2))/2,(LN(ImpUp2)-LN(ImpLow2))/3.29)</f>
        <v>0</v>
      </c>
    </row>
    <row r="5690" spans="7:13">
      <c r="G5690">
        <v>0.12422786938223424</v>
      </c>
      <c r="H5690">
        <v>0.73450684721325843</v>
      </c>
      <c r="I5690">
        <v>0.34478582504428262</v>
      </c>
      <c r="J5690">
        <f>_xlfn.BINOM.INV(BinomTrials,_xlfn.GAMMA.INV(Table3[[#This Row],[RV gamma]],GammaShape1,GammaRate1)/BinomTrials,Table3[[#This Row],[RV binom]])</f>
        <v>1</v>
      </c>
      <c r="K5690" s="1">
        <f>Table3[[#This Row],[Risk 1 Simulated occurences]]*_xlfn.LOGNORM.INV(Table3[[#This Row],[RV lognorm]],(LN(ImpLow1)+LN(ImpUp1))/2,(LN(ImpUp1)-LN(ImpLow1))/3.29)</f>
        <v>23910.615101680931</v>
      </c>
      <c r="L5690">
        <f>_xlfn.BINOM.INV(BinomTrials,_xlfn.GAMMA.INV(Table3[[#This Row],[RV gamma]],GammaShape2,GammaRate2)/BinomTrials,Table3[[#This Row],[RV binom]])</f>
        <v>0</v>
      </c>
      <c r="M5690" s="1">
        <f>Table3[[#This Row],[Risk 2 simulated occurences]]*_xlfn.LOGNORM.INV(Table3[[#This Row],[RV lognorm]],(LN(ImpLow2)+LN(ImpUp2))/2,(LN(ImpUp2)-LN(ImpLow2))/3.29)</f>
        <v>0</v>
      </c>
    </row>
    <row r="5691" spans="7:13">
      <c r="G5691">
        <v>0.89780070721069383</v>
      </c>
      <c r="H5691">
        <v>0.85658111323443298</v>
      </c>
      <c r="I5691">
        <v>0.81536151925817202</v>
      </c>
      <c r="J5691">
        <f>_xlfn.BINOM.INV(BinomTrials,_xlfn.GAMMA.INV(Table3[[#This Row],[RV gamma]],GammaShape1,GammaRate1)/BinomTrials,Table3[[#This Row],[RV binom]])</f>
        <v>1</v>
      </c>
      <c r="K5691" s="1">
        <f>Table3[[#This Row],[Risk 1 Simulated occurences]]*_xlfn.LOGNORM.INV(Table3[[#This Row],[RV lognorm]],(LN(ImpLow1)+LN(ImpUp1))/2,(LN(ImpUp1)-LN(ImpLow1))/3.29)</f>
        <v>59278.364887572759</v>
      </c>
      <c r="L5691">
        <f>_xlfn.BINOM.INV(BinomTrials,_xlfn.GAMMA.INV(Table3[[#This Row],[RV gamma]],GammaShape2,GammaRate2)/BinomTrials,Table3[[#This Row],[RV binom]])</f>
        <v>1</v>
      </c>
      <c r="M5691" s="1">
        <f>Table3[[#This Row],[Risk 2 simulated occurences]]*_xlfn.LOGNORM.INV(Table3[[#This Row],[RV lognorm]],(LN(ImpLow2)+LN(ImpUp2))/2,(LN(ImpUp2)-LN(ImpLow2))/3.29)</f>
        <v>5927836.488757289</v>
      </c>
    </row>
    <row r="5692" spans="7:13">
      <c r="G5692">
        <v>0.33648609013133035</v>
      </c>
      <c r="H5692">
        <v>0.55877013111429763</v>
      </c>
      <c r="I5692">
        <v>0.78105417209726491</v>
      </c>
      <c r="J5692">
        <f>_xlfn.BINOM.INV(BinomTrials,_xlfn.GAMMA.INV(Table3[[#This Row],[RV gamma]],GammaShape1,GammaRate1)/BinomTrials,Table3[[#This Row],[RV binom]])</f>
        <v>0</v>
      </c>
      <c r="K5692" s="1">
        <f>Table3[[#This Row],[Risk 1 Simulated occurences]]*_xlfn.LOGNORM.INV(Table3[[#This Row],[RV lognorm]],(LN(ImpLow1)+LN(ImpUp1))/2,(LN(ImpUp1)-LN(ImpLow1))/3.29)</f>
        <v>0</v>
      </c>
      <c r="L5692">
        <f>_xlfn.BINOM.INV(BinomTrials,_xlfn.GAMMA.INV(Table3[[#This Row],[RV gamma]],GammaShape2,GammaRate2)/BinomTrials,Table3[[#This Row],[RV binom]])</f>
        <v>0</v>
      </c>
      <c r="M5692" s="1">
        <f>Table3[[#This Row],[Risk 2 simulated occurences]]*_xlfn.LOGNORM.INV(Table3[[#This Row],[RV lognorm]],(LN(ImpLow2)+LN(ImpUp2))/2,(LN(ImpUp2)-LN(ImpLow2))/3.29)</f>
        <v>0</v>
      </c>
    </row>
    <row r="5693" spans="7:13">
      <c r="G5693">
        <v>0.32171683726912215</v>
      </c>
      <c r="H5693">
        <v>0.24959363799988926</v>
      </c>
      <c r="I5693">
        <v>0.17747043873065638</v>
      </c>
      <c r="J5693">
        <f>_xlfn.BINOM.INV(BinomTrials,_xlfn.GAMMA.INV(Table3[[#This Row],[RV gamma]],GammaShape1,GammaRate1)/BinomTrials,Table3[[#This Row],[RV binom]])</f>
        <v>0</v>
      </c>
      <c r="K5693" s="1">
        <f>Table3[[#This Row],[Risk 1 Simulated occurences]]*_xlfn.LOGNORM.INV(Table3[[#This Row],[RV lognorm]],(LN(ImpLow1)+LN(ImpUp1))/2,(LN(ImpUp1)-LN(ImpLow1))/3.29)</f>
        <v>0</v>
      </c>
      <c r="L5693">
        <f>_xlfn.BINOM.INV(BinomTrials,_xlfn.GAMMA.INV(Table3[[#This Row],[RV gamma]],GammaShape2,GammaRate2)/BinomTrials,Table3[[#This Row],[RV binom]])</f>
        <v>0</v>
      </c>
      <c r="M5693" s="1">
        <f>Table3[[#This Row],[Risk 2 simulated occurences]]*_xlfn.LOGNORM.INV(Table3[[#This Row],[RV lognorm]],(LN(ImpLow2)+LN(ImpUp2))/2,(LN(ImpUp2)-LN(ImpLow2))/3.29)</f>
        <v>0</v>
      </c>
    </row>
    <row r="5694" spans="7:13">
      <c r="G5694">
        <v>9.4883982136325901E-2</v>
      </c>
      <c r="H5694">
        <v>0.92027386413899892</v>
      </c>
      <c r="I5694">
        <v>0.74566374614167197</v>
      </c>
      <c r="J5694">
        <f>_xlfn.BINOM.INV(BinomTrials,_xlfn.GAMMA.INV(Table3[[#This Row],[RV gamma]],GammaShape1,GammaRate1)/BinomTrials,Table3[[#This Row],[RV binom]])</f>
        <v>1</v>
      </c>
      <c r="K5694" s="1">
        <f>Table3[[#This Row],[Risk 1 Simulated occurences]]*_xlfn.LOGNORM.INV(Table3[[#This Row],[RV lognorm]],(LN(ImpLow1)+LN(ImpUp1))/2,(LN(ImpUp1)-LN(ImpLow1))/3.29)</f>
        <v>50220.765178188623</v>
      </c>
      <c r="L5694">
        <f>_xlfn.BINOM.INV(BinomTrials,_xlfn.GAMMA.INV(Table3[[#This Row],[RV gamma]],GammaShape2,GammaRate2)/BinomTrials,Table3[[#This Row],[RV binom]])</f>
        <v>1</v>
      </c>
      <c r="M5694" s="1">
        <f>Table3[[#This Row],[Risk 2 simulated occurences]]*_xlfn.LOGNORM.INV(Table3[[#This Row],[RV lognorm]],(LN(ImpLow2)+LN(ImpUp2))/2,(LN(ImpUp2)-LN(ImpLow2))/3.29)</f>
        <v>5022076.5178188644</v>
      </c>
    </row>
    <row r="5695" spans="7:13">
      <c r="G5695">
        <v>0.71508776522944106</v>
      </c>
      <c r="H5695">
        <v>4.2834584155508587E-2</v>
      </c>
      <c r="I5695">
        <v>0.37058140308157606</v>
      </c>
      <c r="J5695">
        <f>_xlfn.BINOM.INV(BinomTrials,_xlfn.GAMMA.INV(Table3[[#This Row],[RV gamma]],GammaShape1,GammaRate1)/BinomTrials,Table3[[#This Row],[RV binom]])</f>
        <v>0</v>
      </c>
      <c r="K5695" s="1">
        <f>Table3[[#This Row],[Risk 1 Simulated occurences]]*_xlfn.LOGNORM.INV(Table3[[#This Row],[RV lognorm]],(LN(ImpLow1)+LN(ImpUp1))/2,(LN(ImpUp1)-LN(ImpLow1))/3.29)</f>
        <v>0</v>
      </c>
      <c r="L5695">
        <f>_xlfn.BINOM.INV(BinomTrials,_xlfn.GAMMA.INV(Table3[[#This Row],[RV gamma]],GammaShape2,GammaRate2)/BinomTrials,Table3[[#This Row],[RV binom]])</f>
        <v>0</v>
      </c>
      <c r="M5695" s="1">
        <f>Table3[[#This Row],[Risk 2 simulated occurences]]*_xlfn.LOGNORM.INV(Table3[[#This Row],[RV lognorm]],(LN(ImpLow2)+LN(ImpUp2))/2,(LN(ImpUp2)-LN(ImpLow2))/3.29)</f>
        <v>0</v>
      </c>
    </row>
    <row r="5696" spans="7:13">
      <c r="G5696">
        <v>0.48007021121684007</v>
      </c>
      <c r="H5696">
        <v>0.92085590163285658</v>
      </c>
      <c r="I5696">
        <v>0.36164159204887303</v>
      </c>
      <c r="J5696">
        <f>_xlfn.BINOM.INV(BinomTrials,_xlfn.GAMMA.INV(Table3[[#This Row],[RV gamma]],GammaShape1,GammaRate1)/BinomTrials,Table3[[#This Row],[RV binom]])</f>
        <v>2</v>
      </c>
      <c r="K5696" s="1">
        <f>Table3[[#This Row],[Risk 1 Simulated occurences]]*_xlfn.LOGNORM.INV(Table3[[#This Row],[RV lognorm]],(LN(ImpLow1)+LN(ImpUp1))/2,(LN(ImpUp1)-LN(ImpLow1))/3.29)</f>
        <v>49363.804167124057</v>
      </c>
      <c r="L5696">
        <f>_xlfn.BINOM.INV(BinomTrials,_xlfn.GAMMA.INV(Table3[[#This Row],[RV gamma]],GammaShape2,GammaRate2)/BinomTrials,Table3[[#This Row],[RV binom]])</f>
        <v>1</v>
      </c>
      <c r="M5696" s="1">
        <f>Table3[[#This Row],[Risk 2 simulated occurences]]*_xlfn.LOGNORM.INV(Table3[[#This Row],[RV lognorm]],(LN(ImpLow2)+LN(ImpUp2))/2,(LN(ImpUp2)-LN(ImpLow2))/3.29)</f>
        <v>2468190.208356204</v>
      </c>
    </row>
    <row r="5697" spans="7:13">
      <c r="G5697">
        <v>0.54003992143088952</v>
      </c>
      <c r="H5697">
        <v>0.82513874341973048</v>
      </c>
      <c r="I5697">
        <v>0.11023756540857142</v>
      </c>
      <c r="J5697">
        <f>_xlfn.BINOM.INV(BinomTrials,_xlfn.GAMMA.INV(Table3[[#This Row],[RV gamma]],GammaShape1,GammaRate1)/BinomTrials,Table3[[#This Row],[RV binom]])</f>
        <v>1</v>
      </c>
      <c r="K5697" s="1">
        <f>Table3[[#This Row],[Risk 1 Simulated occurences]]*_xlfn.LOGNORM.INV(Table3[[#This Row],[RV lognorm]],(LN(ImpLow1)+LN(ImpUp1))/2,(LN(ImpUp1)-LN(ImpLow1))/3.29)</f>
        <v>13414.63367092033</v>
      </c>
      <c r="L5697">
        <f>_xlfn.BINOM.INV(BinomTrials,_xlfn.GAMMA.INV(Table3[[#This Row],[RV gamma]],GammaShape2,GammaRate2)/BinomTrials,Table3[[#This Row],[RV binom]])</f>
        <v>0</v>
      </c>
      <c r="M5697" s="1">
        <f>Table3[[#This Row],[Risk 2 simulated occurences]]*_xlfn.LOGNORM.INV(Table3[[#This Row],[RV lognorm]],(LN(ImpLow2)+LN(ImpUp2))/2,(LN(ImpUp2)-LN(ImpLow2))/3.29)</f>
        <v>0</v>
      </c>
    </row>
    <row r="5698" spans="7:13">
      <c r="G5698">
        <v>0.45095948895949844</v>
      </c>
      <c r="H5698">
        <v>0.10686065540968472</v>
      </c>
      <c r="I5698">
        <v>0.76276182185987096</v>
      </c>
      <c r="J5698">
        <f>_xlfn.BINOM.INV(BinomTrials,_xlfn.GAMMA.INV(Table3[[#This Row],[RV gamma]],GammaShape1,GammaRate1)/BinomTrials,Table3[[#This Row],[RV binom]])</f>
        <v>0</v>
      </c>
      <c r="K5698" s="1">
        <f>Table3[[#This Row],[Risk 1 Simulated occurences]]*_xlfn.LOGNORM.INV(Table3[[#This Row],[RV lognorm]],(LN(ImpLow1)+LN(ImpUp1))/2,(LN(ImpUp1)-LN(ImpLow1))/3.29)</f>
        <v>0</v>
      </c>
      <c r="L5698">
        <f>_xlfn.BINOM.INV(BinomTrials,_xlfn.GAMMA.INV(Table3[[#This Row],[RV gamma]],GammaShape2,GammaRate2)/BinomTrials,Table3[[#This Row],[RV binom]])</f>
        <v>0</v>
      </c>
      <c r="M5698" s="1">
        <f>Table3[[#This Row],[Risk 2 simulated occurences]]*_xlfn.LOGNORM.INV(Table3[[#This Row],[RV lognorm]],(LN(ImpLow2)+LN(ImpUp2))/2,(LN(ImpUp2)-LN(ImpLow2))/3.29)</f>
        <v>0</v>
      </c>
    </row>
    <row r="5699" spans="7:13">
      <c r="G5699">
        <v>0.27613094229070978</v>
      </c>
      <c r="H5699">
        <v>7.0354705709197891E-3</v>
      </c>
      <c r="I5699">
        <v>0.73793999885112982</v>
      </c>
      <c r="J5699">
        <f>_xlfn.BINOM.INV(BinomTrials,_xlfn.GAMMA.INV(Table3[[#This Row],[RV gamma]],GammaShape1,GammaRate1)/BinomTrials,Table3[[#This Row],[RV binom]])</f>
        <v>0</v>
      </c>
      <c r="K5699" s="1">
        <f>Table3[[#This Row],[Risk 1 Simulated occurences]]*_xlfn.LOGNORM.INV(Table3[[#This Row],[RV lognorm]],(LN(ImpLow1)+LN(ImpUp1))/2,(LN(ImpUp1)-LN(ImpLow1))/3.29)</f>
        <v>0</v>
      </c>
      <c r="L5699">
        <f>_xlfn.BINOM.INV(BinomTrials,_xlfn.GAMMA.INV(Table3[[#This Row],[RV gamma]],GammaShape2,GammaRate2)/BinomTrials,Table3[[#This Row],[RV binom]])</f>
        <v>0</v>
      </c>
      <c r="M5699" s="1">
        <f>Table3[[#This Row],[Risk 2 simulated occurences]]*_xlfn.LOGNORM.INV(Table3[[#This Row],[RV lognorm]],(LN(ImpLow2)+LN(ImpUp2))/2,(LN(ImpUp2)-LN(ImpLow2))/3.29)</f>
        <v>0</v>
      </c>
    </row>
    <row r="5700" spans="7:13">
      <c r="G5700">
        <v>0.93274707995948714</v>
      </c>
      <c r="H5700">
        <v>0.24515388544888883</v>
      </c>
      <c r="I5700">
        <v>0.55756069093829053</v>
      </c>
      <c r="J5700">
        <f>_xlfn.BINOM.INV(BinomTrials,_xlfn.GAMMA.INV(Table3[[#This Row],[RV gamma]],GammaShape1,GammaRate1)/BinomTrials,Table3[[#This Row],[RV binom]])</f>
        <v>0</v>
      </c>
      <c r="K5700" s="1">
        <f>Table3[[#This Row],[Risk 1 Simulated occurences]]*_xlfn.LOGNORM.INV(Table3[[#This Row],[RV lognorm]],(LN(ImpLow1)+LN(ImpUp1))/2,(LN(ImpUp1)-LN(ImpLow1))/3.29)</f>
        <v>0</v>
      </c>
      <c r="L5700">
        <f>_xlfn.BINOM.INV(BinomTrials,_xlfn.GAMMA.INV(Table3[[#This Row],[RV gamma]],GammaShape2,GammaRate2)/BinomTrials,Table3[[#This Row],[RV binom]])</f>
        <v>0</v>
      </c>
      <c r="M5700" s="1">
        <f>Table3[[#This Row],[Risk 2 simulated occurences]]*_xlfn.LOGNORM.INV(Table3[[#This Row],[RV lognorm]],(LN(ImpLow2)+LN(ImpUp2))/2,(LN(ImpUp2)-LN(ImpLow2))/3.29)</f>
        <v>0</v>
      </c>
    </row>
    <row r="5701" spans="7:13">
      <c r="G5701">
        <v>0.68017287909992641</v>
      </c>
      <c r="H5701">
        <v>0.30135273947443475</v>
      </c>
      <c r="I5701">
        <v>0.92253259984894309</v>
      </c>
      <c r="J5701">
        <f>_xlfn.BINOM.INV(BinomTrials,_xlfn.GAMMA.INV(Table3[[#This Row],[RV gamma]],GammaShape1,GammaRate1)/BinomTrials,Table3[[#This Row],[RV binom]])</f>
        <v>0</v>
      </c>
      <c r="K5701" s="1">
        <f>Table3[[#This Row],[Risk 1 Simulated occurences]]*_xlfn.LOGNORM.INV(Table3[[#This Row],[RV lognorm]],(LN(ImpLow1)+LN(ImpUp1))/2,(LN(ImpUp1)-LN(ImpLow1))/3.29)</f>
        <v>0</v>
      </c>
      <c r="L5701">
        <f>_xlfn.BINOM.INV(BinomTrials,_xlfn.GAMMA.INV(Table3[[#This Row],[RV gamma]],GammaShape2,GammaRate2)/BinomTrials,Table3[[#This Row],[RV binom]])</f>
        <v>0</v>
      </c>
      <c r="M5701" s="1">
        <f>Table3[[#This Row],[Risk 2 simulated occurences]]*_xlfn.LOGNORM.INV(Table3[[#This Row],[RV lognorm]],(LN(ImpLow2)+LN(ImpUp2))/2,(LN(ImpUp2)-LN(ImpLow2))/3.29)</f>
        <v>0</v>
      </c>
    </row>
    <row r="5702" spans="7:13">
      <c r="G5702">
        <v>0.66557903246282557</v>
      </c>
      <c r="H5702">
        <v>0.83549234682484175</v>
      </c>
      <c r="I5702">
        <v>5.4056611868579223E-3</v>
      </c>
      <c r="J5702">
        <f>_xlfn.BINOM.INV(BinomTrials,_xlfn.GAMMA.INV(Table3[[#This Row],[RV gamma]],GammaShape1,GammaRate1)/BinomTrials,Table3[[#This Row],[RV binom]])</f>
        <v>1</v>
      </c>
      <c r="K5702" s="1">
        <f>Table3[[#This Row],[Risk 1 Simulated occurences]]*_xlfn.LOGNORM.INV(Table3[[#This Row],[RV lognorm]],(LN(ImpLow1)+LN(ImpUp1))/2,(LN(ImpUp1)-LN(ImpLow1))/3.29)</f>
        <v>5312.6027050205703</v>
      </c>
      <c r="L5702">
        <f>_xlfn.BINOM.INV(BinomTrials,_xlfn.GAMMA.INV(Table3[[#This Row],[RV gamma]],GammaShape2,GammaRate2)/BinomTrials,Table3[[#This Row],[RV binom]])</f>
        <v>1</v>
      </c>
      <c r="M5702" s="1">
        <f>Table3[[#This Row],[Risk 2 simulated occurences]]*_xlfn.LOGNORM.INV(Table3[[#This Row],[RV lognorm]],(LN(ImpLow2)+LN(ImpUp2))/2,(LN(ImpUp2)-LN(ImpLow2))/3.29)</f>
        <v>531260.27050205634</v>
      </c>
    </row>
    <row r="5703" spans="7:13">
      <c r="G5703">
        <v>0.38679860270898725</v>
      </c>
      <c r="H5703">
        <v>0.11987308511504581</v>
      </c>
      <c r="I5703">
        <v>0.85294756752110434</v>
      </c>
      <c r="J5703">
        <f>_xlfn.BINOM.INV(BinomTrials,_xlfn.GAMMA.INV(Table3[[#This Row],[RV gamma]],GammaShape1,GammaRate1)/BinomTrials,Table3[[#This Row],[RV binom]])</f>
        <v>0</v>
      </c>
      <c r="K5703" s="1">
        <f>Table3[[#This Row],[Risk 1 Simulated occurences]]*_xlfn.LOGNORM.INV(Table3[[#This Row],[RV lognorm]],(LN(ImpLow1)+LN(ImpUp1))/2,(LN(ImpUp1)-LN(ImpLow1))/3.29)</f>
        <v>0</v>
      </c>
      <c r="L5703">
        <f>_xlfn.BINOM.INV(BinomTrials,_xlfn.GAMMA.INV(Table3[[#This Row],[RV gamma]],GammaShape2,GammaRate2)/BinomTrials,Table3[[#This Row],[RV binom]])</f>
        <v>0</v>
      </c>
      <c r="M5703" s="1">
        <f>Table3[[#This Row],[Risk 2 simulated occurences]]*_xlfn.LOGNORM.INV(Table3[[#This Row],[RV lognorm]],(LN(ImpLow2)+LN(ImpUp2))/2,(LN(ImpUp2)-LN(ImpLow2))/3.29)</f>
        <v>0</v>
      </c>
    </row>
    <row r="5704" spans="7:13">
      <c r="G5704">
        <v>0.92411572994855962</v>
      </c>
      <c r="H5704">
        <v>0.70694152857500203</v>
      </c>
      <c r="I5704">
        <v>0.48976732720144434</v>
      </c>
      <c r="J5704">
        <f>_xlfn.BINOM.INV(BinomTrials,_xlfn.GAMMA.INV(Table3[[#This Row],[RV gamma]],GammaShape1,GammaRate1)/BinomTrials,Table3[[#This Row],[RV binom]])</f>
        <v>1</v>
      </c>
      <c r="K5704" s="1">
        <f>Table3[[#This Row],[Risk 1 Simulated occurences]]*_xlfn.LOGNORM.INV(Table3[[#This Row],[RV lognorm]],(LN(ImpLow1)+LN(ImpUp1))/2,(LN(ImpUp1)-LN(ImpLow1))/3.29)</f>
        <v>31060.106622270272</v>
      </c>
      <c r="L5704">
        <f>_xlfn.BINOM.INV(BinomTrials,_xlfn.GAMMA.INV(Table3[[#This Row],[RV gamma]],GammaShape2,GammaRate2)/BinomTrials,Table3[[#This Row],[RV binom]])</f>
        <v>0</v>
      </c>
      <c r="M5704" s="1">
        <f>Table3[[#This Row],[Risk 2 simulated occurences]]*_xlfn.LOGNORM.INV(Table3[[#This Row],[RV lognorm]],(LN(ImpLow2)+LN(ImpUp2))/2,(LN(ImpUp2)-LN(ImpLow2))/3.29)</f>
        <v>0</v>
      </c>
    </row>
    <row r="5705" spans="7:13">
      <c r="G5705">
        <v>0.61307324544204089</v>
      </c>
      <c r="H5705">
        <v>0.56627076005855148</v>
      </c>
      <c r="I5705">
        <v>0.51946827467506207</v>
      </c>
      <c r="J5705">
        <f>_xlfn.BINOM.INV(BinomTrials,_xlfn.GAMMA.INV(Table3[[#This Row],[RV gamma]],GammaShape1,GammaRate1)/BinomTrials,Table3[[#This Row],[RV binom]])</f>
        <v>0</v>
      </c>
      <c r="K5705" s="1">
        <f>Table3[[#This Row],[Risk 1 Simulated occurences]]*_xlfn.LOGNORM.INV(Table3[[#This Row],[RV lognorm]],(LN(ImpLow1)+LN(ImpUp1))/2,(LN(ImpUp1)-LN(ImpLow1))/3.29)</f>
        <v>0</v>
      </c>
      <c r="L5705">
        <f>_xlfn.BINOM.INV(BinomTrials,_xlfn.GAMMA.INV(Table3[[#This Row],[RV gamma]],GammaShape2,GammaRate2)/BinomTrials,Table3[[#This Row],[RV binom]])</f>
        <v>0</v>
      </c>
      <c r="M5705" s="1">
        <f>Table3[[#This Row],[Risk 2 simulated occurences]]*_xlfn.LOGNORM.INV(Table3[[#This Row],[RV lognorm]],(LN(ImpLow2)+LN(ImpUp2))/2,(LN(ImpUp2)-LN(ImpLow2))/3.29)</f>
        <v>0</v>
      </c>
    </row>
    <row r="5706" spans="7:13">
      <c r="G5706">
        <v>0.92203614438047454</v>
      </c>
      <c r="H5706">
        <v>0.31266430407420931</v>
      </c>
      <c r="I5706">
        <v>0.70329246376794408</v>
      </c>
      <c r="J5706">
        <f>_xlfn.BINOM.INV(BinomTrials,_xlfn.GAMMA.INV(Table3[[#This Row],[RV gamma]],GammaShape1,GammaRate1)/BinomTrials,Table3[[#This Row],[RV binom]])</f>
        <v>0</v>
      </c>
      <c r="K5706" s="1">
        <f>Table3[[#This Row],[Risk 1 Simulated occurences]]*_xlfn.LOGNORM.INV(Table3[[#This Row],[RV lognorm]],(LN(ImpLow1)+LN(ImpUp1))/2,(LN(ImpUp1)-LN(ImpLow1))/3.29)</f>
        <v>0</v>
      </c>
      <c r="L5706">
        <f>_xlfn.BINOM.INV(BinomTrials,_xlfn.GAMMA.INV(Table3[[#This Row],[RV gamma]],GammaShape2,GammaRate2)/BinomTrials,Table3[[#This Row],[RV binom]])</f>
        <v>0</v>
      </c>
      <c r="M5706" s="1">
        <f>Table3[[#This Row],[Risk 2 simulated occurences]]*_xlfn.LOGNORM.INV(Table3[[#This Row],[RV lognorm]],(LN(ImpLow2)+LN(ImpUp2))/2,(LN(ImpUp2)-LN(ImpLow2))/3.29)</f>
        <v>0</v>
      </c>
    </row>
    <row r="5707" spans="7:13">
      <c r="G5707">
        <v>0.66147860263543135</v>
      </c>
      <c r="H5707">
        <v>0.94895857523612615</v>
      </c>
      <c r="I5707">
        <v>0.23643854783682086</v>
      </c>
      <c r="J5707">
        <f>_xlfn.BINOM.INV(BinomTrials,_xlfn.GAMMA.INV(Table3[[#This Row],[RV gamma]],GammaShape1,GammaRate1)/BinomTrials,Table3[[#This Row],[RV binom]])</f>
        <v>2</v>
      </c>
      <c r="K5707" s="1">
        <f>Table3[[#This Row],[Risk 1 Simulated occurences]]*_xlfn.LOGNORM.INV(Table3[[#This Row],[RV lognorm]],(LN(ImpLow1)+LN(ImpUp1))/2,(LN(ImpUp1)-LN(ImpLow1))/3.29)</f>
        <v>38269.427913506057</v>
      </c>
      <c r="L5707">
        <f>_xlfn.BINOM.INV(BinomTrials,_xlfn.GAMMA.INV(Table3[[#This Row],[RV gamma]],GammaShape2,GammaRate2)/BinomTrials,Table3[[#This Row],[RV binom]])</f>
        <v>1</v>
      </c>
      <c r="M5707" s="1">
        <f>Table3[[#This Row],[Risk 2 simulated occurences]]*_xlfn.LOGNORM.INV(Table3[[#This Row],[RV lognorm]],(LN(ImpLow2)+LN(ImpUp2))/2,(LN(ImpUp2)-LN(ImpLow2))/3.29)</f>
        <v>1913471.3956753036</v>
      </c>
    </row>
    <row r="5708" spans="7:13">
      <c r="G5708">
        <v>0.47087449369527146</v>
      </c>
      <c r="H5708">
        <v>0.1467739935716493</v>
      </c>
      <c r="I5708">
        <v>0.8226734934480272</v>
      </c>
      <c r="J5708">
        <f>_xlfn.BINOM.INV(BinomTrials,_xlfn.GAMMA.INV(Table3[[#This Row],[RV gamma]],GammaShape1,GammaRate1)/BinomTrials,Table3[[#This Row],[RV binom]])</f>
        <v>0</v>
      </c>
      <c r="K5708" s="1">
        <f>Table3[[#This Row],[Risk 1 Simulated occurences]]*_xlfn.LOGNORM.INV(Table3[[#This Row],[RV lognorm]],(LN(ImpLow1)+LN(ImpUp1))/2,(LN(ImpUp1)-LN(ImpLow1))/3.29)</f>
        <v>0</v>
      </c>
      <c r="L5708">
        <f>_xlfn.BINOM.INV(BinomTrials,_xlfn.GAMMA.INV(Table3[[#This Row],[RV gamma]],GammaShape2,GammaRate2)/BinomTrials,Table3[[#This Row],[RV binom]])</f>
        <v>0</v>
      </c>
      <c r="M5708" s="1">
        <f>Table3[[#This Row],[Risk 2 simulated occurences]]*_xlfn.LOGNORM.INV(Table3[[#This Row],[RV lognorm]],(LN(ImpLow2)+LN(ImpUp2))/2,(LN(ImpUp2)-LN(ImpLow2))/3.29)</f>
        <v>0</v>
      </c>
    </row>
    <row r="5709" spans="7:13">
      <c r="G5709">
        <v>0.98761553642694633</v>
      </c>
      <c r="H5709">
        <v>0.83050995870982758</v>
      </c>
      <c r="I5709">
        <v>0.67340438099270894</v>
      </c>
      <c r="J5709">
        <f>_xlfn.BINOM.INV(BinomTrials,_xlfn.GAMMA.INV(Table3[[#This Row],[RV gamma]],GammaShape1,GammaRate1)/BinomTrials,Table3[[#This Row],[RV binom]])</f>
        <v>2</v>
      </c>
      <c r="K5709" s="1">
        <f>Table3[[#This Row],[Risk 1 Simulated occurences]]*_xlfn.LOGNORM.INV(Table3[[#This Row],[RV lognorm]],(LN(ImpLow1)+LN(ImpUp1))/2,(LN(ImpUp1)-LN(ImpLow1))/3.29)</f>
        <v>86617.464618032187</v>
      </c>
      <c r="L5709">
        <f>_xlfn.BINOM.INV(BinomTrials,_xlfn.GAMMA.INV(Table3[[#This Row],[RV gamma]],GammaShape2,GammaRate2)/BinomTrials,Table3[[#This Row],[RV binom]])</f>
        <v>1</v>
      </c>
      <c r="M5709" s="1">
        <f>Table3[[#This Row],[Risk 2 simulated occurences]]*_xlfn.LOGNORM.INV(Table3[[#This Row],[RV lognorm]],(LN(ImpLow2)+LN(ImpUp2))/2,(LN(ImpUp2)-LN(ImpLow2))/3.29)</f>
        <v>4330873.230901611</v>
      </c>
    </row>
    <row r="5710" spans="7:13">
      <c r="G5710">
        <v>0.8543207276865471</v>
      </c>
      <c r="H5710">
        <v>0.38087603607255782</v>
      </c>
      <c r="I5710">
        <v>0.90743134445856855</v>
      </c>
      <c r="J5710">
        <f>_xlfn.BINOM.INV(BinomTrials,_xlfn.GAMMA.INV(Table3[[#This Row],[RV gamma]],GammaShape1,GammaRate1)/BinomTrials,Table3[[#This Row],[RV binom]])</f>
        <v>0</v>
      </c>
      <c r="K5710" s="1">
        <f>Table3[[#This Row],[Risk 1 Simulated occurences]]*_xlfn.LOGNORM.INV(Table3[[#This Row],[RV lognorm]],(LN(ImpLow1)+LN(ImpUp1))/2,(LN(ImpUp1)-LN(ImpLow1))/3.29)</f>
        <v>0</v>
      </c>
      <c r="L5710">
        <f>_xlfn.BINOM.INV(BinomTrials,_xlfn.GAMMA.INV(Table3[[#This Row],[RV gamma]],GammaShape2,GammaRate2)/BinomTrials,Table3[[#This Row],[RV binom]])</f>
        <v>0</v>
      </c>
      <c r="M5710" s="1">
        <f>Table3[[#This Row],[Risk 2 simulated occurences]]*_xlfn.LOGNORM.INV(Table3[[#This Row],[RV lognorm]],(LN(ImpLow2)+LN(ImpUp2))/2,(LN(ImpUp2)-LN(ImpLow2))/3.29)</f>
        <v>0</v>
      </c>
    </row>
    <row r="5711" spans="7:13">
      <c r="G5711">
        <v>0.56847022779680334</v>
      </c>
      <c r="H5711">
        <v>0.38353827147909358</v>
      </c>
      <c r="I5711">
        <v>0.19860631516138386</v>
      </c>
      <c r="J5711">
        <f>_xlfn.BINOM.INV(BinomTrials,_xlfn.GAMMA.INV(Table3[[#This Row],[RV gamma]],GammaShape1,GammaRate1)/BinomTrials,Table3[[#This Row],[RV binom]])</f>
        <v>0</v>
      </c>
      <c r="K5711" s="1">
        <f>Table3[[#This Row],[Risk 1 Simulated occurences]]*_xlfn.LOGNORM.INV(Table3[[#This Row],[RV lognorm]],(LN(ImpLow1)+LN(ImpUp1))/2,(LN(ImpUp1)-LN(ImpLow1))/3.29)</f>
        <v>0</v>
      </c>
      <c r="L5711">
        <f>_xlfn.BINOM.INV(BinomTrials,_xlfn.GAMMA.INV(Table3[[#This Row],[RV gamma]],GammaShape2,GammaRate2)/BinomTrials,Table3[[#This Row],[RV binom]])</f>
        <v>0</v>
      </c>
      <c r="M5711" s="1">
        <f>Table3[[#This Row],[Risk 2 simulated occurences]]*_xlfn.LOGNORM.INV(Table3[[#This Row],[RV lognorm]],(LN(ImpLow2)+LN(ImpUp2))/2,(LN(ImpUp2)-LN(ImpLow2))/3.29)</f>
        <v>0</v>
      </c>
    </row>
    <row r="5712" spans="7:13">
      <c r="G5712">
        <v>0.27911858087364516</v>
      </c>
      <c r="H5712">
        <v>0.1277287491260696</v>
      </c>
      <c r="I5712">
        <v>0.97633891737849399</v>
      </c>
      <c r="J5712">
        <f>_xlfn.BINOM.INV(BinomTrials,_xlfn.GAMMA.INV(Table3[[#This Row],[RV gamma]],GammaShape1,GammaRate1)/BinomTrials,Table3[[#This Row],[RV binom]])</f>
        <v>0</v>
      </c>
      <c r="K5712" s="1">
        <f>Table3[[#This Row],[Risk 1 Simulated occurences]]*_xlfn.LOGNORM.INV(Table3[[#This Row],[RV lognorm]],(LN(ImpLow1)+LN(ImpUp1))/2,(LN(ImpUp1)-LN(ImpLow1))/3.29)</f>
        <v>0</v>
      </c>
      <c r="L5712">
        <f>_xlfn.BINOM.INV(BinomTrials,_xlfn.GAMMA.INV(Table3[[#This Row],[RV gamma]],GammaShape2,GammaRate2)/BinomTrials,Table3[[#This Row],[RV binom]])</f>
        <v>0</v>
      </c>
      <c r="M5712" s="1">
        <f>Table3[[#This Row],[Risk 2 simulated occurences]]*_xlfn.LOGNORM.INV(Table3[[#This Row],[RV lognorm]],(LN(ImpLow2)+LN(ImpUp2))/2,(LN(ImpUp2)-LN(ImpLow2))/3.29)</f>
        <v>0</v>
      </c>
    </row>
    <row r="5713" spans="7:13">
      <c r="G5713">
        <v>0.14598874335456116</v>
      </c>
      <c r="H5713">
        <v>0.7370865618517094</v>
      </c>
      <c r="I5713">
        <v>0.32818438034885766</v>
      </c>
      <c r="J5713">
        <f>_xlfn.BINOM.INV(BinomTrials,_xlfn.GAMMA.INV(Table3[[#This Row],[RV gamma]],GammaShape1,GammaRate1)/BinomTrials,Table3[[#This Row],[RV binom]])</f>
        <v>1</v>
      </c>
      <c r="K5713" s="1">
        <f>Table3[[#This Row],[Risk 1 Simulated occurences]]*_xlfn.LOGNORM.INV(Table3[[#This Row],[RV lognorm]],(LN(ImpLow1)+LN(ImpUp1))/2,(LN(ImpUp1)-LN(ImpLow1))/3.29)</f>
        <v>23161.263793825361</v>
      </c>
      <c r="L5713">
        <f>_xlfn.BINOM.INV(BinomTrials,_xlfn.GAMMA.INV(Table3[[#This Row],[RV gamma]],GammaShape2,GammaRate2)/BinomTrials,Table3[[#This Row],[RV binom]])</f>
        <v>0</v>
      </c>
      <c r="M5713" s="1">
        <f>Table3[[#This Row],[Risk 2 simulated occurences]]*_xlfn.LOGNORM.INV(Table3[[#This Row],[RV lognorm]],(LN(ImpLow2)+LN(ImpUp2))/2,(LN(ImpUp2)-LN(ImpLow2))/3.29)</f>
        <v>0</v>
      </c>
    </row>
    <row r="5714" spans="7:13">
      <c r="G5714">
        <v>0.63280956010930689</v>
      </c>
      <c r="H5714">
        <v>0.21384504168007756</v>
      </c>
      <c r="I5714">
        <v>0.79488052325084835</v>
      </c>
      <c r="J5714">
        <f>_xlfn.BINOM.INV(BinomTrials,_xlfn.GAMMA.INV(Table3[[#This Row],[RV gamma]],GammaShape1,GammaRate1)/BinomTrials,Table3[[#This Row],[RV binom]])</f>
        <v>0</v>
      </c>
      <c r="K5714" s="1">
        <f>Table3[[#This Row],[Risk 1 Simulated occurences]]*_xlfn.LOGNORM.INV(Table3[[#This Row],[RV lognorm]],(LN(ImpLow1)+LN(ImpUp1))/2,(LN(ImpUp1)-LN(ImpLow1))/3.29)</f>
        <v>0</v>
      </c>
      <c r="L5714">
        <f>_xlfn.BINOM.INV(BinomTrials,_xlfn.GAMMA.INV(Table3[[#This Row],[RV gamma]],GammaShape2,GammaRate2)/BinomTrials,Table3[[#This Row],[RV binom]])</f>
        <v>0</v>
      </c>
      <c r="M5714" s="1">
        <f>Table3[[#This Row],[Risk 2 simulated occurences]]*_xlfn.LOGNORM.INV(Table3[[#This Row],[RV lognorm]],(LN(ImpLow2)+LN(ImpUp2))/2,(LN(ImpUp2)-LN(ImpLow2))/3.29)</f>
        <v>0</v>
      </c>
    </row>
    <row r="5715" spans="7:13">
      <c r="G5715">
        <v>0.63027675712028364</v>
      </c>
      <c r="H5715">
        <v>9.3615517063818654E-2</v>
      </c>
      <c r="I5715">
        <v>0.55695427700735367</v>
      </c>
      <c r="J5715">
        <f>_xlfn.BINOM.INV(BinomTrials,_xlfn.GAMMA.INV(Table3[[#This Row],[RV gamma]],GammaShape1,GammaRate1)/BinomTrials,Table3[[#This Row],[RV binom]])</f>
        <v>0</v>
      </c>
      <c r="K5715" s="1">
        <f>Table3[[#This Row],[Risk 1 Simulated occurences]]*_xlfn.LOGNORM.INV(Table3[[#This Row],[RV lognorm]],(LN(ImpLow1)+LN(ImpUp1))/2,(LN(ImpUp1)-LN(ImpLow1))/3.29)</f>
        <v>0</v>
      </c>
      <c r="L5715">
        <f>_xlfn.BINOM.INV(BinomTrials,_xlfn.GAMMA.INV(Table3[[#This Row],[RV gamma]],GammaShape2,GammaRate2)/BinomTrials,Table3[[#This Row],[RV binom]])</f>
        <v>0</v>
      </c>
      <c r="M5715" s="1">
        <f>Table3[[#This Row],[Risk 2 simulated occurences]]*_xlfn.LOGNORM.INV(Table3[[#This Row],[RV lognorm]],(LN(ImpLow2)+LN(ImpUp2))/2,(LN(ImpUp2)-LN(ImpLow2))/3.29)</f>
        <v>0</v>
      </c>
    </row>
    <row r="5716" spans="7:13">
      <c r="G5716">
        <v>6.1456920607693921E-2</v>
      </c>
      <c r="H5716">
        <v>0.39599529160000163</v>
      </c>
      <c r="I5716">
        <v>0.73053366259230934</v>
      </c>
      <c r="J5716">
        <f>_xlfn.BINOM.INV(BinomTrials,_xlfn.GAMMA.INV(Table3[[#This Row],[RV gamma]],GammaShape1,GammaRate1)/BinomTrials,Table3[[#This Row],[RV binom]])</f>
        <v>0</v>
      </c>
      <c r="K5716" s="1">
        <f>Table3[[#This Row],[Risk 1 Simulated occurences]]*_xlfn.LOGNORM.INV(Table3[[#This Row],[RV lognorm]],(LN(ImpLow1)+LN(ImpUp1))/2,(LN(ImpUp1)-LN(ImpLow1))/3.29)</f>
        <v>0</v>
      </c>
      <c r="L5716">
        <f>_xlfn.BINOM.INV(BinomTrials,_xlfn.GAMMA.INV(Table3[[#This Row],[RV gamma]],GammaShape2,GammaRate2)/BinomTrials,Table3[[#This Row],[RV binom]])</f>
        <v>0</v>
      </c>
      <c r="M5716" s="1">
        <f>Table3[[#This Row],[Risk 2 simulated occurences]]*_xlfn.LOGNORM.INV(Table3[[#This Row],[RV lognorm]],(LN(ImpLow2)+LN(ImpUp2))/2,(LN(ImpUp2)-LN(ImpLow2))/3.29)</f>
        <v>0</v>
      </c>
    </row>
    <row r="5717" spans="7:13">
      <c r="G5717">
        <v>0.90646465351174799</v>
      </c>
      <c r="H5717">
        <v>0.49286592122766465</v>
      </c>
      <c r="I5717">
        <v>7.9267188943581285E-2</v>
      </c>
      <c r="J5717">
        <f>_xlfn.BINOM.INV(BinomTrials,_xlfn.GAMMA.INV(Table3[[#This Row],[RV gamma]],GammaShape1,GammaRate1)/BinomTrials,Table3[[#This Row],[RV binom]])</f>
        <v>0</v>
      </c>
      <c r="K5717" s="1">
        <f>Table3[[#This Row],[Risk 1 Simulated occurences]]*_xlfn.LOGNORM.INV(Table3[[#This Row],[RV lognorm]],(LN(ImpLow1)+LN(ImpUp1))/2,(LN(ImpUp1)-LN(ImpLow1))/3.29)</f>
        <v>0</v>
      </c>
      <c r="L5717">
        <f>_xlfn.BINOM.INV(BinomTrials,_xlfn.GAMMA.INV(Table3[[#This Row],[RV gamma]],GammaShape2,GammaRate2)/BinomTrials,Table3[[#This Row],[RV binom]])</f>
        <v>0</v>
      </c>
      <c r="M5717" s="1">
        <f>Table3[[#This Row],[Risk 2 simulated occurences]]*_xlfn.LOGNORM.INV(Table3[[#This Row],[RV lognorm]],(LN(ImpLow2)+LN(ImpUp2))/2,(LN(ImpUp2)-LN(ImpLow2))/3.29)</f>
        <v>0</v>
      </c>
    </row>
    <row r="5718" spans="7:13">
      <c r="G5718">
        <v>0.95143157194900863</v>
      </c>
      <c r="H5718">
        <v>0.59753807335977349</v>
      </c>
      <c r="I5718">
        <v>0.24364457477053841</v>
      </c>
      <c r="J5718">
        <f>_xlfn.BINOM.INV(BinomTrials,_xlfn.GAMMA.INV(Table3[[#This Row],[RV gamma]],GammaShape1,GammaRate1)/BinomTrials,Table3[[#This Row],[RV binom]])</f>
        <v>1</v>
      </c>
      <c r="K5718" s="1">
        <f>Table3[[#This Row],[Risk 1 Simulated occurences]]*_xlfn.LOGNORM.INV(Table3[[#This Row],[RV lognorm]],(LN(ImpLow1)+LN(ImpUp1))/2,(LN(ImpUp1)-LN(ImpLow1))/3.29)</f>
        <v>19447.653297577803</v>
      </c>
      <c r="L5718">
        <f>_xlfn.BINOM.INV(BinomTrials,_xlfn.GAMMA.INV(Table3[[#This Row],[RV gamma]],GammaShape2,GammaRate2)/BinomTrials,Table3[[#This Row],[RV binom]])</f>
        <v>0</v>
      </c>
      <c r="M5718" s="1">
        <f>Table3[[#This Row],[Risk 2 simulated occurences]]*_xlfn.LOGNORM.INV(Table3[[#This Row],[RV lognorm]],(LN(ImpLow2)+LN(ImpUp2))/2,(LN(ImpUp2)-LN(ImpLow2))/3.29)</f>
        <v>0</v>
      </c>
    </row>
    <row r="5719" spans="7:13">
      <c r="G5719">
        <v>0.71042974698842953</v>
      </c>
      <c r="H5719">
        <v>0.82239895771369287</v>
      </c>
      <c r="I5719">
        <v>0.9343681684389562</v>
      </c>
      <c r="J5719">
        <f>_xlfn.BINOM.INV(BinomTrials,_xlfn.GAMMA.INV(Table3[[#This Row],[RV gamma]],GammaShape1,GammaRate1)/BinomTrials,Table3[[#This Row],[RV binom]])</f>
        <v>1</v>
      </c>
      <c r="K5719" s="1">
        <f>Table3[[#This Row],[Risk 1 Simulated occurences]]*_xlfn.LOGNORM.INV(Table3[[#This Row],[RV lognorm]],(LN(ImpLow1)+LN(ImpUp1))/2,(LN(ImpUp1)-LN(ImpLow1))/3.29)</f>
        <v>90929.41341029598</v>
      </c>
      <c r="L5719">
        <f>_xlfn.BINOM.INV(BinomTrials,_xlfn.GAMMA.INV(Table3[[#This Row],[RV gamma]],GammaShape2,GammaRate2)/BinomTrials,Table3[[#This Row],[RV binom]])</f>
        <v>0</v>
      </c>
      <c r="M5719" s="1">
        <f>Table3[[#This Row],[Risk 2 simulated occurences]]*_xlfn.LOGNORM.INV(Table3[[#This Row],[RV lognorm]],(LN(ImpLow2)+LN(ImpUp2))/2,(LN(ImpUp2)-LN(ImpLow2))/3.29)</f>
        <v>0</v>
      </c>
    </row>
    <row r="5720" spans="7:13">
      <c r="G5720">
        <v>0.19275763453578465</v>
      </c>
      <c r="H5720">
        <v>5.928229403648632E-2</v>
      </c>
      <c r="I5720">
        <v>0.925806953537188</v>
      </c>
      <c r="J5720">
        <f>_xlfn.BINOM.INV(BinomTrials,_xlfn.GAMMA.INV(Table3[[#This Row],[RV gamma]],GammaShape1,GammaRate1)/BinomTrials,Table3[[#This Row],[RV binom]])</f>
        <v>0</v>
      </c>
      <c r="K5720" s="1">
        <f>Table3[[#This Row],[Risk 1 Simulated occurences]]*_xlfn.LOGNORM.INV(Table3[[#This Row],[RV lognorm]],(LN(ImpLow1)+LN(ImpUp1))/2,(LN(ImpUp1)-LN(ImpLow1))/3.29)</f>
        <v>0</v>
      </c>
      <c r="L5720">
        <f>_xlfn.BINOM.INV(BinomTrials,_xlfn.GAMMA.INV(Table3[[#This Row],[RV gamma]],GammaShape2,GammaRate2)/BinomTrials,Table3[[#This Row],[RV binom]])</f>
        <v>0</v>
      </c>
      <c r="M5720" s="1">
        <f>Table3[[#This Row],[Risk 2 simulated occurences]]*_xlfn.LOGNORM.INV(Table3[[#This Row],[RV lognorm]],(LN(ImpLow2)+LN(ImpUp2))/2,(LN(ImpUp2)-LN(ImpLow2))/3.29)</f>
        <v>0</v>
      </c>
    </row>
    <row r="5721" spans="7:13">
      <c r="G5721">
        <v>0.67756364293283022</v>
      </c>
      <c r="H5721">
        <v>0.35751587122563078</v>
      </c>
      <c r="I5721">
        <v>3.74680995184314E-2</v>
      </c>
      <c r="J5721">
        <f>_xlfn.BINOM.INV(BinomTrials,_xlfn.GAMMA.INV(Table3[[#This Row],[RV gamma]],GammaShape1,GammaRate1)/BinomTrials,Table3[[#This Row],[RV binom]])</f>
        <v>0</v>
      </c>
      <c r="K5721" s="1">
        <f>Table3[[#This Row],[Risk 1 Simulated occurences]]*_xlfn.LOGNORM.INV(Table3[[#This Row],[RV lognorm]],(LN(ImpLow1)+LN(ImpUp1))/2,(LN(ImpUp1)-LN(ImpLow1))/3.29)</f>
        <v>0</v>
      </c>
      <c r="L5721">
        <f>_xlfn.BINOM.INV(BinomTrials,_xlfn.GAMMA.INV(Table3[[#This Row],[RV gamma]],GammaShape2,GammaRate2)/BinomTrials,Table3[[#This Row],[RV binom]])</f>
        <v>0</v>
      </c>
      <c r="M5721" s="1">
        <f>Table3[[#This Row],[Risk 2 simulated occurences]]*_xlfn.LOGNORM.INV(Table3[[#This Row],[RV lognorm]],(LN(ImpLow2)+LN(ImpUp2))/2,(LN(ImpUp2)-LN(ImpLow2))/3.29)</f>
        <v>0</v>
      </c>
    </row>
    <row r="5722" spans="7:13">
      <c r="G5722">
        <v>0.8121467720773754</v>
      </c>
      <c r="H5722">
        <v>0.76924768917693187</v>
      </c>
      <c r="I5722">
        <v>0.72634860627648823</v>
      </c>
      <c r="J5722">
        <f>_xlfn.BINOM.INV(BinomTrials,_xlfn.GAMMA.INV(Table3[[#This Row],[RV gamma]],GammaShape1,GammaRate1)/BinomTrials,Table3[[#This Row],[RV binom]])</f>
        <v>1</v>
      </c>
      <c r="K5722" s="1">
        <f>Table3[[#This Row],[Risk 1 Simulated occurences]]*_xlfn.LOGNORM.INV(Table3[[#This Row],[RV lognorm]],(LN(ImpLow1)+LN(ImpUp1))/2,(LN(ImpUp1)-LN(ImpLow1))/3.29)</f>
        <v>48185.900784768332</v>
      </c>
      <c r="L5722">
        <f>_xlfn.BINOM.INV(BinomTrials,_xlfn.GAMMA.INV(Table3[[#This Row],[RV gamma]],GammaShape2,GammaRate2)/BinomTrials,Table3[[#This Row],[RV binom]])</f>
        <v>0</v>
      </c>
      <c r="M5722" s="1">
        <f>Table3[[#This Row],[Risk 2 simulated occurences]]*_xlfn.LOGNORM.INV(Table3[[#This Row],[RV lognorm]],(LN(ImpLow2)+LN(ImpUp2))/2,(LN(ImpUp2)-LN(ImpLow2))/3.29)</f>
        <v>0</v>
      </c>
    </row>
    <row r="5723" spans="7:13">
      <c r="G5723">
        <v>0.75079830444920725</v>
      </c>
      <c r="H5723">
        <v>0.74591199669330943</v>
      </c>
      <c r="I5723">
        <v>0.7410256889374115</v>
      </c>
      <c r="J5723">
        <f>_xlfn.BINOM.INV(BinomTrials,_xlfn.GAMMA.INV(Table3[[#This Row],[RV gamma]],GammaShape1,GammaRate1)/BinomTrials,Table3[[#This Row],[RV binom]])</f>
        <v>1</v>
      </c>
      <c r="K5723" s="1">
        <f>Table3[[#This Row],[Risk 1 Simulated occurences]]*_xlfn.LOGNORM.INV(Table3[[#This Row],[RV lognorm]],(LN(ImpLow1)+LN(ImpUp1))/2,(LN(ImpUp1)-LN(ImpLow1))/3.29)</f>
        <v>49717.334182670857</v>
      </c>
      <c r="L5723">
        <f>_xlfn.BINOM.INV(BinomTrials,_xlfn.GAMMA.INV(Table3[[#This Row],[RV gamma]],GammaShape2,GammaRate2)/BinomTrials,Table3[[#This Row],[RV binom]])</f>
        <v>0</v>
      </c>
      <c r="M5723" s="1">
        <f>Table3[[#This Row],[Risk 2 simulated occurences]]*_xlfn.LOGNORM.INV(Table3[[#This Row],[RV lognorm]],(LN(ImpLow2)+LN(ImpUp2))/2,(LN(ImpUp2)-LN(ImpLow2))/3.29)</f>
        <v>0</v>
      </c>
    </row>
    <row r="5724" spans="7:13">
      <c r="G5724">
        <v>0.66710287782694344</v>
      </c>
      <c r="H5724">
        <v>0.5429284244510012</v>
      </c>
      <c r="I5724">
        <v>0.41875397107505891</v>
      </c>
      <c r="J5724">
        <f>_xlfn.BINOM.INV(BinomTrials,_xlfn.GAMMA.INV(Table3[[#This Row],[RV gamma]],GammaShape1,GammaRate1)/BinomTrials,Table3[[#This Row],[RV binom]])</f>
        <v>0</v>
      </c>
      <c r="K5724" s="1">
        <f>Table3[[#This Row],[Risk 1 Simulated occurences]]*_xlfn.LOGNORM.INV(Table3[[#This Row],[RV lognorm]],(LN(ImpLow1)+LN(ImpUp1))/2,(LN(ImpUp1)-LN(ImpLow1))/3.29)</f>
        <v>0</v>
      </c>
      <c r="L5724">
        <f>_xlfn.BINOM.INV(BinomTrials,_xlfn.GAMMA.INV(Table3[[#This Row],[RV gamma]],GammaShape2,GammaRate2)/BinomTrials,Table3[[#This Row],[RV binom]])</f>
        <v>0</v>
      </c>
      <c r="M5724" s="1">
        <f>Table3[[#This Row],[Risk 2 simulated occurences]]*_xlfn.LOGNORM.INV(Table3[[#This Row],[RV lognorm]],(LN(ImpLow2)+LN(ImpUp2))/2,(LN(ImpUp2)-LN(ImpLow2))/3.29)</f>
        <v>0</v>
      </c>
    </row>
    <row r="5725" spans="7:13">
      <c r="G5725">
        <v>0.99806763743891735</v>
      </c>
      <c r="H5725">
        <v>0.99802974797693533</v>
      </c>
      <c r="I5725">
        <v>0.99799185851495331</v>
      </c>
      <c r="J5725">
        <f>_xlfn.BINOM.INV(BinomTrials,_xlfn.GAMMA.INV(Table3[[#This Row],[RV gamma]],GammaShape1,GammaRate1)/BinomTrials,Table3[[#This Row],[RV binom]])</f>
        <v>4</v>
      </c>
      <c r="K5725" s="1">
        <f>Table3[[#This Row],[Risk 1 Simulated occurences]]*_xlfn.LOGNORM.INV(Table3[[#This Row],[RV lognorm]],(LN(ImpLow1)+LN(ImpUp1))/2,(LN(ImpUp1)-LN(ImpLow1))/3.29)</f>
        <v>947308.86609837553</v>
      </c>
      <c r="L5725">
        <f>_xlfn.BINOM.INV(BinomTrials,_xlfn.GAMMA.INV(Table3[[#This Row],[RV gamma]],GammaShape2,GammaRate2)/BinomTrials,Table3[[#This Row],[RV binom]])</f>
        <v>3</v>
      </c>
      <c r="M5725" s="1">
        <f>Table3[[#This Row],[Risk 2 simulated occurences]]*_xlfn.LOGNORM.INV(Table3[[#This Row],[RV lognorm]],(LN(ImpLow2)+LN(ImpUp2))/2,(LN(ImpUp2)-LN(ImpLow2))/3.29)</f>
        <v>71048164.957378194</v>
      </c>
    </row>
    <row r="5726" spans="7:13">
      <c r="G5726">
        <v>0.5227824358841322</v>
      </c>
      <c r="H5726">
        <v>0.88597424835244853</v>
      </c>
      <c r="I5726">
        <v>0.2491660608207649</v>
      </c>
      <c r="J5726">
        <f>_xlfn.BINOM.INV(BinomTrials,_xlfn.GAMMA.INV(Table3[[#This Row],[RV gamma]],GammaShape1,GammaRate1)/BinomTrials,Table3[[#This Row],[RV binom]])</f>
        <v>1</v>
      </c>
      <c r="K5726" s="1">
        <f>Table3[[#This Row],[Risk 1 Simulated occurences]]*_xlfn.LOGNORM.INV(Table3[[#This Row],[RV lognorm]],(LN(ImpLow1)+LN(ImpUp1))/2,(LN(ImpUp1)-LN(ImpLow1))/3.29)</f>
        <v>19687.453818413862</v>
      </c>
      <c r="L5726">
        <f>_xlfn.BINOM.INV(BinomTrials,_xlfn.GAMMA.INV(Table3[[#This Row],[RV gamma]],GammaShape2,GammaRate2)/BinomTrials,Table3[[#This Row],[RV binom]])</f>
        <v>1</v>
      </c>
      <c r="M5726" s="1">
        <f>Table3[[#This Row],[Risk 2 simulated occurences]]*_xlfn.LOGNORM.INV(Table3[[#This Row],[RV lognorm]],(LN(ImpLow2)+LN(ImpUp2))/2,(LN(ImpUp2)-LN(ImpLow2))/3.29)</f>
        <v>1968745.3818413871</v>
      </c>
    </row>
    <row r="5727" spans="7:13">
      <c r="G5727">
        <v>0.40439990461077535</v>
      </c>
      <c r="H5727">
        <v>0.56919205960314356</v>
      </c>
      <c r="I5727">
        <v>0.73398421459551166</v>
      </c>
      <c r="J5727">
        <f>_xlfn.BINOM.INV(BinomTrials,_xlfn.GAMMA.INV(Table3[[#This Row],[RV gamma]],GammaShape1,GammaRate1)/BinomTrials,Table3[[#This Row],[RV binom]])</f>
        <v>0</v>
      </c>
      <c r="K5727" s="1">
        <f>Table3[[#This Row],[Risk 1 Simulated occurences]]*_xlfn.LOGNORM.INV(Table3[[#This Row],[RV lognorm]],(LN(ImpLow1)+LN(ImpUp1))/2,(LN(ImpUp1)-LN(ImpLow1))/3.29)</f>
        <v>0</v>
      </c>
      <c r="L5727">
        <f>_xlfn.BINOM.INV(BinomTrials,_xlfn.GAMMA.INV(Table3[[#This Row],[RV gamma]],GammaShape2,GammaRate2)/BinomTrials,Table3[[#This Row],[RV binom]])</f>
        <v>0</v>
      </c>
      <c r="M5727" s="1">
        <f>Table3[[#This Row],[Risk 2 simulated occurences]]*_xlfn.LOGNORM.INV(Table3[[#This Row],[RV lognorm]],(LN(ImpLow2)+LN(ImpUp2))/2,(LN(ImpUp2)-LN(ImpLow2))/3.29)</f>
        <v>0</v>
      </c>
    </row>
    <row r="5728" spans="7:13">
      <c r="G5728">
        <v>0.74919679330158828</v>
      </c>
      <c r="H5728">
        <v>0.410945750032992</v>
      </c>
      <c r="I5728">
        <v>7.2694706764395683E-2</v>
      </c>
      <c r="J5728">
        <f>_xlfn.BINOM.INV(BinomTrials,_xlfn.GAMMA.INV(Table3[[#This Row],[RV gamma]],GammaShape1,GammaRate1)/BinomTrials,Table3[[#This Row],[RV binom]])</f>
        <v>0</v>
      </c>
      <c r="K5728" s="1">
        <f>Table3[[#This Row],[Risk 1 Simulated occurences]]*_xlfn.LOGNORM.INV(Table3[[#This Row],[RV lognorm]],(LN(ImpLow1)+LN(ImpUp1))/2,(LN(ImpUp1)-LN(ImpLow1))/3.29)</f>
        <v>0</v>
      </c>
      <c r="L5728">
        <f>_xlfn.BINOM.INV(BinomTrials,_xlfn.GAMMA.INV(Table3[[#This Row],[RV gamma]],GammaShape2,GammaRate2)/BinomTrials,Table3[[#This Row],[RV binom]])</f>
        <v>0</v>
      </c>
      <c r="M5728" s="1">
        <f>Table3[[#This Row],[Risk 2 simulated occurences]]*_xlfn.LOGNORM.INV(Table3[[#This Row],[RV lognorm]],(LN(ImpLow2)+LN(ImpUp2))/2,(LN(ImpUp2)-LN(ImpLow2))/3.29)</f>
        <v>0</v>
      </c>
    </row>
    <row r="5729" spans="7:13">
      <c r="G5729">
        <v>0.75050501979445339</v>
      </c>
      <c r="H5729">
        <v>0.76522080449630547</v>
      </c>
      <c r="I5729">
        <v>0.77993658919815745</v>
      </c>
      <c r="J5729">
        <f>_xlfn.BINOM.INV(BinomTrials,_xlfn.GAMMA.INV(Table3[[#This Row],[RV gamma]],GammaShape1,GammaRate1)/BinomTrials,Table3[[#This Row],[RV binom]])</f>
        <v>1</v>
      </c>
      <c r="K5729" s="1">
        <f>Table3[[#This Row],[Risk 1 Simulated occurences]]*_xlfn.LOGNORM.INV(Table3[[#This Row],[RV lognorm]],(LN(ImpLow1)+LN(ImpUp1))/2,(LN(ImpUp1)-LN(ImpLow1))/3.29)</f>
        <v>54280.531989430528</v>
      </c>
      <c r="L5729">
        <f>_xlfn.BINOM.INV(BinomTrials,_xlfn.GAMMA.INV(Table3[[#This Row],[RV gamma]],GammaShape2,GammaRate2)/BinomTrials,Table3[[#This Row],[RV binom]])</f>
        <v>0</v>
      </c>
      <c r="M5729" s="1">
        <f>Table3[[#This Row],[Risk 2 simulated occurences]]*_xlfn.LOGNORM.INV(Table3[[#This Row],[RV lognorm]],(LN(ImpLow2)+LN(ImpUp2))/2,(LN(ImpUp2)-LN(ImpLow2))/3.29)</f>
        <v>0</v>
      </c>
    </row>
    <row r="5730" spans="7:13">
      <c r="G5730">
        <v>0.73786768537846747</v>
      </c>
      <c r="H5730">
        <v>6.6061169405496292E-2</v>
      </c>
      <c r="I5730">
        <v>0.39425465343252508</v>
      </c>
      <c r="J5730">
        <f>_xlfn.BINOM.INV(BinomTrials,_xlfn.GAMMA.INV(Table3[[#This Row],[RV gamma]],GammaShape1,GammaRate1)/BinomTrials,Table3[[#This Row],[RV binom]])</f>
        <v>0</v>
      </c>
      <c r="K5730" s="1">
        <f>Table3[[#This Row],[Risk 1 Simulated occurences]]*_xlfn.LOGNORM.INV(Table3[[#This Row],[RV lognorm]],(LN(ImpLow1)+LN(ImpUp1))/2,(LN(ImpUp1)-LN(ImpLow1))/3.29)</f>
        <v>0</v>
      </c>
      <c r="L5730">
        <f>_xlfn.BINOM.INV(BinomTrials,_xlfn.GAMMA.INV(Table3[[#This Row],[RV gamma]],GammaShape2,GammaRate2)/BinomTrials,Table3[[#This Row],[RV binom]])</f>
        <v>0</v>
      </c>
      <c r="M5730" s="1">
        <f>Table3[[#This Row],[Risk 2 simulated occurences]]*_xlfn.LOGNORM.INV(Table3[[#This Row],[RV lognorm]],(LN(ImpLow2)+LN(ImpUp2))/2,(LN(ImpUp2)-LN(ImpLow2))/3.29)</f>
        <v>0</v>
      </c>
    </row>
    <row r="5731" spans="7:13">
      <c r="G5731">
        <v>0.34218815590356855</v>
      </c>
      <c r="H5731">
        <v>0.29007419817618757</v>
      </c>
      <c r="I5731">
        <v>0.23796024044880654</v>
      </c>
      <c r="J5731">
        <f>_xlfn.BINOM.INV(BinomTrials,_xlfn.GAMMA.INV(Table3[[#This Row],[RV gamma]],GammaShape1,GammaRate1)/BinomTrials,Table3[[#This Row],[RV binom]])</f>
        <v>0</v>
      </c>
      <c r="K5731" s="1">
        <f>Table3[[#This Row],[Risk 1 Simulated occurences]]*_xlfn.LOGNORM.INV(Table3[[#This Row],[RV lognorm]],(LN(ImpLow1)+LN(ImpUp1))/2,(LN(ImpUp1)-LN(ImpLow1))/3.29)</f>
        <v>0</v>
      </c>
      <c r="L5731">
        <f>_xlfn.BINOM.INV(BinomTrials,_xlfn.GAMMA.INV(Table3[[#This Row],[RV gamma]],GammaShape2,GammaRate2)/BinomTrials,Table3[[#This Row],[RV binom]])</f>
        <v>0</v>
      </c>
      <c r="M5731" s="1">
        <f>Table3[[#This Row],[Risk 2 simulated occurences]]*_xlfn.LOGNORM.INV(Table3[[#This Row],[RV lognorm]],(LN(ImpLow2)+LN(ImpUp2))/2,(LN(ImpUp2)-LN(ImpLow2))/3.29)</f>
        <v>0</v>
      </c>
    </row>
    <row r="5732" spans="7:13">
      <c r="G5732">
        <v>0.15633627127685409</v>
      </c>
      <c r="H5732">
        <v>0.27704874718424338</v>
      </c>
      <c r="I5732">
        <v>0.3977612230916327</v>
      </c>
      <c r="J5732">
        <f>_xlfn.BINOM.INV(BinomTrials,_xlfn.GAMMA.INV(Table3[[#This Row],[RV gamma]],GammaShape1,GammaRate1)/BinomTrials,Table3[[#This Row],[RV binom]])</f>
        <v>0</v>
      </c>
      <c r="K5732" s="1">
        <f>Table3[[#This Row],[Risk 1 Simulated occurences]]*_xlfn.LOGNORM.INV(Table3[[#This Row],[RV lognorm]],(LN(ImpLow1)+LN(ImpUp1))/2,(LN(ImpUp1)-LN(ImpLow1))/3.29)</f>
        <v>0</v>
      </c>
      <c r="L5732">
        <f>_xlfn.BINOM.INV(BinomTrials,_xlfn.GAMMA.INV(Table3[[#This Row],[RV gamma]],GammaShape2,GammaRate2)/BinomTrials,Table3[[#This Row],[RV binom]])</f>
        <v>0</v>
      </c>
      <c r="M5732" s="1">
        <f>Table3[[#This Row],[Risk 2 simulated occurences]]*_xlfn.LOGNORM.INV(Table3[[#This Row],[RV lognorm]],(LN(ImpLow2)+LN(ImpUp2))/2,(LN(ImpUp2)-LN(ImpLow2))/3.29)</f>
        <v>0</v>
      </c>
    </row>
    <row r="5733" spans="7:13">
      <c r="G5733">
        <v>0.54371135008694205</v>
      </c>
      <c r="H5733">
        <v>0.35829392557884282</v>
      </c>
      <c r="I5733">
        <v>0.17287650107074365</v>
      </c>
      <c r="J5733">
        <f>_xlfn.BINOM.INV(BinomTrials,_xlfn.GAMMA.INV(Table3[[#This Row],[RV gamma]],GammaShape1,GammaRate1)/BinomTrials,Table3[[#This Row],[RV binom]])</f>
        <v>0</v>
      </c>
      <c r="K5733" s="1">
        <f>Table3[[#This Row],[Risk 1 Simulated occurences]]*_xlfn.LOGNORM.INV(Table3[[#This Row],[RV lognorm]],(LN(ImpLow1)+LN(ImpUp1))/2,(LN(ImpUp1)-LN(ImpLow1))/3.29)</f>
        <v>0</v>
      </c>
      <c r="L5733">
        <f>_xlfn.BINOM.INV(BinomTrials,_xlfn.GAMMA.INV(Table3[[#This Row],[RV gamma]],GammaShape2,GammaRate2)/BinomTrials,Table3[[#This Row],[RV binom]])</f>
        <v>0</v>
      </c>
      <c r="M5733" s="1">
        <f>Table3[[#This Row],[Risk 2 simulated occurences]]*_xlfn.LOGNORM.INV(Table3[[#This Row],[RV lognorm]],(LN(ImpLow2)+LN(ImpUp2))/2,(LN(ImpUp2)-LN(ImpLow2))/3.29)</f>
        <v>0</v>
      </c>
    </row>
    <row r="5734" spans="7:13">
      <c r="G5734">
        <v>0.15666091123440345</v>
      </c>
      <c r="H5734">
        <v>0.84600720361154857</v>
      </c>
      <c r="I5734">
        <v>0.53535349598869375</v>
      </c>
      <c r="J5734">
        <f>_xlfn.BINOM.INV(BinomTrials,_xlfn.GAMMA.INV(Table3[[#This Row],[RV gamma]],GammaShape1,GammaRate1)/BinomTrials,Table3[[#This Row],[RV binom]])</f>
        <v>1</v>
      </c>
      <c r="K5734" s="1">
        <f>Table3[[#This Row],[Risk 1 Simulated occurences]]*_xlfn.LOGNORM.INV(Table3[[#This Row],[RV lognorm]],(LN(ImpLow1)+LN(ImpUp1))/2,(LN(ImpUp1)-LN(ImpLow1))/3.29)</f>
        <v>33648.905041290222</v>
      </c>
      <c r="L5734">
        <f>_xlfn.BINOM.INV(BinomTrials,_xlfn.GAMMA.INV(Table3[[#This Row],[RV gamma]],GammaShape2,GammaRate2)/BinomTrials,Table3[[#This Row],[RV binom]])</f>
        <v>0</v>
      </c>
      <c r="M5734" s="1">
        <f>Table3[[#This Row],[Risk 2 simulated occurences]]*_xlfn.LOGNORM.INV(Table3[[#This Row],[RV lognorm]],(LN(ImpLow2)+LN(ImpUp2))/2,(LN(ImpUp2)-LN(ImpLow2))/3.29)</f>
        <v>0</v>
      </c>
    </row>
    <row r="5735" spans="7:13">
      <c r="G5735">
        <v>0.99993511661884149</v>
      </c>
      <c r="H5735">
        <v>0.84307109929764223</v>
      </c>
      <c r="I5735">
        <v>0.68620708197644309</v>
      </c>
      <c r="J5735">
        <f>_xlfn.BINOM.INV(BinomTrials,_xlfn.GAMMA.INV(Table3[[#This Row],[RV gamma]],GammaShape1,GammaRate1)/BinomTrials,Table3[[#This Row],[RV binom]])</f>
        <v>2</v>
      </c>
      <c r="K5735" s="1">
        <f>Table3[[#This Row],[Risk 1 Simulated occurences]]*_xlfn.LOGNORM.INV(Table3[[#This Row],[RV lognorm]],(LN(ImpLow1)+LN(ImpUp1))/2,(LN(ImpUp1)-LN(ImpLow1))/3.29)</f>
        <v>88814.769455324014</v>
      </c>
      <c r="L5735">
        <f>_xlfn.BINOM.INV(BinomTrials,_xlfn.GAMMA.INV(Table3[[#This Row],[RV gamma]],GammaShape2,GammaRate2)/BinomTrials,Table3[[#This Row],[RV binom]])</f>
        <v>1</v>
      </c>
      <c r="M5735" s="1">
        <f>Table3[[#This Row],[Risk 2 simulated occurences]]*_xlfn.LOGNORM.INV(Table3[[#This Row],[RV lognorm]],(LN(ImpLow2)+LN(ImpUp2))/2,(LN(ImpUp2)-LN(ImpLow2))/3.29)</f>
        <v>4440738.4727662029</v>
      </c>
    </row>
    <row r="5736" spans="7:13">
      <c r="G5736">
        <v>0.90950501286867313</v>
      </c>
      <c r="H5736">
        <v>0.49596589547394115</v>
      </c>
      <c r="I5736">
        <v>8.2426778079209284E-2</v>
      </c>
      <c r="J5736">
        <f>_xlfn.BINOM.INV(BinomTrials,_xlfn.GAMMA.INV(Table3[[#This Row],[RV gamma]],GammaShape1,GammaRate1)/BinomTrials,Table3[[#This Row],[RV binom]])</f>
        <v>0</v>
      </c>
      <c r="K5736" s="1">
        <f>Table3[[#This Row],[Risk 1 Simulated occurences]]*_xlfn.LOGNORM.INV(Table3[[#This Row],[RV lognorm]],(LN(ImpLow1)+LN(ImpUp1))/2,(LN(ImpUp1)-LN(ImpLow1))/3.29)</f>
        <v>0</v>
      </c>
      <c r="L5736">
        <f>_xlfn.BINOM.INV(BinomTrials,_xlfn.GAMMA.INV(Table3[[#This Row],[RV gamma]],GammaShape2,GammaRate2)/BinomTrials,Table3[[#This Row],[RV binom]])</f>
        <v>0</v>
      </c>
      <c r="M5736" s="1">
        <f>Table3[[#This Row],[Risk 2 simulated occurences]]*_xlfn.LOGNORM.INV(Table3[[#This Row],[RV lognorm]],(LN(ImpLow2)+LN(ImpUp2))/2,(LN(ImpUp2)-LN(ImpLow2))/3.29)</f>
        <v>0</v>
      </c>
    </row>
    <row r="5737" spans="7:13">
      <c r="G5737">
        <v>5.075128378847208E-2</v>
      </c>
      <c r="H5737">
        <v>0.69880523052942256</v>
      </c>
      <c r="I5737">
        <v>0.34685917727037296</v>
      </c>
      <c r="J5737">
        <f>_xlfn.BINOM.INV(BinomTrials,_xlfn.GAMMA.INV(Table3[[#This Row],[RV gamma]],GammaShape1,GammaRate1)/BinomTrials,Table3[[#This Row],[RV binom]])</f>
        <v>0</v>
      </c>
      <c r="K5737" s="1">
        <f>Table3[[#This Row],[Risk 1 Simulated occurences]]*_xlfn.LOGNORM.INV(Table3[[#This Row],[RV lognorm]],(LN(ImpLow1)+LN(ImpUp1))/2,(LN(ImpUp1)-LN(ImpLow1))/3.29)</f>
        <v>0</v>
      </c>
      <c r="L5737">
        <f>_xlfn.BINOM.INV(BinomTrials,_xlfn.GAMMA.INV(Table3[[#This Row],[RV gamma]],GammaShape2,GammaRate2)/BinomTrials,Table3[[#This Row],[RV binom]])</f>
        <v>0</v>
      </c>
      <c r="M5737" s="1">
        <f>Table3[[#This Row],[Risk 2 simulated occurences]]*_xlfn.LOGNORM.INV(Table3[[#This Row],[RV lognorm]],(LN(ImpLow2)+LN(ImpUp2))/2,(LN(ImpUp2)-LN(ImpLow2))/3.29)</f>
        <v>0</v>
      </c>
    </row>
    <row r="5738" spans="7:13">
      <c r="G5738">
        <v>0.97682663285025706</v>
      </c>
      <c r="H5738">
        <v>0.81950950800418365</v>
      </c>
      <c r="I5738">
        <v>0.66219238315811024</v>
      </c>
      <c r="J5738">
        <f>_xlfn.BINOM.INV(BinomTrials,_xlfn.GAMMA.INV(Table3[[#This Row],[RV gamma]],GammaShape1,GammaRate1)/BinomTrials,Table3[[#This Row],[RV binom]])</f>
        <v>1</v>
      </c>
      <c r="K5738" s="1">
        <f>Table3[[#This Row],[Risk 1 Simulated occurences]]*_xlfn.LOGNORM.INV(Table3[[#This Row],[RV lognorm]],(LN(ImpLow1)+LN(ImpUp1))/2,(LN(ImpUp1)-LN(ImpLow1))/3.29)</f>
        <v>42382.801163809017</v>
      </c>
      <c r="L5738">
        <f>_xlfn.BINOM.INV(BinomTrials,_xlfn.GAMMA.INV(Table3[[#This Row],[RV gamma]],GammaShape2,GammaRate2)/BinomTrials,Table3[[#This Row],[RV binom]])</f>
        <v>1</v>
      </c>
      <c r="M5738" s="1">
        <f>Table3[[#This Row],[Risk 2 simulated occurences]]*_xlfn.LOGNORM.INV(Table3[[#This Row],[RV lognorm]],(LN(ImpLow2)+LN(ImpUp2))/2,(LN(ImpUp2)-LN(ImpLow2))/3.29)</f>
        <v>4238280.1163809039</v>
      </c>
    </row>
    <row r="5739" spans="7:13">
      <c r="G5739">
        <v>0.52521831427012489</v>
      </c>
      <c r="H5739">
        <v>0.49630102631463718</v>
      </c>
      <c r="I5739">
        <v>0.46738373835914943</v>
      </c>
      <c r="J5739">
        <f>_xlfn.BINOM.INV(BinomTrials,_xlfn.GAMMA.INV(Table3[[#This Row],[RV gamma]],GammaShape1,GammaRate1)/BinomTrials,Table3[[#This Row],[RV binom]])</f>
        <v>0</v>
      </c>
      <c r="K5739" s="1">
        <f>Table3[[#This Row],[Risk 1 Simulated occurences]]*_xlfn.LOGNORM.INV(Table3[[#This Row],[RV lognorm]],(LN(ImpLow1)+LN(ImpUp1))/2,(LN(ImpUp1)-LN(ImpLow1))/3.29)</f>
        <v>0</v>
      </c>
      <c r="L5739">
        <f>_xlfn.BINOM.INV(BinomTrials,_xlfn.GAMMA.INV(Table3[[#This Row],[RV gamma]],GammaShape2,GammaRate2)/BinomTrials,Table3[[#This Row],[RV binom]])</f>
        <v>0</v>
      </c>
      <c r="M5739" s="1">
        <f>Table3[[#This Row],[Risk 2 simulated occurences]]*_xlfn.LOGNORM.INV(Table3[[#This Row],[RV lognorm]],(LN(ImpLow2)+LN(ImpUp2))/2,(LN(ImpUp2)-LN(ImpLow2))/3.29)</f>
        <v>0</v>
      </c>
    </row>
    <row r="5740" spans="7:13">
      <c r="G5740">
        <v>0.34420793798948074</v>
      </c>
      <c r="H5740">
        <v>0.33134927010692156</v>
      </c>
      <c r="I5740">
        <v>0.31849060222436237</v>
      </c>
      <c r="J5740">
        <f>_xlfn.BINOM.INV(BinomTrials,_xlfn.GAMMA.INV(Table3[[#This Row],[RV gamma]],GammaShape1,GammaRate1)/BinomTrials,Table3[[#This Row],[RV binom]])</f>
        <v>0</v>
      </c>
      <c r="K5740" s="1">
        <f>Table3[[#This Row],[Risk 1 Simulated occurences]]*_xlfn.LOGNORM.INV(Table3[[#This Row],[RV lognorm]],(LN(ImpLow1)+LN(ImpUp1))/2,(LN(ImpUp1)-LN(ImpLow1))/3.29)</f>
        <v>0</v>
      </c>
      <c r="L5740">
        <f>_xlfn.BINOM.INV(BinomTrials,_xlfn.GAMMA.INV(Table3[[#This Row],[RV gamma]],GammaShape2,GammaRate2)/BinomTrials,Table3[[#This Row],[RV binom]])</f>
        <v>0</v>
      </c>
      <c r="M5740" s="1">
        <f>Table3[[#This Row],[Risk 2 simulated occurences]]*_xlfn.LOGNORM.INV(Table3[[#This Row],[RV lognorm]],(LN(ImpLow2)+LN(ImpUp2))/2,(LN(ImpUp2)-LN(ImpLow2))/3.29)</f>
        <v>0</v>
      </c>
    </row>
    <row r="5741" spans="7:13">
      <c r="G5741">
        <v>0.10281378920321063</v>
      </c>
      <c r="H5741">
        <v>0.98718268703072454</v>
      </c>
      <c r="I5741">
        <v>0.87155158485823847</v>
      </c>
      <c r="J5741">
        <f>_xlfn.BINOM.INV(BinomTrials,_xlfn.GAMMA.INV(Table3[[#This Row],[RV gamma]],GammaShape1,GammaRate1)/BinomTrials,Table3[[#This Row],[RV binom]])</f>
        <v>2</v>
      </c>
      <c r="K5741" s="1">
        <f>Table3[[#This Row],[Risk 1 Simulated occurences]]*_xlfn.LOGNORM.INV(Table3[[#This Row],[RV lognorm]],(LN(ImpLow1)+LN(ImpUp1))/2,(LN(ImpUp1)-LN(ImpLow1))/3.29)</f>
        <v>139841.71516147358</v>
      </c>
      <c r="L5741">
        <f>_xlfn.BINOM.INV(BinomTrials,_xlfn.GAMMA.INV(Table3[[#This Row],[RV gamma]],GammaShape2,GammaRate2)/BinomTrials,Table3[[#This Row],[RV binom]])</f>
        <v>1</v>
      </c>
      <c r="M5741" s="1">
        <f>Table3[[#This Row],[Risk 2 simulated occurences]]*_xlfn.LOGNORM.INV(Table3[[#This Row],[RV lognorm]],(LN(ImpLow2)+LN(ImpUp2))/2,(LN(ImpUp2)-LN(ImpLow2))/3.29)</f>
        <v>6992085.758073682</v>
      </c>
    </row>
    <row r="5742" spans="7:13">
      <c r="G5742">
        <v>0.99135513836115374</v>
      </c>
      <c r="H5742">
        <v>0.57942092538784307</v>
      </c>
      <c r="I5742">
        <v>0.16748671241453231</v>
      </c>
      <c r="J5742">
        <f>_xlfn.BINOM.INV(BinomTrials,_xlfn.GAMMA.INV(Table3[[#This Row],[RV gamma]],GammaShape1,GammaRate1)/BinomTrials,Table3[[#This Row],[RV binom]])</f>
        <v>1</v>
      </c>
      <c r="K5742" s="1">
        <f>Table3[[#This Row],[Risk 1 Simulated occurences]]*_xlfn.LOGNORM.INV(Table3[[#This Row],[RV lognorm]],(LN(ImpLow1)+LN(ImpUp1))/2,(LN(ImpUp1)-LN(ImpLow1))/3.29)</f>
        <v>16104.488069513483</v>
      </c>
      <c r="L5742">
        <f>_xlfn.BINOM.INV(BinomTrials,_xlfn.GAMMA.INV(Table3[[#This Row],[RV gamma]],GammaShape2,GammaRate2)/BinomTrials,Table3[[#This Row],[RV binom]])</f>
        <v>0</v>
      </c>
      <c r="M5742" s="1">
        <f>Table3[[#This Row],[Risk 2 simulated occurences]]*_xlfn.LOGNORM.INV(Table3[[#This Row],[RV lognorm]],(LN(ImpLow2)+LN(ImpUp2))/2,(LN(ImpUp2)-LN(ImpLow2))/3.29)</f>
        <v>0</v>
      </c>
    </row>
    <row r="5743" spans="7:13">
      <c r="G5743">
        <v>0.70581043591062098</v>
      </c>
      <c r="H5743">
        <v>0.32749299347749583</v>
      </c>
      <c r="I5743">
        <v>0.94917555104437079</v>
      </c>
      <c r="J5743">
        <f>_xlfn.BINOM.INV(BinomTrials,_xlfn.GAMMA.INV(Table3[[#This Row],[RV gamma]],GammaShape1,GammaRate1)/BinomTrials,Table3[[#This Row],[RV binom]])</f>
        <v>0</v>
      </c>
      <c r="K5743" s="1">
        <f>Table3[[#This Row],[Risk 1 Simulated occurences]]*_xlfn.LOGNORM.INV(Table3[[#This Row],[RV lognorm]],(LN(ImpLow1)+LN(ImpUp1))/2,(LN(ImpUp1)-LN(ImpLow1))/3.29)</f>
        <v>0</v>
      </c>
      <c r="L5743">
        <f>_xlfn.BINOM.INV(BinomTrials,_xlfn.GAMMA.INV(Table3[[#This Row],[RV gamma]],GammaShape2,GammaRate2)/BinomTrials,Table3[[#This Row],[RV binom]])</f>
        <v>0</v>
      </c>
      <c r="M5743" s="1">
        <f>Table3[[#This Row],[Risk 2 simulated occurences]]*_xlfn.LOGNORM.INV(Table3[[#This Row],[RV lognorm]],(LN(ImpLow2)+LN(ImpUp2))/2,(LN(ImpUp2)-LN(ImpLow2))/3.29)</f>
        <v>0</v>
      </c>
    </row>
    <row r="5744" spans="7:13">
      <c r="G5744">
        <v>0.55599634980596435</v>
      </c>
      <c r="H5744">
        <v>0.17474137627274794</v>
      </c>
      <c r="I5744">
        <v>0.79348640273953153</v>
      </c>
      <c r="J5744">
        <f>_xlfn.BINOM.INV(BinomTrials,_xlfn.GAMMA.INV(Table3[[#This Row],[RV gamma]],GammaShape1,GammaRate1)/BinomTrials,Table3[[#This Row],[RV binom]])</f>
        <v>0</v>
      </c>
      <c r="K5744" s="1">
        <f>Table3[[#This Row],[Risk 1 Simulated occurences]]*_xlfn.LOGNORM.INV(Table3[[#This Row],[RV lognorm]],(LN(ImpLow1)+LN(ImpUp1))/2,(LN(ImpUp1)-LN(ImpLow1))/3.29)</f>
        <v>0</v>
      </c>
      <c r="L5744">
        <f>_xlfn.BINOM.INV(BinomTrials,_xlfn.GAMMA.INV(Table3[[#This Row],[RV gamma]],GammaShape2,GammaRate2)/BinomTrials,Table3[[#This Row],[RV binom]])</f>
        <v>0</v>
      </c>
      <c r="M5744" s="1">
        <f>Table3[[#This Row],[Risk 2 simulated occurences]]*_xlfn.LOGNORM.INV(Table3[[#This Row],[RV lognorm]],(LN(ImpLow2)+LN(ImpUp2))/2,(LN(ImpUp2)-LN(ImpLow2))/3.29)</f>
        <v>0</v>
      </c>
    </row>
    <row r="5745" spans="7:13">
      <c r="G5745">
        <v>0.63065118884232418</v>
      </c>
      <c r="H5745">
        <v>0.87831101607452655</v>
      </c>
      <c r="I5745">
        <v>0.12597084330672903</v>
      </c>
      <c r="J5745">
        <f>_xlfn.BINOM.INV(BinomTrials,_xlfn.GAMMA.INV(Table3[[#This Row],[RV gamma]],GammaShape1,GammaRate1)/BinomTrials,Table3[[#This Row],[RV binom]])</f>
        <v>1</v>
      </c>
      <c r="K5745" s="1">
        <f>Table3[[#This Row],[Risk 1 Simulated occurences]]*_xlfn.LOGNORM.INV(Table3[[#This Row],[RV lognorm]],(LN(ImpLow1)+LN(ImpUp1))/2,(LN(ImpUp1)-LN(ImpLow1))/3.29)</f>
        <v>14183.367438260693</v>
      </c>
      <c r="L5745">
        <f>_xlfn.BINOM.INV(BinomTrials,_xlfn.GAMMA.INV(Table3[[#This Row],[RV gamma]],GammaShape2,GammaRate2)/BinomTrials,Table3[[#This Row],[RV binom]])</f>
        <v>1</v>
      </c>
      <c r="M5745" s="1">
        <f>Table3[[#This Row],[Risk 2 simulated occurences]]*_xlfn.LOGNORM.INV(Table3[[#This Row],[RV lognorm]],(LN(ImpLow2)+LN(ImpUp2))/2,(LN(ImpUp2)-LN(ImpLow2))/3.29)</f>
        <v>1418336.7438260699</v>
      </c>
    </row>
    <row r="5746" spans="7:13">
      <c r="G5746">
        <v>0.35453087294219571</v>
      </c>
      <c r="H5746">
        <v>0.77324716456851328</v>
      </c>
      <c r="I5746">
        <v>0.19196345619483079</v>
      </c>
      <c r="J5746">
        <f>_xlfn.BINOM.INV(BinomTrials,_xlfn.GAMMA.INV(Table3[[#This Row],[RV gamma]],GammaShape1,GammaRate1)/BinomTrials,Table3[[#This Row],[RV binom]])</f>
        <v>1</v>
      </c>
      <c r="K5746" s="1">
        <f>Table3[[#This Row],[Risk 1 Simulated occurences]]*_xlfn.LOGNORM.INV(Table3[[#This Row],[RV lognorm]],(LN(ImpLow1)+LN(ImpUp1))/2,(LN(ImpUp1)-LN(ImpLow1))/3.29)</f>
        <v>17193.112939044098</v>
      </c>
      <c r="L5746">
        <f>_xlfn.BINOM.INV(BinomTrials,_xlfn.GAMMA.INV(Table3[[#This Row],[RV gamma]],GammaShape2,GammaRate2)/BinomTrials,Table3[[#This Row],[RV binom]])</f>
        <v>0</v>
      </c>
      <c r="M5746" s="1">
        <f>Table3[[#This Row],[Risk 2 simulated occurences]]*_xlfn.LOGNORM.INV(Table3[[#This Row],[RV lognorm]],(LN(ImpLow2)+LN(ImpUp2))/2,(LN(ImpUp2)-LN(ImpLow2))/3.29)</f>
        <v>0</v>
      </c>
    </row>
    <row r="5747" spans="7:13">
      <c r="G5747">
        <v>0.60038153948280104</v>
      </c>
      <c r="H5747">
        <v>0.96509490300207157</v>
      </c>
      <c r="I5747">
        <v>0.32980826652134221</v>
      </c>
      <c r="J5747">
        <f>_xlfn.BINOM.INV(BinomTrials,_xlfn.GAMMA.INV(Table3[[#This Row],[RV gamma]],GammaShape1,GammaRate1)/BinomTrials,Table3[[#This Row],[RV binom]])</f>
        <v>2</v>
      </c>
      <c r="K5747" s="1">
        <f>Table3[[#This Row],[Risk 1 Simulated occurences]]*_xlfn.LOGNORM.INV(Table3[[#This Row],[RV lognorm]],(LN(ImpLow1)+LN(ImpUp1))/2,(LN(ImpUp1)-LN(ImpLow1))/3.29)</f>
        <v>46468.306646163343</v>
      </c>
      <c r="L5747">
        <f>_xlfn.BINOM.INV(BinomTrials,_xlfn.GAMMA.INV(Table3[[#This Row],[RV gamma]],GammaShape2,GammaRate2)/BinomTrials,Table3[[#This Row],[RV binom]])</f>
        <v>1</v>
      </c>
      <c r="M5747" s="1">
        <f>Table3[[#This Row],[Risk 2 simulated occurences]]*_xlfn.LOGNORM.INV(Table3[[#This Row],[RV lognorm]],(LN(ImpLow2)+LN(ImpUp2))/2,(LN(ImpUp2)-LN(ImpLow2))/3.29)</f>
        <v>2323415.3323081685</v>
      </c>
    </row>
    <row r="5748" spans="7:13">
      <c r="G5748">
        <v>0.61253408743652238</v>
      </c>
      <c r="H5748">
        <v>0.35003475581763066</v>
      </c>
      <c r="I5748">
        <v>8.7535424198738956E-2</v>
      </c>
      <c r="J5748">
        <f>_xlfn.BINOM.INV(BinomTrials,_xlfn.GAMMA.INV(Table3[[#This Row],[RV gamma]],GammaShape1,GammaRate1)/BinomTrials,Table3[[#This Row],[RV binom]])</f>
        <v>0</v>
      </c>
      <c r="K5748" s="1">
        <f>Table3[[#This Row],[Risk 1 Simulated occurences]]*_xlfn.LOGNORM.INV(Table3[[#This Row],[RV lognorm]],(LN(ImpLow1)+LN(ImpUp1))/2,(LN(ImpUp1)-LN(ImpLow1))/3.29)</f>
        <v>0</v>
      </c>
      <c r="L5748">
        <f>_xlfn.BINOM.INV(BinomTrials,_xlfn.GAMMA.INV(Table3[[#This Row],[RV gamma]],GammaShape2,GammaRate2)/BinomTrials,Table3[[#This Row],[RV binom]])</f>
        <v>0</v>
      </c>
      <c r="M5748" s="1">
        <f>Table3[[#This Row],[Risk 2 simulated occurences]]*_xlfn.LOGNORM.INV(Table3[[#This Row],[RV lognorm]],(LN(ImpLow2)+LN(ImpUp2))/2,(LN(ImpUp2)-LN(ImpLow2))/3.29)</f>
        <v>0</v>
      </c>
    </row>
    <row r="5749" spans="7:13">
      <c r="G5749">
        <v>0.86040754563194122</v>
      </c>
      <c r="H5749">
        <v>3.4141026918842007E-2</v>
      </c>
      <c r="I5749">
        <v>0.20787450820574283</v>
      </c>
      <c r="J5749">
        <f>_xlfn.BINOM.INV(BinomTrials,_xlfn.GAMMA.INV(Table3[[#This Row],[RV gamma]],GammaShape1,GammaRate1)/BinomTrials,Table3[[#This Row],[RV binom]])</f>
        <v>0</v>
      </c>
      <c r="K5749" s="1">
        <f>Table3[[#This Row],[Risk 1 Simulated occurences]]*_xlfn.LOGNORM.INV(Table3[[#This Row],[RV lognorm]],(LN(ImpLow1)+LN(ImpUp1))/2,(LN(ImpUp1)-LN(ImpLow1))/3.29)</f>
        <v>0</v>
      </c>
      <c r="L5749">
        <f>_xlfn.BINOM.INV(BinomTrials,_xlfn.GAMMA.INV(Table3[[#This Row],[RV gamma]],GammaShape2,GammaRate2)/BinomTrials,Table3[[#This Row],[RV binom]])</f>
        <v>0</v>
      </c>
      <c r="M5749" s="1">
        <f>Table3[[#This Row],[Risk 2 simulated occurences]]*_xlfn.LOGNORM.INV(Table3[[#This Row],[RV lognorm]],(LN(ImpLow2)+LN(ImpUp2))/2,(LN(ImpUp2)-LN(ImpLow2))/3.29)</f>
        <v>0</v>
      </c>
    </row>
    <row r="5750" spans="7:13">
      <c r="G5750">
        <v>0.86961943603568681</v>
      </c>
      <c r="H5750">
        <v>0.80823942497756307</v>
      </c>
      <c r="I5750">
        <v>0.74685941391943922</v>
      </c>
      <c r="J5750">
        <f>_xlfn.BINOM.INV(BinomTrials,_xlfn.GAMMA.INV(Table3[[#This Row],[RV gamma]],GammaShape1,GammaRate1)/BinomTrials,Table3[[#This Row],[RV binom]])</f>
        <v>1</v>
      </c>
      <c r="K5750" s="1">
        <f>Table3[[#This Row],[Risk 1 Simulated occurences]]*_xlfn.LOGNORM.INV(Table3[[#This Row],[RV lognorm]],(LN(ImpLow1)+LN(ImpUp1))/2,(LN(ImpUp1)-LN(ImpLow1))/3.29)</f>
        <v>50352.153564851971</v>
      </c>
      <c r="L5750">
        <f>_xlfn.BINOM.INV(BinomTrials,_xlfn.GAMMA.INV(Table3[[#This Row],[RV gamma]],GammaShape2,GammaRate2)/BinomTrials,Table3[[#This Row],[RV binom]])</f>
        <v>0</v>
      </c>
      <c r="M5750" s="1">
        <f>Table3[[#This Row],[Risk 2 simulated occurences]]*_xlfn.LOGNORM.INV(Table3[[#This Row],[RV lognorm]],(LN(ImpLow2)+LN(ImpUp2))/2,(LN(ImpUp2)-LN(ImpLow2))/3.29)</f>
        <v>0</v>
      </c>
    </row>
    <row r="5751" spans="7:13">
      <c r="G5751">
        <v>0.69386145178874092</v>
      </c>
      <c r="H5751">
        <v>8.0015597902245633E-2</v>
      </c>
      <c r="I5751">
        <v>0.46616974401575034</v>
      </c>
      <c r="J5751">
        <f>_xlfn.BINOM.INV(BinomTrials,_xlfn.GAMMA.INV(Table3[[#This Row],[RV gamma]],GammaShape1,GammaRate1)/BinomTrials,Table3[[#This Row],[RV binom]])</f>
        <v>0</v>
      </c>
      <c r="K5751" s="1">
        <f>Table3[[#This Row],[Risk 1 Simulated occurences]]*_xlfn.LOGNORM.INV(Table3[[#This Row],[RV lognorm]],(LN(ImpLow1)+LN(ImpUp1))/2,(LN(ImpUp1)-LN(ImpLow1))/3.29)</f>
        <v>0</v>
      </c>
      <c r="L5751">
        <f>_xlfn.BINOM.INV(BinomTrials,_xlfn.GAMMA.INV(Table3[[#This Row],[RV gamma]],GammaShape2,GammaRate2)/BinomTrials,Table3[[#This Row],[RV binom]])</f>
        <v>0</v>
      </c>
      <c r="M5751" s="1">
        <f>Table3[[#This Row],[Risk 2 simulated occurences]]*_xlfn.LOGNORM.INV(Table3[[#This Row],[RV lognorm]],(LN(ImpLow2)+LN(ImpUp2))/2,(LN(ImpUp2)-LN(ImpLow2))/3.29)</f>
        <v>0</v>
      </c>
    </row>
    <row r="5752" spans="7:13">
      <c r="G5752">
        <v>0.72942021336845131</v>
      </c>
      <c r="H5752">
        <v>0.82215394304234257</v>
      </c>
      <c r="I5752">
        <v>0.91488767271623372</v>
      </c>
      <c r="J5752">
        <f>_xlfn.BINOM.INV(BinomTrials,_xlfn.GAMMA.INV(Table3[[#This Row],[RV gamma]],GammaShape1,GammaRate1)/BinomTrials,Table3[[#This Row],[RV binom]])</f>
        <v>1</v>
      </c>
      <c r="K5752" s="1">
        <f>Table3[[#This Row],[Risk 1 Simulated occurences]]*_xlfn.LOGNORM.INV(Table3[[#This Row],[RV lognorm]],(LN(ImpLow1)+LN(ImpUp1))/2,(LN(ImpUp1)-LN(ImpLow1))/3.29)</f>
        <v>82577.917009007782</v>
      </c>
      <c r="L5752">
        <f>_xlfn.BINOM.INV(BinomTrials,_xlfn.GAMMA.INV(Table3[[#This Row],[RV gamma]],GammaShape2,GammaRate2)/BinomTrials,Table3[[#This Row],[RV binom]])</f>
        <v>0</v>
      </c>
      <c r="M5752" s="1">
        <f>Table3[[#This Row],[Risk 2 simulated occurences]]*_xlfn.LOGNORM.INV(Table3[[#This Row],[RV lognorm]],(LN(ImpLow2)+LN(ImpUp2))/2,(LN(ImpUp2)-LN(ImpLow2))/3.29)</f>
        <v>0</v>
      </c>
    </row>
    <row r="5753" spans="7:13">
      <c r="G5753">
        <v>0.36552608356137112</v>
      </c>
      <c r="H5753">
        <v>0.94132071265080974</v>
      </c>
      <c r="I5753">
        <v>0.51711534174024842</v>
      </c>
      <c r="J5753">
        <f>_xlfn.BINOM.INV(BinomTrials,_xlfn.GAMMA.INV(Table3[[#This Row],[RV gamma]],GammaShape1,GammaRate1)/BinomTrials,Table3[[#This Row],[RV binom]])</f>
        <v>2</v>
      </c>
      <c r="K5753" s="1">
        <f>Table3[[#This Row],[Risk 1 Simulated occurences]]*_xlfn.LOGNORM.INV(Table3[[#This Row],[RV lognorm]],(LN(ImpLow1)+LN(ImpUp1))/2,(LN(ImpUp1)-LN(ImpLow1))/3.29)</f>
        <v>65173.952397461922</v>
      </c>
      <c r="L5753">
        <f>_xlfn.BINOM.INV(BinomTrials,_xlfn.GAMMA.INV(Table3[[#This Row],[RV gamma]],GammaShape2,GammaRate2)/BinomTrials,Table3[[#This Row],[RV binom]])</f>
        <v>1</v>
      </c>
      <c r="M5753" s="1">
        <f>Table3[[#This Row],[Risk 2 simulated occurences]]*_xlfn.LOGNORM.INV(Table3[[#This Row],[RV lognorm]],(LN(ImpLow2)+LN(ImpUp2))/2,(LN(ImpUp2)-LN(ImpLow2))/3.29)</f>
        <v>3258697.6198730976</v>
      </c>
    </row>
    <row r="5754" spans="7:13">
      <c r="G5754">
        <v>0.39688641596440527</v>
      </c>
      <c r="H5754">
        <v>0.77721752215978579</v>
      </c>
      <c r="I5754">
        <v>0.15754862835516623</v>
      </c>
      <c r="J5754">
        <f>_xlfn.BINOM.INV(BinomTrials,_xlfn.GAMMA.INV(Table3[[#This Row],[RV gamma]],GammaShape1,GammaRate1)/BinomTrials,Table3[[#This Row],[RV binom]])</f>
        <v>1</v>
      </c>
      <c r="K5754" s="1">
        <f>Table3[[#This Row],[Risk 1 Simulated occurences]]*_xlfn.LOGNORM.INV(Table3[[#This Row],[RV lognorm]],(LN(ImpLow1)+LN(ImpUp1))/2,(LN(ImpUp1)-LN(ImpLow1))/3.29)</f>
        <v>15655.082185786627</v>
      </c>
      <c r="L5754">
        <f>_xlfn.BINOM.INV(BinomTrials,_xlfn.GAMMA.INV(Table3[[#This Row],[RV gamma]],GammaShape2,GammaRate2)/BinomTrials,Table3[[#This Row],[RV binom]])</f>
        <v>0</v>
      </c>
      <c r="M5754" s="1">
        <f>Table3[[#This Row],[Risk 2 simulated occurences]]*_xlfn.LOGNORM.INV(Table3[[#This Row],[RV lognorm]],(LN(ImpLow2)+LN(ImpUp2))/2,(LN(ImpUp2)-LN(ImpLow2))/3.29)</f>
        <v>0</v>
      </c>
    </row>
    <row r="5755" spans="7:13">
      <c r="G5755">
        <v>0.46999311375897057</v>
      </c>
      <c r="H5755">
        <v>0.69489493951895043</v>
      </c>
      <c r="I5755">
        <v>0.91979676527893017</v>
      </c>
      <c r="J5755">
        <f>_xlfn.BINOM.INV(BinomTrials,_xlfn.GAMMA.INV(Table3[[#This Row],[RV gamma]],GammaShape1,GammaRate1)/BinomTrials,Table3[[#This Row],[RV binom]])</f>
        <v>1</v>
      </c>
      <c r="K5755" s="1">
        <f>Table3[[#This Row],[Risk 1 Simulated occurences]]*_xlfn.LOGNORM.INV(Table3[[#This Row],[RV lognorm]],(LN(ImpLow1)+LN(ImpUp1))/2,(LN(ImpUp1)-LN(ImpLow1))/3.29)</f>
        <v>84461.405311007344</v>
      </c>
      <c r="L5755">
        <f>_xlfn.BINOM.INV(BinomTrials,_xlfn.GAMMA.INV(Table3[[#This Row],[RV gamma]],GammaShape2,GammaRate2)/BinomTrials,Table3[[#This Row],[RV binom]])</f>
        <v>0</v>
      </c>
      <c r="M5755" s="1">
        <f>Table3[[#This Row],[Risk 2 simulated occurences]]*_xlfn.LOGNORM.INV(Table3[[#This Row],[RV lognorm]],(LN(ImpLow2)+LN(ImpUp2))/2,(LN(ImpUp2)-LN(ImpLow2))/3.29)</f>
        <v>0</v>
      </c>
    </row>
    <row r="5756" spans="7:13">
      <c r="G5756">
        <v>0.17426294701838071</v>
      </c>
      <c r="H5756">
        <v>9.9248494999133283E-2</v>
      </c>
      <c r="I5756">
        <v>2.4234042979885843E-2</v>
      </c>
      <c r="J5756">
        <f>_xlfn.BINOM.INV(BinomTrials,_xlfn.GAMMA.INV(Table3[[#This Row],[RV gamma]],GammaShape1,GammaRate1)/BinomTrials,Table3[[#This Row],[RV binom]])</f>
        <v>0</v>
      </c>
      <c r="K5756" s="1">
        <f>Table3[[#This Row],[Risk 1 Simulated occurences]]*_xlfn.LOGNORM.INV(Table3[[#This Row],[RV lognorm]],(LN(ImpLow1)+LN(ImpUp1))/2,(LN(ImpUp1)-LN(ImpLow1))/3.29)</f>
        <v>0</v>
      </c>
      <c r="L5756">
        <f>_xlfn.BINOM.INV(BinomTrials,_xlfn.GAMMA.INV(Table3[[#This Row],[RV gamma]],GammaShape2,GammaRate2)/BinomTrials,Table3[[#This Row],[RV binom]])</f>
        <v>0</v>
      </c>
      <c r="M5756" s="1">
        <f>Table3[[#This Row],[Risk 2 simulated occurences]]*_xlfn.LOGNORM.INV(Table3[[#This Row],[RV lognorm]],(LN(ImpLow2)+LN(ImpUp2))/2,(LN(ImpUp2)-LN(ImpLow2))/3.29)</f>
        <v>0</v>
      </c>
    </row>
    <row r="5757" spans="7:13">
      <c r="G5757">
        <v>0.83735053792472491</v>
      </c>
      <c r="H5757">
        <v>6.9455450433052818E-2</v>
      </c>
      <c r="I5757">
        <v>0.30156036294138078</v>
      </c>
      <c r="J5757">
        <f>_xlfn.BINOM.INV(BinomTrials,_xlfn.GAMMA.INV(Table3[[#This Row],[RV gamma]],GammaShape1,GammaRate1)/BinomTrials,Table3[[#This Row],[RV binom]])</f>
        <v>0</v>
      </c>
      <c r="K5757" s="1">
        <f>Table3[[#This Row],[Risk 1 Simulated occurences]]*_xlfn.LOGNORM.INV(Table3[[#This Row],[RV lognorm]],(LN(ImpLow1)+LN(ImpUp1))/2,(LN(ImpUp1)-LN(ImpLow1))/3.29)</f>
        <v>0</v>
      </c>
      <c r="L5757">
        <f>_xlfn.BINOM.INV(BinomTrials,_xlfn.GAMMA.INV(Table3[[#This Row],[RV gamma]],GammaShape2,GammaRate2)/BinomTrials,Table3[[#This Row],[RV binom]])</f>
        <v>0</v>
      </c>
      <c r="M5757" s="1">
        <f>Table3[[#This Row],[Risk 2 simulated occurences]]*_xlfn.LOGNORM.INV(Table3[[#This Row],[RV lognorm]],(LN(ImpLow2)+LN(ImpUp2))/2,(LN(ImpUp2)-LN(ImpLow2))/3.29)</f>
        <v>0</v>
      </c>
    </row>
    <row r="5758" spans="7:13">
      <c r="G5758">
        <v>0.35049090085108342</v>
      </c>
      <c r="H5758">
        <v>0.33775542831875172</v>
      </c>
      <c r="I5758">
        <v>0.32501995578642001</v>
      </c>
      <c r="J5758">
        <f>_xlfn.BINOM.INV(BinomTrials,_xlfn.GAMMA.INV(Table3[[#This Row],[RV gamma]],GammaShape1,GammaRate1)/BinomTrials,Table3[[#This Row],[RV binom]])</f>
        <v>0</v>
      </c>
      <c r="K5758" s="1">
        <f>Table3[[#This Row],[Risk 1 Simulated occurences]]*_xlfn.LOGNORM.INV(Table3[[#This Row],[RV lognorm]],(LN(ImpLow1)+LN(ImpUp1))/2,(LN(ImpUp1)-LN(ImpLow1))/3.29)</f>
        <v>0</v>
      </c>
      <c r="L5758">
        <f>_xlfn.BINOM.INV(BinomTrials,_xlfn.GAMMA.INV(Table3[[#This Row],[RV gamma]],GammaShape2,GammaRate2)/BinomTrials,Table3[[#This Row],[RV binom]])</f>
        <v>0</v>
      </c>
      <c r="M5758" s="1">
        <f>Table3[[#This Row],[Risk 2 simulated occurences]]*_xlfn.LOGNORM.INV(Table3[[#This Row],[RV lognorm]],(LN(ImpLow2)+LN(ImpUp2))/2,(LN(ImpUp2)-LN(ImpLow2))/3.29)</f>
        <v>0</v>
      </c>
    </row>
    <row r="5759" spans="7:13">
      <c r="G5759">
        <v>0.7005706041588311</v>
      </c>
      <c r="H5759">
        <v>0.65548375325998465</v>
      </c>
      <c r="I5759">
        <v>0.61039690236113819</v>
      </c>
      <c r="J5759">
        <f>_xlfn.BINOM.INV(BinomTrials,_xlfn.GAMMA.INV(Table3[[#This Row],[RV gamma]],GammaShape1,GammaRate1)/BinomTrials,Table3[[#This Row],[RV binom]])</f>
        <v>1</v>
      </c>
      <c r="K5759" s="1">
        <f>Table3[[#This Row],[Risk 1 Simulated occurences]]*_xlfn.LOGNORM.INV(Table3[[#This Row],[RV lognorm]],(LN(ImpLow1)+LN(ImpUp1))/2,(LN(ImpUp1)-LN(ImpLow1))/3.29)</f>
        <v>38478.122657623833</v>
      </c>
      <c r="L5759">
        <f>_xlfn.BINOM.INV(BinomTrials,_xlfn.GAMMA.INV(Table3[[#This Row],[RV gamma]],GammaShape2,GammaRate2)/BinomTrials,Table3[[#This Row],[RV binom]])</f>
        <v>0</v>
      </c>
      <c r="M5759" s="1">
        <f>Table3[[#This Row],[Risk 2 simulated occurences]]*_xlfn.LOGNORM.INV(Table3[[#This Row],[RV lognorm]],(LN(ImpLow2)+LN(ImpUp2))/2,(LN(ImpUp2)-LN(ImpLow2))/3.29)</f>
        <v>0</v>
      </c>
    </row>
    <row r="5760" spans="7:13">
      <c r="G5760">
        <v>0.4901440974744708</v>
      </c>
      <c r="H5760">
        <v>0.71544104056220548</v>
      </c>
      <c r="I5760">
        <v>0.94073798364994021</v>
      </c>
      <c r="J5760">
        <f>_xlfn.BINOM.INV(BinomTrials,_xlfn.GAMMA.INV(Table3[[#This Row],[RV gamma]],GammaShape1,GammaRate1)/BinomTrials,Table3[[#This Row],[RV binom]])</f>
        <v>1</v>
      </c>
      <c r="K5760" s="1">
        <f>Table3[[#This Row],[Risk 1 Simulated occurences]]*_xlfn.LOGNORM.INV(Table3[[#This Row],[RV lognorm]],(LN(ImpLow1)+LN(ImpUp1))/2,(LN(ImpUp1)-LN(ImpLow1))/3.29)</f>
        <v>94290.452960794326</v>
      </c>
      <c r="L5760">
        <f>_xlfn.BINOM.INV(BinomTrials,_xlfn.GAMMA.INV(Table3[[#This Row],[RV gamma]],GammaShape2,GammaRate2)/BinomTrials,Table3[[#This Row],[RV binom]])</f>
        <v>0</v>
      </c>
      <c r="M5760" s="1">
        <f>Table3[[#This Row],[Risk 2 simulated occurences]]*_xlfn.LOGNORM.INV(Table3[[#This Row],[RV lognorm]],(LN(ImpLow2)+LN(ImpUp2))/2,(LN(ImpUp2)-LN(ImpLow2))/3.29)</f>
        <v>0</v>
      </c>
    </row>
    <row r="5761" spans="7:13">
      <c r="G5761">
        <v>0.85184625343039921</v>
      </c>
      <c r="H5761">
        <v>0.41756872898785802</v>
      </c>
      <c r="I5761">
        <v>0.98329120454531682</v>
      </c>
      <c r="J5761">
        <f>_xlfn.BINOM.INV(BinomTrials,_xlfn.GAMMA.INV(Table3[[#This Row],[RV gamma]],GammaShape1,GammaRate1)/BinomTrials,Table3[[#This Row],[RV binom]])</f>
        <v>0</v>
      </c>
      <c r="K5761" s="1">
        <f>Table3[[#This Row],[Risk 1 Simulated occurences]]*_xlfn.LOGNORM.INV(Table3[[#This Row],[RV lognorm]],(LN(ImpLow1)+LN(ImpUp1))/2,(LN(ImpUp1)-LN(ImpLow1))/3.29)</f>
        <v>0</v>
      </c>
      <c r="L5761">
        <f>_xlfn.BINOM.INV(BinomTrials,_xlfn.GAMMA.INV(Table3[[#This Row],[RV gamma]],GammaShape2,GammaRate2)/BinomTrials,Table3[[#This Row],[RV binom]])</f>
        <v>0</v>
      </c>
      <c r="M5761" s="1">
        <f>Table3[[#This Row],[Risk 2 simulated occurences]]*_xlfn.LOGNORM.INV(Table3[[#This Row],[RV lognorm]],(LN(ImpLow2)+LN(ImpUp2))/2,(LN(ImpUp2)-LN(ImpLow2))/3.29)</f>
        <v>0</v>
      </c>
    </row>
    <row r="5762" spans="7:13">
      <c r="G5762">
        <v>0.97998140471986561</v>
      </c>
      <c r="H5762">
        <v>7.762809893005905E-2</v>
      </c>
      <c r="I5762">
        <v>0.17527479314025249</v>
      </c>
      <c r="J5762">
        <f>_xlfn.BINOM.INV(BinomTrials,_xlfn.GAMMA.INV(Table3[[#This Row],[RV gamma]],GammaShape1,GammaRate1)/BinomTrials,Table3[[#This Row],[RV binom]])</f>
        <v>0</v>
      </c>
      <c r="K5762" s="1">
        <f>Table3[[#This Row],[Risk 1 Simulated occurences]]*_xlfn.LOGNORM.INV(Table3[[#This Row],[RV lognorm]],(LN(ImpLow1)+LN(ImpUp1))/2,(LN(ImpUp1)-LN(ImpLow1))/3.29)</f>
        <v>0</v>
      </c>
      <c r="L5762">
        <f>_xlfn.BINOM.INV(BinomTrials,_xlfn.GAMMA.INV(Table3[[#This Row],[RV gamma]],GammaShape2,GammaRate2)/BinomTrials,Table3[[#This Row],[RV binom]])</f>
        <v>0</v>
      </c>
      <c r="M5762" s="1">
        <f>Table3[[#This Row],[Risk 2 simulated occurences]]*_xlfn.LOGNORM.INV(Table3[[#This Row],[RV lognorm]],(LN(ImpLow2)+LN(ImpUp2))/2,(LN(ImpUp2)-LN(ImpLow2))/3.29)</f>
        <v>0</v>
      </c>
    </row>
    <row r="5763" spans="7:13">
      <c r="G5763">
        <v>0.54746912678120152</v>
      </c>
      <c r="H5763">
        <v>0.69545871750240151</v>
      </c>
      <c r="I5763">
        <v>0.84344830822360162</v>
      </c>
      <c r="J5763">
        <f>_xlfn.BINOM.INV(BinomTrials,_xlfn.GAMMA.INV(Table3[[#This Row],[RV gamma]],GammaShape1,GammaRate1)/BinomTrials,Table3[[#This Row],[RV binom]])</f>
        <v>1</v>
      </c>
      <c r="K5763" s="1">
        <f>Table3[[#This Row],[Risk 1 Simulated occurences]]*_xlfn.LOGNORM.INV(Table3[[#This Row],[RV lognorm]],(LN(ImpLow1)+LN(ImpUp1))/2,(LN(ImpUp1)-LN(ImpLow1))/3.29)</f>
        <v>64062.715337463582</v>
      </c>
      <c r="L5763">
        <f>_xlfn.BINOM.INV(BinomTrials,_xlfn.GAMMA.INV(Table3[[#This Row],[RV gamma]],GammaShape2,GammaRate2)/BinomTrials,Table3[[#This Row],[RV binom]])</f>
        <v>0</v>
      </c>
      <c r="M5763" s="1">
        <f>Table3[[#This Row],[Risk 2 simulated occurences]]*_xlfn.LOGNORM.INV(Table3[[#This Row],[RV lognorm]],(LN(ImpLow2)+LN(ImpUp2))/2,(LN(ImpUp2)-LN(ImpLow2))/3.29)</f>
        <v>0</v>
      </c>
    </row>
    <row r="5764" spans="7:13">
      <c r="G5764">
        <v>0.31361381165385888</v>
      </c>
      <c r="H5764">
        <v>0.57466506286275809</v>
      </c>
      <c r="I5764">
        <v>0.83571631407165725</v>
      </c>
      <c r="J5764">
        <f>_xlfn.BINOM.INV(BinomTrials,_xlfn.GAMMA.INV(Table3[[#This Row],[RV gamma]],GammaShape1,GammaRate1)/BinomTrials,Table3[[#This Row],[RV binom]])</f>
        <v>0</v>
      </c>
      <c r="K5764" s="1">
        <f>Table3[[#This Row],[Risk 1 Simulated occurences]]*_xlfn.LOGNORM.INV(Table3[[#This Row],[RV lognorm]],(LN(ImpLow1)+LN(ImpUp1))/2,(LN(ImpUp1)-LN(ImpLow1))/3.29)</f>
        <v>0</v>
      </c>
      <c r="L5764">
        <f>_xlfn.BINOM.INV(BinomTrials,_xlfn.GAMMA.INV(Table3[[#This Row],[RV gamma]],GammaShape2,GammaRate2)/BinomTrials,Table3[[#This Row],[RV binom]])</f>
        <v>0</v>
      </c>
      <c r="M5764" s="1">
        <f>Table3[[#This Row],[Risk 2 simulated occurences]]*_xlfn.LOGNORM.INV(Table3[[#This Row],[RV lognorm]],(LN(ImpLow2)+LN(ImpUp2))/2,(LN(ImpUp2)-LN(ImpLow2))/3.29)</f>
        <v>0</v>
      </c>
    </row>
    <row r="5765" spans="7:13">
      <c r="G5765">
        <v>0.90733246640643683</v>
      </c>
      <c r="H5765">
        <v>0.39571153437519052</v>
      </c>
      <c r="I5765">
        <v>0.88409060234394421</v>
      </c>
      <c r="J5765">
        <f>_xlfn.BINOM.INV(BinomTrials,_xlfn.GAMMA.INV(Table3[[#This Row],[RV gamma]],GammaShape1,GammaRate1)/BinomTrials,Table3[[#This Row],[RV binom]])</f>
        <v>0</v>
      </c>
      <c r="K5765" s="1">
        <f>Table3[[#This Row],[Risk 1 Simulated occurences]]*_xlfn.LOGNORM.INV(Table3[[#This Row],[RV lognorm]],(LN(ImpLow1)+LN(ImpUp1))/2,(LN(ImpUp1)-LN(ImpLow1))/3.29)</f>
        <v>0</v>
      </c>
      <c r="L5765">
        <f>_xlfn.BINOM.INV(BinomTrials,_xlfn.GAMMA.INV(Table3[[#This Row],[RV gamma]],GammaShape2,GammaRate2)/BinomTrials,Table3[[#This Row],[RV binom]])</f>
        <v>0</v>
      </c>
      <c r="M5765" s="1">
        <f>Table3[[#This Row],[Risk 2 simulated occurences]]*_xlfn.LOGNORM.INV(Table3[[#This Row],[RV lognorm]],(LN(ImpLow2)+LN(ImpUp2))/2,(LN(ImpUp2)-LN(ImpLow2))/3.29)</f>
        <v>0</v>
      </c>
    </row>
    <row r="5766" spans="7:13">
      <c r="G5766">
        <v>0.53676289298420909</v>
      </c>
      <c r="H5766">
        <v>0.72375824382703668</v>
      </c>
      <c r="I5766">
        <v>0.91075359466986427</v>
      </c>
      <c r="J5766">
        <f>_xlfn.BINOM.INV(BinomTrials,_xlfn.GAMMA.INV(Table3[[#This Row],[RV gamma]],GammaShape1,GammaRate1)/BinomTrials,Table3[[#This Row],[RV binom]])</f>
        <v>1</v>
      </c>
      <c r="K5766" s="1">
        <f>Table3[[#This Row],[Risk 1 Simulated occurences]]*_xlfn.LOGNORM.INV(Table3[[#This Row],[RV lognorm]],(LN(ImpLow1)+LN(ImpUp1))/2,(LN(ImpUp1)-LN(ImpLow1))/3.29)</f>
        <v>81084.765195048269</v>
      </c>
      <c r="L5766">
        <f>_xlfn.BINOM.INV(BinomTrials,_xlfn.GAMMA.INV(Table3[[#This Row],[RV gamma]],GammaShape2,GammaRate2)/BinomTrials,Table3[[#This Row],[RV binom]])</f>
        <v>0</v>
      </c>
      <c r="M5766" s="1">
        <f>Table3[[#This Row],[Risk 2 simulated occurences]]*_xlfn.LOGNORM.INV(Table3[[#This Row],[RV lognorm]],(LN(ImpLow2)+LN(ImpUp2))/2,(LN(ImpUp2)-LN(ImpLow2))/3.29)</f>
        <v>0</v>
      </c>
    </row>
    <row r="5767" spans="7:13">
      <c r="G5767">
        <v>0.37394238560178428</v>
      </c>
      <c r="H5767">
        <v>0.20480400100574084</v>
      </c>
      <c r="I5767">
        <v>3.5665616409697391E-2</v>
      </c>
      <c r="J5767">
        <f>_xlfn.BINOM.INV(BinomTrials,_xlfn.GAMMA.INV(Table3[[#This Row],[RV gamma]],GammaShape1,GammaRate1)/BinomTrials,Table3[[#This Row],[RV binom]])</f>
        <v>0</v>
      </c>
      <c r="K5767" s="1">
        <f>Table3[[#This Row],[Risk 1 Simulated occurences]]*_xlfn.LOGNORM.INV(Table3[[#This Row],[RV lognorm]],(LN(ImpLow1)+LN(ImpUp1))/2,(LN(ImpUp1)-LN(ImpLow1))/3.29)</f>
        <v>0</v>
      </c>
      <c r="L5767">
        <f>_xlfn.BINOM.INV(BinomTrials,_xlfn.GAMMA.INV(Table3[[#This Row],[RV gamma]],GammaShape2,GammaRate2)/BinomTrials,Table3[[#This Row],[RV binom]])</f>
        <v>0</v>
      </c>
      <c r="M5767" s="1">
        <f>Table3[[#This Row],[Risk 2 simulated occurences]]*_xlfn.LOGNORM.INV(Table3[[#This Row],[RV lognorm]],(LN(ImpLow2)+LN(ImpUp2))/2,(LN(ImpUp2)-LN(ImpLow2))/3.29)</f>
        <v>0</v>
      </c>
    </row>
    <row r="5768" spans="7:13">
      <c r="G5768">
        <v>0.84967480918843052</v>
      </c>
      <c r="H5768">
        <v>0.14084490348624293</v>
      </c>
      <c r="I5768">
        <v>0.43201499778405528</v>
      </c>
      <c r="J5768">
        <f>_xlfn.BINOM.INV(BinomTrials,_xlfn.GAMMA.INV(Table3[[#This Row],[RV gamma]],GammaShape1,GammaRate1)/BinomTrials,Table3[[#This Row],[RV binom]])</f>
        <v>0</v>
      </c>
      <c r="K5768" s="1">
        <f>Table3[[#This Row],[Risk 1 Simulated occurences]]*_xlfn.LOGNORM.INV(Table3[[#This Row],[RV lognorm]],(LN(ImpLow1)+LN(ImpUp1))/2,(LN(ImpUp1)-LN(ImpLow1))/3.29)</f>
        <v>0</v>
      </c>
      <c r="L5768">
        <f>_xlfn.BINOM.INV(BinomTrials,_xlfn.GAMMA.INV(Table3[[#This Row],[RV gamma]],GammaShape2,GammaRate2)/BinomTrials,Table3[[#This Row],[RV binom]])</f>
        <v>0</v>
      </c>
      <c r="M5768" s="1">
        <f>Table3[[#This Row],[Risk 2 simulated occurences]]*_xlfn.LOGNORM.INV(Table3[[#This Row],[RV lognorm]],(LN(ImpLow2)+LN(ImpUp2))/2,(LN(ImpUp2)-LN(ImpLow2))/3.29)</f>
        <v>0</v>
      </c>
    </row>
    <row r="5769" spans="7:13">
      <c r="G5769">
        <v>0.48451802995266302</v>
      </c>
      <c r="H5769">
        <v>0.18029289328506817</v>
      </c>
      <c r="I5769">
        <v>0.87606775661747327</v>
      </c>
      <c r="J5769">
        <f>_xlfn.BINOM.INV(BinomTrials,_xlfn.GAMMA.INV(Table3[[#This Row],[RV gamma]],GammaShape1,GammaRate1)/BinomTrials,Table3[[#This Row],[RV binom]])</f>
        <v>0</v>
      </c>
      <c r="K5769" s="1">
        <f>Table3[[#This Row],[Risk 1 Simulated occurences]]*_xlfn.LOGNORM.INV(Table3[[#This Row],[RV lognorm]],(LN(ImpLow1)+LN(ImpUp1))/2,(LN(ImpUp1)-LN(ImpLow1))/3.29)</f>
        <v>0</v>
      </c>
      <c r="L5769">
        <f>_xlfn.BINOM.INV(BinomTrials,_xlfn.GAMMA.INV(Table3[[#This Row],[RV gamma]],GammaShape2,GammaRate2)/BinomTrials,Table3[[#This Row],[RV binom]])</f>
        <v>0</v>
      </c>
      <c r="M5769" s="1">
        <f>Table3[[#This Row],[Risk 2 simulated occurences]]*_xlfn.LOGNORM.INV(Table3[[#This Row],[RV lognorm]],(LN(ImpLow2)+LN(ImpUp2))/2,(LN(ImpUp2)-LN(ImpLow2))/3.29)</f>
        <v>0</v>
      </c>
    </row>
    <row r="5770" spans="7:13">
      <c r="G5770">
        <v>0.29452941440722413</v>
      </c>
      <c r="H5770">
        <v>0.18265744214069909</v>
      </c>
      <c r="I5770">
        <v>7.0785469874174084E-2</v>
      </c>
      <c r="J5770">
        <f>_xlfn.BINOM.INV(BinomTrials,_xlfn.GAMMA.INV(Table3[[#This Row],[RV gamma]],GammaShape1,GammaRate1)/BinomTrials,Table3[[#This Row],[RV binom]])</f>
        <v>0</v>
      </c>
      <c r="K5770" s="1">
        <f>Table3[[#This Row],[Risk 1 Simulated occurences]]*_xlfn.LOGNORM.INV(Table3[[#This Row],[RV lognorm]],(LN(ImpLow1)+LN(ImpUp1))/2,(LN(ImpUp1)-LN(ImpLow1))/3.29)</f>
        <v>0</v>
      </c>
      <c r="L5770">
        <f>_xlfn.BINOM.INV(BinomTrials,_xlfn.GAMMA.INV(Table3[[#This Row],[RV gamma]],GammaShape2,GammaRate2)/BinomTrials,Table3[[#This Row],[RV binom]])</f>
        <v>0</v>
      </c>
      <c r="M5770" s="1">
        <f>Table3[[#This Row],[Risk 2 simulated occurences]]*_xlfn.LOGNORM.INV(Table3[[#This Row],[RV lognorm]],(LN(ImpLow2)+LN(ImpUp2))/2,(LN(ImpUp2)-LN(ImpLow2))/3.29)</f>
        <v>0</v>
      </c>
    </row>
    <row r="5771" spans="7:13">
      <c r="G5771">
        <v>0.15586794221581329</v>
      </c>
      <c r="H5771">
        <v>0.92363005872984882</v>
      </c>
      <c r="I5771">
        <v>0.69139217524388441</v>
      </c>
      <c r="J5771">
        <f>_xlfn.BINOM.INV(BinomTrials,_xlfn.GAMMA.INV(Table3[[#This Row],[RV gamma]],GammaShape1,GammaRate1)/BinomTrials,Table3[[#This Row],[RV binom]])</f>
        <v>1</v>
      </c>
      <c r="K5771" s="1">
        <f>Table3[[#This Row],[Risk 1 Simulated occurences]]*_xlfn.LOGNORM.INV(Table3[[#This Row],[RV lognorm]],(LN(ImpLow1)+LN(ImpUp1))/2,(LN(ImpUp1)-LN(ImpLow1))/3.29)</f>
        <v>44865.757672788022</v>
      </c>
      <c r="L5771">
        <f>_xlfn.BINOM.INV(BinomTrials,_xlfn.GAMMA.INV(Table3[[#This Row],[RV gamma]],GammaShape2,GammaRate2)/BinomTrials,Table3[[#This Row],[RV binom]])</f>
        <v>1</v>
      </c>
      <c r="M5771" s="1">
        <f>Table3[[#This Row],[Risk 2 simulated occurences]]*_xlfn.LOGNORM.INV(Table3[[#This Row],[RV lognorm]],(LN(ImpLow2)+LN(ImpUp2))/2,(LN(ImpUp2)-LN(ImpLow2))/3.29)</f>
        <v>4486575.7672788044</v>
      </c>
    </row>
    <row r="5772" spans="7:13">
      <c r="G5772">
        <v>0.67250482117408183</v>
      </c>
      <c r="H5772">
        <v>0.450397072569652</v>
      </c>
      <c r="I5772">
        <v>0.22828932396522225</v>
      </c>
      <c r="J5772">
        <f>_xlfn.BINOM.INV(BinomTrials,_xlfn.GAMMA.INV(Table3[[#This Row],[RV gamma]],GammaShape1,GammaRate1)/BinomTrials,Table3[[#This Row],[RV binom]])</f>
        <v>0</v>
      </c>
      <c r="K5772" s="1">
        <f>Table3[[#This Row],[Risk 1 Simulated occurences]]*_xlfn.LOGNORM.INV(Table3[[#This Row],[RV lognorm]],(LN(ImpLow1)+LN(ImpUp1))/2,(LN(ImpUp1)-LN(ImpLow1))/3.29)</f>
        <v>0</v>
      </c>
      <c r="L5772">
        <f>_xlfn.BINOM.INV(BinomTrials,_xlfn.GAMMA.INV(Table3[[#This Row],[RV gamma]],GammaShape2,GammaRate2)/BinomTrials,Table3[[#This Row],[RV binom]])</f>
        <v>0</v>
      </c>
      <c r="M5772" s="1">
        <f>Table3[[#This Row],[Risk 2 simulated occurences]]*_xlfn.LOGNORM.INV(Table3[[#This Row],[RV lognorm]],(LN(ImpLow2)+LN(ImpUp2))/2,(LN(ImpUp2)-LN(ImpLow2))/3.29)</f>
        <v>0</v>
      </c>
    </row>
    <row r="5773" spans="7:13">
      <c r="G5773">
        <v>0.78852947279276764</v>
      </c>
      <c r="H5773">
        <v>0.82359867814164545</v>
      </c>
      <c r="I5773">
        <v>0.85866788349052325</v>
      </c>
      <c r="J5773">
        <f>_xlfn.BINOM.INV(BinomTrials,_xlfn.GAMMA.INV(Table3[[#This Row],[RV gamma]],GammaShape1,GammaRate1)/BinomTrials,Table3[[#This Row],[RV binom]])</f>
        <v>1</v>
      </c>
      <c r="K5773" s="1">
        <f>Table3[[#This Row],[Risk 1 Simulated occurences]]*_xlfn.LOGNORM.INV(Table3[[#This Row],[RV lognorm]],(LN(ImpLow1)+LN(ImpUp1))/2,(LN(ImpUp1)-LN(ImpLow1))/3.29)</f>
        <v>67073.542510083673</v>
      </c>
      <c r="L5773">
        <f>_xlfn.BINOM.INV(BinomTrials,_xlfn.GAMMA.INV(Table3[[#This Row],[RV gamma]],GammaShape2,GammaRate2)/BinomTrials,Table3[[#This Row],[RV binom]])</f>
        <v>1</v>
      </c>
      <c r="M5773" s="1">
        <f>Table3[[#This Row],[Risk 2 simulated occurences]]*_xlfn.LOGNORM.INV(Table3[[#This Row],[RV lognorm]],(LN(ImpLow2)+LN(ImpUp2))/2,(LN(ImpUp2)-LN(ImpLow2))/3.29)</f>
        <v>6707354.2510083821</v>
      </c>
    </row>
    <row r="5774" spans="7:13">
      <c r="G5774">
        <v>0.81484922804629856</v>
      </c>
      <c r="H5774">
        <v>0.22298352663544171</v>
      </c>
      <c r="I5774">
        <v>0.63111782522458482</v>
      </c>
      <c r="J5774">
        <f>_xlfn.BINOM.INV(BinomTrials,_xlfn.GAMMA.INV(Table3[[#This Row],[RV gamma]],GammaShape1,GammaRate1)/BinomTrials,Table3[[#This Row],[RV binom]])</f>
        <v>0</v>
      </c>
      <c r="K5774" s="1">
        <f>Table3[[#This Row],[Risk 1 Simulated occurences]]*_xlfn.LOGNORM.INV(Table3[[#This Row],[RV lognorm]],(LN(ImpLow1)+LN(ImpUp1))/2,(LN(ImpUp1)-LN(ImpLow1))/3.29)</f>
        <v>0</v>
      </c>
      <c r="L5774">
        <f>_xlfn.BINOM.INV(BinomTrials,_xlfn.GAMMA.INV(Table3[[#This Row],[RV gamma]],GammaShape2,GammaRate2)/BinomTrials,Table3[[#This Row],[RV binom]])</f>
        <v>0</v>
      </c>
      <c r="M5774" s="1">
        <f>Table3[[#This Row],[Risk 2 simulated occurences]]*_xlfn.LOGNORM.INV(Table3[[#This Row],[RV lognorm]],(LN(ImpLow2)+LN(ImpUp2))/2,(LN(ImpUp2)-LN(ImpLow2))/3.29)</f>
        <v>0</v>
      </c>
    </row>
    <row r="5775" spans="7:13">
      <c r="G5775">
        <v>0.17097577414055157</v>
      </c>
      <c r="H5775">
        <v>0.68413216186879766</v>
      </c>
      <c r="I5775">
        <v>0.19728854959704381</v>
      </c>
      <c r="J5775">
        <f>_xlfn.BINOM.INV(BinomTrials,_xlfn.GAMMA.INV(Table3[[#This Row],[RV gamma]],GammaShape1,GammaRate1)/BinomTrials,Table3[[#This Row],[RV binom]])</f>
        <v>1</v>
      </c>
      <c r="K5775" s="1">
        <f>Table3[[#This Row],[Risk 1 Simulated occurences]]*_xlfn.LOGNORM.INV(Table3[[#This Row],[RV lognorm]],(LN(ImpLow1)+LN(ImpUp1))/2,(LN(ImpUp1)-LN(ImpLow1))/3.29)</f>
        <v>17427.382974730397</v>
      </c>
      <c r="L5775">
        <f>_xlfn.BINOM.INV(BinomTrials,_xlfn.GAMMA.INV(Table3[[#This Row],[RV gamma]],GammaShape2,GammaRate2)/BinomTrials,Table3[[#This Row],[RV binom]])</f>
        <v>0</v>
      </c>
      <c r="M5775" s="1">
        <f>Table3[[#This Row],[Risk 2 simulated occurences]]*_xlfn.LOGNORM.INV(Table3[[#This Row],[RV lognorm]],(LN(ImpLow2)+LN(ImpUp2))/2,(LN(ImpUp2)-LN(ImpLow2))/3.29)</f>
        <v>0</v>
      </c>
    </row>
    <row r="5776" spans="7:13">
      <c r="G5776">
        <v>0.58983598025042372</v>
      </c>
      <c r="H5776">
        <v>0.20924452888278502</v>
      </c>
      <c r="I5776">
        <v>0.82865307751514627</v>
      </c>
      <c r="J5776">
        <f>_xlfn.BINOM.INV(BinomTrials,_xlfn.GAMMA.INV(Table3[[#This Row],[RV gamma]],GammaShape1,GammaRate1)/BinomTrials,Table3[[#This Row],[RV binom]])</f>
        <v>0</v>
      </c>
      <c r="K5776" s="1">
        <f>Table3[[#This Row],[Risk 1 Simulated occurences]]*_xlfn.LOGNORM.INV(Table3[[#This Row],[RV lognorm]],(LN(ImpLow1)+LN(ImpUp1))/2,(LN(ImpUp1)-LN(ImpLow1))/3.29)</f>
        <v>0</v>
      </c>
      <c r="L5776">
        <f>_xlfn.BINOM.INV(BinomTrials,_xlfn.GAMMA.INV(Table3[[#This Row],[RV gamma]],GammaShape2,GammaRate2)/BinomTrials,Table3[[#This Row],[RV binom]])</f>
        <v>0</v>
      </c>
      <c r="M5776" s="1">
        <f>Table3[[#This Row],[Risk 2 simulated occurences]]*_xlfn.LOGNORM.INV(Table3[[#This Row],[RV lognorm]],(LN(ImpLow2)+LN(ImpUp2))/2,(LN(ImpUp2)-LN(ImpLow2))/3.29)</f>
        <v>0</v>
      </c>
    </row>
    <row r="5777" spans="7:13">
      <c r="G5777">
        <v>0.37332006887221714</v>
      </c>
      <c r="H5777">
        <v>0.77279693296775076</v>
      </c>
      <c r="I5777">
        <v>0.17227379706328447</v>
      </c>
      <c r="J5777">
        <f>_xlfn.BINOM.INV(BinomTrials,_xlfn.GAMMA.INV(Table3[[#This Row],[RV gamma]],GammaShape1,GammaRate1)/BinomTrials,Table3[[#This Row],[RV binom]])</f>
        <v>1</v>
      </c>
      <c r="K5777" s="1">
        <f>Table3[[#This Row],[Risk 1 Simulated occurences]]*_xlfn.LOGNORM.INV(Table3[[#This Row],[RV lognorm]],(LN(ImpLow1)+LN(ImpUp1))/2,(LN(ImpUp1)-LN(ImpLow1))/3.29)</f>
        <v>16319.231283396815</v>
      </c>
      <c r="L5777">
        <f>_xlfn.BINOM.INV(BinomTrials,_xlfn.GAMMA.INV(Table3[[#This Row],[RV gamma]],GammaShape2,GammaRate2)/BinomTrials,Table3[[#This Row],[RV binom]])</f>
        <v>0</v>
      </c>
      <c r="M5777" s="1">
        <f>Table3[[#This Row],[Risk 2 simulated occurences]]*_xlfn.LOGNORM.INV(Table3[[#This Row],[RV lognorm]],(LN(ImpLow2)+LN(ImpUp2))/2,(LN(ImpUp2)-LN(ImpLow2))/3.29)</f>
        <v>0</v>
      </c>
    </row>
    <row r="5778" spans="7:13">
      <c r="G5778">
        <v>0.3903975353531528</v>
      </c>
      <c r="H5778">
        <v>0.39805238898752832</v>
      </c>
      <c r="I5778">
        <v>0.40570724262190389</v>
      </c>
      <c r="J5778">
        <f>_xlfn.BINOM.INV(BinomTrials,_xlfn.GAMMA.INV(Table3[[#This Row],[RV gamma]],GammaShape1,GammaRate1)/BinomTrials,Table3[[#This Row],[RV binom]])</f>
        <v>0</v>
      </c>
      <c r="K5778" s="1">
        <f>Table3[[#This Row],[Risk 1 Simulated occurences]]*_xlfn.LOGNORM.INV(Table3[[#This Row],[RV lognorm]],(LN(ImpLow1)+LN(ImpUp1))/2,(LN(ImpUp1)-LN(ImpLow1))/3.29)</f>
        <v>0</v>
      </c>
      <c r="L5778">
        <f>_xlfn.BINOM.INV(BinomTrials,_xlfn.GAMMA.INV(Table3[[#This Row],[RV gamma]],GammaShape2,GammaRate2)/BinomTrials,Table3[[#This Row],[RV binom]])</f>
        <v>0</v>
      </c>
      <c r="M5778" s="1">
        <f>Table3[[#This Row],[Risk 2 simulated occurences]]*_xlfn.LOGNORM.INV(Table3[[#This Row],[RV lognorm]],(LN(ImpLow2)+LN(ImpUp2))/2,(LN(ImpUp2)-LN(ImpLow2))/3.29)</f>
        <v>0</v>
      </c>
    </row>
    <row r="5779" spans="7:13">
      <c r="G5779">
        <v>0.41137668043904785</v>
      </c>
      <c r="H5779">
        <v>6.6501713388833081E-2</v>
      </c>
      <c r="I5779">
        <v>0.72162674633861834</v>
      </c>
      <c r="J5779">
        <f>_xlfn.BINOM.INV(BinomTrials,_xlfn.GAMMA.INV(Table3[[#This Row],[RV gamma]],GammaShape1,GammaRate1)/BinomTrials,Table3[[#This Row],[RV binom]])</f>
        <v>0</v>
      </c>
      <c r="K5779" s="1">
        <f>Table3[[#This Row],[Risk 1 Simulated occurences]]*_xlfn.LOGNORM.INV(Table3[[#This Row],[RV lognorm]],(LN(ImpLow1)+LN(ImpUp1))/2,(LN(ImpUp1)-LN(ImpLow1))/3.29)</f>
        <v>0</v>
      </c>
      <c r="L5779">
        <f>_xlfn.BINOM.INV(BinomTrials,_xlfn.GAMMA.INV(Table3[[#This Row],[RV gamma]],GammaShape2,GammaRate2)/BinomTrials,Table3[[#This Row],[RV binom]])</f>
        <v>0</v>
      </c>
      <c r="M5779" s="1">
        <f>Table3[[#This Row],[Risk 2 simulated occurences]]*_xlfn.LOGNORM.INV(Table3[[#This Row],[RV lognorm]],(LN(ImpLow2)+LN(ImpUp2))/2,(LN(ImpUp2)-LN(ImpLow2))/3.29)</f>
        <v>0</v>
      </c>
    </row>
    <row r="5780" spans="7:13">
      <c r="G5780">
        <v>7.8681390769165666E-3</v>
      </c>
      <c r="H5780">
        <v>0.69429692611764038</v>
      </c>
      <c r="I5780">
        <v>0.38072571315836429</v>
      </c>
      <c r="J5780">
        <f>_xlfn.BINOM.INV(BinomTrials,_xlfn.GAMMA.INV(Table3[[#This Row],[RV gamma]],GammaShape1,GammaRate1)/BinomTrials,Table3[[#This Row],[RV binom]])</f>
        <v>0</v>
      </c>
      <c r="K5780" s="1">
        <f>Table3[[#This Row],[Risk 1 Simulated occurences]]*_xlfn.LOGNORM.INV(Table3[[#This Row],[RV lognorm]],(LN(ImpLow1)+LN(ImpUp1))/2,(LN(ImpUp1)-LN(ImpLow1))/3.29)</f>
        <v>0</v>
      </c>
      <c r="L5780">
        <f>_xlfn.BINOM.INV(BinomTrials,_xlfn.GAMMA.INV(Table3[[#This Row],[RV gamma]],GammaShape2,GammaRate2)/BinomTrials,Table3[[#This Row],[RV binom]])</f>
        <v>0</v>
      </c>
      <c r="M5780" s="1">
        <f>Table3[[#This Row],[Risk 2 simulated occurences]]*_xlfn.LOGNORM.INV(Table3[[#This Row],[RV lognorm]],(LN(ImpLow2)+LN(ImpUp2))/2,(LN(ImpUp2)-LN(ImpLow2))/3.29)</f>
        <v>0</v>
      </c>
    </row>
    <row r="5781" spans="7:13">
      <c r="G5781">
        <v>0.23981346573671952</v>
      </c>
      <c r="H5781">
        <v>4.8437259182537558E-2</v>
      </c>
      <c r="I5781">
        <v>0.85706105262835564</v>
      </c>
      <c r="J5781">
        <f>_xlfn.BINOM.INV(BinomTrials,_xlfn.GAMMA.INV(Table3[[#This Row],[RV gamma]],GammaShape1,GammaRate1)/BinomTrials,Table3[[#This Row],[RV binom]])</f>
        <v>0</v>
      </c>
      <c r="K5781" s="1">
        <f>Table3[[#This Row],[Risk 1 Simulated occurences]]*_xlfn.LOGNORM.INV(Table3[[#This Row],[RV lognorm]],(LN(ImpLow1)+LN(ImpUp1))/2,(LN(ImpUp1)-LN(ImpLow1))/3.29)</f>
        <v>0</v>
      </c>
      <c r="L5781">
        <f>_xlfn.BINOM.INV(BinomTrials,_xlfn.GAMMA.INV(Table3[[#This Row],[RV gamma]],GammaShape2,GammaRate2)/BinomTrials,Table3[[#This Row],[RV binom]])</f>
        <v>0</v>
      </c>
      <c r="M5781" s="1">
        <f>Table3[[#This Row],[Risk 2 simulated occurences]]*_xlfn.LOGNORM.INV(Table3[[#This Row],[RV lognorm]],(LN(ImpLow2)+LN(ImpUp2))/2,(LN(ImpUp2)-LN(ImpLow2))/3.29)</f>
        <v>0</v>
      </c>
    </row>
    <row r="5782" spans="7:13">
      <c r="G5782">
        <v>0.54491863704515553</v>
      </c>
      <c r="H5782">
        <v>8.5015080908786081E-2</v>
      </c>
      <c r="I5782">
        <v>0.6251115247724166</v>
      </c>
      <c r="J5782">
        <f>_xlfn.BINOM.INV(BinomTrials,_xlfn.GAMMA.INV(Table3[[#This Row],[RV gamma]],GammaShape1,GammaRate1)/BinomTrials,Table3[[#This Row],[RV binom]])</f>
        <v>0</v>
      </c>
      <c r="K5782" s="1">
        <f>Table3[[#This Row],[Risk 1 Simulated occurences]]*_xlfn.LOGNORM.INV(Table3[[#This Row],[RV lognorm]],(LN(ImpLow1)+LN(ImpUp1))/2,(LN(ImpUp1)-LN(ImpLow1))/3.29)</f>
        <v>0</v>
      </c>
      <c r="L5782">
        <f>_xlfn.BINOM.INV(BinomTrials,_xlfn.GAMMA.INV(Table3[[#This Row],[RV gamma]],GammaShape2,GammaRate2)/BinomTrials,Table3[[#This Row],[RV binom]])</f>
        <v>0</v>
      </c>
      <c r="M5782" s="1">
        <f>Table3[[#This Row],[Risk 2 simulated occurences]]*_xlfn.LOGNORM.INV(Table3[[#This Row],[RV lognorm]],(LN(ImpLow2)+LN(ImpUp2))/2,(LN(ImpUp2)-LN(ImpLow2))/3.29)</f>
        <v>0</v>
      </c>
    </row>
    <row r="5783" spans="7:13">
      <c r="G5783">
        <v>0.44753281792976557</v>
      </c>
      <c r="H5783">
        <v>0.84846483396760408</v>
      </c>
      <c r="I5783">
        <v>0.24939685000544268</v>
      </c>
      <c r="J5783">
        <f>_xlfn.BINOM.INV(BinomTrials,_xlfn.GAMMA.INV(Table3[[#This Row],[RV gamma]],GammaShape1,GammaRate1)/BinomTrials,Table3[[#This Row],[RV binom]])</f>
        <v>1</v>
      </c>
      <c r="K5783" s="1">
        <f>Table3[[#This Row],[Risk 1 Simulated occurences]]*_xlfn.LOGNORM.INV(Table3[[#This Row],[RV lognorm]],(LN(ImpLow1)+LN(ImpUp1))/2,(LN(ImpUp1)-LN(ImpLow1))/3.29)</f>
        <v>19697.478658639346</v>
      </c>
      <c r="L5783">
        <f>_xlfn.BINOM.INV(BinomTrials,_xlfn.GAMMA.INV(Table3[[#This Row],[RV gamma]],GammaShape2,GammaRate2)/BinomTrials,Table3[[#This Row],[RV binom]])</f>
        <v>1</v>
      </c>
      <c r="M5783" s="1">
        <f>Table3[[#This Row],[Risk 2 simulated occurences]]*_xlfn.LOGNORM.INV(Table3[[#This Row],[RV lognorm]],(LN(ImpLow2)+LN(ImpUp2))/2,(LN(ImpUp2)-LN(ImpLow2))/3.29)</f>
        <v>1969747.8658639356</v>
      </c>
    </row>
    <row r="5784" spans="7:13">
      <c r="G5784">
        <v>0.68407094557027848</v>
      </c>
      <c r="H5784">
        <v>0.14846449352263683</v>
      </c>
      <c r="I5784">
        <v>0.61285804147499523</v>
      </c>
      <c r="J5784">
        <f>_xlfn.BINOM.INV(BinomTrials,_xlfn.GAMMA.INV(Table3[[#This Row],[RV gamma]],GammaShape1,GammaRate1)/BinomTrials,Table3[[#This Row],[RV binom]])</f>
        <v>0</v>
      </c>
      <c r="K5784" s="1">
        <f>Table3[[#This Row],[Risk 1 Simulated occurences]]*_xlfn.LOGNORM.INV(Table3[[#This Row],[RV lognorm]],(LN(ImpLow1)+LN(ImpUp1))/2,(LN(ImpUp1)-LN(ImpLow1))/3.29)</f>
        <v>0</v>
      </c>
      <c r="L5784">
        <f>_xlfn.BINOM.INV(BinomTrials,_xlfn.GAMMA.INV(Table3[[#This Row],[RV gamma]],GammaShape2,GammaRate2)/BinomTrials,Table3[[#This Row],[RV binom]])</f>
        <v>0</v>
      </c>
      <c r="M5784" s="1">
        <f>Table3[[#This Row],[Risk 2 simulated occurences]]*_xlfn.LOGNORM.INV(Table3[[#This Row],[RV lognorm]],(LN(ImpLow2)+LN(ImpUp2))/2,(LN(ImpUp2)-LN(ImpLow2))/3.29)</f>
        <v>0</v>
      </c>
    </row>
    <row r="5785" spans="7:13">
      <c r="G5785">
        <v>0.18038219966943478</v>
      </c>
      <c r="H5785">
        <v>0.24274263495707077</v>
      </c>
      <c r="I5785">
        <v>0.30510307024470673</v>
      </c>
      <c r="J5785">
        <f>_xlfn.BINOM.INV(BinomTrials,_xlfn.GAMMA.INV(Table3[[#This Row],[RV gamma]],GammaShape1,GammaRate1)/BinomTrials,Table3[[#This Row],[RV binom]])</f>
        <v>0</v>
      </c>
      <c r="K5785" s="1">
        <f>Table3[[#This Row],[Risk 1 Simulated occurences]]*_xlfn.LOGNORM.INV(Table3[[#This Row],[RV lognorm]],(LN(ImpLow1)+LN(ImpUp1))/2,(LN(ImpUp1)-LN(ImpLow1))/3.29)</f>
        <v>0</v>
      </c>
      <c r="L5785">
        <f>_xlfn.BINOM.INV(BinomTrials,_xlfn.GAMMA.INV(Table3[[#This Row],[RV gamma]],GammaShape2,GammaRate2)/BinomTrials,Table3[[#This Row],[RV binom]])</f>
        <v>0</v>
      </c>
      <c r="M5785" s="1">
        <f>Table3[[#This Row],[Risk 2 simulated occurences]]*_xlfn.LOGNORM.INV(Table3[[#This Row],[RV lognorm]],(LN(ImpLow2)+LN(ImpUp2))/2,(LN(ImpUp2)-LN(ImpLow2))/3.29)</f>
        <v>0</v>
      </c>
    </row>
    <row r="5786" spans="7:13">
      <c r="G5786">
        <v>0.68362984419038042</v>
      </c>
      <c r="H5786">
        <v>0.77546572348823106</v>
      </c>
      <c r="I5786">
        <v>0.8673016027860817</v>
      </c>
      <c r="J5786">
        <f>_xlfn.BINOM.INV(BinomTrials,_xlfn.GAMMA.INV(Table3[[#This Row],[RV gamma]],GammaShape1,GammaRate1)/BinomTrials,Table3[[#This Row],[RV binom]])</f>
        <v>1</v>
      </c>
      <c r="K5786" s="1">
        <f>Table3[[#This Row],[Risk 1 Simulated occurences]]*_xlfn.LOGNORM.INV(Table3[[#This Row],[RV lognorm]],(LN(ImpLow1)+LN(ImpUp1))/2,(LN(ImpUp1)-LN(ImpLow1))/3.29)</f>
        <v>68947.497972182347</v>
      </c>
      <c r="L5786">
        <f>_xlfn.BINOM.INV(BinomTrials,_xlfn.GAMMA.INV(Table3[[#This Row],[RV gamma]],GammaShape2,GammaRate2)/BinomTrials,Table3[[#This Row],[RV binom]])</f>
        <v>0</v>
      </c>
      <c r="M5786" s="1">
        <f>Table3[[#This Row],[Risk 2 simulated occurences]]*_xlfn.LOGNORM.INV(Table3[[#This Row],[RV lognorm]],(LN(ImpLow2)+LN(ImpUp2))/2,(LN(ImpUp2)-LN(ImpLow2))/3.29)</f>
        <v>0</v>
      </c>
    </row>
    <row r="5787" spans="7:13">
      <c r="G5787">
        <v>0.76679130772444948</v>
      </c>
      <c r="H5787">
        <v>0.25241466669943868</v>
      </c>
      <c r="I5787">
        <v>0.73803802567442789</v>
      </c>
      <c r="J5787">
        <f>_xlfn.BINOM.INV(BinomTrials,_xlfn.GAMMA.INV(Table3[[#This Row],[RV gamma]],GammaShape1,GammaRate1)/BinomTrials,Table3[[#This Row],[RV binom]])</f>
        <v>0</v>
      </c>
      <c r="K5787" s="1">
        <f>Table3[[#This Row],[Risk 1 Simulated occurences]]*_xlfn.LOGNORM.INV(Table3[[#This Row],[RV lognorm]],(LN(ImpLow1)+LN(ImpUp1))/2,(LN(ImpUp1)-LN(ImpLow1))/3.29)</f>
        <v>0</v>
      </c>
      <c r="L5787">
        <f>_xlfn.BINOM.INV(BinomTrials,_xlfn.GAMMA.INV(Table3[[#This Row],[RV gamma]],GammaShape2,GammaRate2)/BinomTrials,Table3[[#This Row],[RV binom]])</f>
        <v>0</v>
      </c>
      <c r="M5787" s="1">
        <f>Table3[[#This Row],[Risk 2 simulated occurences]]*_xlfn.LOGNORM.INV(Table3[[#This Row],[RV lognorm]],(LN(ImpLow2)+LN(ImpUp2))/2,(LN(ImpUp2)-LN(ImpLow2))/3.29)</f>
        <v>0</v>
      </c>
    </row>
    <row r="5788" spans="7:13">
      <c r="G5788">
        <v>0.46150892482209432</v>
      </c>
      <c r="H5788">
        <v>0.33330321746566482</v>
      </c>
      <c r="I5788">
        <v>0.2050975101092353</v>
      </c>
      <c r="J5788">
        <f>_xlfn.BINOM.INV(BinomTrials,_xlfn.GAMMA.INV(Table3[[#This Row],[RV gamma]],GammaShape1,GammaRate1)/BinomTrials,Table3[[#This Row],[RV binom]])</f>
        <v>0</v>
      </c>
      <c r="K5788" s="1">
        <f>Table3[[#This Row],[Risk 1 Simulated occurences]]*_xlfn.LOGNORM.INV(Table3[[#This Row],[RV lognorm]],(LN(ImpLow1)+LN(ImpUp1))/2,(LN(ImpUp1)-LN(ImpLow1))/3.29)</f>
        <v>0</v>
      </c>
      <c r="L5788">
        <f>_xlfn.BINOM.INV(BinomTrials,_xlfn.GAMMA.INV(Table3[[#This Row],[RV gamma]],GammaShape2,GammaRate2)/BinomTrials,Table3[[#This Row],[RV binom]])</f>
        <v>0</v>
      </c>
      <c r="M5788" s="1">
        <f>Table3[[#This Row],[Risk 2 simulated occurences]]*_xlfn.LOGNORM.INV(Table3[[#This Row],[RV lognorm]],(LN(ImpLow2)+LN(ImpUp2))/2,(LN(ImpUp2)-LN(ImpLow2))/3.29)</f>
        <v>0</v>
      </c>
    </row>
    <row r="5789" spans="7:13">
      <c r="G5789">
        <v>0.58049948493973325</v>
      </c>
      <c r="H5789">
        <v>0.82717594542874762</v>
      </c>
      <c r="I5789">
        <v>7.3852405917762043E-2</v>
      </c>
      <c r="J5789">
        <f>_xlfn.BINOM.INV(BinomTrials,_xlfn.GAMMA.INV(Table3[[#This Row],[RV gamma]],GammaShape1,GammaRate1)/BinomTrials,Table3[[#This Row],[RV binom]])</f>
        <v>1</v>
      </c>
      <c r="K5789" s="1">
        <f>Table3[[#This Row],[Risk 1 Simulated occurences]]*_xlfn.LOGNORM.INV(Table3[[#This Row],[RV lognorm]],(LN(ImpLow1)+LN(ImpUp1))/2,(LN(ImpUp1)-LN(ImpLow1))/3.29)</f>
        <v>11480.843011044955</v>
      </c>
      <c r="L5789">
        <f>_xlfn.BINOM.INV(BinomTrials,_xlfn.GAMMA.INV(Table3[[#This Row],[RV gamma]],GammaShape2,GammaRate2)/BinomTrials,Table3[[#This Row],[RV binom]])</f>
        <v>0</v>
      </c>
      <c r="M5789" s="1">
        <f>Table3[[#This Row],[Risk 2 simulated occurences]]*_xlfn.LOGNORM.INV(Table3[[#This Row],[RV lognorm]],(LN(ImpLow2)+LN(ImpUp2))/2,(LN(ImpUp2)-LN(ImpLow2))/3.29)</f>
        <v>0</v>
      </c>
    </row>
    <row r="5790" spans="7:13">
      <c r="G5790">
        <v>0.45484338209724212</v>
      </c>
      <c r="H5790">
        <v>0.34611482096189394</v>
      </c>
      <c r="I5790">
        <v>0.23738625982654574</v>
      </c>
      <c r="J5790">
        <f>_xlfn.BINOM.INV(BinomTrials,_xlfn.GAMMA.INV(Table3[[#This Row],[RV gamma]],GammaShape1,GammaRate1)/BinomTrials,Table3[[#This Row],[RV binom]])</f>
        <v>0</v>
      </c>
      <c r="K5790" s="1">
        <f>Table3[[#This Row],[Risk 1 Simulated occurences]]*_xlfn.LOGNORM.INV(Table3[[#This Row],[RV lognorm]],(LN(ImpLow1)+LN(ImpUp1))/2,(LN(ImpUp1)-LN(ImpLow1))/3.29)</f>
        <v>0</v>
      </c>
      <c r="L5790">
        <f>_xlfn.BINOM.INV(BinomTrials,_xlfn.GAMMA.INV(Table3[[#This Row],[RV gamma]],GammaShape2,GammaRate2)/BinomTrials,Table3[[#This Row],[RV binom]])</f>
        <v>0</v>
      </c>
      <c r="M5790" s="1">
        <f>Table3[[#This Row],[Risk 2 simulated occurences]]*_xlfn.LOGNORM.INV(Table3[[#This Row],[RV lognorm]],(LN(ImpLow2)+LN(ImpUp2))/2,(LN(ImpUp2)-LN(ImpLow2))/3.29)</f>
        <v>0</v>
      </c>
    </row>
    <row r="5791" spans="7:13">
      <c r="G5791">
        <v>0.55272290834818172</v>
      </c>
      <c r="H5791">
        <v>0.15179590655108724</v>
      </c>
      <c r="I5791">
        <v>0.75086890475399271</v>
      </c>
      <c r="J5791">
        <f>_xlfn.BINOM.INV(BinomTrials,_xlfn.GAMMA.INV(Table3[[#This Row],[RV gamma]],GammaShape1,GammaRate1)/BinomTrials,Table3[[#This Row],[RV binom]])</f>
        <v>0</v>
      </c>
      <c r="K5791" s="1">
        <f>Table3[[#This Row],[Risk 1 Simulated occurences]]*_xlfn.LOGNORM.INV(Table3[[#This Row],[RV lognorm]],(LN(ImpLow1)+LN(ImpUp1))/2,(LN(ImpUp1)-LN(ImpLow1))/3.29)</f>
        <v>0</v>
      </c>
      <c r="L5791">
        <f>_xlfn.BINOM.INV(BinomTrials,_xlfn.GAMMA.INV(Table3[[#This Row],[RV gamma]],GammaShape2,GammaRate2)/BinomTrials,Table3[[#This Row],[RV binom]])</f>
        <v>0</v>
      </c>
      <c r="M5791" s="1">
        <f>Table3[[#This Row],[Risk 2 simulated occurences]]*_xlfn.LOGNORM.INV(Table3[[#This Row],[RV lognorm]],(LN(ImpLow2)+LN(ImpUp2))/2,(LN(ImpUp2)-LN(ImpLow2))/3.29)</f>
        <v>0</v>
      </c>
    </row>
    <row r="5792" spans="7:13">
      <c r="G5792">
        <v>0.6139206078899655</v>
      </c>
      <c r="H5792">
        <v>0.23380140412310205</v>
      </c>
      <c r="I5792">
        <v>0.85368220035623865</v>
      </c>
      <c r="J5792">
        <f>_xlfn.BINOM.INV(BinomTrials,_xlfn.GAMMA.INV(Table3[[#This Row],[RV gamma]],GammaShape1,GammaRate1)/BinomTrials,Table3[[#This Row],[RV binom]])</f>
        <v>0</v>
      </c>
      <c r="K5792" s="1">
        <f>Table3[[#This Row],[Risk 1 Simulated occurences]]*_xlfn.LOGNORM.INV(Table3[[#This Row],[RV lognorm]],(LN(ImpLow1)+LN(ImpUp1))/2,(LN(ImpUp1)-LN(ImpLow1))/3.29)</f>
        <v>0</v>
      </c>
      <c r="L5792">
        <f>_xlfn.BINOM.INV(BinomTrials,_xlfn.GAMMA.INV(Table3[[#This Row],[RV gamma]],GammaShape2,GammaRate2)/BinomTrials,Table3[[#This Row],[RV binom]])</f>
        <v>0</v>
      </c>
      <c r="M5792" s="1">
        <f>Table3[[#This Row],[Risk 2 simulated occurences]]*_xlfn.LOGNORM.INV(Table3[[#This Row],[RV lognorm]],(LN(ImpLow2)+LN(ImpUp2))/2,(LN(ImpUp2)-LN(ImpLow2))/3.29)</f>
        <v>0</v>
      </c>
    </row>
    <row r="5793" spans="7:13">
      <c r="G5793">
        <v>0.1636568066494804</v>
      </c>
      <c r="H5793">
        <v>0.50019909697594078</v>
      </c>
      <c r="I5793">
        <v>0.83674138730240122</v>
      </c>
      <c r="J5793">
        <f>_xlfn.BINOM.INV(BinomTrials,_xlfn.GAMMA.INV(Table3[[#This Row],[RV gamma]],GammaShape1,GammaRate1)/BinomTrials,Table3[[#This Row],[RV binom]])</f>
        <v>0</v>
      </c>
      <c r="K5793" s="1">
        <f>Table3[[#This Row],[Risk 1 Simulated occurences]]*_xlfn.LOGNORM.INV(Table3[[#This Row],[RV lognorm]],(LN(ImpLow1)+LN(ImpUp1))/2,(LN(ImpUp1)-LN(ImpLow1))/3.29)</f>
        <v>0</v>
      </c>
      <c r="L5793">
        <f>_xlfn.BINOM.INV(BinomTrials,_xlfn.GAMMA.INV(Table3[[#This Row],[RV gamma]],GammaShape2,GammaRate2)/BinomTrials,Table3[[#This Row],[RV binom]])</f>
        <v>0</v>
      </c>
      <c r="M5793" s="1">
        <f>Table3[[#This Row],[Risk 2 simulated occurences]]*_xlfn.LOGNORM.INV(Table3[[#This Row],[RV lognorm]],(LN(ImpLow2)+LN(ImpUp2))/2,(LN(ImpUp2)-LN(ImpLow2))/3.29)</f>
        <v>0</v>
      </c>
    </row>
    <row r="5794" spans="7:13">
      <c r="G5794">
        <v>0.57994935781692591</v>
      </c>
      <c r="H5794">
        <v>0.84622287463686563</v>
      </c>
      <c r="I5794">
        <v>0.11249639145680536</v>
      </c>
      <c r="J5794">
        <f>_xlfn.BINOM.INV(BinomTrials,_xlfn.GAMMA.INV(Table3[[#This Row],[RV gamma]],GammaShape1,GammaRate1)/BinomTrials,Table3[[#This Row],[RV binom]])</f>
        <v>1</v>
      </c>
      <c r="K5794" s="1">
        <f>Table3[[#This Row],[Risk 1 Simulated occurences]]*_xlfn.LOGNORM.INV(Table3[[#This Row],[RV lognorm]],(LN(ImpLow1)+LN(ImpUp1))/2,(LN(ImpUp1)-LN(ImpLow1))/3.29)</f>
        <v>13526.891985918686</v>
      </c>
      <c r="L5794">
        <f>_xlfn.BINOM.INV(BinomTrials,_xlfn.GAMMA.INV(Table3[[#This Row],[RV gamma]],GammaShape2,GammaRate2)/BinomTrials,Table3[[#This Row],[RV binom]])</f>
        <v>1</v>
      </c>
      <c r="M5794" s="1">
        <f>Table3[[#This Row],[Risk 2 simulated occurences]]*_xlfn.LOGNORM.INV(Table3[[#This Row],[RV lognorm]],(LN(ImpLow2)+LN(ImpUp2))/2,(LN(ImpUp2)-LN(ImpLow2))/3.29)</f>
        <v>1352689.1985918668</v>
      </c>
    </row>
    <row r="5795" spans="7:13">
      <c r="G5795">
        <v>0.20885682907367908</v>
      </c>
      <c r="H5795">
        <v>0.46785402180061397</v>
      </c>
      <c r="I5795">
        <v>0.72685121452754886</v>
      </c>
      <c r="J5795">
        <f>_xlfn.BINOM.INV(BinomTrials,_xlfn.GAMMA.INV(Table3[[#This Row],[RV gamma]],GammaShape1,GammaRate1)/BinomTrials,Table3[[#This Row],[RV binom]])</f>
        <v>0</v>
      </c>
      <c r="K5795" s="1">
        <f>Table3[[#This Row],[Risk 1 Simulated occurences]]*_xlfn.LOGNORM.INV(Table3[[#This Row],[RV lognorm]],(LN(ImpLow1)+LN(ImpUp1))/2,(LN(ImpUp1)-LN(ImpLow1))/3.29)</f>
        <v>0</v>
      </c>
      <c r="L5795">
        <f>_xlfn.BINOM.INV(BinomTrials,_xlfn.GAMMA.INV(Table3[[#This Row],[RV gamma]],GammaShape2,GammaRate2)/BinomTrials,Table3[[#This Row],[RV binom]])</f>
        <v>0</v>
      </c>
      <c r="M5795" s="1">
        <f>Table3[[#This Row],[Risk 2 simulated occurences]]*_xlfn.LOGNORM.INV(Table3[[#This Row],[RV lognorm]],(LN(ImpLow2)+LN(ImpUp2))/2,(LN(ImpUp2)-LN(ImpLow2))/3.29)</f>
        <v>0</v>
      </c>
    </row>
    <row r="5796" spans="7:13">
      <c r="G5796">
        <v>0.25672624132443511</v>
      </c>
      <c r="H5796">
        <v>0.22254440291903188</v>
      </c>
      <c r="I5796">
        <v>0.18836256451362862</v>
      </c>
      <c r="J5796">
        <f>_xlfn.BINOM.INV(BinomTrials,_xlfn.GAMMA.INV(Table3[[#This Row],[RV gamma]],GammaShape1,GammaRate1)/BinomTrials,Table3[[#This Row],[RV binom]])</f>
        <v>0</v>
      </c>
      <c r="K5796" s="1">
        <f>Table3[[#This Row],[Risk 1 Simulated occurences]]*_xlfn.LOGNORM.INV(Table3[[#This Row],[RV lognorm]],(LN(ImpLow1)+LN(ImpUp1))/2,(LN(ImpUp1)-LN(ImpLow1))/3.29)</f>
        <v>0</v>
      </c>
      <c r="L5796">
        <f>_xlfn.BINOM.INV(BinomTrials,_xlfn.GAMMA.INV(Table3[[#This Row],[RV gamma]],GammaShape2,GammaRate2)/BinomTrials,Table3[[#This Row],[RV binom]])</f>
        <v>0</v>
      </c>
      <c r="M5796" s="1">
        <f>Table3[[#This Row],[Risk 2 simulated occurences]]*_xlfn.LOGNORM.INV(Table3[[#This Row],[RV lognorm]],(LN(ImpLow2)+LN(ImpUp2))/2,(LN(ImpUp2)-LN(ImpLow2))/3.29)</f>
        <v>0</v>
      </c>
    </row>
    <row r="5797" spans="7:13">
      <c r="G5797">
        <v>0.79793793978073535</v>
      </c>
      <c r="H5797">
        <v>0.30377986016859293</v>
      </c>
      <c r="I5797">
        <v>0.80962178055645051</v>
      </c>
      <c r="J5797">
        <f>_xlfn.BINOM.INV(BinomTrials,_xlfn.GAMMA.INV(Table3[[#This Row],[RV gamma]],GammaShape1,GammaRate1)/BinomTrials,Table3[[#This Row],[RV binom]])</f>
        <v>0</v>
      </c>
      <c r="K5797" s="1">
        <f>Table3[[#This Row],[Risk 1 Simulated occurences]]*_xlfn.LOGNORM.INV(Table3[[#This Row],[RV lognorm]],(LN(ImpLow1)+LN(ImpUp1))/2,(LN(ImpUp1)-LN(ImpLow1))/3.29)</f>
        <v>0</v>
      </c>
      <c r="L5797">
        <f>_xlfn.BINOM.INV(BinomTrials,_xlfn.GAMMA.INV(Table3[[#This Row],[RV gamma]],GammaShape2,GammaRate2)/BinomTrials,Table3[[#This Row],[RV binom]])</f>
        <v>0</v>
      </c>
      <c r="M5797" s="1">
        <f>Table3[[#This Row],[Risk 2 simulated occurences]]*_xlfn.LOGNORM.INV(Table3[[#This Row],[RV lognorm]],(LN(ImpLow2)+LN(ImpUp2))/2,(LN(ImpUp2)-LN(ImpLow2))/3.29)</f>
        <v>0</v>
      </c>
    </row>
    <row r="5798" spans="7:13">
      <c r="G5798">
        <v>0.94295389481957714</v>
      </c>
      <c r="H5798">
        <v>0.62810985354152971</v>
      </c>
      <c r="I5798">
        <v>0.31326581226348216</v>
      </c>
      <c r="J5798">
        <f>_xlfn.BINOM.INV(BinomTrials,_xlfn.GAMMA.INV(Table3[[#This Row],[RV gamma]],GammaShape1,GammaRate1)/BinomTrials,Table3[[#This Row],[RV binom]])</f>
        <v>1</v>
      </c>
      <c r="K5798" s="1">
        <f>Table3[[#This Row],[Risk 1 Simulated occurences]]*_xlfn.LOGNORM.INV(Table3[[#This Row],[RV lognorm]],(LN(ImpLow1)+LN(ImpUp1))/2,(LN(ImpUp1)-LN(ImpLow1))/3.29)</f>
        <v>22495.357053739983</v>
      </c>
      <c r="L5798">
        <f>_xlfn.BINOM.INV(BinomTrials,_xlfn.GAMMA.INV(Table3[[#This Row],[RV gamma]],GammaShape2,GammaRate2)/BinomTrials,Table3[[#This Row],[RV binom]])</f>
        <v>0</v>
      </c>
      <c r="M5798" s="1">
        <f>Table3[[#This Row],[Risk 2 simulated occurences]]*_xlfn.LOGNORM.INV(Table3[[#This Row],[RV lognorm]],(LN(ImpLow2)+LN(ImpUp2))/2,(LN(ImpUp2)-LN(ImpLow2))/3.29)</f>
        <v>0</v>
      </c>
    </row>
    <row r="5799" spans="7:13">
      <c r="G5799">
        <v>0.22611023263358987</v>
      </c>
      <c r="H5799">
        <v>0.64230847248915046</v>
      </c>
      <c r="I5799">
        <v>5.8506712344711047E-2</v>
      </c>
      <c r="J5799">
        <f>_xlfn.BINOM.INV(BinomTrials,_xlfn.GAMMA.INV(Table3[[#This Row],[RV gamma]],GammaShape1,GammaRate1)/BinomTrials,Table3[[#This Row],[RV binom]])</f>
        <v>0</v>
      </c>
      <c r="K5799" s="1">
        <f>Table3[[#This Row],[Risk 1 Simulated occurences]]*_xlfn.LOGNORM.INV(Table3[[#This Row],[RV lognorm]],(LN(ImpLow1)+LN(ImpUp1))/2,(LN(ImpUp1)-LN(ImpLow1))/3.29)</f>
        <v>0</v>
      </c>
      <c r="L5799">
        <f>_xlfn.BINOM.INV(BinomTrials,_xlfn.GAMMA.INV(Table3[[#This Row],[RV gamma]],GammaShape2,GammaRate2)/BinomTrials,Table3[[#This Row],[RV binom]])</f>
        <v>0</v>
      </c>
      <c r="M5799" s="1">
        <f>Table3[[#This Row],[Risk 2 simulated occurences]]*_xlfn.LOGNORM.INV(Table3[[#This Row],[RV lognorm]],(LN(ImpLow2)+LN(ImpUp2))/2,(LN(ImpUp2)-LN(ImpLow2))/3.29)</f>
        <v>0</v>
      </c>
    </row>
    <row r="5800" spans="7:13">
      <c r="G5800">
        <v>0.2346798727450333</v>
      </c>
      <c r="H5800">
        <v>0.27849712515179864</v>
      </c>
      <c r="I5800">
        <v>0.32231437755856401</v>
      </c>
      <c r="J5800">
        <f>_xlfn.BINOM.INV(BinomTrials,_xlfn.GAMMA.INV(Table3[[#This Row],[RV gamma]],GammaShape1,GammaRate1)/BinomTrials,Table3[[#This Row],[RV binom]])</f>
        <v>0</v>
      </c>
      <c r="K5800" s="1">
        <f>Table3[[#This Row],[Risk 1 Simulated occurences]]*_xlfn.LOGNORM.INV(Table3[[#This Row],[RV lognorm]],(LN(ImpLow1)+LN(ImpUp1))/2,(LN(ImpUp1)-LN(ImpLow1))/3.29)</f>
        <v>0</v>
      </c>
      <c r="L5800">
        <f>_xlfn.BINOM.INV(BinomTrials,_xlfn.GAMMA.INV(Table3[[#This Row],[RV gamma]],GammaShape2,GammaRate2)/BinomTrials,Table3[[#This Row],[RV binom]])</f>
        <v>0</v>
      </c>
      <c r="M5800" s="1">
        <f>Table3[[#This Row],[Risk 2 simulated occurences]]*_xlfn.LOGNORM.INV(Table3[[#This Row],[RV lognorm]],(LN(ImpLow2)+LN(ImpUp2))/2,(LN(ImpUp2)-LN(ImpLow2))/3.29)</f>
        <v>0</v>
      </c>
    </row>
    <row r="5801" spans="7:13">
      <c r="G5801">
        <v>0.26462122577457747</v>
      </c>
      <c r="H5801">
        <v>0.7011824262799613</v>
      </c>
      <c r="I5801">
        <v>0.13774362678534521</v>
      </c>
      <c r="J5801">
        <f>_xlfn.BINOM.INV(BinomTrials,_xlfn.GAMMA.INV(Table3[[#This Row],[RV gamma]],GammaShape1,GammaRate1)/BinomTrials,Table3[[#This Row],[RV binom]])</f>
        <v>1</v>
      </c>
      <c r="K5801" s="1">
        <f>Table3[[#This Row],[Risk 1 Simulated occurences]]*_xlfn.LOGNORM.INV(Table3[[#This Row],[RV lognorm]],(LN(ImpLow1)+LN(ImpUp1))/2,(LN(ImpUp1)-LN(ImpLow1))/3.29)</f>
        <v>14741.34459338713</v>
      </c>
      <c r="L5801">
        <f>_xlfn.BINOM.INV(BinomTrials,_xlfn.GAMMA.INV(Table3[[#This Row],[RV gamma]],GammaShape2,GammaRate2)/BinomTrials,Table3[[#This Row],[RV binom]])</f>
        <v>0</v>
      </c>
      <c r="M5801" s="1">
        <f>Table3[[#This Row],[Risk 2 simulated occurences]]*_xlfn.LOGNORM.INV(Table3[[#This Row],[RV lognorm]],(LN(ImpLow2)+LN(ImpUp2))/2,(LN(ImpUp2)-LN(ImpLow2))/3.29)</f>
        <v>0</v>
      </c>
    </row>
    <row r="5802" spans="7:13">
      <c r="G5802">
        <v>0.48894159332334136</v>
      </c>
      <c r="H5802">
        <v>0.77303848731007352</v>
      </c>
      <c r="I5802">
        <v>5.7135381296805753E-2</v>
      </c>
      <c r="J5802">
        <f>_xlfn.BINOM.INV(BinomTrials,_xlfn.GAMMA.INV(Table3[[#This Row],[RV gamma]],GammaShape1,GammaRate1)/BinomTrials,Table3[[#This Row],[RV binom]])</f>
        <v>1</v>
      </c>
      <c r="K5802" s="1">
        <f>Table3[[#This Row],[Risk 1 Simulated occurences]]*_xlfn.LOGNORM.INV(Table3[[#This Row],[RV lognorm]],(LN(ImpLow1)+LN(ImpUp1))/2,(LN(ImpUp1)-LN(ImpLow1))/3.29)</f>
        <v>10470.664543307947</v>
      </c>
      <c r="L5802">
        <f>_xlfn.BINOM.INV(BinomTrials,_xlfn.GAMMA.INV(Table3[[#This Row],[RV gamma]],GammaShape2,GammaRate2)/BinomTrials,Table3[[#This Row],[RV binom]])</f>
        <v>0</v>
      </c>
      <c r="M5802" s="1">
        <f>Table3[[#This Row],[Risk 2 simulated occurences]]*_xlfn.LOGNORM.INV(Table3[[#This Row],[RV lognorm]],(LN(ImpLow2)+LN(ImpUp2))/2,(LN(ImpUp2)-LN(ImpLow2))/3.29)</f>
        <v>0</v>
      </c>
    </row>
    <row r="5803" spans="7:13">
      <c r="G5803">
        <v>0.64135898539859759</v>
      </c>
      <c r="H5803">
        <v>0.45785622040641316</v>
      </c>
      <c r="I5803">
        <v>0.27435345541422884</v>
      </c>
      <c r="J5803">
        <f>_xlfn.BINOM.INV(BinomTrials,_xlfn.GAMMA.INV(Table3[[#This Row],[RV gamma]],GammaShape1,GammaRate1)/BinomTrials,Table3[[#This Row],[RV binom]])</f>
        <v>0</v>
      </c>
      <c r="K5803" s="1">
        <f>Table3[[#This Row],[Risk 1 Simulated occurences]]*_xlfn.LOGNORM.INV(Table3[[#This Row],[RV lognorm]],(LN(ImpLow1)+LN(ImpUp1))/2,(LN(ImpUp1)-LN(ImpLow1))/3.29)</f>
        <v>0</v>
      </c>
      <c r="L5803">
        <f>_xlfn.BINOM.INV(BinomTrials,_xlfn.GAMMA.INV(Table3[[#This Row],[RV gamma]],GammaShape2,GammaRate2)/BinomTrials,Table3[[#This Row],[RV binom]])</f>
        <v>0</v>
      </c>
      <c r="M5803" s="1">
        <f>Table3[[#This Row],[Risk 2 simulated occurences]]*_xlfn.LOGNORM.INV(Table3[[#This Row],[RV lognorm]],(LN(ImpLow2)+LN(ImpUp2))/2,(LN(ImpUp2)-LN(ImpLow2))/3.29)</f>
        <v>0</v>
      </c>
    </row>
    <row r="5804" spans="7:13">
      <c r="G5804">
        <v>0.32046759422890264</v>
      </c>
      <c r="H5804">
        <v>0.18949637058633212</v>
      </c>
      <c r="I5804">
        <v>5.8525146943761569E-2</v>
      </c>
      <c r="J5804">
        <f>_xlfn.BINOM.INV(BinomTrials,_xlfn.GAMMA.INV(Table3[[#This Row],[RV gamma]],GammaShape1,GammaRate1)/BinomTrials,Table3[[#This Row],[RV binom]])</f>
        <v>0</v>
      </c>
      <c r="K5804" s="1">
        <f>Table3[[#This Row],[Risk 1 Simulated occurences]]*_xlfn.LOGNORM.INV(Table3[[#This Row],[RV lognorm]],(LN(ImpLow1)+LN(ImpUp1))/2,(LN(ImpUp1)-LN(ImpLow1))/3.29)</f>
        <v>0</v>
      </c>
      <c r="L5804">
        <f>_xlfn.BINOM.INV(BinomTrials,_xlfn.GAMMA.INV(Table3[[#This Row],[RV gamma]],GammaShape2,GammaRate2)/BinomTrials,Table3[[#This Row],[RV binom]])</f>
        <v>0</v>
      </c>
      <c r="M5804" s="1">
        <f>Table3[[#This Row],[Risk 2 simulated occurences]]*_xlfn.LOGNORM.INV(Table3[[#This Row],[RV lognorm]],(LN(ImpLow2)+LN(ImpUp2))/2,(LN(ImpUp2)-LN(ImpLow2))/3.29)</f>
        <v>0</v>
      </c>
    </row>
    <row r="5805" spans="7:13">
      <c r="G5805">
        <v>9.8856205166716227E-2</v>
      </c>
      <c r="H5805">
        <v>0.86550044448371066</v>
      </c>
      <c r="I5805">
        <v>0.6321446838007051</v>
      </c>
      <c r="J5805">
        <f>_xlfn.BINOM.INV(BinomTrials,_xlfn.GAMMA.INV(Table3[[#This Row],[RV gamma]],GammaShape1,GammaRate1)/BinomTrials,Table3[[#This Row],[RV binom]])</f>
        <v>1</v>
      </c>
      <c r="K5805" s="1">
        <f>Table3[[#This Row],[Risk 1 Simulated occurences]]*_xlfn.LOGNORM.INV(Table3[[#This Row],[RV lognorm]],(LN(ImpLow1)+LN(ImpUp1))/2,(LN(ImpUp1)-LN(ImpLow1))/3.29)</f>
        <v>40049.346574591138</v>
      </c>
      <c r="L5805">
        <f>_xlfn.BINOM.INV(BinomTrials,_xlfn.GAMMA.INV(Table3[[#This Row],[RV gamma]],GammaShape2,GammaRate2)/BinomTrials,Table3[[#This Row],[RV binom]])</f>
        <v>0</v>
      </c>
      <c r="M5805" s="1">
        <f>Table3[[#This Row],[Risk 2 simulated occurences]]*_xlfn.LOGNORM.INV(Table3[[#This Row],[RV lognorm]],(LN(ImpLow2)+LN(ImpUp2))/2,(LN(ImpUp2)-LN(ImpLow2))/3.29)</f>
        <v>0</v>
      </c>
    </row>
    <row r="5806" spans="7:13">
      <c r="G5806">
        <v>0.4762402369995789</v>
      </c>
      <c r="H5806">
        <v>0.4659704377250608</v>
      </c>
      <c r="I5806">
        <v>0.45570063845054276</v>
      </c>
      <c r="J5806">
        <f>_xlfn.BINOM.INV(BinomTrials,_xlfn.GAMMA.INV(Table3[[#This Row],[RV gamma]],GammaShape1,GammaRate1)/BinomTrials,Table3[[#This Row],[RV binom]])</f>
        <v>0</v>
      </c>
      <c r="K5806" s="1">
        <f>Table3[[#This Row],[Risk 1 Simulated occurences]]*_xlfn.LOGNORM.INV(Table3[[#This Row],[RV lognorm]],(LN(ImpLow1)+LN(ImpUp1))/2,(LN(ImpUp1)-LN(ImpLow1))/3.29)</f>
        <v>0</v>
      </c>
      <c r="L5806">
        <f>_xlfn.BINOM.INV(BinomTrials,_xlfn.GAMMA.INV(Table3[[#This Row],[RV gamma]],GammaShape2,GammaRate2)/BinomTrials,Table3[[#This Row],[RV binom]])</f>
        <v>0</v>
      </c>
      <c r="M5806" s="1">
        <f>Table3[[#This Row],[Risk 2 simulated occurences]]*_xlfn.LOGNORM.INV(Table3[[#This Row],[RV lognorm]],(LN(ImpLow2)+LN(ImpUp2))/2,(LN(ImpUp2)-LN(ImpLow2))/3.29)</f>
        <v>0</v>
      </c>
    </row>
    <row r="5807" spans="7:13">
      <c r="G5807">
        <v>0.16966325192230905</v>
      </c>
      <c r="H5807">
        <v>0.56514684509725632</v>
      </c>
      <c r="I5807">
        <v>0.96063043827220351</v>
      </c>
      <c r="J5807">
        <f>_xlfn.BINOM.INV(BinomTrials,_xlfn.GAMMA.INV(Table3[[#This Row],[RV gamma]],GammaShape1,GammaRate1)/BinomTrials,Table3[[#This Row],[RV binom]])</f>
        <v>0</v>
      </c>
      <c r="K5807" s="1">
        <f>Table3[[#This Row],[Risk 1 Simulated occurences]]*_xlfn.LOGNORM.INV(Table3[[#This Row],[RV lognorm]],(LN(ImpLow1)+LN(ImpUp1))/2,(LN(ImpUp1)-LN(ImpLow1))/3.29)</f>
        <v>0</v>
      </c>
      <c r="L5807">
        <f>_xlfn.BINOM.INV(BinomTrials,_xlfn.GAMMA.INV(Table3[[#This Row],[RV gamma]],GammaShape2,GammaRate2)/BinomTrials,Table3[[#This Row],[RV binom]])</f>
        <v>0</v>
      </c>
      <c r="M5807" s="1">
        <f>Table3[[#This Row],[Risk 2 simulated occurences]]*_xlfn.LOGNORM.INV(Table3[[#This Row],[RV lognorm]],(LN(ImpLow2)+LN(ImpUp2))/2,(LN(ImpUp2)-LN(ImpLow2))/3.29)</f>
        <v>0</v>
      </c>
    </row>
    <row r="5808" spans="7:13">
      <c r="G5808">
        <v>0.53027505824820842</v>
      </c>
      <c r="H5808">
        <v>0.42302554958640859</v>
      </c>
      <c r="I5808">
        <v>0.3157760409246087</v>
      </c>
      <c r="J5808">
        <f>_xlfn.BINOM.INV(BinomTrials,_xlfn.GAMMA.INV(Table3[[#This Row],[RV gamma]],GammaShape1,GammaRate1)/BinomTrials,Table3[[#This Row],[RV binom]])</f>
        <v>0</v>
      </c>
      <c r="K5808" s="1">
        <f>Table3[[#This Row],[Risk 1 Simulated occurences]]*_xlfn.LOGNORM.INV(Table3[[#This Row],[RV lognorm]],(LN(ImpLow1)+LN(ImpUp1))/2,(LN(ImpUp1)-LN(ImpLow1))/3.29)</f>
        <v>0</v>
      </c>
      <c r="L5808">
        <f>_xlfn.BINOM.INV(BinomTrials,_xlfn.GAMMA.INV(Table3[[#This Row],[RV gamma]],GammaShape2,GammaRate2)/BinomTrials,Table3[[#This Row],[RV binom]])</f>
        <v>0</v>
      </c>
      <c r="M5808" s="1">
        <f>Table3[[#This Row],[Risk 2 simulated occurences]]*_xlfn.LOGNORM.INV(Table3[[#This Row],[RV lognorm]],(LN(ImpLow2)+LN(ImpUp2))/2,(LN(ImpUp2)-LN(ImpLow2))/3.29)</f>
        <v>0</v>
      </c>
    </row>
    <row r="5809" spans="7:13">
      <c r="G5809">
        <v>0.33290397763853147</v>
      </c>
      <c r="H5809">
        <v>0.79041189876869877</v>
      </c>
      <c r="I5809">
        <v>0.24791981989886602</v>
      </c>
      <c r="J5809">
        <f>_xlfn.BINOM.INV(BinomTrials,_xlfn.GAMMA.INV(Table3[[#This Row],[RV gamma]],GammaShape1,GammaRate1)/BinomTrials,Table3[[#This Row],[RV binom]])</f>
        <v>1</v>
      </c>
      <c r="K5809" s="1">
        <f>Table3[[#This Row],[Risk 1 Simulated occurences]]*_xlfn.LOGNORM.INV(Table3[[#This Row],[RV lognorm]],(LN(ImpLow1)+LN(ImpUp1))/2,(LN(ImpUp1)-LN(ImpLow1))/3.29)</f>
        <v>19633.323314629553</v>
      </c>
      <c r="L5809">
        <f>_xlfn.BINOM.INV(BinomTrials,_xlfn.GAMMA.INV(Table3[[#This Row],[RV gamma]],GammaShape2,GammaRate2)/BinomTrials,Table3[[#This Row],[RV binom]])</f>
        <v>0</v>
      </c>
      <c r="M5809" s="1">
        <f>Table3[[#This Row],[Risk 2 simulated occurences]]*_xlfn.LOGNORM.INV(Table3[[#This Row],[RV lognorm]],(LN(ImpLow2)+LN(ImpUp2))/2,(LN(ImpUp2)-LN(ImpLow2))/3.29)</f>
        <v>0</v>
      </c>
    </row>
    <row r="5810" spans="7:13">
      <c r="G5810">
        <v>0.11715217079834649</v>
      </c>
      <c r="H5810">
        <v>0.4527826055198827</v>
      </c>
      <c r="I5810">
        <v>0.78841304024141889</v>
      </c>
      <c r="J5810">
        <f>_xlfn.BINOM.INV(BinomTrials,_xlfn.GAMMA.INV(Table3[[#This Row],[RV gamma]],GammaShape1,GammaRate1)/BinomTrials,Table3[[#This Row],[RV binom]])</f>
        <v>0</v>
      </c>
      <c r="K5810" s="1">
        <f>Table3[[#This Row],[Risk 1 Simulated occurences]]*_xlfn.LOGNORM.INV(Table3[[#This Row],[RV lognorm]],(LN(ImpLow1)+LN(ImpUp1))/2,(LN(ImpUp1)-LN(ImpLow1))/3.29)</f>
        <v>0</v>
      </c>
      <c r="L5810">
        <f>_xlfn.BINOM.INV(BinomTrials,_xlfn.GAMMA.INV(Table3[[#This Row],[RV gamma]],GammaShape2,GammaRate2)/BinomTrials,Table3[[#This Row],[RV binom]])</f>
        <v>0</v>
      </c>
      <c r="M5810" s="1">
        <f>Table3[[#This Row],[Risk 2 simulated occurences]]*_xlfn.LOGNORM.INV(Table3[[#This Row],[RV lognorm]],(LN(ImpLow2)+LN(ImpUp2))/2,(LN(ImpUp2)-LN(ImpLow2))/3.29)</f>
        <v>0</v>
      </c>
    </row>
    <row r="5811" spans="7:13">
      <c r="G5811">
        <v>0.97653460780928592</v>
      </c>
      <c r="H5811">
        <v>0.91725097266829148</v>
      </c>
      <c r="I5811">
        <v>0.85796733752729715</v>
      </c>
      <c r="J5811">
        <f>_xlfn.BINOM.INV(BinomTrials,_xlfn.GAMMA.INV(Table3[[#This Row],[RV gamma]],GammaShape1,GammaRate1)/BinomTrials,Table3[[#This Row],[RV binom]])</f>
        <v>2</v>
      </c>
      <c r="K5811" s="1">
        <f>Table3[[#This Row],[Risk 1 Simulated occurences]]*_xlfn.LOGNORM.INV(Table3[[#This Row],[RV lognorm]],(LN(ImpLow1)+LN(ImpUp1))/2,(LN(ImpUp1)-LN(ImpLow1))/3.29)</f>
        <v>133854.28948343571</v>
      </c>
      <c r="L5811">
        <f>_xlfn.BINOM.INV(BinomTrials,_xlfn.GAMMA.INV(Table3[[#This Row],[RV gamma]],GammaShape2,GammaRate2)/BinomTrials,Table3[[#This Row],[RV binom]])</f>
        <v>1</v>
      </c>
      <c r="M5811" s="1">
        <f>Table3[[#This Row],[Risk 2 simulated occurences]]*_xlfn.LOGNORM.INV(Table3[[#This Row],[RV lognorm]],(LN(ImpLow2)+LN(ImpUp2))/2,(LN(ImpUp2)-LN(ImpLow2))/3.29)</f>
        <v>6692714.4741717884</v>
      </c>
    </row>
    <row r="5812" spans="7:13">
      <c r="G5812">
        <v>0.61715345066839522</v>
      </c>
      <c r="H5812">
        <v>0.23709763597561867</v>
      </c>
      <c r="I5812">
        <v>0.85704182128284212</v>
      </c>
      <c r="J5812">
        <f>_xlfn.BINOM.INV(BinomTrials,_xlfn.GAMMA.INV(Table3[[#This Row],[RV gamma]],GammaShape1,GammaRate1)/BinomTrials,Table3[[#This Row],[RV binom]])</f>
        <v>0</v>
      </c>
      <c r="K5812" s="1">
        <f>Table3[[#This Row],[Risk 1 Simulated occurences]]*_xlfn.LOGNORM.INV(Table3[[#This Row],[RV lognorm]],(LN(ImpLow1)+LN(ImpUp1))/2,(LN(ImpUp1)-LN(ImpLow1))/3.29)</f>
        <v>0</v>
      </c>
      <c r="L5812">
        <f>_xlfn.BINOM.INV(BinomTrials,_xlfn.GAMMA.INV(Table3[[#This Row],[RV gamma]],GammaShape2,GammaRate2)/BinomTrials,Table3[[#This Row],[RV binom]])</f>
        <v>0</v>
      </c>
      <c r="M5812" s="1">
        <f>Table3[[#This Row],[Risk 2 simulated occurences]]*_xlfn.LOGNORM.INV(Table3[[#This Row],[RV lognorm]],(LN(ImpLow2)+LN(ImpUp2))/2,(LN(ImpUp2)-LN(ImpLow2))/3.29)</f>
        <v>0</v>
      </c>
    </row>
    <row r="5813" spans="7:13">
      <c r="G5813">
        <v>0.49804538371881718</v>
      </c>
      <c r="H5813">
        <v>0.89996784222310777</v>
      </c>
      <c r="I5813">
        <v>0.30189030072739825</v>
      </c>
      <c r="J5813">
        <f>_xlfn.BINOM.INV(BinomTrials,_xlfn.GAMMA.INV(Table3[[#This Row],[RV gamma]],GammaShape1,GammaRate1)/BinomTrials,Table3[[#This Row],[RV binom]])</f>
        <v>1</v>
      </c>
      <c r="K5813" s="1">
        <f>Table3[[#This Row],[Risk 1 Simulated occurences]]*_xlfn.LOGNORM.INV(Table3[[#This Row],[RV lognorm]],(LN(ImpLow1)+LN(ImpUp1))/2,(LN(ImpUp1)-LN(ImpLow1))/3.29)</f>
        <v>21991.654124407014</v>
      </c>
      <c r="L5813">
        <f>_xlfn.BINOM.INV(BinomTrials,_xlfn.GAMMA.INV(Table3[[#This Row],[RV gamma]],GammaShape2,GammaRate2)/BinomTrials,Table3[[#This Row],[RV binom]])</f>
        <v>1</v>
      </c>
      <c r="M5813" s="1">
        <f>Table3[[#This Row],[Risk 2 simulated occurences]]*_xlfn.LOGNORM.INV(Table3[[#This Row],[RV lognorm]],(LN(ImpLow2)+LN(ImpUp2))/2,(LN(ImpUp2)-LN(ImpLow2))/3.29)</f>
        <v>2199165.4124407023</v>
      </c>
    </row>
    <row r="5814" spans="7:13">
      <c r="G5814">
        <v>0.64876416216081201</v>
      </c>
      <c r="H5814">
        <v>0.75952424377180838</v>
      </c>
      <c r="I5814">
        <v>0.87028432538280465</v>
      </c>
      <c r="J5814">
        <f>_xlfn.BINOM.INV(BinomTrials,_xlfn.GAMMA.INV(Table3[[#This Row],[RV gamma]],GammaShape1,GammaRate1)/BinomTrials,Table3[[#This Row],[RV binom]])</f>
        <v>1</v>
      </c>
      <c r="K5814" s="1">
        <f>Table3[[#This Row],[Risk 1 Simulated occurences]]*_xlfn.LOGNORM.INV(Table3[[#This Row],[RV lognorm]],(LN(ImpLow1)+LN(ImpUp1))/2,(LN(ImpUp1)-LN(ImpLow1))/3.29)</f>
        <v>69626.883601406531</v>
      </c>
      <c r="L5814">
        <f>_xlfn.BINOM.INV(BinomTrials,_xlfn.GAMMA.INV(Table3[[#This Row],[RV gamma]],GammaShape2,GammaRate2)/BinomTrials,Table3[[#This Row],[RV binom]])</f>
        <v>0</v>
      </c>
      <c r="M5814" s="1">
        <f>Table3[[#This Row],[Risk 2 simulated occurences]]*_xlfn.LOGNORM.INV(Table3[[#This Row],[RV lognorm]],(LN(ImpLow2)+LN(ImpUp2))/2,(LN(ImpUp2)-LN(ImpLow2))/3.29)</f>
        <v>0</v>
      </c>
    </row>
    <row r="5815" spans="7:13">
      <c r="G5815">
        <v>0.77927343676764216</v>
      </c>
      <c r="H5815">
        <v>0.32396507278269393</v>
      </c>
      <c r="I5815">
        <v>0.8686567087977457</v>
      </c>
      <c r="J5815">
        <f>_xlfn.BINOM.INV(BinomTrials,_xlfn.GAMMA.INV(Table3[[#This Row],[RV gamma]],GammaShape1,GammaRate1)/BinomTrials,Table3[[#This Row],[RV binom]])</f>
        <v>0</v>
      </c>
      <c r="K5815" s="1">
        <f>Table3[[#This Row],[Risk 1 Simulated occurences]]*_xlfn.LOGNORM.INV(Table3[[#This Row],[RV lognorm]],(LN(ImpLow1)+LN(ImpUp1))/2,(LN(ImpUp1)-LN(ImpLow1))/3.29)</f>
        <v>0</v>
      </c>
      <c r="L5815">
        <f>_xlfn.BINOM.INV(BinomTrials,_xlfn.GAMMA.INV(Table3[[#This Row],[RV gamma]],GammaShape2,GammaRate2)/BinomTrials,Table3[[#This Row],[RV binom]])</f>
        <v>0</v>
      </c>
      <c r="M5815" s="1">
        <f>Table3[[#This Row],[Risk 2 simulated occurences]]*_xlfn.LOGNORM.INV(Table3[[#This Row],[RV lognorm]],(LN(ImpLow2)+LN(ImpUp2))/2,(LN(ImpUp2)-LN(ImpLow2))/3.29)</f>
        <v>0</v>
      </c>
    </row>
    <row r="5816" spans="7:13">
      <c r="G5816">
        <v>0.24865175376117776</v>
      </c>
      <c r="H5816">
        <v>0.88097825873688718</v>
      </c>
      <c r="I5816">
        <v>0.51330476371259648</v>
      </c>
      <c r="J5816">
        <f>_xlfn.BINOM.INV(BinomTrials,_xlfn.GAMMA.INV(Table3[[#This Row],[RV gamma]],GammaShape1,GammaRate1)/BinomTrials,Table3[[#This Row],[RV binom]])</f>
        <v>1</v>
      </c>
      <c r="K5816" s="1">
        <f>Table3[[#This Row],[Risk 1 Simulated occurences]]*_xlfn.LOGNORM.INV(Table3[[#This Row],[RV lognorm]],(LN(ImpLow1)+LN(ImpUp1))/2,(LN(ImpUp1)-LN(ImpLow1))/3.29)</f>
        <v>32369.700966431417</v>
      </c>
      <c r="L5816">
        <f>_xlfn.BINOM.INV(BinomTrials,_xlfn.GAMMA.INV(Table3[[#This Row],[RV gamma]],GammaShape2,GammaRate2)/BinomTrials,Table3[[#This Row],[RV binom]])</f>
        <v>1</v>
      </c>
      <c r="M5816" s="1">
        <f>Table3[[#This Row],[Risk 2 simulated occurences]]*_xlfn.LOGNORM.INV(Table3[[#This Row],[RV lognorm]],(LN(ImpLow2)+LN(ImpUp2))/2,(LN(ImpUp2)-LN(ImpLow2))/3.29)</f>
        <v>3236970.0966431429</v>
      </c>
    </row>
    <row r="5817" spans="7:13">
      <c r="G5817">
        <v>9.0025464114744894E-2</v>
      </c>
      <c r="H5817">
        <v>0.60159459086209288</v>
      </c>
      <c r="I5817">
        <v>0.11316371760944077</v>
      </c>
      <c r="J5817">
        <f>_xlfn.BINOM.INV(BinomTrials,_xlfn.GAMMA.INV(Table3[[#This Row],[RV gamma]],GammaShape1,GammaRate1)/BinomTrials,Table3[[#This Row],[RV binom]])</f>
        <v>0</v>
      </c>
      <c r="K5817" s="1">
        <f>Table3[[#This Row],[Risk 1 Simulated occurences]]*_xlfn.LOGNORM.INV(Table3[[#This Row],[RV lognorm]],(LN(ImpLow1)+LN(ImpUp1))/2,(LN(ImpUp1)-LN(ImpLow1))/3.29)</f>
        <v>0</v>
      </c>
      <c r="L5817">
        <f>_xlfn.BINOM.INV(BinomTrials,_xlfn.GAMMA.INV(Table3[[#This Row],[RV gamma]],GammaShape2,GammaRate2)/BinomTrials,Table3[[#This Row],[RV binom]])</f>
        <v>0</v>
      </c>
      <c r="M5817" s="1">
        <f>Table3[[#This Row],[Risk 2 simulated occurences]]*_xlfn.LOGNORM.INV(Table3[[#This Row],[RV lognorm]],(LN(ImpLow2)+LN(ImpUp2))/2,(LN(ImpUp2)-LN(ImpLow2))/3.29)</f>
        <v>0</v>
      </c>
    </row>
    <row r="5818" spans="7:13">
      <c r="G5818">
        <v>5.797537651750044E-2</v>
      </c>
      <c r="H5818">
        <v>2.8861919431417212E-4</v>
      </c>
      <c r="I5818">
        <v>0.94260186187112793</v>
      </c>
      <c r="J5818">
        <f>_xlfn.BINOM.INV(BinomTrials,_xlfn.GAMMA.INV(Table3[[#This Row],[RV gamma]],GammaShape1,GammaRate1)/BinomTrials,Table3[[#This Row],[RV binom]])</f>
        <v>0</v>
      </c>
      <c r="K5818" s="1">
        <f>Table3[[#This Row],[Risk 1 Simulated occurences]]*_xlfn.LOGNORM.INV(Table3[[#This Row],[RV lognorm]],(LN(ImpLow1)+LN(ImpUp1))/2,(LN(ImpUp1)-LN(ImpLow1))/3.29)</f>
        <v>0</v>
      </c>
      <c r="L5818">
        <f>_xlfn.BINOM.INV(BinomTrials,_xlfn.GAMMA.INV(Table3[[#This Row],[RV gamma]],GammaShape2,GammaRate2)/BinomTrials,Table3[[#This Row],[RV binom]])</f>
        <v>0</v>
      </c>
      <c r="M5818" s="1">
        <f>Table3[[#This Row],[Risk 2 simulated occurences]]*_xlfn.LOGNORM.INV(Table3[[#This Row],[RV lognorm]],(LN(ImpLow2)+LN(ImpUp2))/2,(LN(ImpUp2)-LN(ImpLow2))/3.29)</f>
        <v>0</v>
      </c>
    </row>
    <row r="5819" spans="7:13">
      <c r="G5819">
        <v>0.3921531296298621</v>
      </c>
      <c r="H5819">
        <v>0.85082279883829071</v>
      </c>
      <c r="I5819">
        <v>0.30949246804671943</v>
      </c>
      <c r="J5819">
        <f>_xlfn.BINOM.INV(BinomTrials,_xlfn.GAMMA.INV(Table3[[#This Row],[RV gamma]],GammaShape1,GammaRate1)/BinomTrials,Table3[[#This Row],[RV binom]])</f>
        <v>1</v>
      </c>
      <c r="K5819" s="1">
        <f>Table3[[#This Row],[Risk 1 Simulated occurences]]*_xlfn.LOGNORM.INV(Table3[[#This Row],[RV lognorm]],(LN(ImpLow1)+LN(ImpUp1))/2,(LN(ImpUp1)-LN(ImpLow1))/3.29)</f>
        <v>22327.915779703089</v>
      </c>
      <c r="L5819">
        <f>_xlfn.BINOM.INV(BinomTrials,_xlfn.GAMMA.INV(Table3[[#This Row],[RV gamma]],GammaShape2,GammaRate2)/BinomTrials,Table3[[#This Row],[RV binom]])</f>
        <v>1</v>
      </c>
      <c r="M5819" s="1">
        <f>Table3[[#This Row],[Risk 2 simulated occurences]]*_xlfn.LOGNORM.INV(Table3[[#This Row],[RV lognorm]],(LN(ImpLow2)+LN(ImpUp2))/2,(LN(ImpUp2)-LN(ImpLow2))/3.29)</f>
        <v>2232791.5779703101</v>
      </c>
    </row>
    <row r="5820" spans="7:13">
      <c r="G5820">
        <v>0.91764968909213773</v>
      </c>
      <c r="H5820">
        <v>0.77878007515276781</v>
      </c>
      <c r="I5820">
        <v>0.63991046121339801</v>
      </c>
      <c r="J5820">
        <f>_xlfn.BINOM.INV(BinomTrials,_xlfn.GAMMA.INV(Table3[[#This Row],[RV gamma]],GammaShape1,GammaRate1)/BinomTrials,Table3[[#This Row],[RV binom]])</f>
        <v>1</v>
      </c>
      <c r="K5820" s="1">
        <f>Table3[[#This Row],[Risk 1 Simulated occurences]]*_xlfn.LOGNORM.INV(Table3[[#This Row],[RV lognorm]],(LN(ImpLow1)+LN(ImpUp1))/2,(LN(ImpUp1)-LN(ImpLow1))/3.29)</f>
        <v>40633.225462869254</v>
      </c>
      <c r="L5820">
        <f>_xlfn.BINOM.INV(BinomTrials,_xlfn.GAMMA.INV(Table3[[#This Row],[RV gamma]],GammaShape2,GammaRate2)/BinomTrials,Table3[[#This Row],[RV binom]])</f>
        <v>0</v>
      </c>
      <c r="M5820" s="1">
        <f>Table3[[#This Row],[Risk 2 simulated occurences]]*_xlfn.LOGNORM.INV(Table3[[#This Row],[RV lognorm]],(LN(ImpLow2)+LN(ImpUp2))/2,(LN(ImpUp2)-LN(ImpLow2))/3.29)</f>
        <v>0</v>
      </c>
    </row>
    <row r="5821" spans="7:13">
      <c r="G5821">
        <v>0.93832457155842552</v>
      </c>
      <c r="H5821">
        <v>0.95672309256937493</v>
      </c>
      <c r="I5821">
        <v>0.97512161358032445</v>
      </c>
      <c r="J5821">
        <f>_xlfn.BINOM.INV(BinomTrials,_xlfn.GAMMA.INV(Table3[[#This Row],[RV gamma]],GammaShape1,GammaRate1)/BinomTrials,Table3[[#This Row],[RV binom]])</f>
        <v>2</v>
      </c>
      <c r="K5821" s="1">
        <f>Table3[[#This Row],[Risk 1 Simulated occurences]]*_xlfn.LOGNORM.INV(Table3[[#This Row],[RV lognorm]],(LN(ImpLow1)+LN(ImpUp1))/2,(LN(ImpUp1)-LN(ImpLow1))/3.29)</f>
        <v>249687.89662684596</v>
      </c>
      <c r="L5821">
        <f>_xlfn.BINOM.INV(BinomTrials,_xlfn.GAMMA.INV(Table3[[#This Row],[RV gamma]],GammaShape2,GammaRate2)/BinomTrials,Table3[[#This Row],[RV binom]])</f>
        <v>1</v>
      </c>
      <c r="M5821" s="1">
        <f>Table3[[#This Row],[Risk 2 simulated occurences]]*_xlfn.LOGNORM.INV(Table3[[#This Row],[RV lognorm]],(LN(ImpLow2)+LN(ImpUp2))/2,(LN(ImpUp2)-LN(ImpLow2))/3.29)</f>
        <v>12484394.831342325</v>
      </c>
    </row>
    <row r="5822" spans="7:13">
      <c r="G5822">
        <v>0.42107418245685946</v>
      </c>
      <c r="H5822">
        <v>0.64501681348542539</v>
      </c>
      <c r="I5822">
        <v>0.86895944451399121</v>
      </c>
      <c r="J5822">
        <f>_xlfn.BINOM.INV(BinomTrials,_xlfn.GAMMA.INV(Table3[[#This Row],[RV gamma]],GammaShape1,GammaRate1)/BinomTrials,Table3[[#This Row],[RV binom]])</f>
        <v>1</v>
      </c>
      <c r="K5822" s="1">
        <f>Table3[[#This Row],[Risk 1 Simulated occurences]]*_xlfn.LOGNORM.INV(Table3[[#This Row],[RV lognorm]],(LN(ImpLow1)+LN(ImpUp1))/2,(LN(ImpUp1)-LN(ImpLow1))/3.29)</f>
        <v>69322.969583574741</v>
      </c>
      <c r="L5822">
        <f>_xlfn.BINOM.INV(BinomTrials,_xlfn.GAMMA.INV(Table3[[#This Row],[RV gamma]],GammaShape2,GammaRate2)/BinomTrials,Table3[[#This Row],[RV binom]])</f>
        <v>0</v>
      </c>
      <c r="M5822" s="1">
        <f>Table3[[#This Row],[Risk 2 simulated occurences]]*_xlfn.LOGNORM.INV(Table3[[#This Row],[RV lognorm]],(LN(ImpLow2)+LN(ImpUp2))/2,(LN(ImpUp2)-LN(ImpLow2))/3.29)</f>
        <v>0</v>
      </c>
    </row>
    <row r="5823" spans="7:13">
      <c r="G5823">
        <v>0.99378455243715302</v>
      </c>
      <c r="H5823">
        <v>0.79758424954376383</v>
      </c>
      <c r="I5823">
        <v>0.60138394665037465</v>
      </c>
      <c r="J5823">
        <f>_xlfn.BINOM.INV(BinomTrials,_xlfn.GAMMA.INV(Table3[[#This Row],[RV gamma]],GammaShape1,GammaRate1)/BinomTrials,Table3[[#This Row],[RV binom]])</f>
        <v>1</v>
      </c>
      <c r="K5823" s="1">
        <f>Table3[[#This Row],[Risk 1 Simulated occurences]]*_xlfn.LOGNORM.INV(Table3[[#This Row],[RV lognorm]],(LN(ImpLow1)+LN(ImpUp1))/2,(LN(ImpUp1)-LN(ImpLow1))/3.29)</f>
        <v>37852.494260626023</v>
      </c>
      <c r="L5823">
        <f>_xlfn.BINOM.INV(BinomTrials,_xlfn.GAMMA.INV(Table3[[#This Row],[RV gamma]],GammaShape2,GammaRate2)/BinomTrials,Table3[[#This Row],[RV binom]])</f>
        <v>1</v>
      </c>
      <c r="M5823" s="1">
        <f>Table3[[#This Row],[Risk 2 simulated occurences]]*_xlfn.LOGNORM.INV(Table3[[#This Row],[RV lognorm]],(LN(ImpLow2)+LN(ImpUp2))/2,(LN(ImpUp2)-LN(ImpLow2))/3.29)</f>
        <v>3785249.4260626039</v>
      </c>
    </row>
    <row r="5824" spans="7:13">
      <c r="G5824">
        <v>0.53697281122997997</v>
      </c>
      <c r="H5824">
        <v>0.99848208203841093</v>
      </c>
      <c r="I5824">
        <v>0.45999135284684195</v>
      </c>
      <c r="J5824">
        <f>_xlfn.BINOM.INV(BinomTrials,_xlfn.GAMMA.INV(Table3[[#This Row],[RV gamma]],GammaShape1,GammaRate1)/BinomTrials,Table3[[#This Row],[RV binom]])</f>
        <v>4</v>
      </c>
      <c r="K5824" s="1">
        <f>Table3[[#This Row],[Risk 1 Simulated occurences]]*_xlfn.LOGNORM.INV(Table3[[#This Row],[RV lognorm]],(LN(ImpLow1)+LN(ImpUp1))/2,(LN(ImpUp1)-LN(ImpLow1))/3.29)</f>
        <v>117903.4200854471</v>
      </c>
      <c r="L5824">
        <f>_xlfn.BINOM.INV(BinomTrials,_xlfn.GAMMA.INV(Table3[[#This Row],[RV gamma]],GammaShape2,GammaRate2)/BinomTrials,Table3[[#This Row],[RV binom]])</f>
        <v>2</v>
      </c>
      <c r="M5824" s="1">
        <f>Table3[[#This Row],[Risk 2 simulated occurences]]*_xlfn.LOGNORM.INV(Table3[[#This Row],[RV lognorm]],(LN(ImpLow2)+LN(ImpUp2))/2,(LN(ImpUp2)-LN(ImpLow2))/3.29)</f>
        <v>5895171.0042723576</v>
      </c>
    </row>
    <row r="5825" spans="7:13">
      <c r="G5825">
        <v>0.90203834227381197</v>
      </c>
      <c r="H5825">
        <v>0.48835281957329846</v>
      </c>
      <c r="I5825">
        <v>7.4667296872784991E-2</v>
      </c>
      <c r="J5825">
        <f>_xlfn.BINOM.INV(BinomTrials,_xlfn.GAMMA.INV(Table3[[#This Row],[RV gamma]],GammaShape1,GammaRate1)/BinomTrials,Table3[[#This Row],[RV binom]])</f>
        <v>0</v>
      </c>
      <c r="K5825" s="1">
        <f>Table3[[#This Row],[Risk 1 Simulated occurences]]*_xlfn.LOGNORM.INV(Table3[[#This Row],[RV lognorm]],(LN(ImpLow1)+LN(ImpUp1))/2,(LN(ImpUp1)-LN(ImpLow1))/3.29)</f>
        <v>0</v>
      </c>
      <c r="L5825">
        <f>_xlfn.BINOM.INV(BinomTrials,_xlfn.GAMMA.INV(Table3[[#This Row],[RV gamma]],GammaShape2,GammaRate2)/BinomTrials,Table3[[#This Row],[RV binom]])</f>
        <v>0</v>
      </c>
      <c r="M5825" s="1">
        <f>Table3[[#This Row],[Risk 2 simulated occurences]]*_xlfn.LOGNORM.INV(Table3[[#This Row],[RV lognorm]],(LN(ImpLow2)+LN(ImpUp2))/2,(LN(ImpUp2)-LN(ImpLow2))/3.29)</f>
        <v>0</v>
      </c>
    </row>
    <row r="5826" spans="7:13">
      <c r="G5826">
        <v>0.55841859595776466</v>
      </c>
      <c r="H5826">
        <v>0.74583856842752483</v>
      </c>
      <c r="I5826">
        <v>0.93325854089728488</v>
      </c>
      <c r="J5826">
        <f>_xlfn.BINOM.INV(BinomTrials,_xlfn.GAMMA.INV(Table3[[#This Row],[RV gamma]],GammaShape1,GammaRate1)/BinomTrials,Table3[[#This Row],[RV binom]])</f>
        <v>1</v>
      </c>
      <c r="K5826" s="1">
        <f>Table3[[#This Row],[Risk 1 Simulated occurences]]*_xlfn.LOGNORM.INV(Table3[[#This Row],[RV lognorm]],(LN(ImpLow1)+LN(ImpUp1))/2,(LN(ImpUp1)-LN(ImpLow1))/3.29)</f>
        <v>90381.884829017872</v>
      </c>
      <c r="L5826">
        <f>_xlfn.BINOM.INV(BinomTrials,_xlfn.GAMMA.INV(Table3[[#This Row],[RV gamma]],GammaShape2,GammaRate2)/BinomTrials,Table3[[#This Row],[RV binom]])</f>
        <v>0</v>
      </c>
      <c r="M5826" s="1">
        <f>Table3[[#This Row],[Risk 2 simulated occurences]]*_xlfn.LOGNORM.INV(Table3[[#This Row],[RV lognorm]],(LN(ImpLow2)+LN(ImpUp2))/2,(LN(ImpUp2)-LN(ImpLow2))/3.29)</f>
        <v>0</v>
      </c>
    </row>
    <row r="5827" spans="7:13">
      <c r="G5827">
        <v>0.34134226215134478</v>
      </c>
      <c r="H5827">
        <v>0.30881956140921429</v>
      </c>
      <c r="I5827">
        <v>0.27629686066708381</v>
      </c>
      <c r="J5827">
        <f>_xlfn.BINOM.INV(BinomTrials,_xlfn.GAMMA.INV(Table3[[#This Row],[RV gamma]],GammaShape1,GammaRate1)/BinomTrials,Table3[[#This Row],[RV binom]])</f>
        <v>0</v>
      </c>
      <c r="K5827" s="1">
        <f>Table3[[#This Row],[Risk 1 Simulated occurences]]*_xlfn.LOGNORM.INV(Table3[[#This Row],[RV lognorm]],(LN(ImpLow1)+LN(ImpUp1))/2,(LN(ImpUp1)-LN(ImpLow1))/3.29)</f>
        <v>0</v>
      </c>
      <c r="L5827">
        <f>_xlfn.BINOM.INV(BinomTrials,_xlfn.GAMMA.INV(Table3[[#This Row],[RV gamma]],GammaShape2,GammaRate2)/BinomTrials,Table3[[#This Row],[RV binom]])</f>
        <v>0</v>
      </c>
      <c r="M5827" s="1">
        <f>Table3[[#This Row],[Risk 2 simulated occurences]]*_xlfn.LOGNORM.INV(Table3[[#This Row],[RV lognorm]],(LN(ImpLow2)+LN(ImpUp2))/2,(LN(ImpUp2)-LN(ImpLow2))/3.29)</f>
        <v>0</v>
      </c>
    </row>
    <row r="5828" spans="7:13">
      <c r="G5828">
        <v>0.93939997765207661</v>
      </c>
      <c r="H5828">
        <v>0.33036860466486245</v>
      </c>
      <c r="I5828">
        <v>0.72133723167764829</v>
      </c>
      <c r="J5828">
        <f>_xlfn.BINOM.INV(BinomTrials,_xlfn.GAMMA.INV(Table3[[#This Row],[RV gamma]],GammaShape1,GammaRate1)/BinomTrials,Table3[[#This Row],[RV binom]])</f>
        <v>0</v>
      </c>
      <c r="K5828" s="1">
        <f>Table3[[#This Row],[Risk 1 Simulated occurences]]*_xlfn.LOGNORM.INV(Table3[[#This Row],[RV lognorm]],(LN(ImpLow1)+LN(ImpUp1))/2,(LN(ImpUp1)-LN(ImpLow1))/3.29)</f>
        <v>0</v>
      </c>
      <c r="L5828">
        <f>_xlfn.BINOM.INV(BinomTrials,_xlfn.GAMMA.INV(Table3[[#This Row],[RV gamma]],GammaShape2,GammaRate2)/BinomTrials,Table3[[#This Row],[RV binom]])</f>
        <v>0</v>
      </c>
      <c r="M5828" s="1">
        <f>Table3[[#This Row],[Risk 2 simulated occurences]]*_xlfn.LOGNORM.INV(Table3[[#This Row],[RV lognorm]],(LN(ImpLow2)+LN(ImpUp2))/2,(LN(ImpUp2)-LN(ImpLow2))/3.29)</f>
        <v>0</v>
      </c>
    </row>
    <row r="5829" spans="7:13">
      <c r="G5829">
        <v>0.49542439845177549</v>
      </c>
      <c r="H5829">
        <v>0.5051386023429868</v>
      </c>
      <c r="I5829">
        <v>0.51485280623419805</v>
      </c>
      <c r="J5829">
        <f>_xlfn.BINOM.INV(BinomTrials,_xlfn.GAMMA.INV(Table3[[#This Row],[RV gamma]],GammaShape1,GammaRate1)/BinomTrials,Table3[[#This Row],[RV binom]])</f>
        <v>0</v>
      </c>
      <c r="K5829" s="1">
        <f>Table3[[#This Row],[Risk 1 Simulated occurences]]*_xlfn.LOGNORM.INV(Table3[[#This Row],[RV lognorm]],(LN(ImpLow1)+LN(ImpUp1))/2,(LN(ImpUp1)-LN(ImpLow1))/3.29)</f>
        <v>0</v>
      </c>
      <c r="L5829">
        <f>_xlfn.BINOM.INV(BinomTrials,_xlfn.GAMMA.INV(Table3[[#This Row],[RV gamma]],GammaShape2,GammaRate2)/BinomTrials,Table3[[#This Row],[RV binom]])</f>
        <v>0</v>
      </c>
      <c r="M5829" s="1">
        <f>Table3[[#This Row],[Risk 2 simulated occurences]]*_xlfn.LOGNORM.INV(Table3[[#This Row],[RV lognorm]],(LN(ImpLow2)+LN(ImpUp2))/2,(LN(ImpUp2)-LN(ImpLow2))/3.29)</f>
        <v>0</v>
      </c>
    </row>
    <row r="5830" spans="7:13">
      <c r="G5830">
        <v>0.59786477899079438</v>
      </c>
      <c r="H5830">
        <v>0.86448957857884912</v>
      </c>
      <c r="I5830">
        <v>0.13111437816690391</v>
      </c>
      <c r="J5830">
        <f>_xlfn.BINOM.INV(BinomTrials,_xlfn.GAMMA.INV(Table3[[#This Row],[RV gamma]],GammaShape1,GammaRate1)/BinomTrials,Table3[[#This Row],[RV binom]])</f>
        <v>1</v>
      </c>
      <c r="K5830" s="1">
        <f>Table3[[#This Row],[Risk 1 Simulated occurences]]*_xlfn.LOGNORM.INV(Table3[[#This Row],[RV lognorm]],(LN(ImpLow1)+LN(ImpUp1))/2,(LN(ImpUp1)-LN(ImpLow1))/3.29)</f>
        <v>14428.736675711571</v>
      </c>
      <c r="L5830">
        <f>_xlfn.BINOM.INV(BinomTrials,_xlfn.GAMMA.INV(Table3[[#This Row],[RV gamma]],GammaShape2,GammaRate2)/BinomTrials,Table3[[#This Row],[RV binom]])</f>
        <v>1</v>
      </c>
      <c r="M5830" s="1">
        <f>Table3[[#This Row],[Risk 2 simulated occurences]]*_xlfn.LOGNORM.INV(Table3[[#This Row],[RV lognorm]],(LN(ImpLow2)+LN(ImpUp2))/2,(LN(ImpUp2)-LN(ImpLow2))/3.29)</f>
        <v>1442873.6675711551</v>
      </c>
    </row>
    <row r="5831" spans="7:13">
      <c r="G5831">
        <v>0.31334049828040439</v>
      </c>
      <c r="H5831">
        <v>0.47634717471727506</v>
      </c>
      <c r="I5831">
        <v>0.63935385115414567</v>
      </c>
      <c r="J5831">
        <f>_xlfn.BINOM.INV(BinomTrials,_xlfn.GAMMA.INV(Table3[[#This Row],[RV gamma]],GammaShape1,GammaRate1)/BinomTrials,Table3[[#This Row],[RV binom]])</f>
        <v>0</v>
      </c>
      <c r="K5831" s="1">
        <f>Table3[[#This Row],[Risk 1 Simulated occurences]]*_xlfn.LOGNORM.INV(Table3[[#This Row],[RV lognorm]],(LN(ImpLow1)+LN(ImpUp1))/2,(LN(ImpUp1)-LN(ImpLow1))/3.29)</f>
        <v>0</v>
      </c>
      <c r="L5831">
        <f>_xlfn.BINOM.INV(BinomTrials,_xlfn.GAMMA.INV(Table3[[#This Row],[RV gamma]],GammaShape2,GammaRate2)/BinomTrials,Table3[[#This Row],[RV binom]])</f>
        <v>0</v>
      </c>
      <c r="M5831" s="1">
        <f>Table3[[#This Row],[Risk 2 simulated occurences]]*_xlfn.LOGNORM.INV(Table3[[#This Row],[RV lognorm]],(LN(ImpLow2)+LN(ImpUp2))/2,(LN(ImpUp2)-LN(ImpLow2))/3.29)</f>
        <v>0</v>
      </c>
    </row>
    <row r="5832" spans="7:13">
      <c r="G5832">
        <v>0.31375459875620648</v>
      </c>
      <c r="H5832">
        <v>0.9669654732416223</v>
      </c>
      <c r="I5832">
        <v>0.62017634772703811</v>
      </c>
      <c r="J5832">
        <f>_xlfn.BINOM.INV(BinomTrials,_xlfn.GAMMA.INV(Table3[[#This Row],[RV gamma]],GammaShape1,GammaRate1)/BinomTrials,Table3[[#This Row],[RV binom]])</f>
        <v>2</v>
      </c>
      <c r="K5832" s="1">
        <f>Table3[[#This Row],[Risk 1 Simulated occurences]]*_xlfn.LOGNORM.INV(Table3[[#This Row],[RV lognorm]],(LN(ImpLow1)+LN(ImpUp1))/2,(LN(ImpUp1)-LN(ImpLow1))/3.29)</f>
        <v>78346.948270782508</v>
      </c>
      <c r="L5832">
        <f>_xlfn.BINOM.INV(BinomTrials,_xlfn.GAMMA.INV(Table3[[#This Row],[RV gamma]],GammaShape2,GammaRate2)/BinomTrials,Table3[[#This Row],[RV binom]])</f>
        <v>1</v>
      </c>
      <c r="M5832" s="1">
        <f>Table3[[#This Row],[Risk 2 simulated occurences]]*_xlfn.LOGNORM.INV(Table3[[#This Row],[RV lognorm]],(LN(ImpLow2)+LN(ImpUp2))/2,(LN(ImpUp2)-LN(ImpLow2))/3.29)</f>
        <v>3917347.413539127</v>
      </c>
    </row>
    <row r="5833" spans="7:13">
      <c r="G5833">
        <v>0.27354129556265722</v>
      </c>
      <c r="H5833">
        <v>0.78870877194623867</v>
      </c>
      <c r="I5833">
        <v>0.30387624832982024</v>
      </c>
      <c r="J5833">
        <f>_xlfn.BINOM.INV(BinomTrials,_xlfn.GAMMA.INV(Table3[[#This Row],[RV gamma]],GammaShape1,GammaRate1)/BinomTrials,Table3[[#This Row],[RV binom]])</f>
        <v>1</v>
      </c>
      <c r="K5833" s="1">
        <f>Table3[[#This Row],[Risk 1 Simulated occurences]]*_xlfn.LOGNORM.INV(Table3[[#This Row],[RV lognorm]],(LN(ImpLow1)+LN(ImpUp1))/2,(LN(ImpUp1)-LN(ImpLow1))/3.29)</f>
        <v>22079.363469428517</v>
      </c>
      <c r="L5833">
        <f>_xlfn.BINOM.INV(BinomTrials,_xlfn.GAMMA.INV(Table3[[#This Row],[RV gamma]],GammaShape2,GammaRate2)/BinomTrials,Table3[[#This Row],[RV binom]])</f>
        <v>0</v>
      </c>
      <c r="M5833" s="1">
        <f>Table3[[#This Row],[Risk 2 simulated occurences]]*_xlfn.LOGNORM.INV(Table3[[#This Row],[RV lognorm]],(LN(ImpLow2)+LN(ImpUp2))/2,(LN(ImpUp2)-LN(ImpLow2))/3.29)</f>
        <v>0</v>
      </c>
    </row>
    <row r="5834" spans="7:13">
      <c r="G5834">
        <v>0.40855452157955363</v>
      </c>
      <c r="H5834">
        <v>0.82833010043405464</v>
      </c>
      <c r="I5834">
        <v>0.24810567928855573</v>
      </c>
      <c r="J5834">
        <f>_xlfn.BINOM.INV(BinomTrials,_xlfn.GAMMA.INV(Table3[[#This Row],[RV gamma]],GammaShape1,GammaRate1)/BinomTrials,Table3[[#This Row],[RV binom]])</f>
        <v>1</v>
      </c>
      <c r="K5834" s="1">
        <f>Table3[[#This Row],[Risk 1 Simulated occurences]]*_xlfn.LOGNORM.INV(Table3[[#This Row],[RV lognorm]],(LN(ImpLow1)+LN(ImpUp1))/2,(LN(ImpUp1)-LN(ImpLow1))/3.29)</f>
        <v>19641.395846823823</v>
      </c>
      <c r="L5834">
        <f>_xlfn.BINOM.INV(BinomTrials,_xlfn.GAMMA.INV(Table3[[#This Row],[RV gamma]],GammaShape2,GammaRate2)/BinomTrials,Table3[[#This Row],[RV binom]])</f>
        <v>0</v>
      </c>
      <c r="M5834" s="1">
        <f>Table3[[#This Row],[Risk 2 simulated occurences]]*_xlfn.LOGNORM.INV(Table3[[#This Row],[RV lognorm]],(LN(ImpLow2)+LN(ImpUp2))/2,(LN(ImpUp2)-LN(ImpLow2))/3.29)</f>
        <v>0</v>
      </c>
    </row>
    <row r="5835" spans="7:13">
      <c r="G5835">
        <v>0.57584418755762479</v>
      </c>
      <c r="H5835">
        <v>0.74399799515679388</v>
      </c>
      <c r="I5835">
        <v>0.91215180275596297</v>
      </c>
      <c r="J5835">
        <f>_xlfn.BINOM.INV(BinomTrials,_xlfn.GAMMA.INV(Table3[[#This Row],[RV gamma]],GammaShape1,GammaRate1)/BinomTrials,Table3[[#This Row],[RV binom]])</f>
        <v>1</v>
      </c>
      <c r="K5835" s="1">
        <f>Table3[[#This Row],[Risk 1 Simulated occurences]]*_xlfn.LOGNORM.INV(Table3[[#This Row],[RV lognorm]],(LN(ImpLow1)+LN(ImpUp1))/2,(LN(ImpUp1)-LN(ImpLow1))/3.29)</f>
        <v>81580.854115747556</v>
      </c>
      <c r="L5835">
        <f>_xlfn.BINOM.INV(BinomTrials,_xlfn.GAMMA.INV(Table3[[#This Row],[RV gamma]],GammaShape2,GammaRate2)/BinomTrials,Table3[[#This Row],[RV binom]])</f>
        <v>0</v>
      </c>
      <c r="M5835" s="1">
        <f>Table3[[#This Row],[Risk 2 simulated occurences]]*_xlfn.LOGNORM.INV(Table3[[#This Row],[RV lognorm]],(LN(ImpLow2)+LN(ImpUp2))/2,(LN(ImpUp2)-LN(ImpLow2))/3.29)</f>
        <v>0</v>
      </c>
    </row>
    <row r="5836" spans="7:13">
      <c r="G5836">
        <v>0.21326028099901057</v>
      </c>
      <c r="H5836">
        <v>0.3743046002342853</v>
      </c>
      <c r="I5836">
        <v>0.53534891946955998</v>
      </c>
      <c r="J5836">
        <f>_xlfn.BINOM.INV(BinomTrials,_xlfn.GAMMA.INV(Table3[[#This Row],[RV gamma]],GammaShape1,GammaRate1)/BinomTrials,Table3[[#This Row],[RV binom]])</f>
        <v>0</v>
      </c>
      <c r="K5836" s="1">
        <f>Table3[[#This Row],[Risk 1 Simulated occurences]]*_xlfn.LOGNORM.INV(Table3[[#This Row],[RV lognorm]],(LN(ImpLow1)+LN(ImpUp1))/2,(LN(ImpUp1)-LN(ImpLow1))/3.29)</f>
        <v>0</v>
      </c>
      <c r="L5836">
        <f>_xlfn.BINOM.INV(BinomTrials,_xlfn.GAMMA.INV(Table3[[#This Row],[RV gamma]],GammaShape2,GammaRate2)/BinomTrials,Table3[[#This Row],[RV binom]])</f>
        <v>0</v>
      </c>
      <c r="M5836" s="1">
        <f>Table3[[#This Row],[Risk 2 simulated occurences]]*_xlfn.LOGNORM.INV(Table3[[#This Row],[RV lognorm]],(LN(ImpLow2)+LN(ImpUp2))/2,(LN(ImpUp2)-LN(ImpLow2))/3.29)</f>
        <v>0</v>
      </c>
    </row>
    <row r="5837" spans="7:13">
      <c r="G5837">
        <v>0.26554275037047581</v>
      </c>
      <c r="H5837">
        <v>0.93741613763264198</v>
      </c>
      <c r="I5837">
        <v>0.60928952489480814</v>
      </c>
      <c r="J5837">
        <f>_xlfn.BINOM.INV(BinomTrials,_xlfn.GAMMA.INV(Table3[[#This Row],[RV gamma]],GammaShape1,GammaRate1)/BinomTrials,Table3[[#This Row],[RV binom]])</f>
        <v>2</v>
      </c>
      <c r="K5837" s="1">
        <f>Table3[[#This Row],[Risk 1 Simulated occurences]]*_xlfn.LOGNORM.INV(Table3[[#This Row],[RV lognorm]],(LN(ImpLow1)+LN(ImpUp1))/2,(LN(ImpUp1)-LN(ImpLow1))/3.29)</f>
        <v>76800.96977543534</v>
      </c>
      <c r="L5837">
        <f>_xlfn.BINOM.INV(BinomTrials,_xlfn.GAMMA.INV(Table3[[#This Row],[RV gamma]],GammaShape2,GammaRate2)/BinomTrials,Table3[[#This Row],[RV binom]])</f>
        <v>1</v>
      </c>
      <c r="M5837" s="1">
        <f>Table3[[#This Row],[Risk 2 simulated occurences]]*_xlfn.LOGNORM.INV(Table3[[#This Row],[RV lognorm]],(LN(ImpLow2)+LN(ImpUp2))/2,(LN(ImpUp2)-LN(ImpLow2))/3.29)</f>
        <v>3840048.4887717688</v>
      </c>
    </row>
    <row r="5838" spans="7:13">
      <c r="G5838">
        <v>0.97700547658698889</v>
      </c>
      <c r="H5838">
        <v>0.15302519181418475</v>
      </c>
      <c r="I5838">
        <v>0.32904490704138062</v>
      </c>
      <c r="J5838">
        <f>_xlfn.BINOM.INV(BinomTrials,_xlfn.GAMMA.INV(Table3[[#This Row],[RV gamma]],GammaShape1,GammaRate1)/BinomTrials,Table3[[#This Row],[RV binom]])</f>
        <v>0</v>
      </c>
      <c r="K5838" s="1">
        <f>Table3[[#This Row],[Risk 1 Simulated occurences]]*_xlfn.LOGNORM.INV(Table3[[#This Row],[RV lognorm]],(LN(ImpLow1)+LN(ImpUp1))/2,(LN(ImpUp1)-LN(ImpLow1))/3.29)</f>
        <v>0</v>
      </c>
      <c r="L5838">
        <f>_xlfn.BINOM.INV(BinomTrials,_xlfn.GAMMA.INV(Table3[[#This Row],[RV gamma]],GammaShape2,GammaRate2)/BinomTrials,Table3[[#This Row],[RV binom]])</f>
        <v>0</v>
      </c>
      <c r="M5838" s="1">
        <f>Table3[[#This Row],[Risk 2 simulated occurences]]*_xlfn.LOGNORM.INV(Table3[[#This Row],[RV lognorm]],(LN(ImpLow2)+LN(ImpUp2))/2,(LN(ImpUp2)-LN(ImpLow2))/3.29)</f>
        <v>0</v>
      </c>
    </row>
    <row r="5839" spans="7:13">
      <c r="G5839">
        <v>0.53104499752216272</v>
      </c>
      <c r="H5839">
        <v>0.89439882100298951</v>
      </c>
      <c r="I5839">
        <v>0.25775264448381618</v>
      </c>
      <c r="J5839">
        <f>_xlfn.BINOM.INV(BinomTrials,_xlfn.GAMMA.INV(Table3[[#This Row],[RV gamma]],GammaShape1,GammaRate1)/BinomTrials,Table3[[#This Row],[RV binom]])</f>
        <v>1</v>
      </c>
      <c r="K5839" s="1">
        <f>Table3[[#This Row],[Risk 1 Simulated occurences]]*_xlfn.LOGNORM.INV(Table3[[#This Row],[RV lognorm]],(LN(ImpLow1)+LN(ImpUp1))/2,(LN(ImpUp1)-LN(ImpLow1))/3.29)</f>
        <v>20060.587184441632</v>
      </c>
      <c r="L5839">
        <f>_xlfn.BINOM.INV(BinomTrials,_xlfn.GAMMA.INV(Table3[[#This Row],[RV gamma]],GammaShape2,GammaRate2)/BinomTrials,Table3[[#This Row],[RV binom]])</f>
        <v>1</v>
      </c>
      <c r="M5839" s="1">
        <f>Table3[[#This Row],[Risk 2 simulated occurences]]*_xlfn.LOGNORM.INV(Table3[[#This Row],[RV lognorm]],(LN(ImpLow2)+LN(ImpUp2))/2,(LN(ImpUp2)-LN(ImpLow2))/3.29)</f>
        <v>2006058.7184441639</v>
      </c>
    </row>
    <row r="5840" spans="7:13">
      <c r="G5840">
        <v>0.27327335498913813</v>
      </c>
      <c r="H5840">
        <v>0.1609845972438271</v>
      </c>
      <c r="I5840">
        <v>4.8695839498516094E-2</v>
      </c>
      <c r="J5840">
        <f>_xlfn.BINOM.INV(BinomTrials,_xlfn.GAMMA.INV(Table3[[#This Row],[RV gamma]],GammaShape1,GammaRate1)/BinomTrials,Table3[[#This Row],[RV binom]])</f>
        <v>0</v>
      </c>
      <c r="K5840" s="1">
        <f>Table3[[#This Row],[Risk 1 Simulated occurences]]*_xlfn.LOGNORM.INV(Table3[[#This Row],[RV lognorm]],(LN(ImpLow1)+LN(ImpUp1))/2,(LN(ImpUp1)-LN(ImpLow1))/3.29)</f>
        <v>0</v>
      </c>
      <c r="L5840">
        <f>_xlfn.BINOM.INV(BinomTrials,_xlfn.GAMMA.INV(Table3[[#This Row],[RV gamma]],GammaShape2,GammaRate2)/BinomTrials,Table3[[#This Row],[RV binom]])</f>
        <v>0</v>
      </c>
      <c r="M5840" s="1">
        <f>Table3[[#This Row],[Risk 2 simulated occurences]]*_xlfn.LOGNORM.INV(Table3[[#This Row],[RV lognorm]],(LN(ImpLow2)+LN(ImpUp2))/2,(LN(ImpUp2)-LN(ImpLow2))/3.29)</f>
        <v>0</v>
      </c>
    </row>
    <row r="5841" spans="7:13">
      <c r="G5841">
        <v>0.90527730244457594</v>
      </c>
      <c r="H5841">
        <v>0.66812587700231274</v>
      </c>
      <c r="I5841">
        <v>0.43097445156004954</v>
      </c>
      <c r="J5841">
        <f>_xlfn.BINOM.INV(BinomTrials,_xlfn.GAMMA.INV(Table3[[#This Row],[RV gamma]],GammaShape1,GammaRate1)/BinomTrials,Table3[[#This Row],[RV binom]])</f>
        <v>1</v>
      </c>
      <c r="K5841" s="1">
        <f>Table3[[#This Row],[Risk 1 Simulated occurences]]*_xlfn.LOGNORM.INV(Table3[[#This Row],[RV lognorm]],(LN(ImpLow1)+LN(ImpUp1))/2,(LN(ImpUp1)-LN(ImpLow1))/3.29)</f>
        <v>27999.142641934039</v>
      </c>
      <c r="L5841">
        <f>_xlfn.BINOM.INV(BinomTrials,_xlfn.GAMMA.INV(Table3[[#This Row],[RV gamma]],GammaShape2,GammaRate2)/BinomTrials,Table3[[#This Row],[RV binom]])</f>
        <v>0</v>
      </c>
      <c r="M5841" s="1">
        <f>Table3[[#This Row],[Risk 2 simulated occurences]]*_xlfn.LOGNORM.INV(Table3[[#This Row],[RV lognorm]],(LN(ImpLow2)+LN(ImpUp2))/2,(LN(ImpUp2)-LN(ImpLow2))/3.29)</f>
        <v>0</v>
      </c>
    </row>
    <row r="5842" spans="7:13">
      <c r="G5842">
        <v>0.99562218598817576</v>
      </c>
      <c r="H5842">
        <v>0.19161477787029688</v>
      </c>
      <c r="I5842">
        <v>0.38760736975241794</v>
      </c>
      <c r="J5842">
        <f>_xlfn.BINOM.INV(BinomTrials,_xlfn.GAMMA.INV(Table3[[#This Row],[RV gamma]],GammaShape1,GammaRate1)/BinomTrials,Table3[[#This Row],[RV binom]])</f>
        <v>0</v>
      </c>
      <c r="K5842" s="1">
        <f>Table3[[#This Row],[Risk 1 Simulated occurences]]*_xlfn.LOGNORM.INV(Table3[[#This Row],[RV lognorm]],(LN(ImpLow1)+LN(ImpUp1))/2,(LN(ImpUp1)-LN(ImpLow1))/3.29)</f>
        <v>0</v>
      </c>
      <c r="L5842">
        <f>_xlfn.BINOM.INV(BinomTrials,_xlfn.GAMMA.INV(Table3[[#This Row],[RV gamma]],GammaShape2,GammaRate2)/BinomTrials,Table3[[#This Row],[RV binom]])</f>
        <v>0</v>
      </c>
      <c r="M5842" s="1">
        <f>Table3[[#This Row],[Risk 2 simulated occurences]]*_xlfn.LOGNORM.INV(Table3[[#This Row],[RV lognorm]],(LN(ImpLow2)+LN(ImpUp2))/2,(LN(ImpUp2)-LN(ImpLow2))/3.29)</f>
        <v>0</v>
      </c>
    </row>
    <row r="5843" spans="7:13">
      <c r="G5843">
        <v>0.42207990327015515</v>
      </c>
      <c r="H5843">
        <v>0.4695716660793739</v>
      </c>
      <c r="I5843">
        <v>0.51706342888859258</v>
      </c>
      <c r="J5843">
        <f>_xlfn.BINOM.INV(BinomTrials,_xlfn.GAMMA.INV(Table3[[#This Row],[RV gamma]],GammaShape1,GammaRate1)/BinomTrials,Table3[[#This Row],[RV binom]])</f>
        <v>0</v>
      </c>
      <c r="K5843" s="1">
        <f>Table3[[#This Row],[Risk 1 Simulated occurences]]*_xlfn.LOGNORM.INV(Table3[[#This Row],[RV lognorm]],(LN(ImpLow1)+LN(ImpUp1))/2,(LN(ImpUp1)-LN(ImpLow1))/3.29)</f>
        <v>0</v>
      </c>
      <c r="L5843">
        <f>_xlfn.BINOM.INV(BinomTrials,_xlfn.GAMMA.INV(Table3[[#This Row],[RV gamma]],GammaShape2,GammaRate2)/BinomTrials,Table3[[#This Row],[RV binom]])</f>
        <v>0</v>
      </c>
      <c r="M5843" s="1">
        <f>Table3[[#This Row],[Risk 2 simulated occurences]]*_xlfn.LOGNORM.INV(Table3[[#This Row],[RV lognorm]],(LN(ImpLow2)+LN(ImpUp2))/2,(LN(ImpUp2)-LN(ImpLow2))/3.29)</f>
        <v>0</v>
      </c>
    </row>
    <row r="5844" spans="7:13">
      <c r="G5844">
        <v>0.89693426149754518</v>
      </c>
      <c r="H5844">
        <v>9.099179603671273E-2</v>
      </c>
      <c r="I5844">
        <v>0.28504933057588028</v>
      </c>
      <c r="J5844">
        <f>_xlfn.BINOM.INV(BinomTrials,_xlfn.GAMMA.INV(Table3[[#This Row],[RV gamma]],GammaShape1,GammaRate1)/BinomTrials,Table3[[#This Row],[RV binom]])</f>
        <v>0</v>
      </c>
      <c r="K5844" s="1">
        <f>Table3[[#This Row],[Risk 1 Simulated occurences]]*_xlfn.LOGNORM.INV(Table3[[#This Row],[RV lognorm]],(LN(ImpLow1)+LN(ImpUp1))/2,(LN(ImpUp1)-LN(ImpLow1))/3.29)</f>
        <v>0</v>
      </c>
      <c r="L5844">
        <f>_xlfn.BINOM.INV(BinomTrials,_xlfn.GAMMA.INV(Table3[[#This Row],[RV gamma]],GammaShape2,GammaRate2)/BinomTrials,Table3[[#This Row],[RV binom]])</f>
        <v>0</v>
      </c>
      <c r="M5844" s="1">
        <f>Table3[[#This Row],[Risk 2 simulated occurences]]*_xlfn.LOGNORM.INV(Table3[[#This Row],[RV lognorm]],(LN(ImpLow2)+LN(ImpUp2))/2,(LN(ImpUp2)-LN(ImpLow2))/3.29)</f>
        <v>0</v>
      </c>
    </row>
    <row r="5845" spans="7:13">
      <c r="G5845">
        <v>0.77413298924180352</v>
      </c>
      <c r="H5845">
        <v>0.29911598903085851</v>
      </c>
      <c r="I5845">
        <v>0.8240989888199135</v>
      </c>
      <c r="J5845">
        <f>_xlfn.BINOM.INV(BinomTrials,_xlfn.GAMMA.INV(Table3[[#This Row],[RV gamma]],GammaShape1,GammaRate1)/BinomTrials,Table3[[#This Row],[RV binom]])</f>
        <v>0</v>
      </c>
      <c r="K5845" s="1">
        <f>Table3[[#This Row],[Risk 1 Simulated occurences]]*_xlfn.LOGNORM.INV(Table3[[#This Row],[RV lognorm]],(LN(ImpLow1)+LN(ImpUp1))/2,(LN(ImpUp1)-LN(ImpLow1))/3.29)</f>
        <v>0</v>
      </c>
      <c r="L5845">
        <f>_xlfn.BINOM.INV(BinomTrials,_xlfn.GAMMA.INV(Table3[[#This Row],[RV gamma]],GammaShape2,GammaRate2)/BinomTrials,Table3[[#This Row],[RV binom]])</f>
        <v>0</v>
      </c>
      <c r="M5845" s="1">
        <f>Table3[[#This Row],[Risk 2 simulated occurences]]*_xlfn.LOGNORM.INV(Table3[[#This Row],[RV lognorm]],(LN(ImpLow2)+LN(ImpUp2))/2,(LN(ImpUp2)-LN(ImpLow2))/3.29)</f>
        <v>0</v>
      </c>
    </row>
    <row r="5846" spans="7:13">
      <c r="G5846">
        <v>0.85315018699185463</v>
      </c>
      <c r="H5846">
        <v>0.24242764163875377</v>
      </c>
      <c r="I5846">
        <v>0.63170509628565286</v>
      </c>
      <c r="J5846">
        <f>_xlfn.BINOM.INV(BinomTrials,_xlfn.GAMMA.INV(Table3[[#This Row],[RV gamma]],GammaShape1,GammaRate1)/BinomTrials,Table3[[#This Row],[RV binom]])</f>
        <v>0</v>
      </c>
      <c r="K5846" s="1">
        <f>Table3[[#This Row],[Risk 1 Simulated occurences]]*_xlfn.LOGNORM.INV(Table3[[#This Row],[RV lognorm]],(LN(ImpLow1)+LN(ImpUp1))/2,(LN(ImpUp1)-LN(ImpLow1))/3.29)</f>
        <v>0</v>
      </c>
      <c r="L5846">
        <f>_xlfn.BINOM.INV(BinomTrials,_xlfn.GAMMA.INV(Table3[[#This Row],[RV gamma]],GammaShape2,GammaRate2)/BinomTrials,Table3[[#This Row],[RV binom]])</f>
        <v>0</v>
      </c>
      <c r="M5846" s="1">
        <f>Table3[[#This Row],[Risk 2 simulated occurences]]*_xlfn.LOGNORM.INV(Table3[[#This Row],[RV lognorm]],(LN(ImpLow2)+LN(ImpUp2))/2,(LN(ImpUp2)-LN(ImpLow2))/3.29)</f>
        <v>0</v>
      </c>
    </row>
    <row r="5847" spans="7:13">
      <c r="G5847">
        <v>0.89519277210123505</v>
      </c>
      <c r="H5847">
        <v>0.48137302253459258</v>
      </c>
      <c r="I5847">
        <v>6.7553272967950106E-2</v>
      </c>
      <c r="J5847">
        <f>_xlfn.BINOM.INV(BinomTrials,_xlfn.GAMMA.INV(Table3[[#This Row],[RV gamma]],GammaShape1,GammaRate1)/BinomTrials,Table3[[#This Row],[RV binom]])</f>
        <v>0</v>
      </c>
      <c r="K5847" s="1">
        <f>Table3[[#This Row],[Risk 1 Simulated occurences]]*_xlfn.LOGNORM.INV(Table3[[#This Row],[RV lognorm]],(LN(ImpLow1)+LN(ImpUp1))/2,(LN(ImpUp1)-LN(ImpLow1))/3.29)</f>
        <v>0</v>
      </c>
      <c r="L5847">
        <f>_xlfn.BINOM.INV(BinomTrials,_xlfn.GAMMA.INV(Table3[[#This Row],[RV gamma]],GammaShape2,GammaRate2)/BinomTrials,Table3[[#This Row],[RV binom]])</f>
        <v>0</v>
      </c>
      <c r="M5847" s="1">
        <f>Table3[[#This Row],[Risk 2 simulated occurences]]*_xlfn.LOGNORM.INV(Table3[[#This Row],[RV lognorm]],(LN(ImpLow2)+LN(ImpUp2))/2,(LN(ImpUp2)-LN(ImpLow2))/3.29)</f>
        <v>0</v>
      </c>
    </row>
    <row r="5848" spans="7:13">
      <c r="G5848">
        <v>0.50492070545671541</v>
      </c>
      <c r="H5848">
        <v>0.43638973889704313</v>
      </c>
      <c r="I5848">
        <v>0.36785877233737091</v>
      </c>
      <c r="J5848">
        <f>_xlfn.BINOM.INV(BinomTrials,_xlfn.GAMMA.INV(Table3[[#This Row],[RV gamma]],GammaShape1,GammaRate1)/BinomTrials,Table3[[#This Row],[RV binom]])</f>
        <v>0</v>
      </c>
      <c r="K5848" s="1">
        <f>Table3[[#This Row],[Risk 1 Simulated occurences]]*_xlfn.LOGNORM.INV(Table3[[#This Row],[RV lognorm]],(LN(ImpLow1)+LN(ImpUp1))/2,(LN(ImpUp1)-LN(ImpLow1))/3.29)</f>
        <v>0</v>
      </c>
      <c r="L5848">
        <f>_xlfn.BINOM.INV(BinomTrials,_xlfn.GAMMA.INV(Table3[[#This Row],[RV gamma]],GammaShape2,GammaRate2)/BinomTrials,Table3[[#This Row],[RV binom]])</f>
        <v>0</v>
      </c>
      <c r="M5848" s="1">
        <f>Table3[[#This Row],[Risk 2 simulated occurences]]*_xlfn.LOGNORM.INV(Table3[[#This Row],[RV lognorm]],(LN(ImpLow2)+LN(ImpUp2))/2,(LN(ImpUp2)-LN(ImpLow2))/3.29)</f>
        <v>0</v>
      </c>
    </row>
    <row r="5849" spans="7:13">
      <c r="G5849">
        <v>0.20229661101582302</v>
      </c>
      <c r="H5849">
        <v>0.40234164260436855</v>
      </c>
      <c r="I5849">
        <v>0.60238667419291414</v>
      </c>
      <c r="J5849">
        <f>_xlfn.BINOM.INV(BinomTrials,_xlfn.GAMMA.INV(Table3[[#This Row],[RV gamma]],GammaShape1,GammaRate1)/BinomTrials,Table3[[#This Row],[RV binom]])</f>
        <v>0</v>
      </c>
      <c r="K5849" s="1">
        <f>Table3[[#This Row],[Risk 1 Simulated occurences]]*_xlfn.LOGNORM.INV(Table3[[#This Row],[RV lognorm]],(LN(ImpLow1)+LN(ImpUp1))/2,(LN(ImpUp1)-LN(ImpLow1))/3.29)</f>
        <v>0</v>
      </c>
      <c r="L5849">
        <f>_xlfn.BINOM.INV(BinomTrials,_xlfn.GAMMA.INV(Table3[[#This Row],[RV gamma]],GammaShape2,GammaRate2)/BinomTrials,Table3[[#This Row],[RV binom]])</f>
        <v>0</v>
      </c>
      <c r="M5849" s="1">
        <f>Table3[[#This Row],[Risk 2 simulated occurences]]*_xlfn.LOGNORM.INV(Table3[[#This Row],[RV lognorm]],(LN(ImpLow2)+LN(ImpUp2))/2,(LN(ImpUp2)-LN(ImpLow2))/3.29)</f>
        <v>0</v>
      </c>
    </row>
    <row r="5850" spans="7:13">
      <c r="G5850">
        <v>0.99914134293754653</v>
      </c>
      <c r="H5850">
        <v>0.15598725162259641</v>
      </c>
      <c r="I5850">
        <v>0.31283316030764635</v>
      </c>
      <c r="J5850">
        <f>_xlfn.BINOM.INV(BinomTrials,_xlfn.GAMMA.INV(Table3[[#This Row],[RV gamma]],GammaShape1,GammaRate1)/BinomTrials,Table3[[#This Row],[RV binom]])</f>
        <v>0</v>
      </c>
      <c r="K5850" s="1">
        <f>Table3[[#This Row],[Risk 1 Simulated occurences]]*_xlfn.LOGNORM.INV(Table3[[#This Row],[RV lognorm]],(LN(ImpLow1)+LN(ImpUp1))/2,(LN(ImpUp1)-LN(ImpLow1))/3.29)</f>
        <v>0</v>
      </c>
      <c r="L5850">
        <f>_xlfn.BINOM.INV(BinomTrials,_xlfn.GAMMA.INV(Table3[[#This Row],[RV gamma]],GammaShape2,GammaRate2)/BinomTrials,Table3[[#This Row],[RV binom]])</f>
        <v>0</v>
      </c>
      <c r="M5850" s="1">
        <f>Table3[[#This Row],[Risk 2 simulated occurences]]*_xlfn.LOGNORM.INV(Table3[[#This Row],[RV lognorm]],(LN(ImpLow2)+LN(ImpUp2))/2,(LN(ImpUp2)-LN(ImpLow2))/3.29)</f>
        <v>0</v>
      </c>
    </row>
    <row r="5851" spans="7:13">
      <c r="G5851">
        <v>0.56855075134362598</v>
      </c>
      <c r="H5851">
        <v>0.67773802097781466</v>
      </c>
      <c r="I5851">
        <v>0.78692529061200345</v>
      </c>
      <c r="J5851">
        <f>_xlfn.BINOM.INV(BinomTrials,_xlfn.GAMMA.INV(Table3[[#This Row],[RV gamma]],GammaShape1,GammaRate1)/BinomTrials,Table3[[#This Row],[RV binom]])</f>
        <v>1</v>
      </c>
      <c r="K5851" s="1">
        <f>Table3[[#This Row],[Risk 1 Simulated occurences]]*_xlfn.LOGNORM.INV(Table3[[#This Row],[RV lognorm]],(LN(ImpLow1)+LN(ImpUp1))/2,(LN(ImpUp1)-LN(ImpLow1))/3.29)</f>
        <v>55192.988377260226</v>
      </c>
      <c r="L5851">
        <f>_xlfn.BINOM.INV(BinomTrials,_xlfn.GAMMA.INV(Table3[[#This Row],[RV gamma]],GammaShape2,GammaRate2)/BinomTrials,Table3[[#This Row],[RV binom]])</f>
        <v>0</v>
      </c>
      <c r="M5851" s="1">
        <f>Table3[[#This Row],[Risk 2 simulated occurences]]*_xlfn.LOGNORM.INV(Table3[[#This Row],[RV lognorm]],(LN(ImpLow2)+LN(ImpUp2))/2,(LN(ImpUp2)-LN(ImpLow2))/3.29)</f>
        <v>0</v>
      </c>
    </row>
    <row r="5852" spans="7:13">
      <c r="G5852">
        <v>0.63247783232130006</v>
      </c>
      <c r="H5852">
        <v>0.74291857413152163</v>
      </c>
      <c r="I5852">
        <v>0.85335931594174319</v>
      </c>
      <c r="J5852">
        <f>_xlfn.BINOM.INV(BinomTrials,_xlfn.GAMMA.INV(Table3[[#This Row],[RV gamma]],GammaShape1,GammaRate1)/BinomTrials,Table3[[#This Row],[RV binom]])</f>
        <v>1</v>
      </c>
      <c r="K5852" s="1">
        <f>Table3[[#This Row],[Risk 1 Simulated occurences]]*_xlfn.LOGNORM.INV(Table3[[#This Row],[RV lognorm]],(LN(ImpLow1)+LN(ImpUp1))/2,(LN(ImpUp1)-LN(ImpLow1))/3.29)</f>
        <v>65983.874511475529</v>
      </c>
      <c r="L5852">
        <f>_xlfn.BINOM.INV(BinomTrials,_xlfn.GAMMA.INV(Table3[[#This Row],[RV gamma]],GammaShape2,GammaRate2)/BinomTrials,Table3[[#This Row],[RV binom]])</f>
        <v>0</v>
      </c>
      <c r="M5852" s="1">
        <f>Table3[[#This Row],[Risk 2 simulated occurences]]*_xlfn.LOGNORM.INV(Table3[[#This Row],[RV lognorm]],(LN(ImpLow2)+LN(ImpUp2))/2,(LN(ImpUp2)-LN(ImpLow2))/3.29)</f>
        <v>0</v>
      </c>
    </row>
    <row r="5853" spans="7:13">
      <c r="G5853">
        <v>5.4927824090666988E-2</v>
      </c>
      <c r="H5853">
        <v>0.23247542848460162</v>
      </c>
      <c r="I5853">
        <v>0.41002303287853625</v>
      </c>
      <c r="J5853">
        <f>_xlfn.BINOM.INV(BinomTrials,_xlfn.GAMMA.INV(Table3[[#This Row],[RV gamma]],GammaShape1,GammaRate1)/BinomTrials,Table3[[#This Row],[RV binom]])</f>
        <v>0</v>
      </c>
      <c r="K5853" s="1">
        <f>Table3[[#This Row],[Risk 1 Simulated occurences]]*_xlfn.LOGNORM.INV(Table3[[#This Row],[RV lognorm]],(LN(ImpLow1)+LN(ImpUp1))/2,(LN(ImpUp1)-LN(ImpLow1))/3.29)</f>
        <v>0</v>
      </c>
      <c r="L5853">
        <f>_xlfn.BINOM.INV(BinomTrials,_xlfn.GAMMA.INV(Table3[[#This Row],[RV gamma]],GammaShape2,GammaRate2)/BinomTrials,Table3[[#This Row],[RV binom]])</f>
        <v>0</v>
      </c>
      <c r="M5853" s="1">
        <f>Table3[[#This Row],[Risk 2 simulated occurences]]*_xlfn.LOGNORM.INV(Table3[[#This Row],[RV lognorm]],(LN(ImpLow2)+LN(ImpUp2))/2,(LN(ImpUp2)-LN(ImpLow2))/3.29)</f>
        <v>0</v>
      </c>
    </row>
    <row r="5854" spans="7:13">
      <c r="G5854">
        <v>0.17193949184005125</v>
      </c>
      <c r="H5854">
        <v>0.2145265406996601</v>
      </c>
      <c r="I5854">
        <v>0.25711358955926894</v>
      </c>
      <c r="J5854">
        <f>_xlfn.BINOM.INV(BinomTrials,_xlfn.GAMMA.INV(Table3[[#This Row],[RV gamma]],GammaShape1,GammaRate1)/BinomTrials,Table3[[#This Row],[RV binom]])</f>
        <v>0</v>
      </c>
      <c r="K5854" s="1">
        <f>Table3[[#This Row],[Risk 1 Simulated occurences]]*_xlfn.LOGNORM.INV(Table3[[#This Row],[RV lognorm]],(LN(ImpLow1)+LN(ImpUp1))/2,(LN(ImpUp1)-LN(ImpLow1))/3.29)</f>
        <v>0</v>
      </c>
      <c r="L5854">
        <f>_xlfn.BINOM.INV(BinomTrials,_xlfn.GAMMA.INV(Table3[[#This Row],[RV gamma]],GammaShape2,GammaRate2)/BinomTrials,Table3[[#This Row],[RV binom]])</f>
        <v>0</v>
      </c>
      <c r="M5854" s="1">
        <f>Table3[[#This Row],[Risk 2 simulated occurences]]*_xlfn.LOGNORM.INV(Table3[[#This Row],[RV lognorm]],(LN(ImpLow2)+LN(ImpUp2))/2,(LN(ImpUp2)-LN(ImpLow2))/3.29)</f>
        <v>0</v>
      </c>
    </row>
    <row r="5855" spans="7:13">
      <c r="G5855">
        <v>0.78703935574136641</v>
      </c>
      <c r="H5855">
        <v>0.54756953918727558</v>
      </c>
      <c r="I5855">
        <v>0.30809972263318475</v>
      </c>
      <c r="J5855">
        <f>_xlfn.BINOM.INV(BinomTrials,_xlfn.GAMMA.INV(Table3[[#This Row],[RV gamma]],GammaShape1,GammaRate1)/BinomTrials,Table3[[#This Row],[RV binom]])</f>
        <v>0</v>
      </c>
      <c r="K5855" s="1">
        <f>Table3[[#This Row],[Risk 1 Simulated occurences]]*_xlfn.LOGNORM.INV(Table3[[#This Row],[RV lognorm]],(LN(ImpLow1)+LN(ImpUp1))/2,(LN(ImpUp1)-LN(ImpLow1))/3.29)</f>
        <v>0</v>
      </c>
      <c r="L5855">
        <f>_xlfn.BINOM.INV(BinomTrials,_xlfn.GAMMA.INV(Table3[[#This Row],[RV gamma]],GammaShape2,GammaRate2)/BinomTrials,Table3[[#This Row],[RV binom]])</f>
        <v>0</v>
      </c>
      <c r="M5855" s="1">
        <f>Table3[[#This Row],[Risk 2 simulated occurences]]*_xlfn.LOGNORM.INV(Table3[[#This Row],[RV lognorm]],(LN(ImpLow2)+LN(ImpUp2))/2,(LN(ImpUp2)-LN(ImpLow2))/3.29)</f>
        <v>0</v>
      </c>
    </row>
    <row r="5856" spans="7:13">
      <c r="G5856">
        <v>0.77045194514582493</v>
      </c>
      <c r="H5856">
        <v>1.245120540841073E-3</v>
      </c>
      <c r="I5856">
        <v>0.23203829593585726</v>
      </c>
      <c r="J5856">
        <f>_xlfn.BINOM.INV(BinomTrials,_xlfn.GAMMA.INV(Table3[[#This Row],[RV gamma]],GammaShape1,GammaRate1)/BinomTrials,Table3[[#This Row],[RV binom]])</f>
        <v>0</v>
      </c>
      <c r="K5856" s="1">
        <f>Table3[[#This Row],[Risk 1 Simulated occurences]]*_xlfn.LOGNORM.INV(Table3[[#This Row],[RV lognorm]],(LN(ImpLow1)+LN(ImpUp1))/2,(LN(ImpUp1)-LN(ImpLow1))/3.29)</f>
        <v>0</v>
      </c>
      <c r="L5856">
        <f>_xlfn.BINOM.INV(BinomTrials,_xlfn.GAMMA.INV(Table3[[#This Row],[RV gamma]],GammaShape2,GammaRate2)/BinomTrials,Table3[[#This Row],[RV binom]])</f>
        <v>0</v>
      </c>
      <c r="M5856" s="1">
        <f>Table3[[#This Row],[Risk 2 simulated occurences]]*_xlfn.LOGNORM.INV(Table3[[#This Row],[RV lognorm]],(LN(ImpLow2)+LN(ImpUp2))/2,(LN(ImpUp2)-LN(ImpLow2))/3.29)</f>
        <v>0</v>
      </c>
    </row>
    <row r="5857" spans="7:13">
      <c r="G5857">
        <v>0.9858420658790702</v>
      </c>
      <c r="H5857">
        <v>0.92674092991591472</v>
      </c>
      <c r="I5857">
        <v>0.86763979395275925</v>
      </c>
      <c r="J5857">
        <f>_xlfn.BINOM.INV(BinomTrials,_xlfn.GAMMA.INV(Table3[[#This Row],[RV gamma]],GammaShape1,GammaRate1)/BinomTrials,Table3[[#This Row],[RV binom]])</f>
        <v>2</v>
      </c>
      <c r="K5857" s="1">
        <f>Table3[[#This Row],[Risk 1 Simulated occurences]]*_xlfn.LOGNORM.INV(Table3[[#This Row],[RV lognorm]],(LN(ImpLow1)+LN(ImpUp1))/2,(LN(ImpUp1)-LN(ImpLow1))/3.29)</f>
        <v>138047.3268991817</v>
      </c>
      <c r="L5857">
        <f>_xlfn.BINOM.INV(BinomTrials,_xlfn.GAMMA.INV(Table3[[#This Row],[RV gamma]],GammaShape2,GammaRate2)/BinomTrials,Table3[[#This Row],[RV binom]])</f>
        <v>1</v>
      </c>
      <c r="M5857" s="1">
        <f>Table3[[#This Row],[Risk 2 simulated occurences]]*_xlfn.LOGNORM.INV(Table3[[#This Row],[RV lognorm]],(LN(ImpLow2)+LN(ImpUp2))/2,(LN(ImpUp2)-LN(ImpLow2))/3.29)</f>
        <v>6902366.3449590886</v>
      </c>
    </row>
    <row r="5858" spans="7:13">
      <c r="G5858">
        <v>4.7601229533367428E-2</v>
      </c>
      <c r="H5858">
        <v>0.73480909677911976</v>
      </c>
      <c r="I5858">
        <v>0.42201696402487204</v>
      </c>
      <c r="J5858">
        <f>_xlfn.BINOM.INV(BinomTrials,_xlfn.GAMMA.INV(Table3[[#This Row],[RV gamma]],GammaShape1,GammaRate1)/BinomTrials,Table3[[#This Row],[RV binom]])</f>
        <v>1</v>
      </c>
      <c r="K5858" s="1">
        <f>Table3[[#This Row],[Risk 1 Simulated occurences]]*_xlfn.LOGNORM.INV(Table3[[#This Row],[RV lognorm]],(LN(ImpLow1)+LN(ImpUp1))/2,(LN(ImpUp1)-LN(ImpLow1))/3.29)</f>
        <v>27555.084215250492</v>
      </c>
      <c r="L5858">
        <f>_xlfn.BINOM.INV(BinomTrials,_xlfn.GAMMA.INV(Table3[[#This Row],[RV gamma]],GammaShape2,GammaRate2)/BinomTrials,Table3[[#This Row],[RV binom]])</f>
        <v>0</v>
      </c>
      <c r="M5858" s="1">
        <f>Table3[[#This Row],[Risk 2 simulated occurences]]*_xlfn.LOGNORM.INV(Table3[[#This Row],[RV lognorm]],(LN(ImpLow2)+LN(ImpUp2))/2,(LN(ImpUp2)-LN(ImpLow2))/3.29)</f>
        <v>0</v>
      </c>
    </row>
    <row r="5859" spans="7:13">
      <c r="G5859">
        <v>3.3864767306421309E-2</v>
      </c>
      <c r="H5859">
        <v>0.93648956666537075</v>
      </c>
      <c r="I5859">
        <v>0.83911436602432021</v>
      </c>
      <c r="J5859">
        <f>_xlfn.BINOM.INV(BinomTrials,_xlfn.GAMMA.INV(Table3[[#This Row],[RV gamma]],GammaShape1,GammaRate1)/BinomTrials,Table3[[#This Row],[RV binom]])</f>
        <v>1</v>
      </c>
      <c r="K5859" s="1">
        <f>Table3[[#This Row],[Risk 1 Simulated occurences]]*_xlfn.LOGNORM.INV(Table3[[#This Row],[RV lognorm]],(LN(ImpLow1)+LN(ImpUp1))/2,(LN(ImpUp1)-LN(ImpLow1))/3.29)</f>
        <v>63264.84842732572</v>
      </c>
      <c r="L5859">
        <f>_xlfn.BINOM.INV(BinomTrials,_xlfn.GAMMA.INV(Table3[[#This Row],[RV gamma]],GammaShape2,GammaRate2)/BinomTrials,Table3[[#This Row],[RV binom]])</f>
        <v>1</v>
      </c>
      <c r="M5859" s="1">
        <f>Table3[[#This Row],[Risk 2 simulated occurences]]*_xlfn.LOGNORM.INV(Table3[[#This Row],[RV lognorm]],(LN(ImpLow2)+LN(ImpUp2))/2,(LN(ImpUp2)-LN(ImpLow2))/3.29)</f>
        <v>6326484.8427325748</v>
      </c>
    </row>
    <row r="5860" spans="7:13">
      <c r="G5860">
        <v>0.16514411902294687</v>
      </c>
      <c r="H5860">
        <v>0.58014694488614194</v>
      </c>
      <c r="I5860">
        <v>0.99514977074933697</v>
      </c>
      <c r="J5860">
        <f>_xlfn.BINOM.INV(BinomTrials,_xlfn.GAMMA.INV(Table3[[#This Row],[RV gamma]],GammaShape1,GammaRate1)/BinomTrials,Table3[[#This Row],[RV binom]])</f>
        <v>0</v>
      </c>
      <c r="K5860" s="1">
        <f>Table3[[#This Row],[Risk 1 Simulated occurences]]*_xlfn.LOGNORM.INV(Table3[[#This Row],[RV lognorm]],(LN(ImpLow1)+LN(ImpUp1))/2,(LN(ImpUp1)-LN(ImpLow1))/3.29)</f>
        <v>0</v>
      </c>
      <c r="L5860">
        <f>_xlfn.BINOM.INV(BinomTrials,_xlfn.GAMMA.INV(Table3[[#This Row],[RV gamma]],GammaShape2,GammaRate2)/BinomTrials,Table3[[#This Row],[RV binom]])</f>
        <v>0</v>
      </c>
      <c r="M5860" s="1">
        <f>Table3[[#This Row],[Risk 2 simulated occurences]]*_xlfn.LOGNORM.INV(Table3[[#This Row],[RV lognorm]],(LN(ImpLow2)+LN(ImpUp2))/2,(LN(ImpUp2)-LN(ImpLow2))/3.29)</f>
        <v>0</v>
      </c>
    </row>
    <row r="5861" spans="7:13">
      <c r="G5861">
        <v>0.5772084186678792</v>
      </c>
      <c r="H5861">
        <v>0.52970270138685716</v>
      </c>
      <c r="I5861">
        <v>0.48219698410583517</v>
      </c>
      <c r="J5861">
        <f>_xlfn.BINOM.INV(BinomTrials,_xlfn.GAMMA.INV(Table3[[#This Row],[RV gamma]],GammaShape1,GammaRate1)/BinomTrials,Table3[[#This Row],[RV binom]])</f>
        <v>0</v>
      </c>
      <c r="K5861" s="1">
        <f>Table3[[#This Row],[Risk 1 Simulated occurences]]*_xlfn.LOGNORM.INV(Table3[[#This Row],[RV lognorm]],(LN(ImpLow1)+LN(ImpUp1))/2,(LN(ImpUp1)-LN(ImpLow1))/3.29)</f>
        <v>0</v>
      </c>
      <c r="L5861">
        <f>_xlfn.BINOM.INV(BinomTrials,_xlfn.GAMMA.INV(Table3[[#This Row],[RV gamma]],GammaShape2,GammaRate2)/BinomTrials,Table3[[#This Row],[RV binom]])</f>
        <v>0</v>
      </c>
      <c r="M5861" s="1">
        <f>Table3[[#This Row],[Risk 2 simulated occurences]]*_xlfn.LOGNORM.INV(Table3[[#This Row],[RV lognorm]],(LN(ImpLow2)+LN(ImpUp2))/2,(LN(ImpUp2)-LN(ImpLow2))/3.29)</f>
        <v>0</v>
      </c>
    </row>
    <row r="5862" spans="7:13">
      <c r="G5862">
        <v>0.14189255104488346</v>
      </c>
      <c r="H5862">
        <v>0.71330220890850859</v>
      </c>
      <c r="I5862">
        <v>0.28471186677213378</v>
      </c>
      <c r="J5862">
        <f>_xlfn.BINOM.INV(BinomTrials,_xlfn.GAMMA.INV(Table3[[#This Row],[RV gamma]],GammaShape1,GammaRate1)/BinomTrials,Table3[[#This Row],[RV binom]])</f>
        <v>1</v>
      </c>
      <c r="K5862" s="1">
        <f>Table3[[#This Row],[Risk 1 Simulated occurences]]*_xlfn.LOGNORM.INV(Table3[[#This Row],[RV lognorm]],(LN(ImpLow1)+LN(ImpUp1))/2,(LN(ImpUp1)-LN(ImpLow1))/3.29)</f>
        <v>21236.451255148437</v>
      </c>
      <c r="L5862">
        <f>_xlfn.BINOM.INV(BinomTrials,_xlfn.GAMMA.INV(Table3[[#This Row],[RV gamma]],GammaShape2,GammaRate2)/BinomTrials,Table3[[#This Row],[RV binom]])</f>
        <v>0</v>
      </c>
      <c r="M5862" s="1">
        <f>Table3[[#This Row],[Risk 2 simulated occurences]]*_xlfn.LOGNORM.INV(Table3[[#This Row],[RV lognorm]],(LN(ImpLow2)+LN(ImpUp2))/2,(LN(ImpUp2)-LN(ImpLow2))/3.29)</f>
        <v>0</v>
      </c>
    </row>
    <row r="5863" spans="7:13">
      <c r="G5863">
        <v>0.78810541135636414</v>
      </c>
      <c r="H5863">
        <v>0.47022512530452809</v>
      </c>
      <c r="I5863">
        <v>0.1523448392526921</v>
      </c>
      <c r="J5863">
        <f>_xlfn.BINOM.INV(BinomTrials,_xlfn.GAMMA.INV(Table3[[#This Row],[RV gamma]],GammaShape1,GammaRate1)/BinomTrials,Table3[[#This Row],[RV binom]])</f>
        <v>0</v>
      </c>
      <c r="K5863" s="1">
        <f>Table3[[#This Row],[Risk 1 Simulated occurences]]*_xlfn.LOGNORM.INV(Table3[[#This Row],[RV lognorm]],(LN(ImpLow1)+LN(ImpUp1))/2,(LN(ImpUp1)-LN(ImpLow1))/3.29)</f>
        <v>0</v>
      </c>
      <c r="L5863">
        <f>_xlfn.BINOM.INV(BinomTrials,_xlfn.GAMMA.INV(Table3[[#This Row],[RV gamma]],GammaShape2,GammaRate2)/BinomTrials,Table3[[#This Row],[RV binom]])</f>
        <v>0</v>
      </c>
      <c r="M5863" s="1">
        <f>Table3[[#This Row],[Risk 2 simulated occurences]]*_xlfn.LOGNORM.INV(Table3[[#This Row],[RV lognorm]],(LN(ImpLow2)+LN(ImpUp2))/2,(LN(ImpUp2)-LN(ImpLow2))/3.29)</f>
        <v>0</v>
      </c>
    </row>
    <row r="5864" spans="7:13">
      <c r="G5864">
        <v>0.68764866641147471</v>
      </c>
      <c r="H5864">
        <v>7.3680993203856515E-2</v>
      </c>
      <c r="I5864">
        <v>0.45971331999623838</v>
      </c>
      <c r="J5864">
        <f>_xlfn.BINOM.INV(BinomTrials,_xlfn.GAMMA.INV(Table3[[#This Row],[RV gamma]],GammaShape1,GammaRate1)/BinomTrials,Table3[[#This Row],[RV binom]])</f>
        <v>0</v>
      </c>
      <c r="K5864" s="1">
        <f>Table3[[#This Row],[Risk 1 Simulated occurences]]*_xlfn.LOGNORM.INV(Table3[[#This Row],[RV lognorm]],(LN(ImpLow1)+LN(ImpUp1))/2,(LN(ImpUp1)-LN(ImpLow1))/3.29)</f>
        <v>0</v>
      </c>
      <c r="L5864">
        <f>_xlfn.BINOM.INV(BinomTrials,_xlfn.GAMMA.INV(Table3[[#This Row],[RV gamma]],GammaShape2,GammaRate2)/BinomTrials,Table3[[#This Row],[RV binom]])</f>
        <v>0</v>
      </c>
      <c r="M5864" s="1">
        <f>Table3[[#This Row],[Risk 2 simulated occurences]]*_xlfn.LOGNORM.INV(Table3[[#This Row],[RV lognorm]],(LN(ImpLow2)+LN(ImpUp2))/2,(LN(ImpUp2)-LN(ImpLow2))/3.29)</f>
        <v>0</v>
      </c>
    </row>
    <row r="5865" spans="7:13">
      <c r="G5865">
        <v>0.31113637765456753</v>
      </c>
      <c r="H5865">
        <v>0.35645277721642182</v>
      </c>
      <c r="I5865">
        <v>0.40176917677827606</v>
      </c>
      <c r="J5865">
        <f>_xlfn.BINOM.INV(BinomTrials,_xlfn.GAMMA.INV(Table3[[#This Row],[RV gamma]],GammaShape1,GammaRate1)/BinomTrials,Table3[[#This Row],[RV binom]])</f>
        <v>0</v>
      </c>
      <c r="K5865" s="1">
        <f>Table3[[#This Row],[Risk 1 Simulated occurences]]*_xlfn.LOGNORM.INV(Table3[[#This Row],[RV lognorm]],(LN(ImpLow1)+LN(ImpUp1))/2,(LN(ImpUp1)-LN(ImpLow1))/3.29)</f>
        <v>0</v>
      </c>
      <c r="L5865">
        <f>_xlfn.BINOM.INV(BinomTrials,_xlfn.GAMMA.INV(Table3[[#This Row],[RV gamma]],GammaShape2,GammaRate2)/BinomTrials,Table3[[#This Row],[RV binom]])</f>
        <v>0</v>
      </c>
      <c r="M5865" s="1">
        <f>Table3[[#This Row],[Risk 2 simulated occurences]]*_xlfn.LOGNORM.INV(Table3[[#This Row],[RV lognorm]],(LN(ImpLow2)+LN(ImpUp2))/2,(LN(ImpUp2)-LN(ImpLow2))/3.29)</f>
        <v>0</v>
      </c>
    </row>
    <row r="5866" spans="7:13">
      <c r="G5866">
        <v>0.26909924031658994</v>
      </c>
      <c r="H5866">
        <v>0.90182667640122893</v>
      </c>
      <c r="I5866">
        <v>0.53455411248586793</v>
      </c>
      <c r="J5866">
        <f>_xlfn.BINOM.INV(BinomTrials,_xlfn.GAMMA.INV(Table3[[#This Row],[RV gamma]],GammaShape1,GammaRate1)/BinomTrials,Table3[[#This Row],[RV binom]])</f>
        <v>1</v>
      </c>
      <c r="K5866" s="1">
        <f>Table3[[#This Row],[Risk 1 Simulated occurences]]*_xlfn.LOGNORM.INV(Table3[[#This Row],[RV lognorm]],(LN(ImpLow1)+LN(ImpUp1))/2,(LN(ImpUp1)-LN(ImpLow1))/3.29)</f>
        <v>33601.567958749467</v>
      </c>
      <c r="L5866">
        <f>_xlfn.BINOM.INV(BinomTrials,_xlfn.GAMMA.INV(Table3[[#This Row],[RV gamma]],GammaShape2,GammaRate2)/BinomTrials,Table3[[#This Row],[RV binom]])</f>
        <v>1</v>
      </c>
      <c r="M5866" s="1">
        <f>Table3[[#This Row],[Risk 2 simulated occurences]]*_xlfn.LOGNORM.INV(Table3[[#This Row],[RV lognorm]],(LN(ImpLow2)+LN(ImpUp2))/2,(LN(ImpUp2)-LN(ImpLow2))/3.29)</f>
        <v>3360156.7958749481</v>
      </c>
    </row>
    <row r="5867" spans="7:13">
      <c r="G5867">
        <v>0.75093200092712975</v>
      </c>
      <c r="H5867">
        <v>9.502754551126973E-4</v>
      </c>
      <c r="I5867">
        <v>0.25096854998309565</v>
      </c>
      <c r="J5867">
        <f>_xlfn.BINOM.INV(BinomTrials,_xlfn.GAMMA.INV(Table3[[#This Row],[RV gamma]],GammaShape1,GammaRate1)/BinomTrials,Table3[[#This Row],[RV binom]])</f>
        <v>0</v>
      </c>
      <c r="K5867" s="1">
        <f>Table3[[#This Row],[Risk 1 Simulated occurences]]*_xlfn.LOGNORM.INV(Table3[[#This Row],[RV lognorm]],(LN(ImpLow1)+LN(ImpUp1))/2,(LN(ImpUp1)-LN(ImpLow1))/3.29)</f>
        <v>0</v>
      </c>
      <c r="L5867">
        <f>_xlfn.BINOM.INV(BinomTrials,_xlfn.GAMMA.INV(Table3[[#This Row],[RV gamma]],GammaShape2,GammaRate2)/BinomTrials,Table3[[#This Row],[RV binom]])</f>
        <v>0</v>
      </c>
      <c r="M5867" s="1">
        <f>Table3[[#This Row],[Risk 2 simulated occurences]]*_xlfn.LOGNORM.INV(Table3[[#This Row],[RV lognorm]],(LN(ImpLow2)+LN(ImpUp2))/2,(LN(ImpUp2)-LN(ImpLow2))/3.29)</f>
        <v>0</v>
      </c>
    </row>
    <row r="5868" spans="7:13">
      <c r="G5868">
        <v>0.91413958226989001</v>
      </c>
      <c r="H5868">
        <v>0.97127957407910359</v>
      </c>
      <c r="I5868">
        <v>2.8419565888317101E-2</v>
      </c>
      <c r="J5868">
        <f>_xlfn.BINOM.INV(BinomTrials,_xlfn.GAMMA.INV(Table3[[#This Row],[RV gamma]],GammaShape1,GammaRate1)/BinomTrials,Table3[[#This Row],[RV binom]])</f>
        <v>2</v>
      </c>
      <c r="K5868" s="1">
        <f>Table3[[#This Row],[Risk 1 Simulated occurences]]*_xlfn.LOGNORM.INV(Table3[[#This Row],[RV lognorm]],(LN(ImpLow1)+LN(ImpUp1))/2,(LN(ImpUp1)-LN(ImpLow1))/3.29)</f>
        <v>16677.873706007998</v>
      </c>
      <c r="L5868">
        <f>_xlfn.BINOM.INV(BinomTrials,_xlfn.GAMMA.INV(Table3[[#This Row],[RV gamma]],GammaShape2,GammaRate2)/BinomTrials,Table3[[#This Row],[RV binom]])</f>
        <v>1</v>
      </c>
      <c r="M5868" s="1">
        <f>Table3[[#This Row],[Risk 2 simulated occurences]]*_xlfn.LOGNORM.INV(Table3[[#This Row],[RV lognorm]],(LN(ImpLow2)+LN(ImpUp2))/2,(LN(ImpUp2)-LN(ImpLow2))/3.29)</f>
        <v>833893.68530039885</v>
      </c>
    </row>
    <row r="5869" spans="7:13">
      <c r="G5869">
        <v>0.94395921004189143</v>
      </c>
      <c r="H5869">
        <v>0.2958015474936932</v>
      </c>
      <c r="I5869">
        <v>0.64764388494549496</v>
      </c>
      <c r="J5869">
        <f>_xlfn.BINOM.INV(BinomTrials,_xlfn.GAMMA.INV(Table3[[#This Row],[RV gamma]],GammaShape1,GammaRate1)/BinomTrials,Table3[[#This Row],[RV binom]])</f>
        <v>0</v>
      </c>
      <c r="K5869" s="1">
        <f>Table3[[#This Row],[Risk 1 Simulated occurences]]*_xlfn.LOGNORM.INV(Table3[[#This Row],[RV lognorm]],(LN(ImpLow1)+LN(ImpUp1))/2,(LN(ImpUp1)-LN(ImpLow1))/3.29)</f>
        <v>0</v>
      </c>
      <c r="L5869">
        <f>_xlfn.BINOM.INV(BinomTrials,_xlfn.GAMMA.INV(Table3[[#This Row],[RV gamma]],GammaShape2,GammaRate2)/BinomTrials,Table3[[#This Row],[RV binom]])</f>
        <v>0</v>
      </c>
      <c r="M5869" s="1">
        <f>Table3[[#This Row],[Risk 2 simulated occurences]]*_xlfn.LOGNORM.INV(Table3[[#This Row],[RV lognorm]],(LN(ImpLow2)+LN(ImpUp2))/2,(LN(ImpUp2)-LN(ImpLow2))/3.29)</f>
        <v>0</v>
      </c>
    </row>
    <row r="5870" spans="7:13">
      <c r="G5870">
        <v>0.12244317406902237</v>
      </c>
      <c r="H5870">
        <v>0.53660872650174829</v>
      </c>
      <c r="I5870">
        <v>0.95077427893447419</v>
      </c>
      <c r="J5870">
        <f>_xlfn.BINOM.INV(BinomTrials,_xlfn.GAMMA.INV(Table3[[#This Row],[RV gamma]],GammaShape1,GammaRate1)/BinomTrials,Table3[[#This Row],[RV binom]])</f>
        <v>0</v>
      </c>
      <c r="K5870" s="1">
        <f>Table3[[#This Row],[Risk 1 Simulated occurences]]*_xlfn.LOGNORM.INV(Table3[[#This Row],[RV lognorm]],(LN(ImpLow1)+LN(ImpUp1))/2,(LN(ImpUp1)-LN(ImpLow1))/3.29)</f>
        <v>0</v>
      </c>
      <c r="L5870">
        <f>_xlfn.BINOM.INV(BinomTrials,_xlfn.GAMMA.INV(Table3[[#This Row],[RV gamma]],GammaShape2,GammaRate2)/BinomTrials,Table3[[#This Row],[RV binom]])</f>
        <v>0</v>
      </c>
      <c r="M5870" s="1">
        <f>Table3[[#This Row],[Risk 2 simulated occurences]]*_xlfn.LOGNORM.INV(Table3[[#This Row],[RV lognorm]],(LN(ImpLow2)+LN(ImpUp2))/2,(LN(ImpUp2)-LN(ImpLow2))/3.29)</f>
        <v>0</v>
      </c>
    </row>
    <row r="5871" spans="7:13">
      <c r="G5871">
        <v>0.90242657805905979</v>
      </c>
      <c r="H5871">
        <v>0.78286631488374725</v>
      </c>
      <c r="I5871">
        <v>0.66330605170843471</v>
      </c>
      <c r="J5871">
        <f>_xlfn.BINOM.INV(BinomTrials,_xlfn.GAMMA.INV(Table3[[#This Row],[RV gamma]],GammaShape1,GammaRate1)/BinomTrials,Table3[[#This Row],[RV binom]])</f>
        <v>1</v>
      </c>
      <c r="K5871" s="1">
        <f>Table3[[#This Row],[Risk 1 Simulated occurences]]*_xlfn.LOGNORM.INV(Table3[[#This Row],[RV lognorm]],(LN(ImpLow1)+LN(ImpUp1))/2,(LN(ImpUp1)-LN(ImpLow1))/3.29)</f>
        <v>42473.336842225137</v>
      </c>
      <c r="L5871">
        <f>_xlfn.BINOM.INV(BinomTrials,_xlfn.GAMMA.INV(Table3[[#This Row],[RV gamma]],GammaShape2,GammaRate2)/BinomTrials,Table3[[#This Row],[RV binom]])</f>
        <v>0</v>
      </c>
      <c r="M5871" s="1">
        <f>Table3[[#This Row],[Risk 2 simulated occurences]]*_xlfn.LOGNORM.INV(Table3[[#This Row],[RV lognorm]],(LN(ImpLow2)+LN(ImpUp2))/2,(LN(ImpUp2)-LN(ImpLow2))/3.29)</f>
        <v>0</v>
      </c>
    </row>
    <row r="5872" spans="7:13">
      <c r="G5872">
        <v>8.3497438618679268E-2</v>
      </c>
      <c r="H5872">
        <v>0.63415425114061419</v>
      </c>
      <c r="I5872">
        <v>0.18481106366254904</v>
      </c>
      <c r="J5872">
        <f>_xlfn.BINOM.INV(BinomTrials,_xlfn.GAMMA.INV(Table3[[#This Row],[RV gamma]],GammaShape1,GammaRate1)/BinomTrials,Table3[[#This Row],[RV binom]])</f>
        <v>0</v>
      </c>
      <c r="K5872" s="1">
        <f>Table3[[#This Row],[Risk 1 Simulated occurences]]*_xlfn.LOGNORM.INV(Table3[[#This Row],[RV lognorm]],(LN(ImpLow1)+LN(ImpUp1))/2,(LN(ImpUp1)-LN(ImpLow1))/3.29)</f>
        <v>0</v>
      </c>
      <c r="L5872">
        <f>_xlfn.BINOM.INV(BinomTrials,_xlfn.GAMMA.INV(Table3[[#This Row],[RV gamma]],GammaShape2,GammaRate2)/BinomTrials,Table3[[#This Row],[RV binom]])</f>
        <v>0</v>
      </c>
      <c r="M5872" s="1">
        <f>Table3[[#This Row],[Risk 2 simulated occurences]]*_xlfn.LOGNORM.INV(Table3[[#This Row],[RV lognorm]],(LN(ImpLow2)+LN(ImpUp2))/2,(LN(ImpUp2)-LN(ImpLow2))/3.29)</f>
        <v>0</v>
      </c>
    </row>
    <row r="5873" spans="7:13">
      <c r="G5873">
        <v>0.34145086414248255</v>
      </c>
      <c r="H5873">
        <v>0.23049892030213909</v>
      </c>
      <c r="I5873">
        <v>0.11954697646179561</v>
      </c>
      <c r="J5873">
        <f>_xlfn.BINOM.INV(BinomTrials,_xlfn.GAMMA.INV(Table3[[#This Row],[RV gamma]],GammaShape1,GammaRate1)/BinomTrials,Table3[[#This Row],[RV binom]])</f>
        <v>0</v>
      </c>
      <c r="K5873" s="1">
        <f>Table3[[#This Row],[Risk 1 Simulated occurences]]*_xlfn.LOGNORM.INV(Table3[[#This Row],[RV lognorm]],(LN(ImpLow1)+LN(ImpUp1))/2,(LN(ImpUp1)-LN(ImpLow1))/3.29)</f>
        <v>0</v>
      </c>
      <c r="L5873">
        <f>_xlfn.BINOM.INV(BinomTrials,_xlfn.GAMMA.INV(Table3[[#This Row],[RV gamma]],GammaShape2,GammaRate2)/BinomTrials,Table3[[#This Row],[RV binom]])</f>
        <v>0</v>
      </c>
      <c r="M5873" s="1">
        <f>Table3[[#This Row],[Risk 2 simulated occurences]]*_xlfn.LOGNORM.INV(Table3[[#This Row],[RV lognorm]],(LN(ImpLow2)+LN(ImpUp2))/2,(LN(ImpUp2)-LN(ImpLow2))/3.29)</f>
        <v>0</v>
      </c>
    </row>
    <row r="5874" spans="7:13">
      <c r="G5874">
        <v>0.76467364270457705</v>
      </c>
      <c r="H5874">
        <v>0.99535351805172556</v>
      </c>
      <c r="I5874">
        <v>0.22603339339887416</v>
      </c>
      <c r="J5874">
        <f>_xlfn.BINOM.INV(BinomTrials,_xlfn.GAMMA.INV(Table3[[#This Row],[RV gamma]],GammaShape1,GammaRate1)/BinomTrials,Table3[[#This Row],[RV binom]])</f>
        <v>3</v>
      </c>
      <c r="K5874" s="1">
        <f>Table3[[#This Row],[Risk 1 Simulated occurences]]*_xlfn.LOGNORM.INV(Table3[[#This Row],[RV lognorm]],(LN(ImpLow1)+LN(ImpUp1))/2,(LN(ImpUp1)-LN(ImpLow1))/3.29)</f>
        <v>56047.697432814064</v>
      </c>
      <c r="L5874">
        <f>_xlfn.BINOM.INV(BinomTrials,_xlfn.GAMMA.INV(Table3[[#This Row],[RV gamma]],GammaShape2,GammaRate2)/BinomTrials,Table3[[#This Row],[RV binom]])</f>
        <v>2</v>
      </c>
      <c r="M5874" s="1">
        <f>Table3[[#This Row],[Risk 2 simulated occurences]]*_xlfn.LOGNORM.INV(Table3[[#This Row],[RV lognorm]],(LN(ImpLow2)+LN(ImpUp2))/2,(LN(ImpUp2)-LN(ImpLow2))/3.29)</f>
        <v>3736513.1621875986</v>
      </c>
    </row>
    <row r="5875" spans="7:13">
      <c r="G5875">
        <v>0.86991293582595552</v>
      </c>
      <c r="H5875">
        <v>0.90657789535195465</v>
      </c>
      <c r="I5875">
        <v>0.94324285487795378</v>
      </c>
      <c r="J5875">
        <f>_xlfn.BINOM.INV(BinomTrials,_xlfn.GAMMA.INV(Table3[[#This Row],[RV gamma]],GammaShape1,GammaRate1)/BinomTrials,Table3[[#This Row],[RV binom]])</f>
        <v>2</v>
      </c>
      <c r="K5875" s="1">
        <f>Table3[[#This Row],[Risk 1 Simulated occurences]]*_xlfn.LOGNORM.INV(Table3[[#This Row],[RV lognorm]],(LN(ImpLow1)+LN(ImpUp1))/2,(LN(ImpUp1)-LN(ImpLow1))/3.29)</f>
        <v>191452.59724660232</v>
      </c>
      <c r="L5875">
        <f>_xlfn.BINOM.INV(BinomTrials,_xlfn.GAMMA.INV(Table3[[#This Row],[RV gamma]],GammaShape2,GammaRate2)/BinomTrials,Table3[[#This Row],[RV binom]])</f>
        <v>1</v>
      </c>
      <c r="M5875" s="1">
        <f>Table3[[#This Row],[Risk 2 simulated occurences]]*_xlfn.LOGNORM.INV(Table3[[#This Row],[RV lognorm]],(LN(ImpLow2)+LN(ImpUp2))/2,(LN(ImpUp2)-LN(ImpLow2))/3.29)</f>
        <v>9572629.8623301201</v>
      </c>
    </row>
    <row r="5876" spans="7:13">
      <c r="G5876">
        <v>0.62671242683507145</v>
      </c>
      <c r="H5876">
        <v>0.85468718030242585</v>
      </c>
      <c r="I5876">
        <v>8.2661933769780177E-2</v>
      </c>
      <c r="J5876">
        <f>_xlfn.BINOM.INV(BinomTrials,_xlfn.GAMMA.INV(Table3[[#This Row],[RV gamma]],GammaShape1,GammaRate1)/BinomTrials,Table3[[#This Row],[RV binom]])</f>
        <v>1</v>
      </c>
      <c r="K5876" s="1">
        <f>Table3[[#This Row],[Risk 1 Simulated occurences]]*_xlfn.LOGNORM.INV(Table3[[#This Row],[RV lognorm]],(LN(ImpLow1)+LN(ImpUp1))/2,(LN(ImpUp1)-LN(ImpLow1))/3.29)</f>
        <v>11975.727465615362</v>
      </c>
      <c r="L5876">
        <f>_xlfn.BINOM.INV(BinomTrials,_xlfn.GAMMA.INV(Table3[[#This Row],[RV gamma]],GammaShape2,GammaRate2)/BinomTrials,Table3[[#This Row],[RV binom]])</f>
        <v>1</v>
      </c>
      <c r="M5876" s="1">
        <f>Table3[[#This Row],[Risk 2 simulated occurences]]*_xlfn.LOGNORM.INV(Table3[[#This Row],[RV lognorm]],(LN(ImpLow2)+LN(ImpUp2))/2,(LN(ImpUp2)-LN(ImpLow2))/3.29)</f>
        <v>1197572.7465615347</v>
      </c>
    </row>
    <row r="5877" spans="7:13">
      <c r="G5877">
        <v>0.15575781704660405</v>
      </c>
      <c r="H5877">
        <v>0.72743934287104728</v>
      </c>
      <c r="I5877">
        <v>0.29912086869549048</v>
      </c>
      <c r="J5877">
        <f>_xlfn.BINOM.INV(BinomTrials,_xlfn.GAMMA.INV(Table3[[#This Row],[RV gamma]],GammaShape1,GammaRate1)/BinomTrials,Table3[[#This Row],[RV binom]])</f>
        <v>1</v>
      </c>
      <c r="K5877" s="1">
        <f>Table3[[#This Row],[Risk 1 Simulated occurences]]*_xlfn.LOGNORM.INV(Table3[[#This Row],[RV lognorm]],(LN(ImpLow1)+LN(ImpUp1))/2,(LN(ImpUp1)-LN(ImpLow1))/3.29)</f>
        <v>21869.492418161324</v>
      </c>
      <c r="L5877">
        <f>_xlfn.BINOM.INV(BinomTrials,_xlfn.GAMMA.INV(Table3[[#This Row],[RV gamma]],GammaShape2,GammaRate2)/BinomTrials,Table3[[#This Row],[RV binom]])</f>
        <v>0</v>
      </c>
      <c r="M5877" s="1">
        <f>Table3[[#This Row],[Risk 2 simulated occurences]]*_xlfn.LOGNORM.INV(Table3[[#This Row],[RV lognorm]],(LN(ImpLow2)+LN(ImpUp2))/2,(LN(ImpUp2)-LN(ImpLow2))/3.29)</f>
        <v>0</v>
      </c>
    </row>
    <row r="5878" spans="7:13">
      <c r="G5878">
        <v>0.82163110227400027</v>
      </c>
      <c r="H5878">
        <v>7.3035633691137483E-2</v>
      </c>
      <c r="I5878">
        <v>0.32444016510827473</v>
      </c>
      <c r="J5878">
        <f>_xlfn.BINOM.INV(BinomTrials,_xlfn.GAMMA.INV(Table3[[#This Row],[RV gamma]],GammaShape1,GammaRate1)/BinomTrials,Table3[[#This Row],[RV binom]])</f>
        <v>0</v>
      </c>
      <c r="K5878" s="1">
        <f>Table3[[#This Row],[Risk 1 Simulated occurences]]*_xlfn.LOGNORM.INV(Table3[[#This Row],[RV lognorm]],(LN(ImpLow1)+LN(ImpUp1))/2,(LN(ImpUp1)-LN(ImpLow1))/3.29)</f>
        <v>0</v>
      </c>
      <c r="L5878">
        <f>_xlfn.BINOM.INV(BinomTrials,_xlfn.GAMMA.INV(Table3[[#This Row],[RV gamma]],GammaShape2,GammaRate2)/BinomTrials,Table3[[#This Row],[RV binom]])</f>
        <v>0</v>
      </c>
      <c r="M5878" s="1">
        <f>Table3[[#This Row],[Risk 2 simulated occurences]]*_xlfn.LOGNORM.INV(Table3[[#This Row],[RV lognorm]],(LN(ImpLow2)+LN(ImpUp2))/2,(LN(ImpUp2)-LN(ImpLow2))/3.29)</f>
        <v>0</v>
      </c>
    </row>
    <row r="5879" spans="7:13">
      <c r="G5879">
        <v>0.15393591912180926</v>
      </c>
      <c r="H5879">
        <v>0.50989544694772715</v>
      </c>
      <c r="I5879">
        <v>0.86585497477364493</v>
      </c>
      <c r="J5879">
        <f>_xlfn.BINOM.INV(BinomTrials,_xlfn.GAMMA.INV(Table3[[#This Row],[RV gamma]],GammaShape1,GammaRate1)/BinomTrials,Table3[[#This Row],[RV binom]])</f>
        <v>0</v>
      </c>
      <c r="K5879" s="1">
        <f>Table3[[#This Row],[Risk 1 Simulated occurences]]*_xlfn.LOGNORM.INV(Table3[[#This Row],[RV lognorm]],(LN(ImpLow1)+LN(ImpUp1))/2,(LN(ImpUp1)-LN(ImpLow1))/3.29)</f>
        <v>0</v>
      </c>
      <c r="L5879">
        <f>_xlfn.BINOM.INV(BinomTrials,_xlfn.GAMMA.INV(Table3[[#This Row],[RV gamma]],GammaShape2,GammaRate2)/BinomTrials,Table3[[#This Row],[RV binom]])</f>
        <v>0</v>
      </c>
      <c r="M5879" s="1">
        <f>Table3[[#This Row],[Risk 2 simulated occurences]]*_xlfn.LOGNORM.INV(Table3[[#This Row],[RV lognorm]],(LN(ImpLow2)+LN(ImpUp2))/2,(LN(ImpUp2)-LN(ImpLow2))/3.29)</f>
        <v>0</v>
      </c>
    </row>
    <row r="5880" spans="7:13">
      <c r="G5880">
        <v>0.20099268024833533</v>
      </c>
      <c r="H5880">
        <v>0.81277685044928305</v>
      </c>
      <c r="I5880">
        <v>0.42456102065023082</v>
      </c>
      <c r="J5880">
        <f>_xlfn.BINOM.INV(BinomTrials,_xlfn.GAMMA.INV(Table3[[#This Row],[RV gamma]],GammaShape1,GammaRate1)/BinomTrials,Table3[[#This Row],[RV binom]])</f>
        <v>1</v>
      </c>
      <c r="K5880" s="1">
        <f>Table3[[#This Row],[Risk 1 Simulated occurences]]*_xlfn.LOGNORM.INV(Table3[[#This Row],[RV lognorm]],(LN(ImpLow1)+LN(ImpUp1))/2,(LN(ImpUp1)-LN(ImpLow1))/3.29)</f>
        <v>27680.674558081882</v>
      </c>
      <c r="L5880">
        <f>_xlfn.BINOM.INV(BinomTrials,_xlfn.GAMMA.INV(Table3[[#This Row],[RV gamma]],GammaShape2,GammaRate2)/BinomTrials,Table3[[#This Row],[RV binom]])</f>
        <v>0</v>
      </c>
      <c r="M5880" s="1">
        <f>Table3[[#This Row],[Risk 2 simulated occurences]]*_xlfn.LOGNORM.INV(Table3[[#This Row],[RV lognorm]],(LN(ImpLow2)+LN(ImpUp2))/2,(LN(ImpUp2)-LN(ImpLow2))/3.29)</f>
        <v>0</v>
      </c>
    </row>
    <row r="5881" spans="7:13">
      <c r="G5881">
        <v>8.3976933771733625E-2</v>
      </c>
      <c r="H5881">
        <v>0.34052550110059115</v>
      </c>
      <c r="I5881">
        <v>0.59707406842944866</v>
      </c>
      <c r="J5881">
        <f>_xlfn.BINOM.INV(BinomTrials,_xlfn.GAMMA.INV(Table3[[#This Row],[RV gamma]],GammaShape1,GammaRate1)/BinomTrials,Table3[[#This Row],[RV binom]])</f>
        <v>0</v>
      </c>
      <c r="K5881" s="1">
        <f>Table3[[#This Row],[Risk 1 Simulated occurences]]*_xlfn.LOGNORM.INV(Table3[[#This Row],[RV lognorm]],(LN(ImpLow1)+LN(ImpUp1))/2,(LN(ImpUp1)-LN(ImpLow1))/3.29)</f>
        <v>0</v>
      </c>
      <c r="L5881">
        <f>_xlfn.BINOM.INV(BinomTrials,_xlfn.GAMMA.INV(Table3[[#This Row],[RV gamma]],GammaShape2,GammaRate2)/BinomTrials,Table3[[#This Row],[RV binom]])</f>
        <v>0</v>
      </c>
      <c r="M5881" s="1">
        <f>Table3[[#This Row],[Risk 2 simulated occurences]]*_xlfn.LOGNORM.INV(Table3[[#This Row],[RV lognorm]],(LN(ImpLow2)+LN(ImpUp2))/2,(LN(ImpUp2)-LN(ImpLow2))/3.29)</f>
        <v>0</v>
      </c>
    </row>
    <row r="5882" spans="7:13">
      <c r="G5882">
        <v>0.40032590152710951</v>
      </c>
      <c r="H5882">
        <v>0.2120969976354842</v>
      </c>
      <c r="I5882">
        <v>2.3868093743858902E-2</v>
      </c>
      <c r="J5882">
        <f>_xlfn.BINOM.INV(BinomTrials,_xlfn.GAMMA.INV(Table3[[#This Row],[RV gamma]],GammaShape1,GammaRate1)/BinomTrials,Table3[[#This Row],[RV binom]])</f>
        <v>0</v>
      </c>
      <c r="K5882" s="1">
        <f>Table3[[#This Row],[Risk 1 Simulated occurences]]*_xlfn.LOGNORM.INV(Table3[[#This Row],[RV lognorm]],(LN(ImpLow1)+LN(ImpUp1))/2,(LN(ImpUp1)-LN(ImpLow1))/3.29)</f>
        <v>0</v>
      </c>
      <c r="L5882">
        <f>_xlfn.BINOM.INV(BinomTrials,_xlfn.GAMMA.INV(Table3[[#This Row],[RV gamma]],GammaShape2,GammaRate2)/BinomTrials,Table3[[#This Row],[RV binom]])</f>
        <v>0</v>
      </c>
      <c r="M5882" s="1">
        <f>Table3[[#This Row],[Risk 2 simulated occurences]]*_xlfn.LOGNORM.INV(Table3[[#This Row],[RV lognorm]],(LN(ImpLow2)+LN(ImpUp2))/2,(LN(ImpUp2)-LN(ImpLow2))/3.29)</f>
        <v>0</v>
      </c>
    </row>
    <row r="5883" spans="7:13">
      <c r="G5883">
        <v>0.27742696612953532</v>
      </c>
      <c r="H5883">
        <v>0.71423925958305567</v>
      </c>
      <c r="I5883">
        <v>0.15105155303657594</v>
      </c>
      <c r="J5883">
        <f>_xlfn.BINOM.INV(BinomTrials,_xlfn.GAMMA.INV(Table3[[#This Row],[RV gamma]],GammaShape1,GammaRate1)/BinomTrials,Table3[[#This Row],[RV binom]])</f>
        <v>1</v>
      </c>
      <c r="K5883" s="1">
        <f>Table3[[#This Row],[Risk 1 Simulated occurences]]*_xlfn.LOGNORM.INV(Table3[[#This Row],[RV lognorm]],(LN(ImpLow1)+LN(ImpUp1))/2,(LN(ImpUp1)-LN(ImpLow1))/3.29)</f>
        <v>15358.269852229334</v>
      </c>
      <c r="L5883">
        <f>_xlfn.BINOM.INV(BinomTrials,_xlfn.GAMMA.INV(Table3[[#This Row],[RV gamma]],GammaShape2,GammaRate2)/BinomTrials,Table3[[#This Row],[RV binom]])</f>
        <v>0</v>
      </c>
      <c r="M5883" s="1">
        <f>Table3[[#This Row],[Risk 2 simulated occurences]]*_xlfn.LOGNORM.INV(Table3[[#This Row],[RV lognorm]],(LN(ImpLow2)+LN(ImpUp2))/2,(LN(ImpUp2)-LN(ImpLow2))/3.29)</f>
        <v>0</v>
      </c>
    </row>
    <row r="5884" spans="7:13">
      <c r="G5884">
        <v>0.71501973910025307</v>
      </c>
      <c r="H5884">
        <v>0.21923581241594434</v>
      </c>
      <c r="I5884">
        <v>0.72345188573163555</v>
      </c>
      <c r="J5884">
        <f>_xlfn.BINOM.INV(BinomTrials,_xlfn.GAMMA.INV(Table3[[#This Row],[RV gamma]],GammaShape1,GammaRate1)/BinomTrials,Table3[[#This Row],[RV binom]])</f>
        <v>0</v>
      </c>
      <c r="K5884" s="1">
        <f>Table3[[#This Row],[Risk 1 Simulated occurences]]*_xlfn.LOGNORM.INV(Table3[[#This Row],[RV lognorm]],(LN(ImpLow1)+LN(ImpUp1))/2,(LN(ImpUp1)-LN(ImpLow1))/3.29)</f>
        <v>0</v>
      </c>
      <c r="L5884">
        <f>_xlfn.BINOM.INV(BinomTrials,_xlfn.GAMMA.INV(Table3[[#This Row],[RV gamma]],GammaShape2,GammaRate2)/BinomTrials,Table3[[#This Row],[RV binom]])</f>
        <v>0</v>
      </c>
      <c r="M5884" s="1">
        <f>Table3[[#This Row],[Risk 2 simulated occurences]]*_xlfn.LOGNORM.INV(Table3[[#This Row],[RV lognorm]],(LN(ImpLow2)+LN(ImpUp2))/2,(LN(ImpUp2)-LN(ImpLow2))/3.29)</f>
        <v>0</v>
      </c>
    </row>
    <row r="5885" spans="7:13">
      <c r="G5885">
        <v>0.33675505795364968</v>
      </c>
      <c r="H5885">
        <v>0.69629927477627029</v>
      </c>
      <c r="I5885">
        <v>5.5843491598890856E-2</v>
      </c>
      <c r="J5885">
        <f>_xlfn.BINOM.INV(BinomTrials,_xlfn.GAMMA.INV(Table3[[#This Row],[RV gamma]],GammaShape1,GammaRate1)/BinomTrials,Table3[[#This Row],[RV binom]])</f>
        <v>1</v>
      </c>
      <c r="K5885" s="1">
        <f>Table3[[#This Row],[Risk 1 Simulated occurences]]*_xlfn.LOGNORM.INV(Table3[[#This Row],[RV lognorm]],(LN(ImpLow1)+LN(ImpUp1))/2,(LN(ImpUp1)-LN(ImpLow1))/3.29)</f>
        <v>10387.663947051387</v>
      </c>
      <c r="L5885">
        <f>_xlfn.BINOM.INV(BinomTrials,_xlfn.GAMMA.INV(Table3[[#This Row],[RV gamma]],GammaShape2,GammaRate2)/BinomTrials,Table3[[#This Row],[RV binom]])</f>
        <v>0</v>
      </c>
      <c r="M5885" s="1">
        <f>Table3[[#This Row],[Risk 2 simulated occurences]]*_xlfn.LOGNORM.INV(Table3[[#This Row],[RV lognorm]],(LN(ImpLow2)+LN(ImpUp2))/2,(LN(ImpUp2)-LN(ImpLow2))/3.29)</f>
        <v>0</v>
      </c>
    </row>
    <row r="5886" spans="7:13">
      <c r="G5886">
        <v>0.84225902699039268</v>
      </c>
      <c r="H5886">
        <v>0.70191116477451809</v>
      </c>
      <c r="I5886">
        <v>0.5615633025586434</v>
      </c>
      <c r="J5886">
        <f>_xlfn.BINOM.INV(BinomTrials,_xlfn.GAMMA.INV(Table3[[#This Row],[RV gamma]],GammaShape1,GammaRate1)/BinomTrials,Table3[[#This Row],[RV binom]])</f>
        <v>1</v>
      </c>
      <c r="K5886" s="1">
        <f>Table3[[#This Row],[Risk 1 Simulated occurences]]*_xlfn.LOGNORM.INV(Table3[[#This Row],[RV lognorm]],(LN(ImpLow1)+LN(ImpUp1))/2,(LN(ImpUp1)-LN(ImpLow1))/3.29)</f>
        <v>35244.583572292533</v>
      </c>
      <c r="L5886">
        <f>_xlfn.BINOM.INV(BinomTrials,_xlfn.GAMMA.INV(Table3[[#This Row],[RV gamma]],GammaShape2,GammaRate2)/BinomTrials,Table3[[#This Row],[RV binom]])</f>
        <v>0</v>
      </c>
      <c r="M5886" s="1">
        <f>Table3[[#This Row],[Risk 2 simulated occurences]]*_xlfn.LOGNORM.INV(Table3[[#This Row],[RV lognorm]],(LN(ImpLow2)+LN(ImpUp2))/2,(LN(ImpUp2)-LN(ImpLow2))/3.29)</f>
        <v>0</v>
      </c>
    </row>
    <row r="5887" spans="7:13">
      <c r="G5887">
        <v>0.84746662753050528</v>
      </c>
      <c r="H5887">
        <v>2.0946365325221032E-2</v>
      </c>
      <c r="I5887">
        <v>0.19442610311993683</v>
      </c>
      <c r="J5887">
        <f>_xlfn.BINOM.INV(BinomTrials,_xlfn.GAMMA.INV(Table3[[#This Row],[RV gamma]],GammaShape1,GammaRate1)/BinomTrials,Table3[[#This Row],[RV binom]])</f>
        <v>0</v>
      </c>
      <c r="K5887" s="1">
        <f>Table3[[#This Row],[Risk 1 Simulated occurences]]*_xlfn.LOGNORM.INV(Table3[[#This Row],[RV lognorm]],(LN(ImpLow1)+LN(ImpUp1))/2,(LN(ImpUp1)-LN(ImpLow1))/3.29)</f>
        <v>0</v>
      </c>
      <c r="L5887">
        <f>_xlfn.BINOM.INV(BinomTrials,_xlfn.GAMMA.INV(Table3[[#This Row],[RV gamma]],GammaShape2,GammaRate2)/BinomTrials,Table3[[#This Row],[RV binom]])</f>
        <v>0</v>
      </c>
      <c r="M5887" s="1">
        <f>Table3[[#This Row],[Risk 2 simulated occurences]]*_xlfn.LOGNORM.INV(Table3[[#This Row],[RV lognorm]],(LN(ImpLow2)+LN(ImpUp2))/2,(LN(ImpUp2)-LN(ImpLow2))/3.29)</f>
        <v>0</v>
      </c>
    </row>
    <row r="5888" spans="7:13">
      <c r="G5888">
        <v>0.37160890520159567</v>
      </c>
      <c r="H5888">
        <v>4.5562020989862277E-2</v>
      </c>
      <c r="I5888">
        <v>0.71951513677812884</v>
      </c>
      <c r="J5888">
        <f>_xlfn.BINOM.INV(BinomTrials,_xlfn.GAMMA.INV(Table3[[#This Row],[RV gamma]],GammaShape1,GammaRate1)/BinomTrials,Table3[[#This Row],[RV binom]])</f>
        <v>0</v>
      </c>
      <c r="K5888" s="1">
        <f>Table3[[#This Row],[Risk 1 Simulated occurences]]*_xlfn.LOGNORM.INV(Table3[[#This Row],[RV lognorm]],(LN(ImpLow1)+LN(ImpUp1))/2,(LN(ImpUp1)-LN(ImpLow1))/3.29)</f>
        <v>0</v>
      </c>
      <c r="L5888">
        <f>_xlfn.BINOM.INV(BinomTrials,_xlfn.GAMMA.INV(Table3[[#This Row],[RV gamma]],GammaShape2,GammaRate2)/BinomTrials,Table3[[#This Row],[RV binom]])</f>
        <v>0</v>
      </c>
      <c r="M5888" s="1">
        <f>Table3[[#This Row],[Risk 2 simulated occurences]]*_xlfn.LOGNORM.INV(Table3[[#This Row],[RV lognorm]],(LN(ImpLow2)+LN(ImpUp2))/2,(LN(ImpUp2)-LN(ImpLow2))/3.29)</f>
        <v>0</v>
      </c>
    </row>
    <row r="5889" spans="7:13">
      <c r="G5889">
        <v>0.63086972321889812</v>
      </c>
      <c r="H5889">
        <v>0.76088677661534709</v>
      </c>
      <c r="I5889">
        <v>0.89090383001179607</v>
      </c>
      <c r="J5889">
        <f>_xlfn.BINOM.INV(BinomTrials,_xlfn.GAMMA.INV(Table3[[#This Row],[RV gamma]],GammaShape1,GammaRate1)/BinomTrials,Table3[[#This Row],[RV binom]])</f>
        <v>1</v>
      </c>
      <c r="K5889" s="1">
        <f>Table3[[#This Row],[Risk 1 Simulated occurences]]*_xlfn.LOGNORM.INV(Table3[[#This Row],[RV lognorm]],(LN(ImpLow1)+LN(ImpUp1))/2,(LN(ImpUp1)-LN(ImpLow1))/3.29)</f>
        <v>74863.517922309096</v>
      </c>
      <c r="L5889">
        <f>_xlfn.BINOM.INV(BinomTrials,_xlfn.GAMMA.INV(Table3[[#This Row],[RV gamma]],GammaShape2,GammaRate2)/BinomTrials,Table3[[#This Row],[RV binom]])</f>
        <v>0</v>
      </c>
      <c r="M5889" s="1">
        <f>Table3[[#This Row],[Risk 2 simulated occurences]]*_xlfn.LOGNORM.INV(Table3[[#This Row],[RV lognorm]],(LN(ImpLow2)+LN(ImpUp2))/2,(LN(ImpUp2)-LN(ImpLow2))/3.29)</f>
        <v>0</v>
      </c>
    </row>
    <row r="5890" spans="7:13">
      <c r="G5890">
        <v>2.7438140021375446E-2</v>
      </c>
      <c r="H5890">
        <v>0.22405457413944163</v>
      </c>
      <c r="I5890">
        <v>0.42067100825750781</v>
      </c>
      <c r="J5890">
        <f>_xlfn.BINOM.INV(BinomTrials,_xlfn.GAMMA.INV(Table3[[#This Row],[RV gamma]],GammaShape1,GammaRate1)/BinomTrials,Table3[[#This Row],[RV binom]])</f>
        <v>0</v>
      </c>
      <c r="K5890" s="1">
        <f>Table3[[#This Row],[Risk 1 Simulated occurences]]*_xlfn.LOGNORM.INV(Table3[[#This Row],[RV lognorm]],(LN(ImpLow1)+LN(ImpUp1))/2,(LN(ImpUp1)-LN(ImpLow1))/3.29)</f>
        <v>0</v>
      </c>
      <c r="L5890">
        <f>_xlfn.BINOM.INV(BinomTrials,_xlfn.GAMMA.INV(Table3[[#This Row],[RV gamma]],GammaShape2,GammaRate2)/BinomTrials,Table3[[#This Row],[RV binom]])</f>
        <v>0</v>
      </c>
      <c r="M5890" s="1">
        <f>Table3[[#This Row],[Risk 2 simulated occurences]]*_xlfn.LOGNORM.INV(Table3[[#This Row],[RV lognorm]],(LN(ImpLow2)+LN(ImpUp2))/2,(LN(ImpUp2)-LN(ImpLow2))/3.29)</f>
        <v>0</v>
      </c>
    </row>
    <row r="5891" spans="7:13">
      <c r="G5891">
        <v>0.15281933925711519</v>
      </c>
      <c r="H5891">
        <v>0.68522756159549003</v>
      </c>
      <c r="I5891">
        <v>0.21763578393386482</v>
      </c>
      <c r="J5891">
        <f>_xlfn.BINOM.INV(BinomTrials,_xlfn.GAMMA.INV(Table3[[#This Row],[RV gamma]],GammaShape1,GammaRate1)/BinomTrials,Table3[[#This Row],[RV binom]])</f>
        <v>1</v>
      </c>
      <c r="K5891" s="1">
        <f>Table3[[#This Row],[Risk 1 Simulated occurences]]*_xlfn.LOGNORM.INV(Table3[[#This Row],[RV lognorm]],(LN(ImpLow1)+LN(ImpUp1))/2,(LN(ImpUp1)-LN(ImpLow1))/3.29)</f>
        <v>18317.083254125235</v>
      </c>
      <c r="L5891">
        <f>_xlfn.BINOM.INV(BinomTrials,_xlfn.GAMMA.INV(Table3[[#This Row],[RV gamma]],GammaShape2,GammaRate2)/BinomTrials,Table3[[#This Row],[RV binom]])</f>
        <v>0</v>
      </c>
      <c r="M5891" s="1">
        <f>Table3[[#This Row],[Risk 2 simulated occurences]]*_xlfn.LOGNORM.INV(Table3[[#This Row],[RV lognorm]],(LN(ImpLow2)+LN(ImpUp2))/2,(LN(ImpUp2)-LN(ImpLow2))/3.29)</f>
        <v>0</v>
      </c>
    </row>
    <row r="5892" spans="7:13">
      <c r="G5892">
        <v>0.43463489433500679</v>
      </c>
      <c r="H5892">
        <v>0.61962773540039906</v>
      </c>
      <c r="I5892">
        <v>0.80462057646579133</v>
      </c>
      <c r="J5892">
        <f>_xlfn.BINOM.INV(BinomTrials,_xlfn.GAMMA.INV(Table3[[#This Row],[RV gamma]],GammaShape1,GammaRate1)/BinomTrials,Table3[[#This Row],[RV binom]])</f>
        <v>1</v>
      </c>
      <c r="K5892" s="1">
        <f>Table3[[#This Row],[Risk 1 Simulated occurences]]*_xlfn.LOGNORM.INV(Table3[[#This Row],[RV lognorm]],(LN(ImpLow1)+LN(ImpUp1))/2,(LN(ImpUp1)-LN(ImpLow1))/3.29)</f>
        <v>57658.565154995253</v>
      </c>
      <c r="L5892">
        <f>_xlfn.BINOM.INV(BinomTrials,_xlfn.GAMMA.INV(Table3[[#This Row],[RV gamma]],GammaShape2,GammaRate2)/BinomTrials,Table3[[#This Row],[RV binom]])</f>
        <v>0</v>
      </c>
      <c r="M5892" s="1">
        <f>Table3[[#This Row],[Risk 2 simulated occurences]]*_xlfn.LOGNORM.INV(Table3[[#This Row],[RV lognorm]],(LN(ImpLow2)+LN(ImpUp2))/2,(LN(ImpUp2)-LN(ImpLow2))/3.29)</f>
        <v>0</v>
      </c>
    </row>
    <row r="5893" spans="7:13">
      <c r="G5893">
        <v>0.90866908845895389</v>
      </c>
      <c r="H5893">
        <v>8.3348874507168713E-2</v>
      </c>
      <c r="I5893">
        <v>0.25802866055538348</v>
      </c>
      <c r="J5893">
        <f>_xlfn.BINOM.INV(BinomTrials,_xlfn.GAMMA.INV(Table3[[#This Row],[RV gamma]],GammaShape1,GammaRate1)/BinomTrials,Table3[[#This Row],[RV binom]])</f>
        <v>0</v>
      </c>
      <c r="K5893" s="1">
        <f>Table3[[#This Row],[Risk 1 Simulated occurences]]*_xlfn.LOGNORM.INV(Table3[[#This Row],[RV lognorm]],(LN(ImpLow1)+LN(ImpUp1))/2,(LN(ImpUp1)-LN(ImpLow1))/3.29)</f>
        <v>0</v>
      </c>
      <c r="L5893">
        <f>_xlfn.BINOM.INV(BinomTrials,_xlfn.GAMMA.INV(Table3[[#This Row],[RV gamma]],GammaShape2,GammaRate2)/BinomTrials,Table3[[#This Row],[RV binom]])</f>
        <v>0</v>
      </c>
      <c r="M5893" s="1">
        <f>Table3[[#This Row],[Risk 2 simulated occurences]]*_xlfn.LOGNORM.INV(Table3[[#This Row],[RV lognorm]],(LN(ImpLow2)+LN(ImpUp2))/2,(LN(ImpUp2)-LN(ImpLow2))/3.29)</f>
        <v>0</v>
      </c>
    </row>
    <row r="5894" spans="7:13">
      <c r="G5894">
        <v>1.3697296387375005E-3</v>
      </c>
      <c r="H5894">
        <v>0.84453384198459513</v>
      </c>
      <c r="I5894">
        <v>0.68769795433045267</v>
      </c>
      <c r="J5894">
        <f>_xlfn.BINOM.INV(BinomTrials,_xlfn.GAMMA.INV(Table3[[#This Row],[RV gamma]],GammaShape1,GammaRate1)/BinomTrials,Table3[[#This Row],[RV binom]])</f>
        <v>1</v>
      </c>
      <c r="K5894" s="1">
        <f>Table3[[#This Row],[Risk 1 Simulated occurences]]*_xlfn.LOGNORM.INV(Table3[[#This Row],[RV lognorm]],(LN(ImpLow1)+LN(ImpUp1))/2,(LN(ImpUp1)-LN(ImpLow1))/3.29)</f>
        <v>44538.361685459167</v>
      </c>
      <c r="L5894">
        <f>_xlfn.BINOM.INV(BinomTrials,_xlfn.GAMMA.INV(Table3[[#This Row],[RV gamma]],GammaShape2,GammaRate2)/BinomTrials,Table3[[#This Row],[RV binom]])</f>
        <v>0</v>
      </c>
      <c r="M5894" s="1">
        <f>Table3[[#This Row],[Risk 2 simulated occurences]]*_xlfn.LOGNORM.INV(Table3[[#This Row],[RV lognorm]],(LN(ImpLow2)+LN(ImpUp2))/2,(LN(ImpUp2)-LN(ImpLow2))/3.29)</f>
        <v>0</v>
      </c>
    </row>
    <row r="5895" spans="7:13">
      <c r="G5895">
        <v>2.1046038261170515E-2</v>
      </c>
      <c r="H5895">
        <v>8.0282235089820922E-2</v>
      </c>
      <c r="I5895">
        <v>0.13951843191847133</v>
      </c>
      <c r="J5895">
        <f>_xlfn.BINOM.INV(BinomTrials,_xlfn.GAMMA.INV(Table3[[#This Row],[RV gamma]],GammaShape1,GammaRate1)/BinomTrials,Table3[[#This Row],[RV binom]])</f>
        <v>0</v>
      </c>
      <c r="K5895" s="1">
        <f>Table3[[#This Row],[Risk 1 Simulated occurences]]*_xlfn.LOGNORM.INV(Table3[[#This Row],[RV lognorm]],(LN(ImpLow1)+LN(ImpUp1))/2,(LN(ImpUp1)-LN(ImpLow1))/3.29)</f>
        <v>0</v>
      </c>
      <c r="L5895">
        <f>_xlfn.BINOM.INV(BinomTrials,_xlfn.GAMMA.INV(Table3[[#This Row],[RV gamma]],GammaShape2,GammaRate2)/BinomTrials,Table3[[#This Row],[RV binom]])</f>
        <v>0</v>
      </c>
      <c r="M5895" s="1">
        <f>Table3[[#This Row],[Risk 2 simulated occurences]]*_xlfn.LOGNORM.INV(Table3[[#This Row],[RV lognorm]],(LN(ImpLow2)+LN(ImpUp2))/2,(LN(ImpUp2)-LN(ImpLow2))/3.29)</f>
        <v>0</v>
      </c>
    </row>
    <row r="5896" spans="7:13">
      <c r="G5896">
        <v>0.72076505549287662</v>
      </c>
      <c r="H5896">
        <v>0.30352515462018792</v>
      </c>
      <c r="I5896">
        <v>0.88628525374749922</v>
      </c>
      <c r="J5896">
        <f>_xlfn.BINOM.INV(BinomTrials,_xlfn.GAMMA.INV(Table3[[#This Row],[RV gamma]],GammaShape1,GammaRate1)/BinomTrials,Table3[[#This Row],[RV binom]])</f>
        <v>0</v>
      </c>
      <c r="K5896" s="1">
        <f>Table3[[#This Row],[Risk 1 Simulated occurences]]*_xlfn.LOGNORM.INV(Table3[[#This Row],[RV lognorm]],(LN(ImpLow1)+LN(ImpUp1))/2,(LN(ImpUp1)-LN(ImpLow1))/3.29)</f>
        <v>0</v>
      </c>
      <c r="L5896">
        <f>_xlfn.BINOM.INV(BinomTrials,_xlfn.GAMMA.INV(Table3[[#This Row],[RV gamma]],GammaShape2,GammaRate2)/BinomTrials,Table3[[#This Row],[RV binom]])</f>
        <v>0</v>
      </c>
      <c r="M5896" s="1">
        <f>Table3[[#This Row],[Risk 2 simulated occurences]]*_xlfn.LOGNORM.INV(Table3[[#This Row],[RV lognorm]],(LN(ImpLow2)+LN(ImpUp2))/2,(LN(ImpUp2)-LN(ImpLow2))/3.29)</f>
        <v>0</v>
      </c>
    </row>
    <row r="5897" spans="7:13">
      <c r="G5897">
        <v>0.89828766877683242</v>
      </c>
      <c r="H5897">
        <v>0.34727370149794673</v>
      </c>
      <c r="I5897">
        <v>0.79625973421906104</v>
      </c>
      <c r="J5897">
        <f>_xlfn.BINOM.INV(BinomTrials,_xlfn.GAMMA.INV(Table3[[#This Row],[RV gamma]],GammaShape1,GammaRate1)/BinomTrials,Table3[[#This Row],[RV binom]])</f>
        <v>0</v>
      </c>
      <c r="K5897" s="1">
        <f>Table3[[#This Row],[Risk 1 Simulated occurences]]*_xlfn.LOGNORM.INV(Table3[[#This Row],[RV lognorm]],(LN(ImpLow1)+LN(ImpUp1))/2,(LN(ImpUp1)-LN(ImpLow1))/3.29)</f>
        <v>0</v>
      </c>
      <c r="L5897">
        <f>_xlfn.BINOM.INV(BinomTrials,_xlfn.GAMMA.INV(Table3[[#This Row],[RV gamma]],GammaShape2,GammaRate2)/BinomTrials,Table3[[#This Row],[RV binom]])</f>
        <v>0</v>
      </c>
      <c r="M5897" s="1">
        <f>Table3[[#This Row],[Risk 2 simulated occurences]]*_xlfn.LOGNORM.INV(Table3[[#This Row],[RV lognorm]],(LN(ImpLow2)+LN(ImpUp2))/2,(LN(ImpUp2)-LN(ImpLow2))/3.29)</f>
        <v>0</v>
      </c>
    </row>
    <row r="5898" spans="7:13">
      <c r="G5898">
        <v>0.52084913222158757</v>
      </c>
      <c r="H5898">
        <v>0.62910107599063825</v>
      </c>
      <c r="I5898">
        <v>0.73735301975968903</v>
      </c>
      <c r="J5898">
        <f>_xlfn.BINOM.INV(BinomTrials,_xlfn.GAMMA.INV(Table3[[#This Row],[RV gamma]],GammaShape1,GammaRate1)/BinomTrials,Table3[[#This Row],[RV binom]])</f>
        <v>1</v>
      </c>
      <c r="K5898" s="1">
        <f>Table3[[#This Row],[Risk 1 Simulated occurences]]*_xlfn.LOGNORM.INV(Table3[[#This Row],[RV lognorm]],(LN(ImpLow1)+LN(ImpUp1))/2,(LN(ImpUp1)-LN(ImpLow1))/3.29)</f>
        <v>49325.532659297583</v>
      </c>
      <c r="L5898">
        <f>_xlfn.BINOM.INV(BinomTrials,_xlfn.GAMMA.INV(Table3[[#This Row],[RV gamma]],GammaShape2,GammaRate2)/BinomTrials,Table3[[#This Row],[RV binom]])</f>
        <v>0</v>
      </c>
      <c r="M5898" s="1">
        <f>Table3[[#This Row],[Risk 2 simulated occurences]]*_xlfn.LOGNORM.INV(Table3[[#This Row],[RV lognorm]],(LN(ImpLow2)+LN(ImpUp2))/2,(LN(ImpUp2)-LN(ImpLow2))/3.29)</f>
        <v>0</v>
      </c>
    </row>
    <row r="5899" spans="7:13">
      <c r="G5899">
        <v>0.91136524822160847</v>
      </c>
      <c r="H5899">
        <v>0.30178417465732627</v>
      </c>
      <c r="I5899">
        <v>0.69220310109304406</v>
      </c>
      <c r="J5899">
        <f>_xlfn.BINOM.INV(BinomTrials,_xlfn.GAMMA.INV(Table3[[#This Row],[RV gamma]],GammaShape1,GammaRate1)/BinomTrials,Table3[[#This Row],[RV binom]])</f>
        <v>0</v>
      </c>
      <c r="K5899" s="1">
        <f>Table3[[#This Row],[Risk 1 Simulated occurences]]*_xlfn.LOGNORM.INV(Table3[[#This Row],[RV lognorm]],(LN(ImpLow1)+LN(ImpUp1))/2,(LN(ImpUp1)-LN(ImpLow1))/3.29)</f>
        <v>0</v>
      </c>
      <c r="L5899">
        <f>_xlfn.BINOM.INV(BinomTrials,_xlfn.GAMMA.INV(Table3[[#This Row],[RV gamma]],GammaShape2,GammaRate2)/BinomTrials,Table3[[#This Row],[RV binom]])</f>
        <v>0</v>
      </c>
      <c r="M5899" s="1">
        <f>Table3[[#This Row],[Risk 2 simulated occurences]]*_xlfn.LOGNORM.INV(Table3[[#This Row],[RV lognorm]],(LN(ImpLow2)+LN(ImpUp2))/2,(LN(ImpUp2)-LN(ImpLow2))/3.29)</f>
        <v>0</v>
      </c>
    </row>
    <row r="5900" spans="7:13">
      <c r="G5900">
        <v>0.31572686057338811</v>
      </c>
      <c r="H5900">
        <v>8.6623465682670223E-2</v>
      </c>
      <c r="I5900">
        <v>0.85752007079195236</v>
      </c>
      <c r="J5900">
        <f>_xlfn.BINOM.INV(BinomTrials,_xlfn.GAMMA.INV(Table3[[#This Row],[RV gamma]],GammaShape1,GammaRate1)/BinomTrials,Table3[[#This Row],[RV binom]])</f>
        <v>0</v>
      </c>
      <c r="K5900" s="1">
        <f>Table3[[#This Row],[Risk 1 Simulated occurences]]*_xlfn.LOGNORM.INV(Table3[[#This Row],[RV lognorm]],(LN(ImpLow1)+LN(ImpUp1))/2,(LN(ImpUp1)-LN(ImpLow1))/3.29)</f>
        <v>0</v>
      </c>
      <c r="L5900">
        <f>_xlfn.BINOM.INV(BinomTrials,_xlfn.GAMMA.INV(Table3[[#This Row],[RV gamma]],GammaShape2,GammaRate2)/BinomTrials,Table3[[#This Row],[RV binom]])</f>
        <v>0</v>
      </c>
      <c r="M5900" s="1">
        <f>Table3[[#This Row],[Risk 2 simulated occurences]]*_xlfn.LOGNORM.INV(Table3[[#This Row],[RV lognorm]],(LN(ImpLow2)+LN(ImpUp2))/2,(LN(ImpUp2)-LN(ImpLow2))/3.29)</f>
        <v>0</v>
      </c>
    </row>
    <row r="5901" spans="7:13">
      <c r="G5901">
        <v>0.42134565693388959</v>
      </c>
      <c r="H5901">
        <v>0.88058772863847568</v>
      </c>
      <c r="I5901">
        <v>0.33982980034306171</v>
      </c>
      <c r="J5901">
        <f>_xlfn.BINOM.INV(BinomTrials,_xlfn.GAMMA.INV(Table3[[#This Row],[RV gamma]],GammaShape1,GammaRate1)/BinomTrials,Table3[[#This Row],[RV binom]])</f>
        <v>1</v>
      </c>
      <c r="K5901" s="1">
        <f>Table3[[#This Row],[Risk 1 Simulated occurences]]*_xlfn.LOGNORM.INV(Table3[[#This Row],[RV lognorm]],(LN(ImpLow1)+LN(ImpUp1))/2,(LN(ImpUp1)-LN(ImpLow1))/3.29)</f>
        <v>23685.909577387825</v>
      </c>
      <c r="L5901">
        <f>_xlfn.BINOM.INV(BinomTrials,_xlfn.GAMMA.INV(Table3[[#This Row],[RV gamma]],GammaShape2,GammaRate2)/BinomTrials,Table3[[#This Row],[RV binom]])</f>
        <v>1</v>
      </c>
      <c r="M5901" s="1">
        <f>Table3[[#This Row],[Risk 2 simulated occurences]]*_xlfn.LOGNORM.INV(Table3[[#This Row],[RV lognorm]],(LN(ImpLow2)+LN(ImpUp2))/2,(LN(ImpUp2)-LN(ImpLow2))/3.29)</f>
        <v>2368590.9577387832</v>
      </c>
    </row>
    <row r="5902" spans="7:13">
      <c r="G5902">
        <v>0.55645608788191159</v>
      </c>
      <c r="H5902">
        <v>3.7955226859988284E-2</v>
      </c>
      <c r="I5902">
        <v>0.51945436583806504</v>
      </c>
      <c r="J5902">
        <f>_xlfn.BINOM.INV(BinomTrials,_xlfn.GAMMA.INV(Table3[[#This Row],[RV gamma]],GammaShape1,GammaRate1)/BinomTrials,Table3[[#This Row],[RV binom]])</f>
        <v>0</v>
      </c>
      <c r="K5902" s="1">
        <f>Table3[[#This Row],[Risk 1 Simulated occurences]]*_xlfn.LOGNORM.INV(Table3[[#This Row],[RV lognorm]],(LN(ImpLow1)+LN(ImpUp1))/2,(LN(ImpUp1)-LN(ImpLow1))/3.29)</f>
        <v>0</v>
      </c>
      <c r="L5902">
        <f>_xlfn.BINOM.INV(BinomTrials,_xlfn.GAMMA.INV(Table3[[#This Row],[RV gamma]],GammaShape2,GammaRate2)/BinomTrials,Table3[[#This Row],[RV binom]])</f>
        <v>0</v>
      </c>
      <c r="M5902" s="1">
        <f>Table3[[#This Row],[Risk 2 simulated occurences]]*_xlfn.LOGNORM.INV(Table3[[#This Row],[RV lognorm]],(LN(ImpLow2)+LN(ImpUp2))/2,(LN(ImpUp2)-LN(ImpLow2))/3.29)</f>
        <v>0</v>
      </c>
    </row>
    <row r="5903" spans="7:13">
      <c r="G5903">
        <v>0.35746903128804131</v>
      </c>
      <c r="H5903">
        <v>0.91349783582310096</v>
      </c>
      <c r="I5903">
        <v>0.46952664035816055</v>
      </c>
      <c r="J5903">
        <f>_xlfn.BINOM.INV(BinomTrials,_xlfn.GAMMA.INV(Table3[[#This Row],[RV gamma]],GammaShape1,GammaRate1)/BinomTrials,Table3[[#This Row],[RV binom]])</f>
        <v>1</v>
      </c>
      <c r="K5903" s="1">
        <f>Table3[[#This Row],[Risk 1 Simulated occurences]]*_xlfn.LOGNORM.INV(Table3[[#This Row],[RV lognorm]],(LN(ImpLow1)+LN(ImpUp1))/2,(LN(ImpUp1)-LN(ImpLow1))/3.29)</f>
        <v>29975.05120455928</v>
      </c>
      <c r="L5903">
        <f>_xlfn.BINOM.INV(BinomTrials,_xlfn.GAMMA.INV(Table3[[#This Row],[RV gamma]],GammaShape2,GammaRate2)/BinomTrials,Table3[[#This Row],[RV binom]])</f>
        <v>1</v>
      </c>
      <c r="M5903" s="1">
        <f>Table3[[#This Row],[Risk 2 simulated occurences]]*_xlfn.LOGNORM.INV(Table3[[#This Row],[RV lognorm]],(LN(ImpLow2)+LN(ImpUp2))/2,(LN(ImpUp2)-LN(ImpLow2))/3.29)</f>
        <v>2997505.1204559295</v>
      </c>
    </row>
    <row r="5904" spans="7:13">
      <c r="G5904">
        <v>0.98200885810982852</v>
      </c>
      <c r="H5904">
        <v>0.15812667885708001</v>
      </c>
      <c r="I5904">
        <v>0.33424449960433156</v>
      </c>
      <c r="J5904">
        <f>_xlfn.BINOM.INV(BinomTrials,_xlfn.GAMMA.INV(Table3[[#This Row],[RV gamma]],GammaShape1,GammaRate1)/BinomTrials,Table3[[#This Row],[RV binom]])</f>
        <v>0</v>
      </c>
      <c r="K5904" s="1">
        <f>Table3[[#This Row],[Risk 1 Simulated occurences]]*_xlfn.LOGNORM.INV(Table3[[#This Row],[RV lognorm]],(LN(ImpLow1)+LN(ImpUp1))/2,(LN(ImpUp1)-LN(ImpLow1))/3.29)</f>
        <v>0</v>
      </c>
      <c r="L5904">
        <f>_xlfn.BINOM.INV(BinomTrials,_xlfn.GAMMA.INV(Table3[[#This Row],[RV gamma]],GammaShape2,GammaRate2)/BinomTrials,Table3[[#This Row],[RV binom]])</f>
        <v>0</v>
      </c>
      <c r="M5904" s="1">
        <f>Table3[[#This Row],[Risk 2 simulated occurences]]*_xlfn.LOGNORM.INV(Table3[[#This Row],[RV lognorm]],(LN(ImpLow2)+LN(ImpUp2))/2,(LN(ImpUp2)-LN(ImpLow2))/3.29)</f>
        <v>0</v>
      </c>
    </row>
    <row r="5905" spans="7:13">
      <c r="G5905">
        <v>0.62287825188733559</v>
      </c>
      <c r="H5905">
        <v>0.63509155094394998</v>
      </c>
      <c r="I5905">
        <v>0.64730485000056437</v>
      </c>
      <c r="J5905">
        <f>_xlfn.BINOM.INV(BinomTrials,_xlfn.GAMMA.INV(Table3[[#This Row],[RV gamma]],GammaShape1,GammaRate1)/BinomTrials,Table3[[#This Row],[RV binom]])</f>
        <v>1</v>
      </c>
      <c r="K5905" s="1">
        <f>Table3[[#This Row],[Risk 1 Simulated occurences]]*_xlfn.LOGNORM.INV(Table3[[#This Row],[RV lognorm]],(LN(ImpLow1)+LN(ImpUp1))/2,(LN(ImpUp1)-LN(ImpLow1))/3.29)</f>
        <v>41201.222634406258</v>
      </c>
      <c r="L5905">
        <f>_xlfn.BINOM.INV(BinomTrials,_xlfn.GAMMA.INV(Table3[[#This Row],[RV gamma]],GammaShape2,GammaRate2)/BinomTrials,Table3[[#This Row],[RV binom]])</f>
        <v>0</v>
      </c>
      <c r="M5905" s="1">
        <f>Table3[[#This Row],[Risk 2 simulated occurences]]*_xlfn.LOGNORM.INV(Table3[[#This Row],[RV lognorm]],(LN(ImpLow2)+LN(ImpUp2))/2,(LN(ImpUp2)-LN(ImpLow2))/3.29)</f>
        <v>0</v>
      </c>
    </row>
    <row r="5906" spans="7:13">
      <c r="G5906">
        <v>0.71477947044874512</v>
      </c>
      <c r="H5906">
        <v>0.98369671496734801</v>
      </c>
      <c r="I5906">
        <v>0.25261395948595083</v>
      </c>
      <c r="J5906">
        <f>_xlfn.BINOM.INV(BinomTrials,_xlfn.GAMMA.INV(Table3[[#This Row],[RV gamma]],GammaShape1,GammaRate1)/BinomTrials,Table3[[#This Row],[RV binom]])</f>
        <v>3</v>
      </c>
      <c r="K5906" s="1">
        <f>Table3[[#This Row],[Risk 1 Simulated occurences]]*_xlfn.LOGNORM.INV(Table3[[#This Row],[RV lognorm]],(LN(ImpLow1)+LN(ImpUp1))/2,(LN(ImpUp1)-LN(ImpLow1))/3.29)</f>
        <v>59511.723317489916</v>
      </c>
      <c r="L5906">
        <f>_xlfn.BINOM.INV(BinomTrials,_xlfn.GAMMA.INV(Table3[[#This Row],[RV gamma]],GammaShape2,GammaRate2)/BinomTrials,Table3[[#This Row],[RV binom]])</f>
        <v>1</v>
      </c>
      <c r="M5906" s="1">
        <f>Table3[[#This Row],[Risk 2 simulated occurences]]*_xlfn.LOGNORM.INV(Table3[[#This Row],[RV lognorm]],(LN(ImpLow2)+LN(ImpUp2))/2,(LN(ImpUp2)-LN(ImpLow2))/3.29)</f>
        <v>1983724.1105829983</v>
      </c>
    </row>
    <row r="5907" spans="7:13">
      <c r="G5907">
        <v>0.29855983206003894</v>
      </c>
      <c r="H5907">
        <v>0.99068845621807899</v>
      </c>
      <c r="I5907">
        <v>0.68281708037611888</v>
      </c>
      <c r="J5907">
        <f>_xlfn.BINOM.INV(BinomTrials,_xlfn.GAMMA.INV(Table3[[#This Row],[RV gamma]],GammaShape1,GammaRate1)/BinomTrials,Table3[[#This Row],[RV binom]])</f>
        <v>3</v>
      </c>
      <c r="K5907" s="1">
        <f>Table3[[#This Row],[Risk 1 Simulated occurences]]*_xlfn.LOGNORM.INV(Table3[[#This Row],[RV lognorm]],(LN(ImpLow1)+LN(ImpUp1))/2,(LN(ImpUp1)-LN(ImpLow1))/3.29)</f>
        <v>132335.92824831425</v>
      </c>
      <c r="L5907">
        <f>_xlfn.BINOM.INV(BinomTrials,_xlfn.GAMMA.INV(Table3[[#This Row],[RV gamma]],GammaShape2,GammaRate2)/BinomTrials,Table3[[#This Row],[RV binom]])</f>
        <v>2</v>
      </c>
      <c r="M5907" s="1">
        <f>Table3[[#This Row],[Risk 2 simulated occurences]]*_xlfn.LOGNORM.INV(Table3[[#This Row],[RV lognorm]],(LN(ImpLow2)+LN(ImpUp2))/2,(LN(ImpUp2)-LN(ImpLow2))/3.29)</f>
        <v>8822395.2165542878</v>
      </c>
    </row>
    <row r="5908" spans="7:13">
      <c r="G5908">
        <v>0.89509743307488854</v>
      </c>
      <c r="H5908">
        <v>0.50088365725282746</v>
      </c>
      <c r="I5908">
        <v>0.10666988143076649</v>
      </c>
      <c r="J5908">
        <f>_xlfn.BINOM.INV(BinomTrials,_xlfn.GAMMA.INV(Table3[[#This Row],[RV gamma]],GammaShape1,GammaRate1)/BinomTrials,Table3[[#This Row],[RV binom]])</f>
        <v>0</v>
      </c>
      <c r="K5908" s="1">
        <f>Table3[[#This Row],[Risk 1 Simulated occurences]]*_xlfn.LOGNORM.INV(Table3[[#This Row],[RV lognorm]],(LN(ImpLow1)+LN(ImpUp1))/2,(LN(ImpUp1)-LN(ImpLow1))/3.29)</f>
        <v>0</v>
      </c>
      <c r="L5908">
        <f>_xlfn.BINOM.INV(BinomTrials,_xlfn.GAMMA.INV(Table3[[#This Row],[RV gamma]],GammaShape2,GammaRate2)/BinomTrials,Table3[[#This Row],[RV binom]])</f>
        <v>0</v>
      </c>
      <c r="M5908" s="1">
        <f>Table3[[#This Row],[Risk 2 simulated occurences]]*_xlfn.LOGNORM.INV(Table3[[#This Row],[RV lognorm]],(LN(ImpLow2)+LN(ImpUp2))/2,(LN(ImpUp2)-LN(ImpLow2))/3.29)</f>
        <v>0</v>
      </c>
    </row>
    <row r="5909" spans="7:13">
      <c r="G5909">
        <v>0.90255768965117522</v>
      </c>
      <c r="H5909">
        <v>0.35162744827178655</v>
      </c>
      <c r="I5909">
        <v>0.80069720689239776</v>
      </c>
      <c r="J5909">
        <f>_xlfn.BINOM.INV(BinomTrials,_xlfn.GAMMA.INV(Table3[[#This Row],[RV gamma]],GammaShape1,GammaRate1)/BinomTrials,Table3[[#This Row],[RV binom]])</f>
        <v>0</v>
      </c>
      <c r="K5909" s="1">
        <f>Table3[[#This Row],[Risk 1 Simulated occurences]]*_xlfn.LOGNORM.INV(Table3[[#This Row],[RV lognorm]],(LN(ImpLow1)+LN(ImpUp1))/2,(LN(ImpUp1)-LN(ImpLow1))/3.29)</f>
        <v>0</v>
      </c>
      <c r="L5909">
        <f>_xlfn.BINOM.INV(BinomTrials,_xlfn.GAMMA.INV(Table3[[#This Row],[RV gamma]],GammaShape2,GammaRate2)/BinomTrials,Table3[[#This Row],[RV binom]])</f>
        <v>0</v>
      </c>
      <c r="M5909" s="1">
        <f>Table3[[#This Row],[Risk 2 simulated occurences]]*_xlfn.LOGNORM.INV(Table3[[#This Row],[RV lognorm]],(LN(ImpLow2)+LN(ImpUp2))/2,(LN(ImpUp2)-LN(ImpLow2))/3.29)</f>
        <v>0</v>
      </c>
    </row>
    <row r="5910" spans="7:13">
      <c r="G5910">
        <v>0.28708996730255426</v>
      </c>
      <c r="H5910">
        <v>0.80252310391632986</v>
      </c>
      <c r="I5910">
        <v>0.31795624053010541</v>
      </c>
      <c r="J5910">
        <f>_xlfn.BINOM.INV(BinomTrials,_xlfn.GAMMA.INV(Table3[[#This Row],[RV gamma]],GammaShape1,GammaRate1)/BinomTrials,Table3[[#This Row],[RV binom]])</f>
        <v>1</v>
      </c>
      <c r="K5910" s="1">
        <f>Table3[[#This Row],[Risk 1 Simulated occurences]]*_xlfn.LOGNORM.INV(Table3[[#This Row],[RV lognorm]],(LN(ImpLow1)+LN(ImpUp1))/2,(LN(ImpUp1)-LN(ImpLow1))/3.29)</f>
        <v>22704.026346170547</v>
      </c>
      <c r="L5910">
        <f>_xlfn.BINOM.INV(BinomTrials,_xlfn.GAMMA.INV(Table3[[#This Row],[RV gamma]],GammaShape2,GammaRate2)/BinomTrials,Table3[[#This Row],[RV binom]])</f>
        <v>0</v>
      </c>
      <c r="M5910" s="1">
        <f>Table3[[#This Row],[Risk 2 simulated occurences]]*_xlfn.LOGNORM.INV(Table3[[#This Row],[RV lognorm]],(LN(ImpLow2)+LN(ImpUp2))/2,(LN(ImpUp2)-LN(ImpLow2))/3.29)</f>
        <v>0</v>
      </c>
    </row>
    <row r="5911" spans="7:13">
      <c r="G5911">
        <v>0.12108045402964598</v>
      </c>
      <c r="H5911">
        <v>5.8075217557174725E-3</v>
      </c>
      <c r="I5911">
        <v>0.89053458948178899</v>
      </c>
      <c r="J5911">
        <f>_xlfn.BINOM.INV(BinomTrials,_xlfn.GAMMA.INV(Table3[[#This Row],[RV gamma]],GammaShape1,GammaRate1)/BinomTrials,Table3[[#This Row],[RV binom]])</f>
        <v>0</v>
      </c>
      <c r="K5911" s="1">
        <f>Table3[[#This Row],[Risk 1 Simulated occurences]]*_xlfn.LOGNORM.INV(Table3[[#This Row],[RV lognorm]],(LN(ImpLow1)+LN(ImpUp1))/2,(LN(ImpUp1)-LN(ImpLow1))/3.29)</f>
        <v>0</v>
      </c>
      <c r="L5911">
        <f>_xlfn.BINOM.INV(BinomTrials,_xlfn.GAMMA.INV(Table3[[#This Row],[RV gamma]],GammaShape2,GammaRate2)/BinomTrials,Table3[[#This Row],[RV binom]])</f>
        <v>0</v>
      </c>
      <c r="M5911" s="1">
        <f>Table3[[#This Row],[Risk 2 simulated occurences]]*_xlfn.LOGNORM.INV(Table3[[#This Row],[RV lognorm]],(LN(ImpLow2)+LN(ImpUp2))/2,(LN(ImpUp2)-LN(ImpLow2))/3.29)</f>
        <v>0</v>
      </c>
    </row>
    <row r="5912" spans="7:13">
      <c r="G5912">
        <v>0.99919087626002301</v>
      </c>
      <c r="H5912">
        <v>0.60701814834355294</v>
      </c>
      <c r="I5912">
        <v>0.21484542042708277</v>
      </c>
      <c r="J5912">
        <f>_xlfn.BINOM.INV(BinomTrials,_xlfn.GAMMA.INV(Table3[[#This Row],[RV gamma]],GammaShape1,GammaRate1)/BinomTrials,Table3[[#This Row],[RV binom]])</f>
        <v>1</v>
      </c>
      <c r="K5912" s="1">
        <f>Table3[[#This Row],[Risk 1 Simulated occurences]]*_xlfn.LOGNORM.INV(Table3[[#This Row],[RV lognorm]],(LN(ImpLow1)+LN(ImpUp1))/2,(LN(ImpUp1)-LN(ImpLow1))/3.29)</f>
        <v>18195.470181344175</v>
      </c>
      <c r="L5912">
        <f>_xlfn.BINOM.INV(BinomTrials,_xlfn.GAMMA.INV(Table3[[#This Row],[RV gamma]],GammaShape2,GammaRate2)/BinomTrials,Table3[[#This Row],[RV binom]])</f>
        <v>0</v>
      </c>
      <c r="M5912" s="1">
        <f>Table3[[#This Row],[Risk 2 simulated occurences]]*_xlfn.LOGNORM.INV(Table3[[#This Row],[RV lognorm]],(LN(ImpLow2)+LN(ImpUp2))/2,(LN(ImpUp2)-LN(ImpLow2))/3.29)</f>
        <v>0</v>
      </c>
    </row>
    <row r="5913" spans="7:13">
      <c r="G5913">
        <v>0.401057302207247</v>
      </c>
      <c r="H5913">
        <v>0.15401921009366365</v>
      </c>
      <c r="I5913">
        <v>0.9069811179800803</v>
      </c>
      <c r="J5913">
        <f>_xlfn.BINOM.INV(BinomTrials,_xlfn.GAMMA.INV(Table3[[#This Row],[RV gamma]],GammaShape1,GammaRate1)/BinomTrials,Table3[[#This Row],[RV binom]])</f>
        <v>0</v>
      </c>
      <c r="K5913" s="1">
        <f>Table3[[#This Row],[Risk 1 Simulated occurences]]*_xlfn.LOGNORM.INV(Table3[[#This Row],[RV lognorm]],(LN(ImpLow1)+LN(ImpUp1))/2,(LN(ImpUp1)-LN(ImpLow1))/3.29)</f>
        <v>0</v>
      </c>
      <c r="L5913">
        <f>_xlfn.BINOM.INV(BinomTrials,_xlfn.GAMMA.INV(Table3[[#This Row],[RV gamma]],GammaShape2,GammaRate2)/BinomTrials,Table3[[#This Row],[RV binom]])</f>
        <v>0</v>
      </c>
      <c r="M5913" s="1">
        <f>Table3[[#This Row],[Risk 2 simulated occurences]]*_xlfn.LOGNORM.INV(Table3[[#This Row],[RV lognorm]],(LN(ImpLow2)+LN(ImpUp2))/2,(LN(ImpUp2)-LN(ImpLow2))/3.29)</f>
        <v>0</v>
      </c>
    </row>
    <row r="5914" spans="7:13">
      <c r="G5914">
        <v>0.57007819720081898</v>
      </c>
      <c r="H5914">
        <v>0.60086404420475659</v>
      </c>
      <c r="I5914">
        <v>0.6316498912086943</v>
      </c>
      <c r="J5914">
        <f>_xlfn.BINOM.INV(BinomTrials,_xlfn.GAMMA.INV(Table3[[#This Row],[RV gamma]],GammaShape1,GammaRate1)/BinomTrials,Table3[[#This Row],[RV binom]])</f>
        <v>1</v>
      </c>
      <c r="K5914" s="1">
        <f>Table3[[#This Row],[Risk 1 Simulated occurences]]*_xlfn.LOGNORM.INV(Table3[[#This Row],[RV lognorm]],(LN(ImpLow1)+LN(ImpUp1))/2,(LN(ImpUp1)-LN(ImpLow1))/3.29)</f>
        <v>40012.569860910407</v>
      </c>
      <c r="L5914">
        <f>_xlfn.BINOM.INV(BinomTrials,_xlfn.GAMMA.INV(Table3[[#This Row],[RV gamma]],GammaShape2,GammaRate2)/BinomTrials,Table3[[#This Row],[RV binom]])</f>
        <v>0</v>
      </c>
      <c r="M5914" s="1">
        <f>Table3[[#This Row],[Risk 2 simulated occurences]]*_xlfn.LOGNORM.INV(Table3[[#This Row],[RV lognorm]],(LN(ImpLow2)+LN(ImpUp2))/2,(LN(ImpUp2)-LN(ImpLow2))/3.29)</f>
        <v>0</v>
      </c>
    </row>
    <row r="5915" spans="7:13">
      <c r="G5915">
        <v>0.30426035416510905</v>
      </c>
      <c r="H5915">
        <v>0.72199094934481711</v>
      </c>
      <c r="I5915">
        <v>0.13972154452452509</v>
      </c>
      <c r="J5915">
        <f>_xlfn.BINOM.INV(BinomTrials,_xlfn.GAMMA.INV(Table3[[#This Row],[RV gamma]],GammaShape1,GammaRate1)/BinomTrials,Table3[[#This Row],[RV binom]])</f>
        <v>1</v>
      </c>
      <c r="K5915" s="1">
        <f>Table3[[#This Row],[Risk 1 Simulated occurences]]*_xlfn.LOGNORM.INV(Table3[[#This Row],[RV lognorm]],(LN(ImpLow1)+LN(ImpUp1))/2,(LN(ImpUp1)-LN(ImpLow1))/3.29)</f>
        <v>14833.886162839191</v>
      </c>
      <c r="L5915">
        <f>_xlfn.BINOM.INV(BinomTrials,_xlfn.GAMMA.INV(Table3[[#This Row],[RV gamma]],GammaShape2,GammaRate2)/BinomTrials,Table3[[#This Row],[RV binom]])</f>
        <v>0</v>
      </c>
      <c r="M5915" s="1">
        <f>Table3[[#This Row],[Risk 2 simulated occurences]]*_xlfn.LOGNORM.INV(Table3[[#This Row],[RV lognorm]],(LN(ImpLow2)+LN(ImpUp2))/2,(LN(ImpUp2)-LN(ImpLow2))/3.29)</f>
        <v>0</v>
      </c>
    </row>
    <row r="5916" spans="7:13">
      <c r="G5916">
        <v>0.70377245298762459</v>
      </c>
      <c r="H5916">
        <v>0.50188563834032307</v>
      </c>
      <c r="I5916">
        <v>0.29999882369302161</v>
      </c>
      <c r="J5916">
        <f>_xlfn.BINOM.INV(BinomTrials,_xlfn.GAMMA.INV(Table3[[#This Row],[RV gamma]],GammaShape1,GammaRate1)/BinomTrials,Table3[[#This Row],[RV binom]])</f>
        <v>0</v>
      </c>
      <c r="K5916" s="1">
        <f>Table3[[#This Row],[Risk 1 Simulated occurences]]*_xlfn.LOGNORM.INV(Table3[[#This Row],[RV lognorm]],(LN(ImpLow1)+LN(ImpUp1))/2,(LN(ImpUp1)-LN(ImpLow1))/3.29)</f>
        <v>0</v>
      </c>
      <c r="L5916">
        <f>_xlfn.BINOM.INV(BinomTrials,_xlfn.GAMMA.INV(Table3[[#This Row],[RV gamma]],GammaShape2,GammaRate2)/BinomTrials,Table3[[#This Row],[RV binom]])</f>
        <v>0</v>
      </c>
      <c r="M5916" s="1">
        <f>Table3[[#This Row],[Risk 2 simulated occurences]]*_xlfn.LOGNORM.INV(Table3[[#This Row],[RV lognorm]],(LN(ImpLow2)+LN(ImpUp2))/2,(LN(ImpUp2)-LN(ImpLow2))/3.29)</f>
        <v>0</v>
      </c>
    </row>
    <row r="5917" spans="7:13">
      <c r="G5917">
        <v>0.30361736300569836</v>
      </c>
      <c r="H5917">
        <v>0.19192358580973165</v>
      </c>
      <c r="I5917">
        <v>8.0229808613764969E-2</v>
      </c>
      <c r="J5917">
        <f>_xlfn.BINOM.INV(BinomTrials,_xlfn.GAMMA.INV(Table3[[#This Row],[RV gamma]],GammaShape1,GammaRate1)/BinomTrials,Table3[[#This Row],[RV binom]])</f>
        <v>0</v>
      </c>
      <c r="K5917" s="1">
        <f>Table3[[#This Row],[Risk 1 Simulated occurences]]*_xlfn.LOGNORM.INV(Table3[[#This Row],[RV lognorm]],(LN(ImpLow1)+LN(ImpUp1))/2,(LN(ImpUp1)-LN(ImpLow1))/3.29)</f>
        <v>0</v>
      </c>
      <c r="L5917">
        <f>_xlfn.BINOM.INV(BinomTrials,_xlfn.GAMMA.INV(Table3[[#This Row],[RV gamma]],GammaShape2,GammaRate2)/BinomTrials,Table3[[#This Row],[RV binom]])</f>
        <v>0</v>
      </c>
      <c r="M5917" s="1">
        <f>Table3[[#This Row],[Risk 2 simulated occurences]]*_xlfn.LOGNORM.INV(Table3[[#This Row],[RV lognorm]],(LN(ImpLow2)+LN(ImpUp2))/2,(LN(ImpUp2)-LN(ImpLow2))/3.29)</f>
        <v>0</v>
      </c>
    </row>
    <row r="5918" spans="7:13">
      <c r="G5918">
        <v>0.89702003677236852</v>
      </c>
      <c r="H5918">
        <v>0.65970670416006194</v>
      </c>
      <c r="I5918">
        <v>0.42239337154775547</v>
      </c>
      <c r="J5918">
        <f>_xlfn.BINOM.INV(BinomTrials,_xlfn.GAMMA.INV(Table3[[#This Row],[RV gamma]],GammaShape1,GammaRate1)/BinomTrials,Table3[[#This Row],[RV binom]])</f>
        <v>1</v>
      </c>
      <c r="K5918" s="1">
        <f>Table3[[#This Row],[Risk 1 Simulated occurences]]*_xlfn.LOGNORM.INV(Table3[[#This Row],[RV lognorm]],(LN(ImpLow1)+LN(ImpUp1))/2,(LN(ImpUp1)-LN(ImpLow1))/3.29)</f>
        <v>27573.640013551794</v>
      </c>
      <c r="L5918">
        <f>_xlfn.BINOM.INV(BinomTrials,_xlfn.GAMMA.INV(Table3[[#This Row],[RV gamma]],GammaShape2,GammaRate2)/BinomTrials,Table3[[#This Row],[RV binom]])</f>
        <v>0</v>
      </c>
      <c r="M5918" s="1">
        <f>Table3[[#This Row],[Risk 2 simulated occurences]]*_xlfn.LOGNORM.INV(Table3[[#This Row],[RV lognorm]],(LN(ImpLow2)+LN(ImpUp2))/2,(LN(ImpUp2)-LN(ImpLow2))/3.29)</f>
        <v>0</v>
      </c>
    </row>
    <row r="5919" spans="7:13">
      <c r="G5919">
        <v>0.21575803319726047</v>
      </c>
      <c r="H5919">
        <v>0.69057681816191263</v>
      </c>
      <c r="I5919">
        <v>0.16539560312656482</v>
      </c>
      <c r="J5919">
        <f>_xlfn.BINOM.INV(BinomTrials,_xlfn.GAMMA.INV(Table3[[#This Row],[RV gamma]],GammaShape1,GammaRate1)/BinomTrials,Table3[[#This Row],[RV binom]])</f>
        <v>1</v>
      </c>
      <c r="K5919" s="1">
        <f>Table3[[#This Row],[Risk 1 Simulated occurences]]*_xlfn.LOGNORM.INV(Table3[[#This Row],[RV lognorm]],(LN(ImpLow1)+LN(ImpUp1))/2,(LN(ImpUp1)-LN(ImpLow1))/3.29)</f>
        <v>16010.348282134728</v>
      </c>
      <c r="L5919">
        <f>_xlfn.BINOM.INV(BinomTrials,_xlfn.GAMMA.INV(Table3[[#This Row],[RV gamma]],GammaShape2,GammaRate2)/BinomTrials,Table3[[#This Row],[RV binom]])</f>
        <v>0</v>
      </c>
      <c r="M5919" s="1">
        <f>Table3[[#This Row],[Risk 2 simulated occurences]]*_xlfn.LOGNORM.INV(Table3[[#This Row],[RV lognorm]],(LN(ImpLow2)+LN(ImpUp2))/2,(LN(ImpUp2)-LN(ImpLow2))/3.29)</f>
        <v>0</v>
      </c>
    </row>
    <row r="5920" spans="7:13">
      <c r="G5920">
        <v>0.2452639463568404</v>
      </c>
      <c r="H5920">
        <v>0.52458284726579807</v>
      </c>
      <c r="I5920">
        <v>0.80390174817475568</v>
      </c>
      <c r="J5920">
        <f>_xlfn.BINOM.INV(BinomTrials,_xlfn.GAMMA.INV(Table3[[#This Row],[RV gamma]],GammaShape1,GammaRate1)/BinomTrials,Table3[[#This Row],[RV binom]])</f>
        <v>0</v>
      </c>
      <c r="K5920" s="1">
        <f>Table3[[#This Row],[Risk 1 Simulated occurences]]*_xlfn.LOGNORM.INV(Table3[[#This Row],[RV lognorm]],(LN(ImpLow1)+LN(ImpUp1))/2,(LN(ImpUp1)-LN(ImpLow1))/3.29)</f>
        <v>0</v>
      </c>
      <c r="L5920">
        <f>_xlfn.BINOM.INV(BinomTrials,_xlfn.GAMMA.INV(Table3[[#This Row],[RV gamma]],GammaShape2,GammaRate2)/BinomTrials,Table3[[#This Row],[RV binom]])</f>
        <v>0</v>
      </c>
      <c r="M5920" s="1">
        <f>Table3[[#This Row],[Risk 2 simulated occurences]]*_xlfn.LOGNORM.INV(Table3[[#This Row],[RV lognorm]],(LN(ImpLow2)+LN(ImpUp2))/2,(LN(ImpUp2)-LN(ImpLow2))/3.29)</f>
        <v>0</v>
      </c>
    </row>
    <row r="5921" spans="7:13">
      <c r="G5921">
        <v>0.15114641941671558</v>
      </c>
      <c r="H5921">
        <v>0.66391399626802372</v>
      </c>
      <c r="I5921">
        <v>0.17668157311933189</v>
      </c>
      <c r="J5921">
        <f>_xlfn.BINOM.INV(BinomTrials,_xlfn.GAMMA.INV(Table3[[#This Row],[RV gamma]],GammaShape1,GammaRate1)/BinomTrials,Table3[[#This Row],[RV binom]])</f>
        <v>0</v>
      </c>
      <c r="K5921" s="1">
        <f>Table3[[#This Row],[Risk 1 Simulated occurences]]*_xlfn.LOGNORM.INV(Table3[[#This Row],[RV lognorm]],(LN(ImpLow1)+LN(ImpUp1))/2,(LN(ImpUp1)-LN(ImpLow1))/3.29)</f>
        <v>0</v>
      </c>
      <c r="L5921">
        <f>_xlfn.BINOM.INV(BinomTrials,_xlfn.GAMMA.INV(Table3[[#This Row],[RV gamma]],GammaShape2,GammaRate2)/BinomTrials,Table3[[#This Row],[RV binom]])</f>
        <v>0</v>
      </c>
      <c r="M5921" s="1">
        <f>Table3[[#This Row],[Risk 2 simulated occurences]]*_xlfn.LOGNORM.INV(Table3[[#This Row],[RV lognorm]],(LN(ImpLow2)+LN(ImpUp2))/2,(LN(ImpUp2)-LN(ImpLow2))/3.29)</f>
        <v>0</v>
      </c>
    </row>
    <row r="5922" spans="7:13">
      <c r="G5922">
        <v>0.3178711367388587</v>
      </c>
      <c r="H5922">
        <v>0.40253527667491479</v>
      </c>
      <c r="I5922">
        <v>0.48719941661097083</v>
      </c>
      <c r="J5922">
        <f>_xlfn.BINOM.INV(BinomTrials,_xlfn.GAMMA.INV(Table3[[#This Row],[RV gamma]],GammaShape1,GammaRate1)/BinomTrials,Table3[[#This Row],[RV binom]])</f>
        <v>0</v>
      </c>
      <c r="K5922" s="1">
        <f>Table3[[#This Row],[Risk 1 Simulated occurences]]*_xlfn.LOGNORM.INV(Table3[[#This Row],[RV lognorm]],(LN(ImpLow1)+LN(ImpUp1))/2,(LN(ImpUp1)-LN(ImpLow1))/3.29)</f>
        <v>0</v>
      </c>
      <c r="L5922">
        <f>_xlfn.BINOM.INV(BinomTrials,_xlfn.GAMMA.INV(Table3[[#This Row],[RV gamma]],GammaShape2,GammaRate2)/BinomTrials,Table3[[#This Row],[RV binom]])</f>
        <v>0</v>
      </c>
      <c r="M5922" s="1">
        <f>Table3[[#This Row],[Risk 2 simulated occurences]]*_xlfn.LOGNORM.INV(Table3[[#This Row],[RV lognorm]],(LN(ImpLow2)+LN(ImpUp2))/2,(LN(ImpUp2)-LN(ImpLow2))/3.29)</f>
        <v>0</v>
      </c>
    </row>
    <row r="5923" spans="7:13">
      <c r="G5923">
        <v>0.46019516999842375</v>
      </c>
      <c r="H5923">
        <v>0.41039507529251046</v>
      </c>
      <c r="I5923">
        <v>0.36059498058659722</v>
      </c>
      <c r="J5923">
        <f>_xlfn.BINOM.INV(BinomTrials,_xlfn.GAMMA.INV(Table3[[#This Row],[RV gamma]],GammaShape1,GammaRate1)/BinomTrials,Table3[[#This Row],[RV binom]])</f>
        <v>0</v>
      </c>
      <c r="K5923" s="1">
        <f>Table3[[#This Row],[Risk 1 Simulated occurences]]*_xlfn.LOGNORM.INV(Table3[[#This Row],[RV lognorm]],(LN(ImpLow1)+LN(ImpUp1))/2,(LN(ImpUp1)-LN(ImpLow1))/3.29)</f>
        <v>0</v>
      </c>
      <c r="L5923">
        <f>_xlfn.BINOM.INV(BinomTrials,_xlfn.GAMMA.INV(Table3[[#This Row],[RV gamma]],GammaShape2,GammaRate2)/BinomTrials,Table3[[#This Row],[RV binom]])</f>
        <v>0</v>
      </c>
      <c r="M5923" s="1">
        <f>Table3[[#This Row],[Risk 2 simulated occurences]]*_xlfn.LOGNORM.INV(Table3[[#This Row],[RV lognorm]],(LN(ImpLow2)+LN(ImpUp2))/2,(LN(ImpUp2)-LN(ImpLow2))/3.29)</f>
        <v>0</v>
      </c>
    </row>
    <row r="5924" spans="7:13">
      <c r="G5924">
        <v>0.50022216350781834</v>
      </c>
      <c r="H5924">
        <v>0.51003044122365793</v>
      </c>
      <c r="I5924">
        <v>0.51983871893949751</v>
      </c>
      <c r="J5924">
        <f>_xlfn.BINOM.INV(BinomTrials,_xlfn.GAMMA.INV(Table3[[#This Row],[RV gamma]],GammaShape1,GammaRate1)/BinomTrials,Table3[[#This Row],[RV binom]])</f>
        <v>0</v>
      </c>
      <c r="K5924" s="1">
        <f>Table3[[#This Row],[Risk 1 Simulated occurences]]*_xlfn.LOGNORM.INV(Table3[[#This Row],[RV lognorm]],(LN(ImpLow1)+LN(ImpUp1))/2,(LN(ImpUp1)-LN(ImpLow1))/3.29)</f>
        <v>0</v>
      </c>
      <c r="L5924">
        <f>_xlfn.BINOM.INV(BinomTrials,_xlfn.GAMMA.INV(Table3[[#This Row],[RV gamma]],GammaShape2,GammaRate2)/BinomTrials,Table3[[#This Row],[RV binom]])</f>
        <v>0</v>
      </c>
      <c r="M5924" s="1">
        <f>Table3[[#This Row],[Risk 2 simulated occurences]]*_xlfn.LOGNORM.INV(Table3[[#This Row],[RV lognorm]],(LN(ImpLow2)+LN(ImpUp2))/2,(LN(ImpUp2)-LN(ImpLow2))/3.29)</f>
        <v>0</v>
      </c>
    </row>
    <row r="5925" spans="7:13">
      <c r="G5925">
        <v>0.23390207590251327</v>
      </c>
      <c r="H5925">
        <v>8.1625646018248815E-2</v>
      </c>
      <c r="I5925">
        <v>0.92934921613398436</v>
      </c>
      <c r="J5925">
        <f>_xlfn.BINOM.INV(BinomTrials,_xlfn.GAMMA.INV(Table3[[#This Row],[RV gamma]],GammaShape1,GammaRate1)/BinomTrials,Table3[[#This Row],[RV binom]])</f>
        <v>0</v>
      </c>
      <c r="K5925" s="1">
        <f>Table3[[#This Row],[Risk 1 Simulated occurences]]*_xlfn.LOGNORM.INV(Table3[[#This Row],[RV lognorm]],(LN(ImpLow1)+LN(ImpUp1))/2,(LN(ImpUp1)-LN(ImpLow1))/3.29)</f>
        <v>0</v>
      </c>
      <c r="L5925">
        <f>_xlfn.BINOM.INV(BinomTrials,_xlfn.GAMMA.INV(Table3[[#This Row],[RV gamma]],GammaShape2,GammaRate2)/BinomTrials,Table3[[#This Row],[RV binom]])</f>
        <v>0</v>
      </c>
      <c r="M5925" s="1">
        <f>Table3[[#This Row],[Risk 2 simulated occurences]]*_xlfn.LOGNORM.INV(Table3[[#This Row],[RV lognorm]],(LN(ImpLow2)+LN(ImpUp2))/2,(LN(ImpUp2)-LN(ImpLow2))/3.29)</f>
        <v>0</v>
      </c>
    </row>
    <row r="5926" spans="7:13">
      <c r="G5926">
        <v>0.19218969354042303</v>
      </c>
      <c r="H5926">
        <v>0.88223262870788233</v>
      </c>
      <c r="I5926">
        <v>0.57227556387534162</v>
      </c>
      <c r="J5926">
        <f>_xlfn.BINOM.INV(BinomTrials,_xlfn.GAMMA.INV(Table3[[#This Row],[RV gamma]],GammaShape1,GammaRate1)/BinomTrials,Table3[[#This Row],[RV binom]])</f>
        <v>1</v>
      </c>
      <c r="K5926" s="1">
        <f>Table3[[#This Row],[Risk 1 Simulated occurences]]*_xlfn.LOGNORM.INV(Table3[[#This Row],[RV lognorm]],(LN(ImpLow1)+LN(ImpUp1))/2,(LN(ImpUp1)-LN(ImpLow1))/3.29)</f>
        <v>35922.86716554773</v>
      </c>
      <c r="L5926">
        <f>_xlfn.BINOM.INV(BinomTrials,_xlfn.GAMMA.INV(Table3[[#This Row],[RV gamma]],GammaShape2,GammaRate2)/BinomTrials,Table3[[#This Row],[RV binom]])</f>
        <v>1</v>
      </c>
      <c r="M5926" s="1">
        <f>Table3[[#This Row],[Risk 2 simulated occurences]]*_xlfn.LOGNORM.INV(Table3[[#This Row],[RV lognorm]],(LN(ImpLow2)+LN(ImpUp2))/2,(LN(ImpUp2)-LN(ImpLow2))/3.29)</f>
        <v>3592286.7165547744</v>
      </c>
    </row>
    <row r="5927" spans="7:13">
      <c r="G5927">
        <v>0.13217933388994044</v>
      </c>
      <c r="H5927">
        <v>0.68379069337797849</v>
      </c>
      <c r="I5927">
        <v>0.23540205286601654</v>
      </c>
      <c r="J5927">
        <f>_xlfn.BINOM.INV(BinomTrials,_xlfn.GAMMA.INV(Table3[[#This Row],[RV gamma]],GammaShape1,GammaRate1)/BinomTrials,Table3[[#This Row],[RV binom]])</f>
        <v>1</v>
      </c>
      <c r="K5927" s="1">
        <f>Table3[[#This Row],[Risk 1 Simulated occurences]]*_xlfn.LOGNORM.INV(Table3[[#This Row],[RV lognorm]],(LN(ImpLow1)+LN(ImpUp1))/2,(LN(ImpUp1)-LN(ImpLow1))/3.29)</f>
        <v>19089.694851997068</v>
      </c>
      <c r="L5927">
        <f>_xlfn.BINOM.INV(BinomTrials,_xlfn.GAMMA.INV(Table3[[#This Row],[RV gamma]],GammaShape2,GammaRate2)/BinomTrials,Table3[[#This Row],[RV binom]])</f>
        <v>0</v>
      </c>
      <c r="M5927" s="1">
        <f>Table3[[#This Row],[Risk 2 simulated occurences]]*_xlfn.LOGNORM.INV(Table3[[#This Row],[RV lognorm]],(LN(ImpLow2)+LN(ImpUp2))/2,(LN(ImpUp2)-LN(ImpLow2))/3.29)</f>
        <v>0</v>
      </c>
    </row>
    <row r="5928" spans="7:13">
      <c r="G5928">
        <v>0.5380646882290322</v>
      </c>
      <c r="H5928">
        <v>0.4701836036845034</v>
      </c>
      <c r="I5928">
        <v>0.40230251913997461</v>
      </c>
      <c r="J5928">
        <f>_xlfn.BINOM.INV(BinomTrials,_xlfn.GAMMA.INV(Table3[[#This Row],[RV gamma]],GammaShape1,GammaRate1)/BinomTrials,Table3[[#This Row],[RV binom]])</f>
        <v>0</v>
      </c>
      <c r="K5928" s="1">
        <f>Table3[[#This Row],[Risk 1 Simulated occurences]]*_xlfn.LOGNORM.INV(Table3[[#This Row],[RV lognorm]],(LN(ImpLow1)+LN(ImpUp1))/2,(LN(ImpUp1)-LN(ImpLow1))/3.29)</f>
        <v>0</v>
      </c>
      <c r="L5928">
        <f>_xlfn.BINOM.INV(BinomTrials,_xlfn.GAMMA.INV(Table3[[#This Row],[RV gamma]],GammaShape2,GammaRate2)/BinomTrials,Table3[[#This Row],[RV binom]])</f>
        <v>0</v>
      </c>
      <c r="M5928" s="1">
        <f>Table3[[#This Row],[Risk 2 simulated occurences]]*_xlfn.LOGNORM.INV(Table3[[#This Row],[RV lognorm]],(LN(ImpLow2)+LN(ImpUp2))/2,(LN(ImpUp2)-LN(ImpLow2))/3.29)</f>
        <v>0</v>
      </c>
    </row>
    <row r="5929" spans="7:13">
      <c r="G5929">
        <v>0.25321506534387128</v>
      </c>
      <c r="H5929">
        <v>0.37582712544865304</v>
      </c>
      <c r="I5929">
        <v>0.49843918555343486</v>
      </c>
      <c r="J5929">
        <f>_xlfn.BINOM.INV(BinomTrials,_xlfn.GAMMA.INV(Table3[[#This Row],[RV gamma]],GammaShape1,GammaRate1)/BinomTrials,Table3[[#This Row],[RV binom]])</f>
        <v>0</v>
      </c>
      <c r="K5929" s="1">
        <f>Table3[[#This Row],[Risk 1 Simulated occurences]]*_xlfn.LOGNORM.INV(Table3[[#This Row],[RV lognorm]],(LN(ImpLow1)+LN(ImpUp1))/2,(LN(ImpUp1)-LN(ImpLow1))/3.29)</f>
        <v>0</v>
      </c>
      <c r="L5929">
        <f>_xlfn.BINOM.INV(BinomTrials,_xlfn.GAMMA.INV(Table3[[#This Row],[RV gamma]],GammaShape2,GammaRate2)/BinomTrials,Table3[[#This Row],[RV binom]])</f>
        <v>0</v>
      </c>
      <c r="M5929" s="1">
        <f>Table3[[#This Row],[Risk 2 simulated occurences]]*_xlfn.LOGNORM.INV(Table3[[#This Row],[RV lognorm]],(LN(ImpLow2)+LN(ImpUp2))/2,(LN(ImpUp2)-LN(ImpLow2))/3.29)</f>
        <v>0</v>
      </c>
    </row>
    <row r="5930" spans="7:13">
      <c r="G5930">
        <v>0.78560323444456015</v>
      </c>
      <c r="H5930">
        <v>0.5264974155121005</v>
      </c>
      <c r="I5930">
        <v>0.2673915965796409</v>
      </c>
      <c r="J5930">
        <f>_xlfn.BINOM.INV(BinomTrials,_xlfn.GAMMA.INV(Table3[[#This Row],[RV gamma]],GammaShape1,GammaRate1)/BinomTrials,Table3[[#This Row],[RV binom]])</f>
        <v>0</v>
      </c>
      <c r="K5930" s="1">
        <f>Table3[[#This Row],[Risk 1 Simulated occurences]]*_xlfn.LOGNORM.INV(Table3[[#This Row],[RV lognorm]],(LN(ImpLow1)+LN(ImpUp1))/2,(LN(ImpUp1)-LN(ImpLow1))/3.29)</f>
        <v>0</v>
      </c>
      <c r="L5930">
        <f>_xlfn.BINOM.INV(BinomTrials,_xlfn.GAMMA.INV(Table3[[#This Row],[RV gamma]],GammaShape2,GammaRate2)/BinomTrials,Table3[[#This Row],[RV binom]])</f>
        <v>0</v>
      </c>
      <c r="M5930" s="1">
        <f>Table3[[#This Row],[Risk 2 simulated occurences]]*_xlfn.LOGNORM.INV(Table3[[#This Row],[RV lognorm]],(LN(ImpLow2)+LN(ImpUp2))/2,(LN(ImpUp2)-LN(ImpLow2))/3.29)</f>
        <v>0</v>
      </c>
    </row>
    <row r="5931" spans="7:13">
      <c r="G5931">
        <v>0.63356130972204794</v>
      </c>
      <c r="H5931">
        <v>0.8420625118734606</v>
      </c>
      <c r="I5931">
        <v>5.0563714024873314E-2</v>
      </c>
      <c r="J5931">
        <f>_xlfn.BINOM.INV(BinomTrials,_xlfn.GAMMA.INV(Table3[[#This Row],[RV gamma]],GammaShape1,GammaRate1)/BinomTrials,Table3[[#This Row],[RV binom]])</f>
        <v>1</v>
      </c>
      <c r="K5931" s="1">
        <f>Table3[[#This Row],[Risk 1 Simulated occurences]]*_xlfn.LOGNORM.INV(Table3[[#This Row],[RV lognorm]],(LN(ImpLow1)+LN(ImpUp1))/2,(LN(ImpUp1)-LN(ImpLow1))/3.29)</f>
        <v>10039.18363405009</v>
      </c>
      <c r="L5931">
        <f>_xlfn.BINOM.INV(BinomTrials,_xlfn.GAMMA.INV(Table3[[#This Row],[RV gamma]],GammaShape2,GammaRate2)/BinomTrials,Table3[[#This Row],[RV binom]])</f>
        <v>1</v>
      </c>
      <c r="M5931" s="1">
        <f>Table3[[#This Row],[Risk 2 simulated occurences]]*_xlfn.LOGNORM.INV(Table3[[#This Row],[RV lognorm]],(LN(ImpLow2)+LN(ImpUp2))/2,(LN(ImpUp2)-LN(ImpLow2))/3.29)</f>
        <v>1003918.3634050076</v>
      </c>
    </row>
    <row r="5932" spans="7:13">
      <c r="G5932">
        <v>0.26493249845920713</v>
      </c>
      <c r="H5932">
        <v>0.54463705725252487</v>
      </c>
      <c r="I5932">
        <v>0.82434161604584266</v>
      </c>
      <c r="J5932">
        <f>_xlfn.BINOM.INV(BinomTrials,_xlfn.GAMMA.INV(Table3[[#This Row],[RV gamma]],GammaShape1,GammaRate1)/BinomTrials,Table3[[#This Row],[RV binom]])</f>
        <v>0</v>
      </c>
      <c r="K5932" s="1">
        <f>Table3[[#This Row],[Risk 1 Simulated occurences]]*_xlfn.LOGNORM.INV(Table3[[#This Row],[RV lognorm]],(LN(ImpLow1)+LN(ImpUp1))/2,(LN(ImpUp1)-LN(ImpLow1))/3.29)</f>
        <v>0</v>
      </c>
      <c r="L5932">
        <f>_xlfn.BINOM.INV(BinomTrials,_xlfn.GAMMA.INV(Table3[[#This Row],[RV gamma]],GammaShape2,GammaRate2)/BinomTrials,Table3[[#This Row],[RV binom]])</f>
        <v>0</v>
      </c>
      <c r="M5932" s="1">
        <f>Table3[[#This Row],[Risk 2 simulated occurences]]*_xlfn.LOGNORM.INV(Table3[[#This Row],[RV lognorm]],(LN(ImpLow2)+LN(ImpUp2))/2,(LN(ImpUp2)-LN(ImpLow2))/3.29)</f>
        <v>0</v>
      </c>
    </row>
    <row r="5933" spans="7:13">
      <c r="G5933">
        <v>0.72050160389416928</v>
      </c>
      <c r="H5933">
        <v>0.71502124318621174</v>
      </c>
      <c r="I5933">
        <v>0.70954088247825431</v>
      </c>
      <c r="J5933">
        <f>_xlfn.BINOM.INV(BinomTrials,_xlfn.GAMMA.INV(Table3[[#This Row],[RV gamma]],GammaShape1,GammaRate1)/BinomTrials,Table3[[#This Row],[RV binom]])</f>
        <v>1</v>
      </c>
      <c r="K5933" s="1">
        <f>Table3[[#This Row],[Risk 1 Simulated occurences]]*_xlfn.LOGNORM.INV(Table3[[#This Row],[RV lognorm]],(LN(ImpLow1)+LN(ImpUp1))/2,(LN(ImpUp1)-LN(ImpLow1))/3.29)</f>
        <v>46536.585703137091</v>
      </c>
      <c r="L5933">
        <f>_xlfn.BINOM.INV(BinomTrials,_xlfn.GAMMA.INV(Table3[[#This Row],[RV gamma]],GammaShape2,GammaRate2)/BinomTrials,Table3[[#This Row],[RV binom]])</f>
        <v>0</v>
      </c>
      <c r="M5933" s="1">
        <f>Table3[[#This Row],[Risk 2 simulated occurences]]*_xlfn.LOGNORM.INV(Table3[[#This Row],[RV lognorm]],(LN(ImpLow2)+LN(ImpUp2))/2,(LN(ImpUp2)-LN(ImpLow2))/3.29)</f>
        <v>0</v>
      </c>
    </row>
    <row r="5934" spans="7:13">
      <c r="G5934">
        <v>0.47045664930271758</v>
      </c>
      <c r="H5934">
        <v>0.3620342306615944</v>
      </c>
      <c r="I5934">
        <v>0.25361181202047123</v>
      </c>
      <c r="J5934">
        <f>_xlfn.BINOM.INV(BinomTrials,_xlfn.GAMMA.INV(Table3[[#This Row],[RV gamma]],GammaShape1,GammaRate1)/BinomTrials,Table3[[#This Row],[RV binom]])</f>
        <v>0</v>
      </c>
      <c r="K5934" s="1">
        <f>Table3[[#This Row],[Risk 1 Simulated occurences]]*_xlfn.LOGNORM.INV(Table3[[#This Row],[RV lognorm]],(LN(ImpLow1)+LN(ImpUp1))/2,(LN(ImpUp1)-LN(ImpLow1))/3.29)</f>
        <v>0</v>
      </c>
      <c r="L5934">
        <f>_xlfn.BINOM.INV(BinomTrials,_xlfn.GAMMA.INV(Table3[[#This Row],[RV gamma]],GammaShape2,GammaRate2)/BinomTrials,Table3[[#This Row],[RV binom]])</f>
        <v>0</v>
      </c>
      <c r="M5934" s="1">
        <f>Table3[[#This Row],[Risk 2 simulated occurences]]*_xlfn.LOGNORM.INV(Table3[[#This Row],[RV lognorm]],(LN(ImpLow2)+LN(ImpUp2))/2,(LN(ImpUp2)-LN(ImpLow2))/3.29)</f>
        <v>0</v>
      </c>
    </row>
    <row r="5935" spans="7:13">
      <c r="G5935">
        <v>0.96490483077471367</v>
      </c>
      <c r="H5935">
        <v>0.70931472941735518</v>
      </c>
      <c r="I5935">
        <v>0.45372462805999658</v>
      </c>
      <c r="J5935">
        <f>_xlfn.BINOM.INV(BinomTrials,_xlfn.GAMMA.INV(Table3[[#This Row],[RV gamma]],GammaShape1,GammaRate1)/BinomTrials,Table3[[#This Row],[RV binom]])</f>
        <v>1</v>
      </c>
      <c r="K5935" s="1">
        <f>Table3[[#This Row],[Risk 1 Simulated occurences]]*_xlfn.LOGNORM.INV(Table3[[#This Row],[RV lognorm]],(LN(ImpLow1)+LN(ImpUp1))/2,(LN(ImpUp1)-LN(ImpLow1))/3.29)</f>
        <v>29151.685932589324</v>
      </c>
      <c r="L5935">
        <f>_xlfn.BINOM.INV(BinomTrials,_xlfn.GAMMA.INV(Table3[[#This Row],[RV gamma]],GammaShape2,GammaRate2)/BinomTrials,Table3[[#This Row],[RV binom]])</f>
        <v>0</v>
      </c>
      <c r="M5935" s="1">
        <f>Table3[[#This Row],[Risk 2 simulated occurences]]*_xlfn.LOGNORM.INV(Table3[[#This Row],[RV lognorm]],(LN(ImpLow2)+LN(ImpUp2))/2,(LN(ImpUp2)-LN(ImpLow2))/3.29)</f>
        <v>0</v>
      </c>
    </row>
    <row r="5936" spans="7:13">
      <c r="G5936">
        <v>0.1554908306130631</v>
      </c>
      <c r="H5936">
        <v>0.45265731748782906</v>
      </c>
      <c r="I5936">
        <v>0.74982380436259499</v>
      </c>
      <c r="J5936">
        <f>_xlfn.BINOM.INV(BinomTrials,_xlfn.GAMMA.INV(Table3[[#This Row],[RV gamma]],GammaShape1,GammaRate1)/BinomTrials,Table3[[#This Row],[RV binom]])</f>
        <v>0</v>
      </c>
      <c r="K5936" s="1">
        <f>Table3[[#This Row],[Risk 1 Simulated occurences]]*_xlfn.LOGNORM.INV(Table3[[#This Row],[RV lognorm]],(LN(ImpLow1)+LN(ImpUp1))/2,(LN(ImpUp1)-LN(ImpLow1))/3.29)</f>
        <v>0</v>
      </c>
      <c r="L5936">
        <f>_xlfn.BINOM.INV(BinomTrials,_xlfn.GAMMA.INV(Table3[[#This Row],[RV gamma]],GammaShape2,GammaRate2)/BinomTrials,Table3[[#This Row],[RV binom]])</f>
        <v>0</v>
      </c>
      <c r="M5936" s="1">
        <f>Table3[[#This Row],[Risk 2 simulated occurences]]*_xlfn.LOGNORM.INV(Table3[[#This Row],[RV lognorm]],(LN(ImpLow2)+LN(ImpUp2))/2,(LN(ImpUp2)-LN(ImpLow2))/3.29)</f>
        <v>0</v>
      </c>
    </row>
    <row r="5937" spans="7:13">
      <c r="G5937">
        <v>0.33439011375158567</v>
      </c>
      <c r="H5937">
        <v>0.81153501794279326</v>
      </c>
      <c r="I5937">
        <v>0.28867992213400079</v>
      </c>
      <c r="J5937">
        <f>_xlfn.BINOM.INV(BinomTrials,_xlfn.GAMMA.INV(Table3[[#This Row],[RV gamma]],GammaShape1,GammaRate1)/BinomTrials,Table3[[#This Row],[RV binom]])</f>
        <v>1</v>
      </c>
      <c r="K5937" s="1">
        <f>Table3[[#This Row],[Risk 1 Simulated occurences]]*_xlfn.LOGNORM.INV(Table3[[#This Row],[RV lognorm]],(LN(ImpLow1)+LN(ImpUp1))/2,(LN(ImpUp1)-LN(ImpLow1))/3.29)</f>
        <v>21410.387594211537</v>
      </c>
      <c r="L5937">
        <f>_xlfn.BINOM.INV(BinomTrials,_xlfn.GAMMA.INV(Table3[[#This Row],[RV gamma]],GammaShape2,GammaRate2)/BinomTrials,Table3[[#This Row],[RV binom]])</f>
        <v>0</v>
      </c>
      <c r="M5937" s="1">
        <f>Table3[[#This Row],[Risk 2 simulated occurences]]*_xlfn.LOGNORM.INV(Table3[[#This Row],[RV lognorm]],(LN(ImpLow2)+LN(ImpUp2))/2,(LN(ImpUp2)-LN(ImpLow2))/3.29)</f>
        <v>0</v>
      </c>
    </row>
    <row r="5938" spans="7:13">
      <c r="G5938">
        <v>9.4641822899990638E-2</v>
      </c>
      <c r="H5938">
        <v>0.46904656452548066</v>
      </c>
      <c r="I5938">
        <v>0.84345130615097064</v>
      </c>
      <c r="J5938">
        <f>_xlfn.BINOM.INV(BinomTrials,_xlfn.GAMMA.INV(Table3[[#This Row],[RV gamma]],GammaShape1,GammaRate1)/BinomTrials,Table3[[#This Row],[RV binom]])</f>
        <v>0</v>
      </c>
      <c r="K5938" s="1">
        <f>Table3[[#This Row],[Risk 1 Simulated occurences]]*_xlfn.LOGNORM.INV(Table3[[#This Row],[RV lognorm]],(LN(ImpLow1)+LN(ImpUp1))/2,(LN(ImpUp1)-LN(ImpLow1))/3.29)</f>
        <v>0</v>
      </c>
      <c r="L5938">
        <f>_xlfn.BINOM.INV(BinomTrials,_xlfn.GAMMA.INV(Table3[[#This Row],[RV gamma]],GammaShape2,GammaRate2)/BinomTrials,Table3[[#This Row],[RV binom]])</f>
        <v>0</v>
      </c>
      <c r="M5938" s="1">
        <f>Table3[[#This Row],[Risk 2 simulated occurences]]*_xlfn.LOGNORM.INV(Table3[[#This Row],[RV lognorm]],(LN(ImpLow2)+LN(ImpUp2))/2,(LN(ImpUp2)-LN(ImpLow2))/3.29)</f>
        <v>0</v>
      </c>
    </row>
    <row r="5939" spans="7:13">
      <c r="G5939">
        <v>0.64511748014256243</v>
      </c>
      <c r="H5939">
        <v>0.26560997975320089</v>
      </c>
      <c r="I5939">
        <v>0.88610247936383935</v>
      </c>
      <c r="J5939">
        <f>_xlfn.BINOM.INV(BinomTrials,_xlfn.GAMMA.INV(Table3[[#This Row],[RV gamma]],GammaShape1,GammaRate1)/BinomTrials,Table3[[#This Row],[RV binom]])</f>
        <v>0</v>
      </c>
      <c r="K5939" s="1">
        <f>Table3[[#This Row],[Risk 1 Simulated occurences]]*_xlfn.LOGNORM.INV(Table3[[#This Row],[RV lognorm]],(LN(ImpLow1)+LN(ImpUp1))/2,(LN(ImpUp1)-LN(ImpLow1))/3.29)</f>
        <v>0</v>
      </c>
      <c r="L5939">
        <f>_xlfn.BINOM.INV(BinomTrials,_xlfn.GAMMA.INV(Table3[[#This Row],[RV gamma]],GammaShape2,GammaRate2)/BinomTrials,Table3[[#This Row],[RV binom]])</f>
        <v>0</v>
      </c>
      <c r="M5939" s="1">
        <f>Table3[[#This Row],[Risk 2 simulated occurences]]*_xlfn.LOGNORM.INV(Table3[[#This Row],[RV lognorm]],(LN(ImpLow2)+LN(ImpUp2))/2,(LN(ImpUp2)-LN(ImpLow2))/3.29)</f>
        <v>0</v>
      </c>
    </row>
    <row r="5940" spans="7:13">
      <c r="G5940">
        <v>0.48948875604639236</v>
      </c>
      <c r="H5940">
        <v>0.10692971204730203</v>
      </c>
      <c r="I5940">
        <v>0.72437066804821171</v>
      </c>
      <c r="J5940">
        <f>_xlfn.BINOM.INV(BinomTrials,_xlfn.GAMMA.INV(Table3[[#This Row],[RV gamma]],GammaShape1,GammaRate1)/BinomTrials,Table3[[#This Row],[RV binom]])</f>
        <v>0</v>
      </c>
      <c r="K5940" s="1">
        <f>Table3[[#This Row],[Risk 1 Simulated occurences]]*_xlfn.LOGNORM.INV(Table3[[#This Row],[RV lognorm]],(LN(ImpLow1)+LN(ImpUp1))/2,(LN(ImpUp1)-LN(ImpLow1))/3.29)</f>
        <v>0</v>
      </c>
      <c r="L5940">
        <f>_xlfn.BINOM.INV(BinomTrials,_xlfn.GAMMA.INV(Table3[[#This Row],[RV gamma]],GammaShape2,GammaRate2)/BinomTrials,Table3[[#This Row],[RV binom]])</f>
        <v>0</v>
      </c>
      <c r="M5940" s="1">
        <f>Table3[[#This Row],[Risk 2 simulated occurences]]*_xlfn.LOGNORM.INV(Table3[[#This Row],[RV lognorm]],(LN(ImpLow2)+LN(ImpUp2))/2,(LN(ImpUp2)-LN(ImpLow2))/3.29)</f>
        <v>0</v>
      </c>
    </row>
    <row r="5941" spans="7:13">
      <c r="G5941">
        <v>0.83752287171665718</v>
      </c>
      <c r="H5941">
        <v>0.16767037900521903</v>
      </c>
      <c r="I5941">
        <v>0.49781788629378093</v>
      </c>
      <c r="J5941">
        <f>_xlfn.BINOM.INV(BinomTrials,_xlfn.GAMMA.INV(Table3[[#This Row],[RV gamma]],GammaShape1,GammaRate1)/BinomTrials,Table3[[#This Row],[RV binom]])</f>
        <v>0</v>
      </c>
      <c r="K5941" s="1">
        <f>Table3[[#This Row],[Risk 1 Simulated occurences]]*_xlfn.LOGNORM.INV(Table3[[#This Row],[RV lognorm]],(LN(ImpLow1)+LN(ImpUp1))/2,(LN(ImpUp1)-LN(ImpLow1))/3.29)</f>
        <v>0</v>
      </c>
      <c r="L5941">
        <f>_xlfn.BINOM.INV(BinomTrials,_xlfn.GAMMA.INV(Table3[[#This Row],[RV gamma]],GammaShape2,GammaRate2)/BinomTrials,Table3[[#This Row],[RV binom]])</f>
        <v>0</v>
      </c>
      <c r="M5941" s="1">
        <f>Table3[[#This Row],[Risk 2 simulated occurences]]*_xlfn.LOGNORM.INV(Table3[[#This Row],[RV lognorm]],(LN(ImpLow2)+LN(ImpUp2))/2,(LN(ImpUp2)-LN(ImpLow2))/3.29)</f>
        <v>0</v>
      </c>
    </row>
    <row r="5942" spans="7:13">
      <c r="G5942">
        <v>0.2469049418563512</v>
      </c>
      <c r="H5942">
        <v>3.6059940716279645E-2</v>
      </c>
      <c r="I5942">
        <v>0.82521493957620806</v>
      </c>
      <c r="J5942">
        <f>_xlfn.BINOM.INV(BinomTrials,_xlfn.GAMMA.INV(Table3[[#This Row],[RV gamma]],GammaShape1,GammaRate1)/BinomTrials,Table3[[#This Row],[RV binom]])</f>
        <v>0</v>
      </c>
      <c r="K5942" s="1">
        <f>Table3[[#This Row],[Risk 1 Simulated occurences]]*_xlfn.LOGNORM.INV(Table3[[#This Row],[RV lognorm]],(LN(ImpLow1)+LN(ImpUp1))/2,(LN(ImpUp1)-LN(ImpLow1))/3.29)</f>
        <v>0</v>
      </c>
      <c r="L5942">
        <f>_xlfn.BINOM.INV(BinomTrials,_xlfn.GAMMA.INV(Table3[[#This Row],[RV gamma]],GammaShape2,GammaRate2)/BinomTrials,Table3[[#This Row],[RV binom]])</f>
        <v>0</v>
      </c>
      <c r="M5942" s="1">
        <f>Table3[[#This Row],[Risk 2 simulated occurences]]*_xlfn.LOGNORM.INV(Table3[[#This Row],[RV lognorm]],(LN(ImpLow2)+LN(ImpUp2))/2,(LN(ImpUp2)-LN(ImpLow2))/3.29)</f>
        <v>0</v>
      </c>
    </row>
    <row r="5943" spans="7:13">
      <c r="G5943">
        <v>0.73135777969442206</v>
      </c>
      <c r="H5943">
        <v>5.9423618511959736E-2</v>
      </c>
      <c r="I5943">
        <v>0.38748945732949741</v>
      </c>
      <c r="J5943">
        <f>_xlfn.BINOM.INV(BinomTrials,_xlfn.GAMMA.INV(Table3[[#This Row],[RV gamma]],GammaShape1,GammaRate1)/BinomTrials,Table3[[#This Row],[RV binom]])</f>
        <v>0</v>
      </c>
      <c r="K5943" s="1">
        <f>Table3[[#This Row],[Risk 1 Simulated occurences]]*_xlfn.LOGNORM.INV(Table3[[#This Row],[RV lognorm]],(LN(ImpLow1)+LN(ImpUp1))/2,(LN(ImpUp1)-LN(ImpLow1))/3.29)</f>
        <v>0</v>
      </c>
      <c r="L5943">
        <f>_xlfn.BINOM.INV(BinomTrials,_xlfn.GAMMA.INV(Table3[[#This Row],[RV gamma]],GammaShape2,GammaRate2)/BinomTrials,Table3[[#This Row],[RV binom]])</f>
        <v>0</v>
      </c>
      <c r="M5943" s="1">
        <f>Table3[[#This Row],[Risk 2 simulated occurences]]*_xlfn.LOGNORM.INV(Table3[[#This Row],[RV lognorm]],(LN(ImpLow2)+LN(ImpUp2))/2,(LN(ImpUp2)-LN(ImpLow2))/3.29)</f>
        <v>0</v>
      </c>
    </row>
    <row r="5944" spans="7:13">
      <c r="G5944">
        <v>0.93020332415132012</v>
      </c>
      <c r="H5944">
        <v>0.73275633050722833</v>
      </c>
      <c r="I5944">
        <v>0.53530933686313653</v>
      </c>
      <c r="J5944">
        <f>_xlfn.BINOM.INV(BinomTrials,_xlfn.GAMMA.INV(Table3[[#This Row],[RV gamma]],GammaShape1,GammaRate1)/BinomTrials,Table3[[#This Row],[RV binom]])</f>
        <v>1</v>
      </c>
      <c r="K5944" s="1">
        <f>Table3[[#This Row],[Risk 1 Simulated occurences]]*_xlfn.LOGNORM.INV(Table3[[#This Row],[RV lognorm]],(LN(ImpLow1)+LN(ImpUp1))/2,(LN(ImpUp1)-LN(ImpLow1))/3.29)</f>
        <v>33646.288112715119</v>
      </c>
      <c r="L5944">
        <f>_xlfn.BINOM.INV(BinomTrials,_xlfn.GAMMA.INV(Table3[[#This Row],[RV gamma]],GammaShape2,GammaRate2)/BinomTrials,Table3[[#This Row],[RV binom]])</f>
        <v>0</v>
      </c>
      <c r="M5944" s="1">
        <f>Table3[[#This Row],[Risk 2 simulated occurences]]*_xlfn.LOGNORM.INV(Table3[[#This Row],[RV lognorm]],(LN(ImpLow2)+LN(ImpUp2))/2,(LN(ImpUp2)-LN(ImpLow2))/3.29)</f>
        <v>0</v>
      </c>
    </row>
    <row r="5945" spans="7:13">
      <c r="G5945">
        <v>0.92726901123638683</v>
      </c>
      <c r="H5945">
        <v>0.43564683498611995</v>
      </c>
      <c r="I5945">
        <v>0.94402465873585295</v>
      </c>
      <c r="J5945">
        <f>_xlfn.BINOM.INV(BinomTrials,_xlfn.GAMMA.INV(Table3[[#This Row],[RV gamma]],GammaShape1,GammaRate1)/BinomTrials,Table3[[#This Row],[RV binom]])</f>
        <v>0</v>
      </c>
      <c r="K5945" s="1">
        <f>Table3[[#This Row],[Risk 1 Simulated occurences]]*_xlfn.LOGNORM.INV(Table3[[#This Row],[RV lognorm]],(LN(ImpLow1)+LN(ImpUp1))/2,(LN(ImpUp1)-LN(ImpLow1))/3.29)</f>
        <v>0</v>
      </c>
      <c r="L5945">
        <f>_xlfn.BINOM.INV(BinomTrials,_xlfn.GAMMA.INV(Table3[[#This Row],[RV gamma]],GammaShape2,GammaRate2)/BinomTrials,Table3[[#This Row],[RV binom]])</f>
        <v>0</v>
      </c>
      <c r="M5945" s="1">
        <f>Table3[[#This Row],[Risk 2 simulated occurences]]*_xlfn.LOGNORM.INV(Table3[[#This Row],[RV lognorm]],(LN(ImpLow2)+LN(ImpUp2))/2,(LN(ImpUp2)-LN(ImpLow2))/3.29)</f>
        <v>0</v>
      </c>
    </row>
    <row r="5946" spans="7:13">
      <c r="G5946">
        <v>0.6102718499536961</v>
      </c>
      <c r="H5946">
        <v>0.91635561171749402</v>
      </c>
      <c r="I5946">
        <v>0.22243937348129197</v>
      </c>
      <c r="J5946">
        <f>_xlfn.BINOM.INV(BinomTrials,_xlfn.GAMMA.INV(Table3[[#This Row],[RV gamma]],GammaShape1,GammaRate1)/BinomTrials,Table3[[#This Row],[RV binom]])</f>
        <v>2</v>
      </c>
      <c r="K5946" s="1">
        <f>Table3[[#This Row],[Risk 1 Simulated occurences]]*_xlfn.LOGNORM.INV(Table3[[#This Row],[RV lognorm]],(LN(ImpLow1)+LN(ImpUp1))/2,(LN(ImpUp1)-LN(ImpLow1))/3.29)</f>
        <v>37052.457553260967</v>
      </c>
      <c r="L5946">
        <f>_xlfn.BINOM.INV(BinomTrials,_xlfn.GAMMA.INV(Table3[[#This Row],[RV gamma]],GammaShape2,GammaRate2)/BinomTrials,Table3[[#This Row],[RV binom]])</f>
        <v>1</v>
      </c>
      <c r="M5946" s="1">
        <f>Table3[[#This Row],[Risk 2 simulated occurences]]*_xlfn.LOGNORM.INV(Table3[[#This Row],[RV lognorm]],(LN(ImpLow2)+LN(ImpUp2))/2,(LN(ImpUp2)-LN(ImpLow2))/3.29)</f>
        <v>1852622.8776630489</v>
      </c>
    </row>
    <row r="5947" spans="7:13">
      <c r="G5947">
        <v>0.83898217176971124</v>
      </c>
      <c r="H5947">
        <v>0.18876613592205854</v>
      </c>
      <c r="I5947">
        <v>0.53855010007440585</v>
      </c>
      <c r="J5947">
        <f>_xlfn.BINOM.INV(BinomTrials,_xlfn.GAMMA.INV(Table3[[#This Row],[RV gamma]],GammaShape1,GammaRate1)/BinomTrials,Table3[[#This Row],[RV binom]])</f>
        <v>0</v>
      </c>
      <c r="K5947" s="1">
        <f>Table3[[#This Row],[Risk 1 Simulated occurences]]*_xlfn.LOGNORM.INV(Table3[[#This Row],[RV lognorm]],(LN(ImpLow1)+LN(ImpUp1))/2,(LN(ImpUp1)-LN(ImpLow1))/3.29)</f>
        <v>0</v>
      </c>
      <c r="L5947">
        <f>_xlfn.BINOM.INV(BinomTrials,_xlfn.GAMMA.INV(Table3[[#This Row],[RV gamma]],GammaShape2,GammaRate2)/BinomTrials,Table3[[#This Row],[RV binom]])</f>
        <v>0</v>
      </c>
      <c r="M5947" s="1">
        <f>Table3[[#This Row],[Risk 2 simulated occurences]]*_xlfn.LOGNORM.INV(Table3[[#This Row],[RV lognorm]],(LN(ImpLow2)+LN(ImpUp2))/2,(LN(ImpUp2)-LN(ImpLow2))/3.29)</f>
        <v>0</v>
      </c>
    </row>
    <row r="5948" spans="7:13">
      <c r="G5948">
        <v>0.7733609335372974</v>
      </c>
      <c r="H5948">
        <v>0.59244644203802865</v>
      </c>
      <c r="I5948">
        <v>0.41153195053876002</v>
      </c>
      <c r="J5948">
        <f>_xlfn.BINOM.INV(BinomTrials,_xlfn.GAMMA.INV(Table3[[#This Row],[RV gamma]],GammaShape1,GammaRate1)/BinomTrials,Table3[[#This Row],[RV binom]])</f>
        <v>1</v>
      </c>
      <c r="K5948" s="1">
        <f>Table3[[#This Row],[Risk 1 Simulated occurences]]*_xlfn.LOGNORM.INV(Table3[[#This Row],[RV lognorm]],(LN(ImpLow1)+LN(ImpUp1))/2,(LN(ImpUp1)-LN(ImpLow1))/3.29)</f>
        <v>27041.741255818506</v>
      </c>
      <c r="L5948">
        <f>_xlfn.BINOM.INV(BinomTrials,_xlfn.GAMMA.INV(Table3[[#This Row],[RV gamma]],GammaShape2,GammaRate2)/BinomTrials,Table3[[#This Row],[RV binom]])</f>
        <v>0</v>
      </c>
      <c r="M5948" s="1">
        <f>Table3[[#This Row],[Risk 2 simulated occurences]]*_xlfn.LOGNORM.INV(Table3[[#This Row],[RV lognorm]],(LN(ImpLow2)+LN(ImpUp2))/2,(LN(ImpUp2)-LN(ImpLow2))/3.29)</f>
        <v>0</v>
      </c>
    </row>
    <row r="5949" spans="7:13">
      <c r="G5949">
        <v>0.87720996135715856</v>
      </c>
      <c r="H5949">
        <v>0.24735133314847543</v>
      </c>
      <c r="I5949">
        <v>0.61749270493979225</v>
      </c>
      <c r="J5949">
        <f>_xlfn.BINOM.INV(BinomTrials,_xlfn.GAMMA.INV(Table3[[#This Row],[RV gamma]],GammaShape1,GammaRate1)/BinomTrials,Table3[[#This Row],[RV binom]])</f>
        <v>0</v>
      </c>
      <c r="K5949" s="1">
        <f>Table3[[#This Row],[Risk 1 Simulated occurences]]*_xlfn.LOGNORM.INV(Table3[[#This Row],[RV lognorm]],(LN(ImpLow1)+LN(ImpUp1))/2,(LN(ImpUp1)-LN(ImpLow1))/3.29)</f>
        <v>0</v>
      </c>
      <c r="L5949">
        <f>_xlfn.BINOM.INV(BinomTrials,_xlfn.GAMMA.INV(Table3[[#This Row],[RV gamma]],GammaShape2,GammaRate2)/BinomTrials,Table3[[#This Row],[RV binom]])</f>
        <v>0</v>
      </c>
      <c r="M5949" s="1">
        <f>Table3[[#This Row],[Risk 2 simulated occurences]]*_xlfn.LOGNORM.INV(Table3[[#This Row],[RV lognorm]],(LN(ImpLow2)+LN(ImpUp2))/2,(LN(ImpUp2)-LN(ImpLow2))/3.29)</f>
        <v>0</v>
      </c>
    </row>
    <row r="5950" spans="7:13">
      <c r="G5950">
        <v>0.26782052976443455</v>
      </c>
      <c r="H5950">
        <v>0.23385622642648229</v>
      </c>
      <c r="I5950">
        <v>0.19989192308853004</v>
      </c>
      <c r="J5950">
        <f>_xlfn.BINOM.INV(BinomTrials,_xlfn.GAMMA.INV(Table3[[#This Row],[RV gamma]],GammaShape1,GammaRate1)/BinomTrials,Table3[[#This Row],[RV binom]])</f>
        <v>0</v>
      </c>
      <c r="K5950" s="1">
        <f>Table3[[#This Row],[Risk 1 Simulated occurences]]*_xlfn.LOGNORM.INV(Table3[[#This Row],[RV lognorm]],(LN(ImpLow1)+LN(ImpUp1))/2,(LN(ImpUp1)-LN(ImpLow1))/3.29)</f>
        <v>0</v>
      </c>
      <c r="L5950">
        <f>_xlfn.BINOM.INV(BinomTrials,_xlfn.GAMMA.INV(Table3[[#This Row],[RV gamma]],GammaShape2,GammaRate2)/BinomTrials,Table3[[#This Row],[RV binom]])</f>
        <v>0</v>
      </c>
      <c r="M5950" s="1">
        <f>Table3[[#This Row],[Risk 2 simulated occurences]]*_xlfn.LOGNORM.INV(Table3[[#This Row],[RV lognorm]],(LN(ImpLow2)+LN(ImpUp2))/2,(LN(ImpUp2)-LN(ImpLow2))/3.29)</f>
        <v>0</v>
      </c>
    </row>
    <row r="5951" spans="7:13">
      <c r="G5951">
        <v>0.25964375085180802</v>
      </c>
      <c r="H5951">
        <v>0.42159754988811798</v>
      </c>
      <c r="I5951">
        <v>0.58355134892442795</v>
      </c>
      <c r="J5951">
        <f>_xlfn.BINOM.INV(BinomTrials,_xlfn.GAMMA.INV(Table3[[#This Row],[RV gamma]],GammaShape1,GammaRate1)/BinomTrials,Table3[[#This Row],[RV binom]])</f>
        <v>0</v>
      </c>
      <c r="K5951" s="1">
        <f>Table3[[#This Row],[Risk 1 Simulated occurences]]*_xlfn.LOGNORM.INV(Table3[[#This Row],[RV lognorm]],(LN(ImpLow1)+LN(ImpUp1))/2,(LN(ImpUp1)-LN(ImpLow1))/3.29)</f>
        <v>0</v>
      </c>
      <c r="L5951">
        <f>_xlfn.BINOM.INV(BinomTrials,_xlfn.GAMMA.INV(Table3[[#This Row],[RV gamma]],GammaShape2,GammaRate2)/BinomTrials,Table3[[#This Row],[RV binom]])</f>
        <v>0</v>
      </c>
      <c r="M5951" s="1">
        <f>Table3[[#This Row],[Risk 2 simulated occurences]]*_xlfn.LOGNORM.INV(Table3[[#This Row],[RV lognorm]],(LN(ImpLow2)+LN(ImpUp2))/2,(LN(ImpUp2)-LN(ImpLow2))/3.29)</f>
        <v>0</v>
      </c>
    </row>
    <row r="5952" spans="7:13">
      <c r="G5952">
        <v>0.83252056633705296</v>
      </c>
      <c r="H5952">
        <v>0.79002096959856383</v>
      </c>
      <c r="I5952">
        <v>0.7475213728600747</v>
      </c>
      <c r="J5952">
        <f>_xlfn.BINOM.INV(BinomTrials,_xlfn.GAMMA.INV(Table3[[#This Row],[RV gamma]],GammaShape1,GammaRate1)/BinomTrials,Table3[[#This Row],[RV binom]])</f>
        <v>1</v>
      </c>
      <c r="K5952" s="1">
        <f>Table3[[#This Row],[Risk 1 Simulated occurences]]*_xlfn.LOGNORM.INV(Table3[[#This Row],[RV lognorm]],(LN(ImpLow1)+LN(ImpUp1))/2,(LN(ImpUp1)-LN(ImpLow1))/3.29)</f>
        <v>50425.182765534679</v>
      </c>
      <c r="L5952">
        <f>_xlfn.BINOM.INV(BinomTrials,_xlfn.GAMMA.INV(Table3[[#This Row],[RV gamma]],GammaShape2,GammaRate2)/BinomTrials,Table3[[#This Row],[RV binom]])</f>
        <v>0</v>
      </c>
      <c r="M5952" s="1">
        <f>Table3[[#This Row],[Risk 2 simulated occurences]]*_xlfn.LOGNORM.INV(Table3[[#This Row],[RV lognorm]],(LN(ImpLow2)+LN(ImpUp2))/2,(LN(ImpUp2)-LN(ImpLow2))/3.29)</f>
        <v>0</v>
      </c>
    </row>
    <row r="5953" spans="7:13">
      <c r="G5953">
        <v>0.17315842684971094</v>
      </c>
      <c r="H5953">
        <v>0.88243604306245038</v>
      </c>
      <c r="I5953">
        <v>0.59171365927518982</v>
      </c>
      <c r="J5953">
        <f>_xlfn.BINOM.INV(BinomTrials,_xlfn.GAMMA.INV(Table3[[#This Row],[RV gamma]],GammaShape1,GammaRate1)/BinomTrials,Table3[[#This Row],[RV binom]])</f>
        <v>1</v>
      </c>
      <c r="K5953" s="1">
        <f>Table3[[#This Row],[Risk 1 Simulated occurences]]*_xlfn.LOGNORM.INV(Table3[[#This Row],[RV lognorm]],(LN(ImpLow1)+LN(ImpUp1))/2,(LN(ImpUp1)-LN(ImpLow1))/3.29)</f>
        <v>37196.59196183044</v>
      </c>
      <c r="L5953">
        <f>_xlfn.BINOM.INV(BinomTrials,_xlfn.GAMMA.INV(Table3[[#This Row],[RV gamma]],GammaShape2,GammaRate2)/BinomTrials,Table3[[#This Row],[RV binom]])</f>
        <v>1</v>
      </c>
      <c r="M5953" s="1">
        <f>Table3[[#This Row],[Risk 2 simulated occurences]]*_xlfn.LOGNORM.INV(Table3[[#This Row],[RV lognorm]],(LN(ImpLow2)+LN(ImpUp2))/2,(LN(ImpUp2)-LN(ImpLow2))/3.29)</f>
        <v>3719659.1961830454</v>
      </c>
    </row>
    <row r="5954" spans="7:13">
      <c r="G5954">
        <v>0.27368006309200082</v>
      </c>
      <c r="H5954">
        <v>0.10257575060360867</v>
      </c>
      <c r="I5954">
        <v>0.93147143811521649</v>
      </c>
      <c r="J5954">
        <f>_xlfn.BINOM.INV(BinomTrials,_xlfn.GAMMA.INV(Table3[[#This Row],[RV gamma]],GammaShape1,GammaRate1)/BinomTrials,Table3[[#This Row],[RV binom]])</f>
        <v>0</v>
      </c>
      <c r="K5954" s="1">
        <f>Table3[[#This Row],[Risk 1 Simulated occurences]]*_xlfn.LOGNORM.INV(Table3[[#This Row],[RV lognorm]],(LN(ImpLow1)+LN(ImpUp1))/2,(LN(ImpUp1)-LN(ImpLow1))/3.29)</f>
        <v>0</v>
      </c>
      <c r="L5954">
        <f>_xlfn.BINOM.INV(BinomTrials,_xlfn.GAMMA.INV(Table3[[#This Row],[RV gamma]],GammaShape2,GammaRate2)/BinomTrials,Table3[[#This Row],[RV binom]])</f>
        <v>0</v>
      </c>
      <c r="M5954" s="1">
        <f>Table3[[#This Row],[Risk 2 simulated occurences]]*_xlfn.LOGNORM.INV(Table3[[#This Row],[RV lognorm]],(LN(ImpLow2)+LN(ImpUp2))/2,(LN(ImpUp2)-LN(ImpLow2))/3.29)</f>
        <v>0</v>
      </c>
    </row>
    <row r="5955" spans="7:13">
      <c r="G5955">
        <v>0.7408203872576451</v>
      </c>
      <c r="H5955">
        <v>0.99064039485093225</v>
      </c>
      <c r="I5955">
        <v>0.2404604024442194</v>
      </c>
      <c r="J5955">
        <f>_xlfn.BINOM.INV(BinomTrials,_xlfn.GAMMA.INV(Table3[[#This Row],[RV gamma]],GammaShape1,GammaRate1)/BinomTrials,Table3[[#This Row],[RV binom]])</f>
        <v>3</v>
      </c>
      <c r="K5955" s="1">
        <f>Table3[[#This Row],[Risk 1 Simulated occurences]]*_xlfn.LOGNORM.INV(Table3[[#This Row],[RV lognorm]],(LN(ImpLow1)+LN(ImpUp1))/2,(LN(ImpUp1)-LN(ImpLow1))/3.29)</f>
        <v>57928.134229139847</v>
      </c>
      <c r="L5955">
        <f>_xlfn.BINOM.INV(BinomTrials,_xlfn.GAMMA.INV(Table3[[#This Row],[RV gamma]],GammaShape2,GammaRate2)/BinomTrials,Table3[[#This Row],[RV binom]])</f>
        <v>2</v>
      </c>
      <c r="M5955" s="1">
        <f>Table3[[#This Row],[Risk 2 simulated occurences]]*_xlfn.LOGNORM.INV(Table3[[#This Row],[RV lognorm]],(LN(ImpLow2)+LN(ImpUp2))/2,(LN(ImpUp2)-LN(ImpLow2))/3.29)</f>
        <v>3861875.6152759911</v>
      </c>
    </row>
    <row r="5956" spans="7:13">
      <c r="G5956">
        <v>0.96824863924097671</v>
      </c>
      <c r="H5956">
        <v>0.69311625961825074</v>
      </c>
      <c r="I5956">
        <v>0.41798387999552483</v>
      </c>
      <c r="J5956">
        <f>_xlfn.BINOM.INV(BinomTrials,_xlfn.GAMMA.INV(Table3[[#This Row],[RV gamma]],GammaShape1,GammaRate1)/BinomTrials,Table3[[#This Row],[RV binom]])</f>
        <v>1</v>
      </c>
      <c r="K5956" s="1">
        <f>Table3[[#This Row],[Risk 1 Simulated occurences]]*_xlfn.LOGNORM.INV(Table3[[#This Row],[RV lognorm]],(LN(ImpLow1)+LN(ImpUp1))/2,(LN(ImpUp1)-LN(ImpLow1))/3.29)</f>
        <v>27356.824364931752</v>
      </c>
      <c r="L5956">
        <f>_xlfn.BINOM.INV(BinomTrials,_xlfn.GAMMA.INV(Table3[[#This Row],[RV gamma]],GammaShape2,GammaRate2)/BinomTrials,Table3[[#This Row],[RV binom]])</f>
        <v>0</v>
      </c>
      <c r="M5956" s="1">
        <f>Table3[[#This Row],[Risk 2 simulated occurences]]*_xlfn.LOGNORM.INV(Table3[[#This Row],[RV lognorm]],(LN(ImpLow2)+LN(ImpUp2))/2,(LN(ImpUp2)-LN(ImpLow2))/3.29)</f>
        <v>0</v>
      </c>
    </row>
    <row r="5957" spans="7:13">
      <c r="G5957">
        <v>0.35487972309574473</v>
      </c>
      <c r="H5957">
        <v>0.20497540394075933</v>
      </c>
      <c r="I5957">
        <v>5.5071084785773924E-2</v>
      </c>
      <c r="J5957">
        <f>_xlfn.BINOM.INV(BinomTrials,_xlfn.GAMMA.INV(Table3[[#This Row],[RV gamma]],GammaShape1,GammaRate1)/BinomTrials,Table3[[#This Row],[RV binom]])</f>
        <v>0</v>
      </c>
      <c r="K5957" s="1">
        <f>Table3[[#This Row],[Risk 1 Simulated occurences]]*_xlfn.LOGNORM.INV(Table3[[#This Row],[RV lognorm]],(LN(ImpLow1)+LN(ImpUp1))/2,(LN(ImpUp1)-LN(ImpLow1))/3.29)</f>
        <v>0</v>
      </c>
      <c r="L5957">
        <f>_xlfn.BINOM.INV(BinomTrials,_xlfn.GAMMA.INV(Table3[[#This Row],[RV gamma]],GammaShape2,GammaRate2)/BinomTrials,Table3[[#This Row],[RV binom]])</f>
        <v>0</v>
      </c>
      <c r="M5957" s="1">
        <f>Table3[[#This Row],[Risk 2 simulated occurences]]*_xlfn.LOGNORM.INV(Table3[[#This Row],[RV lognorm]],(LN(ImpLow2)+LN(ImpUp2))/2,(LN(ImpUp2)-LN(ImpLow2))/3.29)</f>
        <v>0</v>
      </c>
    </row>
    <row r="5958" spans="7:13">
      <c r="G5958">
        <v>0.46350607018149742</v>
      </c>
      <c r="H5958">
        <v>2.1614032341918922E-2</v>
      </c>
      <c r="I5958">
        <v>0.57972199450234041</v>
      </c>
      <c r="J5958">
        <f>_xlfn.BINOM.INV(BinomTrials,_xlfn.GAMMA.INV(Table3[[#This Row],[RV gamma]],GammaShape1,GammaRate1)/BinomTrials,Table3[[#This Row],[RV binom]])</f>
        <v>0</v>
      </c>
      <c r="K5958" s="1">
        <f>Table3[[#This Row],[Risk 1 Simulated occurences]]*_xlfn.LOGNORM.INV(Table3[[#This Row],[RV lognorm]],(LN(ImpLow1)+LN(ImpUp1))/2,(LN(ImpUp1)-LN(ImpLow1))/3.29)</f>
        <v>0</v>
      </c>
      <c r="L5958">
        <f>_xlfn.BINOM.INV(BinomTrials,_xlfn.GAMMA.INV(Table3[[#This Row],[RV gamma]],GammaShape2,GammaRate2)/BinomTrials,Table3[[#This Row],[RV binom]])</f>
        <v>0</v>
      </c>
      <c r="M5958" s="1">
        <f>Table3[[#This Row],[Risk 2 simulated occurences]]*_xlfn.LOGNORM.INV(Table3[[#This Row],[RV lognorm]],(LN(ImpLow2)+LN(ImpUp2))/2,(LN(ImpUp2)-LN(ImpLow2))/3.29)</f>
        <v>0</v>
      </c>
    </row>
    <row r="5959" spans="7:13">
      <c r="G5959">
        <v>0.14652154042689203</v>
      </c>
      <c r="H5959">
        <v>0.26704157063134087</v>
      </c>
      <c r="I5959">
        <v>0.38756160083578972</v>
      </c>
      <c r="J5959">
        <f>_xlfn.BINOM.INV(BinomTrials,_xlfn.GAMMA.INV(Table3[[#This Row],[RV gamma]],GammaShape1,GammaRate1)/BinomTrials,Table3[[#This Row],[RV binom]])</f>
        <v>0</v>
      </c>
      <c r="K5959" s="1">
        <f>Table3[[#This Row],[Risk 1 Simulated occurences]]*_xlfn.LOGNORM.INV(Table3[[#This Row],[RV lognorm]],(LN(ImpLow1)+LN(ImpUp1))/2,(LN(ImpUp1)-LN(ImpLow1))/3.29)</f>
        <v>0</v>
      </c>
      <c r="L5959">
        <f>_xlfn.BINOM.INV(BinomTrials,_xlfn.GAMMA.INV(Table3[[#This Row],[RV gamma]],GammaShape2,GammaRate2)/BinomTrials,Table3[[#This Row],[RV binom]])</f>
        <v>0</v>
      </c>
      <c r="M5959" s="1">
        <f>Table3[[#This Row],[Risk 2 simulated occurences]]*_xlfn.LOGNORM.INV(Table3[[#This Row],[RV lognorm]],(LN(ImpLow2)+LN(ImpUp2))/2,(LN(ImpUp2)-LN(ImpLow2))/3.29)</f>
        <v>0</v>
      </c>
    </row>
    <row r="5960" spans="7:13">
      <c r="G5960">
        <v>0.58752995477408632</v>
      </c>
      <c r="H5960">
        <v>0.16767760094612724</v>
      </c>
      <c r="I5960">
        <v>0.74782524711816811</v>
      </c>
      <c r="J5960">
        <f>_xlfn.BINOM.INV(BinomTrials,_xlfn.GAMMA.INV(Table3[[#This Row],[RV gamma]],GammaShape1,GammaRate1)/BinomTrials,Table3[[#This Row],[RV binom]])</f>
        <v>0</v>
      </c>
      <c r="K5960" s="1">
        <f>Table3[[#This Row],[Risk 1 Simulated occurences]]*_xlfn.LOGNORM.INV(Table3[[#This Row],[RV lognorm]],(LN(ImpLow1)+LN(ImpUp1))/2,(LN(ImpUp1)-LN(ImpLow1))/3.29)</f>
        <v>0</v>
      </c>
      <c r="L5960">
        <f>_xlfn.BINOM.INV(BinomTrials,_xlfn.GAMMA.INV(Table3[[#This Row],[RV gamma]],GammaShape2,GammaRate2)/BinomTrials,Table3[[#This Row],[RV binom]])</f>
        <v>0</v>
      </c>
      <c r="M5960" s="1">
        <f>Table3[[#This Row],[Risk 2 simulated occurences]]*_xlfn.LOGNORM.INV(Table3[[#This Row],[RV lognorm]],(LN(ImpLow2)+LN(ImpUp2))/2,(LN(ImpUp2)-LN(ImpLow2))/3.29)</f>
        <v>0</v>
      </c>
    </row>
    <row r="5961" spans="7:13">
      <c r="G5961">
        <v>0.61594988806915929</v>
      </c>
      <c r="H5961">
        <v>0.15743910156071145</v>
      </c>
      <c r="I5961">
        <v>0.6989283150522636</v>
      </c>
      <c r="J5961">
        <f>_xlfn.BINOM.INV(BinomTrials,_xlfn.GAMMA.INV(Table3[[#This Row],[RV gamma]],GammaShape1,GammaRate1)/BinomTrials,Table3[[#This Row],[RV binom]])</f>
        <v>0</v>
      </c>
      <c r="K5961" s="1">
        <f>Table3[[#This Row],[Risk 1 Simulated occurences]]*_xlfn.LOGNORM.INV(Table3[[#This Row],[RV lognorm]],(LN(ImpLow1)+LN(ImpUp1))/2,(LN(ImpUp1)-LN(ImpLow1))/3.29)</f>
        <v>0</v>
      </c>
      <c r="L5961">
        <f>_xlfn.BINOM.INV(BinomTrials,_xlfn.GAMMA.INV(Table3[[#This Row],[RV gamma]],GammaShape2,GammaRate2)/BinomTrials,Table3[[#This Row],[RV binom]])</f>
        <v>0</v>
      </c>
      <c r="M5961" s="1">
        <f>Table3[[#This Row],[Risk 2 simulated occurences]]*_xlfn.LOGNORM.INV(Table3[[#This Row],[RV lognorm]],(LN(ImpLow2)+LN(ImpUp2))/2,(LN(ImpUp2)-LN(ImpLow2))/3.29)</f>
        <v>0</v>
      </c>
    </row>
    <row r="5962" spans="7:13">
      <c r="G5962">
        <v>0.26976877836034113</v>
      </c>
      <c r="H5962">
        <v>7.8979930877210544E-2</v>
      </c>
      <c r="I5962">
        <v>0.88819108339407993</v>
      </c>
      <c r="J5962">
        <f>_xlfn.BINOM.INV(BinomTrials,_xlfn.GAMMA.INV(Table3[[#This Row],[RV gamma]],GammaShape1,GammaRate1)/BinomTrials,Table3[[#This Row],[RV binom]])</f>
        <v>0</v>
      </c>
      <c r="K5962" s="1">
        <f>Table3[[#This Row],[Risk 1 Simulated occurences]]*_xlfn.LOGNORM.INV(Table3[[#This Row],[RV lognorm]],(LN(ImpLow1)+LN(ImpUp1))/2,(LN(ImpUp1)-LN(ImpLow1))/3.29)</f>
        <v>0</v>
      </c>
      <c r="L5962">
        <f>_xlfn.BINOM.INV(BinomTrials,_xlfn.GAMMA.INV(Table3[[#This Row],[RV gamma]],GammaShape2,GammaRate2)/BinomTrials,Table3[[#This Row],[RV binom]])</f>
        <v>0</v>
      </c>
      <c r="M5962" s="1">
        <f>Table3[[#This Row],[Risk 2 simulated occurences]]*_xlfn.LOGNORM.INV(Table3[[#This Row],[RV lognorm]],(LN(ImpLow2)+LN(ImpUp2))/2,(LN(ImpUp2)-LN(ImpLow2))/3.29)</f>
        <v>0</v>
      </c>
    </row>
    <row r="5963" spans="7:13">
      <c r="G5963">
        <v>3.8579022529804624E-3</v>
      </c>
      <c r="H5963">
        <v>0.41569825327754872</v>
      </c>
      <c r="I5963">
        <v>0.8275386043021169</v>
      </c>
      <c r="J5963">
        <f>_xlfn.BINOM.INV(BinomTrials,_xlfn.GAMMA.INV(Table3[[#This Row],[RV gamma]],GammaShape1,GammaRate1)/BinomTrials,Table3[[#This Row],[RV binom]])</f>
        <v>0</v>
      </c>
      <c r="K5963" s="1">
        <f>Table3[[#This Row],[Risk 1 Simulated occurences]]*_xlfn.LOGNORM.INV(Table3[[#This Row],[RV lognorm]],(LN(ImpLow1)+LN(ImpUp1))/2,(LN(ImpUp1)-LN(ImpLow1))/3.29)</f>
        <v>0</v>
      </c>
      <c r="L5963">
        <f>_xlfn.BINOM.INV(BinomTrials,_xlfn.GAMMA.INV(Table3[[#This Row],[RV gamma]],GammaShape2,GammaRate2)/BinomTrials,Table3[[#This Row],[RV binom]])</f>
        <v>0</v>
      </c>
      <c r="M5963" s="1">
        <f>Table3[[#This Row],[Risk 2 simulated occurences]]*_xlfn.LOGNORM.INV(Table3[[#This Row],[RV lognorm]],(LN(ImpLow2)+LN(ImpUp2))/2,(LN(ImpUp2)-LN(ImpLow2))/3.29)</f>
        <v>0</v>
      </c>
    </row>
    <row r="5964" spans="7:13">
      <c r="G5964">
        <v>0.83976316584263144</v>
      </c>
      <c r="H5964">
        <v>0.64054283576111437</v>
      </c>
      <c r="I5964">
        <v>0.44132250567959741</v>
      </c>
      <c r="J5964">
        <f>_xlfn.BINOM.INV(BinomTrials,_xlfn.GAMMA.INV(Table3[[#This Row],[RV gamma]],GammaShape1,GammaRate1)/BinomTrials,Table3[[#This Row],[RV binom]])</f>
        <v>1</v>
      </c>
      <c r="K5964" s="1">
        <f>Table3[[#This Row],[Risk 1 Simulated occurences]]*_xlfn.LOGNORM.INV(Table3[[#This Row],[RV lognorm]],(LN(ImpLow1)+LN(ImpUp1))/2,(LN(ImpUp1)-LN(ImpLow1))/3.29)</f>
        <v>28518.823189356754</v>
      </c>
      <c r="L5964">
        <f>_xlfn.BINOM.INV(BinomTrials,_xlfn.GAMMA.INV(Table3[[#This Row],[RV gamma]],GammaShape2,GammaRate2)/BinomTrials,Table3[[#This Row],[RV binom]])</f>
        <v>0</v>
      </c>
      <c r="M5964" s="1">
        <f>Table3[[#This Row],[Risk 2 simulated occurences]]*_xlfn.LOGNORM.INV(Table3[[#This Row],[RV lognorm]],(LN(ImpLow2)+LN(ImpUp2))/2,(LN(ImpUp2)-LN(ImpLow2))/3.29)</f>
        <v>0</v>
      </c>
    </row>
    <row r="5965" spans="7:13">
      <c r="G5965">
        <v>0.89952831710666803</v>
      </c>
      <c r="H5965">
        <v>0.603440637049936</v>
      </c>
      <c r="I5965">
        <v>0.30735295699320403</v>
      </c>
      <c r="J5965">
        <f>_xlfn.BINOM.INV(BinomTrials,_xlfn.GAMMA.INV(Table3[[#This Row],[RV gamma]],GammaShape1,GammaRate1)/BinomTrials,Table3[[#This Row],[RV binom]])</f>
        <v>1</v>
      </c>
      <c r="K5965" s="1">
        <f>Table3[[#This Row],[Risk 1 Simulated occurences]]*_xlfn.LOGNORM.INV(Table3[[#This Row],[RV lognorm]],(LN(ImpLow1)+LN(ImpUp1))/2,(LN(ImpUp1)-LN(ImpLow1))/3.29)</f>
        <v>22233.137739590995</v>
      </c>
      <c r="L5965">
        <f>_xlfn.BINOM.INV(BinomTrials,_xlfn.GAMMA.INV(Table3[[#This Row],[RV gamma]],GammaShape2,GammaRate2)/BinomTrials,Table3[[#This Row],[RV binom]])</f>
        <v>0</v>
      </c>
      <c r="M5965" s="1">
        <f>Table3[[#This Row],[Risk 2 simulated occurences]]*_xlfn.LOGNORM.INV(Table3[[#This Row],[RV lognorm]],(LN(ImpLow2)+LN(ImpUp2))/2,(LN(ImpUp2)-LN(ImpLow2))/3.29)</f>
        <v>0</v>
      </c>
    </row>
    <row r="5966" spans="7:13">
      <c r="G5966">
        <v>0.37242561176997868</v>
      </c>
      <c r="H5966">
        <v>2.6786898275272409E-2</v>
      </c>
      <c r="I5966">
        <v>0.68114818478056616</v>
      </c>
      <c r="J5966">
        <f>_xlfn.BINOM.INV(BinomTrials,_xlfn.GAMMA.INV(Table3[[#This Row],[RV gamma]],GammaShape1,GammaRate1)/BinomTrials,Table3[[#This Row],[RV binom]])</f>
        <v>0</v>
      </c>
      <c r="K5966" s="1">
        <f>Table3[[#This Row],[Risk 1 Simulated occurences]]*_xlfn.LOGNORM.INV(Table3[[#This Row],[RV lognorm]],(LN(ImpLow1)+LN(ImpUp1))/2,(LN(ImpUp1)-LN(ImpLow1))/3.29)</f>
        <v>0</v>
      </c>
      <c r="L5966">
        <f>_xlfn.BINOM.INV(BinomTrials,_xlfn.GAMMA.INV(Table3[[#This Row],[RV gamma]],GammaShape2,GammaRate2)/BinomTrials,Table3[[#This Row],[RV binom]])</f>
        <v>0</v>
      </c>
      <c r="M5966" s="1">
        <f>Table3[[#This Row],[Risk 2 simulated occurences]]*_xlfn.LOGNORM.INV(Table3[[#This Row],[RV lognorm]],(LN(ImpLow2)+LN(ImpUp2))/2,(LN(ImpUp2)-LN(ImpLow2))/3.29)</f>
        <v>0</v>
      </c>
    </row>
    <row r="5967" spans="7:13">
      <c r="G5967">
        <v>0.35725701803213777</v>
      </c>
      <c r="H5967">
        <v>0.20739931250335616</v>
      </c>
      <c r="I5967">
        <v>5.7541606974574555E-2</v>
      </c>
      <c r="J5967">
        <f>_xlfn.BINOM.INV(BinomTrials,_xlfn.GAMMA.INV(Table3[[#This Row],[RV gamma]],GammaShape1,GammaRate1)/BinomTrials,Table3[[#This Row],[RV binom]])</f>
        <v>0</v>
      </c>
      <c r="K5967" s="1">
        <f>Table3[[#This Row],[Risk 1 Simulated occurences]]*_xlfn.LOGNORM.INV(Table3[[#This Row],[RV lognorm]],(LN(ImpLow1)+LN(ImpUp1))/2,(LN(ImpUp1)-LN(ImpLow1))/3.29)</f>
        <v>0</v>
      </c>
      <c r="L5967">
        <f>_xlfn.BINOM.INV(BinomTrials,_xlfn.GAMMA.INV(Table3[[#This Row],[RV gamma]],GammaShape2,GammaRate2)/BinomTrials,Table3[[#This Row],[RV binom]])</f>
        <v>0</v>
      </c>
      <c r="M5967" s="1">
        <f>Table3[[#This Row],[Risk 2 simulated occurences]]*_xlfn.LOGNORM.INV(Table3[[#This Row],[RV lognorm]],(LN(ImpLow2)+LN(ImpUp2))/2,(LN(ImpUp2)-LN(ImpLow2))/3.29)</f>
        <v>0</v>
      </c>
    </row>
    <row r="5968" spans="7:13">
      <c r="G5968">
        <v>0.418702066139645</v>
      </c>
      <c r="H5968">
        <v>0.76024524390708903</v>
      </c>
      <c r="I5968">
        <v>0.10178842167453302</v>
      </c>
      <c r="J5968">
        <f>_xlfn.BINOM.INV(BinomTrials,_xlfn.GAMMA.INV(Table3[[#This Row],[RV gamma]],GammaShape1,GammaRate1)/BinomTrials,Table3[[#This Row],[RV binom]])</f>
        <v>1</v>
      </c>
      <c r="K5968" s="1">
        <f>Table3[[#This Row],[Risk 1 Simulated occurences]]*_xlfn.LOGNORM.INV(Table3[[#This Row],[RV lognorm]],(LN(ImpLow1)+LN(ImpUp1))/2,(LN(ImpUp1)-LN(ImpLow1))/3.29)</f>
        <v>12988.173352932416</v>
      </c>
      <c r="L5968">
        <f>_xlfn.BINOM.INV(BinomTrials,_xlfn.GAMMA.INV(Table3[[#This Row],[RV gamma]],GammaShape2,GammaRate2)/BinomTrials,Table3[[#This Row],[RV binom]])</f>
        <v>0</v>
      </c>
      <c r="M5968" s="1">
        <f>Table3[[#This Row],[Risk 2 simulated occurences]]*_xlfn.LOGNORM.INV(Table3[[#This Row],[RV lognorm]],(LN(ImpLow2)+LN(ImpUp2))/2,(LN(ImpUp2)-LN(ImpLow2))/3.29)</f>
        <v>0</v>
      </c>
    </row>
    <row r="5969" spans="7:13">
      <c r="G5969">
        <v>0.12562560901307762</v>
      </c>
      <c r="H5969">
        <v>0.44181434644470657</v>
      </c>
      <c r="I5969">
        <v>0.75800308387633553</v>
      </c>
      <c r="J5969">
        <f>_xlfn.BINOM.INV(BinomTrials,_xlfn.GAMMA.INV(Table3[[#This Row],[RV gamma]],GammaShape1,GammaRate1)/BinomTrials,Table3[[#This Row],[RV binom]])</f>
        <v>0</v>
      </c>
      <c r="K5969" s="1">
        <f>Table3[[#This Row],[Risk 1 Simulated occurences]]*_xlfn.LOGNORM.INV(Table3[[#This Row],[RV lognorm]],(LN(ImpLow1)+LN(ImpUp1))/2,(LN(ImpUp1)-LN(ImpLow1))/3.29)</f>
        <v>0</v>
      </c>
      <c r="L5969">
        <f>_xlfn.BINOM.INV(BinomTrials,_xlfn.GAMMA.INV(Table3[[#This Row],[RV gamma]],GammaShape2,GammaRate2)/BinomTrials,Table3[[#This Row],[RV binom]])</f>
        <v>0</v>
      </c>
      <c r="M5969" s="1">
        <f>Table3[[#This Row],[Risk 2 simulated occurences]]*_xlfn.LOGNORM.INV(Table3[[#This Row],[RV lognorm]],(LN(ImpLow2)+LN(ImpUp2))/2,(LN(ImpUp2)-LN(ImpLow2))/3.29)</f>
        <v>0</v>
      </c>
    </row>
    <row r="5970" spans="7:13">
      <c r="G5970">
        <v>0.38961068279557426</v>
      </c>
      <c r="H5970">
        <v>0.57372069618372279</v>
      </c>
      <c r="I5970">
        <v>0.75783070957187126</v>
      </c>
      <c r="J5970">
        <f>_xlfn.BINOM.INV(BinomTrials,_xlfn.GAMMA.INV(Table3[[#This Row],[RV gamma]],GammaShape1,GammaRate1)/BinomTrials,Table3[[#This Row],[RV binom]])</f>
        <v>0</v>
      </c>
      <c r="K5970" s="1">
        <f>Table3[[#This Row],[Risk 1 Simulated occurences]]*_xlfn.LOGNORM.INV(Table3[[#This Row],[RV lognorm]],(LN(ImpLow1)+LN(ImpUp1))/2,(LN(ImpUp1)-LN(ImpLow1))/3.29)</f>
        <v>0</v>
      </c>
      <c r="L5970">
        <f>_xlfn.BINOM.INV(BinomTrials,_xlfn.GAMMA.INV(Table3[[#This Row],[RV gamma]],GammaShape2,GammaRate2)/BinomTrials,Table3[[#This Row],[RV binom]])</f>
        <v>0</v>
      </c>
      <c r="M5970" s="1">
        <f>Table3[[#This Row],[Risk 2 simulated occurences]]*_xlfn.LOGNORM.INV(Table3[[#This Row],[RV lognorm]],(LN(ImpLow2)+LN(ImpUp2))/2,(LN(ImpUp2)-LN(ImpLow2))/3.29)</f>
        <v>0</v>
      </c>
    </row>
    <row r="5971" spans="7:13">
      <c r="G5971">
        <v>0.18674574521684356</v>
      </c>
      <c r="H5971">
        <v>0.52374075982893853</v>
      </c>
      <c r="I5971">
        <v>0.86073577444103355</v>
      </c>
      <c r="J5971">
        <f>_xlfn.BINOM.INV(BinomTrials,_xlfn.GAMMA.INV(Table3[[#This Row],[RV gamma]],GammaShape1,GammaRate1)/BinomTrials,Table3[[#This Row],[RV binom]])</f>
        <v>0</v>
      </c>
      <c r="K5971" s="1">
        <f>Table3[[#This Row],[Risk 1 Simulated occurences]]*_xlfn.LOGNORM.INV(Table3[[#This Row],[RV lognorm]],(LN(ImpLow1)+LN(ImpUp1))/2,(LN(ImpUp1)-LN(ImpLow1))/3.29)</f>
        <v>0</v>
      </c>
      <c r="L5971">
        <f>_xlfn.BINOM.INV(BinomTrials,_xlfn.GAMMA.INV(Table3[[#This Row],[RV gamma]],GammaShape2,GammaRate2)/BinomTrials,Table3[[#This Row],[RV binom]])</f>
        <v>0</v>
      </c>
      <c r="M5971" s="1">
        <f>Table3[[#This Row],[Risk 2 simulated occurences]]*_xlfn.LOGNORM.INV(Table3[[#This Row],[RV lognorm]],(LN(ImpLow2)+LN(ImpUp2))/2,(LN(ImpUp2)-LN(ImpLow2))/3.29)</f>
        <v>0</v>
      </c>
    </row>
    <row r="5972" spans="7:13">
      <c r="G5972">
        <v>0.63573985948960288</v>
      </c>
      <c r="H5972">
        <v>0.51095044496979114</v>
      </c>
      <c r="I5972">
        <v>0.38616103044997951</v>
      </c>
      <c r="J5972">
        <f>_xlfn.BINOM.INV(BinomTrials,_xlfn.GAMMA.INV(Table3[[#This Row],[RV gamma]],GammaShape1,GammaRate1)/BinomTrials,Table3[[#This Row],[RV binom]])</f>
        <v>0</v>
      </c>
      <c r="K5972" s="1">
        <f>Table3[[#This Row],[Risk 1 Simulated occurences]]*_xlfn.LOGNORM.INV(Table3[[#This Row],[RV lognorm]],(LN(ImpLow1)+LN(ImpUp1))/2,(LN(ImpUp1)-LN(ImpLow1))/3.29)</f>
        <v>0</v>
      </c>
      <c r="L5972">
        <f>_xlfn.BINOM.INV(BinomTrials,_xlfn.GAMMA.INV(Table3[[#This Row],[RV gamma]],GammaShape2,GammaRate2)/BinomTrials,Table3[[#This Row],[RV binom]])</f>
        <v>0</v>
      </c>
      <c r="M5972" s="1">
        <f>Table3[[#This Row],[Risk 2 simulated occurences]]*_xlfn.LOGNORM.INV(Table3[[#This Row],[RV lognorm]],(LN(ImpLow2)+LN(ImpUp2))/2,(LN(ImpUp2)-LN(ImpLow2))/3.29)</f>
        <v>0</v>
      </c>
    </row>
    <row r="5973" spans="7:13">
      <c r="G5973">
        <v>0.87981844175598511</v>
      </c>
      <c r="H5973">
        <v>0.5441286072806123</v>
      </c>
      <c r="I5973">
        <v>0.20843877280523943</v>
      </c>
      <c r="J5973">
        <f>_xlfn.BINOM.INV(BinomTrials,_xlfn.GAMMA.INV(Table3[[#This Row],[RV gamma]],GammaShape1,GammaRate1)/BinomTrials,Table3[[#This Row],[RV binom]])</f>
        <v>1</v>
      </c>
      <c r="K5973" s="1">
        <f>Table3[[#This Row],[Risk 1 Simulated occurences]]*_xlfn.LOGNORM.INV(Table3[[#This Row],[RV lognorm]],(LN(ImpLow1)+LN(ImpUp1))/2,(LN(ImpUp1)-LN(ImpLow1))/3.29)</f>
        <v>17915.832614322084</v>
      </c>
      <c r="L5973">
        <f>_xlfn.BINOM.INV(BinomTrials,_xlfn.GAMMA.INV(Table3[[#This Row],[RV gamma]],GammaShape2,GammaRate2)/BinomTrials,Table3[[#This Row],[RV binom]])</f>
        <v>0</v>
      </c>
      <c r="M5973" s="1">
        <f>Table3[[#This Row],[Risk 2 simulated occurences]]*_xlfn.LOGNORM.INV(Table3[[#This Row],[RV lognorm]],(LN(ImpLow2)+LN(ImpUp2))/2,(LN(ImpUp2)-LN(ImpLow2))/3.29)</f>
        <v>0</v>
      </c>
    </row>
    <row r="5974" spans="7:13">
      <c r="G5974">
        <v>0.10855059284183689</v>
      </c>
      <c r="H5974">
        <v>0.16950256525050036</v>
      </c>
      <c r="I5974">
        <v>0.23045453765916385</v>
      </c>
      <c r="J5974">
        <f>_xlfn.BINOM.INV(BinomTrials,_xlfn.GAMMA.INV(Table3[[#This Row],[RV gamma]],GammaShape1,GammaRate1)/BinomTrials,Table3[[#This Row],[RV binom]])</f>
        <v>0</v>
      </c>
      <c r="K5974" s="1">
        <f>Table3[[#This Row],[Risk 1 Simulated occurences]]*_xlfn.LOGNORM.INV(Table3[[#This Row],[RV lognorm]],(LN(ImpLow1)+LN(ImpUp1))/2,(LN(ImpUp1)-LN(ImpLow1))/3.29)</f>
        <v>0</v>
      </c>
      <c r="L5974">
        <f>_xlfn.BINOM.INV(BinomTrials,_xlfn.GAMMA.INV(Table3[[#This Row],[RV gamma]],GammaShape2,GammaRate2)/BinomTrials,Table3[[#This Row],[RV binom]])</f>
        <v>0</v>
      </c>
      <c r="M5974" s="1">
        <f>Table3[[#This Row],[Risk 2 simulated occurences]]*_xlfn.LOGNORM.INV(Table3[[#This Row],[RV lognorm]],(LN(ImpLow2)+LN(ImpUp2))/2,(LN(ImpUp2)-LN(ImpLow2))/3.29)</f>
        <v>0</v>
      </c>
    </row>
    <row r="5975" spans="7:13">
      <c r="G5975">
        <v>0.4098138927527768</v>
      </c>
      <c r="H5975">
        <v>0.82961416515969399</v>
      </c>
      <c r="I5975">
        <v>0.24941443756661119</v>
      </c>
      <c r="J5975">
        <f>_xlfn.BINOM.INV(BinomTrials,_xlfn.GAMMA.INV(Table3[[#This Row],[RV gamma]],GammaShape1,GammaRate1)/BinomTrials,Table3[[#This Row],[RV binom]])</f>
        <v>1</v>
      </c>
      <c r="K5975" s="1">
        <f>Table3[[#This Row],[Risk 1 Simulated occurences]]*_xlfn.LOGNORM.INV(Table3[[#This Row],[RV lognorm]],(LN(ImpLow1)+LN(ImpUp1))/2,(LN(ImpUp1)-LN(ImpLow1))/3.29)</f>
        <v>19698.242620330129</v>
      </c>
      <c r="L5975">
        <f>_xlfn.BINOM.INV(BinomTrials,_xlfn.GAMMA.INV(Table3[[#This Row],[RV gamma]],GammaShape2,GammaRate2)/BinomTrials,Table3[[#This Row],[RV binom]])</f>
        <v>0</v>
      </c>
      <c r="M5975" s="1">
        <f>Table3[[#This Row],[Risk 2 simulated occurences]]*_xlfn.LOGNORM.INV(Table3[[#This Row],[RV lognorm]],(LN(ImpLow2)+LN(ImpUp2))/2,(LN(ImpUp2)-LN(ImpLow2))/3.29)</f>
        <v>0</v>
      </c>
    </row>
    <row r="5976" spans="7:13">
      <c r="G5976">
        <v>0.74209549591974144</v>
      </c>
      <c r="H5976">
        <v>0.3252738389769913</v>
      </c>
      <c r="I5976">
        <v>0.90845218203424116</v>
      </c>
      <c r="J5976">
        <f>_xlfn.BINOM.INV(BinomTrials,_xlfn.GAMMA.INV(Table3[[#This Row],[RV gamma]],GammaShape1,GammaRate1)/BinomTrials,Table3[[#This Row],[RV binom]])</f>
        <v>0</v>
      </c>
      <c r="K5976" s="1">
        <f>Table3[[#This Row],[Risk 1 Simulated occurences]]*_xlfn.LOGNORM.INV(Table3[[#This Row],[RV lognorm]],(LN(ImpLow1)+LN(ImpUp1))/2,(LN(ImpUp1)-LN(ImpLow1))/3.29)</f>
        <v>0</v>
      </c>
      <c r="L5976">
        <f>_xlfn.BINOM.INV(BinomTrials,_xlfn.GAMMA.INV(Table3[[#This Row],[RV gamma]],GammaShape2,GammaRate2)/BinomTrials,Table3[[#This Row],[RV binom]])</f>
        <v>0</v>
      </c>
      <c r="M5976" s="1">
        <f>Table3[[#This Row],[Risk 2 simulated occurences]]*_xlfn.LOGNORM.INV(Table3[[#This Row],[RV lognorm]],(LN(ImpLow2)+LN(ImpUp2))/2,(LN(ImpUp2)-LN(ImpLow2))/3.29)</f>
        <v>0</v>
      </c>
    </row>
    <row r="5977" spans="7:13">
      <c r="G5977">
        <v>0.39899992309464138</v>
      </c>
      <c r="H5977">
        <v>0.87741168629257549</v>
      </c>
      <c r="I5977">
        <v>0.35582344949050965</v>
      </c>
      <c r="J5977">
        <f>_xlfn.BINOM.INV(BinomTrials,_xlfn.GAMMA.INV(Table3[[#This Row],[RV gamma]],GammaShape1,GammaRate1)/BinomTrials,Table3[[#This Row],[RV binom]])</f>
        <v>1</v>
      </c>
      <c r="K5977" s="1">
        <f>Table3[[#This Row],[Risk 1 Simulated occurences]]*_xlfn.LOGNORM.INV(Table3[[#This Row],[RV lognorm]],(LN(ImpLow1)+LN(ImpUp1))/2,(LN(ImpUp1)-LN(ImpLow1))/3.29)</f>
        <v>24414.388352645994</v>
      </c>
      <c r="L5977">
        <f>_xlfn.BINOM.INV(BinomTrials,_xlfn.GAMMA.INV(Table3[[#This Row],[RV gamma]],GammaShape2,GammaRate2)/BinomTrials,Table3[[#This Row],[RV binom]])</f>
        <v>1</v>
      </c>
      <c r="M5977" s="1">
        <f>Table3[[#This Row],[Risk 2 simulated occurences]]*_xlfn.LOGNORM.INV(Table3[[#This Row],[RV lognorm]],(LN(ImpLow2)+LN(ImpUp2))/2,(LN(ImpUp2)-LN(ImpLow2))/3.29)</f>
        <v>2441438.8352646003</v>
      </c>
    </row>
    <row r="5978" spans="7:13">
      <c r="G5978">
        <v>0.99170745163769813</v>
      </c>
      <c r="H5978">
        <v>0.65821151931686861</v>
      </c>
      <c r="I5978">
        <v>0.3247155869960392</v>
      </c>
      <c r="J5978">
        <f>_xlfn.BINOM.INV(BinomTrials,_xlfn.GAMMA.INV(Table3[[#This Row],[RV gamma]],GammaShape1,GammaRate1)/BinomTrials,Table3[[#This Row],[RV binom]])</f>
        <v>1</v>
      </c>
      <c r="K5978" s="1">
        <f>Table3[[#This Row],[Risk 1 Simulated occurences]]*_xlfn.LOGNORM.INV(Table3[[#This Row],[RV lognorm]],(LN(ImpLow1)+LN(ImpUp1))/2,(LN(ImpUp1)-LN(ImpLow1))/3.29)</f>
        <v>23005.841797735458</v>
      </c>
      <c r="L5978">
        <f>_xlfn.BINOM.INV(BinomTrials,_xlfn.GAMMA.INV(Table3[[#This Row],[RV gamma]],GammaShape2,GammaRate2)/BinomTrials,Table3[[#This Row],[RV binom]])</f>
        <v>0</v>
      </c>
      <c r="M5978" s="1">
        <f>Table3[[#This Row],[Risk 2 simulated occurences]]*_xlfn.LOGNORM.INV(Table3[[#This Row],[RV lognorm]],(LN(ImpLow2)+LN(ImpUp2))/2,(LN(ImpUp2)-LN(ImpLow2))/3.29)</f>
        <v>0</v>
      </c>
    </row>
    <row r="5979" spans="7:13">
      <c r="G5979">
        <v>0.62713967479166555</v>
      </c>
      <c r="H5979">
        <v>0.56100515861111</v>
      </c>
      <c r="I5979">
        <v>0.49487064243055445</v>
      </c>
      <c r="J5979">
        <f>_xlfn.BINOM.INV(BinomTrials,_xlfn.GAMMA.INV(Table3[[#This Row],[RV gamma]],GammaShape1,GammaRate1)/BinomTrials,Table3[[#This Row],[RV binom]])</f>
        <v>0</v>
      </c>
      <c r="K5979" s="1">
        <f>Table3[[#This Row],[Risk 1 Simulated occurences]]*_xlfn.LOGNORM.INV(Table3[[#This Row],[RV lognorm]],(LN(ImpLow1)+LN(ImpUp1))/2,(LN(ImpUp1)-LN(ImpLow1))/3.29)</f>
        <v>0</v>
      </c>
      <c r="L5979">
        <f>_xlfn.BINOM.INV(BinomTrials,_xlfn.GAMMA.INV(Table3[[#This Row],[RV gamma]],GammaShape2,GammaRate2)/BinomTrials,Table3[[#This Row],[RV binom]])</f>
        <v>0</v>
      </c>
      <c r="M5979" s="1">
        <f>Table3[[#This Row],[Risk 2 simulated occurences]]*_xlfn.LOGNORM.INV(Table3[[#This Row],[RV lognorm]],(LN(ImpLow2)+LN(ImpUp2))/2,(LN(ImpUp2)-LN(ImpLow2))/3.29)</f>
        <v>0</v>
      </c>
    </row>
    <row r="5980" spans="7:13">
      <c r="G5980">
        <v>0.33651422352367744</v>
      </c>
      <c r="H5980">
        <v>0.81370077692610243</v>
      </c>
      <c r="I5980">
        <v>0.29088733032852754</v>
      </c>
      <c r="J5980">
        <f>_xlfn.BINOM.INV(BinomTrials,_xlfn.GAMMA.INV(Table3[[#This Row],[RV gamma]],GammaShape1,GammaRate1)/BinomTrials,Table3[[#This Row],[RV binom]])</f>
        <v>1</v>
      </c>
      <c r="K5980" s="1">
        <f>Table3[[#This Row],[Risk 1 Simulated occurences]]*_xlfn.LOGNORM.INV(Table3[[#This Row],[RV lognorm]],(LN(ImpLow1)+LN(ImpUp1))/2,(LN(ImpUp1)-LN(ImpLow1))/3.29)</f>
        <v>21507.27089246254</v>
      </c>
      <c r="L5980">
        <f>_xlfn.BINOM.INV(BinomTrials,_xlfn.GAMMA.INV(Table3[[#This Row],[RV gamma]],GammaShape2,GammaRate2)/BinomTrials,Table3[[#This Row],[RV binom]])</f>
        <v>0</v>
      </c>
      <c r="M5980" s="1">
        <f>Table3[[#This Row],[Risk 2 simulated occurences]]*_xlfn.LOGNORM.INV(Table3[[#This Row],[RV lognorm]],(LN(ImpLow2)+LN(ImpUp2))/2,(LN(ImpUp2)-LN(ImpLow2))/3.29)</f>
        <v>0</v>
      </c>
    </row>
    <row r="5981" spans="7:13">
      <c r="G5981">
        <v>0.79455476244657985</v>
      </c>
      <c r="H5981">
        <v>0.86895779700435594</v>
      </c>
      <c r="I5981">
        <v>0.94336083156213202</v>
      </c>
      <c r="J5981">
        <f>_xlfn.BINOM.INV(BinomTrials,_xlfn.GAMMA.INV(Table3[[#This Row],[RV gamma]],GammaShape1,GammaRate1)/BinomTrials,Table3[[#This Row],[RV binom]])</f>
        <v>1</v>
      </c>
      <c r="K5981" s="1">
        <f>Table3[[#This Row],[Risk 1 Simulated occurences]]*_xlfn.LOGNORM.INV(Table3[[#This Row],[RV lognorm]],(LN(ImpLow1)+LN(ImpUp1))/2,(LN(ImpUp1)-LN(ImpLow1))/3.29)</f>
        <v>95795.691902917664</v>
      </c>
      <c r="L5981">
        <f>_xlfn.BINOM.INV(BinomTrials,_xlfn.GAMMA.INV(Table3[[#This Row],[RV gamma]],GammaShape2,GammaRate2)/BinomTrials,Table3[[#This Row],[RV binom]])</f>
        <v>1</v>
      </c>
      <c r="M5981" s="1">
        <f>Table3[[#This Row],[Risk 2 simulated occurences]]*_xlfn.LOGNORM.INV(Table3[[#This Row],[RV lognorm]],(LN(ImpLow2)+LN(ImpUp2))/2,(LN(ImpUp2)-LN(ImpLow2))/3.29)</f>
        <v>9579569.1902917698</v>
      </c>
    </row>
    <row r="5982" spans="7:13">
      <c r="G5982">
        <v>8.1892439668016709E-2</v>
      </c>
      <c r="H5982">
        <v>0.57369425221052683</v>
      </c>
      <c r="I5982">
        <v>6.5496064753036973E-2</v>
      </c>
      <c r="J5982">
        <f>_xlfn.BINOM.INV(BinomTrials,_xlfn.GAMMA.INV(Table3[[#This Row],[RV gamma]],GammaShape1,GammaRate1)/BinomTrials,Table3[[#This Row],[RV binom]])</f>
        <v>0</v>
      </c>
      <c r="K5982" s="1">
        <f>Table3[[#This Row],[Risk 1 Simulated occurences]]*_xlfn.LOGNORM.INV(Table3[[#This Row],[RV lognorm]],(LN(ImpLow1)+LN(ImpUp1))/2,(LN(ImpUp1)-LN(ImpLow1))/3.29)</f>
        <v>0</v>
      </c>
      <c r="L5982">
        <f>_xlfn.BINOM.INV(BinomTrials,_xlfn.GAMMA.INV(Table3[[#This Row],[RV gamma]],GammaShape2,GammaRate2)/BinomTrials,Table3[[#This Row],[RV binom]])</f>
        <v>0</v>
      </c>
      <c r="M5982" s="1">
        <f>Table3[[#This Row],[Risk 2 simulated occurences]]*_xlfn.LOGNORM.INV(Table3[[#This Row],[RV lognorm]],(LN(ImpLow2)+LN(ImpUp2))/2,(LN(ImpUp2)-LN(ImpLow2))/3.29)</f>
        <v>0</v>
      </c>
    </row>
    <row r="5983" spans="7:13">
      <c r="G5983">
        <v>0.36623350035689467</v>
      </c>
      <c r="H5983">
        <v>7.9296902324676941E-2</v>
      </c>
      <c r="I5983">
        <v>0.79236030429245918</v>
      </c>
      <c r="J5983">
        <f>_xlfn.BINOM.INV(BinomTrials,_xlfn.GAMMA.INV(Table3[[#This Row],[RV gamma]],GammaShape1,GammaRate1)/BinomTrials,Table3[[#This Row],[RV binom]])</f>
        <v>0</v>
      </c>
      <c r="K5983" s="1">
        <f>Table3[[#This Row],[Risk 1 Simulated occurences]]*_xlfn.LOGNORM.INV(Table3[[#This Row],[RV lognorm]],(LN(ImpLow1)+LN(ImpUp1))/2,(LN(ImpUp1)-LN(ImpLow1))/3.29)</f>
        <v>0</v>
      </c>
      <c r="L5983">
        <f>_xlfn.BINOM.INV(BinomTrials,_xlfn.GAMMA.INV(Table3[[#This Row],[RV gamma]],GammaShape2,GammaRate2)/BinomTrials,Table3[[#This Row],[RV binom]])</f>
        <v>0</v>
      </c>
      <c r="M5983" s="1">
        <f>Table3[[#This Row],[Risk 2 simulated occurences]]*_xlfn.LOGNORM.INV(Table3[[#This Row],[RV lognorm]],(LN(ImpLow2)+LN(ImpUp2))/2,(LN(ImpUp2)-LN(ImpLow2))/3.29)</f>
        <v>0</v>
      </c>
    </row>
    <row r="5984" spans="7:13">
      <c r="G5984">
        <v>0.28644049832897284</v>
      </c>
      <c r="H5984">
        <v>0.74303737084522725</v>
      </c>
      <c r="I5984">
        <v>0.19963424336148158</v>
      </c>
      <c r="J5984">
        <f>_xlfn.BINOM.INV(BinomTrials,_xlfn.GAMMA.INV(Table3[[#This Row],[RV gamma]],GammaShape1,GammaRate1)/BinomTrials,Table3[[#This Row],[RV binom]])</f>
        <v>1</v>
      </c>
      <c r="K5984" s="1">
        <f>Table3[[#This Row],[Risk 1 Simulated occurences]]*_xlfn.LOGNORM.INV(Table3[[#This Row],[RV lognorm]],(LN(ImpLow1)+LN(ImpUp1))/2,(LN(ImpUp1)-LN(ImpLow1))/3.29)</f>
        <v>17530.35692662232</v>
      </c>
      <c r="L5984">
        <f>_xlfn.BINOM.INV(BinomTrials,_xlfn.GAMMA.INV(Table3[[#This Row],[RV gamma]],GammaShape2,GammaRate2)/BinomTrials,Table3[[#This Row],[RV binom]])</f>
        <v>0</v>
      </c>
      <c r="M5984" s="1">
        <f>Table3[[#This Row],[Risk 2 simulated occurences]]*_xlfn.LOGNORM.INV(Table3[[#This Row],[RV lognorm]],(LN(ImpLow2)+LN(ImpUp2))/2,(LN(ImpUp2)-LN(ImpLow2))/3.29)</f>
        <v>0</v>
      </c>
    </row>
    <row r="5985" spans="7:13">
      <c r="G5985">
        <v>0.20545541504652026</v>
      </c>
      <c r="H5985">
        <v>0.22909179573370694</v>
      </c>
      <c r="I5985">
        <v>0.25272817642089362</v>
      </c>
      <c r="J5985">
        <f>_xlfn.BINOM.INV(BinomTrials,_xlfn.GAMMA.INV(Table3[[#This Row],[RV gamma]],GammaShape1,GammaRate1)/BinomTrials,Table3[[#This Row],[RV binom]])</f>
        <v>0</v>
      </c>
      <c r="K5985" s="1">
        <f>Table3[[#This Row],[Risk 1 Simulated occurences]]*_xlfn.LOGNORM.INV(Table3[[#This Row],[RV lognorm]],(LN(ImpLow1)+LN(ImpUp1))/2,(LN(ImpUp1)-LN(ImpLow1))/3.29)</f>
        <v>0</v>
      </c>
      <c r="L5985">
        <f>_xlfn.BINOM.INV(BinomTrials,_xlfn.GAMMA.INV(Table3[[#This Row],[RV gamma]],GammaShape2,GammaRate2)/BinomTrials,Table3[[#This Row],[RV binom]])</f>
        <v>0</v>
      </c>
      <c r="M5985" s="1">
        <f>Table3[[#This Row],[Risk 2 simulated occurences]]*_xlfn.LOGNORM.INV(Table3[[#This Row],[RV lognorm]],(LN(ImpLow2)+LN(ImpUp2))/2,(LN(ImpUp2)-LN(ImpLow2))/3.29)</f>
        <v>0</v>
      </c>
    </row>
    <row r="5986" spans="7:13">
      <c r="G5986">
        <v>8.9160686865989436E-2</v>
      </c>
      <c r="H5986">
        <v>0.34581089641238139</v>
      </c>
      <c r="I5986">
        <v>0.60246110595877334</v>
      </c>
      <c r="J5986">
        <f>_xlfn.BINOM.INV(BinomTrials,_xlfn.GAMMA.INV(Table3[[#This Row],[RV gamma]],GammaShape1,GammaRate1)/BinomTrials,Table3[[#This Row],[RV binom]])</f>
        <v>0</v>
      </c>
      <c r="K5986" s="1">
        <f>Table3[[#This Row],[Risk 1 Simulated occurences]]*_xlfn.LOGNORM.INV(Table3[[#This Row],[RV lognorm]],(LN(ImpLow1)+LN(ImpUp1))/2,(LN(ImpUp1)-LN(ImpLow1))/3.29)</f>
        <v>0</v>
      </c>
      <c r="L5986">
        <f>_xlfn.BINOM.INV(BinomTrials,_xlfn.GAMMA.INV(Table3[[#This Row],[RV gamma]],GammaShape2,GammaRate2)/BinomTrials,Table3[[#This Row],[RV binom]])</f>
        <v>0</v>
      </c>
      <c r="M5986" s="1">
        <f>Table3[[#This Row],[Risk 2 simulated occurences]]*_xlfn.LOGNORM.INV(Table3[[#This Row],[RV lognorm]],(LN(ImpLow2)+LN(ImpUp2))/2,(LN(ImpUp2)-LN(ImpLow2))/3.29)</f>
        <v>0</v>
      </c>
    </row>
    <row r="5987" spans="7:13">
      <c r="G5987">
        <v>0.52366415668449562</v>
      </c>
      <c r="H5987">
        <v>4.3736002893995492E-2</v>
      </c>
      <c r="I5987">
        <v>0.56380784910349546</v>
      </c>
      <c r="J5987">
        <f>_xlfn.BINOM.INV(BinomTrials,_xlfn.GAMMA.INV(Table3[[#This Row],[RV gamma]],GammaShape1,GammaRate1)/BinomTrials,Table3[[#This Row],[RV binom]])</f>
        <v>0</v>
      </c>
      <c r="K5987" s="1">
        <f>Table3[[#This Row],[Risk 1 Simulated occurences]]*_xlfn.LOGNORM.INV(Table3[[#This Row],[RV lognorm]],(LN(ImpLow1)+LN(ImpUp1))/2,(LN(ImpUp1)-LN(ImpLow1))/3.29)</f>
        <v>0</v>
      </c>
      <c r="L5987">
        <f>_xlfn.BINOM.INV(BinomTrials,_xlfn.GAMMA.INV(Table3[[#This Row],[RV gamma]],GammaShape2,GammaRate2)/BinomTrials,Table3[[#This Row],[RV binom]])</f>
        <v>0</v>
      </c>
      <c r="M5987" s="1">
        <f>Table3[[#This Row],[Risk 2 simulated occurences]]*_xlfn.LOGNORM.INV(Table3[[#This Row],[RV lognorm]],(LN(ImpLow2)+LN(ImpUp2))/2,(LN(ImpUp2)-LN(ImpLow2))/3.29)</f>
        <v>0</v>
      </c>
    </row>
    <row r="5988" spans="7:13">
      <c r="G5988">
        <v>0.22348139631724051</v>
      </c>
      <c r="H5988">
        <v>7.1000639382284431E-2</v>
      </c>
      <c r="I5988">
        <v>0.91851988244732841</v>
      </c>
      <c r="J5988">
        <f>_xlfn.BINOM.INV(BinomTrials,_xlfn.GAMMA.INV(Table3[[#This Row],[RV gamma]],GammaShape1,GammaRate1)/BinomTrials,Table3[[#This Row],[RV binom]])</f>
        <v>0</v>
      </c>
      <c r="K5988" s="1">
        <f>Table3[[#This Row],[Risk 1 Simulated occurences]]*_xlfn.LOGNORM.INV(Table3[[#This Row],[RV lognorm]],(LN(ImpLow1)+LN(ImpUp1))/2,(LN(ImpUp1)-LN(ImpLow1))/3.29)</f>
        <v>0</v>
      </c>
      <c r="L5988">
        <f>_xlfn.BINOM.INV(BinomTrials,_xlfn.GAMMA.INV(Table3[[#This Row],[RV gamma]],GammaShape2,GammaRate2)/BinomTrials,Table3[[#This Row],[RV binom]])</f>
        <v>0</v>
      </c>
      <c r="M5988" s="1">
        <f>Table3[[#This Row],[Risk 2 simulated occurences]]*_xlfn.LOGNORM.INV(Table3[[#This Row],[RV lognorm]],(LN(ImpLow2)+LN(ImpUp2))/2,(LN(ImpUp2)-LN(ImpLow2))/3.29)</f>
        <v>0</v>
      </c>
    </row>
    <row r="5989" spans="7:13">
      <c r="G5989">
        <v>5.1827903861099811E-2</v>
      </c>
      <c r="H5989">
        <v>0.30774609805445469</v>
      </c>
      <c r="I5989">
        <v>0.56366429224780956</v>
      </c>
      <c r="J5989">
        <f>_xlfn.BINOM.INV(BinomTrials,_xlfn.GAMMA.INV(Table3[[#This Row],[RV gamma]],GammaShape1,GammaRate1)/BinomTrials,Table3[[#This Row],[RV binom]])</f>
        <v>0</v>
      </c>
      <c r="K5989" s="1">
        <f>Table3[[#This Row],[Risk 1 Simulated occurences]]*_xlfn.LOGNORM.INV(Table3[[#This Row],[RV lognorm]],(LN(ImpLow1)+LN(ImpUp1))/2,(LN(ImpUp1)-LN(ImpLow1))/3.29)</f>
        <v>0</v>
      </c>
      <c r="L5989">
        <f>_xlfn.BINOM.INV(BinomTrials,_xlfn.GAMMA.INV(Table3[[#This Row],[RV gamma]],GammaShape2,GammaRate2)/BinomTrials,Table3[[#This Row],[RV binom]])</f>
        <v>0</v>
      </c>
      <c r="M5989" s="1">
        <f>Table3[[#This Row],[Risk 2 simulated occurences]]*_xlfn.LOGNORM.INV(Table3[[#This Row],[RV lognorm]],(LN(ImpLow2)+LN(ImpUp2))/2,(LN(ImpUp2)-LN(ImpLow2))/3.29)</f>
        <v>0</v>
      </c>
    </row>
    <row r="5990" spans="7:13">
      <c r="G5990">
        <v>7.158019350449564E-2</v>
      </c>
      <c r="H5990">
        <v>0.28867000122027003</v>
      </c>
      <c r="I5990">
        <v>0.50575980893604444</v>
      </c>
      <c r="J5990">
        <f>_xlfn.BINOM.INV(BinomTrials,_xlfn.GAMMA.INV(Table3[[#This Row],[RV gamma]],GammaShape1,GammaRate1)/BinomTrials,Table3[[#This Row],[RV binom]])</f>
        <v>0</v>
      </c>
      <c r="K5990" s="1">
        <f>Table3[[#This Row],[Risk 1 Simulated occurences]]*_xlfn.LOGNORM.INV(Table3[[#This Row],[RV lognorm]],(LN(ImpLow1)+LN(ImpUp1))/2,(LN(ImpUp1)-LN(ImpLow1))/3.29)</f>
        <v>0</v>
      </c>
      <c r="L5990">
        <f>_xlfn.BINOM.INV(BinomTrials,_xlfn.GAMMA.INV(Table3[[#This Row],[RV gamma]],GammaShape2,GammaRate2)/BinomTrials,Table3[[#This Row],[RV binom]])</f>
        <v>0</v>
      </c>
      <c r="M5990" s="1">
        <f>Table3[[#This Row],[Risk 2 simulated occurences]]*_xlfn.LOGNORM.INV(Table3[[#This Row],[RV lognorm]],(LN(ImpLow2)+LN(ImpUp2))/2,(LN(ImpUp2)-LN(ImpLow2))/3.29)</f>
        <v>0</v>
      </c>
    </row>
    <row r="5991" spans="7:13">
      <c r="G5991">
        <v>4.8312230058159787E-2</v>
      </c>
      <c r="H5991">
        <v>0.67671050907890806</v>
      </c>
      <c r="I5991">
        <v>0.30510878809965625</v>
      </c>
      <c r="J5991">
        <f>_xlfn.BINOM.INV(BinomTrials,_xlfn.GAMMA.INV(Table3[[#This Row],[RV gamma]],GammaShape1,GammaRate1)/BinomTrials,Table3[[#This Row],[RV binom]])</f>
        <v>0</v>
      </c>
      <c r="K5991" s="1">
        <f>Table3[[#This Row],[Risk 1 Simulated occurences]]*_xlfn.LOGNORM.INV(Table3[[#This Row],[RV lognorm]],(LN(ImpLow1)+LN(ImpUp1))/2,(LN(ImpUp1)-LN(ImpLow1))/3.29)</f>
        <v>0</v>
      </c>
      <c r="L5991">
        <f>_xlfn.BINOM.INV(BinomTrials,_xlfn.GAMMA.INV(Table3[[#This Row],[RV gamma]],GammaShape2,GammaRate2)/BinomTrials,Table3[[#This Row],[RV binom]])</f>
        <v>0</v>
      </c>
      <c r="M5991" s="1">
        <f>Table3[[#This Row],[Risk 2 simulated occurences]]*_xlfn.LOGNORM.INV(Table3[[#This Row],[RV lognorm]],(LN(ImpLow2)+LN(ImpUp2))/2,(LN(ImpUp2)-LN(ImpLow2))/3.29)</f>
        <v>0</v>
      </c>
    </row>
    <row r="5992" spans="7:13">
      <c r="G5992">
        <v>0.98365058749152845</v>
      </c>
      <c r="H5992">
        <v>0.47352608920704858</v>
      </c>
      <c r="I5992">
        <v>0.96340159092256872</v>
      </c>
      <c r="J5992">
        <f>_xlfn.BINOM.INV(BinomTrials,_xlfn.GAMMA.INV(Table3[[#This Row],[RV gamma]],GammaShape1,GammaRate1)/BinomTrials,Table3[[#This Row],[RV binom]])</f>
        <v>0</v>
      </c>
      <c r="K5992" s="1">
        <f>Table3[[#This Row],[Risk 1 Simulated occurences]]*_xlfn.LOGNORM.INV(Table3[[#This Row],[RV lognorm]],(LN(ImpLow1)+LN(ImpUp1))/2,(LN(ImpUp1)-LN(ImpLow1))/3.29)</f>
        <v>0</v>
      </c>
      <c r="L5992">
        <f>_xlfn.BINOM.INV(BinomTrials,_xlfn.GAMMA.INV(Table3[[#This Row],[RV gamma]],GammaShape2,GammaRate2)/BinomTrials,Table3[[#This Row],[RV binom]])</f>
        <v>0</v>
      </c>
      <c r="M5992" s="1">
        <f>Table3[[#This Row],[Risk 2 simulated occurences]]*_xlfn.LOGNORM.INV(Table3[[#This Row],[RV lognorm]],(LN(ImpLow2)+LN(ImpUp2))/2,(LN(ImpUp2)-LN(ImpLow2))/3.29)</f>
        <v>0</v>
      </c>
    </row>
    <row r="5993" spans="7:13">
      <c r="G5993">
        <v>0.21542397011789677</v>
      </c>
      <c r="H5993">
        <v>0.55298130286530656</v>
      </c>
      <c r="I5993">
        <v>0.89053863561271629</v>
      </c>
      <c r="J5993">
        <f>_xlfn.BINOM.INV(BinomTrials,_xlfn.GAMMA.INV(Table3[[#This Row],[RV gamma]],GammaShape1,GammaRate1)/BinomTrials,Table3[[#This Row],[RV binom]])</f>
        <v>0</v>
      </c>
      <c r="K5993" s="1">
        <f>Table3[[#This Row],[Risk 1 Simulated occurences]]*_xlfn.LOGNORM.INV(Table3[[#This Row],[RV lognorm]],(LN(ImpLow1)+LN(ImpUp1))/2,(LN(ImpUp1)-LN(ImpLow1))/3.29)</f>
        <v>0</v>
      </c>
      <c r="L5993">
        <f>_xlfn.BINOM.INV(BinomTrials,_xlfn.GAMMA.INV(Table3[[#This Row],[RV gamma]],GammaShape2,GammaRate2)/BinomTrials,Table3[[#This Row],[RV binom]])</f>
        <v>0</v>
      </c>
      <c r="M5993" s="1">
        <f>Table3[[#This Row],[Risk 2 simulated occurences]]*_xlfn.LOGNORM.INV(Table3[[#This Row],[RV lognorm]],(LN(ImpLow2)+LN(ImpUp2))/2,(LN(ImpUp2)-LN(ImpLow2))/3.29)</f>
        <v>0</v>
      </c>
    </row>
    <row r="5994" spans="7:13">
      <c r="G5994">
        <v>0.63066577149120429</v>
      </c>
      <c r="H5994">
        <v>0.95675725720671811</v>
      </c>
      <c r="I5994">
        <v>0.28284874292223189</v>
      </c>
      <c r="J5994">
        <f>_xlfn.BINOM.INV(BinomTrials,_xlfn.GAMMA.INV(Table3[[#This Row],[RV gamma]],GammaShape1,GammaRate1)/BinomTrials,Table3[[#This Row],[RV binom]])</f>
        <v>2</v>
      </c>
      <c r="K5994" s="1">
        <f>Table3[[#This Row],[Risk 1 Simulated occurences]]*_xlfn.LOGNORM.INV(Table3[[#This Row],[RV lognorm]],(LN(ImpLow1)+LN(ImpUp1))/2,(LN(ImpUp1)-LN(ImpLow1))/3.29)</f>
        <v>42309.751987715266</v>
      </c>
      <c r="L5994">
        <f>_xlfn.BINOM.INV(BinomTrials,_xlfn.GAMMA.INV(Table3[[#This Row],[RV gamma]],GammaShape2,GammaRate2)/BinomTrials,Table3[[#This Row],[RV binom]])</f>
        <v>1</v>
      </c>
      <c r="M5994" s="1">
        <f>Table3[[#This Row],[Risk 2 simulated occurences]]*_xlfn.LOGNORM.INV(Table3[[#This Row],[RV lognorm]],(LN(ImpLow2)+LN(ImpUp2))/2,(LN(ImpUp2)-LN(ImpLow2))/3.29)</f>
        <v>2115487.5993857644</v>
      </c>
    </row>
    <row r="5995" spans="7:13">
      <c r="G5995">
        <v>0.59962145267036815</v>
      </c>
      <c r="H5995">
        <v>0.21922187331096357</v>
      </c>
      <c r="I5995">
        <v>0.83882229395155905</v>
      </c>
      <c r="J5995">
        <f>_xlfn.BINOM.INV(BinomTrials,_xlfn.GAMMA.INV(Table3[[#This Row],[RV gamma]],GammaShape1,GammaRate1)/BinomTrials,Table3[[#This Row],[RV binom]])</f>
        <v>0</v>
      </c>
      <c r="K5995" s="1">
        <f>Table3[[#This Row],[Risk 1 Simulated occurences]]*_xlfn.LOGNORM.INV(Table3[[#This Row],[RV lognorm]],(LN(ImpLow1)+LN(ImpUp1))/2,(LN(ImpUp1)-LN(ImpLow1))/3.29)</f>
        <v>0</v>
      </c>
      <c r="L5995">
        <f>_xlfn.BINOM.INV(BinomTrials,_xlfn.GAMMA.INV(Table3[[#This Row],[RV gamma]],GammaShape2,GammaRate2)/BinomTrials,Table3[[#This Row],[RV binom]])</f>
        <v>0</v>
      </c>
      <c r="M5995" s="1">
        <f>Table3[[#This Row],[Risk 2 simulated occurences]]*_xlfn.LOGNORM.INV(Table3[[#This Row],[RV lognorm]],(LN(ImpLow2)+LN(ImpUp2))/2,(LN(ImpUp2)-LN(ImpLow2))/3.29)</f>
        <v>0</v>
      </c>
    </row>
    <row r="5996" spans="7:13">
      <c r="G5996">
        <v>0.83775503087684278</v>
      </c>
      <c r="H5996">
        <v>0.46202473736462402</v>
      </c>
      <c r="I5996">
        <v>8.629444385240527E-2</v>
      </c>
      <c r="J5996">
        <f>_xlfn.BINOM.INV(BinomTrials,_xlfn.GAMMA.INV(Table3[[#This Row],[RV gamma]],GammaShape1,GammaRate1)/BinomTrials,Table3[[#This Row],[RV binom]])</f>
        <v>0</v>
      </c>
      <c r="K5996" s="1">
        <f>Table3[[#This Row],[Risk 1 Simulated occurences]]*_xlfn.LOGNORM.INV(Table3[[#This Row],[RV lognorm]],(LN(ImpLow1)+LN(ImpUp1))/2,(LN(ImpUp1)-LN(ImpLow1))/3.29)</f>
        <v>0</v>
      </c>
      <c r="L5996">
        <f>_xlfn.BINOM.INV(BinomTrials,_xlfn.GAMMA.INV(Table3[[#This Row],[RV gamma]],GammaShape2,GammaRate2)/BinomTrials,Table3[[#This Row],[RV binom]])</f>
        <v>0</v>
      </c>
      <c r="M5996" s="1">
        <f>Table3[[#This Row],[Risk 2 simulated occurences]]*_xlfn.LOGNORM.INV(Table3[[#This Row],[RV lognorm]],(LN(ImpLow2)+LN(ImpUp2))/2,(LN(ImpUp2)-LN(ImpLow2))/3.29)</f>
        <v>0</v>
      </c>
    </row>
    <row r="5997" spans="7:13">
      <c r="G5997">
        <v>0.1488039470970649</v>
      </c>
      <c r="H5997">
        <v>0.24976088723622303</v>
      </c>
      <c r="I5997">
        <v>0.35071782737538115</v>
      </c>
      <c r="J5997">
        <f>_xlfn.BINOM.INV(BinomTrials,_xlfn.GAMMA.INV(Table3[[#This Row],[RV gamma]],GammaShape1,GammaRate1)/BinomTrials,Table3[[#This Row],[RV binom]])</f>
        <v>0</v>
      </c>
      <c r="K5997" s="1">
        <f>Table3[[#This Row],[Risk 1 Simulated occurences]]*_xlfn.LOGNORM.INV(Table3[[#This Row],[RV lognorm]],(LN(ImpLow1)+LN(ImpUp1))/2,(LN(ImpUp1)-LN(ImpLow1))/3.29)</f>
        <v>0</v>
      </c>
      <c r="L5997">
        <f>_xlfn.BINOM.INV(BinomTrials,_xlfn.GAMMA.INV(Table3[[#This Row],[RV gamma]],GammaShape2,GammaRate2)/BinomTrials,Table3[[#This Row],[RV binom]])</f>
        <v>0</v>
      </c>
      <c r="M5997" s="1">
        <f>Table3[[#This Row],[Risk 2 simulated occurences]]*_xlfn.LOGNORM.INV(Table3[[#This Row],[RV lognorm]],(LN(ImpLow2)+LN(ImpUp2))/2,(LN(ImpUp2)-LN(ImpLow2))/3.29)</f>
        <v>0</v>
      </c>
    </row>
    <row r="5998" spans="7:13">
      <c r="G5998">
        <v>0.94793886036981778</v>
      </c>
      <c r="H5998">
        <v>0.73123177920059845</v>
      </c>
      <c r="I5998">
        <v>0.51452469803137924</v>
      </c>
      <c r="J5998">
        <f>_xlfn.BINOM.INV(BinomTrials,_xlfn.GAMMA.INV(Table3[[#This Row],[RV gamma]],GammaShape1,GammaRate1)/BinomTrials,Table3[[#This Row],[RV binom]])</f>
        <v>1</v>
      </c>
      <c r="K5998" s="1">
        <f>Table3[[#This Row],[Risk 1 Simulated occurences]]*_xlfn.LOGNORM.INV(Table3[[#This Row],[RV lognorm]],(LN(ImpLow1)+LN(ImpUp1))/2,(LN(ImpUp1)-LN(ImpLow1))/3.29)</f>
        <v>32439.093765248563</v>
      </c>
      <c r="L5998">
        <f>_xlfn.BINOM.INV(BinomTrials,_xlfn.GAMMA.INV(Table3[[#This Row],[RV gamma]],GammaShape2,GammaRate2)/BinomTrials,Table3[[#This Row],[RV binom]])</f>
        <v>0</v>
      </c>
      <c r="M5998" s="1">
        <f>Table3[[#This Row],[Risk 2 simulated occurences]]*_xlfn.LOGNORM.INV(Table3[[#This Row],[RV lognorm]],(LN(ImpLow2)+LN(ImpUp2))/2,(LN(ImpUp2)-LN(ImpLow2))/3.29)</f>
        <v>0</v>
      </c>
    </row>
    <row r="5999" spans="7:13">
      <c r="G5999">
        <v>8.4262355269986364E-3</v>
      </c>
      <c r="H5999">
        <v>0.81251302445890061</v>
      </c>
      <c r="I5999">
        <v>0.6165998133908025</v>
      </c>
      <c r="J5999">
        <f>_xlfn.BINOM.INV(BinomTrials,_xlfn.GAMMA.INV(Table3[[#This Row],[RV gamma]],GammaShape1,GammaRate1)/BinomTrials,Table3[[#This Row],[RV binom]])</f>
        <v>1</v>
      </c>
      <c r="K5999" s="1">
        <f>Table3[[#This Row],[Risk 1 Simulated occurences]]*_xlfn.LOGNORM.INV(Table3[[#This Row],[RV lognorm]],(LN(ImpLow1)+LN(ImpUp1))/2,(LN(ImpUp1)-LN(ImpLow1))/3.29)</f>
        <v>38917.115702187089</v>
      </c>
      <c r="L5999">
        <f>_xlfn.BINOM.INV(BinomTrials,_xlfn.GAMMA.INV(Table3[[#This Row],[RV gamma]],GammaShape2,GammaRate2)/BinomTrials,Table3[[#This Row],[RV binom]])</f>
        <v>0</v>
      </c>
      <c r="M5999" s="1">
        <f>Table3[[#This Row],[Risk 2 simulated occurences]]*_xlfn.LOGNORM.INV(Table3[[#This Row],[RV lognorm]],(LN(ImpLow2)+LN(ImpUp2))/2,(LN(ImpUp2)-LN(ImpLow2))/3.29)</f>
        <v>0</v>
      </c>
    </row>
    <row r="6000" spans="7:13">
      <c r="G6000">
        <v>0.61974050226609245</v>
      </c>
      <c r="H6000">
        <v>0.90640208074189821</v>
      </c>
      <c r="I6000">
        <v>0.19306365921770394</v>
      </c>
      <c r="J6000">
        <f>_xlfn.BINOM.INV(BinomTrials,_xlfn.GAMMA.INV(Table3[[#This Row],[RV gamma]],GammaShape1,GammaRate1)/BinomTrials,Table3[[#This Row],[RV binom]])</f>
        <v>2</v>
      </c>
      <c r="K6000" s="1">
        <f>Table3[[#This Row],[Risk 1 Simulated occurences]]*_xlfn.LOGNORM.INV(Table3[[#This Row],[RV lognorm]],(LN(ImpLow1)+LN(ImpUp1))/2,(LN(ImpUp1)-LN(ImpLow1))/3.29)</f>
        <v>34483.15095285287</v>
      </c>
      <c r="L6000">
        <f>_xlfn.BINOM.INV(BinomTrials,_xlfn.GAMMA.INV(Table3[[#This Row],[RV gamma]],GammaShape2,GammaRate2)/BinomTrials,Table3[[#This Row],[RV binom]])</f>
        <v>1</v>
      </c>
      <c r="M6000" s="1">
        <f>Table3[[#This Row],[Risk 2 simulated occurences]]*_xlfn.LOGNORM.INV(Table3[[#This Row],[RV lognorm]],(LN(ImpLow2)+LN(ImpUp2))/2,(LN(ImpUp2)-LN(ImpLow2))/3.29)</f>
        <v>1724157.547642641</v>
      </c>
    </row>
    <row r="6001" spans="7:13">
      <c r="G6001">
        <v>0.97862158621597173</v>
      </c>
      <c r="H6001">
        <v>0.89977102908295159</v>
      </c>
      <c r="I6001">
        <v>0.82092047194993145</v>
      </c>
      <c r="J6001">
        <f>_xlfn.BINOM.INV(BinomTrials,_xlfn.GAMMA.INV(Table3[[#This Row],[RV gamma]],GammaShape1,GammaRate1)/BinomTrials,Table3[[#This Row],[RV binom]])</f>
        <v>2</v>
      </c>
      <c r="K6001" s="1">
        <f>Table3[[#This Row],[Risk 1 Simulated occurences]]*_xlfn.LOGNORM.INV(Table3[[#This Row],[RV lognorm]],(LN(ImpLow1)+LN(ImpUp1))/2,(LN(ImpUp1)-LN(ImpLow1))/3.29)</f>
        <v>120316.28495477101</v>
      </c>
      <c r="L6001">
        <f>_xlfn.BINOM.INV(BinomTrials,_xlfn.GAMMA.INV(Table3[[#This Row],[RV gamma]],GammaShape2,GammaRate2)/BinomTrials,Table3[[#This Row],[RV binom]])</f>
        <v>1</v>
      </c>
      <c r="M6001" s="1">
        <f>Table3[[#This Row],[Risk 2 simulated occurences]]*_xlfn.LOGNORM.INV(Table3[[#This Row],[RV lognorm]],(LN(ImpLow2)+LN(ImpUp2))/2,(LN(ImpUp2)-LN(ImpLow2))/3.29)</f>
        <v>6015814.2477385532</v>
      </c>
    </row>
    <row r="6002" spans="7:13">
      <c r="G6002">
        <v>0.69299953183764573</v>
      </c>
      <c r="H6002">
        <v>0.45168579716779561</v>
      </c>
      <c r="I6002">
        <v>0.21037206249794554</v>
      </c>
      <c r="J6002">
        <f>_xlfn.BINOM.INV(BinomTrials,_xlfn.GAMMA.INV(Table3[[#This Row],[RV gamma]],GammaShape1,GammaRate1)/BinomTrials,Table3[[#This Row],[RV binom]])</f>
        <v>0</v>
      </c>
      <c r="K6002" s="1">
        <f>Table3[[#This Row],[Risk 1 Simulated occurences]]*_xlfn.LOGNORM.INV(Table3[[#This Row],[RV lognorm]],(LN(ImpLow1)+LN(ImpUp1))/2,(LN(ImpUp1)-LN(ImpLow1))/3.29)</f>
        <v>0</v>
      </c>
      <c r="L6002">
        <f>_xlfn.BINOM.INV(BinomTrials,_xlfn.GAMMA.INV(Table3[[#This Row],[RV gamma]],GammaShape2,GammaRate2)/BinomTrials,Table3[[#This Row],[RV binom]])</f>
        <v>0</v>
      </c>
      <c r="M6002" s="1">
        <f>Table3[[#This Row],[Risk 2 simulated occurences]]*_xlfn.LOGNORM.INV(Table3[[#This Row],[RV lognorm]],(LN(ImpLow2)+LN(ImpUp2))/2,(LN(ImpUp2)-LN(ImpLow2))/3.29)</f>
        <v>0</v>
      </c>
    </row>
    <row r="6003" spans="7:13">
      <c r="G6003">
        <v>0.24313159531128201</v>
      </c>
      <c r="H6003">
        <v>0.48319299914091501</v>
      </c>
      <c r="I6003">
        <v>0.72325440297054799</v>
      </c>
      <c r="J6003">
        <f>_xlfn.BINOM.INV(BinomTrials,_xlfn.GAMMA.INV(Table3[[#This Row],[RV gamma]],GammaShape1,GammaRate1)/BinomTrials,Table3[[#This Row],[RV binom]])</f>
        <v>0</v>
      </c>
      <c r="K6003" s="1">
        <f>Table3[[#This Row],[Risk 1 Simulated occurences]]*_xlfn.LOGNORM.INV(Table3[[#This Row],[RV lognorm]],(LN(ImpLow1)+LN(ImpUp1))/2,(LN(ImpUp1)-LN(ImpLow1))/3.29)</f>
        <v>0</v>
      </c>
      <c r="L6003">
        <f>_xlfn.BINOM.INV(BinomTrials,_xlfn.GAMMA.INV(Table3[[#This Row],[RV gamma]],GammaShape2,GammaRate2)/BinomTrials,Table3[[#This Row],[RV binom]])</f>
        <v>0</v>
      </c>
      <c r="M6003" s="1">
        <f>Table3[[#This Row],[Risk 2 simulated occurences]]*_xlfn.LOGNORM.INV(Table3[[#This Row],[RV lognorm]],(LN(ImpLow2)+LN(ImpUp2))/2,(LN(ImpUp2)-LN(ImpLow2))/3.29)</f>
        <v>0</v>
      </c>
    </row>
    <row r="6004" spans="7:13">
      <c r="G6004">
        <v>0.3127223967168119</v>
      </c>
      <c r="H6004">
        <v>2.4736561358317994E-2</v>
      </c>
      <c r="I6004">
        <v>0.73675072599982416</v>
      </c>
      <c r="J6004">
        <f>_xlfn.BINOM.INV(BinomTrials,_xlfn.GAMMA.INV(Table3[[#This Row],[RV gamma]],GammaShape1,GammaRate1)/BinomTrials,Table3[[#This Row],[RV binom]])</f>
        <v>0</v>
      </c>
      <c r="K6004" s="1">
        <f>Table3[[#This Row],[Risk 1 Simulated occurences]]*_xlfn.LOGNORM.INV(Table3[[#This Row],[RV lognorm]],(LN(ImpLow1)+LN(ImpUp1))/2,(LN(ImpUp1)-LN(ImpLow1))/3.29)</f>
        <v>0</v>
      </c>
      <c r="L6004">
        <f>_xlfn.BINOM.INV(BinomTrials,_xlfn.GAMMA.INV(Table3[[#This Row],[RV gamma]],GammaShape2,GammaRate2)/BinomTrials,Table3[[#This Row],[RV binom]])</f>
        <v>0</v>
      </c>
      <c r="M6004" s="1">
        <f>Table3[[#This Row],[Risk 2 simulated occurences]]*_xlfn.LOGNORM.INV(Table3[[#This Row],[RV lognorm]],(LN(ImpLow2)+LN(ImpUp2))/2,(LN(ImpUp2)-LN(ImpLow2))/3.29)</f>
        <v>0</v>
      </c>
    </row>
    <row r="6005" spans="7:13">
      <c r="G6005">
        <v>0.92532161945724933</v>
      </c>
      <c r="H6005">
        <v>0.74738674925052873</v>
      </c>
      <c r="I6005">
        <v>0.56945187904380812</v>
      </c>
      <c r="J6005">
        <f>_xlfn.BINOM.INV(BinomTrials,_xlfn.GAMMA.INV(Table3[[#This Row],[RV gamma]],GammaShape1,GammaRate1)/BinomTrials,Table3[[#This Row],[RV binom]])</f>
        <v>1</v>
      </c>
      <c r="K6005" s="1">
        <f>Table3[[#This Row],[Risk 1 Simulated occurences]]*_xlfn.LOGNORM.INV(Table3[[#This Row],[RV lognorm]],(LN(ImpLow1)+LN(ImpUp1))/2,(LN(ImpUp1)-LN(ImpLow1))/3.29)</f>
        <v>35742.511440899361</v>
      </c>
      <c r="L6005">
        <f>_xlfn.BINOM.INV(BinomTrials,_xlfn.GAMMA.INV(Table3[[#This Row],[RV gamma]],GammaShape2,GammaRate2)/BinomTrials,Table3[[#This Row],[RV binom]])</f>
        <v>0</v>
      </c>
      <c r="M6005" s="1">
        <f>Table3[[#This Row],[Risk 2 simulated occurences]]*_xlfn.LOGNORM.INV(Table3[[#This Row],[RV lognorm]],(LN(ImpLow2)+LN(ImpUp2))/2,(LN(ImpUp2)-LN(ImpLow2))/3.29)</f>
        <v>0</v>
      </c>
    </row>
    <row r="6006" spans="7:13">
      <c r="G6006">
        <v>0.88045821798986668</v>
      </c>
      <c r="H6006">
        <v>0.32909465363672685</v>
      </c>
      <c r="I6006">
        <v>0.77773108928358703</v>
      </c>
      <c r="J6006">
        <f>_xlfn.BINOM.INV(BinomTrials,_xlfn.GAMMA.INV(Table3[[#This Row],[RV gamma]],GammaShape1,GammaRate1)/BinomTrials,Table3[[#This Row],[RV binom]])</f>
        <v>0</v>
      </c>
      <c r="K6006" s="1">
        <f>Table3[[#This Row],[Risk 1 Simulated occurences]]*_xlfn.LOGNORM.INV(Table3[[#This Row],[RV lognorm]],(LN(ImpLow1)+LN(ImpUp1))/2,(LN(ImpUp1)-LN(ImpLow1))/3.29)</f>
        <v>0</v>
      </c>
      <c r="L6006">
        <f>_xlfn.BINOM.INV(BinomTrials,_xlfn.GAMMA.INV(Table3[[#This Row],[RV gamma]],GammaShape2,GammaRate2)/BinomTrials,Table3[[#This Row],[RV binom]])</f>
        <v>0</v>
      </c>
      <c r="M6006" s="1">
        <f>Table3[[#This Row],[Risk 2 simulated occurences]]*_xlfn.LOGNORM.INV(Table3[[#This Row],[RV lognorm]],(LN(ImpLow2)+LN(ImpUp2))/2,(LN(ImpUp2)-LN(ImpLow2))/3.29)</f>
        <v>0</v>
      </c>
    </row>
    <row r="6007" spans="7:13">
      <c r="G6007">
        <v>0.86126975569001851</v>
      </c>
      <c r="H6007">
        <v>9.3843672468254188E-2</v>
      </c>
      <c r="I6007">
        <v>0.32641758924648984</v>
      </c>
      <c r="J6007">
        <f>_xlfn.BINOM.INV(BinomTrials,_xlfn.GAMMA.INV(Table3[[#This Row],[RV gamma]],GammaShape1,GammaRate1)/BinomTrials,Table3[[#This Row],[RV binom]])</f>
        <v>0</v>
      </c>
      <c r="K6007" s="1">
        <f>Table3[[#This Row],[Risk 1 Simulated occurences]]*_xlfn.LOGNORM.INV(Table3[[#This Row],[RV lognorm]],(LN(ImpLow1)+LN(ImpUp1))/2,(LN(ImpUp1)-LN(ImpLow1))/3.29)</f>
        <v>0</v>
      </c>
      <c r="L6007">
        <f>_xlfn.BINOM.INV(BinomTrials,_xlfn.GAMMA.INV(Table3[[#This Row],[RV gamma]],GammaShape2,GammaRate2)/BinomTrials,Table3[[#This Row],[RV binom]])</f>
        <v>0</v>
      </c>
      <c r="M6007" s="1">
        <f>Table3[[#This Row],[Risk 2 simulated occurences]]*_xlfn.LOGNORM.INV(Table3[[#This Row],[RV lognorm]],(LN(ImpLow2)+LN(ImpUp2))/2,(LN(ImpUp2)-LN(ImpLow2))/3.29)</f>
        <v>0</v>
      </c>
    </row>
    <row r="6008" spans="7:13">
      <c r="G6008">
        <v>0.36078388214147833</v>
      </c>
      <c r="H6008">
        <v>0.23060317394817395</v>
      </c>
      <c r="I6008">
        <v>0.10042246575486961</v>
      </c>
      <c r="J6008">
        <f>_xlfn.BINOM.INV(BinomTrials,_xlfn.GAMMA.INV(Table3[[#This Row],[RV gamma]],GammaShape1,GammaRate1)/BinomTrials,Table3[[#This Row],[RV binom]])</f>
        <v>0</v>
      </c>
      <c r="K6008" s="1">
        <f>Table3[[#This Row],[Risk 1 Simulated occurences]]*_xlfn.LOGNORM.INV(Table3[[#This Row],[RV lognorm]],(LN(ImpLow1)+LN(ImpUp1))/2,(LN(ImpUp1)-LN(ImpLow1))/3.29)</f>
        <v>0</v>
      </c>
      <c r="L6008">
        <f>_xlfn.BINOM.INV(BinomTrials,_xlfn.GAMMA.INV(Table3[[#This Row],[RV gamma]],GammaShape2,GammaRate2)/BinomTrials,Table3[[#This Row],[RV binom]])</f>
        <v>0</v>
      </c>
      <c r="M6008" s="1">
        <f>Table3[[#This Row],[Risk 2 simulated occurences]]*_xlfn.LOGNORM.INV(Table3[[#This Row],[RV lognorm]],(LN(ImpLow2)+LN(ImpUp2))/2,(LN(ImpUp2)-LN(ImpLow2))/3.29)</f>
        <v>0</v>
      </c>
    </row>
    <row r="6009" spans="7:13">
      <c r="G6009">
        <v>0.69470715182586906</v>
      </c>
      <c r="H6009">
        <v>0.74754454695970962</v>
      </c>
      <c r="I6009">
        <v>0.80038194209355018</v>
      </c>
      <c r="J6009">
        <f>_xlfn.BINOM.INV(BinomTrials,_xlfn.GAMMA.INV(Table3[[#This Row],[RV gamma]],GammaShape1,GammaRate1)/BinomTrials,Table3[[#This Row],[RV binom]])</f>
        <v>1</v>
      </c>
      <c r="K6009" s="1">
        <f>Table3[[#This Row],[Risk 1 Simulated occurences]]*_xlfn.LOGNORM.INV(Table3[[#This Row],[RV lognorm]],(LN(ImpLow1)+LN(ImpUp1))/2,(LN(ImpUp1)-LN(ImpLow1))/3.29)</f>
        <v>57046.214884147055</v>
      </c>
      <c r="L6009">
        <f>_xlfn.BINOM.INV(BinomTrials,_xlfn.GAMMA.INV(Table3[[#This Row],[RV gamma]],GammaShape2,GammaRate2)/BinomTrials,Table3[[#This Row],[RV binom]])</f>
        <v>0</v>
      </c>
      <c r="M6009" s="1">
        <f>Table3[[#This Row],[Risk 2 simulated occurences]]*_xlfn.LOGNORM.INV(Table3[[#This Row],[RV lognorm]],(LN(ImpLow2)+LN(ImpUp2))/2,(LN(ImpUp2)-LN(ImpLow2))/3.29)</f>
        <v>0</v>
      </c>
    </row>
    <row r="6010" spans="7:13">
      <c r="G6010">
        <v>0.94310073738130773</v>
      </c>
      <c r="H6010">
        <v>0.98120075183976474</v>
      </c>
      <c r="I6010">
        <v>1.9300766298221781E-2</v>
      </c>
      <c r="J6010">
        <f>_xlfn.BINOM.INV(BinomTrials,_xlfn.GAMMA.INV(Table3[[#This Row],[RV gamma]],GammaShape1,GammaRate1)/BinomTrials,Table3[[#This Row],[RV binom]])</f>
        <v>3</v>
      </c>
      <c r="K6010" s="1">
        <f>Table3[[#This Row],[Risk 1 Simulated occurences]]*_xlfn.LOGNORM.INV(Table3[[#This Row],[RV lognorm]],(LN(ImpLow1)+LN(ImpUp1))/2,(LN(ImpUp1)-LN(ImpLow1))/3.29)</f>
        <v>22306.187985219742</v>
      </c>
      <c r="L6010">
        <f>_xlfn.BINOM.INV(BinomTrials,_xlfn.GAMMA.INV(Table3[[#This Row],[RV gamma]],GammaShape2,GammaRate2)/BinomTrials,Table3[[#This Row],[RV binom]])</f>
        <v>2</v>
      </c>
      <c r="M6010" s="1">
        <f>Table3[[#This Row],[Risk 2 simulated occurences]]*_xlfn.LOGNORM.INV(Table3[[#This Row],[RV lognorm]],(LN(ImpLow2)+LN(ImpUp2))/2,(LN(ImpUp2)-LN(ImpLow2))/3.29)</f>
        <v>1487079.19901465</v>
      </c>
    </row>
    <row r="6011" spans="7:13">
      <c r="G6011">
        <v>0.69409316763938089</v>
      </c>
      <c r="H6011">
        <v>4.103617092642755E-2</v>
      </c>
      <c r="I6011">
        <v>0.38797917421347422</v>
      </c>
      <c r="J6011">
        <f>_xlfn.BINOM.INV(BinomTrials,_xlfn.GAMMA.INV(Table3[[#This Row],[RV gamma]],GammaShape1,GammaRate1)/BinomTrials,Table3[[#This Row],[RV binom]])</f>
        <v>0</v>
      </c>
      <c r="K6011" s="1">
        <f>Table3[[#This Row],[Risk 1 Simulated occurences]]*_xlfn.LOGNORM.INV(Table3[[#This Row],[RV lognorm]],(LN(ImpLow1)+LN(ImpUp1))/2,(LN(ImpUp1)-LN(ImpLow1))/3.29)</f>
        <v>0</v>
      </c>
      <c r="L6011">
        <f>_xlfn.BINOM.INV(BinomTrials,_xlfn.GAMMA.INV(Table3[[#This Row],[RV gamma]],GammaShape2,GammaRate2)/BinomTrials,Table3[[#This Row],[RV binom]])</f>
        <v>0</v>
      </c>
      <c r="M6011" s="1">
        <f>Table3[[#This Row],[Risk 2 simulated occurences]]*_xlfn.LOGNORM.INV(Table3[[#This Row],[RV lognorm]],(LN(ImpLow2)+LN(ImpUp2))/2,(LN(ImpUp2)-LN(ImpLow2))/3.29)</f>
        <v>0</v>
      </c>
    </row>
    <row r="6012" spans="7:13">
      <c r="G6012">
        <v>0.62386851507419183</v>
      </c>
      <c r="H6012">
        <v>0.69492476046780349</v>
      </c>
      <c r="I6012">
        <v>0.76598100586141504</v>
      </c>
      <c r="J6012">
        <f>_xlfn.BINOM.INV(BinomTrials,_xlfn.GAMMA.INV(Table3[[#This Row],[RV gamma]],GammaShape1,GammaRate1)/BinomTrials,Table3[[#This Row],[RV binom]])</f>
        <v>1</v>
      </c>
      <c r="K6012" s="1">
        <f>Table3[[#This Row],[Risk 1 Simulated occurences]]*_xlfn.LOGNORM.INV(Table3[[#This Row],[RV lognorm]],(LN(ImpLow1)+LN(ImpUp1))/2,(LN(ImpUp1)-LN(ImpLow1))/3.29)</f>
        <v>52549.662376132561</v>
      </c>
      <c r="L6012">
        <f>_xlfn.BINOM.INV(BinomTrials,_xlfn.GAMMA.INV(Table3[[#This Row],[RV gamma]],GammaShape2,GammaRate2)/BinomTrials,Table3[[#This Row],[RV binom]])</f>
        <v>0</v>
      </c>
      <c r="M6012" s="1">
        <f>Table3[[#This Row],[Risk 2 simulated occurences]]*_xlfn.LOGNORM.INV(Table3[[#This Row],[RV lognorm]],(LN(ImpLow2)+LN(ImpUp2))/2,(LN(ImpUp2)-LN(ImpLow2))/3.29)</f>
        <v>0</v>
      </c>
    </row>
    <row r="6013" spans="7:13">
      <c r="G6013">
        <v>0.35813285194250422</v>
      </c>
      <c r="H6013">
        <v>0.60044918237274936</v>
      </c>
      <c r="I6013">
        <v>0.84276551280299461</v>
      </c>
      <c r="J6013">
        <f>_xlfn.BINOM.INV(BinomTrials,_xlfn.GAMMA.INV(Table3[[#This Row],[RV gamma]],GammaShape1,GammaRate1)/BinomTrials,Table3[[#This Row],[RV binom]])</f>
        <v>0</v>
      </c>
      <c r="K6013" s="1">
        <f>Table3[[#This Row],[Risk 1 Simulated occurences]]*_xlfn.LOGNORM.INV(Table3[[#This Row],[RV lognorm]],(LN(ImpLow1)+LN(ImpUp1))/2,(LN(ImpUp1)-LN(ImpLow1))/3.29)</f>
        <v>0</v>
      </c>
      <c r="L6013">
        <f>_xlfn.BINOM.INV(BinomTrials,_xlfn.GAMMA.INV(Table3[[#This Row],[RV gamma]],GammaShape2,GammaRate2)/BinomTrials,Table3[[#This Row],[RV binom]])</f>
        <v>0</v>
      </c>
      <c r="M6013" s="1">
        <f>Table3[[#This Row],[Risk 2 simulated occurences]]*_xlfn.LOGNORM.INV(Table3[[#This Row],[RV lognorm]],(LN(ImpLow2)+LN(ImpUp2))/2,(LN(ImpUp2)-LN(ImpLow2))/3.29)</f>
        <v>0</v>
      </c>
    </row>
    <row r="6014" spans="7:13">
      <c r="G6014">
        <v>0.13884259766845153</v>
      </c>
      <c r="H6014">
        <v>0.74940813879920554</v>
      </c>
      <c r="I6014">
        <v>0.35997367992995943</v>
      </c>
      <c r="J6014">
        <f>_xlfn.BINOM.INV(BinomTrials,_xlfn.GAMMA.INV(Table3[[#This Row],[RV gamma]],GammaShape1,GammaRate1)/BinomTrials,Table3[[#This Row],[RV binom]])</f>
        <v>1</v>
      </c>
      <c r="K6014" s="1">
        <f>Table3[[#This Row],[Risk 1 Simulated occurences]]*_xlfn.LOGNORM.INV(Table3[[#This Row],[RV lognorm]],(LN(ImpLow1)+LN(ImpUp1))/2,(LN(ImpUp1)-LN(ImpLow1))/3.29)</f>
        <v>24605.068334955897</v>
      </c>
      <c r="L6014">
        <f>_xlfn.BINOM.INV(BinomTrials,_xlfn.GAMMA.INV(Table3[[#This Row],[RV gamma]],GammaShape2,GammaRate2)/BinomTrials,Table3[[#This Row],[RV binom]])</f>
        <v>0</v>
      </c>
      <c r="M6014" s="1">
        <f>Table3[[#This Row],[Risk 2 simulated occurences]]*_xlfn.LOGNORM.INV(Table3[[#This Row],[RV lognorm]],(LN(ImpLow2)+LN(ImpUp2))/2,(LN(ImpUp2)-LN(ImpLow2))/3.29)</f>
        <v>0</v>
      </c>
    </row>
    <row r="6015" spans="7:13">
      <c r="G6015">
        <v>0.52753901366495481</v>
      </c>
      <c r="H6015">
        <v>0.3025887982466206</v>
      </c>
      <c r="I6015">
        <v>7.7638582828286382E-2</v>
      </c>
      <c r="J6015">
        <f>_xlfn.BINOM.INV(BinomTrials,_xlfn.GAMMA.INV(Table3[[#This Row],[RV gamma]],GammaShape1,GammaRate1)/BinomTrials,Table3[[#This Row],[RV binom]])</f>
        <v>0</v>
      </c>
      <c r="K6015" s="1">
        <f>Table3[[#This Row],[Risk 1 Simulated occurences]]*_xlfn.LOGNORM.INV(Table3[[#This Row],[RV lognorm]],(LN(ImpLow1)+LN(ImpUp1))/2,(LN(ImpUp1)-LN(ImpLow1))/3.29)</f>
        <v>0</v>
      </c>
      <c r="L6015">
        <f>_xlfn.BINOM.INV(BinomTrials,_xlfn.GAMMA.INV(Table3[[#This Row],[RV gamma]],GammaShape2,GammaRate2)/BinomTrials,Table3[[#This Row],[RV binom]])</f>
        <v>0</v>
      </c>
      <c r="M6015" s="1">
        <f>Table3[[#This Row],[Risk 2 simulated occurences]]*_xlfn.LOGNORM.INV(Table3[[#This Row],[RV lognorm]],(LN(ImpLow2)+LN(ImpUp2))/2,(LN(ImpUp2)-LN(ImpLow2))/3.29)</f>
        <v>0</v>
      </c>
    </row>
    <row r="6016" spans="7:13">
      <c r="G6016">
        <v>0.34820266689555845</v>
      </c>
      <c r="H6016">
        <v>0.60993213095233412</v>
      </c>
      <c r="I6016">
        <v>0.87166159500910978</v>
      </c>
      <c r="J6016">
        <f>_xlfn.BINOM.INV(BinomTrials,_xlfn.GAMMA.INV(Table3[[#This Row],[RV gamma]],GammaShape1,GammaRate1)/BinomTrials,Table3[[#This Row],[RV binom]])</f>
        <v>0</v>
      </c>
      <c r="K6016" s="1">
        <f>Table3[[#This Row],[Risk 1 Simulated occurences]]*_xlfn.LOGNORM.INV(Table3[[#This Row],[RV lognorm]],(LN(ImpLow1)+LN(ImpUp1))/2,(LN(ImpUp1)-LN(ImpLow1))/3.29)</f>
        <v>0</v>
      </c>
      <c r="L6016">
        <f>_xlfn.BINOM.INV(BinomTrials,_xlfn.GAMMA.INV(Table3[[#This Row],[RV gamma]],GammaShape2,GammaRate2)/BinomTrials,Table3[[#This Row],[RV binom]])</f>
        <v>0</v>
      </c>
      <c r="M6016" s="1">
        <f>Table3[[#This Row],[Risk 2 simulated occurences]]*_xlfn.LOGNORM.INV(Table3[[#This Row],[RV lognorm]],(LN(ImpLow2)+LN(ImpUp2))/2,(LN(ImpUp2)-LN(ImpLow2))/3.29)</f>
        <v>0</v>
      </c>
    </row>
    <row r="6017" spans="7:13">
      <c r="G6017">
        <v>0.24222251365064759</v>
      </c>
      <c r="H6017">
        <v>0.12932491587909167</v>
      </c>
      <c r="I6017">
        <v>1.6427318107535744E-2</v>
      </c>
      <c r="J6017">
        <f>_xlfn.BINOM.INV(BinomTrials,_xlfn.GAMMA.INV(Table3[[#This Row],[RV gamma]],GammaShape1,GammaRate1)/BinomTrials,Table3[[#This Row],[RV binom]])</f>
        <v>0</v>
      </c>
      <c r="K6017" s="1">
        <f>Table3[[#This Row],[Risk 1 Simulated occurences]]*_xlfn.LOGNORM.INV(Table3[[#This Row],[RV lognorm]],(LN(ImpLow1)+LN(ImpUp1))/2,(LN(ImpUp1)-LN(ImpLow1))/3.29)</f>
        <v>0</v>
      </c>
      <c r="L6017">
        <f>_xlfn.BINOM.INV(BinomTrials,_xlfn.GAMMA.INV(Table3[[#This Row],[RV gamma]],GammaShape2,GammaRate2)/BinomTrials,Table3[[#This Row],[RV binom]])</f>
        <v>0</v>
      </c>
      <c r="M6017" s="1">
        <f>Table3[[#This Row],[Risk 2 simulated occurences]]*_xlfn.LOGNORM.INV(Table3[[#This Row],[RV lognorm]],(LN(ImpLow2)+LN(ImpUp2))/2,(LN(ImpUp2)-LN(ImpLow2))/3.29)</f>
        <v>0</v>
      </c>
    </row>
    <row r="6018" spans="7:13">
      <c r="G6018">
        <v>3.3786926434276124E-2</v>
      </c>
      <c r="H6018">
        <v>0.56386117989377171</v>
      </c>
      <c r="I6018">
        <v>9.3935433353267345E-2</v>
      </c>
      <c r="J6018">
        <f>_xlfn.BINOM.INV(BinomTrials,_xlfn.GAMMA.INV(Table3[[#This Row],[RV gamma]],GammaShape1,GammaRate1)/BinomTrials,Table3[[#This Row],[RV binom]])</f>
        <v>0</v>
      </c>
      <c r="K6018" s="1">
        <f>Table3[[#This Row],[Risk 1 Simulated occurences]]*_xlfn.LOGNORM.INV(Table3[[#This Row],[RV lognorm]],(LN(ImpLow1)+LN(ImpUp1))/2,(LN(ImpUp1)-LN(ImpLow1))/3.29)</f>
        <v>0</v>
      </c>
      <c r="L6018">
        <f>_xlfn.BINOM.INV(BinomTrials,_xlfn.GAMMA.INV(Table3[[#This Row],[RV gamma]],GammaShape2,GammaRate2)/BinomTrials,Table3[[#This Row],[RV binom]])</f>
        <v>0</v>
      </c>
      <c r="M6018" s="1">
        <f>Table3[[#This Row],[Risk 2 simulated occurences]]*_xlfn.LOGNORM.INV(Table3[[#This Row],[RV lognorm]],(LN(ImpLow2)+LN(ImpUp2))/2,(LN(ImpUp2)-LN(ImpLow2))/3.29)</f>
        <v>0</v>
      </c>
    </row>
    <row r="6019" spans="7:13">
      <c r="G6019">
        <v>0.85687258087884288</v>
      </c>
      <c r="H6019">
        <v>0.81485047462156535</v>
      </c>
      <c r="I6019">
        <v>0.7728283683642877</v>
      </c>
      <c r="J6019">
        <f>_xlfn.BINOM.INV(BinomTrials,_xlfn.GAMMA.INV(Table3[[#This Row],[RV gamma]],GammaShape1,GammaRate1)/BinomTrials,Table3[[#This Row],[RV binom]])</f>
        <v>1</v>
      </c>
      <c r="K6019" s="1">
        <f>Table3[[#This Row],[Risk 1 Simulated occurences]]*_xlfn.LOGNORM.INV(Table3[[#This Row],[RV lognorm]],(LN(ImpLow1)+LN(ImpUp1))/2,(LN(ImpUp1)-LN(ImpLow1))/3.29)</f>
        <v>53384.420454674844</v>
      </c>
      <c r="L6019">
        <f>_xlfn.BINOM.INV(BinomTrials,_xlfn.GAMMA.INV(Table3[[#This Row],[RV gamma]],GammaShape2,GammaRate2)/BinomTrials,Table3[[#This Row],[RV binom]])</f>
        <v>1</v>
      </c>
      <c r="M6019" s="1">
        <f>Table3[[#This Row],[Risk 2 simulated occurences]]*_xlfn.LOGNORM.INV(Table3[[#This Row],[RV lognorm]],(LN(ImpLow2)+LN(ImpUp2))/2,(LN(ImpUp2)-LN(ImpLow2))/3.29)</f>
        <v>5338442.0454674866</v>
      </c>
    </row>
    <row r="6020" spans="7:13">
      <c r="G6020">
        <v>0.45746683071249483</v>
      </c>
      <c r="H6020">
        <v>0.19192696464803394</v>
      </c>
      <c r="I6020">
        <v>0.92638709858357304</v>
      </c>
      <c r="J6020">
        <f>_xlfn.BINOM.INV(BinomTrials,_xlfn.GAMMA.INV(Table3[[#This Row],[RV gamma]],GammaShape1,GammaRate1)/BinomTrials,Table3[[#This Row],[RV binom]])</f>
        <v>0</v>
      </c>
      <c r="K6020" s="1">
        <f>Table3[[#This Row],[Risk 1 Simulated occurences]]*_xlfn.LOGNORM.INV(Table3[[#This Row],[RV lognorm]],(LN(ImpLow1)+LN(ImpUp1))/2,(LN(ImpUp1)-LN(ImpLow1))/3.29)</f>
        <v>0</v>
      </c>
      <c r="L6020">
        <f>_xlfn.BINOM.INV(BinomTrials,_xlfn.GAMMA.INV(Table3[[#This Row],[RV gamma]],GammaShape2,GammaRate2)/BinomTrials,Table3[[#This Row],[RV binom]])</f>
        <v>0</v>
      </c>
      <c r="M6020" s="1">
        <f>Table3[[#This Row],[Risk 2 simulated occurences]]*_xlfn.LOGNORM.INV(Table3[[#This Row],[RV lognorm]],(LN(ImpLow2)+LN(ImpUp2))/2,(LN(ImpUp2)-LN(ImpLow2))/3.29)</f>
        <v>0</v>
      </c>
    </row>
    <row r="6021" spans="7:13">
      <c r="G6021">
        <v>0.64502378490056089</v>
      </c>
      <c r="H6021">
        <v>0.71649483950645421</v>
      </c>
      <c r="I6021">
        <v>0.78796589411234763</v>
      </c>
      <c r="J6021">
        <f>_xlfn.BINOM.INV(BinomTrials,_xlfn.GAMMA.INV(Table3[[#This Row],[RV gamma]],GammaShape1,GammaRate1)/BinomTrials,Table3[[#This Row],[RV binom]])</f>
        <v>1</v>
      </c>
      <c r="K6021" s="1">
        <f>Table3[[#This Row],[Risk 1 Simulated occurences]]*_xlfn.LOGNORM.INV(Table3[[#This Row],[RV lognorm]],(LN(ImpLow1)+LN(ImpUp1))/2,(LN(ImpUp1)-LN(ImpLow1))/3.29)</f>
        <v>55331.651949390114</v>
      </c>
      <c r="L6021">
        <f>_xlfn.BINOM.INV(BinomTrials,_xlfn.GAMMA.INV(Table3[[#This Row],[RV gamma]],GammaShape2,GammaRate2)/BinomTrials,Table3[[#This Row],[RV binom]])</f>
        <v>0</v>
      </c>
      <c r="M6021" s="1">
        <f>Table3[[#This Row],[Risk 2 simulated occurences]]*_xlfn.LOGNORM.INV(Table3[[#This Row],[RV lognorm]],(LN(ImpLow2)+LN(ImpUp2))/2,(LN(ImpUp2)-LN(ImpLow2))/3.29)</f>
        <v>0</v>
      </c>
    </row>
    <row r="6022" spans="7:13">
      <c r="G6022">
        <v>0.91475282372662459</v>
      </c>
      <c r="H6022">
        <v>0.1287675849761663</v>
      </c>
      <c r="I6022">
        <v>0.34278234622570797</v>
      </c>
      <c r="J6022">
        <f>_xlfn.BINOM.INV(BinomTrials,_xlfn.GAMMA.INV(Table3[[#This Row],[RV gamma]],GammaShape1,GammaRate1)/BinomTrials,Table3[[#This Row],[RV binom]])</f>
        <v>0</v>
      </c>
      <c r="K6022" s="1">
        <f>Table3[[#This Row],[Risk 1 Simulated occurences]]*_xlfn.LOGNORM.INV(Table3[[#This Row],[RV lognorm]],(LN(ImpLow1)+LN(ImpUp1))/2,(LN(ImpUp1)-LN(ImpLow1))/3.29)</f>
        <v>0</v>
      </c>
      <c r="L6022">
        <f>_xlfn.BINOM.INV(BinomTrials,_xlfn.GAMMA.INV(Table3[[#This Row],[RV gamma]],GammaShape2,GammaRate2)/BinomTrials,Table3[[#This Row],[RV binom]])</f>
        <v>0</v>
      </c>
      <c r="M6022" s="1">
        <f>Table3[[#This Row],[Risk 2 simulated occurences]]*_xlfn.LOGNORM.INV(Table3[[#This Row],[RV lognorm]],(LN(ImpLow2)+LN(ImpUp2))/2,(LN(ImpUp2)-LN(ImpLow2))/3.29)</f>
        <v>0</v>
      </c>
    </row>
    <row r="6023" spans="7:13">
      <c r="G6023">
        <v>0.25070837338022345</v>
      </c>
      <c r="H6023">
        <v>0.19680069442689452</v>
      </c>
      <c r="I6023">
        <v>0.14289301547356556</v>
      </c>
      <c r="J6023">
        <f>_xlfn.BINOM.INV(BinomTrials,_xlfn.GAMMA.INV(Table3[[#This Row],[RV gamma]],GammaShape1,GammaRate1)/BinomTrials,Table3[[#This Row],[RV binom]])</f>
        <v>0</v>
      </c>
      <c r="K6023" s="1">
        <f>Table3[[#This Row],[Risk 1 Simulated occurences]]*_xlfn.LOGNORM.INV(Table3[[#This Row],[RV lognorm]],(LN(ImpLow1)+LN(ImpUp1))/2,(LN(ImpUp1)-LN(ImpLow1))/3.29)</f>
        <v>0</v>
      </c>
      <c r="L6023">
        <f>_xlfn.BINOM.INV(BinomTrials,_xlfn.GAMMA.INV(Table3[[#This Row],[RV gamma]],GammaShape2,GammaRate2)/BinomTrials,Table3[[#This Row],[RV binom]])</f>
        <v>0</v>
      </c>
      <c r="M6023" s="1">
        <f>Table3[[#This Row],[Risk 2 simulated occurences]]*_xlfn.LOGNORM.INV(Table3[[#This Row],[RV lognorm]],(LN(ImpLow2)+LN(ImpUp2))/2,(LN(ImpUp2)-LN(ImpLow2))/3.29)</f>
        <v>0</v>
      </c>
    </row>
    <row r="6024" spans="7:13">
      <c r="G6024">
        <v>0.65563140141574261</v>
      </c>
      <c r="H6024">
        <v>0.62927123281605135</v>
      </c>
      <c r="I6024">
        <v>0.60291106421635998</v>
      </c>
      <c r="J6024">
        <f>_xlfn.BINOM.INV(BinomTrials,_xlfn.GAMMA.INV(Table3[[#This Row],[RV gamma]],GammaShape1,GammaRate1)/BinomTrials,Table3[[#This Row],[RV binom]])</f>
        <v>1</v>
      </c>
      <c r="K6024" s="1">
        <f>Table3[[#This Row],[Risk 1 Simulated occurences]]*_xlfn.LOGNORM.INV(Table3[[#This Row],[RV lognorm]],(LN(ImpLow1)+LN(ImpUp1))/2,(LN(ImpUp1)-LN(ImpLow1))/3.29)</f>
        <v>37957.505317090909</v>
      </c>
      <c r="L6024">
        <f>_xlfn.BINOM.INV(BinomTrials,_xlfn.GAMMA.INV(Table3[[#This Row],[RV gamma]],GammaShape2,GammaRate2)/BinomTrials,Table3[[#This Row],[RV binom]])</f>
        <v>0</v>
      </c>
      <c r="M6024" s="1">
        <f>Table3[[#This Row],[Risk 2 simulated occurences]]*_xlfn.LOGNORM.INV(Table3[[#This Row],[RV lognorm]],(LN(ImpLow2)+LN(ImpUp2))/2,(LN(ImpUp2)-LN(ImpLow2))/3.29)</f>
        <v>0</v>
      </c>
    </row>
    <row r="6025" spans="7:13">
      <c r="G6025">
        <v>0.1969635943868028</v>
      </c>
      <c r="H6025">
        <v>0.16160993937477933</v>
      </c>
      <c r="I6025">
        <v>0.12625628436275585</v>
      </c>
      <c r="J6025">
        <f>_xlfn.BINOM.INV(BinomTrials,_xlfn.GAMMA.INV(Table3[[#This Row],[RV gamma]],GammaShape1,GammaRate1)/BinomTrials,Table3[[#This Row],[RV binom]])</f>
        <v>0</v>
      </c>
      <c r="K6025" s="1">
        <f>Table3[[#This Row],[Risk 1 Simulated occurences]]*_xlfn.LOGNORM.INV(Table3[[#This Row],[RV lognorm]],(LN(ImpLow1)+LN(ImpUp1))/2,(LN(ImpUp1)-LN(ImpLow1))/3.29)</f>
        <v>0</v>
      </c>
      <c r="L6025">
        <f>_xlfn.BINOM.INV(BinomTrials,_xlfn.GAMMA.INV(Table3[[#This Row],[RV gamma]],GammaShape2,GammaRate2)/BinomTrials,Table3[[#This Row],[RV binom]])</f>
        <v>0</v>
      </c>
      <c r="M6025" s="1">
        <f>Table3[[#This Row],[Risk 2 simulated occurences]]*_xlfn.LOGNORM.INV(Table3[[#This Row],[RV lognorm]],(LN(ImpLow2)+LN(ImpUp2))/2,(LN(ImpUp2)-LN(ImpLow2))/3.29)</f>
        <v>0</v>
      </c>
    </row>
    <row r="6026" spans="7:13">
      <c r="G6026">
        <v>0.36713085899461567</v>
      </c>
      <c r="H6026">
        <v>0.17825107191607872</v>
      </c>
      <c r="I6026">
        <v>0.98937128483754178</v>
      </c>
      <c r="J6026">
        <f>_xlfn.BINOM.INV(BinomTrials,_xlfn.GAMMA.INV(Table3[[#This Row],[RV gamma]],GammaShape1,GammaRate1)/BinomTrials,Table3[[#This Row],[RV binom]])</f>
        <v>0</v>
      </c>
      <c r="K6026" s="1">
        <f>Table3[[#This Row],[Risk 1 Simulated occurences]]*_xlfn.LOGNORM.INV(Table3[[#This Row],[RV lognorm]],(LN(ImpLow1)+LN(ImpUp1))/2,(LN(ImpUp1)-LN(ImpLow1))/3.29)</f>
        <v>0</v>
      </c>
      <c r="L6026">
        <f>_xlfn.BINOM.INV(BinomTrials,_xlfn.GAMMA.INV(Table3[[#This Row],[RV gamma]],GammaShape2,GammaRate2)/BinomTrials,Table3[[#This Row],[RV binom]])</f>
        <v>0</v>
      </c>
      <c r="M6026" s="1">
        <f>Table3[[#This Row],[Risk 2 simulated occurences]]*_xlfn.LOGNORM.INV(Table3[[#This Row],[RV lognorm]],(LN(ImpLow2)+LN(ImpUp2))/2,(LN(ImpUp2)-LN(ImpLow2))/3.29)</f>
        <v>0</v>
      </c>
    </row>
    <row r="6027" spans="7:13">
      <c r="G6027">
        <v>0.36834712250546886</v>
      </c>
      <c r="H6027">
        <v>0.86576569353498789</v>
      </c>
      <c r="I6027">
        <v>0.36318426456450681</v>
      </c>
      <c r="J6027">
        <f>_xlfn.BINOM.INV(BinomTrials,_xlfn.GAMMA.INV(Table3[[#This Row],[RV gamma]],GammaShape1,GammaRate1)/BinomTrials,Table3[[#This Row],[RV binom]])</f>
        <v>1</v>
      </c>
      <c r="K6027" s="1">
        <f>Table3[[#This Row],[Risk 1 Simulated occurences]]*_xlfn.LOGNORM.INV(Table3[[#This Row],[RV lognorm]],(LN(ImpLow1)+LN(ImpUp1))/2,(LN(ImpUp1)-LN(ImpLow1))/3.29)</f>
        <v>24753.071893181739</v>
      </c>
      <c r="L6027">
        <f>_xlfn.BINOM.INV(BinomTrials,_xlfn.GAMMA.INV(Table3[[#This Row],[RV gamma]],GammaShape2,GammaRate2)/BinomTrials,Table3[[#This Row],[RV binom]])</f>
        <v>1</v>
      </c>
      <c r="M6027" s="1">
        <f>Table3[[#This Row],[Risk 2 simulated occurences]]*_xlfn.LOGNORM.INV(Table3[[#This Row],[RV lognorm]],(LN(ImpLow2)+LN(ImpUp2))/2,(LN(ImpUp2)-LN(ImpLow2))/3.29)</f>
        <v>2475307.189318175</v>
      </c>
    </row>
    <row r="6028" spans="7:13">
      <c r="G6028">
        <v>0.81008794941477846</v>
      </c>
      <c r="H6028">
        <v>0.92401124254055844</v>
      </c>
      <c r="I6028">
        <v>3.793453566633842E-2</v>
      </c>
      <c r="J6028">
        <f>_xlfn.BINOM.INV(BinomTrials,_xlfn.GAMMA.INV(Table3[[#This Row],[RV gamma]],GammaShape1,GammaRate1)/BinomTrials,Table3[[#This Row],[RV binom]])</f>
        <v>2</v>
      </c>
      <c r="K6028" s="1">
        <f>Table3[[#This Row],[Risk 1 Simulated occurences]]*_xlfn.LOGNORM.INV(Table3[[#This Row],[RV lognorm]],(LN(ImpLow1)+LN(ImpUp1))/2,(LN(ImpUp1)-LN(ImpLow1))/3.29)</f>
        <v>18258.423009719667</v>
      </c>
      <c r="L6028">
        <f>_xlfn.BINOM.INV(BinomTrials,_xlfn.GAMMA.INV(Table3[[#This Row],[RV gamma]],GammaShape2,GammaRate2)/BinomTrials,Table3[[#This Row],[RV binom]])</f>
        <v>1</v>
      </c>
      <c r="M6028" s="1">
        <f>Table3[[#This Row],[Risk 2 simulated occurences]]*_xlfn.LOGNORM.INV(Table3[[#This Row],[RV lognorm]],(LN(ImpLow2)+LN(ImpUp2))/2,(LN(ImpUp2)-LN(ImpLow2))/3.29)</f>
        <v>912921.1504859837</v>
      </c>
    </row>
    <row r="6029" spans="7:13">
      <c r="G6029">
        <v>0.14816581418186697</v>
      </c>
      <c r="H6029">
        <v>0.85695337916582515</v>
      </c>
      <c r="I6029">
        <v>0.56574094414978338</v>
      </c>
      <c r="J6029">
        <f>_xlfn.BINOM.INV(BinomTrials,_xlfn.GAMMA.INV(Table3[[#This Row],[RV gamma]],GammaShape1,GammaRate1)/BinomTrials,Table3[[#This Row],[RV binom]])</f>
        <v>1</v>
      </c>
      <c r="K6029" s="1">
        <f>Table3[[#This Row],[Risk 1 Simulated occurences]]*_xlfn.LOGNORM.INV(Table3[[#This Row],[RV lognorm]],(LN(ImpLow1)+LN(ImpUp1))/2,(LN(ImpUp1)-LN(ImpLow1))/3.29)</f>
        <v>35507.201144370621</v>
      </c>
      <c r="L6029">
        <f>_xlfn.BINOM.INV(BinomTrials,_xlfn.GAMMA.INV(Table3[[#This Row],[RV gamma]],GammaShape2,GammaRate2)/BinomTrials,Table3[[#This Row],[RV binom]])</f>
        <v>0</v>
      </c>
      <c r="M6029" s="1">
        <f>Table3[[#This Row],[Risk 2 simulated occurences]]*_xlfn.LOGNORM.INV(Table3[[#This Row],[RV lognorm]],(LN(ImpLow2)+LN(ImpUp2))/2,(LN(ImpUp2)-LN(ImpLow2))/3.29)</f>
        <v>0</v>
      </c>
    </row>
    <row r="6030" spans="7:13">
      <c r="G6030">
        <v>0.22283895463814909</v>
      </c>
      <c r="H6030">
        <v>0.8154436400232109</v>
      </c>
      <c r="I6030">
        <v>0.40804832540827257</v>
      </c>
      <c r="J6030">
        <f>_xlfn.BINOM.INV(BinomTrials,_xlfn.GAMMA.INV(Table3[[#This Row],[RV gamma]],GammaShape1,GammaRate1)/BinomTrials,Table3[[#This Row],[RV binom]])</f>
        <v>1</v>
      </c>
      <c r="K6030" s="1">
        <f>Table3[[#This Row],[Risk 1 Simulated occurences]]*_xlfn.LOGNORM.INV(Table3[[#This Row],[RV lognorm]],(LN(ImpLow1)+LN(ImpUp1))/2,(LN(ImpUp1)-LN(ImpLow1))/3.29)</f>
        <v>26872.653311865357</v>
      </c>
      <c r="L6030">
        <f>_xlfn.BINOM.INV(BinomTrials,_xlfn.GAMMA.INV(Table3[[#This Row],[RV gamma]],GammaShape2,GammaRate2)/BinomTrials,Table3[[#This Row],[RV binom]])</f>
        <v>0</v>
      </c>
      <c r="M6030" s="1">
        <f>Table3[[#This Row],[Risk 2 simulated occurences]]*_xlfn.LOGNORM.INV(Table3[[#This Row],[RV lognorm]],(LN(ImpLow2)+LN(ImpUp2))/2,(LN(ImpUp2)-LN(ImpLow2))/3.29)</f>
        <v>0</v>
      </c>
    </row>
    <row r="6031" spans="7:13">
      <c r="G6031">
        <v>0.25431060337196598</v>
      </c>
      <c r="H6031">
        <v>0.16125787010474962</v>
      </c>
      <c r="I6031">
        <v>6.8205136837533278E-2</v>
      </c>
      <c r="J6031">
        <f>_xlfn.BINOM.INV(BinomTrials,_xlfn.GAMMA.INV(Table3[[#This Row],[RV gamma]],GammaShape1,GammaRate1)/BinomTrials,Table3[[#This Row],[RV binom]])</f>
        <v>0</v>
      </c>
      <c r="K6031" s="1">
        <f>Table3[[#This Row],[Risk 1 Simulated occurences]]*_xlfn.LOGNORM.INV(Table3[[#This Row],[RV lognorm]],(LN(ImpLow1)+LN(ImpUp1))/2,(LN(ImpUp1)-LN(ImpLow1))/3.29)</f>
        <v>0</v>
      </c>
      <c r="L6031">
        <f>_xlfn.BINOM.INV(BinomTrials,_xlfn.GAMMA.INV(Table3[[#This Row],[RV gamma]],GammaShape2,GammaRate2)/BinomTrials,Table3[[#This Row],[RV binom]])</f>
        <v>0</v>
      </c>
      <c r="M6031" s="1">
        <f>Table3[[#This Row],[Risk 2 simulated occurences]]*_xlfn.LOGNORM.INV(Table3[[#This Row],[RV lognorm]],(LN(ImpLow2)+LN(ImpUp2))/2,(LN(ImpUp2)-LN(ImpLow2))/3.29)</f>
        <v>0</v>
      </c>
    </row>
    <row r="6032" spans="7:13">
      <c r="G6032">
        <v>0.19831087263222358</v>
      </c>
      <c r="H6032">
        <v>0.26102285052697305</v>
      </c>
      <c r="I6032">
        <v>0.32373482842172258</v>
      </c>
      <c r="J6032">
        <f>_xlfn.BINOM.INV(BinomTrials,_xlfn.GAMMA.INV(Table3[[#This Row],[RV gamma]],GammaShape1,GammaRate1)/BinomTrials,Table3[[#This Row],[RV binom]])</f>
        <v>0</v>
      </c>
      <c r="K6032" s="1">
        <f>Table3[[#This Row],[Risk 1 Simulated occurences]]*_xlfn.LOGNORM.INV(Table3[[#This Row],[RV lognorm]],(LN(ImpLow1)+LN(ImpUp1))/2,(LN(ImpUp1)-LN(ImpLow1))/3.29)</f>
        <v>0</v>
      </c>
      <c r="L6032">
        <f>_xlfn.BINOM.INV(BinomTrials,_xlfn.GAMMA.INV(Table3[[#This Row],[RV gamma]],GammaShape2,GammaRate2)/BinomTrials,Table3[[#This Row],[RV binom]])</f>
        <v>0</v>
      </c>
      <c r="M6032" s="1">
        <f>Table3[[#This Row],[Risk 2 simulated occurences]]*_xlfn.LOGNORM.INV(Table3[[#This Row],[RV lognorm]],(LN(ImpLow2)+LN(ImpUp2))/2,(LN(ImpUp2)-LN(ImpLow2))/3.29)</f>
        <v>0</v>
      </c>
    </row>
    <row r="6033" spans="7:13">
      <c r="G6033">
        <v>1.0836329781839777E-2</v>
      </c>
      <c r="H6033">
        <v>1.1048806836385656E-2</v>
      </c>
      <c r="I6033">
        <v>1.1261283890931534E-2</v>
      </c>
      <c r="J6033">
        <f>_xlfn.BINOM.INV(BinomTrials,_xlfn.GAMMA.INV(Table3[[#This Row],[RV gamma]],GammaShape1,GammaRate1)/BinomTrials,Table3[[#This Row],[RV binom]])</f>
        <v>0</v>
      </c>
      <c r="K6033" s="1">
        <f>Table3[[#This Row],[Risk 1 Simulated occurences]]*_xlfn.LOGNORM.INV(Table3[[#This Row],[RV lognorm]],(LN(ImpLow1)+LN(ImpUp1))/2,(LN(ImpUp1)-LN(ImpLow1))/3.29)</f>
        <v>0</v>
      </c>
      <c r="L6033">
        <f>_xlfn.BINOM.INV(BinomTrials,_xlfn.GAMMA.INV(Table3[[#This Row],[RV gamma]],GammaShape2,GammaRate2)/BinomTrials,Table3[[#This Row],[RV binom]])</f>
        <v>0</v>
      </c>
      <c r="M6033" s="1">
        <f>Table3[[#This Row],[Risk 2 simulated occurences]]*_xlfn.LOGNORM.INV(Table3[[#This Row],[RV lognorm]],(LN(ImpLow2)+LN(ImpUp2))/2,(LN(ImpUp2)-LN(ImpLow2))/3.29)</f>
        <v>0</v>
      </c>
    </row>
    <row r="6034" spans="7:13">
      <c r="G6034">
        <v>0.12619464338114236</v>
      </c>
      <c r="H6034">
        <v>0.69729649913371372</v>
      </c>
      <c r="I6034">
        <v>0.26839835488628522</v>
      </c>
      <c r="J6034">
        <f>_xlfn.BINOM.INV(BinomTrials,_xlfn.GAMMA.INV(Table3[[#This Row],[RV gamma]],GammaShape1,GammaRate1)/BinomTrials,Table3[[#This Row],[RV binom]])</f>
        <v>1</v>
      </c>
      <c r="K6034" s="1">
        <f>Table3[[#This Row],[Risk 1 Simulated occurences]]*_xlfn.LOGNORM.INV(Table3[[#This Row],[RV lognorm]],(LN(ImpLow1)+LN(ImpUp1))/2,(LN(ImpUp1)-LN(ImpLow1))/3.29)</f>
        <v>20523.910824082654</v>
      </c>
      <c r="L6034">
        <f>_xlfn.BINOM.INV(BinomTrials,_xlfn.GAMMA.INV(Table3[[#This Row],[RV gamma]],GammaShape2,GammaRate2)/BinomTrials,Table3[[#This Row],[RV binom]])</f>
        <v>0</v>
      </c>
      <c r="M6034" s="1">
        <f>Table3[[#This Row],[Risk 2 simulated occurences]]*_xlfn.LOGNORM.INV(Table3[[#This Row],[RV lognorm]],(LN(ImpLow2)+LN(ImpUp2))/2,(LN(ImpUp2)-LN(ImpLow2))/3.29)</f>
        <v>0</v>
      </c>
    </row>
    <row r="6035" spans="7:13">
      <c r="G6035">
        <v>0.95337130685959537</v>
      </c>
      <c r="H6035">
        <v>0.46226094032743059</v>
      </c>
      <c r="I6035">
        <v>0.97115057379526581</v>
      </c>
      <c r="J6035">
        <f>_xlfn.BINOM.INV(BinomTrials,_xlfn.GAMMA.INV(Table3[[#This Row],[RV gamma]],GammaShape1,GammaRate1)/BinomTrials,Table3[[#This Row],[RV binom]])</f>
        <v>0</v>
      </c>
      <c r="K6035" s="1">
        <f>Table3[[#This Row],[Risk 1 Simulated occurences]]*_xlfn.LOGNORM.INV(Table3[[#This Row],[RV lognorm]],(LN(ImpLow1)+LN(ImpUp1))/2,(LN(ImpUp1)-LN(ImpLow1))/3.29)</f>
        <v>0</v>
      </c>
      <c r="L6035">
        <f>_xlfn.BINOM.INV(BinomTrials,_xlfn.GAMMA.INV(Table3[[#This Row],[RV gamma]],GammaShape2,GammaRate2)/BinomTrials,Table3[[#This Row],[RV binom]])</f>
        <v>0</v>
      </c>
      <c r="M6035" s="1">
        <f>Table3[[#This Row],[Risk 2 simulated occurences]]*_xlfn.LOGNORM.INV(Table3[[#This Row],[RV lognorm]],(LN(ImpLow2)+LN(ImpUp2))/2,(LN(ImpUp2)-LN(ImpLow2))/3.29)</f>
        <v>0</v>
      </c>
    </row>
    <row r="6036" spans="7:13">
      <c r="G6036">
        <v>0.31155438921952361</v>
      </c>
      <c r="H6036">
        <v>0.21962408312578877</v>
      </c>
      <c r="I6036">
        <v>0.12769377703205392</v>
      </c>
      <c r="J6036">
        <f>_xlfn.BINOM.INV(BinomTrials,_xlfn.GAMMA.INV(Table3[[#This Row],[RV gamma]],GammaShape1,GammaRate1)/BinomTrials,Table3[[#This Row],[RV binom]])</f>
        <v>0</v>
      </c>
      <c r="K6036" s="1">
        <f>Table3[[#This Row],[Risk 1 Simulated occurences]]*_xlfn.LOGNORM.INV(Table3[[#This Row],[RV lognorm]],(LN(ImpLow1)+LN(ImpUp1))/2,(LN(ImpUp1)-LN(ImpLow1))/3.29)</f>
        <v>0</v>
      </c>
      <c r="L6036">
        <f>_xlfn.BINOM.INV(BinomTrials,_xlfn.GAMMA.INV(Table3[[#This Row],[RV gamma]],GammaShape2,GammaRate2)/BinomTrials,Table3[[#This Row],[RV binom]])</f>
        <v>0</v>
      </c>
      <c r="M6036" s="1">
        <f>Table3[[#This Row],[Risk 2 simulated occurences]]*_xlfn.LOGNORM.INV(Table3[[#This Row],[RV lognorm]],(LN(ImpLow2)+LN(ImpUp2))/2,(LN(ImpUp2)-LN(ImpLow2))/3.29)</f>
        <v>0</v>
      </c>
    </row>
    <row r="6037" spans="7:13">
      <c r="G6037">
        <v>0.29461961253295632</v>
      </c>
      <c r="H6037">
        <v>0.22196509513164175</v>
      </c>
      <c r="I6037">
        <v>0.14931057773032719</v>
      </c>
      <c r="J6037">
        <f>_xlfn.BINOM.INV(BinomTrials,_xlfn.GAMMA.INV(Table3[[#This Row],[RV gamma]],GammaShape1,GammaRate1)/BinomTrials,Table3[[#This Row],[RV binom]])</f>
        <v>0</v>
      </c>
      <c r="K6037" s="1">
        <f>Table3[[#This Row],[Risk 1 Simulated occurences]]*_xlfn.LOGNORM.INV(Table3[[#This Row],[RV lognorm]],(LN(ImpLow1)+LN(ImpUp1))/2,(LN(ImpUp1)-LN(ImpLow1))/3.29)</f>
        <v>0</v>
      </c>
      <c r="L6037">
        <f>_xlfn.BINOM.INV(BinomTrials,_xlfn.GAMMA.INV(Table3[[#This Row],[RV gamma]],GammaShape2,GammaRate2)/BinomTrials,Table3[[#This Row],[RV binom]])</f>
        <v>0</v>
      </c>
      <c r="M6037" s="1">
        <f>Table3[[#This Row],[Risk 2 simulated occurences]]*_xlfn.LOGNORM.INV(Table3[[#This Row],[RV lognorm]],(LN(ImpLow2)+LN(ImpUp2))/2,(LN(ImpUp2)-LN(ImpLow2))/3.29)</f>
        <v>0</v>
      </c>
    </row>
    <row r="6038" spans="7:13">
      <c r="G6038">
        <v>0.67182784139729468</v>
      </c>
      <c r="H6038">
        <v>0.56735387750312405</v>
      </c>
      <c r="I6038">
        <v>0.46287991360895331</v>
      </c>
      <c r="J6038">
        <f>_xlfn.BINOM.INV(BinomTrials,_xlfn.GAMMA.INV(Table3[[#This Row],[RV gamma]],GammaShape1,GammaRate1)/BinomTrials,Table3[[#This Row],[RV binom]])</f>
        <v>0</v>
      </c>
      <c r="K6038" s="1">
        <f>Table3[[#This Row],[Risk 1 Simulated occurences]]*_xlfn.LOGNORM.INV(Table3[[#This Row],[RV lognorm]],(LN(ImpLow1)+LN(ImpUp1))/2,(LN(ImpUp1)-LN(ImpLow1))/3.29)</f>
        <v>0</v>
      </c>
      <c r="L6038">
        <f>_xlfn.BINOM.INV(BinomTrials,_xlfn.GAMMA.INV(Table3[[#This Row],[RV gamma]],GammaShape2,GammaRate2)/BinomTrials,Table3[[#This Row],[RV binom]])</f>
        <v>0</v>
      </c>
      <c r="M6038" s="1">
        <f>Table3[[#This Row],[Risk 2 simulated occurences]]*_xlfn.LOGNORM.INV(Table3[[#This Row],[RV lognorm]],(LN(ImpLow2)+LN(ImpUp2))/2,(LN(ImpUp2)-LN(ImpLow2))/3.29)</f>
        <v>0</v>
      </c>
    </row>
    <row r="6039" spans="7:13">
      <c r="G6039">
        <v>0.41053036433203627</v>
      </c>
      <c r="H6039">
        <v>0.51661919500521347</v>
      </c>
      <c r="I6039">
        <v>0.62270802567839068</v>
      </c>
      <c r="J6039">
        <f>_xlfn.BINOM.INV(BinomTrials,_xlfn.GAMMA.INV(Table3[[#This Row],[RV gamma]],GammaShape1,GammaRate1)/BinomTrials,Table3[[#This Row],[RV binom]])</f>
        <v>0</v>
      </c>
      <c r="K6039" s="1">
        <f>Table3[[#This Row],[Risk 1 Simulated occurences]]*_xlfn.LOGNORM.INV(Table3[[#This Row],[RV lognorm]],(LN(ImpLow1)+LN(ImpUp1))/2,(LN(ImpUp1)-LN(ImpLow1))/3.29)</f>
        <v>0</v>
      </c>
      <c r="L6039">
        <f>_xlfn.BINOM.INV(BinomTrials,_xlfn.GAMMA.INV(Table3[[#This Row],[RV gamma]],GammaShape2,GammaRate2)/BinomTrials,Table3[[#This Row],[RV binom]])</f>
        <v>0</v>
      </c>
      <c r="M6039" s="1">
        <f>Table3[[#This Row],[Risk 2 simulated occurences]]*_xlfn.LOGNORM.INV(Table3[[#This Row],[RV lognorm]],(LN(ImpLow2)+LN(ImpUp2))/2,(LN(ImpUp2)-LN(ImpLow2))/3.29)</f>
        <v>0</v>
      </c>
    </row>
    <row r="6040" spans="7:13">
      <c r="G6040">
        <v>0.78383332853384002</v>
      </c>
      <c r="H6040">
        <v>0.81881045262273888</v>
      </c>
      <c r="I6040">
        <v>0.85378757671163774</v>
      </c>
      <c r="J6040">
        <f>_xlfn.BINOM.INV(BinomTrials,_xlfn.GAMMA.INV(Table3[[#This Row],[RV gamma]],GammaShape1,GammaRate1)/BinomTrials,Table3[[#This Row],[RV binom]])</f>
        <v>1</v>
      </c>
      <c r="K6040" s="1">
        <f>Table3[[#This Row],[Risk 1 Simulated occurences]]*_xlfn.LOGNORM.INV(Table3[[#This Row],[RV lognorm]],(LN(ImpLow1)+LN(ImpUp1))/2,(LN(ImpUp1)-LN(ImpLow1))/3.29)</f>
        <v>66070.133456725249</v>
      </c>
      <c r="L6040">
        <f>_xlfn.BINOM.INV(BinomTrials,_xlfn.GAMMA.INV(Table3[[#This Row],[RV gamma]],GammaShape2,GammaRate2)/BinomTrials,Table3[[#This Row],[RV binom]])</f>
        <v>0</v>
      </c>
      <c r="M6040" s="1">
        <f>Table3[[#This Row],[Risk 2 simulated occurences]]*_xlfn.LOGNORM.INV(Table3[[#This Row],[RV lognorm]],(LN(ImpLow2)+LN(ImpUp2))/2,(LN(ImpUp2)-LN(ImpLow2))/3.29)</f>
        <v>0</v>
      </c>
    </row>
    <row r="6041" spans="7:13">
      <c r="G6041">
        <v>0.88675266824977128</v>
      </c>
      <c r="H6041">
        <v>0.74727723037231586</v>
      </c>
      <c r="I6041">
        <v>0.60780179249486033</v>
      </c>
      <c r="J6041">
        <f>_xlfn.BINOM.INV(BinomTrials,_xlfn.GAMMA.INV(Table3[[#This Row],[RV gamma]],GammaShape1,GammaRate1)/BinomTrials,Table3[[#This Row],[RV binom]])</f>
        <v>1</v>
      </c>
      <c r="K6041" s="1">
        <f>Table3[[#This Row],[Risk 1 Simulated occurences]]*_xlfn.LOGNORM.INV(Table3[[#This Row],[RV lognorm]],(LN(ImpLow1)+LN(ImpUp1))/2,(LN(ImpUp1)-LN(ImpLow1))/3.29)</f>
        <v>38296.524423917443</v>
      </c>
      <c r="L6041">
        <f>_xlfn.BINOM.INV(BinomTrials,_xlfn.GAMMA.INV(Table3[[#This Row],[RV gamma]],GammaShape2,GammaRate2)/BinomTrials,Table3[[#This Row],[RV binom]])</f>
        <v>0</v>
      </c>
      <c r="M6041" s="1">
        <f>Table3[[#This Row],[Risk 2 simulated occurences]]*_xlfn.LOGNORM.INV(Table3[[#This Row],[RV lognorm]],(LN(ImpLow2)+LN(ImpUp2))/2,(LN(ImpUp2)-LN(ImpLow2))/3.29)</f>
        <v>0</v>
      </c>
    </row>
    <row r="6042" spans="7:13">
      <c r="G6042">
        <v>0.65209527390640942</v>
      </c>
      <c r="H6042">
        <v>0.48841086751241741</v>
      </c>
      <c r="I6042">
        <v>0.32472646111842546</v>
      </c>
      <c r="J6042">
        <f>_xlfn.BINOM.INV(BinomTrials,_xlfn.GAMMA.INV(Table3[[#This Row],[RV gamma]],GammaShape1,GammaRate1)/BinomTrials,Table3[[#This Row],[RV binom]])</f>
        <v>0</v>
      </c>
      <c r="K6042" s="1">
        <f>Table3[[#This Row],[Risk 1 Simulated occurences]]*_xlfn.LOGNORM.INV(Table3[[#This Row],[RV lognorm]],(LN(ImpLow1)+LN(ImpUp1))/2,(LN(ImpUp1)-LN(ImpLow1))/3.29)</f>
        <v>0</v>
      </c>
      <c r="L6042">
        <f>_xlfn.BINOM.INV(BinomTrials,_xlfn.GAMMA.INV(Table3[[#This Row],[RV gamma]],GammaShape2,GammaRate2)/BinomTrials,Table3[[#This Row],[RV binom]])</f>
        <v>0</v>
      </c>
      <c r="M6042" s="1">
        <f>Table3[[#This Row],[Risk 2 simulated occurences]]*_xlfn.LOGNORM.INV(Table3[[#This Row],[RV lognorm]],(LN(ImpLow2)+LN(ImpUp2))/2,(LN(ImpUp2)-LN(ImpLow2))/3.29)</f>
        <v>0</v>
      </c>
    </row>
    <row r="6043" spans="7:13">
      <c r="G6043">
        <v>0.76526854502282504</v>
      </c>
      <c r="H6043">
        <v>0.72145028119974319</v>
      </c>
      <c r="I6043">
        <v>0.67763201737666134</v>
      </c>
      <c r="J6043">
        <f>_xlfn.BINOM.INV(BinomTrials,_xlfn.GAMMA.INV(Table3[[#This Row],[RV gamma]],GammaShape1,GammaRate1)/BinomTrials,Table3[[#This Row],[RV binom]])</f>
        <v>1</v>
      </c>
      <c r="K6043" s="1">
        <f>Table3[[#This Row],[Risk 1 Simulated occurences]]*_xlfn.LOGNORM.INV(Table3[[#This Row],[RV lognorm]],(LN(ImpLow1)+LN(ImpUp1))/2,(LN(ImpUp1)-LN(ImpLow1))/3.29)</f>
        <v>43666.473400823896</v>
      </c>
      <c r="L6043">
        <f>_xlfn.BINOM.INV(BinomTrials,_xlfn.GAMMA.INV(Table3[[#This Row],[RV gamma]],GammaShape2,GammaRate2)/BinomTrials,Table3[[#This Row],[RV binom]])</f>
        <v>0</v>
      </c>
      <c r="M6043" s="1">
        <f>Table3[[#This Row],[Risk 2 simulated occurences]]*_xlfn.LOGNORM.INV(Table3[[#This Row],[RV lognorm]],(LN(ImpLow2)+LN(ImpUp2))/2,(LN(ImpUp2)-LN(ImpLow2))/3.29)</f>
        <v>0</v>
      </c>
    </row>
    <row r="6044" spans="7:13">
      <c r="G6044">
        <v>0.86843619862032873</v>
      </c>
      <c r="H6044">
        <v>0.41487612408347246</v>
      </c>
      <c r="I6044">
        <v>0.9613160495466162</v>
      </c>
      <c r="J6044">
        <f>_xlfn.BINOM.INV(BinomTrials,_xlfn.GAMMA.INV(Table3[[#This Row],[RV gamma]],GammaShape1,GammaRate1)/BinomTrials,Table3[[#This Row],[RV binom]])</f>
        <v>0</v>
      </c>
      <c r="K6044" s="1">
        <f>Table3[[#This Row],[Risk 1 Simulated occurences]]*_xlfn.LOGNORM.INV(Table3[[#This Row],[RV lognorm]],(LN(ImpLow1)+LN(ImpUp1))/2,(LN(ImpUp1)-LN(ImpLow1))/3.29)</f>
        <v>0</v>
      </c>
      <c r="L6044">
        <f>_xlfn.BINOM.INV(BinomTrials,_xlfn.GAMMA.INV(Table3[[#This Row],[RV gamma]],GammaShape2,GammaRate2)/BinomTrials,Table3[[#This Row],[RV binom]])</f>
        <v>0</v>
      </c>
      <c r="M6044" s="1">
        <f>Table3[[#This Row],[Risk 2 simulated occurences]]*_xlfn.LOGNORM.INV(Table3[[#This Row],[RV lognorm]],(LN(ImpLow2)+LN(ImpUp2))/2,(LN(ImpUp2)-LN(ImpLow2))/3.29)</f>
        <v>0</v>
      </c>
    </row>
    <row r="6045" spans="7:13">
      <c r="G6045">
        <v>0.80719021186567386</v>
      </c>
      <c r="H6045">
        <v>0.8230174709218635</v>
      </c>
      <c r="I6045">
        <v>0.83884472997805326</v>
      </c>
      <c r="J6045">
        <f>_xlfn.BINOM.INV(BinomTrials,_xlfn.GAMMA.INV(Table3[[#This Row],[RV gamma]],GammaShape1,GammaRate1)/BinomTrials,Table3[[#This Row],[RV binom]])</f>
        <v>1</v>
      </c>
      <c r="K6045" s="1">
        <f>Table3[[#This Row],[Risk 1 Simulated occurences]]*_xlfn.LOGNORM.INV(Table3[[#This Row],[RV lognorm]],(LN(ImpLow1)+LN(ImpUp1))/2,(LN(ImpUp1)-LN(ImpLow1))/3.29)</f>
        <v>63216.00279599346</v>
      </c>
      <c r="L6045">
        <f>_xlfn.BINOM.INV(BinomTrials,_xlfn.GAMMA.INV(Table3[[#This Row],[RV gamma]],GammaShape2,GammaRate2)/BinomTrials,Table3[[#This Row],[RV binom]])</f>
        <v>1</v>
      </c>
      <c r="M6045" s="1">
        <f>Table3[[#This Row],[Risk 2 simulated occurences]]*_xlfn.LOGNORM.INV(Table3[[#This Row],[RV lognorm]],(LN(ImpLow2)+LN(ImpUp2))/2,(LN(ImpUp2)-LN(ImpLow2))/3.29)</f>
        <v>6321600.2795993481</v>
      </c>
    </row>
    <row r="6046" spans="7:13">
      <c r="G6046">
        <v>0.44589082638076077</v>
      </c>
      <c r="H6046">
        <v>0.45463378376077573</v>
      </c>
      <c r="I6046">
        <v>0.46337674114079064</v>
      </c>
      <c r="J6046">
        <f>_xlfn.BINOM.INV(BinomTrials,_xlfn.GAMMA.INV(Table3[[#This Row],[RV gamma]],GammaShape1,GammaRate1)/BinomTrials,Table3[[#This Row],[RV binom]])</f>
        <v>0</v>
      </c>
      <c r="K6046" s="1">
        <f>Table3[[#This Row],[Risk 1 Simulated occurences]]*_xlfn.LOGNORM.INV(Table3[[#This Row],[RV lognorm]],(LN(ImpLow1)+LN(ImpUp1))/2,(LN(ImpUp1)-LN(ImpLow1))/3.29)</f>
        <v>0</v>
      </c>
      <c r="L6046">
        <f>_xlfn.BINOM.INV(BinomTrials,_xlfn.GAMMA.INV(Table3[[#This Row],[RV gamma]],GammaShape2,GammaRate2)/BinomTrials,Table3[[#This Row],[RV binom]])</f>
        <v>0</v>
      </c>
      <c r="M6046" s="1">
        <f>Table3[[#This Row],[Risk 2 simulated occurences]]*_xlfn.LOGNORM.INV(Table3[[#This Row],[RV lognorm]],(LN(ImpLow2)+LN(ImpUp2))/2,(LN(ImpUp2)-LN(ImpLow2))/3.29)</f>
        <v>0</v>
      </c>
    </row>
    <row r="6047" spans="7:13">
      <c r="G6047">
        <v>8.7118981446660582E-2</v>
      </c>
      <c r="H6047">
        <v>3.0003667357379415E-2</v>
      </c>
      <c r="I6047">
        <v>0.9728883532680983</v>
      </c>
      <c r="J6047">
        <f>_xlfn.BINOM.INV(BinomTrials,_xlfn.GAMMA.INV(Table3[[#This Row],[RV gamma]],GammaShape1,GammaRate1)/BinomTrials,Table3[[#This Row],[RV binom]])</f>
        <v>0</v>
      </c>
      <c r="K6047" s="1">
        <f>Table3[[#This Row],[Risk 1 Simulated occurences]]*_xlfn.LOGNORM.INV(Table3[[#This Row],[RV lognorm]],(LN(ImpLow1)+LN(ImpUp1))/2,(LN(ImpUp1)-LN(ImpLow1))/3.29)</f>
        <v>0</v>
      </c>
      <c r="L6047">
        <f>_xlfn.BINOM.INV(BinomTrials,_xlfn.GAMMA.INV(Table3[[#This Row],[RV gamma]],GammaShape2,GammaRate2)/BinomTrials,Table3[[#This Row],[RV binom]])</f>
        <v>0</v>
      </c>
      <c r="M6047" s="1">
        <f>Table3[[#This Row],[Risk 2 simulated occurences]]*_xlfn.LOGNORM.INV(Table3[[#This Row],[RV lognorm]],(LN(ImpLow2)+LN(ImpUp2))/2,(LN(ImpUp2)-LN(ImpLow2))/3.29)</f>
        <v>0</v>
      </c>
    </row>
    <row r="6048" spans="7:13">
      <c r="G6048">
        <v>0.20872117402438128</v>
      </c>
      <c r="H6048">
        <v>0.27163727547583977</v>
      </c>
      <c r="I6048">
        <v>0.3345533769272982</v>
      </c>
      <c r="J6048">
        <f>_xlfn.BINOM.INV(BinomTrials,_xlfn.GAMMA.INV(Table3[[#This Row],[RV gamma]],GammaShape1,GammaRate1)/BinomTrials,Table3[[#This Row],[RV binom]])</f>
        <v>0</v>
      </c>
      <c r="K6048" s="1">
        <f>Table3[[#This Row],[Risk 1 Simulated occurences]]*_xlfn.LOGNORM.INV(Table3[[#This Row],[RV lognorm]],(LN(ImpLow1)+LN(ImpUp1))/2,(LN(ImpUp1)-LN(ImpLow1))/3.29)</f>
        <v>0</v>
      </c>
      <c r="L6048">
        <f>_xlfn.BINOM.INV(BinomTrials,_xlfn.GAMMA.INV(Table3[[#This Row],[RV gamma]],GammaShape2,GammaRate2)/BinomTrials,Table3[[#This Row],[RV binom]])</f>
        <v>0</v>
      </c>
      <c r="M6048" s="1">
        <f>Table3[[#This Row],[Risk 2 simulated occurences]]*_xlfn.LOGNORM.INV(Table3[[#This Row],[RV lognorm]],(LN(ImpLow2)+LN(ImpUp2))/2,(LN(ImpUp2)-LN(ImpLow2))/3.29)</f>
        <v>0</v>
      </c>
    </row>
    <row r="6049" spans="7:13">
      <c r="G6049">
        <v>0.97677182777634441</v>
      </c>
      <c r="H6049">
        <v>0.4076889224386257</v>
      </c>
      <c r="I6049">
        <v>0.83860601710090699</v>
      </c>
      <c r="J6049">
        <f>_xlfn.BINOM.INV(BinomTrials,_xlfn.GAMMA.INV(Table3[[#This Row],[RV gamma]],GammaShape1,GammaRate1)/BinomTrials,Table3[[#This Row],[RV binom]])</f>
        <v>0</v>
      </c>
      <c r="K6049" s="1">
        <f>Table3[[#This Row],[Risk 1 Simulated occurences]]*_xlfn.LOGNORM.INV(Table3[[#This Row],[RV lognorm]],(LN(ImpLow1)+LN(ImpUp1))/2,(LN(ImpUp1)-LN(ImpLow1))/3.29)</f>
        <v>0</v>
      </c>
      <c r="L6049">
        <f>_xlfn.BINOM.INV(BinomTrials,_xlfn.GAMMA.INV(Table3[[#This Row],[RV gamma]],GammaShape2,GammaRate2)/BinomTrials,Table3[[#This Row],[RV binom]])</f>
        <v>0</v>
      </c>
      <c r="M6049" s="1">
        <f>Table3[[#This Row],[Risk 2 simulated occurences]]*_xlfn.LOGNORM.INV(Table3[[#This Row],[RV lognorm]],(LN(ImpLow2)+LN(ImpUp2))/2,(LN(ImpUp2)-LN(ImpLow2))/3.29)</f>
        <v>0</v>
      </c>
    </row>
    <row r="6050" spans="7:13">
      <c r="G6050">
        <v>0.60410943702054654</v>
      </c>
      <c r="H6050">
        <v>2.7719425981733679E-2</v>
      </c>
      <c r="I6050">
        <v>0.45132941494292089</v>
      </c>
      <c r="J6050">
        <f>_xlfn.BINOM.INV(BinomTrials,_xlfn.GAMMA.INV(Table3[[#This Row],[RV gamma]],GammaShape1,GammaRate1)/BinomTrials,Table3[[#This Row],[RV binom]])</f>
        <v>0</v>
      </c>
      <c r="K6050" s="1">
        <f>Table3[[#This Row],[Risk 1 Simulated occurences]]*_xlfn.LOGNORM.INV(Table3[[#This Row],[RV lognorm]],(LN(ImpLow1)+LN(ImpUp1))/2,(LN(ImpUp1)-LN(ImpLow1))/3.29)</f>
        <v>0</v>
      </c>
      <c r="L6050">
        <f>_xlfn.BINOM.INV(BinomTrials,_xlfn.GAMMA.INV(Table3[[#This Row],[RV gamma]],GammaShape2,GammaRate2)/BinomTrials,Table3[[#This Row],[RV binom]])</f>
        <v>0</v>
      </c>
      <c r="M6050" s="1">
        <f>Table3[[#This Row],[Risk 2 simulated occurences]]*_xlfn.LOGNORM.INV(Table3[[#This Row],[RV lognorm]],(LN(ImpLow2)+LN(ImpUp2))/2,(LN(ImpUp2)-LN(ImpLow2))/3.29)</f>
        <v>0</v>
      </c>
    </row>
    <row r="6051" spans="7:13">
      <c r="G6051">
        <v>0.26730800432493351</v>
      </c>
      <c r="H6051">
        <v>0.88039247499797146</v>
      </c>
      <c r="I6051">
        <v>0.49347694567100936</v>
      </c>
      <c r="J6051">
        <f>_xlfn.BINOM.INV(BinomTrials,_xlfn.GAMMA.INV(Table3[[#This Row],[RV gamma]],GammaShape1,GammaRate1)/BinomTrials,Table3[[#This Row],[RV binom]])</f>
        <v>1</v>
      </c>
      <c r="K6051" s="1">
        <f>Table3[[#This Row],[Risk 1 Simulated occurences]]*_xlfn.LOGNORM.INV(Table3[[#This Row],[RV lognorm]],(LN(ImpLow1)+LN(ImpUp1))/2,(LN(ImpUp1)-LN(ImpLow1))/3.29)</f>
        <v>31262.946577794548</v>
      </c>
      <c r="L6051">
        <f>_xlfn.BINOM.INV(BinomTrials,_xlfn.GAMMA.INV(Table3[[#This Row],[RV gamma]],GammaShape2,GammaRate2)/BinomTrials,Table3[[#This Row],[RV binom]])</f>
        <v>1</v>
      </c>
      <c r="M6051" s="1">
        <f>Table3[[#This Row],[Risk 2 simulated occurences]]*_xlfn.LOGNORM.INV(Table3[[#This Row],[RV lognorm]],(LN(ImpLow2)+LN(ImpUp2))/2,(LN(ImpUp2)-LN(ImpLow2))/3.29)</f>
        <v>3126294.6577794561</v>
      </c>
    </row>
    <row r="6052" spans="7:13">
      <c r="G6052">
        <v>0.64562868915760363</v>
      </c>
      <c r="H6052">
        <v>0.75632729090579198</v>
      </c>
      <c r="I6052">
        <v>0.86702589265398022</v>
      </c>
      <c r="J6052">
        <f>_xlfn.BINOM.INV(BinomTrials,_xlfn.GAMMA.INV(Table3[[#This Row],[RV gamma]],GammaShape1,GammaRate1)/BinomTrials,Table3[[#This Row],[RV binom]])</f>
        <v>1</v>
      </c>
      <c r="K6052" s="1">
        <f>Table3[[#This Row],[Risk 1 Simulated occurences]]*_xlfn.LOGNORM.INV(Table3[[#This Row],[RV lognorm]],(LN(ImpLow1)+LN(ImpUp1))/2,(LN(ImpUp1)-LN(ImpLow1))/3.29)</f>
        <v>68885.565039708614</v>
      </c>
      <c r="L6052">
        <f>_xlfn.BINOM.INV(BinomTrials,_xlfn.GAMMA.INV(Table3[[#This Row],[RV gamma]],GammaShape2,GammaRate2)/BinomTrials,Table3[[#This Row],[RV binom]])</f>
        <v>0</v>
      </c>
      <c r="M6052" s="1">
        <f>Table3[[#This Row],[Risk 2 simulated occurences]]*_xlfn.LOGNORM.INV(Table3[[#This Row],[RV lognorm]],(LN(ImpLow2)+LN(ImpUp2))/2,(LN(ImpUp2)-LN(ImpLow2))/3.29)</f>
        <v>0</v>
      </c>
    </row>
    <row r="6053" spans="7:13">
      <c r="G6053">
        <v>8.1378671844200542E-2</v>
      </c>
      <c r="H6053">
        <v>0.5927782536450672</v>
      </c>
      <c r="I6053">
        <v>0.1041778354459339</v>
      </c>
      <c r="J6053">
        <f>_xlfn.BINOM.INV(BinomTrials,_xlfn.GAMMA.INV(Table3[[#This Row],[RV gamma]],GammaShape1,GammaRate1)/BinomTrials,Table3[[#This Row],[RV binom]])</f>
        <v>0</v>
      </c>
      <c r="K6053" s="1">
        <f>Table3[[#This Row],[Risk 1 Simulated occurences]]*_xlfn.LOGNORM.INV(Table3[[#This Row],[RV lognorm]],(LN(ImpLow1)+LN(ImpUp1))/2,(LN(ImpUp1)-LN(ImpLow1))/3.29)</f>
        <v>0</v>
      </c>
      <c r="L6053">
        <f>_xlfn.BINOM.INV(BinomTrials,_xlfn.GAMMA.INV(Table3[[#This Row],[RV gamma]],GammaShape2,GammaRate2)/BinomTrials,Table3[[#This Row],[RV binom]])</f>
        <v>0</v>
      </c>
      <c r="M6053" s="1">
        <f>Table3[[#This Row],[Risk 2 simulated occurences]]*_xlfn.LOGNORM.INV(Table3[[#This Row],[RV lognorm]],(LN(ImpLow2)+LN(ImpUp2))/2,(LN(ImpUp2)-LN(ImpLow2))/3.29)</f>
        <v>0</v>
      </c>
    </row>
    <row r="6054" spans="7:13">
      <c r="G6054">
        <v>0.73133768547854283</v>
      </c>
      <c r="H6054">
        <v>0.82410901264478875</v>
      </c>
      <c r="I6054">
        <v>0.91688033981103467</v>
      </c>
      <c r="J6054">
        <f>_xlfn.BINOM.INV(BinomTrials,_xlfn.GAMMA.INV(Table3[[#This Row],[RV gamma]],GammaShape1,GammaRate1)/BinomTrials,Table3[[#This Row],[RV binom]])</f>
        <v>1</v>
      </c>
      <c r="K6054" s="1">
        <f>Table3[[#This Row],[Risk 1 Simulated occurences]]*_xlfn.LOGNORM.INV(Table3[[#This Row],[RV lognorm]],(LN(ImpLow1)+LN(ImpUp1))/2,(LN(ImpUp1)-LN(ImpLow1))/3.29)</f>
        <v>83327.237594870341</v>
      </c>
      <c r="L6054">
        <f>_xlfn.BINOM.INV(BinomTrials,_xlfn.GAMMA.INV(Table3[[#This Row],[RV gamma]],GammaShape2,GammaRate2)/BinomTrials,Table3[[#This Row],[RV binom]])</f>
        <v>0</v>
      </c>
      <c r="M6054" s="1">
        <f>Table3[[#This Row],[Risk 2 simulated occurences]]*_xlfn.LOGNORM.INV(Table3[[#This Row],[RV lognorm]],(LN(ImpLow2)+LN(ImpUp2))/2,(LN(ImpUp2)-LN(ImpLow2))/3.29)</f>
        <v>0</v>
      </c>
    </row>
    <row r="6055" spans="7:13">
      <c r="G6055">
        <v>0.59247983786858616</v>
      </c>
      <c r="H6055">
        <v>0.80017552096404854</v>
      </c>
      <c r="I6055">
        <v>7.871204059511052E-3</v>
      </c>
      <c r="J6055">
        <f>_xlfn.BINOM.INV(BinomTrials,_xlfn.GAMMA.INV(Table3[[#This Row],[RV gamma]],GammaShape1,GammaRate1)/BinomTrials,Table3[[#This Row],[RV binom]])</f>
        <v>1</v>
      </c>
      <c r="K6055" s="1">
        <f>Table3[[#This Row],[Risk 1 Simulated occurences]]*_xlfn.LOGNORM.INV(Table3[[#This Row],[RV lognorm]],(LN(ImpLow1)+LN(ImpUp1))/2,(LN(ImpUp1)-LN(ImpLow1))/3.29)</f>
        <v>5834.5596411510069</v>
      </c>
      <c r="L6055">
        <f>_xlfn.BINOM.INV(BinomTrials,_xlfn.GAMMA.INV(Table3[[#This Row],[RV gamma]],GammaShape2,GammaRate2)/BinomTrials,Table3[[#This Row],[RV binom]])</f>
        <v>0</v>
      </c>
      <c r="M6055" s="1">
        <f>Table3[[#This Row],[Risk 2 simulated occurences]]*_xlfn.LOGNORM.INV(Table3[[#This Row],[RV lognorm]],(LN(ImpLow2)+LN(ImpUp2))/2,(LN(ImpUp2)-LN(ImpLow2))/3.29)</f>
        <v>0</v>
      </c>
    </row>
    <row r="6056" spans="7:13">
      <c r="G6056">
        <v>0.80863505732670193</v>
      </c>
      <c r="H6056">
        <v>0.54998084276448045</v>
      </c>
      <c r="I6056">
        <v>0.29132662820225891</v>
      </c>
      <c r="J6056">
        <f>_xlfn.BINOM.INV(BinomTrials,_xlfn.GAMMA.INV(Table3[[#This Row],[RV gamma]],GammaShape1,GammaRate1)/BinomTrials,Table3[[#This Row],[RV binom]])</f>
        <v>0</v>
      </c>
      <c r="K6056" s="1">
        <f>Table3[[#This Row],[Risk 1 Simulated occurences]]*_xlfn.LOGNORM.INV(Table3[[#This Row],[RV lognorm]],(LN(ImpLow1)+LN(ImpUp1))/2,(LN(ImpUp1)-LN(ImpLow1))/3.29)</f>
        <v>0</v>
      </c>
      <c r="L6056">
        <f>_xlfn.BINOM.INV(BinomTrials,_xlfn.GAMMA.INV(Table3[[#This Row],[RV gamma]],GammaShape2,GammaRate2)/BinomTrials,Table3[[#This Row],[RV binom]])</f>
        <v>0</v>
      </c>
      <c r="M6056" s="1">
        <f>Table3[[#This Row],[Risk 2 simulated occurences]]*_xlfn.LOGNORM.INV(Table3[[#This Row],[RV lognorm]],(LN(ImpLow2)+LN(ImpUp2))/2,(LN(ImpUp2)-LN(ImpLow2))/3.29)</f>
        <v>0</v>
      </c>
    </row>
    <row r="6057" spans="7:13">
      <c r="G6057">
        <v>0.72940848987987661</v>
      </c>
      <c r="H6057">
        <v>0.52802434262261932</v>
      </c>
      <c r="I6057">
        <v>0.32664019536536198</v>
      </c>
      <c r="J6057">
        <f>_xlfn.BINOM.INV(BinomTrials,_xlfn.GAMMA.INV(Table3[[#This Row],[RV gamma]],GammaShape1,GammaRate1)/BinomTrials,Table3[[#This Row],[RV binom]])</f>
        <v>0</v>
      </c>
      <c r="K6057" s="1">
        <f>Table3[[#This Row],[Risk 1 Simulated occurences]]*_xlfn.LOGNORM.INV(Table3[[#This Row],[RV lognorm]],(LN(ImpLow1)+LN(ImpUp1))/2,(LN(ImpUp1)-LN(ImpLow1))/3.29)</f>
        <v>0</v>
      </c>
      <c r="L6057">
        <f>_xlfn.BINOM.INV(BinomTrials,_xlfn.GAMMA.INV(Table3[[#This Row],[RV gamma]],GammaShape2,GammaRate2)/BinomTrials,Table3[[#This Row],[RV binom]])</f>
        <v>0</v>
      </c>
      <c r="M6057" s="1">
        <f>Table3[[#This Row],[Risk 2 simulated occurences]]*_xlfn.LOGNORM.INV(Table3[[#This Row],[RV lognorm]],(LN(ImpLow2)+LN(ImpUp2))/2,(LN(ImpUp2)-LN(ImpLow2))/3.29)</f>
        <v>0</v>
      </c>
    </row>
    <row r="6058" spans="7:13">
      <c r="G6058">
        <v>0.16848941108607193</v>
      </c>
      <c r="H6058">
        <v>0.50512645836226944</v>
      </c>
      <c r="I6058">
        <v>0.84176350563846691</v>
      </c>
      <c r="J6058">
        <f>_xlfn.BINOM.INV(BinomTrials,_xlfn.GAMMA.INV(Table3[[#This Row],[RV gamma]],GammaShape1,GammaRate1)/BinomTrials,Table3[[#This Row],[RV binom]])</f>
        <v>0</v>
      </c>
      <c r="K6058" s="1">
        <f>Table3[[#This Row],[Risk 1 Simulated occurences]]*_xlfn.LOGNORM.INV(Table3[[#This Row],[RV lognorm]],(LN(ImpLow1)+LN(ImpUp1))/2,(LN(ImpUp1)-LN(ImpLow1))/3.29)</f>
        <v>0</v>
      </c>
      <c r="L6058">
        <f>_xlfn.BINOM.INV(BinomTrials,_xlfn.GAMMA.INV(Table3[[#This Row],[RV gamma]],GammaShape2,GammaRate2)/BinomTrials,Table3[[#This Row],[RV binom]])</f>
        <v>0</v>
      </c>
      <c r="M6058" s="1">
        <f>Table3[[#This Row],[Risk 2 simulated occurences]]*_xlfn.LOGNORM.INV(Table3[[#This Row],[RV lognorm]],(LN(ImpLow2)+LN(ImpUp2))/2,(LN(ImpUp2)-LN(ImpLow2))/3.29)</f>
        <v>0</v>
      </c>
    </row>
    <row r="6059" spans="7:13">
      <c r="G6059">
        <v>0.80153212361109072</v>
      </c>
      <c r="H6059">
        <v>0.66038569466228858</v>
      </c>
      <c r="I6059">
        <v>0.51923926571348644</v>
      </c>
      <c r="J6059">
        <f>_xlfn.BINOM.INV(BinomTrials,_xlfn.GAMMA.INV(Table3[[#This Row],[RV gamma]],GammaShape1,GammaRate1)/BinomTrials,Table3[[#This Row],[RV binom]])</f>
        <v>1</v>
      </c>
      <c r="K6059" s="1">
        <f>Table3[[#This Row],[Risk 1 Simulated occurences]]*_xlfn.LOGNORM.INV(Table3[[#This Row],[RV lognorm]],(LN(ImpLow1)+LN(ImpUp1))/2,(LN(ImpUp1)-LN(ImpLow1))/3.29)</f>
        <v>32708.750203333984</v>
      </c>
      <c r="L6059">
        <f>_xlfn.BINOM.INV(BinomTrials,_xlfn.GAMMA.INV(Table3[[#This Row],[RV gamma]],GammaShape2,GammaRate2)/BinomTrials,Table3[[#This Row],[RV binom]])</f>
        <v>0</v>
      </c>
      <c r="M6059" s="1">
        <f>Table3[[#This Row],[Risk 2 simulated occurences]]*_xlfn.LOGNORM.INV(Table3[[#This Row],[RV lognorm]],(LN(ImpLow2)+LN(ImpUp2))/2,(LN(ImpUp2)-LN(ImpLow2))/3.29)</f>
        <v>0</v>
      </c>
    </row>
    <row r="6060" spans="7:13">
      <c r="G6060">
        <v>0.35040153160244297</v>
      </c>
      <c r="H6060">
        <v>0.10237018908484383</v>
      </c>
      <c r="I6060">
        <v>0.85433884656724468</v>
      </c>
      <c r="J6060">
        <f>_xlfn.BINOM.INV(BinomTrials,_xlfn.GAMMA.INV(Table3[[#This Row],[RV gamma]],GammaShape1,GammaRate1)/BinomTrials,Table3[[#This Row],[RV binom]])</f>
        <v>0</v>
      </c>
      <c r="K6060" s="1">
        <f>Table3[[#This Row],[Risk 1 Simulated occurences]]*_xlfn.LOGNORM.INV(Table3[[#This Row],[RV lognorm]],(LN(ImpLow1)+LN(ImpUp1))/2,(LN(ImpUp1)-LN(ImpLow1))/3.29)</f>
        <v>0</v>
      </c>
      <c r="L6060">
        <f>_xlfn.BINOM.INV(BinomTrials,_xlfn.GAMMA.INV(Table3[[#This Row],[RV gamma]],GammaShape2,GammaRate2)/BinomTrials,Table3[[#This Row],[RV binom]])</f>
        <v>0</v>
      </c>
      <c r="M6060" s="1">
        <f>Table3[[#This Row],[Risk 2 simulated occurences]]*_xlfn.LOGNORM.INV(Table3[[#This Row],[RV lognorm]],(LN(ImpLow2)+LN(ImpUp2))/2,(LN(ImpUp2)-LN(ImpLow2))/3.29)</f>
        <v>0</v>
      </c>
    </row>
    <row r="6061" spans="7:13">
      <c r="G6061">
        <v>0.19854164225912729</v>
      </c>
      <c r="H6061">
        <v>0.53576794897009061</v>
      </c>
      <c r="I6061">
        <v>0.87299425568105382</v>
      </c>
      <c r="J6061">
        <f>_xlfn.BINOM.INV(BinomTrials,_xlfn.GAMMA.INV(Table3[[#This Row],[RV gamma]],GammaShape1,GammaRate1)/BinomTrials,Table3[[#This Row],[RV binom]])</f>
        <v>0</v>
      </c>
      <c r="K6061" s="1">
        <f>Table3[[#This Row],[Risk 1 Simulated occurences]]*_xlfn.LOGNORM.INV(Table3[[#This Row],[RV lognorm]],(LN(ImpLow1)+LN(ImpUp1))/2,(LN(ImpUp1)-LN(ImpLow1))/3.29)</f>
        <v>0</v>
      </c>
      <c r="L6061">
        <f>_xlfn.BINOM.INV(BinomTrials,_xlfn.GAMMA.INV(Table3[[#This Row],[RV gamma]],GammaShape2,GammaRate2)/BinomTrials,Table3[[#This Row],[RV binom]])</f>
        <v>0</v>
      </c>
      <c r="M6061" s="1">
        <f>Table3[[#This Row],[Risk 2 simulated occurences]]*_xlfn.LOGNORM.INV(Table3[[#This Row],[RV lognorm]],(LN(ImpLow2)+LN(ImpUp2))/2,(LN(ImpUp2)-LN(ImpLow2))/3.29)</f>
        <v>0</v>
      </c>
    </row>
    <row r="6062" spans="7:13">
      <c r="G6062">
        <v>0.88938144915242745</v>
      </c>
      <c r="H6062">
        <v>0.65191834031227902</v>
      </c>
      <c r="I6062">
        <v>0.41445523147213048</v>
      </c>
      <c r="J6062">
        <f>_xlfn.BINOM.INV(BinomTrials,_xlfn.GAMMA.INV(Table3[[#This Row],[RV gamma]],GammaShape1,GammaRate1)/BinomTrials,Table3[[#This Row],[RV binom]])</f>
        <v>1</v>
      </c>
      <c r="K6062" s="1">
        <f>Table3[[#This Row],[Risk 1 Simulated occurences]]*_xlfn.LOGNORM.INV(Table3[[#This Row],[RV lognorm]],(LN(ImpLow1)+LN(ImpUp1))/2,(LN(ImpUp1)-LN(ImpLow1))/3.29)</f>
        <v>27184.188189293098</v>
      </c>
      <c r="L6062">
        <f>_xlfn.BINOM.INV(BinomTrials,_xlfn.GAMMA.INV(Table3[[#This Row],[RV gamma]],GammaShape2,GammaRate2)/BinomTrials,Table3[[#This Row],[RV binom]])</f>
        <v>0</v>
      </c>
      <c r="M6062" s="1">
        <f>Table3[[#This Row],[Risk 2 simulated occurences]]*_xlfn.LOGNORM.INV(Table3[[#This Row],[RV lognorm]],(LN(ImpLow2)+LN(ImpUp2))/2,(LN(ImpUp2)-LN(ImpLow2))/3.29)</f>
        <v>0</v>
      </c>
    </row>
    <row r="6063" spans="7:13">
      <c r="G6063">
        <v>0.83401590484847121</v>
      </c>
      <c r="H6063">
        <v>0.79154562847295107</v>
      </c>
      <c r="I6063">
        <v>0.74907535209743092</v>
      </c>
      <c r="J6063">
        <f>_xlfn.BINOM.INV(BinomTrials,_xlfn.GAMMA.INV(Table3[[#This Row],[RV gamma]],GammaShape1,GammaRate1)/BinomTrials,Table3[[#This Row],[RV binom]])</f>
        <v>1</v>
      </c>
      <c r="K6063" s="1">
        <f>Table3[[#This Row],[Risk 1 Simulated occurences]]*_xlfn.LOGNORM.INV(Table3[[#This Row],[RV lognorm]],(LN(ImpLow1)+LN(ImpUp1))/2,(LN(ImpUp1)-LN(ImpLow1))/3.29)</f>
        <v>50597.438069860909</v>
      </c>
      <c r="L6063">
        <f>_xlfn.BINOM.INV(BinomTrials,_xlfn.GAMMA.INV(Table3[[#This Row],[RV gamma]],GammaShape2,GammaRate2)/BinomTrials,Table3[[#This Row],[RV binom]])</f>
        <v>0</v>
      </c>
      <c r="M6063" s="1">
        <f>Table3[[#This Row],[Risk 2 simulated occurences]]*_xlfn.LOGNORM.INV(Table3[[#This Row],[RV lognorm]],(LN(ImpLow2)+LN(ImpUp2))/2,(LN(ImpUp2)-LN(ImpLow2))/3.29)</f>
        <v>0</v>
      </c>
    </row>
    <row r="6064" spans="7:13">
      <c r="G6064">
        <v>0.30531278825612401</v>
      </c>
      <c r="H6064">
        <v>0.5073777448885971</v>
      </c>
      <c r="I6064">
        <v>0.70944270152107003</v>
      </c>
      <c r="J6064">
        <f>_xlfn.BINOM.INV(BinomTrials,_xlfn.GAMMA.INV(Table3[[#This Row],[RV gamma]],GammaShape1,GammaRate1)/BinomTrials,Table3[[#This Row],[RV binom]])</f>
        <v>0</v>
      </c>
      <c r="K6064" s="1">
        <f>Table3[[#This Row],[Risk 1 Simulated occurences]]*_xlfn.LOGNORM.INV(Table3[[#This Row],[RV lognorm]],(LN(ImpLow1)+LN(ImpUp1))/2,(LN(ImpUp1)-LN(ImpLow1))/3.29)</f>
        <v>0</v>
      </c>
      <c r="L6064">
        <f>_xlfn.BINOM.INV(BinomTrials,_xlfn.GAMMA.INV(Table3[[#This Row],[RV gamma]],GammaShape2,GammaRate2)/BinomTrials,Table3[[#This Row],[RV binom]])</f>
        <v>0</v>
      </c>
      <c r="M6064" s="1">
        <f>Table3[[#This Row],[Risk 2 simulated occurences]]*_xlfn.LOGNORM.INV(Table3[[#This Row],[RV lognorm]],(LN(ImpLow2)+LN(ImpUp2))/2,(LN(ImpUp2)-LN(ImpLow2))/3.29)</f>
        <v>0</v>
      </c>
    </row>
    <row r="6065" spans="7:13">
      <c r="G6065">
        <v>0.39203222067655635</v>
      </c>
      <c r="H6065">
        <v>0.49775834265060648</v>
      </c>
      <c r="I6065">
        <v>0.60348446462465655</v>
      </c>
      <c r="J6065">
        <f>_xlfn.BINOM.INV(BinomTrials,_xlfn.GAMMA.INV(Table3[[#This Row],[RV gamma]],GammaShape1,GammaRate1)/BinomTrials,Table3[[#This Row],[RV binom]])</f>
        <v>0</v>
      </c>
      <c r="K6065" s="1">
        <f>Table3[[#This Row],[Risk 1 Simulated occurences]]*_xlfn.LOGNORM.INV(Table3[[#This Row],[RV lognorm]],(LN(ImpLow1)+LN(ImpUp1))/2,(LN(ImpUp1)-LN(ImpLow1))/3.29)</f>
        <v>0</v>
      </c>
      <c r="L6065">
        <f>_xlfn.BINOM.INV(BinomTrials,_xlfn.GAMMA.INV(Table3[[#This Row],[RV gamma]],GammaShape2,GammaRate2)/BinomTrials,Table3[[#This Row],[RV binom]])</f>
        <v>0</v>
      </c>
      <c r="M6065" s="1">
        <f>Table3[[#This Row],[Risk 2 simulated occurences]]*_xlfn.LOGNORM.INV(Table3[[#This Row],[RV lognorm]],(LN(ImpLow2)+LN(ImpUp2))/2,(LN(ImpUp2)-LN(ImpLow2))/3.29)</f>
        <v>0</v>
      </c>
    </row>
    <row r="6066" spans="7:13">
      <c r="G6066">
        <v>0.88553291088227781</v>
      </c>
      <c r="H6066">
        <v>0.82446492874271471</v>
      </c>
      <c r="I6066">
        <v>0.76339694660315149</v>
      </c>
      <c r="J6066">
        <f>_xlfn.BINOM.INV(BinomTrials,_xlfn.GAMMA.INV(Table3[[#This Row],[RV gamma]],GammaShape1,GammaRate1)/BinomTrials,Table3[[#This Row],[RV binom]])</f>
        <v>1</v>
      </c>
      <c r="K6066" s="1">
        <f>Table3[[#This Row],[Risk 1 Simulated occurences]]*_xlfn.LOGNORM.INV(Table3[[#This Row],[RV lognorm]],(LN(ImpLow1)+LN(ImpUp1))/2,(LN(ImpUp1)-LN(ImpLow1))/3.29)</f>
        <v>52241.530413099776</v>
      </c>
      <c r="L6066">
        <f>_xlfn.BINOM.INV(BinomTrials,_xlfn.GAMMA.INV(Table3[[#This Row],[RV gamma]],GammaShape2,GammaRate2)/BinomTrials,Table3[[#This Row],[RV binom]])</f>
        <v>1</v>
      </c>
      <c r="M6066" s="1">
        <f>Table3[[#This Row],[Risk 2 simulated occurences]]*_xlfn.LOGNORM.INV(Table3[[#This Row],[RV lognorm]],(LN(ImpLow2)+LN(ImpUp2))/2,(LN(ImpUp2)-LN(ImpLow2))/3.29)</f>
        <v>5224153.0413099797</v>
      </c>
    </row>
    <row r="6067" spans="7:13">
      <c r="G6067">
        <v>0.15163319844362941</v>
      </c>
      <c r="H6067">
        <v>0.78205737880526915</v>
      </c>
      <c r="I6067">
        <v>0.41248155916690898</v>
      </c>
      <c r="J6067">
        <f>_xlfn.BINOM.INV(BinomTrials,_xlfn.GAMMA.INV(Table3[[#This Row],[RV gamma]],GammaShape1,GammaRate1)/BinomTrials,Table3[[#This Row],[RV binom]])</f>
        <v>1</v>
      </c>
      <c r="K6067" s="1">
        <f>Table3[[#This Row],[Risk 1 Simulated occurences]]*_xlfn.LOGNORM.INV(Table3[[#This Row],[RV lognorm]],(LN(ImpLow1)+LN(ImpUp1))/2,(LN(ImpUp1)-LN(ImpLow1))/3.29)</f>
        <v>27087.95797664623</v>
      </c>
      <c r="L6067">
        <f>_xlfn.BINOM.INV(BinomTrials,_xlfn.GAMMA.INV(Table3[[#This Row],[RV gamma]],GammaShape2,GammaRate2)/BinomTrials,Table3[[#This Row],[RV binom]])</f>
        <v>0</v>
      </c>
      <c r="M6067" s="1">
        <f>Table3[[#This Row],[Risk 2 simulated occurences]]*_xlfn.LOGNORM.INV(Table3[[#This Row],[RV lognorm]],(LN(ImpLow2)+LN(ImpUp2))/2,(LN(ImpUp2)-LN(ImpLow2))/3.29)</f>
        <v>0</v>
      </c>
    </row>
    <row r="6068" spans="7:13">
      <c r="G6068">
        <v>0.49916624207942106</v>
      </c>
      <c r="H6068">
        <v>3.8365580159409711E-2</v>
      </c>
      <c r="I6068">
        <v>0.57756491823939837</v>
      </c>
      <c r="J6068">
        <f>_xlfn.BINOM.INV(BinomTrials,_xlfn.GAMMA.INV(Table3[[#This Row],[RV gamma]],GammaShape1,GammaRate1)/BinomTrials,Table3[[#This Row],[RV binom]])</f>
        <v>0</v>
      </c>
      <c r="K6068" s="1">
        <f>Table3[[#This Row],[Risk 1 Simulated occurences]]*_xlfn.LOGNORM.INV(Table3[[#This Row],[RV lognorm]],(LN(ImpLow1)+LN(ImpUp1))/2,(LN(ImpUp1)-LN(ImpLow1))/3.29)</f>
        <v>0</v>
      </c>
      <c r="L6068">
        <f>_xlfn.BINOM.INV(BinomTrials,_xlfn.GAMMA.INV(Table3[[#This Row],[RV gamma]],GammaShape2,GammaRate2)/BinomTrials,Table3[[#This Row],[RV binom]])</f>
        <v>0</v>
      </c>
      <c r="M6068" s="1">
        <f>Table3[[#This Row],[Risk 2 simulated occurences]]*_xlfn.LOGNORM.INV(Table3[[#This Row],[RV lognorm]],(LN(ImpLow2)+LN(ImpUp2))/2,(LN(ImpUp2)-LN(ImpLow2))/3.29)</f>
        <v>0</v>
      </c>
    </row>
    <row r="6069" spans="7:13">
      <c r="G6069">
        <v>0.48703062882974307</v>
      </c>
      <c r="H6069">
        <v>0.81030573919895377</v>
      </c>
      <c r="I6069">
        <v>0.13358084956816438</v>
      </c>
      <c r="J6069">
        <f>_xlfn.BINOM.INV(BinomTrials,_xlfn.GAMMA.INV(Table3[[#This Row],[RV gamma]],GammaShape1,GammaRate1)/BinomTrials,Table3[[#This Row],[RV binom]])</f>
        <v>1</v>
      </c>
      <c r="K6069" s="1">
        <f>Table3[[#This Row],[Risk 1 Simulated occurences]]*_xlfn.LOGNORM.INV(Table3[[#This Row],[RV lognorm]],(LN(ImpLow1)+LN(ImpUp1))/2,(LN(ImpUp1)-LN(ImpLow1))/3.29)</f>
        <v>14545.501538431272</v>
      </c>
      <c r="L6069">
        <f>_xlfn.BINOM.INV(BinomTrials,_xlfn.GAMMA.INV(Table3[[#This Row],[RV gamma]],GammaShape2,GammaRate2)/BinomTrials,Table3[[#This Row],[RV binom]])</f>
        <v>0</v>
      </c>
      <c r="M6069" s="1">
        <f>Table3[[#This Row],[Risk 2 simulated occurences]]*_xlfn.LOGNORM.INV(Table3[[#This Row],[RV lognorm]],(LN(ImpLow2)+LN(ImpUp2))/2,(LN(ImpUp2)-LN(ImpLow2))/3.29)</f>
        <v>0</v>
      </c>
    </row>
    <row r="6070" spans="7:13">
      <c r="G6070">
        <v>0.52377874149185544</v>
      </c>
      <c r="H6070">
        <v>0.80855871681522518</v>
      </c>
      <c r="I6070">
        <v>9.33386921385949E-2</v>
      </c>
      <c r="J6070">
        <f>_xlfn.BINOM.INV(BinomTrials,_xlfn.GAMMA.INV(Table3[[#This Row],[RV gamma]],GammaShape1,GammaRate1)/BinomTrials,Table3[[#This Row],[RV binom]])</f>
        <v>1</v>
      </c>
      <c r="K6070" s="1">
        <f>Table3[[#This Row],[Risk 1 Simulated occurences]]*_xlfn.LOGNORM.INV(Table3[[#This Row],[RV lognorm]],(LN(ImpLow1)+LN(ImpUp1))/2,(LN(ImpUp1)-LN(ImpLow1))/3.29)</f>
        <v>12549.91093342354</v>
      </c>
      <c r="L6070">
        <f>_xlfn.BINOM.INV(BinomTrials,_xlfn.GAMMA.INV(Table3[[#This Row],[RV gamma]],GammaShape2,GammaRate2)/BinomTrials,Table3[[#This Row],[RV binom]])</f>
        <v>0</v>
      </c>
      <c r="M6070" s="1">
        <f>Table3[[#This Row],[Risk 2 simulated occurences]]*_xlfn.LOGNORM.INV(Table3[[#This Row],[RV lognorm]],(LN(ImpLow2)+LN(ImpUp2))/2,(LN(ImpUp2)-LN(ImpLow2))/3.29)</f>
        <v>0</v>
      </c>
    </row>
    <row r="6071" spans="7:13">
      <c r="G6071">
        <v>0.14930825361484115</v>
      </c>
      <c r="H6071">
        <v>0.44635351348964197</v>
      </c>
      <c r="I6071">
        <v>0.74339877336444271</v>
      </c>
      <c r="J6071">
        <f>_xlfn.BINOM.INV(BinomTrials,_xlfn.GAMMA.INV(Table3[[#This Row],[RV gamma]],GammaShape1,GammaRate1)/BinomTrials,Table3[[#This Row],[RV binom]])</f>
        <v>0</v>
      </c>
      <c r="K6071" s="1">
        <f>Table3[[#This Row],[Risk 1 Simulated occurences]]*_xlfn.LOGNORM.INV(Table3[[#This Row],[RV lognorm]],(LN(ImpLow1)+LN(ImpUp1))/2,(LN(ImpUp1)-LN(ImpLow1))/3.29)</f>
        <v>0</v>
      </c>
      <c r="L6071">
        <f>_xlfn.BINOM.INV(BinomTrials,_xlfn.GAMMA.INV(Table3[[#This Row],[RV gamma]],GammaShape2,GammaRate2)/BinomTrials,Table3[[#This Row],[RV binom]])</f>
        <v>0</v>
      </c>
      <c r="M6071" s="1">
        <f>Table3[[#This Row],[Risk 2 simulated occurences]]*_xlfn.LOGNORM.INV(Table3[[#This Row],[RV lognorm]],(LN(ImpLow2)+LN(ImpUp2))/2,(LN(ImpUp2)-LN(ImpLow2))/3.29)</f>
        <v>0</v>
      </c>
    </row>
    <row r="6072" spans="7:13">
      <c r="G6072">
        <v>0.42381850463516008</v>
      </c>
      <c r="H6072">
        <v>0.86350122041232014</v>
      </c>
      <c r="I6072">
        <v>0.30318393618948009</v>
      </c>
      <c r="J6072">
        <f>_xlfn.BINOM.INV(BinomTrials,_xlfn.GAMMA.INV(Table3[[#This Row],[RV gamma]],GammaShape1,GammaRate1)/BinomTrials,Table3[[#This Row],[RV binom]])</f>
        <v>1</v>
      </c>
      <c r="K6072" s="1">
        <f>Table3[[#This Row],[Risk 1 Simulated occurences]]*_xlfn.LOGNORM.INV(Table3[[#This Row],[RV lognorm]],(LN(ImpLow1)+LN(ImpUp1))/2,(LN(ImpUp1)-LN(ImpLow1))/3.29)</f>
        <v>22048.777092425029</v>
      </c>
      <c r="L6072">
        <f>_xlfn.BINOM.INV(BinomTrials,_xlfn.GAMMA.INV(Table3[[#This Row],[RV gamma]],GammaShape2,GammaRate2)/BinomTrials,Table3[[#This Row],[RV binom]])</f>
        <v>1</v>
      </c>
      <c r="M6072" s="1">
        <f>Table3[[#This Row],[Risk 2 simulated occurences]]*_xlfn.LOGNORM.INV(Table3[[#This Row],[RV lognorm]],(LN(ImpLow2)+LN(ImpUp2))/2,(LN(ImpUp2)-LN(ImpLow2))/3.29)</f>
        <v>2204877.7092425041</v>
      </c>
    </row>
    <row r="6073" spans="7:13">
      <c r="G6073">
        <v>0.11760740313567566</v>
      </c>
      <c r="H6073">
        <v>0.86501146986382615</v>
      </c>
      <c r="I6073">
        <v>0.61241553659197667</v>
      </c>
      <c r="J6073">
        <f>_xlfn.BINOM.INV(BinomTrials,_xlfn.GAMMA.INV(Table3[[#This Row],[RV gamma]],GammaShape1,GammaRate1)/BinomTrials,Table3[[#This Row],[RV binom]])</f>
        <v>1</v>
      </c>
      <c r="K6073" s="1">
        <f>Table3[[#This Row],[Risk 1 Simulated occurences]]*_xlfn.LOGNORM.INV(Table3[[#This Row],[RV lognorm]],(LN(ImpLow1)+LN(ImpUp1))/2,(LN(ImpUp1)-LN(ImpLow1))/3.29)</f>
        <v>38620.215386771284</v>
      </c>
      <c r="L6073">
        <f>_xlfn.BINOM.INV(BinomTrials,_xlfn.GAMMA.INV(Table3[[#This Row],[RV gamma]],GammaShape2,GammaRate2)/BinomTrials,Table3[[#This Row],[RV binom]])</f>
        <v>0</v>
      </c>
      <c r="M6073" s="1">
        <f>Table3[[#This Row],[Risk 2 simulated occurences]]*_xlfn.LOGNORM.INV(Table3[[#This Row],[RV lognorm]],(LN(ImpLow2)+LN(ImpUp2))/2,(LN(ImpUp2)-LN(ImpLow2))/3.29)</f>
        <v>0</v>
      </c>
    </row>
    <row r="6074" spans="7:13">
      <c r="G6074">
        <v>0.62762450130080083</v>
      </c>
      <c r="H6074">
        <v>0.24777400132630673</v>
      </c>
      <c r="I6074">
        <v>0.86792350135181262</v>
      </c>
      <c r="J6074">
        <f>_xlfn.BINOM.INV(BinomTrials,_xlfn.GAMMA.INV(Table3[[#This Row],[RV gamma]],GammaShape1,GammaRate1)/BinomTrials,Table3[[#This Row],[RV binom]])</f>
        <v>0</v>
      </c>
      <c r="K6074" s="1">
        <f>Table3[[#This Row],[Risk 1 Simulated occurences]]*_xlfn.LOGNORM.INV(Table3[[#This Row],[RV lognorm]],(LN(ImpLow1)+LN(ImpUp1))/2,(LN(ImpUp1)-LN(ImpLow1))/3.29)</f>
        <v>0</v>
      </c>
      <c r="L6074">
        <f>_xlfn.BINOM.INV(BinomTrials,_xlfn.GAMMA.INV(Table3[[#This Row],[RV gamma]],GammaShape2,GammaRate2)/BinomTrials,Table3[[#This Row],[RV binom]])</f>
        <v>0</v>
      </c>
      <c r="M6074" s="1">
        <f>Table3[[#This Row],[Risk 2 simulated occurences]]*_xlfn.LOGNORM.INV(Table3[[#This Row],[RV lognorm]],(LN(ImpLow2)+LN(ImpUp2))/2,(LN(ImpUp2)-LN(ImpLow2))/3.29)</f>
        <v>0</v>
      </c>
    </row>
    <row r="6075" spans="7:13">
      <c r="G6075">
        <v>0.48499336255946818</v>
      </c>
      <c r="H6075">
        <v>0.33764029123710482</v>
      </c>
      <c r="I6075">
        <v>0.19028721991474146</v>
      </c>
      <c r="J6075">
        <f>_xlfn.BINOM.INV(BinomTrials,_xlfn.GAMMA.INV(Table3[[#This Row],[RV gamma]],GammaShape1,GammaRate1)/BinomTrials,Table3[[#This Row],[RV binom]])</f>
        <v>0</v>
      </c>
      <c r="K6075" s="1">
        <f>Table3[[#This Row],[Risk 1 Simulated occurences]]*_xlfn.LOGNORM.INV(Table3[[#This Row],[RV lognorm]],(LN(ImpLow1)+LN(ImpUp1))/2,(LN(ImpUp1)-LN(ImpLow1))/3.29)</f>
        <v>0</v>
      </c>
      <c r="L6075">
        <f>_xlfn.BINOM.INV(BinomTrials,_xlfn.GAMMA.INV(Table3[[#This Row],[RV gamma]],GammaShape2,GammaRate2)/BinomTrials,Table3[[#This Row],[RV binom]])</f>
        <v>0</v>
      </c>
      <c r="M6075" s="1">
        <f>Table3[[#This Row],[Risk 2 simulated occurences]]*_xlfn.LOGNORM.INV(Table3[[#This Row],[RV lognorm]],(LN(ImpLow2)+LN(ImpUp2))/2,(LN(ImpUp2)-LN(ImpLow2))/3.29)</f>
        <v>0</v>
      </c>
    </row>
    <row r="6076" spans="7:13">
      <c r="G6076">
        <v>0.28344453698184552</v>
      </c>
      <c r="H6076">
        <v>0.72037482202070524</v>
      </c>
      <c r="I6076">
        <v>0.15730510705956496</v>
      </c>
      <c r="J6076">
        <f>_xlfn.BINOM.INV(BinomTrials,_xlfn.GAMMA.INV(Table3[[#This Row],[RV gamma]],GammaShape1,GammaRate1)/BinomTrials,Table3[[#This Row],[RV binom]])</f>
        <v>1</v>
      </c>
      <c r="K6076" s="1">
        <f>Table3[[#This Row],[Risk 1 Simulated occurences]]*_xlfn.LOGNORM.INV(Table3[[#This Row],[RV lognorm]],(LN(ImpLow1)+LN(ImpUp1))/2,(LN(ImpUp1)-LN(ImpLow1))/3.29)</f>
        <v>15644.002904686709</v>
      </c>
      <c r="L6076">
        <f>_xlfn.BINOM.INV(BinomTrials,_xlfn.GAMMA.INV(Table3[[#This Row],[RV gamma]],GammaShape2,GammaRate2)/BinomTrials,Table3[[#This Row],[RV binom]])</f>
        <v>0</v>
      </c>
      <c r="M6076" s="1">
        <f>Table3[[#This Row],[Risk 2 simulated occurences]]*_xlfn.LOGNORM.INV(Table3[[#This Row],[RV lognorm]],(LN(ImpLow2)+LN(ImpUp2))/2,(LN(ImpUp2)-LN(ImpLow2))/3.29)</f>
        <v>0</v>
      </c>
    </row>
    <row r="6077" spans="7:13">
      <c r="G6077">
        <v>0.85233305387773228</v>
      </c>
      <c r="H6077">
        <v>0.33963370199298193</v>
      </c>
      <c r="I6077">
        <v>0.82693435010823158</v>
      </c>
      <c r="J6077">
        <f>_xlfn.BINOM.INV(BinomTrials,_xlfn.GAMMA.INV(Table3[[#This Row],[RV gamma]],GammaShape1,GammaRate1)/BinomTrials,Table3[[#This Row],[RV binom]])</f>
        <v>0</v>
      </c>
      <c r="K6077" s="1">
        <f>Table3[[#This Row],[Risk 1 Simulated occurences]]*_xlfn.LOGNORM.INV(Table3[[#This Row],[RV lognorm]],(LN(ImpLow1)+LN(ImpUp1))/2,(LN(ImpUp1)-LN(ImpLow1))/3.29)</f>
        <v>0</v>
      </c>
      <c r="L6077">
        <f>_xlfn.BINOM.INV(BinomTrials,_xlfn.GAMMA.INV(Table3[[#This Row],[RV gamma]],GammaShape2,GammaRate2)/BinomTrials,Table3[[#This Row],[RV binom]])</f>
        <v>0</v>
      </c>
      <c r="M6077" s="1">
        <f>Table3[[#This Row],[Risk 2 simulated occurences]]*_xlfn.LOGNORM.INV(Table3[[#This Row],[RV lognorm]],(LN(ImpLow2)+LN(ImpUp2))/2,(LN(ImpUp2)-LN(ImpLow2))/3.29)</f>
        <v>0</v>
      </c>
    </row>
    <row r="6078" spans="7:13">
      <c r="G6078">
        <v>0.16163652304636153</v>
      </c>
      <c r="H6078">
        <v>0.22362939604727058</v>
      </c>
      <c r="I6078">
        <v>0.28562226904817961</v>
      </c>
      <c r="J6078">
        <f>_xlfn.BINOM.INV(BinomTrials,_xlfn.GAMMA.INV(Table3[[#This Row],[RV gamma]],GammaShape1,GammaRate1)/BinomTrials,Table3[[#This Row],[RV binom]])</f>
        <v>0</v>
      </c>
      <c r="K6078" s="1">
        <f>Table3[[#This Row],[Risk 1 Simulated occurences]]*_xlfn.LOGNORM.INV(Table3[[#This Row],[RV lognorm]],(LN(ImpLow1)+LN(ImpUp1))/2,(LN(ImpUp1)-LN(ImpLow1))/3.29)</f>
        <v>0</v>
      </c>
      <c r="L6078">
        <f>_xlfn.BINOM.INV(BinomTrials,_xlfn.GAMMA.INV(Table3[[#This Row],[RV gamma]],GammaShape2,GammaRate2)/BinomTrials,Table3[[#This Row],[RV binom]])</f>
        <v>0</v>
      </c>
      <c r="M6078" s="1">
        <f>Table3[[#This Row],[Risk 2 simulated occurences]]*_xlfn.LOGNORM.INV(Table3[[#This Row],[RV lognorm]],(LN(ImpLow2)+LN(ImpUp2))/2,(LN(ImpUp2)-LN(ImpLow2))/3.29)</f>
        <v>0</v>
      </c>
    </row>
    <row r="6079" spans="7:13">
      <c r="G6079">
        <v>0.62504284019816803</v>
      </c>
      <c r="H6079">
        <v>0.53925936647656347</v>
      </c>
      <c r="I6079">
        <v>0.45347589275495892</v>
      </c>
      <c r="J6079">
        <f>_xlfn.BINOM.INV(BinomTrials,_xlfn.GAMMA.INV(Table3[[#This Row],[RV gamma]],GammaShape1,GammaRate1)/BinomTrials,Table3[[#This Row],[RV binom]])</f>
        <v>0</v>
      </c>
      <c r="K6079" s="1">
        <f>Table3[[#This Row],[Risk 1 Simulated occurences]]*_xlfn.LOGNORM.INV(Table3[[#This Row],[RV lognorm]],(LN(ImpLow1)+LN(ImpUp1))/2,(LN(ImpUp1)-LN(ImpLow1))/3.29)</f>
        <v>0</v>
      </c>
      <c r="L6079">
        <f>_xlfn.BINOM.INV(BinomTrials,_xlfn.GAMMA.INV(Table3[[#This Row],[RV gamma]],GammaShape2,GammaRate2)/BinomTrials,Table3[[#This Row],[RV binom]])</f>
        <v>0</v>
      </c>
      <c r="M6079" s="1">
        <f>Table3[[#This Row],[Risk 2 simulated occurences]]*_xlfn.LOGNORM.INV(Table3[[#This Row],[RV lognorm]],(LN(ImpLow2)+LN(ImpUp2))/2,(LN(ImpUp2)-LN(ImpLow2))/3.29)</f>
        <v>0</v>
      </c>
    </row>
    <row r="6080" spans="7:13">
      <c r="G6080">
        <v>9.5015210609424486E-2</v>
      </c>
      <c r="H6080">
        <v>0.33217237160176616</v>
      </c>
      <c r="I6080">
        <v>0.56932953259410779</v>
      </c>
      <c r="J6080">
        <f>_xlfn.BINOM.INV(BinomTrials,_xlfn.GAMMA.INV(Table3[[#This Row],[RV gamma]],GammaShape1,GammaRate1)/BinomTrials,Table3[[#This Row],[RV binom]])</f>
        <v>0</v>
      </c>
      <c r="K6080" s="1">
        <f>Table3[[#This Row],[Risk 1 Simulated occurences]]*_xlfn.LOGNORM.INV(Table3[[#This Row],[RV lognorm]],(LN(ImpLow1)+LN(ImpUp1))/2,(LN(ImpUp1)-LN(ImpLow1))/3.29)</f>
        <v>0</v>
      </c>
      <c r="L6080">
        <f>_xlfn.BINOM.INV(BinomTrials,_xlfn.GAMMA.INV(Table3[[#This Row],[RV gamma]],GammaShape2,GammaRate2)/BinomTrials,Table3[[#This Row],[RV binom]])</f>
        <v>0</v>
      </c>
      <c r="M6080" s="1">
        <f>Table3[[#This Row],[Risk 2 simulated occurences]]*_xlfn.LOGNORM.INV(Table3[[#This Row],[RV lognorm]],(LN(ImpLow2)+LN(ImpUp2))/2,(LN(ImpUp2)-LN(ImpLow2))/3.29)</f>
        <v>0</v>
      </c>
    </row>
    <row r="6081" spans="7:13">
      <c r="G6081">
        <v>0.92064471259743197</v>
      </c>
      <c r="H6081">
        <v>0.82104951088365608</v>
      </c>
      <c r="I6081">
        <v>0.72145430916988029</v>
      </c>
      <c r="J6081">
        <f>_xlfn.BINOM.INV(BinomTrials,_xlfn.GAMMA.INV(Table3[[#This Row],[RV gamma]],GammaShape1,GammaRate1)/BinomTrials,Table3[[#This Row],[RV binom]])</f>
        <v>1</v>
      </c>
      <c r="K6081" s="1">
        <f>Table3[[#This Row],[Risk 1 Simulated occurences]]*_xlfn.LOGNORM.INV(Table3[[#This Row],[RV lognorm]],(LN(ImpLow1)+LN(ImpUp1))/2,(LN(ImpUp1)-LN(ImpLow1))/3.29)</f>
        <v>47694.718556901491</v>
      </c>
      <c r="L6081">
        <f>_xlfn.BINOM.INV(BinomTrials,_xlfn.GAMMA.INV(Table3[[#This Row],[RV gamma]],GammaShape2,GammaRate2)/BinomTrials,Table3[[#This Row],[RV binom]])</f>
        <v>1</v>
      </c>
      <c r="M6081" s="1">
        <f>Table3[[#This Row],[Risk 2 simulated occurences]]*_xlfn.LOGNORM.INV(Table3[[#This Row],[RV lognorm]],(LN(ImpLow2)+LN(ImpUp2))/2,(LN(ImpUp2)-LN(ImpLow2))/3.29)</f>
        <v>4769471.8556901515</v>
      </c>
    </row>
    <row r="6082" spans="7:13">
      <c r="G6082">
        <v>0.27568462503873026</v>
      </c>
      <c r="H6082">
        <v>0.37912942160811713</v>
      </c>
      <c r="I6082">
        <v>0.48257421817750401</v>
      </c>
      <c r="J6082">
        <f>_xlfn.BINOM.INV(BinomTrials,_xlfn.GAMMA.INV(Table3[[#This Row],[RV gamma]],GammaShape1,GammaRate1)/BinomTrials,Table3[[#This Row],[RV binom]])</f>
        <v>0</v>
      </c>
      <c r="K6082" s="1">
        <f>Table3[[#This Row],[Risk 1 Simulated occurences]]*_xlfn.LOGNORM.INV(Table3[[#This Row],[RV lognorm]],(LN(ImpLow1)+LN(ImpUp1))/2,(LN(ImpUp1)-LN(ImpLow1))/3.29)</f>
        <v>0</v>
      </c>
      <c r="L6082">
        <f>_xlfn.BINOM.INV(BinomTrials,_xlfn.GAMMA.INV(Table3[[#This Row],[RV gamma]],GammaShape2,GammaRate2)/BinomTrials,Table3[[#This Row],[RV binom]])</f>
        <v>0</v>
      </c>
      <c r="M6082" s="1">
        <f>Table3[[#This Row],[Risk 2 simulated occurences]]*_xlfn.LOGNORM.INV(Table3[[#This Row],[RV lognorm]],(LN(ImpLow2)+LN(ImpUp2))/2,(LN(ImpUp2)-LN(ImpLow2))/3.29)</f>
        <v>0</v>
      </c>
    </row>
    <row r="6083" spans="7:13">
      <c r="G6083">
        <v>0.43149302593967553</v>
      </c>
      <c r="H6083">
        <v>2.8188967624767202E-2</v>
      </c>
      <c r="I6083">
        <v>0.62488490930985885</v>
      </c>
      <c r="J6083">
        <f>_xlfn.BINOM.INV(BinomTrials,_xlfn.GAMMA.INV(Table3[[#This Row],[RV gamma]],GammaShape1,GammaRate1)/BinomTrials,Table3[[#This Row],[RV binom]])</f>
        <v>0</v>
      </c>
      <c r="K6083" s="1">
        <f>Table3[[#This Row],[Risk 1 Simulated occurences]]*_xlfn.LOGNORM.INV(Table3[[#This Row],[RV lognorm]],(LN(ImpLow1)+LN(ImpUp1))/2,(LN(ImpUp1)-LN(ImpLow1))/3.29)</f>
        <v>0</v>
      </c>
      <c r="L6083">
        <f>_xlfn.BINOM.INV(BinomTrials,_xlfn.GAMMA.INV(Table3[[#This Row],[RV gamma]],GammaShape2,GammaRate2)/BinomTrials,Table3[[#This Row],[RV binom]])</f>
        <v>0</v>
      </c>
      <c r="M6083" s="1">
        <f>Table3[[#This Row],[Risk 2 simulated occurences]]*_xlfn.LOGNORM.INV(Table3[[#This Row],[RV lognorm]],(LN(ImpLow2)+LN(ImpUp2))/2,(LN(ImpUp2)-LN(ImpLow2))/3.29)</f>
        <v>0</v>
      </c>
    </row>
    <row r="6084" spans="7:13">
      <c r="G6084">
        <v>0.10328696812656102</v>
      </c>
      <c r="H6084">
        <v>0.77197886946237593</v>
      </c>
      <c r="I6084">
        <v>0.44067077079819084</v>
      </c>
      <c r="J6084">
        <f>_xlfn.BINOM.INV(BinomTrials,_xlfn.GAMMA.INV(Table3[[#This Row],[RV gamma]],GammaShape1,GammaRate1)/BinomTrials,Table3[[#This Row],[RV binom]])</f>
        <v>1</v>
      </c>
      <c r="K6084" s="1">
        <f>Table3[[#This Row],[Risk 1 Simulated occurences]]*_xlfn.LOGNORM.INV(Table3[[#This Row],[RV lognorm]],(LN(ImpLow1)+LN(ImpUp1))/2,(LN(ImpUp1)-LN(ImpLow1))/3.29)</f>
        <v>28485.873885684989</v>
      </c>
      <c r="L6084">
        <f>_xlfn.BINOM.INV(BinomTrials,_xlfn.GAMMA.INV(Table3[[#This Row],[RV gamma]],GammaShape2,GammaRate2)/BinomTrials,Table3[[#This Row],[RV binom]])</f>
        <v>0</v>
      </c>
      <c r="M6084" s="1">
        <f>Table3[[#This Row],[Risk 2 simulated occurences]]*_xlfn.LOGNORM.INV(Table3[[#This Row],[RV lognorm]],(LN(ImpLow2)+LN(ImpUp2))/2,(LN(ImpUp2)-LN(ImpLow2))/3.29)</f>
        <v>0</v>
      </c>
    </row>
    <row r="6085" spans="7:13">
      <c r="G6085">
        <v>0.94407330311093163</v>
      </c>
      <c r="H6085">
        <v>0.64885905415232248</v>
      </c>
      <c r="I6085">
        <v>0.35364480519371333</v>
      </c>
      <c r="J6085">
        <f>_xlfn.BINOM.INV(BinomTrials,_xlfn.GAMMA.INV(Table3[[#This Row],[RV gamma]],GammaShape1,GammaRate1)/BinomTrials,Table3[[#This Row],[RV binom]])</f>
        <v>1</v>
      </c>
      <c r="K6085" s="1">
        <f>Table3[[#This Row],[Risk 1 Simulated occurences]]*_xlfn.LOGNORM.INV(Table3[[#This Row],[RV lognorm]],(LN(ImpLow1)+LN(ImpUp1))/2,(LN(ImpUp1)-LN(ImpLow1))/3.29)</f>
        <v>24314.573465808142</v>
      </c>
      <c r="L6085">
        <f>_xlfn.BINOM.INV(BinomTrials,_xlfn.GAMMA.INV(Table3[[#This Row],[RV gamma]],GammaShape2,GammaRate2)/BinomTrials,Table3[[#This Row],[RV binom]])</f>
        <v>0</v>
      </c>
      <c r="M6085" s="1">
        <f>Table3[[#This Row],[Risk 2 simulated occurences]]*_xlfn.LOGNORM.INV(Table3[[#This Row],[RV lognorm]],(LN(ImpLow2)+LN(ImpUp2))/2,(LN(ImpUp2)-LN(ImpLow2))/3.29)</f>
        <v>0</v>
      </c>
    </row>
    <row r="6086" spans="7:13">
      <c r="G6086">
        <v>4.0005385428669576E-2</v>
      </c>
      <c r="H6086">
        <v>0.37412313808413367</v>
      </c>
      <c r="I6086">
        <v>0.70824089073959784</v>
      </c>
      <c r="J6086">
        <f>_xlfn.BINOM.INV(BinomTrials,_xlfn.GAMMA.INV(Table3[[#This Row],[RV gamma]],GammaShape1,GammaRate1)/BinomTrials,Table3[[#This Row],[RV binom]])</f>
        <v>0</v>
      </c>
      <c r="K6086" s="1">
        <f>Table3[[#This Row],[Risk 1 Simulated occurences]]*_xlfn.LOGNORM.INV(Table3[[#This Row],[RV lognorm]],(LN(ImpLow1)+LN(ImpUp1))/2,(LN(ImpUp1)-LN(ImpLow1))/3.29)</f>
        <v>0</v>
      </c>
      <c r="L6086">
        <f>_xlfn.BINOM.INV(BinomTrials,_xlfn.GAMMA.INV(Table3[[#This Row],[RV gamma]],GammaShape2,GammaRate2)/BinomTrials,Table3[[#This Row],[RV binom]])</f>
        <v>0</v>
      </c>
      <c r="M6086" s="1">
        <f>Table3[[#This Row],[Risk 2 simulated occurences]]*_xlfn.LOGNORM.INV(Table3[[#This Row],[RV lognorm]],(LN(ImpLow2)+LN(ImpUp2))/2,(LN(ImpUp2)-LN(ImpLow2))/3.29)</f>
        <v>0</v>
      </c>
    </row>
    <row r="6087" spans="7:13">
      <c r="G6087">
        <v>0.37051289964956829</v>
      </c>
      <c r="H6087">
        <v>0.887581780034854</v>
      </c>
      <c r="I6087">
        <v>0.40465066042013964</v>
      </c>
      <c r="J6087">
        <f>_xlfn.BINOM.INV(BinomTrials,_xlfn.GAMMA.INV(Table3[[#This Row],[RV gamma]],GammaShape1,GammaRate1)/BinomTrials,Table3[[#This Row],[RV binom]])</f>
        <v>1</v>
      </c>
      <c r="K6087" s="1">
        <f>Table3[[#This Row],[Risk 1 Simulated occurences]]*_xlfn.LOGNORM.INV(Table3[[#This Row],[RV lognorm]],(LN(ImpLow1)+LN(ImpUp1))/2,(LN(ImpUp1)-LN(ImpLow1))/3.29)</f>
        <v>26708.419256440102</v>
      </c>
      <c r="L6087">
        <f>_xlfn.BINOM.INV(BinomTrials,_xlfn.GAMMA.INV(Table3[[#This Row],[RV gamma]],GammaShape2,GammaRate2)/BinomTrials,Table3[[#This Row],[RV binom]])</f>
        <v>1</v>
      </c>
      <c r="M6087" s="1">
        <f>Table3[[#This Row],[Risk 2 simulated occurences]]*_xlfn.LOGNORM.INV(Table3[[#This Row],[RV lognorm]],(LN(ImpLow2)+LN(ImpUp2))/2,(LN(ImpUp2)-LN(ImpLow2))/3.29)</f>
        <v>2670841.9256440112</v>
      </c>
    </row>
    <row r="6088" spans="7:13">
      <c r="G6088">
        <v>0.2103044102947714</v>
      </c>
      <c r="H6088">
        <v>0.58697704579074728</v>
      </c>
      <c r="I6088">
        <v>0.96364968128672324</v>
      </c>
      <c r="J6088">
        <f>_xlfn.BINOM.INV(BinomTrials,_xlfn.GAMMA.INV(Table3[[#This Row],[RV gamma]],GammaShape1,GammaRate1)/BinomTrials,Table3[[#This Row],[RV binom]])</f>
        <v>0</v>
      </c>
      <c r="K6088" s="1">
        <f>Table3[[#This Row],[Risk 1 Simulated occurences]]*_xlfn.LOGNORM.INV(Table3[[#This Row],[RV lognorm]],(LN(ImpLow1)+LN(ImpUp1))/2,(LN(ImpUp1)-LN(ImpLow1))/3.29)</f>
        <v>0</v>
      </c>
      <c r="L6088">
        <f>_xlfn.BINOM.INV(BinomTrials,_xlfn.GAMMA.INV(Table3[[#This Row],[RV gamma]],GammaShape2,GammaRate2)/BinomTrials,Table3[[#This Row],[RV binom]])</f>
        <v>0</v>
      </c>
      <c r="M6088" s="1">
        <f>Table3[[#This Row],[Risk 2 simulated occurences]]*_xlfn.LOGNORM.INV(Table3[[#This Row],[RV lognorm]],(LN(ImpLow2)+LN(ImpUp2))/2,(LN(ImpUp2)-LN(ImpLow2))/3.29)</f>
        <v>0</v>
      </c>
    </row>
    <row r="6089" spans="7:13">
      <c r="G6089">
        <v>0.58622382422267638</v>
      </c>
      <c r="H6089">
        <v>0.32320860508978766</v>
      </c>
      <c r="I6089">
        <v>6.0193385956898979E-2</v>
      </c>
      <c r="J6089">
        <f>_xlfn.BINOM.INV(BinomTrials,_xlfn.GAMMA.INV(Table3[[#This Row],[RV gamma]],GammaShape1,GammaRate1)/BinomTrials,Table3[[#This Row],[RV binom]])</f>
        <v>0</v>
      </c>
      <c r="K6089" s="1">
        <f>Table3[[#This Row],[Risk 1 Simulated occurences]]*_xlfn.LOGNORM.INV(Table3[[#This Row],[RV lognorm]],(LN(ImpLow1)+LN(ImpUp1))/2,(LN(ImpUp1)-LN(ImpLow1))/3.29)</f>
        <v>0</v>
      </c>
      <c r="L6089">
        <f>_xlfn.BINOM.INV(BinomTrials,_xlfn.GAMMA.INV(Table3[[#This Row],[RV gamma]],GammaShape2,GammaRate2)/BinomTrials,Table3[[#This Row],[RV binom]])</f>
        <v>0</v>
      </c>
      <c r="M6089" s="1">
        <f>Table3[[#This Row],[Risk 2 simulated occurences]]*_xlfn.LOGNORM.INV(Table3[[#This Row],[RV lognorm]],(LN(ImpLow2)+LN(ImpUp2))/2,(LN(ImpUp2)-LN(ImpLow2))/3.29)</f>
        <v>0</v>
      </c>
    </row>
    <row r="6090" spans="7:13">
      <c r="G6090">
        <v>0.66381371052181992</v>
      </c>
      <c r="H6090">
        <v>0.16702574406146339</v>
      </c>
      <c r="I6090">
        <v>0.67023777760110692</v>
      </c>
      <c r="J6090">
        <f>_xlfn.BINOM.INV(BinomTrials,_xlfn.GAMMA.INV(Table3[[#This Row],[RV gamma]],GammaShape1,GammaRate1)/BinomTrials,Table3[[#This Row],[RV binom]])</f>
        <v>0</v>
      </c>
      <c r="K6090" s="1">
        <f>Table3[[#This Row],[Risk 1 Simulated occurences]]*_xlfn.LOGNORM.INV(Table3[[#This Row],[RV lognorm]],(LN(ImpLow1)+LN(ImpUp1))/2,(LN(ImpUp1)-LN(ImpLow1))/3.29)</f>
        <v>0</v>
      </c>
      <c r="L6090">
        <f>_xlfn.BINOM.INV(BinomTrials,_xlfn.GAMMA.INV(Table3[[#This Row],[RV gamma]],GammaShape2,GammaRate2)/BinomTrials,Table3[[#This Row],[RV binom]])</f>
        <v>0</v>
      </c>
      <c r="M6090" s="1">
        <f>Table3[[#This Row],[Risk 2 simulated occurences]]*_xlfn.LOGNORM.INV(Table3[[#This Row],[RV lognorm]],(LN(ImpLow2)+LN(ImpUp2))/2,(LN(ImpUp2)-LN(ImpLow2))/3.29)</f>
        <v>0</v>
      </c>
    </row>
    <row r="6091" spans="7:13">
      <c r="G6091">
        <v>0.71703274022649632</v>
      </c>
      <c r="H6091">
        <v>0.20168044101525118</v>
      </c>
      <c r="I6091">
        <v>0.68632814180400603</v>
      </c>
      <c r="J6091">
        <f>_xlfn.BINOM.INV(BinomTrials,_xlfn.GAMMA.INV(Table3[[#This Row],[RV gamma]],GammaShape1,GammaRate1)/BinomTrials,Table3[[#This Row],[RV binom]])</f>
        <v>0</v>
      </c>
      <c r="K6091" s="1">
        <f>Table3[[#This Row],[Risk 1 Simulated occurences]]*_xlfn.LOGNORM.INV(Table3[[#This Row],[RV lognorm]],(LN(ImpLow1)+LN(ImpUp1))/2,(LN(ImpUp1)-LN(ImpLow1))/3.29)</f>
        <v>0</v>
      </c>
      <c r="L6091">
        <f>_xlfn.BINOM.INV(BinomTrials,_xlfn.GAMMA.INV(Table3[[#This Row],[RV gamma]],GammaShape2,GammaRate2)/BinomTrials,Table3[[#This Row],[RV binom]])</f>
        <v>0</v>
      </c>
      <c r="M6091" s="1">
        <f>Table3[[#This Row],[Risk 2 simulated occurences]]*_xlfn.LOGNORM.INV(Table3[[#This Row],[RV lognorm]],(LN(ImpLow2)+LN(ImpUp2))/2,(LN(ImpUp2)-LN(ImpLow2))/3.29)</f>
        <v>0</v>
      </c>
    </row>
    <row r="6092" spans="7:13">
      <c r="G6092">
        <v>0.16926498672425047</v>
      </c>
      <c r="H6092">
        <v>0.64317214332668671</v>
      </c>
      <c r="I6092">
        <v>0.11707929992912304</v>
      </c>
      <c r="J6092">
        <f>_xlfn.BINOM.INV(BinomTrials,_xlfn.GAMMA.INV(Table3[[#This Row],[RV gamma]],GammaShape1,GammaRate1)/BinomTrials,Table3[[#This Row],[RV binom]])</f>
        <v>0</v>
      </c>
      <c r="K6092" s="1">
        <f>Table3[[#This Row],[Risk 1 Simulated occurences]]*_xlfn.LOGNORM.INV(Table3[[#This Row],[RV lognorm]],(LN(ImpLow1)+LN(ImpUp1))/2,(LN(ImpUp1)-LN(ImpLow1))/3.29)</f>
        <v>0</v>
      </c>
      <c r="L6092">
        <f>_xlfn.BINOM.INV(BinomTrials,_xlfn.GAMMA.INV(Table3[[#This Row],[RV gamma]],GammaShape2,GammaRate2)/BinomTrials,Table3[[#This Row],[RV binom]])</f>
        <v>0</v>
      </c>
      <c r="M6092" s="1">
        <f>Table3[[#This Row],[Risk 2 simulated occurences]]*_xlfn.LOGNORM.INV(Table3[[#This Row],[RV lognorm]],(LN(ImpLow2)+LN(ImpUp2))/2,(LN(ImpUp2)-LN(ImpLow2))/3.29)</f>
        <v>0</v>
      </c>
    </row>
    <row r="6093" spans="7:13">
      <c r="G6093">
        <v>0.83663187447778498</v>
      </c>
      <c r="H6093">
        <v>0.79421289162440822</v>
      </c>
      <c r="I6093">
        <v>0.75179390877103147</v>
      </c>
      <c r="J6093">
        <f>_xlfn.BINOM.INV(BinomTrials,_xlfn.GAMMA.INV(Table3[[#This Row],[RV gamma]],GammaShape1,GammaRate1)/BinomTrials,Table3[[#This Row],[RV binom]])</f>
        <v>1</v>
      </c>
      <c r="K6093" s="1">
        <f>Table3[[#This Row],[Risk 1 Simulated occurences]]*_xlfn.LOGNORM.INV(Table3[[#This Row],[RV lognorm]],(LN(ImpLow1)+LN(ImpUp1))/2,(LN(ImpUp1)-LN(ImpLow1))/3.29)</f>
        <v>50901.576014980121</v>
      </c>
      <c r="L6093">
        <f>_xlfn.BINOM.INV(BinomTrials,_xlfn.GAMMA.INV(Table3[[#This Row],[RV gamma]],GammaShape2,GammaRate2)/BinomTrials,Table3[[#This Row],[RV binom]])</f>
        <v>0</v>
      </c>
      <c r="M6093" s="1">
        <f>Table3[[#This Row],[Risk 2 simulated occurences]]*_xlfn.LOGNORM.INV(Table3[[#This Row],[RV lognorm]],(LN(ImpLow2)+LN(ImpUp2))/2,(LN(ImpUp2)-LN(ImpLow2))/3.29)</f>
        <v>0</v>
      </c>
    </row>
    <row r="6094" spans="7:13">
      <c r="G6094">
        <v>0.27191434813286847</v>
      </c>
      <c r="H6094">
        <v>0.33606953142959139</v>
      </c>
      <c r="I6094">
        <v>0.40022471472631427</v>
      </c>
      <c r="J6094">
        <f>_xlfn.BINOM.INV(BinomTrials,_xlfn.GAMMA.INV(Table3[[#This Row],[RV gamma]],GammaShape1,GammaRate1)/BinomTrials,Table3[[#This Row],[RV binom]])</f>
        <v>0</v>
      </c>
      <c r="K6094" s="1">
        <f>Table3[[#This Row],[Risk 1 Simulated occurences]]*_xlfn.LOGNORM.INV(Table3[[#This Row],[RV lognorm]],(LN(ImpLow1)+LN(ImpUp1))/2,(LN(ImpUp1)-LN(ImpLow1))/3.29)</f>
        <v>0</v>
      </c>
      <c r="L6094">
        <f>_xlfn.BINOM.INV(BinomTrials,_xlfn.GAMMA.INV(Table3[[#This Row],[RV gamma]],GammaShape2,GammaRate2)/BinomTrials,Table3[[#This Row],[RV binom]])</f>
        <v>0</v>
      </c>
      <c r="M6094" s="1">
        <f>Table3[[#This Row],[Risk 2 simulated occurences]]*_xlfn.LOGNORM.INV(Table3[[#This Row],[RV lognorm]],(LN(ImpLow2)+LN(ImpUp2))/2,(LN(ImpUp2)-LN(ImpLow2))/3.29)</f>
        <v>0</v>
      </c>
    </row>
    <row r="6095" spans="7:13">
      <c r="G6095">
        <v>6.4449069120198987E-2</v>
      </c>
      <c r="H6095">
        <v>0.32061473714216365</v>
      </c>
      <c r="I6095">
        <v>0.57678040516412832</v>
      </c>
      <c r="J6095">
        <f>_xlfn.BINOM.INV(BinomTrials,_xlfn.GAMMA.INV(Table3[[#This Row],[RV gamma]],GammaShape1,GammaRate1)/BinomTrials,Table3[[#This Row],[RV binom]])</f>
        <v>0</v>
      </c>
      <c r="K6095" s="1">
        <f>Table3[[#This Row],[Risk 1 Simulated occurences]]*_xlfn.LOGNORM.INV(Table3[[#This Row],[RV lognorm]],(LN(ImpLow1)+LN(ImpUp1))/2,(LN(ImpUp1)-LN(ImpLow1))/3.29)</f>
        <v>0</v>
      </c>
      <c r="L6095">
        <f>_xlfn.BINOM.INV(BinomTrials,_xlfn.GAMMA.INV(Table3[[#This Row],[RV gamma]],GammaShape2,GammaRate2)/BinomTrials,Table3[[#This Row],[RV binom]])</f>
        <v>0</v>
      </c>
      <c r="M6095" s="1">
        <f>Table3[[#This Row],[Risk 2 simulated occurences]]*_xlfn.LOGNORM.INV(Table3[[#This Row],[RV lognorm]],(LN(ImpLow2)+LN(ImpUp2))/2,(LN(ImpUp2)-LN(ImpLow2))/3.29)</f>
        <v>0</v>
      </c>
    </row>
    <row r="6096" spans="7:13">
      <c r="G6096">
        <v>0.19550470318435911</v>
      </c>
      <c r="H6096">
        <v>0.57188714834483678</v>
      </c>
      <c r="I6096">
        <v>0.94826959350531437</v>
      </c>
      <c r="J6096">
        <f>_xlfn.BINOM.INV(BinomTrials,_xlfn.GAMMA.INV(Table3[[#This Row],[RV gamma]],GammaShape1,GammaRate1)/BinomTrials,Table3[[#This Row],[RV binom]])</f>
        <v>0</v>
      </c>
      <c r="K6096" s="1">
        <f>Table3[[#This Row],[Risk 1 Simulated occurences]]*_xlfn.LOGNORM.INV(Table3[[#This Row],[RV lognorm]],(LN(ImpLow1)+LN(ImpUp1))/2,(LN(ImpUp1)-LN(ImpLow1))/3.29)</f>
        <v>0</v>
      </c>
      <c r="L6096">
        <f>_xlfn.BINOM.INV(BinomTrials,_xlfn.GAMMA.INV(Table3[[#This Row],[RV gamma]],GammaShape2,GammaRate2)/BinomTrials,Table3[[#This Row],[RV binom]])</f>
        <v>0</v>
      </c>
      <c r="M6096" s="1">
        <f>Table3[[#This Row],[Risk 2 simulated occurences]]*_xlfn.LOGNORM.INV(Table3[[#This Row],[RV lognorm]],(LN(ImpLow2)+LN(ImpUp2))/2,(LN(ImpUp2)-LN(ImpLow2))/3.29)</f>
        <v>0</v>
      </c>
    </row>
    <row r="6097" spans="7:13">
      <c r="G6097">
        <v>0.84754641952344512</v>
      </c>
      <c r="H6097">
        <v>0.70730223167096373</v>
      </c>
      <c r="I6097">
        <v>0.56705804381848224</v>
      </c>
      <c r="J6097">
        <f>_xlfn.BINOM.INV(BinomTrials,_xlfn.GAMMA.INV(Table3[[#This Row],[RV gamma]],GammaShape1,GammaRate1)/BinomTrials,Table3[[#This Row],[RV binom]])</f>
        <v>1</v>
      </c>
      <c r="K6097" s="1">
        <f>Table3[[#This Row],[Risk 1 Simulated occurences]]*_xlfn.LOGNORM.INV(Table3[[#This Row],[RV lognorm]],(LN(ImpLow1)+LN(ImpUp1))/2,(LN(ImpUp1)-LN(ImpLow1))/3.29)</f>
        <v>35590.497411427998</v>
      </c>
      <c r="L6097">
        <f>_xlfn.BINOM.INV(BinomTrials,_xlfn.GAMMA.INV(Table3[[#This Row],[RV gamma]],GammaShape2,GammaRate2)/BinomTrials,Table3[[#This Row],[RV binom]])</f>
        <v>0</v>
      </c>
      <c r="M6097" s="1">
        <f>Table3[[#This Row],[Risk 2 simulated occurences]]*_xlfn.LOGNORM.INV(Table3[[#This Row],[RV lognorm]],(LN(ImpLow2)+LN(ImpUp2))/2,(LN(ImpUp2)-LN(ImpLow2))/3.29)</f>
        <v>0</v>
      </c>
    </row>
    <row r="6098" spans="7:13">
      <c r="G6098">
        <v>0.71267293054269298</v>
      </c>
      <c r="H6098">
        <v>0.62860769388666737</v>
      </c>
      <c r="I6098">
        <v>0.54454245723064176</v>
      </c>
      <c r="J6098">
        <f>_xlfn.BINOM.INV(BinomTrials,_xlfn.GAMMA.INV(Table3[[#This Row],[RV gamma]],GammaShape1,GammaRate1)/BinomTrials,Table3[[#This Row],[RV binom]])</f>
        <v>1</v>
      </c>
      <c r="K6098" s="1">
        <f>Table3[[#This Row],[Risk 1 Simulated occurences]]*_xlfn.LOGNORM.INV(Table3[[#This Row],[RV lognorm]],(LN(ImpLow1)+LN(ImpUp1))/2,(LN(ImpUp1)-LN(ImpLow1))/3.29)</f>
        <v>34198.527660089516</v>
      </c>
      <c r="L6098">
        <f>_xlfn.BINOM.INV(BinomTrials,_xlfn.GAMMA.INV(Table3[[#This Row],[RV gamma]],GammaShape2,GammaRate2)/BinomTrials,Table3[[#This Row],[RV binom]])</f>
        <v>0</v>
      </c>
      <c r="M6098" s="1">
        <f>Table3[[#This Row],[Risk 2 simulated occurences]]*_xlfn.LOGNORM.INV(Table3[[#This Row],[RV lognorm]],(LN(ImpLow2)+LN(ImpUp2))/2,(LN(ImpUp2)-LN(ImpLow2))/3.29)</f>
        <v>0</v>
      </c>
    </row>
    <row r="6099" spans="7:13">
      <c r="G6099">
        <v>0.89394363104083741</v>
      </c>
      <c r="H6099">
        <v>9.5111532181087668E-3</v>
      </c>
      <c r="I6099">
        <v>0.12507867539538009</v>
      </c>
      <c r="J6099">
        <f>_xlfn.BINOM.INV(BinomTrials,_xlfn.GAMMA.INV(Table3[[#This Row],[RV gamma]],GammaShape1,GammaRate1)/BinomTrials,Table3[[#This Row],[RV binom]])</f>
        <v>0</v>
      </c>
      <c r="K6099" s="1">
        <f>Table3[[#This Row],[Risk 1 Simulated occurences]]*_xlfn.LOGNORM.INV(Table3[[#This Row],[RV lognorm]],(LN(ImpLow1)+LN(ImpUp1))/2,(LN(ImpUp1)-LN(ImpLow1))/3.29)</f>
        <v>0</v>
      </c>
      <c r="L6099">
        <f>_xlfn.BINOM.INV(BinomTrials,_xlfn.GAMMA.INV(Table3[[#This Row],[RV gamma]],GammaShape2,GammaRate2)/BinomTrials,Table3[[#This Row],[RV binom]])</f>
        <v>0</v>
      </c>
      <c r="M6099" s="1">
        <f>Table3[[#This Row],[Risk 2 simulated occurences]]*_xlfn.LOGNORM.INV(Table3[[#This Row],[RV lognorm]],(LN(ImpLow2)+LN(ImpUp2))/2,(LN(ImpUp2)-LN(ImpLow2))/3.29)</f>
        <v>0</v>
      </c>
    </row>
    <row r="6100" spans="7:13">
      <c r="G6100">
        <v>0.51060690335491998</v>
      </c>
      <c r="H6100">
        <v>0.85395213675403603</v>
      </c>
      <c r="I6100">
        <v>0.1972973701531521</v>
      </c>
      <c r="J6100">
        <f>_xlfn.BINOM.INV(BinomTrials,_xlfn.GAMMA.INV(Table3[[#This Row],[RV gamma]],GammaShape1,GammaRate1)/BinomTrials,Table3[[#This Row],[RV binom]])</f>
        <v>1</v>
      </c>
      <c r="K6100" s="1">
        <f>Table3[[#This Row],[Risk 1 Simulated occurences]]*_xlfn.LOGNORM.INV(Table3[[#This Row],[RV lognorm]],(LN(ImpLow1)+LN(ImpUp1))/2,(LN(ImpUp1)-LN(ImpLow1))/3.29)</f>
        <v>17427.770431297857</v>
      </c>
      <c r="L6100">
        <f>_xlfn.BINOM.INV(BinomTrials,_xlfn.GAMMA.INV(Table3[[#This Row],[RV gamma]],GammaShape2,GammaRate2)/BinomTrials,Table3[[#This Row],[RV binom]])</f>
        <v>1</v>
      </c>
      <c r="M6100" s="1">
        <f>Table3[[#This Row],[Risk 2 simulated occurences]]*_xlfn.LOGNORM.INV(Table3[[#This Row],[RV lognorm]],(LN(ImpLow2)+LN(ImpUp2))/2,(LN(ImpUp2)-LN(ImpLow2))/3.29)</f>
        <v>1742777.0431297866</v>
      </c>
    </row>
    <row r="6101" spans="7:13">
      <c r="G6101">
        <v>0.77022468613936779</v>
      </c>
      <c r="H6101">
        <v>0.37356242508327703</v>
      </c>
      <c r="I6101">
        <v>0.97690016402718616</v>
      </c>
      <c r="J6101">
        <f>_xlfn.BINOM.INV(BinomTrials,_xlfn.GAMMA.INV(Table3[[#This Row],[RV gamma]],GammaShape1,GammaRate1)/BinomTrials,Table3[[#This Row],[RV binom]])</f>
        <v>0</v>
      </c>
      <c r="K6101" s="1">
        <f>Table3[[#This Row],[Risk 1 Simulated occurences]]*_xlfn.LOGNORM.INV(Table3[[#This Row],[RV lognorm]],(LN(ImpLow1)+LN(ImpUp1))/2,(LN(ImpUp1)-LN(ImpLow1))/3.29)</f>
        <v>0</v>
      </c>
      <c r="L6101">
        <f>_xlfn.BINOM.INV(BinomTrials,_xlfn.GAMMA.INV(Table3[[#This Row],[RV gamma]],GammaShape2,GammaRate2)/BinomTrials,Table3[[#This Row],[RV binom]])</f>
        <v>0</v>
      </c>
      <c r="M6101" s="1">
        <f>Table3[[#This Row],[Risk 2 simulated occurences]]*_xlfn.LOGNORM.INV(Table3[[#This Row],[RV lognorm]],(LN(ImpLow2)+LN(ImpUp2))/2,(LN(ImpUp2)-LN(ImpLow2))/3.29)</f>
        <v>0</v>
      </c>
    </row>
    <row r="6102" spans="7:13">
      <c r="G6102">
        <v>0.16629994435529222</v>
      </c>
      <c r="H6102">
        <v>0.46367837463676853</v>
      </c>
      <c r="I6102">
        <v>0.7610568049182449</v>
      </c>
      <c r="J6102">
        <f>_xlfn.BINOM.INV(BinomTrials,_xlfn.GAMMA.INV(Table3[[#This Row],[RV gamma]],GammaShape1,GammaRate1)/BinomTrials,Table3[[#This Row],[RV binom]])</f>
        <v>0</v>
      </c>
      <c r="K6102" s="1">
        <f>Table3[[#This Row],[Risk 1 Simulated occurences]]*_xlfn.LOGNORM.INV(Table3[[#This Row],[RV lognorm]],(LN(ImpLow1)+LN(ImpUp1))/2,(LN(ImpUp1)-LN(ImpLow1))/3.29)</f>
        <v>0</v>
      </c>
      <c r="L6102">
        <f>_xlfn.BINOM.INV(BinomTrials,_xlfn.GAMMA.INV(Table3[[#This Row],[RV gamma]],GammaShape2,GammaRate2)/BinomTrials,Table3[[#This Row],[RV binom]])</f>
        <v>0</v>
      </c>
      <c r="M6102" s="1">
        <f>Table3[[#This Row],[Risk 2 simulated occurences]]*_xlfn.LOGNORM.INV(Table3[[#This Row],[RV lognorm]],(LN(ImpLow2)+LN(ImpUp2))/2,(LN(ImpUp2)-LN(ImpLow2))/3.29)</f>
        <v>0</v>
      </c>
    </row>
    <row r="6103" spans="7:13">
      <c r="G6103">
        <v>3.1647793963387513E-3</v>
      </c>
      <c r="H6103">
        <v>4.2442520168815979E-2</v>
      </c>
      <c r="I6103">
        <v>8.1720260941293213E-2</v>
      </c>
      <c r="J6103">
        <f>_xlfn.BINOM.INV(BinomTrials,_xlfn.GAMMA.INV(Table3[[#This Row],[RV gamma]],GammaShape1,GammaRate1)/BinomTrials,Table3[[#This Row],[RV binom]])</f>
        <v>0</v>
      </c>
      <c r="K6103" s="1">
        <f>Table3[[#This Row],[Risk 1 Simulated occurences]]*_xlfn.LOGNORM.INV(Table3[[#This Row],[RV lognorm]],(LN(ImpLow1)+LN(ImpUp1))/2,(LN(ImpUp1)-LN(ImpLow1))/3.29)</f>
        <v>0</v>
      </c>
      <c r="L6103">
        <f>_xlfn.BINOM.INV(BinomTrials,_xlfn.GAMMA.INV(Table3[[#This Row],[RV gamma]],GammaShape2,GammaRate2)/BinomTrials,Table3[[#This Row],[RV binom]])</f>
        <v>0</v>
      </c>
      <c r="M6103" s="1">
        <f>Table3[[#This Row],[Risk 2 simulated occurences]]*_xlfn.LOGNORM.INV(Table3[[#This Row],[RV lognorm]],(LN(ImpLow2)+LN(ImpUp2))/2,(LN(ImpUp2)-LN(ImpLow2))/3.29)</f>
        <v>0</v>
      </c>
    </row>
    <row r="6104" spans="7:13">
      <c r="G6104">
        <v>0.19044731426539241</v>
      </c>
      <c r="H6104">
        <v>0.33143647729020403</v>
      </c>
      <c r="I6104">
        <v>0.47242564031501566</v>
      </c>
      <c r="J6104">
        <f>_xlfn.BINOM.INV(BinomTrials,_xlfn.GAMMA.INV(Table3[[#This Row],[RV gamma]],GammaShape1,GammaRate1)/BinomTrials,Table3[[#This Row],[RV binom]])</f>
        <v>0</v>
      </c>
      <c r="K6104" s="1">
        <f>Table3[[#This Row],[Risk 1 Simulated occurences]]*_xlfn.LOGNORM.INV(Table3[[#This Row],[RV lognorm]],(LN(ImpLow1)+LN(ImpUp1))/2,(LN(ImpUp1)-LN(ImpLow1))/3.29)</f>
        <v>0</v>
      </c>
      <c r="L6104">
        <f>_xlfn.BINOM.INV(BinomTrials,_xlfn.GAMMA.INV(Table3[[#This Row],[RV gamma]],GammaShape2,GammaRate2)/BinomTrials,Table3[[#This Row],[RV binom]])</f>
        <v>0</v>
      </c>
      <c r="M6104" s="1">
        <f>Table3[[#This Row],[Risk 2 simulated occurences]]*_xlfn.LOGNORM.INV(Table3[[#This Row],[RV lognorm]],(LN(ImpLow2)+LN(ImpUp2))/2,(LN(ImpUp2)-LN(ImpLow2))/3.29)</f>
        <v>0</v>
      </c>
    </row>
    <row r="6105" spans="7:13">
      <c r="G6105">
        <v>0.84801085845008994</v>
      </c>
      <c r="H6105">
        <v>0.45287381645891528</v>
      </c>
      <c r="I6105">
        <v>5.7736774467740566E-2</v>
      </c>
      <c r="J6105">
        <f>_xlfn.BINOM.INV(BinomTrials,_xlfn.GAMMA.INV(Table3[[#This Row],[RV gamma]],GammaShape1,GammaRate1)/BinomTrials,Table3[[#This Row],[RV binom]])</f>
        <v>0</v>
      </c>
      <c r="K6105" s="1">
        <f>Table3[[#This Row],[Risk 1 Simulated occurences]]*_xlfn.LOGNORM.INV(Table3[[#This Row],[RV lognorm]],(LN(ImpLow1)+LN(ImpUp1))/2,(LN(ImpUp1)-LN(ImpLow1))/3.29)</f>
        <v>0</v>
      </c>
      <c r="L6105">
        <f>_xlfn.BINOM.INV(BinomTrials,_xlfn.GAMMA.INV(Table3[[#This Row],[RV gamma]],GammaShape2,GammaRate2)/BinomTrials,Table3[[#This Row],[RV binom]])</f>
        <v>0</v>
      </c>
      <c r="M6105" s="1">
        <f>Table3[[#This Row],[Risk 2 simulated occurences]]*_xlfn.LOGNORM.INV(Table3[[#This Row],[RV lognorm]],(LN(ImpLow2)+LN(ImpUp2))/2,(LN(ImpUp2)-LN(ImpLow2))/3.29)</f>
        <v>0</v>
      </c>
    </row>
    <row r="6106" spans="7:13">
      <c r="G6106">
        <v>0.51849797066231162</v>
      </c>
      <c r="H6106">
        <v>0.45023322498902363</v>
      </c>
      <c r="I6106">
        <v>0.38196847931573563</v>
      </c>
      <c r="J6106">
        <f>_xlfn.BINOM.INV(BinomTrials,_xlfn.GAMMA.INV(Table3[[#This Row],[RV gamma]],GammaShape1,GammaRate1)/BinomTrials,Table3[[#This Row],[RV binom]])</f>
        <v>0</v>
      </c>
      <c r="K6106" s="1">
        <f>Table3[[#This Row],[Risk 1 Simulated occurences]]*_xlfn.LOGNORM.INV(Table3[[#This Row],[RV lognorm]],(LN(ImpLow1)+LN(ImpUp1))/2,(LN(ImpUp1)-LN(ImpLow1))/3.29)</f>
        <v>0</v>
      </c>
      <c r="L6106">
        <f>_xlfn.BINOM.INV(BinomTrials,_xlfn.GAMMA.INV(Table3[[#This Row],[RV gamma]],GammaShape2,GammaRate2)/BinomTrials,Table3[[#This Row],[RV binom]])</f>
        <v>0</v>
      </c>
      <c r="M6106" s="1">
        <f>Table3[[#This Row],[Risk 2 simulated occurences]]*_xlfn.LOGNORM.INV(Table3[[#This Row],[RV lognorm]],(LN(ImpLow2)+LN(ImpUp2))/2,(LN(ImpUp2)-LN(ImpLow2))/3.29)</f>
        <v>0</v>
      </c>
    </row>
    <row r="6107" spans="7:13">
      <c r="G6107">
        <v>0.39539292147168559</v>
      </c>
      <c r="H6107">
        <v>6.9812390520150022E-2</v>
      </c>
      <c r="I6107">
        <v>0.74423185956861448</v>
      </c>
      <c r="J6107">
        <f>_xlfn.BINOM.INV(BinomTrials,_xlfn.GAMMA.INV(Table3[[#This Row],[RV gamma]],GammaShape1,GammaRate1)/BinomTrials,Table3[[#This Row],[RV binom]])</f>
        <v>0</v>
      </c>
      <c r="K6107" s="1">
        <f>Table3[[#This Row],[Risk 1 Simulated occurences]]*_xlfn.LOGNORM.INV(Table3[[#This Row],[RV lognorm]],(LN(ImpLow1)+LN(ImpUp1))/2,(LN(ImpUp1)-LN(ImpLow1))/3.29)</f>
        <v>0</v>
      </c>
      <c r="L6107">
        <f>_xlfn.BINOM.INV(BinomTrials,_xlfn.GAMMA.INV(Table3[[#This Row],[RV gamma]],GammaShape2,GammaRate2)/BinomTrials,Table3[[#This Row],[RV binom]])</f>
        <v>0</v>
      </c>
      <c r="M6107" s="1">
        <f>Table3[[#This Row],[Risk 2 simulated occurences]]*_xlfn.LOGNORM.INV(Table3[[#This Row],[RV lognorm]],(LN(ImpLow2)+LN(ImpUp2))/2,(LN(ImpUp2)-LN(ImpLow2))/3.29)</f>
        <v>0</v>
      </c>
    </row>
    <row r="6108" spans="7:13">
      <c r="G6108">
        <v>0.36883117461988291</v>
      </c>
      <c r="H6108">
        <v>0.33684747216144922</v>
      </c>
      <c r="I6108">
        <v>0.3048637697030156</v>
      </c>
      <c r="J6108">
        <f>_xlfn.BINOM.INV(BinomTrials,_xlfn.GAMMA.INV(Table3[[#This Row],[RV gamma]],GammaShape1,GammaRate1)/BinomTrials,Table3[[#This Row],[RV binom]])</f>
        <v>0</v>
      </c>
      <c r="K6108" s="1">
        <f>Table3[[#This Row],[Risk 1 Simulated occurences]]*_xlfn.LOGNORM.INV(Table3[[#This Row],[RV lognorm]],(LN(ImpLow1)+LN(ImpUp1))/2,(LN(ImpUp1)-LN(ImpLow1))/3.29)</f>
        <v>0</v>
      </c>
      <c r="L6108">
        <f>_xlfn.BINOM.INV(BinomTrials,_xlfn.GAMMA.INV(Table3[[#This Row],[RV gamma]],GammaShape2,GammaRate2)/BinomTrials,Table3[[#This Row],[RV binom]])</f>
        <v>0</v>
      </c>
      <c r="M6108" s="1">
        <f>Table3[[#This Row],[Risk 2 simulated occurences]]*_xlfn.LOGNORM.INV(Table3[[#This Row],[RV lognorm]],(LN(ImpLow2)+LN(ImpUp2))/2,(LN(ImpUp2)-LN(ImpLow2))/3.29)</f>
        <v>0</v>
      </c>
    </row>
    <row r="6109" spans="7:13">
      <c r="G6109">
        <v>0.94555183637214446</v>
      </c>
      <c r="H6109">
        <v>0.39546461747748063</v>
      </c>
      <c r="I6109">
        <v>0.8453773985828168</v>
      </c>
      <c r="J6109">
        <f>_xlfn.BINOM.INV(BinomTrials,_xlfn.GAMMA.INV(Table3[[#This Row],[RV gamma]],GammaShape1,GammaRate1)/BinomTrials,Table3[[#This Row],[RV binom]])</f>
        <v>0</v>
      </c>
      <c r="K6109" s="1">
        <f>Table3[[#This Row],[Risk 1 Simulated occurences]]*_xlfn.LOGNORM.INV(Table3[[#This Row],[RV lognorm]],(LN(ImpLow1)+LN(ImpUp1))/2,(LN(ImpUp1)-LN(ImpLow1))/3.29)</f>
        <v>0</v>
      </c>
      <c r="L6109">
        <f>_xlfn.BINOM.INV(BinomTrials,_xlfn.GAMMA.INV(Table3[[#This Row],[RV gamma]],GammaShape2,GammaRate2)/BinomTrials,Table3[[#This Row],[RV binom]])</f>
        <v>0</v>
      </c>
      <c r="M6109" s="1">
        <f>Table3[[#This Row],[Risk 2 simulated occurences]]*_xlfn.LOGNORM.INV(Table3[[#This Row],[RV lognorm]],(LN(ImpLow2)+LN(ImpUp2))/2,(LN(ImpUp2)-LN(ImpLow2))/3.29)</f>
        <v>0</v>
      </c>
    </row>
    <row r="6110" spans="7:13">
      <c r="G6110">
        <v>0.88971390663167182</v>
      </c>
      <c r="H6110">
        <v>0.57382594401660647</v>
      </c>
      <c r="I6110">
        <v>0.25793798140154128</v>
      </c>
      <c r="J6110">
        <f>_xlfn.BINOM.INV(BinomTrials,_xlfn.GAMMA.INV(Table3[[#This Row],[RV gamma]],GammaShape1,GammaRate1)/BinomTrials,Table3[[#This Row],[RV binom]])</f>
        <v>1</v>
      </c>
      <c r="K6110" s="1">
        <f>Table3[[#This Row],[Risk 1 Simulated occurences]]*_xlfn.LOGNORM.INV(Table3[[#This Row],[RV lognorm]],(LN(ImpLow1)+LN(ImpUp1))/2,(LN(ImpUp1)-LN(ImpLow1))/3.29)</f>
        <v>20068.645567976688</v>
      </c>
      <c r="L6110">
        <f>_xlfn.BINOM.INV(BinomTrials,_xlfn.GAMMA.INV(Table3[[#This Row],[RV gamma]],GammaShape2,GammaRate2)/BinomTrials,Table3[[#This Row],[RV binom]])</f>
        <v>0</v>
      </c>
      <c r="M6110" s="1">
        <f>Table3[[#This Row],[Risk 2 simulated occurences]]*_xlfn.LOGNORM.INV(Table3[[#This Row],[RV lognorm]],(LN(ImpLow2)+LN(ImpUp2))/2,(LN(ImpUp2)-LN(ImpLow2))/3.29)</f>
        <v>0</v>
      </c>
    </row>
    <row r="6111" spans="7:13">
      <c r="G6111">
        <v>0.42162875850760784</v>
      </c>
      <c r="H6111">
        <v>0.29264108710579623</v>
      </c>
      <c r="I6111">
        <v>0.16365341570398464</v>
      </c>
      <c r="J6111">
        <f>_xlfn.BINOM.INV(BinomTrials,_xlfn.GAMMA.INV(Table3[[#This Row],[RV gamma]],GammaShape1,GammaRate1)/BinomTrials,Table3[[#This Row],[RV binom]])</f>
        <v>0</v>
      </c>
      <c r="K6111" s="1">
        <f>Table3[[#This Row],[Risk 1 Simulated occurences]]*_xlfn.LOGNORM.INV(Table3[[#This Row],[RV lognorm]],(LN(ImpLow1)+LN(ImpUp1))/2,(LN(ImpUp1)-LN(ImpLow1))/3.29)</f>
        <v>0</v>
      </c>
      <c r="L6111">
        <f>_xlfn.BINOM.INV(BinomTrials,_xlfn.GAMMA.INV(Table3[[#This Row],[RV gamma]],GammaShape2,GammaRate2)/BinomTrials,Table3[[#This Row],[RV binom]])</f>
        <v>0</v>
      </c>
      <c r="M6111" s="1">
        <f>Table3[[#This Row],[Risk 2 simulated occurences]]*_xlfn.LOGNORM.INV(Table3[[#This Row],[RV lognorm]],(LN(ImpLow2)+LN(ImpUp2))/2,(LN(ImpUp2)-LN(ImpLow2))/3.29)</f>
        <v>0</v>
      </c>
    </row>
    <row r="6112" spans="7:13">
      <c r="G6112">
        <v>0.31454423736526826</v>
      </c>
      <c r="H6112">
        <v>0.41875098711752845</v>
      </c>
      <c r="I6112">
        <v>0.52295773686978864</v>
      </c>
      <c r="J6112">
        <f>_xlfn.BINOM.INV(BinomTrials,_xlfn.GAMMA.INV(Table3[[#This Row],[RV gamma]],GammaShape1,GammaRate1)/BinomTrials,Table3[[#This Row],[RV binom]])</f>
        <v>0</v>
      </c>
      <c r="K6112" s="1">
        <f>Table3[[#This Row],[Risk 1 Simulated occurences]]*_xlfn.LOGNORM.INV(Table3[[#This Row],[RV lognorm]],(LN(ImpLow1)+LN(ImpUp1))/2,(LN(ImpUp1)-LN(ImpLow1))/3.29)</f>
        <v>0</v>
      </c>
      <c r="L6112">
        <f>_xlfn.BINOM.INV(BinomTrials,_xlfn.GAMMA.INV(Table3[[#This Row],[RV gamma]],GammaShape2,GammaRate2)/BinomTrials,Table3[[#This Row],[RV binom]])</f>
        <v>0</v>
      </c>
      <c r="M6112" s="1">
        <f>Table3[[#This Row],[Risk 2 simulated occurences]]*_xlfn.LOGNORM.INV(Table3[[#This Row],[RV lognorm]],(LN(ImpLow2)+LN(ImpUp2))/2,(LN(ImpUp2)-LN(ImpLow2))/3.29)</f>
        <v>0</v>
      </c>
    </row>
    <row r="6113" spans="7:13">
      <c r="G6113">
        <v>0.54499739806400493</v>
      </c>
      <c r="H6113">
        <v>0.94784048430055401</v>
      </c>
      <c r="I6113">
        <v>0.35068357053710314</v>
      </c>
      <c r="J6113">
        <f>_xlfn.BINOM.INV(BinomTrials,_xlfn.GAMMA.INV(Table3[[#This Row],[RV gamma]],GammaShape1,GammaRate1)/BinomTrials,Table3[[#This Row],[RV binom]])</f>
        <v>2</v>
      </c>
      <c r="K6113" s="1">
        <f>Table3[[#This Row],[Risk 1 Simulated occurences]]*_xlfn.LOGNORM.INV(Table3[[#This Row],[RV lognorm]],(LN(ImpLow1)+LN(ImpUp1))/2,(LN(ImpUp1)-LN(ImpLow1))/3.29)</f>
        <v>48358.414717148684</v>
      </c>
      <c r="L6113">
        <f>_xlfn.BINOM.INV(BinomTrials,_xlfn.GAMMA.INV(Table3[[#This Row],[RV gamma]],GammaShape2,GammaRate2)/BinomTrials,Table3[[#This Row],[RV binom]])</f>
        <v>1</v>
      </c>
      <c r="M6113" s="1">
        <f>Table3[[#This Row],[Risk 2 simulated occurences]]*_xlfn.LOGNORM.INV(Table3[[#This Row],[RV lognorm]],(LN(ImpLow2)+LN(ImpUp2))/2,(LN(ImpUp2)-LN(ImpLow2))/3.29)</f>
        <v>2417920.735857435</v>
      </c>
    </row>
    <row r="6114" spans="7:13">
      <c r="G6114">
        <v>0.77126926173049459</v>
      </c>
      <c r="H6114">
        <v>0.35501963941148468</v>
      </c>
      <c r="I6114">
        <v>0.93877001709247476</v>
      </c>
      <c r="J6114">
        <f>_xlfn.BINOM.INV(BinomTrials,_xlfn.GAMMA.INV(Table3[[#This Row],[RV gamma]],GammaShape1,GammaRate1)/BinomTrials,Table3[[#This Row],[RV binom]])</f>
        <v>0</v>
      </c>
      <c r="K6114" s="1">
        <f>Table3[[#This Row],[Risk 1 Simulated occurences]]*_xlfn.LOGNORM.INV(Table3[[#This Row],[RV lognorm]],(LN(ImpLow1)+LN(ImpUp1))/2,(LN(ImpUp1)-LN(ImpLow1))/3.29)</f>
        <v>0</v>
      </c>
      <c r="L6114">
        <f>_xlfn.BINOM.INV(BinomTrials,_xlfn.GAMMA.INV(Table3[[#This Row],[RV gamma]],GammaShape2,GammaRate2)/BinomTrials,Table3[[#This Row],[RV binom]])</f>
        <v>0</v>
      </c>
      <c r="M6114" s="1">
        <f>Table3[[#This Row],[Risk 2 simulated occurences]]*_xlfn.LOGNORM.INV(Table3[[#This Row],[RV lognorm]],(LN(ImpLow2)+LN(ImpUp2))/2,(LN(ImpUp2)-LN(ImpLow2))/3.29)</f>
        <v>0</v>
      </c>
    </row>
    <row r="6115" spans="7:13">
      <c r="G6115">
        <v>0.72248190442215743</v>
      </c>
      <c r="H6115">
        <v>0.81507958882259191</v>
      </c>
      <c r="I6115">
        <v>0.90767727322302627</v>
      </c>
      <c r="J6115">
        <f>_xlfn.BINOM.INV(BinomTrials,_xlfn.GAMMA.INV(Table3[[#This Row],[RV gamma]],GammaShape1,GammaRate1)/BinomTrials,Table3[[#This Row],[RV binom]])</f>
        <v>1</v>
      </c>
      <c r="K6115" s="1">
        <f>Table3[[#This Row],[Risk 1 Simulated occurences]]*_xlfn.LOGNORM.INV(Table3[[#This Row],[RV lognorm]],(LN(ImpLow1)+LN(ImpUp1))/2,(LN(ImpUp1)-LN(ImpLow1))/3.29)</f>
        <v>80023.552556149371</v>
      </c>
      <c r="L6115">
        <f>_xlfn.BINOM.INV(BinomTrials,_xlfn.GAMMA.INV(Table3[[#This Row],[RV gamma]],GammaShape2,GammaRate2)/BinomTrials,Table3[[#This Row],[RV binom]])</f>
        <v>0</v>
      </c>
      <c r="M6115" s="1">
        <f>Table3[[#This Row],[Risk 2 simulated occurences]]*_xlfn.LOGNORM.INV(Table3[[#This Row],[RV lognorm]],(LN(ImpLow2)+LN(ImpUp2))/2,(LN(ImpUp2)-LN(ImpLow2))/3.29)</f>
        <v>0</v>
      </c>
    </row>
    <row r="6116" spans="7:13">
      <c r="G6116">
        <v>0.7533676231994143</v>
      </c>
      <c r="H6116">
        <v>4.2649341301363587E-2</v>
      </c>
      <c r="I6116">
        <v>0.33193105940331291</v>
      </c>
      <c r="J6116">
        <f>_xlfn.BINOM.INV(BinomTrials,_xlfn.GAMMA.INV(Table3[[#This Row],[RV gamma]],GammaShape1,GammaRate1)/BinomTrials,Table3[[#This Row],[RV binom]])</f>
        <v>0</v>
      </c>
      <c r="K6116" s="1">
        <f>Table3[[#This Row],[Risk 1 Simulated occurences]]*_xlfn.LOGNORM.INV(Table3[[#This Row],[RV lognorm]],(LN(ImpLow1)+LN(ImpUp1))/2,(LN(ImpUp1)-LN(ImpLow1))/3.29)</f>
        <v>0</v>
      </c>
      <c r="L6116">
        <f>_xlfn.BINOM.INV(BinomTrials,_xlfn.GAMMA.INV(Table3[[#This Row],[RV gamma]],GammaShape2,GammaRate2)/BinomTrials,Table3[[#This Row],[RV binom]])</f>
        <v>0</v>
      </c>
      <c r="M6116" s="1">
        <f>Table3[[#This Row],[Risk 2 simulated occurences]]*_xlfn.LOGNORM.INV(Table3[[#This Row],[RV lognorm]],(LN(ImpLow2)+LN(ImpUp2))/2,(LN(ImpUp2)-LN(ImpLow2))/3.29)</f>
        <v>0</v>
      </c>
    </row>
    <row r="6117" spans="7:13">
      <c r="G6117">
        <v>0.84964311255591141</v>
      </c>
      <c r="H6117">
        <v>0.80747925201779192</v>
      </c>
      <c r="I6117">
        <v>0.76531539147967254</v>
      </c>
      <c r="J6117">
        <f>_xlfn.BINOM.INV(BinomTrials,_xlfn.GAMMA.INV(Table3[[#This Row],[RV gamma]],GammaShape1,GammaRate1)/BinomTrials,Table3[[#This Row],[RV binom]])</f>
        <v>1</v>
      </c>
      <c r="K6117" s="1">
        <f>Table3[[#This Row],[Risk 1 Simulated occurences]]*_xlfn.LOGNORM.INV(Table3[[#This Row],[RV lognorm]],(LN(ImpLow1)+LN(ImpUp1))/2,(LN(ImpUp1)-LN(ImpLow1))/3.29)</f>
        <v>52469.939704669829</v>
      </c>
      <c r="L6117">
        <f>_xlfn.BINOM.INV(BinomTrials,_xlfn.GAMMA.INV(Table3[[#This Row],[RV gamma]],GammaShape2,GammaRate2)/BinomTrials,Table3[[#This Row],[RV binom]])</f>
        <v>0</v>
      </c>
      <c r="M6117" s="1">
        <f>Table3[[#This Row],[Risk 2 simulated occurences]]*_xlfn.LOGNORM.INV(Table3[[#This Row],[RV lognorm]],(LN(ImpLow2)+LN(ImpUp2))/2,(LN(ImpUp2)-LN(ImpLow2))/3.29)</f>
        <v>0</v>
      </c>
    </row>
    <row r="6118" spans="7:13">
      <c r="G6118">
        <v>0.95179272720208052</v>
      </c>
      <c r="H6118">
        <v>0.3037886630295723</v>
      </c>
      <c r="I6118">
        <v>0.65578459885706408</v>
      </c>
      <c r="J6118">
        <f>_xlfn.BINOM.INV(BinomTrials,_xlfn.GAMMA.INV(Table3[[#This Row],[RV gamma]],GammaShape1,GammaRate1)/BinomTrials,Table3[[#This Row],[RV binom]])</f>
        <v>0</v>
      </c>
      <c r="K6118" s="1">
        <f>Table3[[#This Row],[Risk 1 Simulated occurences]]*_xlfn.LOGNORM.INV(Table3[[#This Row],[RV lognorm]],(LN(ImpLow1)+LN(ImpUp1))/2,(LN(ImpUp1)-LN(ImpLow1))/3.29)</f>
        <v>0</v>
      </c>
      <c r="L6118">
        <f>_xlfn.BINOM.INV(BinomTrials,_xlfn.GAMMA.INV(Table3[[#This Row],[RV gamma]],GammaShape2,GammaRate2)/BinomTrials,Table3[[#This Row],[RV binom]])</f>
        <v>0</v>
      </c>
      <c r="M6118" s="1">
        <f>Table3[[#This Row],[Risk 2 simulated occurences]]*_xlfn.LOGNORM.INV(Table3[[#This Row],[RV lognorm]],(LN(ImpLow2)+LN(ImpUp2))/2,(LN(ImpUp2)-LN(ImpLow2))/3.29)</f>
        <v>0</v>
      </c>
    </row>
    <row r="6119" spans="7:13">
      <c r="G6119">
        <v>0.78036608536744778</v>
      </c>
      <c r="H6119">
        <v>0.77605953802171146</v>
      </c>
      <c r="I6119">
        <v>0.77175299067597514</v>
      </c>
      <c r="J6119">
        <f>_xlfn.BINOM.INV(BinomTrials,_xlfn.GAMMA.INV(Table3[[#This Row],[RV gamma]],GammaShape1,GammaRate1)/BinomTrials,Table3[[#This Row],[RV binom]])</f>
        <v>1</v>
      </c>
      <c r="K6119" s="1">
        <f>Table3[[#This Row],[Risk 1 Simulated occurences]]*_xlfn.LOGNORM.INV(Table3[[#This Row],[RV lognorm]],(LN(ImpLow1)+LN(ImpUp1))/2,(LN(ImpUp1)-LN(ImpLow1))/3.29)</f>
        <v>53251.520750831056</v>
      </c>
      <c r="L6119">
        <f>_xlfn.BINOM.INV(BinomTrials,_xlfn.GAMMA.INV(Table3[[#This Row],[RV gamma]],GammaShape2,GammaRate2)/BinomTrials,Table3[[#This Row],[RV binom]])</f>
        <v>0</v>
      </c>
      <c r="M6119" s="1">
        <f>Table3[[#This Row],[Risk 2 simulated occurences]]*_xlfn.LOGNORM.INV(Table3[[#This Row],[RV lognorm]],(LN(ImpLow2)+LN(ImpUp2))/2,(LN(ImpUp2)-LN(ImpLow2))/3.29)</f>
        <v>0</v>
      </c>
    </row>
    <row r="6120" spans="7:13">
      <c r="G6120">
        <v>0.61279677069410532</v>
      </c>
      <c r="H6120">
        <v>0.23265553090379365</v>
      </c>
      <c r="I6120">
        <v>0.85251429111348198</v>
      </c>
      <c r="J6120">
        <f>_xlfn.BINOM.INV(BinomTrials,_xlfn.GAMMA.INV(Table3[[#This Row],[RV gamma]],GammaShape1,GammaRate1)/BinomTrials,Table3[[#This Row],[RV binom]])</f>
        <v>0</v>
      </c>
      <c r="K6120" s="1">
        <f>Table3[[#This Row],[Risk 1 Simulated occurences]]*_xlfn.LOGNORM.INV(Table3[[#This Row],[RV lognorm]],(LN(ImpLow1)+LN(ImpUp1))/2,(LN(ImpUp1)-LN(ImpLow1))/3.29)</f>
        <v>0</v>
      </c>
      <c r="L6120">
        <f>_xlfn.BINOM.INV(BinomTrials,_xlfn.GAMMA.INV(Table3[[#This Row],[RV gamma]],GammaShape2,GammaRate2)/BinomTrials,Table3[[#This Row],[RV binom]])</f>
        <v>0</v>
      </c>
      <c r="M6120" s="1">
        <f>Table3[[#This Row],[Risk 2 simulated occurences]]*_xlfn.LOGNORM.INV(Table3[[#This Row],[RV lognorm]],(LN(ImpLow2)+LN(ImpUp2))/2,(LN(ImpUp2)-LN(ImpLow2))/3.29)</f>
        <v>0</v>
      </c>
    </row>
    <row r="6121" spans="7:13">
      <c r="G6121">
        <v>0.27532505582800371</v>
      </c>
      <c r="H6121">
        <v>0.24150790005992534</v>
      </c>
      <c r="I6121">
        <v>0.20769074429184697</v>
      </c>
      <c r="J6121">
        <f>_xlfn.BINOM.INV(BinomTrials,_xlfn.GAMMA.INV(Table3[[#This Row],[RV gamma]],GammaShape1,GammaRate1)/BinomTrials,Table3[[#This Row],[RV binom]])</f>
        <v>0</v>
      </c>
      <c r="K6121" s="1">
        <f>Table3[[#This Row],[Risk 1 Simulated occurences]]*_xlfn.LOGNORM.INV(Table3[[#This Row],[RV lognorm]],(LN(ImpLow1)+LN(ImpUp1))/2,(LN(ImpUp1)-LN(ImpLow1))/3.29)</f>
        <v>0</v>
      </c>
      <c r="L6121">
        <f>_xlfn.BINOM.INV(BinomTrials,_xlfn.GAMMA.INV(Table3[[#This Row],[RV gamma]],GammaShape2,GammaRate2)/BinomTrials,Table3[[#This Row],[RV binom]])</f>
        <v>0</v>
      </c>
      <c r="M6121" s="1">
        <f>Table3[[#This Row],[Risk 2 simulated occurences]]*_xlfn.LOGNORM.INV(Table3[[#This Row],[RV lognorm]],(LN(ImpLow2)+LN(ImpUp2))/2,(LN(ImpUp2)-LN(ImpLow2))/3.29)</f>
        <v>0</v>
      </c>
    </row>
    <row r="6122" spans="7:13">
      <c r="G6122">
        <v>0.38821330125826098</v>
      </c>
      <c r="H6122">
        <v>2.3276307165285715E-2</v>
      </c>
      <c r="I6122">
        <v>0.65833931307231042</v>
      </c>
      <c r="J6122">
        <f>_xlfn.BINOM.INV(BinomTrials,_xlfn.GAMMA.INV(Table3[[#This Row],[RV gamma]],GammaShape1,GammaRate1)/BinomTrials,Table3[[#This Row],[RV binom]])</f>
        <v>0</v>
      </c>
      <c r="K6122" s="1">
        <f>Table3[[#This Row],[Risk 1 Simulated occurences]]*_xlfn.LOGNORM.INV(Table3[[#This Row],[RV lognorm]],(LN(ImpLow1)+LN(ImpUp1))/2,(LN(ImpUp1)-LN(ImpLow1))/3.29)</f>
        <v>0</v>
      </c>
      <c r="L6122">
        <f>_xlfn.BINOM.INV(BinomTrials,_xlfn.GAMMA.INV(Table3[[#This Row],[RV gamma]],GammaShape2,GammaRate2)/BinomTrials,Table3[[#This Row],[RV binom]])</f>
        <v>0</v>
      </c>
      <c r="M6122" s="1">
        <f>Table3[[#This Row],[Risk 2 simulated occurences]]*_xlfn.LOGNORM.INV(Table3[[#This Row],[RV lognorm]],(LN(ImpLow2)+LN(ImpUp2))/2,(LN(ImpUp2)-LN(ImpLow2))/3.29)</f>
        <v>0</v>
      </c>
    </row>
    <row r="6123" spans="7:13">
      <c r="G6123">
        <v>0.70095424759246139</v>
      </c>
      <c r="H6123">
        <v>0.20489452695701948</v>
      </c>
      <c r="I6123">
        <v>0.70883480632157758</v>
      </c>
      <c r="J6123">
        <f>_xlfn.BINOM.INV(BinomTrials,_xlfn.GAMMA.INV(Table3[[#This Row],[RV gamma]],GammaShape1,GammaRate1)/BinomTrials,Table3[[#This Row],[RV binom]])</f>
        <v>0</v>
      </c>
      <c r="K6123" s="1">
        <f>Table3[[#This Row],[Risk 1 Simulated occurences]]*_xlfn.LOGNORM.INV(Table3[[#This Row],[RV lognorm]],(LN(ImpLow1)+LN(ImpUp1))/2,(LN(ImpUp1)-LN(ImpLow1))/3.29)</f>
        <v>0</v>
      </c>
      <c r="L6123">
        <f>_xlfn.BINOM.INV(BinomTrials,_xlfn.GAMMA.INV(Table3[[#This Row],[RV gamma]],GammaShape2,GammaRate2)/BinomTrials,Table3[[#This Row],[RV binom]])</f>
        <v>0</v>
      </c>
      <c r="M6123" s="1">
        <f>Table3[[#This Row],[Risk 2 simulated occurences]]*_xlfn.LOGNORM.INV(Table3[[#This Row],[RV lognorm]],(LN(ImpLow2)+LN(ImpUp2))/2,(LN(ImpUp2)-LN(ImpLow2))/3.29)</f>
        <v>0</v>
      </c>
    </row>
    <row r="6124" spans="7:13">
      <c r="G6124">
        <v>0.93803928649892998</v>
      </c>
      <c r="H6124">
        <v>0.66231456662636001</v>
      </c>
      <c r="I6124">
        <v>0.38658984675378999</v>
      </c>
      <c r="J6124">
        <f>_xlfn.BINOM.INV(BinomTrials,_xlfn.GAMMA.INV(Table3[[#This Row],[RV gamma]],GammaShape1,GammaRate1)/BinomTrials,Table3[[#This Row],[RV binom]])</f>
        <v>1</v>
      </c>
      <c r="K6124" s="1">
        <f>Table3[[#This Row],[Risk 1 Simulated occurences]]*_xlfn.LOGNORM.INV(Table3[[#This Row],[RV lognorm]],(LN(ImpLow1)+LN(ImpUp1))/2,(LN(ImpUp1)-LN(ImpLow1))/3.29)</f>
        <v>25846.138912200891</v>
      </c>
      <c r="L6124">
        <f>_xlfn.BINOM.INV(BinomTrials,_xlfn.GAMMA.INV(Table3[[#This Row],[RV gamma]],GammaShape2,GammaRate2)/BinomTrials,Table3[[#This Row],[RV binom]])</f>
        <v>0</v>
      </c>
      <c r="M6124" s="1">
        <f>Table3[[#This Row],[Risk 2 simulated occurences]]*_xlfn.LOGNORM.INV(Table3[[#This Row],[RV lognorm]],(LN(ImpLow2)+LN(ImpUp2))/2,(LN(ImpUp2)-LN(ImpLow2))/3.29)</f>
        <v>0</v>
      </c>
    </row>
    <row r="6125" spans="7:13">
      <c r="G6125">
        <v>0.62628818751605608</v>
      </c>
      <c r="H6125">
        <v>0.52092128923205716</v>
      </c>
      <c r="I6125">
        <v>0.41555439094805829</v>
      </c>
      <c r="J6125">
        <f>_xlfn.BINOM.INV(BinomTrials,_xlfn.GAMMA.INV(Table3[[#This Row],[RV gamma]],GammaShape1,GammaRate1)/BinomTrials,Table3[[#This Row],[RV binom]])</f>
        <v>0</v>
      </c>
      <c r="K6125" s="1">
        <f>Table3[[#This Row],[Risk 1 Simulated occurences]]*_xlfn.LOGNORM.INV(Table3[[#This Row],[RV lognorm]],(LN(ImpLow1)+LN(ImpUp1))/2,(LN(ImpUp1)-LN(ImpLow1))/3.29)</f>
        <v>0</v>
      </c>
      <c r="L6125">
        <f>_xlfn.BINOM.INV(BinomTrials,_xlfn.GAMMA.INV(Table3[[#This Row],[RV gamma]],GammaShape2,GammaRate2)/BinomTrials,Table3[[#This Row],[RV binom]])</f>
        <v>0</v>
      </c>
      <c r="M6125" s="1">
        <f>Table3[[#This Row],[Risk 2 simulated occurences]]*_xlfn.LOGNORM.INV(Table3[[#This Row],[RV lognorm]],(LN(ImpLow2)+LN(ImpUp2))/2,(LN(ImpUp2)-LN(ImpLow2))/3.29)</f>
        <v>0</v>
      </c>
    </row>
    <row r="6126" spans="7:13">
      <c r="G6126">
        <v>2.556758235467951E-2</v>
      </c>
      <c r="H6126">
        <v>0.12410812318516343</v>
      </c>
      <c r="I6126">
        <v>0.22264866401564734</v>
      </c>
      <c r="J6126">
        <f>_xlfn.BINOM.INV(BinomTrials,_xlfn.GAMMA.INV(Table3[[#This Row],[RV gamma]],GammaShape1,GammaRate1)/BinomTrials,Table3[[#This Row],[RV binom]])</f>
        <v>0</v>
      </c>
      <c r="K6126" s="1">
        <f>Table3[[#This Row],[Risk 1 Simulated occurences]]*_xlfn.LOGNORM.INV(Table3[[#This Row],[RV lognorm]],(LN(ImpLow1)+LN(ImpUp1))/2,(LN(ImpUp1)-LN(ImpLow1))/3.29)</f>
        <v>0</v>
      </c>
      <c r="L6126">
        <f>_xlfn.BINOM.INV(BinomTrials,_xlfn.GAMMA.INV(Table3[[#This Row],[RV gamma]],GammaShape2,GammaRate2)/BinomTrials,Table3[[#This Row],[RV binom]])</f>
        <v>0</v>
      </c>
      <c r="M6126" s="1">
        <f>Table3[[#This Row],[Risk 2 simulated occurences]]*_xlfn.LOGNORM.INV(Table3[[#This Row],[RV lognorm]],(LN(ImpLow2)+LN(ImpUp2))/2,(LN(ImpUp2)-LN(ImpLow2))/3.29)</f>
        <v>0</v>
      </c>
    </row>
    <row r="6127" spans="7:13">
      <c r="G6127">
        <v>0.71435663509851166</v>
      </c>
      <c r="H6127">
        <v>0.88522637304161977</v>
      </c>
      <c r="I6127">
        <v>5.609611098472779E-2</v>
      </c>
      <c r="J6127">
        <f>_xlfn.BINOM.INV(BinomTrials,_xlfn.GAMMA.INV(Table3[[#This Row],[RV gamma]],GammaShape1,GammaRate1)/BinomTrials,Table3[[#This Row],[RV binom]])</f>
        <v>1</v>
      </c>
      <c r="K6127" s="1">
        <f>Table3[[#This Row],[Risk 1 Simulated occurences]]*_xlfn.LOGNORM.INV(Table3[[#This Row],[RV lognorm]],(LN(ImpLow1)+LN(ImpUp1))/2,(LN(ImpUp1)-LN(ImpLow1))/3.29)</f>
        <v>10403.960071808669</v>
      </c>
      <c r="L6127">
        <f>_xlfn.BINOM.INV(BinomTrials,_xlfn.GAMMA.INV(Table3[[#This Row],[RV gamma]],GammaShape2,GammaRate2)/BinomTrials,Table3[[#This Row],[RV binom]])</f>
        <v>1</v>
      </c>
      <c r="M6127" s="1">
        <f>Table3[[#This Row],[Risk 2 simulated occurences]]*_xlfn.LOGNORM.INV(Table3[[#This Row],[RV lognorm]],(LN(ImpLow2)+LN(ImpUp2))/2,(LN(ImpUp2)-LN(ImpLow2))/3.29)</f>
        <v>1040396.0071808656</v>
      </c>
    </row>
    <row r="6128" spans="7:13">
      <c r="G6128">
        <v>0.19196610068528266</v>
      </c>
      <c r="H6128">
        <v>0.99965171050264112</v>
      </c>
      <c r="I6128">
        <v>0.80733732031999961</v>
      </c>
      <c r="J6128">
        <f>_xlfn.BINOM.INV(BinomTrials,_xlfn.GAMMA.INV(Table3[[#This Row],[RV gamma]],GammaShape1,GammaRate1)/BinomTrials,Table3[[#This Row],[RV binom]])</f>
        <v>4</v>
      </c>
      <c r="K6128" s="1">
        <f>Table3[[#This Row],[Risk 1 Simulated occurences]]*_xlfn.LOGNORM.INV(Table3[[#This Row],[RV lognorm]],(LN(ImpLow1)+LN(ImpUp1))/2,(LN(ImpUp1)-LN(ImpLow1))/3.29)</f>
        <v>232235.21585161568</v>
      </c>
      <c r="L6128">
        <f>_xlfn.BINOM.INV(BinomTrials,_xlfn.GAMMA.INV(Table3[[#This Row],[RV gamma]],GammaShape2,GammaRate2)/BinomTrials,Table3[[#This Row],[RV binom]])</f>
        <v>3</v>
      </c>
      <c r="M6128" s="1">
        <f>Table3[[#This Row],[Risk 2 simulated occurences]]*_xlfn.LOGNORM.INV(Table3[[#This Row],[RV lognorm]],(LN(ImpLow2)+LN(ImpUp2))/2,(LN(ImpUp2)-LN(ImpLow2))/3.29)</f>
        <v>17417641.188871183</v>
      </c>
    </row>
    <row r="6129" spans="7:13">
      <c r="G6129">
        <v>0.37425421754562027</v>
      </c>
      <c r="H6129">
        <v>0.14629841788965203</v>
      </c>
      <c r="I6129">
        <v>0.91834261823368379</v>
      </c>
      <c r="J6129">
        <f>_xlfn.BINOM.INV(BinomTrials,_xlfn.GAMMA.INV(Table3[[#This Row],[RV gamma]],GammaShape1,GammaRate1)/BinomTrials,Table3[[#This Row],[RV binom]])</f>
        <v>0</v>
      </c>
      <c r="K6129" s="1">
        <f>Table3[[#This Row],[Risk 1 Simulated occurences]]*_xlfn.LOGNORM.INV(Table3[[#This Row],[RV lognorm]],(LN(ImpLow1)+LN(ImpUp1))/2,(LN(ImpUp1)-LN(ImpLow1))/3.29)</f>
        <v>0</v>
      </c>
      <c r="L6129">
        <f>_xlfn.BINOM.INV(BinomTrials,_xlfn.GAMMA.INV(Table3[[#This Row],[RV gamma]],GammaShape2,GammaRate2)/BinomTrials,Table3[[#This Row],[RV binom]])</f>
        <v>0</v>
      </c>
      <c r="M6129" s="1">
        <f>Table3[[#This Row],[Risk 2 simulated occurences]]*_xlfn.LOGNORM.INV(Table3[[#This Row],[RV lognorm]],(LN(ImpLow2)+LN(ImpUp2))/2,(LN(ImpUp2)-LN(ImpLow2))/3.29)</f>
        <v>0</v>
      </c>
    </row>
    <row r="6130" spans="7:13">
      <c r="G6130">
        <v>9.0634289239828608E-2</v>
      </c>
      <c r="H6130">
        <v>0.837509471381786</v>
      </c>
      <c r="I6130">
        <v>0.58438465352374347</v>
      </c>
      <c r="J6130">
        <f>_xlfn.BINOM.INV(BinomTrials,_xlfn.GAMMA.INV(Table3[[#This Row],[RV gamma]],GammaShape1,GammaRate1)/BinomTrials,Table3[[#This Row],[RV binom]])</f>
        <v>1</v>
      </c>
      <c r="K6130" s="1">
        <f>Table3[[#This Row],[Risk 1 Simulated occurences]]*_xlfn.LOGNORM.INV(Table3[[#This Row],[RV lognorm]],(LN(ImpLow1)+LN(ImpUp1))/2,(LN(ImpUp1)-LN(ImpLow1))/3.29)</f>
        <v>36709.558122770402</v>
      </c>
      <c r="L6130">
        <f>_xlfn.BINOM.INV(BinomTrials,_xlfn.GAMMA.INV(Table3[[#This Row],[RV gamma]],GammaShape2,GammaRate2)/BinomTrials,Table3[[#This Row],[RV binom]])</f>
        <v>0</v>
      </c>
      <c r="M6130" s="1">
        <f>Table3[[#This Row],[Risk 2 simulated occurences]]*_xlfn.LOGNORM.INV(Table3[[#This Row],[RV lognorm]],(LN(ImpLow2)+LN(ImpUp2))/2,(LN(ImpUp2)-LN(ImpLow2))/3.29)</f>
        <v>0</v>
      </c>
    </row>
    <row r="6131" spans="7:13">
      <c r="G6131">
        <v>0.29049925379943997</v>
      </c>
      <c r="H6131">
        <v>2.1685513677860382E-2</v>
      </c>
      <c r="I6131">
        <v>0.75287177355628077</v>
      </c>
      <c r="J6131">
        <f>_xlfn.BINOM.INV(BinomTrials,_xlfn.GAMMA.INV(Table3[[#This Row],[RV gamma]],GammaShape1,GammaRate1)/BinomTrials,Table3[[#This Row],[RV binom]])</f>
        <v>0</v>
      </c>
      <c r="K6131" s="1">
        <f>Table3[[#This Row],[Risk 1 Simulated occurences]]*_xlfn.LOGNORM.INV(Table3[[#This Row],[RV lognorm]],(LN(ImpLow1)+LN(ImpUp1))/2,(LN(ImpUp1)-LN(ImpLow1))/3.29)</f>
        <v>0</v>
      </c>
      <c r="L6131">
        <f>_xlfn.BINOM.INV(BinomTrials,_xlfn.GAMMA.INV(Table3[[#This Row],[RV gamma]],GammaShape2,GammaRate2)/BinomTrials,Table3[[#This Row],[RV binom]])</f>
        <v>0</v>
      </c>
      <c r="M6131" s="1">
        <f>Table3[[#This Row],[Risk 2 simulated occurences]]*_xlfn.LOGNORM.INV(Table3[[#This Row],[RV lognorm]],(LN(ImpLow2)+LN(ImpUp2))/2,(LN(ImpUp2)-LN(ImpLow2))/3.29)</f>
        <v>0</v>
      </c>
    </row>
    <row r="6132" spans="7:13">
      <c r="G6132">
        <v>0.42095860718794104</v>
      </c>
      <c r="H6132">
        <v>0.46842838379946927</v>
      </c>
      <c r="I6132">
        <v>0.51589816041099756</v>
      </c>
      <c r="J6132">
        <f>_xlfn.BINOM.INV(BinomTrials,_xlfn.GAMMA.INV(Table3[[#This Row],[RV gamma]],GammaShape1,GammaRate1)/BinomTrials,Table3[[#This Row],[RV binom]])</f>
        <v>0</v>
      </c>
      <c r="K6132" s="1">
        <f>Table3[[#This Row],[Risk 1 Simulated occurences]]*_xlfn.LOGNORM.INV(Table3[[#This Row],[RV lognorm]],(LN(ImpLow1)+LN(ImpUp1))/2,(LN(ImpUp1)-LN(ImpLow1))/3.29)</f>
        <v>0</v>
      </c>
      <c r="L6132">
        <f>_xlfn.BINOM.INV(BinomTrials,_xlfn.GAMMA.INV(Table3[[#This Row],[RV gamma]],GammaShape2,GammaRate2)/BinomTrials,Table3[[#This Row],[RV binom]])</f>
        <v>0</v>
      </c>
      <c r="M6132" s="1">
        <f>Table3[[#This Row],[Risk 2 simulated occurences]]*_xlfn.LOGNORM.INV(Table3[[#This Row],[RV lognorm]],(LN(ImpLow2)+LN(ImpUp2))/2,(LN(ImpUp2)-LN(ImpLow2))/3.29)</f>
        <v>0</v>
      </c>
    </row>
    <row r="6133" spans="7:13">
      <c r="G6133">
        <v>5.1311007724754047E-2</v>
      </c>
      <c r="H6133">
        <v>0.87584651768014143</v>
      </c>
      <c r="I6133">
        <v>0.7003820276355287</v>
      </c>
      <c r="J6133">
        <f>_xlfn.BINOM.INV(BinomTrials,_xlfn.GAMMA.INV(Table3[[#This Row],[RV gamma]],GammaShape1,GammaRate1)/BinomTrials,Table3[[#This Row],[RV binom]])</f>
        <v>1</v>
      </c>
      <c r="K6133" s="1">
        <f>Table3[[#This Row],[Risk 1 Simulated occurences]]*_xlfn.LOGNORM.INV(Table3[[#This Row],[RV lognorm]],(LN(ImpLow1)+LN(ImpUp1))/2,(LN(ImpUp1)-LN(ImpLow1))/3.29)</f>
        <v>45680.023253285333</v>
      </c>
      <c r="L6133">
        <f>_xlfn.BINOM.INV(BinomTrials,_xlfn.GAMMA.INV(Table3[[#This Row],[RV gamma]],GammaShape2,GammaRate2)/BinomTrials,Table3[[#This Row],[RV binom]])</f>
        <v>0</v>
      </c>
      <c r="M6133" s="1">
        <f>Table3[[#This Row],[Risk 2 simulated occurences]]*_xlfn.LOGNORM.INV(Table3[[#This Row],[RV lognorm]],(LN(ImpLow2)+LN(ImpUp2))/2,(LN(ImpUp2)-LN(ImpLow2))/3.29)</f>
        <v>0</v>
      </c>
    </row>
    <row r="6134" spans="7:13">
      <c r="G6134">
        <v>0.3841068299413225</v>
      </c>
      <c r="H6134">
        <v>0.35242265013625035</v>
      </c>
      <c r="I6134">
        <v>0.32073847033117825</v>
      </c>
      <c r="J6134">
        <f>_xlfn.BINOM.INV(BinomTrials,_xlfn.GAMMA.INV(Table3[[#This Row],[RV gamma]],GammaShape1,GammaRate1)/BinomTrials,Table3[[#This Row],[RV binom]])</f>
        <v>0</v>
      </c>
      <c r="K6134" s="1">
        <f>Table3[[#This Row],[Risk 1 Simulated occurences]]*_xlfn.LOGNORM.INV(Table3[[#This Row],[RV lognorm]],(LN(ImpLow1)+LN(ImpUp1))/2,(LN(ImpUp1)-LN(ImpLow1))/3.29)</f>
        <v>0</v>
      </c>
      <c r="L6134">
        <f>_xlfn.BINOM.INV(BinomTrials,_xlfn.GAMMA.INV(Table3[[#This Row],[RV gamma]],GammaShape2,GammaRate2)/BinomTrials,Table3[[#This Row],[RV binom]])</f>
        <v>0</v>
      </c>
      <c r="M6134" s="1">
        <f>Table3[[#This Row],[Risk 2 simulated occurences]]*_xlfn.LOGNORM.INV(Table3[[#This Row],[RV lognorm]],(LN(ImpLow2)+LN(ImpUp2))/2,(LN(ImpUp2)-LN(ImpLow2))/3.29)</f>
        <v>0</v>
      </c>
    </row>
    <row r="6135" spans="7:13">
      <c r="G6135">
        <v>0.68349082380695769</v>
      </c>
      <c r="H6135">
        <v>0.16748083996003532</v>
      </c>
      <c r="I6135">
        <v>0.65147085611311295</v>
      </c>
      <c r="J6135">
        <f>_xlfn.BINOM.INV(BinomTrials,_xlfn.GAMMA.INV(Table3[[#This Row],[RV gamma]],GammaShape1,GammaRate1)/BinomTrials,Table3[[#This Row],[RV binom]])</f>
        <v>0</v>
      </c>
      <c r="K6135" s="1">
        <f>Table3[[#This Row],[Risk 1 Simulated occurences]]*_xlfn.LOGNORM.INV(Table3[[#This Row],[RV lognorm]],(LN(ImpLow1)+LN(ImpUp1))/2,(LN(ImpUp1)-LN(ImpLow1))/3.29)</f>
        <v>0</v>
      </c>
      <c r="L6135">
        <f>_xlfn.BINOM.INV(BinomTrials,_xlfn.GAMMA.INV(Table3[[#This Row],[RV gamma]],GammaShape2,GammaRate2)/BinomTrials,Table3[[#This Row],[RV binom]])</f>
        <v>0</v>
      </c>
      <c r="M6135" s="1">
        <f>Table3[[#This Row],[Risk 2 simulated occurences]]*_xlfn.LOGNORM.INV(Table3[[#This Row],[RV lognorm]],(LN(ImpLow2)+LN(ImpUp2))/2,(LN(ImpUp2)-LN(ImpLow2))/3.29)</f>
        <v>0</v>
      </c>
    </row>
    <row r="6136" spans="7:13">
      <c r="G6136">
        <v>0.43027572353848986</v>
      </c>
      <c r="H6136">
        <v>0.8504772083137544</v>
      </c>
      <c r="I6136">
        <v>0.27067869308901887</v>
      </c>
      <c r="J6136">
        <f>_xlfn.BINOM.INV(BinomTrials,_xlfn.GAMMA.INV(Table3[[#This Row],[RV gamma]],GammaShape1,GammaRate1)/BinomTrials,Table3[[#This Row],[RV binom]])</f>
        <v>1</v>
      </c>
      <c r="K6136" s="1">
        <f>Table3[[#This Row],[Risk 1 Simulated occurences]]*_xlfn.LOGNORM.INV(Table3[[#This Row],[RV lognorm]],(LN(ImpLow1)+LN(ImpUp1))/2,(LN(ImpUp1)-LN(ImpLow1))/3.29)</f>
        <v>20623.300097894095</v>
      </c>
      <c r="L6136">
        <f>_xlfn.BINOM.INV(BinomTrials,_xlfn.GAMMA.INV(Table3[[#This Row],[RV gamma]],GammaShape2,GammaRate2)/BinomTrials,Table3[[#This Row],[RV binom]])</f>
        <v>1</v>
      </c>
      <c r="M6136" s="1">
        <f>Table3[[#This Row],[Risk 2 simulated occurences]]*_xlfn.LOGNORM.INV(Table3[[#This Row],[RV lognorm]],(LN(ImpLow2)+LN(ImpUp2))/2,(LN(ImpUp2)-LN(ImpLow2))/3.29)</f>
        <v>2062330.0097894105</v>
      </c>
    </row>
    <row r="6137" spans="7:13">
      <c r="G6137">
        <v>0.64408551139947279</v>
      </c>
      <c r="H6137">
        <v>0.97044012927005074</v>
      </c>
      <c r="I6137">
        <v>0.29679474714062865</v>
      </c>
      <c r="J6137">
        <f>_xlfn.BINOM.INV(BinomTrials,_xlfn.GAMMA.INV(Table3[[#This Row],[RV gamma]],GammaShape1,GammaRate1)/BinomTrials,Table3[[#This Row],[RV binom]])</f>
        <v>2</v>
      </c>
      <c r="K6137" s="1">
        <f>Table3[[#This Row],[Risk 1 Simulated occurences]]*_xlfn.LOGNORM.INV(Table3[[#This Row],[RV lognorm]],(LN(ImpLow1)+LN(ImpUp1))/2,(LN(ImpUp1)-LN(ImpLow1))/3.29)</f>
        <v>43534.03175446856</v>
      </c>
      <c r="L6137">
        <f>_xlfn.BINOM.INV(BinomTrials,_xlfn.GAMMA.INV(Table3[[#This Row],[RV gamma]],GammaShape2,GammaRate2)/BinomTrials,Table3[[#This Row],[RV binom]])</f>
        <v>1</v>
      </c>
      <c r="M6137" s="1">
        <f>Table3[[#This Row],[Risk 2 simulated occurences]]*_xlfn.LOGNORM.INV(Table3[[#This Row],[RV lognorm]],(LN(ImpLow2)+LN(ImpUp2))/2,(LN(ImpUp2)-LN(ImpLow2))/3.29)</f>
        <v>2176701.5877234251</v>
      </c>
    </row>
    <row r="6138" spans="7:13">
      <c r="G6138">
        <v>0.14519009093995677</v>
      </c>
      <c r="H6138">
        <v>0.18725264174270101</v>
      </c>
      <c r="I6138">
        <v>0.22931519254544527</v>
      </c>
      <c r="J6138">
        <f>_xlfn.BINOM.INV(BinomTrials,_xlfn.GAMMA.INV(Table3[[#This Row],[RV gamma]],GammaShape1,GammaRate1)/BinomTrials,Table3[[#This Row],[RV binom]])</f>
        <v>0</v>
      </c>
      <c r="K6138" s="1">
        <f>Table3[[#This Row],[Risk 1 Simulated occurences]]*_xlfn.LOGNORM.INV(Table3[[#This Row],[RV lognorm]],(LN(ImpLow1)+LN(ImpUp1))/2,(LN(ImpUp1)-LN(ImpLow1))/3.29)</f>
        <v>0</v>
      </c>
      <c r="L6138">
        <f>_xlfn.BINOM.INV(BinomTrials,_xlfn.GAMMA.INV(Table3[[#This Row],[RV gamma]],GammaShape2,GammaRate2)/BinomTrials,Table3[[#This Row],[RV binom]])</f>
        <v>0</v>
      </c>
      <c r="M6138" s="1">
        <f>Table3[[#This Row],[Risk 2 simulated occurences]]*_xlfn.LOGNORM.INV(Table3[[#This Row],[RV lognorm]],(LN(ImpLow2)+LN(ImpUp2))/2,(LN(ImpUp2)-LN(ImpLow2))/3.29)</f>
        <v>0</v>
      </c>
    </row>
    <row r="6139" spans="7:13">
      <c r="G6139">
        <v>0.20985842785325759</v>
      </c>
      <c r="H6139">
        <v>0.15514976957587048</v>
      </c>
      <c r="I6139">
        <v>0.10044111129848338</v>
      </c>
      <c r="J6139">
        <f>_xlfn.BINOM.INV(BinomTrials,_xlfn.GAMMA.INV(Table3[[#This Row],[RV gamma]],GammaShape1,GammaRate1)/BinomTrials,Table3[[#This Row],[RV binom]])</f>
        <v>0</v>
      </c>
      <c r="K6139" s="1">
        <f>Table3[[#This Row],[Risk 1 Simulated occurences]]*_xlfn.LOGNORM.INV(Table3[[#This Row],[RV lognorm]],(LN(ImpLow1)+LN(ImpUp1))/2,(LN(ImpUp1)-LN(ImpLow1))/3.29)</f>
        <v>0</v>
      </c>
      <c r="L6139">
        <f>_xlfn.BINOM.INV(BinomTrials,_xlfn.GAMMA.INV(Table3[[#This Row],[RV gamma]],GammaShape2,GammaRate2)/BinomTrials,Table3[[#This Row],[RV binom]])</f>
        <v>0</v>
      </c>
      <c r="M6139" s="1">
        <f>Table3[[#This Row],[Risk 2 simulated occurences]]*_xlfn.LOGNORM.INV(Table3[[#This Row],[RV lognorm]],(LN(ImpLow2)+LN(ImpUp2))/2,(LN(ImpUp2)-LN(ImpLow2))/3.29)</f>
        <v>0</v>
      </c>
    </row>
    <row r="6140" spans="7:13">
      <c r="G6140">
        <v>9.0596929700391807E-2</v>
      </c>
      <c r="H6140">
        <v>0.60217726165530139</v>
      </c>
      <c r="I6140">
        <v>0.11375759361021108</v>
      </c>
      <c r="J6140">
        <f>_xlfn.BINOM.INV(BinomTrials,_xlfn.GAMMA.INV(Table3[[#This Row],[RV gamma]],GammaShape1,GammaRate1)/BinomTrials,Table3[[#This Row],[RV binom]])</f>
        <v>0</v>
      </c>
      <c r="K6140" s="1">
        <f>Table3[[#This Row],[Risk 1 Simulated occurences]]*_xlfn.LOGNORM.INV(Table3[[#This Row],[RV lognorm]],(LN(ImpLow1)+LN(ImpUp1))/2,(LN(ImpUp1)-LN(ImpLow1))/3.29)</f>
        <v>0</v>
      </c>
      <c r="L6140">
        <f>_xlfn.BINOM.INV(BinomTrials,_xlfn.GAMMA.INV(Table3[[#This Row],[RV gamma]],GammaShape2,GammaRate2)/BinomTrials,Table3[[#This Row],[RV binom]])</f>
        <v>0</v>
      </c>
      <c r="M6140" s="1">
        <f>Table3[[#This Row],[Risk 2 simulated occurences]]*_xlfn.LOGNORM.INV(Table3[[#This Row],[RV lognorm]],(LN(ImpLow2)+LN(ImpUp2))/2,(LN(ImpUp2)-LN(ImpLow2))/3.29)</f>
        <v>0</v>
      </c>
    </row>
    <row r="6141" spans="7:13">
      <c r="G6141">
        <v>0.66259747448498263</v>
      </c>
      <c r="H6141">
        <v>0.79323664065135491</v>
      </c>
      <c r="I6141">
        <v>0.92387580681772707</v>
      </c>
      <c r="J6141">
        <f>_xlfn.BINOM.INV(BinomTrials,_xlfn.GAMMA.INV(Table3[[#This Row],[RV gamma]],GammaShape1,GammaRate1)/BinomTrials,Table3[[#This Row],[RV binom]])</f>
        <v>1</v>
      </c>
      <c r="K6141" s="1">
        <f>Table3[[#This Row],[Risk 1 Simulated occurences]]*_xlfn.LOGNORM.INV(Table3[[#This Row],[RV lognorm]],(LN(ImpLow1)+LN(ImpUp1))/2,(LN(ImpUp1)-LN(ImpLow1))/3.29)</f>
        <v>86128.589059282443</v>
      </c>
      <c r="L6141">
        <f>_xlfn.BINOM.INV(BinomTrials,_xlfn.GAMMA.INV(Table3[[#This Row],[RV gamma]],GammaShape2,GammaRate2)/BinomTrials,Table3[[#This Row],[RV binom]])</f>
        <v>0</v>
      </c>
      <c r="M6141" s="1">
        <f>Table3[[#This Row],[Risk 2 simulated occurences]]*_xlfn.LOGNORM.INV(Table3[[#This Row],[RV lognorm]],(LN(ImpLow2)+LN(ImpUp2))/2,(LN(ImpUp2)-LN(ImpLow2))/3.29)</f>
        <v>0</v>
      </c>
    </row>
    <row r="6142" spans="7:13">
      <c r="G6142">
        <v>0.2757536691034928</v>
      </c>
      <c r="H6142">
        <v>0.92821942732120832</v>
      </c>
      <c r="I6142">
        <v>0.5806851855389239</v>
      </c>
      <c r="J6142">
        <f>_xlfn.BINOM.INV(BinomTrials,_xlfn.GAMMA.INV(Table3[[#This Row],[RV gamma]],GammaShape1,GammaRate1)/BinomTrials,Table3[[#This Row],[RV binom]])</f>
        <v>2</v>
      </c>
      <c r="K6142" s="1">
        <f>Table3[[#This Row],[Risk 1 Simulated occurences]]*_xlfn.LOGNORM.INV(Table3[[#This Row],[RV lognorm]],(LN(ImpLow1)+LN(ImpUp1))/2,(LN(ImpUp1)-LN(ImpLow1))/3.29)</f>
        <v>72933.772166651048</v>
      </c>
      <c r="L6142">
        <f>_xlfn.BINOM.INV(BinomTrials,_xlfn.GAMMA.INV(Table3[[#This Row],[RV gamma]],GammaShape2,GammaRate2)/BinomTrials,Table3[[#This Row],[RV binom]])</f>
        <v>1</v>
      </c>
      <c r="M6142" s="1">
        <f>Table3[[#This Row],[Risk 2 simulated occurences]]*_xlfn.LOGNORM.INV(Table3[[#This Row],[RV lognorm]],(LN(ImpLow2)+LN(ImpUp2))/2,(LN(ImpUp2)-LN(ImpLow2))/3.29)</f>
        <v>3646688.6083325534</v>
      </c>
    </row>
    <row r="6143" spans="7:13">
      <c r="G6143">
        <v>0.59191662240397025</v>
      </c>
      <c r="H6143">
        <v>0.58391498754914617</v>
      </c>
      <c r="I6143">
        <v>0.57591335269432209</v>
      </c>
      <c r="J6143">
        <f>_xlfn.BINOM.INV(BinomTrials,_xlfn.GAMMA.INV(Table3[[#This Row],[RV gamma]],GammaShape1,GammaRate1)/BinomTrials,Table3[[#This Row],[RV binom]])</f>
        <v>0</v>
      </c>
      <c r="K6143" s="1">
        <f>Table3[[#This Row],[Risk 1 Simulated occurences]]*_xlfn.LOGNORM.INV(Table3[[#This Row],[RV lognorm]],(LN(ImpLow1)+LN(ImpUp1))/2,(LN(ImpUp1)-LN(ImpLow1))/3.29)</f>
        <v>0</v>
      </c>
      <c r="L6143">
        <f>_xlfn.BINOM.INV(BinomTrials,_xlfn.GAMMA.INV(Table3[[#This Row],[RV gamma]],GammaShape2,GammaRate2)/BinomTrials,Table3[[#This Row],[RV binom]])</f>
        <v>0</v>
      </c>
      <c r="M6143" s="1">
        <f>Table3[[#This Row],[Risk 2 simulated occurences]]*_xlfn.LOGNORM.INV(Table3[[#This Row],[RV lognorm]],(LN(ImpLow2)+LN(ImpUp2))/2,(LN(ImpUp2)-LN(ImpLow2))/3.29)</f>
        <v>0</v>
      </c>
    </row>
    <row r="6144" spans="7:13">
      <c r="G6144">
        <v>0.34267274352846328</v>
      </c>
      <c r="H6144">
        <v>0.85919573849960962</v>
      </c>
      <c r="I6144">
        <v>0.37571873347075596</v>
      </c>
      <c r="J6144">
        <f>_xlfn.BINOM.INV(BinomTrials,_xlfn.GAMMA.INV(Table3[[#This Row],[RV gamma]],GammaShape1,GammaRate1)/BinomTrials,Table3[[#This Row],[RV binom]])</f>
        <v>1</v>
      </c>
      <c r="K6144" s="1">
        <f>Table3[[#This Row],[Risk 1 Simulated occurences]]*_xlfn.LOGNORM.INV(Table3[[#This Row],[RV lognorm]],(LN(ImpLow1)+LN(ImpUp1))/2,(LN(ImpUp1)-LN(ImpLow1))/3.29)</f>
        <v>25335.242806554481</v>
      </c>
      <c r="L6144">
        <f>_xlfn.BINOM.INV(BinomTrials,_xlfn.GAMMA.INV(Table3[[#This Row],[RV gamma]],GammaShape2,GammaRate2)/BinomTrials,Table3[[#This Row],[RV binom]])</f>
        <v>1</v>
      </c>
      <c r="M6144" s="1">
        <f>Table3[[#This Row],[Risk 2 simulated occurences]]*_xlfn.LOGNORM.INV(Table3[[#This Row],[RV lognorm]],(LN(ImpLow2)+LN(ImpUp2))/2,(LN(ImpUp2)-LN(ImpLow2))/3.29)</f>
        <v>2533524.2806554493</v>
      </c>
    </row>
    <row r="6145" spans="7:13">
      <c r="G6145">
        <v>0.30080048288255951</v>
      </c>
      <c r="H6145">
        <v>0.50277696293908025</v>
      </c>
      <c r="I6145">
        <v>0.70475344299560105</v>
      </c>
      <c r="J6145">
        <f>_xlfn.BINOM.INV(BinomTrials,_xlfn.GAMMA.INV(Table3[[#This Row],[RV gamma]],GammaShape1,GammaRate1)/BinomTrials,Table3[[#This Row],[RV binom]])</f>
        <v>0</v>
      </c>
      <c r="K6145" s="1">
        <f>Table3[[#This Row],[Risk 1 Simulated occurences]]*_xlfn.LOGNORM.INV(Table3[[#This Row],[RV lognorm]],(LN(ImpLow1)+LN(ImpUp1))/2,(LN(ImpUp1)-LN(ImpLow1))/3.29)</f>
        <v>0</v>
      </c>
      <c r="L6145">
        <f>_xlfn.BINOM.INV(BinomTrials,_xlfn.GAMMA.INV(Table3[[#This Row],[RV gamma]],GammaShape2,GammaRate2)/BinomTrials,Table3[[#This Row],[RV binom]])</f>
        <v>0</v>
      </c>
      <c r="M6145" s="1">
        <f>Table3[[#This Row],[Risk 2 simulated occurences]]*_xlfn.LOGNORM.INV(Table3[[#This Row],[RV lognorm]],(LN(ImpLow2)+LN(ImpUp2))/2,(LN(ImpUp2)-LN(ImpLow2))/3.29)</f>
        <v>0</v>
      </c>
    </row>
    <row r="6146" spans="7:13">
      <c r="G6146">
        <v>0.55371580717792535</v>
      </c>
      <c r="H6146">
        <v>0.17241611712259058</v>
      </c>
      <c r="I6146">
        <v>0.79111642706725582</v>
      </c>
      <c r="J6146">
        <f>_xlfn.BINOM.INV(BinomTrials,_xlfn.GAMMA.INV(Table3[[#This Row],[RV gamma]],GammaShape1,GammaRate1)/BinomTrials,Table3[[#This Row],[RV binom]])</f>
        <v>0</v>
      </c>
      <c r="K6146" s="1">
        <f>Table3[[#This Row],[Risk 1 Simulated occurences]]*_xlfn.LOGNORM.INV(Table3[[#This Row],[RV lognorm]],(LN(ImpLow1)+LN(ImpUp1))/2,(LN(ImpUp1)-LN(ImpLow1))/3.29)</f>
        <v>0</v>
      </c>
      <c r="L6146">
        <f>_xlfn.BINOM.INV(BinomTrials,_xlfn.GAMMA.INV(Table3[[#This Row],[RV gamma]],GammaShape2,GammaRate2)/BinomTrials,Table3[[#This Row],[RV binom]])</f>
        <v>0</v>
      </c>
      <c r="M6146" s="1">
        <f>Table3[[#This Row],[Risk 2 simulated occurences]]*_xlfn.LOGNORM.INV(Table3[[#This Row],[RV lognorm]],(LN(ImpLow2)+LN(ImpUp2))/2,(LN(ImpUp2)-LN(ImpLow2))/3.29)</f>
        <v>0</v>
      </c>
    </row>
    <row r="6147" spans="7:13">
      <c r="G6147">
        <v>0.30157123939207348</v>
      </c>
      <c r="H6147">
        <v>0.7976804793801533</v>
      </c>
      <c r="I6147">
        <v>0.29378971936823323</v>
      </c>
      <c r="J6147">
        <f>_xlfn.BINOM.INV(BinomTrials,_xlfn.GAMMA.INV(Table3[[#This Row],[RV gamma]],GammaShape1,GammaRate1)/BinomTrials,Table3[[#This Row],[RV binom]])</f>
        <v>1</v>
      </c>
      <c r="K6147" s="1">
        <f>Table3[[#This Row],[Risk 1 Simulated occurences]]*_xlfn.LOGNORM.INV(Table3[[#This Row],[RV lognorm]],(LN(ImpLow1)+LN(ImpUp1))/2,(LN(ImpUp1)-LN(ImpLow1))/3.29)</f>
        <v>21634.79915439355</v>
      </c>
      <c r="L6147">
        <f>_xlfn.BINOM.INV(BinomTrials,_xlfn.GAMMA.INV(Table3[[#This Row],[RV gamma]],GammaShape2,GammaRate2)/BinomTrials,Table3[[#This Row],[RV binom]])</f>
        <v>0</v>
      </c>
      <c r="M6147" s="1">
        <f>Table3[[#This Row],[Risk 2 simulated occurences]]*_xlfn.LOGNORM.INV(Table3[[#This Row],[RV lognorm]],(LN(ImpLow2)+LN(ImpUp2))/2,(LN(ImpUp2)-LN(ImpLow2))/3.29)</f>
        <v>0</v>
      </c>
    </row>
    <row r="6148" spans="7:13">
      <c r="G6148">
        <v>0.50782046257882396</v>
      </c>
      <c r="H6148">
        <v>0.61581694223723227</v>
      </c>
      <c r="I6148">
        <v>0.72381342189564069</v>
      </c>
      <c r="J6148">
        <f>_xlfn.BINOM.INV(BinomTrials,_xlfn.GAMMA.INV(Table3[[#This Row],[RV gamma]],GammaShape1,GammaRate1)/BinomTrials,Table3[[#This Row],[RV binom]])</f>
        <v>1</v>
      </c>
      <c r="K6148" s="1">
        <f>Table3[[#This Row],[Risk 1 Simulated occurences]]*_xlfn.LOGNORM.INV(Table3[[#This Row],[RV lognorm]],(LN(ImpLow1)+LN(ImpUp1))/2,(LN(ImpUp1)-LN(ImpLow1))/3.29)</f>
        <v>47930.312944496756</v>
      </c>
      <c r="L6148">
        <f>_xlfn.BINOM.INV(BinomTrials,_xlfn.GAMMA.INV(Table3[[#This Row],[RV gamma]],GammaShape2,GammaRate2)/BinomTrials,Table3[[#This Row],[RV binom]])</f>
        <v>0</v>
      </c>
      <c r="M6148" s="1">
        <f>Table3[[#This Row],[Risk 2 simulated occurences]]*_xlfn.LOGNORM.INV(Table3[[#This Row],[RV lognorm]],(LN(ImpLow2)+LN(ImpUp2))/2,(LN(ImpUp2)-LN(ImpLow2))/3.29)</f>
        <v>0</v>
      </c>
    </row>
    <row r="6149" spans="7:13">
      <c r="G6149">
        <v>0.93851456229505803</v>
      </c>
      <c r="H6149">
        <v>3.5348181163588621E-2</v>
      </c>
      <c r="I6149">
        <v>0.13218180003211918</v>
      </c>
      <c r="J6149">
        <f>_xlfn.BINOM.INV(BinomTrials,_xlfn.GAMMA.INV(Table3[[#This Row],[RV gamma]],GammaShape1,GammaRate1)/BinomTrials,Table3[[#This Row],[RV binom]])</f>
        <v>0</v>
      </c>
      <c r="K6149" s="1">
        <f>Table3[[#This Row],[Risk 1 Simulated occurences]]*_xlfn.LOGNORM.INV(Table3[[#This Row],[RV lognorm]],(LN(ImpLow1)+LN(ImpUp1))/2,(LN(ImpUp1)-LN(ImpLow1))/3.29)</f>
        <v>0</v>
      </c>
      <c r="L6149">
        <f>_xlfn.BINOM.INV(BinomTrials,_xlfn.GAMMA.INV(Table3[[#This Row],[RV gamma]],GammaShape2,GammaRate2)/BinomTrials,Table3[[#This Row],[RV binom]])</f>
        <v>0</v>
      </c>
      <c r="M6149" s="1">
        <f>Table3[[#This Row],[Risk 2 simulated occurences]]*_xlfn.LOGNORM.INV(Table3[[#This Row],[RV lognorm]],(LN(ImpLow2)+LN(ImpUp2))/2,(LN(ImpUp2)-LN(ImpLow2))/3.29)</f>
        <v>0</v>
      </c>
    </row>
    <row r="6150" spans="7:13">
      <c r="G6150">
        <v>0.61424849304102758</v>
      </c>
      <c r="H6150">
        <v>9.6880816433988895E-2</v>
      </c>
      <c r="I6150">
        <v>0.57951313982695019</v>
      </c>
      <c r="J6150">
        <f>_xlfn.BINOM.INV(BinomTrials,_xlfn.GAMMA.INV(Table3[[#This Row],[RV gamma]],GammaShape1,GammaRate1)/BinomTrials,Table3[[#This Row],[RV binom]])</f>
        <v>0</v>
      </c>
      <c r="K6150" s="1">
        <f>Table3[[#This Row],[Risk 1 Simulated occurences]]*_xlfn.LOGNORM.INV(Table3[[#This Row],[RV lognorm]],(LN(ImpLow1)+LN(ImpUp1))/2,(LN(ImpUp1)-LN(ImpLow1))/3.29)</f>
        <v>0</v>
      </c>
      <c r="L6150">
        <f>_xlfn.BINOM.INV(BinomTrials,_xlfn.GAMMA.INV(Table3[[#This Row],[RV gamma]],GammaShape2,GammaRate2)/BinomTrials,Table3[[#This Row],[RV binom]])</f>
        <v>0</v>
      </c>
      <c r="M6150" s="1">
        <f>Table3[[#This Row],[Risk 2 simulated occurences]]*_xlfn.LOGNORM.INV(Table3[[#This Row],[RV lognorm]],(LN(ImpLow2)+LN(ImpUp2))/2,(LN(ImpUp2)-LN(ImpLow2))/3.29)</f>
        <v>0</v>
      </c>
    </row>
    <row r="6151" spans="7:13">
      <c r="G6151">
        <v>0.67442254055031692</v>
      </c>
      <c r="H6151">
        <v>0.27588180605130352</v>
      </c>
      <c r="I6151">
        <v>0.87734107155229013</v>
      </c>
      <c r="J6151">
        <f>_xlfn.BINOM.INV(BinomTrials,_xlfn.GAMMA.INV(Table3[[#This Row],[RV gamma]],GammaShape1,GammaRate1)/BinomTrials,Table3[[#This Row],[RV binom]])</f>
        <v>0</v>
      </c>
      <c r="K6151" s="1">
        <f>Table3[[#This Row],[Risk 1 Simulated occurences]]*_xlfn.LOGNORM.INV(Table3[[#This Row],[RV lognorm]],(LN(ImpLow1)+LN(ImpUp1))/2,(LN(ImpUp1)-LN(ImpLow1))/3.29)</f>
        <v>0</v>
      </c>
      <c r="L6151">
        <f>_xlfn.BINOM.INV(BinomTrials,_xlfn.GAMMA.INV(Table3[[#This Row],[RV gamma]],GammaShape2,GammaRate2)/BinomTrials,Table3[[#This Row],[RV binom]])</f>
        <v>0</v>
      </c>
      <c r="M6151" s="1">
        <f>Table3[[#This Row],[Risk 2 simulated occurences]]*_xlfn.LOGNORM.INV(Table3[[#This Row],[RV lognorm]],(LN(ImpLow2)+LN(ImpUp2))/2,(LN(ImpUp2)-LN(ImpLow2))/3.29)</f>
        <v>0</v>
      </c>
    </row>
    <row r="6152" spans="7:13">
      <c r="G6152">
        <v>1.9639029176737662E-2</v>
      </c>
      <c r="H6152">
        <v>0.74551430425863452</v>
      </c>
      <c r="I6152">
        <v>0.47138957934053127</v>
      </c>
      <c r="J6152">
        <f>_xlfn.BINOM.INV(BinomTrials,_xlfn.GAMMA.INV(Table3[[#This Row],[RV gamma]],GammaShape1,GammaRate1)/BinomTrials,Table3[[#This Row],[RV binom]])</f>
        <v>1</v>
      </c>
      <c r="K6152" s="1">
        <f>Table3[[#This Row],[Risk 1 Simulated occurences]]*_xlfn.LOGNORM.INV(Table3[[#This Row],[RV lognorm]],(LN(ImpLow1)+LN(ImpUp1))/2,(LN(ImpUp1)-LN(ImpLow1))/3.29)</f>
        <v>30073.446293358589</v>
      </c>
      <c r="L6152">
        <f>_xlfn.BINOM.INV(BinomTrials,_xlfn.GAMMA.INV(Table3[[#This Row],[RV gamma]],GammaShape2,GammaRate2)/BinomTrials,Table3[[#This Row],[RV binom]])</f>
        <v>0</v>
      </c>
      <c r="M6152" s="1">
        <f>Table3[[#This Row],[Risk 2 simulated occurences]]*_xlfn.LOGNORM.INV(Table3[[#This Row],[RV lognorm]],(LN(ImpLow2)+LN(ImpUp2))/2,(LN(ImpUp2)-LN(ImpLow2))/3.29)</f>
        <v>0</v>
      </c>
    </row>
    <row r="6153" spans="7:13">
      <c r="G6153">
        <v>7.3163373429869935E-2</v>
      </c>
      <c r="H6153">
        <v>0.85891167486967135</v>
      </c>
      <c r="I6153">
        <v>0.64465997630947269</v>
      </c>
      <c r="J6153">
        <f>_xlfn.BINOM.INV(BinomTrials,_xlfn.GAMMA.INV(Table3[[#This Row],[RV gamma]],GammaShape1,GammaRate1)/BinomTrials,Table3[[#This Row],[RV binom]])</f>
        <v>1</v>
      </c>
      <c r="K6153" s="1">
        <f>Table3[[#This Row],[Risk 1 Simulated occurences]]*_xlfn.LOGNORM.INV(Table3[[#This Row],[RV lognorm]],(LN(ImpLow1)+LN(ImpUp1))/2,(LN(ImpUp1)-LN(ImpLow1))/3.29)</f>
        <v>40996.672402525117</v>
      </c>
      <c r="L6153">
        <f>_xlfn.BINOM.INV(BinomTrials,_xlfn.GAMMA.INV(Table3[[#This Row],[RV gamma]],GammaShape2,GammaRate2)/BinomTrials,Table3[[#This Row],[RV binom]])</f>
        <v>0</v>
      </c>
      <c r="M6153" s="1">
        <f>Table3[[#This Row],[Risk 2 simulated occurences]]*_xlfn.LOGNORM.INV(Table3[[#This Row],[RV lognorm]],(LN(ImpLow2)+LN(ImpUp2))/2,(LN(ImpUp2)-LN(ImpLow2))/3.29)</f>
        <v>0</v>
      </c>
    </row>
    <row r="6154" spans="7:13">
      <c r="G6154">
        <v>0.65681723582410123</v>
      </c>
      <c r="H6154">
        <v>0.72851953456575025</v>
      </c>
      <c r="I6154">
        <v>0.80022183330739938</v>
      </c>
      <c r="J6154">
        <f>_xlfn.BINOM.INV(BinomTrials,_xlfn.GAMMA.INV(Table3[[#This Row],[RV gamma]],GammaShape1,GammaRate1)/BinomTrials,Table3[[#This Row],[RV binom]])</f>
        <v>1</v>
      </c>
      <c r="K6154" s="1">
        <f>Table3[[#This Row],[Risk 1 Simulated occurences]]*_xlfn.LOGNORM.INV(Table3[[#This Row],[RV lognorm]],(LN(ImpLow1)+LN(ImpUp1))/2,(LN(ImpUp1)-LN(ImpLow1))/3.29)</f>
        <v>57023.365714695748</v>
      </c>
      <c r="L6154">
        <f>_xlfn.BINOM.INV(BinomTrials,_xlfn.GAMMA.INV(Table3[[#This Row],[RV gamma]],GammaShape2,GammaRate2)/BinomTrials,Table3[[#This Row],[RV binom]])</f>
        <v>0</v>
      </c>
      <c r="M6154" s="1">
        <f>Table3[[#This Row],[Risk 2 simulated occurences]]*_xlfn.LOGNORM.INV(Table3[[#This Row],[RV lognorm]],(LN(ImpLow2)+LN(ImpUp2))/2,(LN(ImpUp2)-LN(ImpLow2))/3.29)</f>
        <v>0</v>
      </c>
    </row>
    <row r="6155" spans="7:13">
      <c r="G6155">
        <v>0.12728249566968647</v>
      </c>
      <c r="H6155">
        <v>0.22781744656517053</v>
      </c>
      <c r="I6155">
        <v>0.32835239746065459</v>
      </c>
      <c r="J6155">
        <f>_xlfn.BINOM.INV(BinomTrials,_xlfn.GAMMA.INV(Table3[[#This Row],[RV gamma]],GammaShape1,GammaRate1)/BinomTrials,Table3[[#This Row],[RV binom]])</f>
        <v>0</v>
      </c>
      <c r="K6155" s="1">
        <f>Table3[[#This Row],[Risk 1 Simulated occurences]]*_xlfn.LOGNORM.INV(Table3[[#This Row],[RV lognorm]],(LN(ImpLow1)+LN(ImpUp1))/2,(LN(ImpUp1)-LN(ImpLow1))/3.29)</f>
        <v>0</v>
      </c>
      <c r="L6155">
        <f>_xlfn.BINOM.INV(BinomTrials,_xlfn.GAMMA.INV(Table3[[#This Row],[RV gamma]],GammaShape2,GammaRate2)/BinomTrials,Table3[[#This Row],[RV binom]])</f>
        <v>0</v>
      </c>
      <c r="M6155" s="1">
        <f>Table3[[#This Row],[Risk 2 simulated occurences]]*_xlfn.LOGNORM.INV(Table3[[#This Row],[RV lognorm]],(LN(ImpLow2)+LN(ImpUp2))/2,(LN(ImpUp2)-LN(ImpLow2))/3.29)</f>
        <v>0</v>
      </c>
    </row>
    <row r="6156" spans="7:13">
      <c r="G6156">
        <v>0.23690472042043914</v>
      </c>
      <c r="H6156">
        <v>0.92782442082083993</v>
      </c>
      <c r="I6156">
        <v>0.61874412122124067</v>
      </c>
      <c r="J6156">
        <f>_xlfn.BINOM.INV(BinomTrials,_xlfn.GAMMA.INV(Table3[[#This Row],[RV gamma]],GammaShape1,GammaRate1)/BinomTrials,Table3[[#This Row],[RV binom]])</f>
        <v>1</v>
      </c>
      <c r="K6156" s="1">
        <f>Table3[[#This Row],[Risk 1 Simulated occurences]]*_xlfn.LOGNORM.INV(Table3[[#This Row],[RV lognorm]],(LN(ImpLow1)+LN(ImpUp1))/2,(LN(ImpUp1)-LN(ImpLow1))/3.29)</f>
        <v>39070.525926692615</v>
      </c>
      <c r="L6156">
        <f>_xlfn.BINOM.INV(BinomTrials,_xlfn.GAMMA.INV(Table3[[#This Row],[RV gamma]],GammaShape2,GammaRate2)/BinomTrials,Table3[[#This Row],[RV binom]])</f>
        <v>1</v>
      </c>
      <c r="M6156" s="1">
        <f>Table3[[#This Row],[Risk 2 simulated occurences]]*_xlfn.LOGNORM.INV(Table3[[#This Row],[RV lognorm]],(LN(ImpLow2)+LN(ImpUp2))/2,(LN(ImpUp2)-LN(ImpLow2))/3.29)</f>
        <v>3907052.592669263</v>
      </c>
    </row>
    <row r="6157" spans="7:13">
      <c r="G6157">
        <v>0.65763610632048741</v>
      </c>
      <c r="H6157">
        <v>0.9450407358561832</v>
      </c>
      <c r="I6157">
        <v>0.23244536539187904</v>
      </c>
      <c r="J6157">
        <f>_xlfn.BINOM.INV(BinomTrials,_xlfn.GAMMA.INV(Table3[[#This Row],[RV gamma]],GammaShape1,GammaRate1)/BinomTrials,Table3[[#This Row],[RV binom]])</f>
        <v>2</v>
      </c>
      <c r="K6157" s="1">
        <f>Table3[[#This Row],[Risk 1 Simulated occurences]]*_xlfn.LOGNORM.INV(Table3[[#This Row],[RV lognorm]],(LN(ImpLow1)+LN(ImpUp1))/2,(LN(ImpUp1)-LN(ImpLow1))/3.29)</f>
        <v>37922.509223470581</v>
      </c>
      <c r="L6157">
        <f>_xlfn.BINOM.INV(BinomTrials,_xlfn.GAMMA.INV(Table3[[#This Row],[RV gamma]],GammaShape2,GammaRate2)/BinomTrials,Table3[[#This Row],[RV binom]])</f>
        <v>1</v>
      </c>
      <c r="M6157" s="1">
        <f>Table3[[#This Row],[Risk 2 simulated occurences]]*_xlfn.LOGNORM.INV(Table3[[#This Row],[RV lognorm]],(LN(ImpLow2)+LN(ImpUp2))/2,(LN(ImpUp2)-LN(ImpLow2))/3.29)</f>
        <v>1896125.4611735297</v>
      </c>
    </row>
    <row r="6158" spans="7:13">
      <c r="G6158">
        <v>0.89003892843147692</v>
      </c>
      <c r="H6158">
        <v>0.2996475348713098</v>
      </c>
      <c r="I6158">
        <v>0.70925614131114267</v>
      </c>
      <c r="J6158">
        <f>_xlfn.BINOM.INV(BinomTrials,_xlfn.GAMMA.INV(Table3[[#This Row],[RV gamma]],GammaShape1,GammaRate1)/BinomTrials,Table3[[#This Row],[RV binom]])</f>
        <v>0</v>
      </c>
      <c r="K6158" s="1">
        <f>Table3[[#This Row],[Risk 1 Simulated occurences]]*_xlfn.LOGNORM.INV(Table3[[#This Row],[RV lognorm]],(LN(ImpLow1)+LN(ImpUp1))/2,(LN(ImpUp1)-LN(ImpLow1))/3.29)</f>
        <v>0</v>
      </c>
      <c r="L6158">
        <f>_xlfn.BINOM.INV(BinomTrials,_xlfn.GAMMA.INV(Table3[[#This Row],[RV gamma]],GammaShape2,GammaRate2)/BinomTrials,Table3[[#This Row],[RV binom]])</f>
        <v>0</v>
      </c>
      <c r="M6158" s="1">
        <f>Table3[[#This Row],[Risk 2 simulated occurences]]*_xlfn.LOGNORM.INV(Table3[[#This Row],[RV lognorm]],(LN(ImpLow2)+LN(ImpUp2))/2,(LN(ImpUp2)-LN(ImpLow2))/3.29)</f>
        <v>0</v>
      </c>
    </row>
    <row r="6159" spans="7:13">
      <c r="G6159">
        <v>0.88427014783223634</v>
      </c>
      <c r="H6159">
        <v>0.17611858210345663</v>
      </c>
      <c r="I6159">
        <v>0.46796701637467697</v>
      </c>
      <c r="J6159">
        <f>_xlfn.BINOM.INV(BinomTrials,_xlfn.GAMMA.INV(Table3[[#This Row],[RV gamma]],GammaShape1,GammaRate1)/BinomTrials,Table3[[#This Row],[RV binom]])</f>
        <v>0</v>
      </c>
      <c r="K6159" s="1">
        <f>Table3[[#This Row],[Risk 1 Simulated occurences]]*_xlfn.LOGNORM.INV(Table3[[#This Row],[RV lognorm]],(LN(ImpLow1)+LN(ImpUp1))/2,(LN(ImpUp1)-LN(ImpLow1))/3.29)</f>
        <v>0</v>
      </c>
      <c r="L6159">
        <f>_xlfn.BINOM.INV(BinomTrials,_xlfn.GAMMA.INV(Table3[[#This Row],[RV gamma]],GammaShape2,GammaRate2)/BinomTrials,Table3[[#This Row],[RV binom]])</f>
        <v>0</v>
      </c>
      <c r="M6159" s="1">
        <f>Table3[[#This Row],[Risk 2 simulated occurences]]*_xlfn.LOGNORM.INV(Table3[[#This Row],[RV lognorm]],(LN(ImpLow2)+LN(ImpUp2))/2,(LN(ImpUp2)-LN(ImpLow2))/3.29)</f>
        <v>0</v>
      </c>
    </row>
    <row r="6160" spans="7:13">
      <c r="G6160">
        <v>0.9283746163958565</v>
      </c>
      <c r="H6160">
        <v>2.5009412795775298E-2</v>
      </c>
      <c r="I6160">
        <v>0.12164420919569405</v>
      </c>
      <c r="J6160">
        <f>_xlfn.BINOM.INV(BinomTrials,_xlfn.GAMMA.INV(Table3[[#This Row],[RV gamma]],GammaShape1,GammaRate1)/BinomTrials,Table3[[#This Row],[RV binom]])</f>
        <v>0</v>
      </c>
      <c r="K6160" s="1">
        <f>Table3[[#This Row],[Risk 1 Simulated occurences]]*_xlfn.LOGNORM.INV(Table3[[#This Row],[RV lognorm]],(LN(ImpLow1)+LN(ImpUp1))/2,(LN(ImpUp1)-LN(ImpLow1))/3.29)</f>
        <v>0</v>
      </c>
      <c r="L6160">
        <f>_xlfn.BINOM.INV(BinomTrials,_xlfn.GAMMA.INV(Table3[[#This Row],[RV gamma]],GammaShape2,GammaRate2)/BinomTrials,Table3[[#This Row],[RV binom]])</f>
        <v>0</v>
      </c>
      <c r="M6160" s="1">
        <f>Table3[[#This Row],[Risk 2 simulated occurences]]*_xlfn.LOGNORM.INV(Table3[[#This Row],[RV lognorm]],(LN(ImpLow2)+LN(ImpUp2))/2,(LN(ImpUp2)-LN(ImpLow2))/3.29)</f>
        <v>0</v>
      </c>
    </row>
    <row r="6161" spans="7:13">
      <c r="G6161">
        <v>0.19217776516088181</v>
      </c>
      <c r="H6161">
        <v>0.33320085859540888</v>
      </c>
      <c r="I6161">
        <v>0.474223952029936</v>
      </c>
      <c r="J6161">
        <f>_xlfn.BINOM.INV(BinomTrials,_xlfn.GAMMA.INV(Table3[[#This Row],[RV gamma]],GammaShape1,GammaRate1)/BinomTrials,Table3[[#This Row],[RV binom]])</f>
        <v>0</v>
      </c>
      <c r="K6161" s="1">
        <f>Table3[[#This Row],[Risk 1 Simulated occurences]]*_xlfn.LOGNORM.INV(Table3[[#This Row],[RV lognorm]],(LN(ImpLow1)+LN(ImpUp1))/2,(LN(ImpUp1)-LN(ImpLow1))/3.29)</f>
        <v>0</v>
      </c>
      <c r="L6161">
        <f>_xlfn.BINOM.INV(BinomTrials,_xlfn.GAMMA.INV(Table3[[#This Row],[RV gamma]],GammaShape2,GammaRate2)/BinomTrials,Table3[[#This Row],[RV binom]])</f>
        <v>0</v>
      </c>
      <c r="M6161" s="1">
        <f>Table3[[#This Row],[Risk 2 simulated occurences]]*_xlfn.LOGNORM.INV(Table3[[#This Row],[RV lognorm]],(LN(ImpLow2)+LN(ImpUp2))/2,(LN(ImpUp2)-LN(ImpLow2))/3.29)</f>
        <v>0</v>
      </c>
    </row>
    <row r="6162" spans="7:13">
      <c r="G6162">
        <v>0.93169905894049398</v>
      </c>
      <c r="H6162">
        <v>0.10683041303736643</v>
      </c>
      <c r="I6162">
        <v>0.28196176713423887</v>
      </c>
      <c r="J6162">
        <f>_xlfn.BINOM.INV(BinomTrials,_xlfn.GAMMA.INV(Table3[[#This Row],[RV gamma]],GammaShape1,GammaRate1)/BinomTrials,Table3[[#This Row],[RV binom]])</f>
        <v>0</v>
      </c>
      <c r="K6162" s="1">
        <f>Table3[[#This Row],[Risk 1 Simulated occurences]]*_xlfn.LOGNORM.INV(Table3[[#This Row],[RV lognorm]],(LN(ImpLow1)+LN(ImpUp1))/2,(LN(ImpUp1)-LN(ImpLow1))/3.29)</f>
        <v>0</v>
      </c>
      <c r="L6162">
        <f>_xlfn.BINOM.INV(BinomTrials,_xlfn.GAMMA.INV(Table3[[#This Row],[RV gamma]],GammaShape2,GammaRate2)/BinomTrials,Table3[[#This Row],[RV binom]])</f>
        <v>0</v>
      </c>
      <c r="M6162" s="1">
        <f>Table3[[#This Row],[Risk 2 simulated occurences]]*_xlfn.LOGNORM.INV(Table3[[#This Row],[RV lognorm]],(LN(ImpLow2)+LN(ImpUp2))/2,(LN(ImpUp2)-LN(ImpLow2))/3.29)</f>
        <v>0</v>
      </c>
    </row>
    <row r="6163" spans="7:13">
      <c r="G6163">
        <v>6.6083612882571113E-2</v>
      </c>
      <c r="H6163">
        <v>0.49875191901752347</v>
      </c>
      <c r="I6163">
        <v>0.93142022515247591</v>
      </c>
      <c r="J6163">
        <f>_xlfn.BINOM.INV(BinomTrials,_xlfn.GAMMA.INV(Table3[[#This Row],[RV gamma]],GammaShape1,GammaRate1)/BinomTrials,Table3[[#This Row],[RV binom]])</f>
        <v>0</v>
      </c>
      <c r="K6163" s="1">
        <f>Table3[[#This Row],[Risk 1 Simulated occurences]]*_xlfn.LOGNORM.INV(Table3[[#This Row],[RV lognorm]],(LN(ImpLow1)+LN(ImpUp1))/2,(LN(ImpUp1)-LN(ImpLow1))/3.29)</f>
        <v>0</v>
      </c>
      <c r="L6163">
        <f>_xlfn.BINOM.INV(BinomTrials,_xlfn.GAMMA.INV(Table3[[#This Row],[RV gamma]],GammaShape2,GammaRate2)/BinomTrials,Table3[[#This Row],[RV binom]])</f>
        <v>0</v>
      </c>
      <c r="M6163" s="1">
        <f>Table3[[#This Row],[Risk 2 simulated occurences]]*_xlfn.LOGNORM.INV(Table3[[#This Row],[RV lognorm]],(LN(ImpLow2)+LN(ImpUp2))/2,(LN(ImpUp2)-LN(ImpLow2))/3.29)</f>
        <v>0</v>
      </c>
    </row>
    <row r="6164" spans="7:13">
      <c r="G6164">
        <v>0.66728171737272368</v>
      </c>
      <c r="H6164">
        <v>0.52350292751728689</v>
      </c>
      <c r="I6164">
        <v>0.37972413766185015</v>
      </c>
      <c r="J6164">
        <f>_xlfn.BINOM.INV(BinomTrials,_xlfn.GAMMA.INV(Table3[[#This Row],[RV gamma]],GammaShape1,GammaRate1)/BinomTrials,Table3[[#This Row],[RV binom]])</f>
        <v>0</v>
      </c>
      <c r="K6164" s="1">
        <f>Table3[[#This Row],[Risk 1 Simulated occurences]]*_xlfn.LOGNORM.INV(Table3[[#This Row],[RV lognorm]],(LN(ImpLow1)+LN(ImpUp1))/2,(LN(ImpUp1)-LN(ImpLow1))/3.29)</f>
        <v>0</v>
      </c>
      <c r="L6164">
        <f>_xlfn.BINOM.INV(BinomTrials,_xlfn.GAMMA.INV(Table3[[#This Row],[RV gamma]],GammaShape2,GammaRate2)/BinomTrials,Table3[[#This Row],[RV binom]])</f>
        <v>0</v>
      </c>
      <c r="M6164" s="1">
        <f>Table3[[#This Row],[Risk 2 simulated occurences]]*_xlfn.LOGNORM.INV(Table3[[#This Row],[RV lognorm]],(LN(ImpLow2)+LN(ImpUp2))/2,(LN(ImpUp2)-LN(ImpLow2))/3.29)</f>
        <v>0</v>
      </c>
    </row>
    <row r="6165" spans="7:13">
      <c r="G6165">
        <v>3.8238833676203544E-3</v>
      </c>
      <c r="H6165">
        <v>0.5137027830414953</v>
      </c>
      <c r="I6165">
        <v>2.3581682715370172E-2</v>
      </c>
      <c r="J6165">
        <f>_xlfn.BINOM.INV(BinomTrials,_xlfn.GAMMA.INV(Table3[[#This Row],[RV gamma]],GammaShape1,GammaRate1)/BinomTrials,Table3[[#This Row],[RV binom]])</f>
        <v>0</v>
      </c>
      <c r="K6165" s="1">
        <f>Table3[[#This Row],[Risk 1 Simulated occurences]]*_xlfn.LOGNORM.INV(Table3[[#This Row],[RV lognorm]],(LN(ImpLow1)+LN(ImpUp1))/2,(LN(ImpUp1)-LN(ImpLow1))/3.29)</f>
        <v>0</v>
      </c>
      <c r="L6165">
        <f>_xlfn.BINOM.INV(BinomTrials,_xlfn.GAMMA.INV(Table3[[#This Row],[RV gamma]],GammaShape2,GammaRate2)/BinomTrials,Table3[[#This Row],[RV binom]])</f>
        <v>0</v>
      </c>
      <c r="M6165" s="1">
        <f>Table3[[#This Row],[Risk 2 simulated occurences]]*_xlfn.LOGNORM.INV(Table3[[#This Row],[RV lognorm]],(LN(ImpLow2)+LN(ImpUp2))/2,(LN(ImpUp2)-LN(ImpLow2))/3.29)</f>
        <v>0</v>
      </c>
    </row>
    <row r="6166" spans="7:13">
      <c r="G6166">
        <v>0.26800775959529344</v>
      </c>
      <c r="H6166">
        <v>0.80267457841088741</v>
      </c>
      <c r="I6166">
        <v>0.33734139722648143</v>
      </c>
      <c r="J6166">
        <f>_xlfn.BINOM.INV(BinomTrials,_xlfn.GAMMA.INV(Table3[[#This Row],[RV gamma]],GammaShape1,GammaRate1)/BinomTrials,Table3[[#This Row],[RV binom]])</f>
        <v>1</v>
      </c>
      <c r="K6166" s="1">
        <f>Table3[[#This Row],[Risk 1 Simulated occurences]]*_xlfn.LOGNORM.INV(Table3[[#This Row],[RV lognorm]],(LN(ImpLow1)+LN(ImpUp1))/2,(LN(ImpUp1)-LN(ImpLow1))/3.29)</f>
        <v>23573.416468906868</v>
      </c>
      <c r="L6166">
        <f>_xlfn.BINOM.INV(BinomTrials,_xlfn.GAMMA.INV(Table3[[#This Row],[RV gamma]],GammaShape2,GammaRate2)/BinomTrials,Table3[[#This Row],[RV binom]])</f>
        <v>0</v>
      </c>
      <c r="M6166" s="1">
        <f>Table3[[#This Row],[Risk 2 simulated occurences]]*_xlfn.LOGNORM.INV(Table3[[#This Row],[RV lognorm]],(LN(ImpLow2)+LN(ImpUp2))/2,(LN(ImpUp2)-LN(ImpLow2))/3.29)</f>
        <v>0</v>
      </c>
    </row>
    <row r="6167" spans="7:13">
      <c r="G6167">
        <v>0.40641551809684162</v>
      </c>
      <c r="H6167">
        <v>0.551639351785015</v>
      </c>
      <c r="I6167">
        <v>0.69686318547318837</v>
      </c>
      <c r="J6167">
        <f>_xlfn.BINOM.INV(BinomTrials,_xlfn.GAMMA.INV(Table3[[#This Row],[RV gamma]],GammaShape1,GammaRate1)/BinomTrials,Table3[[#This Row],[RV binom]])</f>
        <v>0</v>
      </c>
      <c r="K6167" s="1">
        <f>Table3[[#This Row],[Risk 1 Simulated occurences]]*_xlfn.LOGNORM.INV(Table3[[#This Row],[RV lognorm]],(LN(ImpLow1)+LN(ImpUp1))/2,(LN(ImpUp1)-LN(ImpLow1))/3.29)</f>
        <v>0</v>
      </c>
      <c r="L6167">
        <f>_xlfn.BINOM.INV(BinomTrials,_xlfn.GAMMA.INV(Table3[[#This Row],[RV gamma]],GammaShape2,GammaRate2)/BinomTrials,Table3[[#This Row],[RV binom]])</f>
        <v>0</v>
      </c>
      <c r="M6167" s="1">
        <f>Table3[[#This Row],[Risk 2 simulated occurences]]*_xlfn.LOGNORM.INV(Table3[[#This Row],[RV lognorm]],(LN(ImpLow2)+LN(ImpUp2))/2,(LN(ImpUp2)-LN(ImpLow2))/3.29)</f>
        <v>0</v>
      </c>
    </row>
    <row r="6168" spans="7:13">
      <c r="G6168">
        <v>0.62561265361756679</v>
      </c>
      <c r="H6168">
        <v>0.40258545074732299</v>
      </c>
      <c r="I6168">
        <v>0.17955824787707919</v>
      </c>
      <c r="J6168">
        <f>_xlfn.BINOM.INV(BinomTrials,_xlfn.GAMMA.INV(Table3[[#This Row],[RV gamma]],GammaShape1,GammaRate1)/BinomTrials,Table3[[#This Row],[RV binom]])</f>
        <v>0</v>
      </c>
      <c r="K6168" s="1">
        <f>Table3[[#This Row],[Risk 1 Simulated occurences]]*_xlfn.LOGNORM.INV(Table3[[#This Row],[RV lognorm]],(LN(ImpLow1)+LN(ImpUp1))/2,(LN(ImpUp1)-LN(ImpLow1))/3.29)</f>
        <v>0</v>
      </c>
      <c r="L6168">
        <f>_xlfn.BINOM.INV(BinomTrials,_xlfn.GAMMA.INV(Table3[[#This Row],[RV gamma]],GammaShape2,GammaRate2)/BinomTrials,Table3[[#This Row],[RV binom]])</f>
        <v>0</v>
      </c>
      <c r="M6168" s="1">
        <f>Table3[[#This Row],[Risk 2 simulated occurences]]*_xlfn.LOGNORM.INV(Table3[[#This Row],[RV lognorm]],(LN(ImpLow2)+LN(ImpUp2))/2,(LN(ImpUp2)-LN(ImpLow2))/3.29)</f>
        <v>0</v>
      </c>
    </row>
    <row r="6169" spans="7:13">
      <c r="G6169">
        <v>0.67186935044446461</v>
      </c>
      <c r="H6169">
        <v>0.2536707102571012</v>
      </c>
      <c r="I6169">
        <v>0.83547207006973778</v>
      </c>
      <c r="J6169">
        <f>_xlfn.BINOM.INV(BinomTrials,_xlfn.GAMMA.INV(Table3[[#This Row],[RV gamma]],GammaShape1,GammaRate1)/BinomTrials,Table3[[#This Row],[RV binom]])</f>
        <v>0</v>
      </c>
      <c r="K6169" s="1">
        <f>Table3[[#This Row],[Risk 1 Simulated occurences]]*_xlfn.LOGNORM.INV(Table3[[#This Row],[RV lognorm]],(LN(ImpLow1)+LN(ImpUp1))/2,(LN(ImpUp1)-LN(ImpLow1))/3.29)</f>
        <v>0</v>
      </c>
      <c r="L6169">
        <f>_xlfn.BINOM.INV(BinomTrials,_xlfn.GAMMA.INV(Table3[[#This Row],[RV gamma]],GammaShape2,GammaRate2)/BinomTrials,Table3[[#This Row],[RV binom]])</f>
        <v>0</v>
      </c>
      <c r="M6169" s="1">
        <f>Table3[[#This Row],[Risk 2 simulated occurences]]*_xlfn.LOGNORM.INV(Table3[[#This Row],[RV lognorm]],(LN(ImpLow2)+LN(ImpUp2))/2,(LN(ImpUp2)-LN(ImpLow2))/3.29)</f>
        <v>0</v>
      </c>
    </row>
    <row r="6170" spans="7:13">
      <c r="G6170">
        <v>0.10817292011723524</v>
      </c>
      <c r="H6170">
        <v>0.4436272910999261</v>
      </c>
      <c r="I6170">
        <v>0.77908166208261698</v>
      </c>
      <c r="J6170">
        <f>_xlfn.BINOM.INV(BinomTrials,_xlfn.GAMMA.INV(Table3[[#This Row],[RV gamma]],GammaShape1,GammaRate1)/BinomTrials,Table3[[#This Row],[RV binom]])</f>
        <v>0</v>
      </c>
      <c r="K6170" s="1">
        <f>Table3[[#This Row],[Risk 1 Simulated occurences]]*_xlfn.LOGNORM.INV(Table3[[#This Row],[RV lognorm]],(LN(ImpLow1)+LN(ImpUp1))/2,(LN(ImpUp1)-LN(ImpLow1))/3.29)</f>
        <v>0</v>
      </c>
      <c r="L6170">
        <f>_xlfn.BINOM.INV(BinomTrials,_xlfn.GAMMA.INV(Table3[[#This Row],[RV gamma]],GammaShape2,GammaRate2)/BinomTrials,Table3[[#This Row],[RV binom]])</f>
        <v>0</v>
      </c>
      <c r="M6170" s="1">
        <f>Table3[[#This Row],[Risk 2 simulated occurences]]*_xlfn.LOGNORM.INV(Table3[[#This Row],[RV lognorm]],(LN(ImpLow2)+LN(ImpUp2))/2,(LN(ImpUp2)-LN(ImpLow2))/3.29)</f>
        <v>0</v>
      </c>
    </row>
    <row r="6171" spans="7:13">
      <c r="G6171">
        <v>6.2268410372672792E-2</v>
      </c>
      <c r="H6171">
        <v>4.3881516458411478E-2</v>
      </c>
      <c r="I6171">
        <v>2.5494622544150157E-2</v>
      </c>
      <c r="J6171">
        <f>_xlfn.BINOM.INV(BinomTrials,_xlfn.GAMMA.INV(Table3[[#This Row],[RV gamma]],GammaShape1,GammaRate1)/BinomTrials,Table3[[#This Row],[RV binom]])</f>
        <v>0</v>
      </c>
      <c r="K6171" s="1">
        <f>Table3[[#This Row],[Risk 1 Simulated occurences]]*_xlfn.LOGNORM.INV(Table3[[#This Row],[RV lognorm]],(LN(ImpLow1)+LN(ImpUp1))/2,(LN(ImpUp1)-LN(ImpLow1))/3.29)</f>
        <v>0</v>
      </c>
      <c r="L6171">
        <f>_xlfn.BINOM.INV(BinomTrials,_xlfn.GAMMA.INV(Table3[[#This Row],[RV gamma]],GammaShape2,GammaRate2)/BinomTrials,Table3[[#This Row],[RV binom]])</f>
        <v>0</v>
      </c>
      <c r="M6171" s="1">
        <f>Table3[[#This Row],[Risk 2 simulated occurences]]*_xlfn.LOGNORM.INV(Table3[[#This Row],[RV lognorm]],(LN(ImpLow2)+LN(ImpUp2))/2,(LN(ImpUp2)-LN(ImpLow2))/3.29)</f>
        <v>0</v>
      </c>
    </row>
    <row r="6172" spans="7:13">
      <c r="G6172">
        <v>0.54517313351164254</v>
      </c>
      <c r="H6172">
        <v>0.51664711652167472</v>
      </c>
      <c r="I6172">
        <v>0.48812109953170696</v>
      </c>
      <c r="J6172">
        <f>_xlfn.BINOM.INV(BinomTrials,_xlfn.GAMMA.INV(Table3[[#This Row],[RV gamma]],GammaShape1,GammaRate1)/BinomTrials,Table3[[#This Row],[RV binom]])</f>
        <v>0</v>
      </c>
      <c r="K6172" s="1">
        <f>Table3[[#This Row],[Risk 1 Simulated occurences]]*_xlfn.LOGNORM.INV(Table3[[#This Row],[RV lognorm]],(LN(ImpLow1)+LN(ImpUp1))/2,(LN(ImpUp1)-LN(ImpLow1))/3.29)</f>
        <v>0</v>
      </c>
      <c r="L6172">
        <f>_xlfn.BINOM.INV(BinomTrials,_xlfn.GAMMA.INV(Table3[[#This Row],[RV gamma]],GammaShape2,GammaRate2)/BinomTrials,Table3[[#This Row],[RV binom]])</f>
        <v>0</v>
      </c>
      <c r="M6172" s="1">
        <f>Table3[[#This Row],[Risk 2 simulated occurences]]*_xlfn.LOGNORM.INV(Table3[[#This Row],[RV lognorm]],(LN(ImpLow2)+LN(ImpUp2))/2,(LN(ImpUp2)-LN(ImpLow2))/3.29)</f>
        <v>0</v>
      </c>
    </row>
    <row r="6173" spans="7:13">
      <c r="G6173">
        <v>0.72485493017586644</v>
      </c>
      <c r="H6173">
        <v>0.28808737978715793</v>
      </c>
      <c r="I6173">
        <v>0.85131982939844941</v>
      </c>
      <c r="J6173">
        <f>_xlfn.BINOM.INV(BinomTrials,_xlfn.GAMMA.INV(Table3[[#This Row],[RV gamma]],GammaShape1,GammaRate1)/BinomTrials,Table3[[#This Row],[RV binom]])</f>
        <v>0</v>
      </c>
      <c r="K6173" s="1">
        <f>Table3[[#This Row],[Risk 1 Simulated occurences]]*_xlfn.LOGNORM.INV(Table3[[#This Row],[RV lognorm]],(LN(ImpLow1)+LN(ImpUp1))/2,(LN(ImpUp1)-LN(ImpLow1))/3.29)</f>
        <v>0</v>
      </c>
      <c r="L6173">
        <f>_xlfn.BINOM.INV(BinomTrials,_xlfn.GAMMA.INV(Table3[[#This Row],[RV gamma]],GammaShape2,GammaRate2)/BinomTrials,Table3[[#This Row],[RV binom]])</f>
        <v>0</v>
      </c>
      <c r="M6173" s="1">
        <f>Table3[[#This Row],[Risk 2 simulated occurences]]*_xlfn.LOGNORM.INV(Table3[[#This Row],[RV lognorm]],(LN(ImpLow2)+LN(ImpUp2))/2,(LN(ImpUp2)-LN(ImpLow2))/3.29)</f>
        <v>0</v>
      </c>
    </row>
    <row r="6174" spans="7:13">
      <c r="G6174">
        <v>0.63681146578714787</v>
      </c>
      <c r="H6174">
        <v>0.88459208276336643</v>
      </c>
      <c r="I6174">
        <v>0.13237269973958501</v>
      </c>
      <c r="J6174">
        <f>_xlfn.BINOM.INV(BinomTrials,_xlfn.GAMMA.INV(Table3[[#This Row],[RV gamma]],GammaShape1,GammaRate1)/BinomTrials,Table3[[#This Row],[RV binom]])</f>
        <v>1</v>
      </c>
      <c r="K6174" s="1">
        <f>Table3[[#This Row],[Risk 1 Simulated occurences]]*_xlfn.LOGNORM.INV(Table3[[#This Row],[RV lognorm]],(LN(ImpLow1)+LN(ImpUp1))/2,(LN(ImpUp1)-LN(ImpLow1))/3.29)</f>
        <v>14488.376493492551</v>
      </c>
      <c r="L6174">
        <f>_xlfn.BINOM.INV(BinomTrials,_xlfn.GAMMA.INV(Table3[[#This Row],[RV gamma]],GammaShape2,GammaRate2)/BinomTrials,Table3[[#This Row],[RV binom]])</f>
        <v>1</v>
      </c>
      <c r="M6174" s="1">
        <f>Table3[[#This Row],[Risk 2 simulated occurences]]*_xlfn.LOGNORM.INV(Table3[[#This Row],[RV lognorm]],(LN(ImpLow2)+LN(ImpUp2))/2,(LN(ImpUp2)-LN(ImpLow2))/3.29)</f>
        <v>1448837.6493492532</v>
      </c>
    </row>
    <row r="6175" spans="7:13">
      <c r="G6175">
        <v>0.89030548459398817</v>
      </c>
      <c r="H6175">
        <v>0.33913500389975265</v>
      </c>
      <c r="I6175">
        <v>0.78796452320551713</v>
      </c>
      <c r="J6175">
        <f>_xlfn.BINOM.INV(BinomTrials,_xlfn.GAMMA.INV(Table3[[#This Row],[RV gamma]],GammaShape1,GammaRate1)/BinomTrials,Table3[[#This Row],[RV binom]])</f>
        <v>0</v>
      </c>
      <c r="K6175" s="1">
        <f>Table3[[#This Row],[Risk 1 Simulated occurences]]*_xlfn.LOGNORM.INV(Table3[[#This Row],[RV lognorm]],(LN(ImpLow1)+LN(ImpUp1))/2,(LN(ImpUp1)-LN(ImpLow1))/3.29)</f>
        <v>0</v>
      </c>
      <c r="L6175">
        <f>_xlfn.BINOM.INV(BinomTrials,_xlfn.GAMMA.INV(Table3[[#This Row],[RV gamma]],GammaShape2,GammaRate2)/BinomTrials,Table3[[#This Row],[RV binom]])</f>
        <v>0</v>
      </c>
      <c r="M6175" s="1">
        <f>Table3[[#This Row],[Risk 2 simulated occurences]]*_xlfn.LOGNORM.INV(Table3[[#This Row],[RV lognorm]],(LN(ImpLow2)+LN(ImpUp2))/2,(LN(ImpUp2)-LN(ImpLow2))/3.29)</f>
        <v>0</v>
      </c>
    </row>
    <row r="6176" spans="7:13">
      <c r="G6176">
        <v>0.36427957115894166</v>
      </c>
      <c r="H6176">
        <v>0.84201054314245027</v>
      </c>
      <c r="I6176">
        <v>0.31974151512595894</v>
      </c>
      <c r="J6176">
        <f>_xlfn.BINOM.INV(BinomTrials,_xlfn.GAMMA.INV(Table3[[#This Row],[RV gamma]],GammaShape1,GammaRate1)/BinomTrials,Table3[[#This Row],[RV binom]])</f>
        <v>1</v>
      </c>
      <c r="K6176" s="1">
        <f>Table3[[#This Row],[Risk 1 Simulated occurences]]*_xlfn.LOGNORM.INV(Table3[[#This Row],[RV lognorm]],(LN(ImpLow1)+LN(ImpUp1))/2,(LN(ImpUp1)-LN(ImpLow1))/3.29)</f>
        <v>22783.611888888008</v>
      </c>
      <c r="L6176">
        <f>_xlfn.BINOM.INV(BinomTrials,_xlfn.GAMMA.INV(Table3[[#This Row],[RV gamma]],GammaShape2,GammaRate2)/BinomTrials,Table3[[#This Row],[RV binom]])</f>
        <v>0</v>
      </c>
      <c r="M6176" s="1">
        <f>Table3[[#This Row],[Risk 2 simulated occurences]]*_xlfn.LOGNORM.INV(Table3[[#This Row],[RV lognorm]],(LN(ImpLow2)+LN(ImpUp2))/2,(LN(ImpUp2)-LN(ImpLow2))/3.29)</f>
        <v>0</v>
      </c>
    </row>
    <row r="6177" spans="7:13">
      <c r="G6177">
        <v>0.44675246833206733</v>
      </c>
      <c r="H6177">
        <v>0.67119859516210789</v>
      </c>
      <c r="I6177">
        <v>0.8956447219921484</v>
      </c>
      <c r="J6177">
        <f>_xlfn.BINOM.INV(BinomTrials,_xlfn.GAMMA.INV(Table3[[#This Row],[RV gamma]],GammaShape1,GammaRate1)/BinomTrials,Table3[[#This Row],[RV binom]])</f>
        <v>1</v>
      </c>
      <c r="K6177" s="1">
        <f>Table3[[#This Row],[Risk 1 Simulated occurences]]*_xlfn.LOGNORM.INV(Table3[[#This Row],[RV lognorm]],(LN(ImpLow1)+LN(ImpUp1))/2,(LN(ImpUp1)-LN(ImpLow1))/3.29)</f>
        <v>76225.982856100964</v>
      </c>
      <c r="L6177">
        <f>_xlfn.BINOM.INV(BinomTrials,_xlfn.GAMMA.INV(Table3[[#This Row],[RV gamma]],GammaShape2,GammaRate2)/BinomTrials,Table3[[#This Row],[RV binom]])</f>
        <v>0</v>
      </c>
      <c r="M6177" s="1">
        <f>Table3[[#This Row],[Risk 2 simulated occurences]]*_xlfn.LOGNORM.INV(Table3[[#This Row],[RV lognorm]],(LN(ImpLow2)+LN(ImpUp2))/2,(LN(ImpUp2)-LN(ImpLow2))/3.29)</f>
        <v>0</v>
      </c>
    </row>
    <row r="6178" spans="7:13">
      <c r="G6178">
        <v>0.56873525705595285</v>
      </c>
      <c r="H6178">
        <v>0.83478888954724595</v>
      </c>
      <c r="I6178">
        <v>0.10084252203853919</v>
      </c>
      <c r="J6178">
        <f>_xlfn.BINOM.INV(BinomTrials,_xlfn.GAMMA.INV(Table3[[#This Row],[RV gamma]],GammaShape1,GammaRate1)/BinomTrials,Table3[[#This Row],[RV binom]])</f>
        <v>1</v>
      </c>
      <c r="K6178" s="1">
        <f>Table3[[#This Row],[Risk 1 Simulated occurences]]*_xlfn.LOGNORM.INV(Table3[[#This Row],[RV lognorm]],(LN(ImpLow1)+LN(ImpUp1))/2,(LN(ImpUp1)-LN(ImpLow1))/3.29)</f>
        <v>12939.734803569092</v>
      </c>
      <c r="L6178">
        <f>_xlfn.BINOM.INV(BinomTrials,_xlfn.GAMMA.INV(Table3[[#This Row],[RV gamma]],GammaShape2,GammaRate2)/BinomTrials,Table3[[#This Row],[RV binom]])</f>
        <v>0</v>
      </c>
      <c r="M6178" s="1">
        <f>Table3[[#This Row],[Risk 2 simulated occurences]]*_xlfn.LOGNORM.INV(Table3[[#This Row],[RV lognorm]],(LN(ImpLow2)+LN(ImpUp2))/2,(LN(ImpUp2)-LN(ImpLow2))/3.29)</f>
        <v>0</v>
      </c>
    </row>
    <row r="6179" spans="7:13">
      <c r="G6179">
        <v>0.73346533939869396</v>
      </c>
      <c r="H6179">
        <v>0.29686662056337421</v>
      </c>
      <c r="I6179">
        <v>0.86026790172805445</v>
      </c>
      <c r="J6179">
        <f>_xlfn.BINOM.INV(BinomTrials,_xlfn.GAMMA.INV(Table3[[#This Row],[RV gamma]],GammaShape1,GammaRate1)/BinomTrials,Table3[[#This Row],[RV binom]])</f>
        <v>0</v>
      </c>
      <c r="K6179" s="1">
        <f>Table3[[#This Row],[Risk 1 Simulated occurences]]*_xlfn.LOGNORM.INV(Table3[[#This Row],[RV lognorm]],(LN(ImpLow1)+LN(ImpUp1))/2,(LN(ImpUp1)-LN(ImpLow1))/3.29)</f>
        <v>0</v>
      </c>
      <c r="L6179">
        <f>_xlfn.BINOM.INV(BinomTrials,_xlfn.GAMMA.INV(Table3[[#This Row],[RV gamma]],GammaShape2,GammaRate2)/BinomTrials,Table3[[#This Row],[RV binom]])</f>
        <v>0</v>
      </c>
      <c r="M6179" s="1">
        <f>Table3[[#This Row],[Risk 2 simulated occurences]]*_xlfn.LOGNORM.INV(Table3[[#This Row],[RV lognorm]],(LN(ImpLow2)+LN(ImpUp2))/2,(LN(ImpUp2)-LN(ImpLow2))/3.29)</f>
        <v>0</v>
      </c>
    </row>
    <row r="6180" spans="7:13">
      <c r="G6180">
        <v>0.35195927384866366</v>
      </c>
      <c r="H6180">
        <v>0.43729180863001005</v>
      </c>
      <c r="I6180">
        <v>0.52262434341135633</v>
      </c>
      <c r="J6180">
        <f>_xlfn.BINOM.INV(BinomTrials,_xlfn.GAMMA.INV(Table3[[#This Row],[RV gamma]],GammaShape1,GammaRate1)/BinomTrials,Table3[[#This Row],[RV binom]])</f>
        <v>0</v>
      </c>
      <c r="K6180" s="1">
        <f>Table3[[#This Row],[Risk 1 Simulated occurences]]*_xlfn.LOGNORM.INV(Table3[[#This Row],[RV lognorm]],(LN(ImpLow1)+LN(ImpUp1))/2,(LN(ImpUp1)-LN(ImpLow1))/3.29)</f>
        <v>0</v>
      </c>
      <c r="L6180">
        <f>_xlfn.BINOM.INV(BinomTrials,_xlfn.GAMMA.INV(Table3[[#This Row],[RV gamma]],GammaShape2,GammaRate2)/BinomTrials,Table3[[#This Row],[RV binom]])</f>
        <v>0</v>
      </c>
      <c r="M6180" s="1">
        <f>Table3[[#This Row],[Risk 2 simulated occurences]]*_xlfn.LOGNORM.INV(Table3[[#This Row],[RV lognorm]],(LN(ImpLow2)+LN(ImpUp2))/2,(LN(ImpUp2)-LN(ImpLow2))/3.29)</f>
        <v>0</v>
      </c>
    </row>
    <row r="6181" spans="7:13">
      <c r="G6181">
        <v>0.37951557449042589</v>
      </c>
      <c r="H6181">
        <v>0.5634276445784735</v>
      </c>
      <c r="I6181">
        <v>0.74733971466652105</v>
      </c>
      <c r="J6181">
        <f>_xlfn.BINOM.INV(BinomTrials,_xlfn.GAMMA.INV(Table3[[#This Row],[RV gamma]],GammaShape1,GammaRate1)/BinomTrials,Table3[[#This Row],[RV binom]])</f>
        <v>0</v>
      </c>
      <c r="K6181" s="1">
        <f>Table3[[#This Row],[Risk 1 Simulated occurences]]*_xlfn.LOGNORM.INV(Table3[[#This Row],[RV lognorm]],(LN(ImpLow1)+LN(ImpUp1))/2,(LN(ImpUp1)-LN(ImpLow1))/3.29)</f>
        <v>0</v>
      </c>
      <c r="L6181">
        <f>_xlfn.BINOM.INV(BinomTrials,_xlfn.GAMMA.INV(Table3[[#This Row],[RV gamma]],GammaShape2,GammaRate2)/BinomTrials,Table3[[#This Row],[RV binom]])</f>
        <v>0</v>
      </c>
      <c r="M6181" s="1">
        <f>Table3[[#This Row],[Risk 2 simulated occurences]]*_xlfn.LOGNORM.INV(Table3[[#This Row],[RV lognorm]],(LN(ImpLow2)+LN(ImpUp2))/2,(LN(ImpUp2)-LN(ImpLow2))/3.29)</f>
        <v>0</v>
      </c>
    </row>
    <row r="6182" spans="7:13">
      <c r="G6182">
        <v>0.51826046058827102</v>
      </c>
      <c r="H6182">
        <v>0.52842243040372727</v>
      </c>
      <c r="I6182">
        <v>0.53858440021918363</v>
      </c>
      <c r="J6182">
        <f>_xlfn.BINOM.INV(BinomTrials,_xlfn.GAMMA.INV(Table3[[#This Row],[RV gamma]],GammaShape1,GammaRate1)/BinomTrials,Table3[[#This Row],[RV binom]])</f>
        <v>0</v>
      </c>
      <c r="K6182" s="1">
        <f>Table3[[#This Row],[Risk 1 Simulated occurences]]*_xlfn.LOGNORM.INV(Table3[[#This Row],[RV lognorm]],(LN(ImpLow1)+LN(ImpUp1))/2,(LN(ImpUp1)-LN(ImpLow1))/3.29)</f>
        <v>0</v>
      </c>
      <c r="L6182">
        <f>_xlfn.BINOM.INV(BinomTrials,_xlfn.GAMMA.INV(Table3[[#This Row],[RV gamma]],GammaShape2,GammaRate2)/BinomTrials,Table3[[#This Row],[RV binom]])</f>
        <v>0</v>
      </c>
      <c r="M6182" s="1">
        <f>Table3[[#This Row],[Risk 2 simulated occurences]]*_xlfn.LOGNORM.INV(Table3[[#This Row],[RV lognorm]],(LN(ImpLow2)+LN(ImpUp2))/2,(LN(ImpUp2)-LN(ImpLow2))/3.29)</f>
        <v>0</v>
      </c>
    </row>
    <row r="6183" spans="7:13">
      <c r="G6183">
        <v>0.4035611070709122</v>
      </c>
      <c r="H6183">
        <v>0.19578779544485164</v>
      </c>
      <c r="I6183">
        <v>0.98801448381879109</v>
      </c>
      <c r="J6183">
        <f>_xlfn.BINOM.INV(BinomTrials,_xlfn.GAMMA.INV(Table3[[#This Row],[RV gamma]],GammaShape1,GammaRate1)/BinomTrials,Table3[[#This Row],[RV binom]])</f>
        <v>0</v>
      </c>
      <c r="K6183" s="1">
        <f>Table3[[#This Row],[Risk 1 Simulated occurences]]*_xlfn.LOGNORM.INV(Table3[[#This Row],[RV lognorm]],(LN(ImpLow1)+LN(ImpUp1))/2,(LN(ImpUp1)-LN(ImpLow1))/3.29)</f>
        <v>0</v>
      </c>
      <c r="L6183">
        <f>_xlfn.BINOM.INV(BinomTrials,_xlfn.GAMMA.INV(Table3[[#This Row],[RV gamma]],GammaShape2,GammaRate2)/BinomTrials,Table3[[#This Row],[RV binom]])</f>
        <v>0</v>
      </c>
      <c r="M6183" s="1">
        <f>Table3[[#This Row],[Risk 2 simulated occurences]]*_xlfn.LOGNORM.INV(Table3[[#This Row],[RV lognorm]],(LN(ImpLow2)+LN(ImpUp2))/2,(LN(ImpUp2)-LN(ImpLow2))/3.29)</f>
        <v>0</v>
      </c>
    </row>
    <row r="6184" spans="7:13">
      <c r="G6184">
        <v>0.65152654082119765</v>
      </c>
      <c r="H6184">
        <v>0.60547804162161334</v>
      </c>
      <c r="I6184">
        <v>0.55942954242202902</v>
      </c>
      <c r="J6184">
        <f>_xlfn.BINOM.INV(BinomTrials,_xlfn.GAMMA.INV(Table3[[#This Row],[RV gamma]],GammaShape1,GammaRate1)/BinomTrials,Table3[[#This Row],[RV binom]])</f>
        <v>1</v>
      </c>
      <c r="K6184" s="1">
        <f>Table3[[#This Row],[Risk 1 Simulated occurences]]*_xlfn.LOGNORM.INV(Table3[[#This Row],[RV lognorm]],(LN(ImpLow1)+LN(ImpUp1))/2,(LN(ImpUp1)-LN(ImpLow1))/3.29)</f>
        <v>35111.36700905965</v>
      </c>
      <c r="L6184">
        <f>_xlfn.BINOM.INV(BinomTrials,_xlfn.GAMMA.INV(Table3[[#This Row],[RV gamma]],GammaShape2,GammaRate2)/BinomTrials,Table3[[#This Row],[RV binom]])</f>
        <v>0</v>
      </c>
      <c r="M6184" s="1">
        <f>Table3[[#This Row],[Risk 2 simulated occurences]]*_xlfn.LOGNORM.INV(Table3[[#This Row],[RV lognorm]],(LN(ImpLow2)+LN(ImpUp2))/2,(LN(ImpUp2)-LN(ImpLow2))/3.29)</f>
        <v>0</v>
      </c>
    </row>
    <row r="6185" spans="7:13">
      <c r="G6185">
        <v>0.2065715818696523</v>
      </c>
      <c r="H6185">
        <v>0.26944553445533176</v>
      </c>
      <c r="I6185">
        <v>0.33231948704101122</v>
      </c>
      <c r="J6185">
        <f>_xlfn.BINOM.INV(BinomTrials,_xlfn.GAMMA.INV(Table3[[#This Row],[RV gamma]],GammaShape1,GammaRate1)/BinomTrials,Table3[[#This Row],[RV binom]])</f>
        <v>0</v>
      </c>
      <c r="K6185" s="1">
        <f>Table3[[#This Row],[Risk 1 Simulated occurences]]*_xlfn.LOGNORM.INV(Table3[[#This Row],[RV lognorm]],(LN(ImpLow1)+LN(ImpUp1))/2,(LN(ImpUp1)-LN(ImpLow1))/3.29)</f>
        <v>0</v>
      </c>
      <c r="L6185">
        <f>_xlfn.BINOM.INV(BinomTrials,_xlfn.GAMMA.INV(Table3[[#This Row],[RV gamma]],GammaShape2,GammaRate2)/BinomTrials,Table3[[#This Row],[RV binom]])</f>
        <v>0</v>
      </c>
      <c r="M6185" s="1">
        <f>Table3[[#This Row],[Risk 2 simulated occurences]]*_xlfn.LOGNORM.INV(Table3[[#This Row],[RV lognorm]],(LN(ImpLow2)+LN(ImpUp2))/2,(LN(ImpUp2)-LN(ImpLow2))/3.29)</f>
        <v>0</v>
      </c>
    </row>
    <row r="6186" spans="7:13">
      <c r="G6186">
        <v>0.84857648324620749</v>
      </c>
      <c r="H6186">
        <v>0.57109759076083899</v>
      </c>
      <c r="I6186">
        <v>0.29361869827547049</v>
      </c>
      <c r="J6186">
        <f>_xlfn.BINOM.INV(BinomTrials,_xlfn.GAMMA.INV(Table3[[#This Row],[RV gamma]],GammaShape1,GammaRate1)/BinomTrials,Table3[[#This Row],[RV binom]])</f>
        <v>1</v>
      </c>
      <c r="K6186" s="1">
        <f>Table3[[#This Row],[Risk 1 Simulated occurences]]*_xlfn.LOGNORM.INV(Table3[[#This Row],[RV lognorm]],(LN(ImpLow1)+LN(ImpUp1))/2,(LN(ImpUp1)-LN(ImpLow1))/3.29)</f>
        <v>21627.280033593124</v>
      </c>
      <c r="L6186">
        <f>_xlfn.BINOM.INV(BinomTrials,_xlfn.GAMMA.INV(Table3[[#This Row],[RV gamma]],GammaShape2,GammaRate2)/BinomTrials,Table3[[#This Row],[RV binom]])</f>
        <v>0</v>
      </c>
      <c r="M6186" s="1">
        <f>Table3[[#This Row],[Risk 2 simulated occurences]]*_xlfn.LOGNORM.INV(Table3[[#This Row],[RV lognorm]],(LN(ImpLow2)+LN(ImpUp2))/2,(LN(ImpUp2)-LN(ImpLow2))/3.29)</f>
        <v>0</v>
      </c>
    </row>
    <row r="6187" spans="7:13">
      <c r="G6187">
        <v>2.4953919008818416E-2</v>
      </c>
      <c r="H6187">
        <v>0.43720791742075604</v>
      </c>
      <c r="I6187">
        <v>0.8494619158326937</v>
      </c>
      <c r="J6187">
        <f>_xlfn.BINOM.INV(BinomTrials,_xlfn.GAMMA.INV(Table3[[#This Row],[RV gamma]],GammaShape1,GammaRate1)/BinomTrials,Table3[[#This Row],[RV binom]])</f>
        <v>0</v>
      </c>
      <c r="K6187" s="1">
        <f>Table3[[#This Row],[Risk 1 Simulated occurences]]*_xlfn.LOGNORM.INV(Table3[[#This Row],[RV lognorm]],(LN(ImpLow1)+LN(ImpUp1))/2,(LN(ImpUp1)-LN(ImpLow1))/3.29)</f>
        <v>0</v>
      </c>
      <c r="L6187">
        <f>_xlfn.BINOM.INV(BinomTrials,_xlfn.GAMMA.INV(Table3[[#This Row],[RV gamma]],GammaShape2,GammaRate2)/BinomTrials,Table3[[#This Row],[RV binom]])</f>
        <v>0</v>
      </c>
      <c r="M6187" s="1">
        <f>Table3[[#This Row],[Risk 2 simulated occurences]]*_xlfn.LOGNORM.INV(Table3[[#This Row],[RV lognorm]],(LN(ImpLow2)+LN(ImpUp2))/2,(LN(ImpUp2)-LN(ImpLow2))/3.29)</f>
        <v>0</v>
      </c>
    </row>
    <row r="6188" spans="7:13">
      <c r="G6188">
        <v>0.40051678121113998</v>
      </c>
      <c r="H6188">
        <v>0.15346809064665254</v>
      </c>
      <c r="I6188">
        <v>0.90641940008216515</v>
      </c>
      <c r="J6188">
        <f>_xlfn.BINOM.INV(BinomTrials,_xlfn.GAMMA.INV(Table3[[#This Row],[RV gamma]],GammaShape1,GammaRate1)/BinomTrials,Table3[[#This Row],[RV binom]])</f>
        <v>0</v>
      </c>
      <c r="K6188" s="1">
        <f>Table3[[#This Row],[Risk 1 Simulated occurences]]*_xlfn.LOGNORM.INV(Table3[[#This Row],[RV lognorm]],(LN(ImpLow1)+LN(ImpUp1))/2,(LN(ImpUp1)-LN(ImpLow1))/3.29)</f>
        <v>0</v>
      </c>
      <c r="L6188">
        <f>_xlfn.BINOM.INV(BinomTrials,_xlfn.GAMMA.INV(Table3[[#This Row],[RV gamma]],GammaShape2,GammaRate2)/BinomTrials,Table3[[#This Row],[RV binom]])</f>
        <v>0</v>
      </c>
      <c r="M6188" s="1">
        <f>Table3[[#This Row],[Risk 2 simulated occurences]]*_xlfn.LOGNORM.INV(Table3[[#This Row],[RV lognorm]],(LN(ImpLow2)+LN(ImpUp2))/2,(LN(ImpUp2)-LN(ImpLow2))/3.29)</f>
        <v>0</v>
      </c>
    </row>
    <row r="6189" spans="7:13">
      <c r="G6189">
        <v>0.48554181562994692</v>
      </c>
      <c r="H6189">
        <v>0.33819949828935764</v>
      </c>
      <c r="I6189">
        <v>0.19085718094876836</v>
      </c>
      <c r="J6189">
        <f>_xlfn.BINOM.INV(BinomTrials,_xlfn.GAMMA.INV(Table3[[#This Row],[RV gamma]],GammaShape1,GammaRate1)/BinomTrials,Table3[[#This Row],[RV binom]])</f>
        <v>0</v>
      </c>
      <c r="K6189" s="1">
        <f>Table3[[#This Row],[Risk 1 Simulated occurences]]*_xlfn.LOGNORM.INV(Table3[[#This Row],[RV lognorm]],(LN(ImpLow1)+LN(ImpUp1))/2,(LN(ImpUp1)-LN(ImpLow1))/3.29)</f>
        <v>0</v>
      </c>
      <c r="L6189">
        <f>_xlfn.BINOM.INV(BinomTrials,_xlfn.GAMMA.INV(Table3[[#This Row],[RV gamma]],GammaShape2,GammaRate2)/BinomTrials,Table3[[#This Row],[RV binom]])</f>
        <v>0</v>
      </c>
      <c r="M6189" s="1">
        <f>Table3[[#This Row],[Risk 2 simulated occurences]]*_xlfn.LOGNORM.INV(Table3[[#This Row],[RV lognorm]],(LN(ImpLow2)+LN(ImpUp2))/2,(LN(ImpUp2)-LN(ImpLow2))/3.29)</f>
        <v>0</v>
      </c>
    </row>
    <row r="6190" spans="7:13">
      <c r="G6190">
        <v>0.50129529251777349</v>
      </c>
      <c r="H6190">
        <v>0.11896774923380825</v>
      </c>
      <c r="I6190">
        <v>0.73664020594984303</v>
      </c>
      <c r="J6190">
        <f>_xlfn.BINOM.INV(BinomTrials,_xlfn.GAMMA.INV(Table3[[#This Row],[RV gamma]],GammaShape1,GammaRate1)/BinomTrials,Table3[[#This Row],[RV binom]])</f>
        <v>0</v>
      </c>
      <c r="K6190" s="1">
        <f>Table3[[#This Row],[Risk 1 Simulated occurences]]*_xlfn.LOGNORM.INV(Table3[[#This Row],[RV lognorm]],(LN(ImpLow1)+LN(ImpUp1))/2,(LN(ImpUp1)-LN(ImpLow1))/3.29)</f>
        <v>0</v>
      </c>
      <c r="L6190">
        <f>_xlfn.BINOM.INV(BinomTrials,_xlfn.GAMMA.INV(Table3[[#This Row],[RV gamma]],GammaShape2,GammaRate2)/BinomTrials,Table3[[#This Row],[RV binom]])</f>
        <v>0</v>
      </c>
      <c r="M6190" s="1">
        <f>Table3[[#This Row],[Risk 2 simulated occurences]]*_xlfn.LOGNORM.INV(Table3[[#This Row],[RV lognorm]],(LN(ImpLow2)+LN(ImpUp2))/2,(LN(ImpUp2)-LN(ImpLow2))/3.29)</f>
        <v>0</v>
      </c>
    </row>
    <row r="6191" spans="7:13">
      <c r="G6191">
        <v>0.26998134621883807</v>
      </c>
      <c r="H6191">
        <v>0.49096137261528583</v>
      </c>
      <c r="I6191">
        <v>0.7119413990117337</v>
      </c>
      <c r="J6191">
        <f>_xlfn.BINOM.INV(BinomTrials,_xlfn.GAMMA.INV(Table3[[#This Row],[RV gamma]],GammaShape1,GammaRate1)/BinomTrials,Table3[[#This Row],[RV binom]])</f>
        <v>0</v>
      </c>
      <c r="K6191" s="1">
        <f>Table3[[#This Row],[Risk 1 Simulated occurences]]*_xlfn.LOGNORM.INV(Table3[[#This Row],[RV lognorm]],(LN(ImpLow1)+LN(ImpUp1))/2,(LN(ImpUp1)-LN(ImpLow1))/3.29)</f>
        <v>0</v>
      </c>
      <c r="L6191">
        <f>_xlfn.BINOM.INV(BinomTrials,_xlfn.GAMMA.INV(Table3[[#This Row],[RV gamma]],GammaShape2,GammaRate2)/BinomTrials,Table3[[#This Row],[RV binom]])</f>
        <v>0</v>
      </c>
      <c r="M6191" s="1">
        <f>Table3[[#This Row],[Risk 2 simulated occurences]]*_xlfn.LOGNORM.INV(Table3[[#This Row],[RV lognorm]],(LN(ImpLow2)+LN(ImpUp2))/2,(LN(ImpUp2)-LN(ImpLow2))/3.29)</f>
        <v>0</v>
      </c>
    </row>
    <row r="6192" spans="7:13">
      <c r="G6192">
        <v>0.57648590001113986</v>
      </c>
      <c r="H6192">
        <v>0.58778954510939752</v>
      </c>
      <c r="I6192">
        <v>0.59909319020765517</v>
      </c>
      <c r="J6192">
        <f>_xlfn.BINOM.INV(BinomTrials,_xlfn.GAMMA.INV(Table3[[#This Row],[RV gamma]],GammaShape1,GammaRate1)/BinomTrials,Table3[[#This Row],[RV binom]])</f>
        <v>0</v>
      </c>
      <c r="K6192" s="1">
        <f>Table3[[#This Row],[Risk 1 Simulated occurences]]*_xlfn.LOGNORM.INV(Table3[[#This Row],[RV lognorm]],(LN(ImpLow1)+LN(ImpUp1))/2,(LN(ImpUp1)-LN(ImpLow1))/3.29)</f>
        <v>0</v>
      </c>
      <c r="L6192">
        <f>_xlfn.BINOM.INV(BinomTrials,_xlfn.GAMMA.INV(Table3[[#This Row],[RV gamma]],GammaShape2,GammaRate2)/BinomTrials,Table3[[#This Row],[RV binom]])</f>
        <v>0</v>
      </c>
      <c r="M6192" s="1">
        <f>Table3[[#This Row],[Risk 2 simulated occurences]]*_xlfn.LOGNORM.INV(Table3[[#This Row],[RV lognorm]],(LN(ImpLow2)+LN(ImpUp2))/2,(LN(ImpUp2)-LN(ImpLow2))/3.29)</f>
        <v>0</v>
      </c>
    </row>
    <row r="6193" spans="7:13">
      <c r="G6193">
        <v>0.99852148722788392</v>
      </c>
      <c r="H6193">
        <v>0.97888465364411692</v>
      </c>
      <c r="I6193">
        <v>0.95924782006034992</v>
      </c>
      <c r="J6193">
        <f>_xlfn.BINOM.INV(BinomTrials,_xlfn.GAMMA.INV(Table3[[#This Row],[RV gamma]],GammaShape1,GammaRate1)/BinomTrials,Table3[[#This Row],[RV binom]])</f>
        <v>3</v>
      </c>
      <c r="K6193" s="1">
        <f>Table3[[#This Row],[Risk 1 Simulated occurences]]*_xlfn.LOGNORM.INV(Table3[[#This Row],[RV lognorm]],(LN(ImpLow1)+LN(ImpUp1))/2,(LN(ImpUp1)-LN(ImpLow1))/3.29)</f>
        <v>321078.80082880543</v>
      </c>
      <c r="L6193">
        <f>_xlfn.BINOM.INV(BinomTrials,_xlfn.GAMMA.INV(Table3[[#This Row],[RV gamma]],GammaShape2,GammaRate2)/BinomTrials,Table3[[#This Row],[RV binom]])</f>
        <v>2</v>
      </c>
      <c r="M6193" s="1">
        <f>Table3[[#This Row],[Risk 2 simulated occurences]]*_xlfn.LOGNORM.INV(Table3[[#This Row],[RV lognorm]],(LN(ImpLow2)+LN(ImpUp2))/2,(LN(ImpUp2)-LN(ImpLow2))/3.29)</f>
        <v>21405253.388587076</v>
      </c>
    </row>
    <row r="6194" spans="7:13">
      <c r="G6194">
        <v>0.15063583904441252</v>
      </c>
      <c r="H6194">
        <v>0.11437379667273434</v>
      </c>
      <c r="I6194">
        <v>7.8111754301056158E-2</v>
      </c>
      <c r="J6194">
        <f>_xlfn.BINOM.INV(BinomTrials,_xlfn.GAMMA.INV(Table3[[#This Row],[RV gamma]],GammaShape1,GammaRate1)/BinomTrials,Table3[[#This Row],[RV binom]])</f>
        <v>0</v>
      </c>
      <c r="K6194" s="1">
        <f>Table3[[#This Row],[Risk 1 Simulated occurences]]*_xlfn.LOGNORM.INV(Table3[[#This Row],[RV lognorm]],(LN(ImpLow1)+LN(ImpUp1))/2,(LN(ImpUp1)-LN(ImpLow1))/3.29)</f>
        <v>0</v>
      </c>
      <c r="L6194">
        <f>_xlfn.BINOM.INV(BinomTrials,_xlfn.GAMMA.INV(Table3[[#This Row],[RV gamma]],GammaShape2,GammaRate2)/BinomTrials,Table3[[#This Row],[RV binom]])</f>
        <v>0</v>
      </c>
      <c r="M6194" s="1">
        <f>Table3[[#This Row],[Risk 2 simulated occurences]]*_xlfn.LOGNORM.INV(Table3[[#This Row],[RV lognorm]],(LN(ImpLow2)+LN(ImpUp2))/2,(LN(ImpUp2)-LN(ImpLow2))/3.29)</f>
        <v>0</v>
      </c>
    </row>
    <row r="6195" spans="7:13">
      <c r="G6195">
        <v>0.73654681944127509</v>
      </c>
      <c r="H6195">
        <v>0.28040067864600599</v>
      </c>
      <c r="I6195">
        <v>0.82425453785073688</v>
      </c>
      <c r="J6195">
        <f>_xlfn.BINOM.INV(BinomTrials,_xlfn.GAMMA.INV(Table3[[#This Row],[RV gamma]],GammaShape1,GammaRate1)/BinomTrials,Table3[[#This Row],[RV binom]])</f>
        <v>0</v>
      </c>
      <c r="K6195" s="1">
        <f>Table3[[#This Row],[Risk 1 Simulated occurences]]*_xlfn.LOGNORM.INV(Table3[[#This Row],[RV lognorm]],(LN(ImpLow1)+LN(ImpUp1))/2,(LN(ImpUp1)-LN(ImpLow1))/3.29)</f>
        <v>0</v>
      </c>
      <c r="L6195">
        <f>_xlfn.BINOM.INV(BinomTrials,_xlfn.GAMMA.INV(Table3[[#This Row],[RV gamma]],GammaShape2,GammaRate2)/BinomTrials,Table3[[#This Row],[RV binom]])</f>
        <v>0</v>
      </c>
      <c r="M6195" s="1">
        <f>Table3[[#This Row],[Risk 2 simulated occurences]]*_xlfn.LOGNORM.INV(Table3[[#This Row],[RV lognorm]],(LN(ImpLow2)+LN(ImpUp2))/2,(LN(ImpUp2)-LN(ImpLow2))/3.29)</f>
        <v>0</v>
      </c>
    </row>
    <row r="6196" spans="7:13">
      <c r="G6196">
        <v>0.14239434951096511</v>
      </c>
      <c r="H6196">
        <v>0.69420600342294481</v>
      </c>
      <c r="I6196">
        <v>0.24601765733492451</v>
      </c>
      <c r="J6196">
        <f>_xlfn.BINOM.INV(BinomTrials,_xlfn.GAMMA.INV(Table3[[#This Row],[RV gamma]],GammaShape1,GammaRate1)/BinomTrials,Table3[[#This Row],[RV binom]])</f>
        <v>1</v>
      </c>
      <c r="K6196" s="1">
        <f>Table3[[#This Row],[Risk 1 Simulated occurences]]*_xlfn.LOGNORM.INV(Table3[[#This Row],[RV lognorm]],(LN(ImpLow1)+LN(ImpUp1))/2,(LN(ImpUp1)-LN(ImpLow1))/3.29)</f>
        <v>19550.710294667362</v>
      </c>
      <c r="L6196">
        <f>_xlfn.BINOM.INV(BinomTrials,_xlfn.GAMMA.INV(Table3[[#This Row],[RV gamma]],GammaShape2,GammaRate2)/BinomTrials,Table3[[#This Row],[RV binom]])</f>
        <v>0</v>
      </c>
      <c r="M6196" s="1">
        <f>Table3[[#This Row],[Risk 2 simulated occurences]]*_xlfn.LOGNORM.INV(Table3[[#This Row],[RV lognorm]],(LN(ImpLow2)+LN(ImpUp2))/2,(LN(ImpUp2)-LN(ImpLow2))/3.29)</f>
        <v>0</v>
      </c>
    </row>
    <row r="6197" spans="7:13">
      <c r="G6197">
        <v>0.22183223079044009</v>
      </c>
      <c r="H6197">
        <v>0.52029952943338986</v>
      </c>
      <c r="I6197">
        <v>0.81876682807633971</v>
      </c>
      <c r="J6197">
        <f>_xlfn.BINOM.INV(BinomTrials,_xlfn.GAMMA.INV(Table3[[#This Row],[RV gamma]],GammaShape1,GammaRate1)/BinomTrials,Table3[[#This Row],[RV binom]])</f>
        <v>0</v>
      </c>
      <c r="K6197" s="1">
        <f>Table3[[#This Row],[Risk 1 Simulated occurences]]*_xlfn.LOGNORM.INV(Table3[[#This Row],[RV lognorm]],(LN(ImpLow1)+LN(ImpUp1))/2,(LN(ImpUp1)-LN(ImpLow1))/3.29)</f>
        <v>0</v>
      </c>
      <c r="L6197">
        <f>_xlfn.BINOM.INV(BinomTrials,_xlfn.GAMMA.INV(Table3[[#This Row],[RV gamma]],GammaShape2,GammaRate2)/BinomTrials,Table3[[#This Row],[RV binom]])</f>
        <v>0</v>
      </c>
      <c r="M6197" s="1">
        <f>Table3[[#This Row],[Risk 2 simulated occurences]]*_xlfn.LOGNORM.INV(Table3[[#This Row],[RV lognorm]],(LN(ImpLow2)+LN(ImpUp2))/2,(LN(ImpUp2)-LN(ImpLow2))/3.29)</f>
        <v>0</v>
      </c>
    </row>
    <row r="6198" spans="7:13">
      <c r="G6198">
        <v>0.33430289492677101</v>
      </c>
      <c r="H6198">
        <v>0.6741911869841587</v>
      </c>
      <c r="I6198">
        <v>1.407947904154634E-2</v>
      </c>
      <c r="J6198">
        <f>_xlfn.BINOM.INV(BinomTrials,_xlfn.GAMMA.INV(Table3[[#This Row],[RV gamma]],GammaShape1,GammaRate1)/BinomTrials,Table3[[#This Row],[RV binom]])</f>
        <v>1</v>
      </c>
      <c r="K6198" s="1">
        <f>Table3[[#This Row],[Risk 1 Simulated occurences]]*_xlfn.LOGNORM.INV(Table3[[#This Row],[RV lognorm]],(LN(ImpLow1)+LN(ImpUp1))/2,(LN(ImpUp1)-LN(ImpLow1))/3.29)</f>
        <v>6804.6702888908094</v>
      </c>
      <c r="L6198">
        <f>_xlfn.BINOM.INV(BinomTrials,_xlfn.GAMMA.INV(Table3[[#This Row],[RV gamma]],GammaShape2,GammaRate2)/BinomTrials,Table3[[#This Row],[RV binom]])</f>
        <v>0</v>
      </c>
      <c r="M6198" s="1">
        <f>Table3[[#This Row],[Risk 2 simulated occurences]]*_xlfn.LOGNORM.INV(Table3[[#This Row],[RV lognorm]],(LN(ImpLow2)+LN(ImpUp2))/2,(LN(ImpUp2)-LN(ImpLow2))/3.29)</f>
        <v>0</v>
      </c>
    </row>
    <row r="6199" spans="7:13">
      <c r="G6199">
        <v>0.62875503424031431</v>
      </c>
      <c r="H6199">
        <v>0.13127964275483026</v>
      </c>
      <c r="I6199">
        <v>0.63380425126934625</v>
      </c>
      <c r="J6199">
        <f>_xlfn.BINOM.INV(BinomTrials,_xlfn.GAMMA.INV(Table3[[#This Row],[RV gamma]],GammaShape1,GammaRate1)/BinomTrials,Table3[[#This Row],[RV binom]])</f>
        <v>0</v>
      </c>
      <c r="K6199" s="1">
        <f>Table3[[#This Row],[Risk 1 Simulated occurences]]*_xlfn.LOGNORM.INV(Table3[[#This Row],[RV lognorm]],(LN(ImpLow1)+LN(ImpUp1))/2,(LN(ImpUp1)-LN(ImpLow1))/3.29)</f>
        <v>0</v>
      </c>
      <c r="L6199">
        <f>_xlfn.BINOM.INV(BinomTrials,_xlfn.GAMMA.INV(Table3[[#This Row],[RV gamma]],GammaShape2,GammaRate2)/BinomTrials,Table3[[#This Row],[RV binom]])</f>
        <v>0</v>
      </c>
      <c r="M6199" s="1">
        <f>Table3[[#This Row],[Risk 2 simulated occurences]]*_xlfn.LOGNORM.INV(Table3[[#This Row],[RV lognorm]],(LN(ImpLow2)+LN(ImpUp2))/2,(LN(ImpUp2)-LN(ImpLow2))/3.29)</f>
        <v>0</v>
      </c>
    </row>
    <row r="6200" spans="7:13">
      <c r="G6200">
        <v>0.48586047696222573</v>
      </c>
      <c r="H6200">
        <v>0.41695578043207332</v>
      </c>
      <c r="I6200">
        <v>0.34805108390192085</v>
      </c>
      <c r="J6200">
        <f>_xlfn.BINOM.INV(BinomTrials,_xlfn.GAMMA.INV(Table3[[#This Row],[RV gamma]],GammaShape1,GammaRate1)/BinomTrials,Table3[[#This Row],[RV binom]])</f>
        <v>0</v>
      </c>
      <c r="K6200" s="1">
        <f>Table3[[#This Row],[Risk 1 Simulated occurences]]*_xlfn.LOGNORM.INV(Table3[[#This Row],[RV lognorm]],(LN(ImpLow1)+LN(ImpUp1))/2,(LN(ImpUp1)-LN(ImpLow1))/3.29)</f>
        <v>0</v>
      </c>
      <c r="L6200">
        <f>_xlfn.BINOM.INV(BinomTrials,_xlfn.GAMMA.INV(Table3[[#This Row],[RV gamma]],GammaShape2,GammaRate2)/BinomTrials,Table3[[#This Row],[RV binom]])</f>
        <v>0</v>
      </c>
      <c r="M6200" s="1">
        <f>Table3[[#This Row],[Risk 2 simulated occurences]]*_xlfn.LOGNORM.INV(Table3[[#This Row],[RV lognorm]],(LN(ImpLow2)+LN(ImpUp2))/2,(LN(ImpUp2)-LN(ImpLow2))/3.29)</f>
        <v>0</v>
      </c>
    </row>
    <row r="6201" spans="7:13">
      <c r="G6201">
        <v>0.85703630412790754</v>
      </c>
      <c r="H6201">
        <v>0.77580172185590568</v>
      </c>
      <c r="I6201">
        <v>0.69456713958390393</v>
      </c>
      <c r="J6201">
        <f>_xlfn.BINOM.INV(BinomTrials,_xlfn.GAMMA.INV(Table3[[#This Row],[RV gamma]],GammaShape1,GammaRate1)/BinomTrials,Table3[[#This Row],[RV binom]])</f>
        <v>1</v>
      </c>
      <c r="K6201" s="1">
        <f>Table3[[#This Row],[Risk 1 Simulated occurences]]*_xlfn.LOGNORM.INV(Table3[[#This Row],[RV lognorm]],(LN(ImpLow1)+LN(ImpUp1))/2,(LN(ImpUp1)-LN(ImpLow1))/3.29)</f>
        <v>45150.44470955088</v>
      </c>
      <c r="L6201">
        <f>_xlfn.BINOM.INV(BinomTrials,_xlfn.GAMMA.INV(Table3[[#This Row],[RV gamma]],GammaShape2,GammaRate2)/BinomTrials,Table3[[#This Row],[RV binom]])</f>
        <v>0</v>
      </c>
      <c r="M6201" s="1">
        <f>Table3[[#This Row],[Risk 2 simulated occurences]]*_xlfn.LOGNORM.INV(Table3[[#This Row],[RV lognorm]],(LN(ImpLow2)+LN(ImpUp2))/2,(LN(ImpUp2)-LN(ImpLow2))/3.29)</f>
        <v>0</v>
      </c>
    </row>
    <row r="6202" spans="7:13">
      <c r="G6202">
        <v>0.20916347774172364</v>
      </c>
      <c r="H6202">
        <v>0.89953923220724763</v>
      </c>
      <c r="I6202">
        <v>0.58991498667277165</v>
      </c>
      <c r="J6202">
        <f>_xlfn.BINOM.INV(BinomTrials,_xlfn.GAMMA.INV(Table3[[#This Row],[RV gamma]],GammaShape1,GammaRate1)/BinomTrials,Table3[[#This Row],[RV binom]])</f>
        <v>1</v>
      </c>
      <c r="K6202" s="1">
        <f>Table3[[#This Row],[Risk 1 Simulated occurences]]*_xlfn.LOGNORM.INV(Table3[[#This Row],[RV lognorm]],(LN(ImpLow1)+LN(ImpUp1))/2,(LN(ImpUp1)-LN(ImpLow1))/3.29)</f>
        <v>37076.278759377165</v>
      </c>
      <c r="L6202">
        <f>_xlfn.BINOM.INV(BinomTrials,_xlfn.GAMMA.INV(Table3[[#This Row],[RV gamma]],GammaShape2,GammaRate2)/BinomTrials,Table3[[#This Row],[RV binom]])</f>
        <v>1</v>
      </c>
      <c r="M6202" s="1">
        <f>Table3[[#This Row],[Risk 2 simulated occurences]]*_xlfn.LOGNORM.INV(Table3[[#This Row],[RV lognorm]],(LN(ImpLow2)+LN(ImpUp2))/2,(LN(ImpUp2)-LN(ImpLow2))/3.29)</f>
        <v>3707627.875937718</v>
      </c>
    </row>
    <row r="6203" spans="7:13">
      <c r="G6203">
        <v>0.41057040514916665</v>
      </c>
      <c r="H6203">
        <v>0.55587570721091506</v>
      </c>
      <c r="I6203">
        <v>0.70118100927266336</v>
      </c>
      <c r="J6203">
        <f>_xlfn.BINOM.INV(BinomTrials,_xlfn.GAMMA.INV(Table3[[#This Row],[RV gamma]],GammaShape1,GammaRate1)/BinomTrials,Table3[[#This Row],[RV binom]])</f>
        <v>0</v>
      </c>
      <c r="K6203" s="1">
        <f>Table3[[#This Row],[Risk 1 Simulated occurences]]*_xlfn.LOGNORM.INV(Table3[[#This Row],[RV lognorm]],(LN(ImpLow1)+LN(ImpUp1))/2,(LN(ImpUp1)-LN(ImpLow1))/3.29)</f>
        <v>0</v>
      </c>
      <c r="L6203">
        <f>_xlfn.BINOM.INV(BinomTrials,_xlfn.GAMMA.INV(Table3[[#This Row],[RV gamma]],GammaShape2,GammaRate2)/BinomTrials,Table3[[#This Row],[RV binom]])</f>
        <v>0</v>
      </c>
      <c r="M6203" s="1">
        <f>Table3[[#This Row],[Risk 2 simulated occurences]]*_xlfn.LOGNORM.INV(Table3[[#This Row],[RV lognorm]],(LN(ImpLow2)+LN(ImpUp2))/2,(LN(ImpUp2)-LN(ImpLow2))/3.29)</f>
        <v>0</v>
      </c>
    </row>
    <row r="6204" spans="7:13">
      <c r="G6204">
        <v>0.45679934204407008</v>
      </c>
      <c r="H6204">
        <v>0.60301109384885576</v>
      </c>
      <c r="I6204">
        <v>0.74922284565364139</v>
      </c>
      <c r="J6204">
        <f>_xlfn.BINOM.INV(BinomTrials,_xlfn.GAMMA.INV(Table3[[#This Row],[RV gamma]],GammaShape1,GammaRate1)/BinomTrials,Table3[[#This Row],[RV binom]])</f>
        <v>0</v>
      </c>
      <c r="K6204" s="1">
        <f>Table3[[#This Row],[Risk 1 Simulated occurences]]*_xlfn.LOGNORM.INV(Table3[[#This Row],[RV lognorm]],(LN(ImpLow1)+LN(ImpUp1))/2,(LN(ImpUp1)-LN(ImpLow1))/3.29)</f>
        <v>0</v>
      </c>
      <c r="L6204">
        <f>_xlfn.BINOM.INV(BinomTrials,_xlfn.GAMMA.INV(Table3[[#This Row],[RV gamma]],GammaShape2,GammaRate2)/BinomTrials,Table3[[#This Row],[RV binom]])</f>
        <v>0</v>
      </c>
      <c r="M6204" s="1">
        <f>Table3[[#This Row],[Risk 2 simulated occurences]]*_xlfn.LOGNORM.INV(Table3[[#This Row],[RV lognorm]],(LN(ImpLow2)+LN(ImpUp2))/2,(LN(ImpUp2)-LN(ImpLow2))/3.29)</f>
        <v>0</v>
      </c>
    </row>
    <row r="6205" spans="7:13">
      <c r="G6205">
        <v>0.42654173468544226</v>
      </c>
      <c r="H6205">
        <v>0.80745431771849019</v>
      </c>
      <c r="I6205">
        <v>0.18836690075153806</v>
      </c>
      <c r="J6205">
        <f>_xlfn.BINOM.INV(BinomTrials,_xlfn.GAMMA.INV(Table3[[#This Row],[RV gamma]],GammaShape1,GammaRate1)/BinomTrials,Table3[[#This Row],[RV binom]])</f>
        <v>1</v>
      </c>
      <c r="K6205" s="1">
        <f>Table3[[#This Row],[Risk 1 Simulated occurences]]*_xlfn.LOGNORM.INV(Table3[[#This Row],[RV lognorm]],(LN(ImpLow1)+LN(ImpUp1))/2,(LN(ImpUp1)-LN(ImpLow1))/3.29)</f>
        <v>17034.451532893858</v>
      </c>
      <c r="L6205">
        <f>_xlfn.BINOM.INV(BinomTrials,_xlfn.GAMMA.INV(Table3[[#This Row],[RV gamma]],GammaShape2,GammaRate2)/BinomTrials,Table3[[#This Row],[RV binom]])</f>
        <v>0</v>
      </c>
      <c r="M6205" s="1">
        <f>Table3[[#This Row],[Risk 2 simulated occurences]]*_xlfn.LOGNORM.INV(Table3[[#This Row],[RV lognorm]],(LN(ImpLow2)+LN(ImpUp2))/2,(LN(ImpUp2)-LN(ImpLow2))/3.29)</f>
        <v>0</v>
      </c>
    </row>
    <row r="6206" spans="7:13">
      <c r="G6206">
        <v>0.88693485822851525</v>
      </c>
      <c r="H6206">
        <v>0.88471789466436856</v>
      </c>
      <c r="I6206">
        <v>0.88250093110022176</v>
      </c>
      <c r="J6206">
        <f>_xlfn.BINOM.INV(BinomTrials,_xlfn.GAMMA.INV(Table3[[#This Row],[RV gamma]],GammaShape1,GammaRate1)/BinomTrials,Table3[[#This Row],[RV binom]])</f>
        <v>2</v>
      </c>
      <c r="K6206" s="1">
        <f>Table3[[#This Row],[Risk 1 Simulated occurences]]*_xlfn.LOGNORM.INV(Table3[[#This Row],[RV lognorm]],(LN(ImpLow1)+LN(ImpUp1))/2,(LN(ImpUp1)-LN(ImpLow1))/3.29)</f>
        <v>145210.21388784805</v>
      </c>
      <c r="L6206">
        <f>_xlfn.BINOM.INV(BinomTrials,_xlfn.GAMMA.INV(Table3[[#This Row],[RV gamma]],GammaShape2,GammaRate2)/BinomTrials,Table3[[#This Row],[RV binom]])</f>
        <v>1</v>
      </c>
      <c r="M6206" s="1">
        <f>Table3[[#This Row],[Risk 2 simulated occurences]]*_xlfn.LOGNORM.INV(Table3[[#This Row],[RV lognorm]],(LN(ImpLow2)+LN(ImpUp2))/2,(LN(ImpUp2)-LN(ImpLow2))/3.29)</f>
        <v>7260510.6943924176</v>
      </c>
    </row>
    <row r="6207" spans="7:13">
      <c r="G6207">
        <v>0.71416224665667971</v>
      </c>
      <c r="H6207">
        <v>0.45365562404210474</v>
      </c>
      <c r="I6207">
        <v>0.19314900142752986</v>
      </c>
      <c r="J6207">
        <f>_xlfn.BINOM.INV(BinomTrials,_xlfn.GAMMA.INV(Table3[[#This Row],[RV gamma]],GammaShape1,GammaRate1)/BinomTrials,Table3[[#This Row],[RV binom]])</f>
        <v>0</v>
      </c>
      <c r="K6207" s="1">
        <f>Table3[[#This Row],[Risk 1 Simulated occurences]]*_xlfn.LOGNORM.INV(Table3[[#This Row],[RV lognorm]],(LN(ImpLow1)+LN(ImpUp1))/2,(LN(ImpUp1)-LN(ImpLow1))/3.29)</f>
        <v>0</v>
      </c>
      <c r="L6207">
        <f>_xlfn.BINOM.INV(BinomTrials,_xlfn.GAMMA.INV(Table3[[#This Row],[RV gamma]],GammaShape2,GammaRate2)/BinomTrials,Table3[[#This Row],[RV binom]])</f>
        <v>0</v>
      </c>
      <c r="M6207" s="1">
        <f>Table3[[#This Row],[Risk 2 simulated occurences]]*_xlfn.LOGNORM.INV(Table3[[#This Row],[RV lognorm]],(LN(ImpLow2)+LN(ImpUp2))/2,(LN(ImpUp2)-LN(ImpLow2))/3.29)</f>
        <v>0</v>
      </c>
    </row>
    <row r="6208" spans="7:13">
      <c r="G6208">
        <v>0.92487955881509909</v>
      </c>
      <c r="H6208">
        <v>0.59007327565461087</v>
      </c>
      <c r="I6208">
        <v>0.2552669924941226</v>
      </c>
      <c r="J6208">
        <f>_xlfn.BINOM.INV(BinomTrials,_xlfn.GAMMA.INV(Table3[[#This Row],[RV gamma]],GammaShape1,GammaRate1)/BinomTrials,Table3[[#This Row],[RV binom]])</f>
        <v>1</v>
      </c>
      <c r="K6208" s="1">
        <f>Table3[[#This Row],[Risk 1 Simulated occurences]]*_xlfn.LOGNORM.INV(Table3[[#This Row],[RV lognorm]],(LN(ImpLow1)+LN(ImpUp1))/2,(LN(ImpUp1)-LN(ImpLow1))/3.29)</f>
        <v>19952.533045843193</v>
      </c>
      <c r="L6208">
        <f>_xlfn.BINOM.INV(BinomTrials,_xlfn.GAMMA.INV(Table3[[#This Row],[RV gamma]],GammaShape2,GammaRate2)/BinomTrials,Table3[[#This Row],[RV binom]])</f>
        <v>0</v>
      </c>
      <c r="M6208" s="1">
        <f>Table3[[#This Row],[Risk 2 simulated occurences]]*_xlfn.LOGNORM.INV(Table3[[#This Row],[RV lognorm]],(LN(ImpLow2)+LN(ImpUp2))/2,(LN(ImpUp2)-LN(ImpLow2))/3.29)</f>
        <v>0</v>
      </c>
    </row>
    <row r="6209" spans="7:13">
      <c r="G6209">
        <v>0.45074500537046464</v>
      </c>
      <c r="H6209">
        <v>0.36154392704439531</v>
      </c>
      <c r="I6209">
        <v>0.27234284871832598</v>
      </c>
      <c r="J6209">
        <f>_xlfn.BINOM.INV(BinomTrials,_xlfn.GAMMA.INV(Table3[[#This Row],[RV gamma]],GammaShape1,GammaRate1)/BinomTrials,Table3[[#This Row],[RV binom]])</f>
        <v>0</v>
      </c>
      <c r="K6209" s="1">
        <f>Table3[[#This Row],[Risk 1 Simulated occurences]]*_xlfn.LOGNORM.INV(Table3[[#This Row],[RV lognorm]],(LN(ImpLow1)+LN(ImpUp1))/2,(LN(ImpUp1)-LN(ImpLow1))/3.29)</f>
        <v>0</v>
      </c>
      <c r="L6209">
        <f>_xlfn.BINOM.INV(BinomTrials,_xlfn.GAMMA.INV(Table3[[#This Row],[RV gamma]],GammaShape2,GammaRate2)/BinomTrials,Table3[[#This Row],[RV binom]])</f>
        <v>0</v>
      </c>
      <c r="M6209" s="1">
        <f>Table3[[#This Row],[Risk 2 simulated occurences]]*_xlfn.LOGNORM.INV(Table3[[#This Row],[RV lognorm]],(LN(ImpLow2)+LN(ImpUp2))/2,(LN(ImpUp2)-LN(ImpLow2))/3.29)</f>
        <v>0</v>
      </c>
    </row>
    <row r="6210" spans="7:13">
      <c r="G6210">
        <v>0.67130526139927338</v>
      </c>
      <c r="H6210">
        <v>0.46878183515220034</v>
      </c>
      <c r="I6210">
        <v>0.26625840890512725</v>
      </c>
      <c r="J6210">
        <f>_xlfn.BINOM.INV(BinomTrials,_xlfn.GAMMA.INV(Table3[[#This Row],[RV gamma]],GammaShape1,GammaRate1)/BinomTrials,Table3[[#This Row],[RV binom]])</f>
        <v>0</v>
      </c>
      <c r="K6210" s="1">
        <f>Table3[[#This Row],[Risk 1 Simulated occurences]]*_xlfn.LOGNORM.INV(Table3[[#This Row],[RV lognorm]],(LN(ImpLow1)+LN(ImpUp1))/2,(LN(ImpUp1)-LN(ImpLow1))/3.29)</f>
        <v>0</v>
      </c>
      <c r="L6210">
        <f>_xlfn.BINOM.INV(BinomTrials,_xlfn.GAMMA.INV(Table3[[#This Row],[RV gamma]],GammaShape2,GammaRate2)/BinomTrials,Table3[[#This Row],[RV binom]])</f>
        <v>0</v>
      </c>
      <c r="M6210" s="1">
        <f>Table3[[#This Row],[Risk 2 simulated occurences]]*_xlfn.LOGNORM.INV(Table3[[#This Row],[RV lognorm]],(LN(ImpLow2)+LN(ImpUp2))/2,(LN(ImpUp2)-LN(ImpLow2))/3.29)</f>
        <v>0</v>
      </c>
    </row>
    <row r="6211" spans="7:13">
      <c r="G6211">
        <v>0.62752833758831417</v>
      </c>
      <c r="H6211">
        <v>0.81630340303122229</v>
      </c>
      <c r="I6211">
        <v>5.0784684741303644E-3</v>
      </c>
      <c r="J6211">
        <f>_xlfn.BINOM.INV(BinomTrials,_xlfn.GAMMA.INV(Table3[[#This Row],[RV gamma]],GammaShape1,GammaRate1)/BinomTrials,Table3[[#This Row],[RV binom]])</f>
        <v>1</v>
      </c>
      <c r="K6211" s="1">
        <f>Table3[[#This Row],[Risk 1 Simulated occurences]]*_xlfn.LOGNORM.INV(Table3[[#This Row],[RV lognorm]],(LN(ImpLow1)+LN(ImpUp1))/2,(LN(ImpUp1)-LN(ImpLow1))/3.29)</f>
        <v>5232.5235839742609</v>
      </c>
      <c r="L6211">
        <f>_xlfn.BINOM.INV(BinomTrials,_xlfn.GAMMA.INV(Table3[[#This Row],[RV gamma]],GammaShape2,GammaRate2)/BinomTrials,Table3[[#This Row],[RV binom]])</f>
        <v>0</v>
      </c>
      <c r="M6211" s="1">
        <f>Table3[[#This Row],[Risk 2 simulated occurences]]*_xlfn.LOGNORM.INV(Table3[[#This Row],[RV lognorm]],(LN(ImpLow2)+LN(ImpUp2))/2,(LN(ImpUp2)-LN(ImpLow2))/3.29)</f>
        <v>0</v>
      </c>
    </row>
    <row r="6212" spans="7:13">
      <c r="G6212">
        <v>0.8687698467954853</v>
      </c>
      <c r="H6212">
        <v>0.61129474575225951</v>
      </c>
      <c r="I6212">
        <v>0.35381964470903371</v>
      </c>
      <c r="J6212">
        <f>_xlfn.BINOM.INV(BinomTrials,_xlfn.GAMMA.INV(Table3[[#This Row],[RV gamma]],GammaShape1,GammaRate1)/BinomTrials,Table3[[#This Row],[RV binom]])</f>
        <v>1</v>
      </c>
      <c r="K6212" s="1">
        <f>Table3[[#This Row],[Risk 1 Simulated occurences]]*_xlfn.LOGNORM.INV(Table3[[#This Row],[RV lognorm]],(LN(ImpLow1)+LN(ImpUp1))/2,(LN(ImpUp1)-LN(ImpLow1))/3.29)</f>
        <v>24322.5767219589</v>
      </c>
      <c r="L6212">
        <f>_xlfn.BINOM.INV(BinomTrials,_xlfn.GAMMA.INV(Table3[[#This Row],[RV gamma]],GammaShape2,GammaRate2)/BinomTrials,Table3[[#This Row],[RV binom]])</f>
        <v>0</v>
      </c>
      <c r="M6212" s="1">
        <f>Table3[[#This Row],[Risk 2 simulated occurences]]*_xlfn.LOGNORM.INV(Table3[[#This Row],[RV lognorm]],(LN(ImpLow2)+LN(ImpUp2))/2,(LN(ImpUp2)-LN(ImpLow2))/3.29)</f>
        <v>0</v>
      </c>
    </row>
    <row r="6213" spans="7:13">
      <c r="G6213">
        <v>0.41481509172116177</v>
      </c>
      <c r="H6213">
        <v>3.0791858225498282E-2</v>
      </c>
      <c r="I6213">
        <v>0.64676862472983476</v>
      </c>
      <c r="J6213">
        <f>_xlfn.BINOM.INV(BinomTrials,_xlfn.GAMMA.INV(Table3[[#This Row],[RV gamma]],GammaShape1,GammaRate1)/BinomTrials,Table3[[#This Row],[RV binom]])</f>
        <v>0</v>
      </c>
      <c r="K6213" s="1">
        <f>Table3[[#This Row],[Risk 1 Simulated occurences]]*_xlfn.LOGNORM.INV(Table3[[#This Row],[RV lognorm]],(LN(ImpLow1)+LN(ImpUp1))/2,(LN(ImpUp1)-LN(ImpLow1))/3.29)</f>
        <v>0</v>
      </c>
      <c r="L6213">
        <f>_xlfn.BINOM.INV(BinomTrials,_xlfn.GAMMA.INV(Table3[[#This Row],[RV gamma]],GammaShape2,GammaRate2)/BinomTrials,Table3[[#This Row],[RV binom]])</f>
        <v>0</v>
      </c>
      <c r="M6213" s="1">
        <f>Table3[[#This Row],[Risk 2 simulated occurences]]*_xlfn.LOGNORM.INV(Table3[[#This Row],[RV lognorm]],(LN(ImpLow2)+LN(ImpUp2))/2,(LN(ImpUp2)-LN(ImpLow2))/3.29)</f>
        <v>0</v>
      </c>
    </row>
    <row r="6214" spans="7:13">
      <c r="G6214">
        <v>0.79724655756598639</v>
      </c>
      <c r="H6214">
        <v>0.51876119594963321</v>
      </c>
      <c r="I6214">
        <v>0.24027583433328004</v>
      </c>
      <c r="J6214">
        <f>_xlfn.BINOM.INV(BinomTrials,_xlfn.GAMMA.INV(Table3[[#This Row],[RV gamma]],GammaShape1,GammaRate1)/BinomTrials,Table3[[#This Row],[RV binom]])</f>
        <v>0</v>
      </c>
      <c r="K6214" s="1">
        <f>Table3[[#This Row],[Risk 1 Simulated occurences]]*_xlfn.LOGNORM.INV(Table3[[#This Row],[RV lognorm]],(LN(ImpLow1)+LN(ImpUp1))/2,(LN(ImpUp1)-LN(ImpLow1))/3.29)</f>
        <v>0</v>
      </c>
      <c r="L6214">
        <f>_xlfn.BINOM.INV(BinomTrials,_xlfn.GAMMA.INV(Table3[[#This Row],[RV gamma]],GammaShape2,GammaRate2)/BinomTrials,Table3[[#This Row],[RV binom]])</f>
        <v>0</v>
      </c>
      <c r="M6214" s="1">
        <f>Table3[[#This Row],[Risk 2 simulated occurences]]*_xlfn.LOGNORM.INV(Table3[[#This Row],[RV lognorm]],(LN(ImpLow2)+LN(ImpUp2))/2,(LN(ImpUp2)-LN(ImpLow2))/3.29)</f>
        <v>0</v>
      </c>
    </row>
    <row r="6215" spans="7:13">
      <c r="G6215">
        <v>0.32289301153407107</v>
      </c>
      <c r="H6215">
        <v>0.81942032548571953</v>
      </c>
      <c r="I6215">
        <v>0.31594763943736798</v>
      </c>
      <c r="J6215">
        <f>_xlfn.BINOM.INV(BinomTrials,_xlfn.GAMMA.INV(Table3[[#This Row],[RV gamma]],GammaShape1,GammaRate1)/BinomTrials,Table3[[#This Row],[RV binom]])</f>
        <v>1</v>
      </c>
      <c r="K6215" s="1">
        <f>Table3[[#This Row],[Risk 1 Simulated occurences]]*_xlfn.LOGNORM.INV(Table3[[#This Row],[RV lognorm]],(LN(ImpLow1)+LN(ImpUp1))/2,(LN(ImpUp1)-LN(ImpLow1))/3.29)</f>
        <v>22614.592850264082</v>
      </c>
      <c r="L6215">
        <f>_xlfn.BINOM.INV(BinomTrials,_xlfn.GAMMA.INV(Table3[[#This Row],[RV gamma]],GammaShape2,GammaRate2)/BinomTrials,Table3[[#This Row],[RV binom]])</f>
        <v>0</v>
      </c>
      <c r="M6215" s="1">
        <f>Table3[[#This Row],[Risk 2 simulated occurences]]*_xlfn.LOGNORM.INV(Table3[[#This Row],[RV lognorm]],(LN(ImpLow2)+LN(ImpUp2))/2,(LN(ImpUp2)-LN(ImpLow2))/3.29)</f>
        <v>0</v>
      </c>
    </row>
    <row r="6216" spans="7:13">
      <c r="G6216">
        <v>0.86284485313242532</v>
      </c>
      <c r="H6216">
        <v>0.99741043848796307</v>
      </c>
      <c r="I6216">
        <v>0.13197602384350077</v>
      </c>
      <c r="J6216">
        <f>_xlfn.BINOM.INV(BinomTrials,_xlfn.GAMMA.INV(Table3[[#This Row],[RV gamma]],GammaShape1,GammaRate1)/BinomTrials,Table3[[#This Row],[RV binom]])</f>
        <v>4</v>
      </c>
      <c r="K6216" s="1">
        <f>Table3[[#This Row],[Risk 1 Simulated occurences]]*_xlfn.LOGNORM.INV(Table3[[#This Row],[RV lognorm]],(LN(ImpLow1)+LN(ImpUp1))/2,(LN(ImpUp1)-LN(ImpLow1))/3.29)</f>
        <v>57878.365446283686</v>
      </c>
      <c r="L6216">
        <f>_xlfn.BINOM.INV(BinomTrials,_xlfn.GAMMA.INV(Table3[[#This Row],[RV gamma]],GammaShape2,GammaRate2)/BinomTrials,Table3[[#This Row],[RV binom]])</f>
        <v>2</v>
      </c>
      <c r="M6216" s="1">
        <f>Table3[[#This Row],[Risk 2 simulated occurences]]*_xlfn.LOGNORM.INV(Table3[[#This Row],[RV lognorm]],(LN(ImpLow2)+LN(ImpUp2))/2,(LN(ImpUp2)-LN(ImpLow2))/3.29)</f>
        <v>2893918.2723141853</v>
      </c>
    </row>
    <row r="6217" spans="7:13">
      <c r="G6217">
        <v>0.8334465966715694</v>
      </c>
      <c r="H6217">
        <v>0.47723966719454136</v>
      </c>
      <c r="I6217">
        <v>0.12103273771751334</v>
      </c>
      <c r="J6217">
        <f>_xlfn.BINOM.INV(BinomTrials,_xlfn.GAMMA.INV(Table3[[#This Row],[RV gamma]],GammaShape1,GammaRate1)/BinomTrials,Table3[[#This Row],[RV binom]])</f>
        <v>0</v>
      </c>
      <c r="K6217" s="1">
        <f>Table3[[#This Row],[Risk 1 Simulated occurences]]*_xlfn.LOGNORM.INV(Table3[[#This Row],[RV lognorm]],(LN(ImpLow1)+LN(ImpUp1))/2,(LN(ImpUp1)-LN(ImpLow1))/3.29)</f>
        <v>0</v>
      </c>
      <c r="L6217">
        <f>_xlfn.BINOM.INV(BinomTrials,_xlfn.GAMMA.INV(Table3[[#This Row],[RV gamma]],GammaShape2,GammaRate2)/BinomTrials,Table3[[#This Row],[RV binom]])</f>
        <v>0</v>
      </c>
      <c r="M6217" s="1">
        <f>Table3[[#This Row],[Risk 2 simulated occurences]]*_xlfn.LOGNORM.INV(Table3[[#This Row],[RV lognorm]],(LN(ImpLow2)+LN(ImpUp2))/2,(LN(ImpUp2)-LN(ImpLow2))/3.29)</f>
        <v>0</v>
      </c>
    </row>
    <row r="6218" spans="7:13">
      <c r="G6218">
        <v>0.73695025906756062</v>
      </c>
      <c r="H6218">
        <v>0.96708653865712069</v>
      </c>
      <c r="I6218">
        <v>0.1972228182466807</v>
      </c>
      <c r="J6218">
        <f>_xlfn.BINOM.INV(BinomTrials,_xlfn.GAMMA.INV(Table3[[#This Row],[RV gamma]],GammaShape1,GammaRate1)/BinomTrials,Table3[[#This Row],[RV binom]])</f>
        <v>2</v>
      </c>
      <c r="K6218" s="1">
        <f>Table3[[#This Row],[Risk 1 Simulated occurences]]*_xlfn.LOGNORM.INV(Table3[[#This Row],[RV lognorm]],(LN(ImpLow1)+LN(ImpUp1))/2,(LN(ImpUp1)-LN(ImpLow1))/3.29)</f>
        <v>34848.991129544876</v>
      </c>
      <c r="L6218">
        <f>_xlfn.BINOM.INV(BinomTrials,_xlfn.GAMMA.INV(Table3[[#This Row],[RV gamma]],GammaShape2,GammaRate2)/BinomTrials,Table3[[#This Row],[RV binom]])</f>
        <v>1</v>
      </c>
      <c r="M6218" s="1">
        <f>Table3[[#This Row],[Risk 2 simulated occurences]]*_xlfn.LOGNORM.INV(Table3[[#This Row],[RV lognorm]],(LN(ImpLow2)+LN(ImpUp2))/2,(LN(ImpUp2)-LN(ImpLow2))/3.29)</f>
        <v>1742449.5564772447</v>
      </c>
    </row>
    <row r="6219" spans="7:13">
      <c r="G6219">
        <v>0.92300414849212586</v>
      </c>
      <c r="H6219">
        <v>0.82345521022726553</v>
      </c>
      <c r="I6219">
        <v>0.72390627196240531</v>
      </c>
      <c r="J6219">
        <f>_xlfn.BINOM.INV(BinomTrials,_xlfn.GAMMA.INV(Table3[[#This Row],[RV gamma]],GammaShape1,GammaRate1)/BinomTrials,Table3[[#This Row],[RV binom]])</f>
        <v>1</v>
      </c>
      <c r="K6219" s="1">
        <f>Table3[[#This Row],[Risk 1 Simulated occurences]]*_xlfn.LOGNORM.INV(Table3[[#This Row],[RV lognorm]],(LN(ImpLow1)+LN(ImpUp1))/2,(LN(ImpUp1)-LN(ImpLow1))/3.29)</f>
        <v>47939.629410931899</v>
      </c>
      <c r="L6219">
        <f>_xlfn.BINOM.INV(BinomTrials,_xlfn.GAMMA.INV(Table3[[#This Row],[RV gamma]],GammaShape2,GammaRate2)/BinomTrials,Table3[[#This Row],[RV binom]])</f>
        <v>1</v>
      </c>
      <c r="M6219" s="1">
        <f>Table3[[#This Row],[Risk 2 simulated occurences]]*_xlfn.LOGNORM.INV(Table3[[#This Row],[RV lognorm]],(LN(ImpLow2)+LN(ImpUp2))/2,(LN(ImpUp2)-LN(ImpLow2))/3.29)</f>
        <v>4793962.9410931924</v>
      </c>
    </row>
    <row r="6220" spans="7:13">
      <c r="G6220">
        <v>0.93072370715938679</v>
      </c>
      <c r="H6220">
        <v>0.81171828965270809</v>
      </c>
      <c r="I6220">
        <v>0.69271287214602939</v>
      </c>
      <c r="J6220">
        <f>_xlfn.BINOM.INV(BinomTrials,_xlfn.GAMMA.INV(Table3[[#This Row],[RV gamma]],GammaShape1,GammaRate1)/BinomTrials,Table3[[#This Row],[RV binom]])</f>
        <v>1</v>
      </c>
      <c r="K6220" s="1">
        <f>Table3[[#This Row],[Risk 1 Simulated occurences]]*_xlfn.LOGNORM.INV(Table3[[#This Row],[RV lognorm]],(LN(ImpLow1)+LN(ImpUp1))/2,(LN(ImpUp1)-LN(ImpLow1))/3.29)</f>
        <v>44983.803460616407</v>
      </c>
      <c r="L6220">
        <f>_xlfn.BINOM.INV(BinomTrials,_xlfn.GAMMA.INV(Table3[[#This Row],[RV gamma]],GammaShape2,GammaRate2)/BinomTrials,Table3[[#This Row],[RV binom]])</f>
        <v>1</v>
      </c>
      <c r="M6220" s="1">
        <f>Table3[[#This Row],[Risk 2 simulated occurences]]*_xlfn.LOGNORM.INV(Table3[[#This Row],[RV lognorm]],(LN(ImpLow2)+LN(ImpUp2))/2,(LN(ImpUp2)-LN(ImpLow2))/3.29)</f>
        <v>4498380.3460616507</v>
      </c>
    </row>
    <row r="6221" spans="7:13">
      <c r="G6221">
        <v>0.673346227814139</v>
      </c>
      <c r="H6221">
        <v>0.54929419306539662</v>
      </c>
      <c r="I6221">
        <v>0.42524215831665424</v>
      </c>
      <c r="J6221">
        <f>_xlfn.BINOM.INV(BinomTrials,_xlfn.GAMMA.INV(Table3[[#This Row],[RV gamma]],GammaShape1,GammaRate1)/BinomTrials,Table3[[#This Row],[RV binom]])</f>
        <v>0</v>
      </c>
      <c r="K6221" s="1">
        <f>Table3[[#This Row],[Risk 1 Simulated occurences]]*_xlfn.LOGNORM.INV(Table3[[#This Row],[RV lognorm]],(LN(ImpLow1)+LN(ImpUp1))/2,(LN(ImpUp1)-LN(ImpLow1))/3.29)</f>
        <v>0</v>
      </c>
      <c r="L6221">
        <f>_xlfn.BINOM.INV(BinomTrials,_xlfn.GAMMA.INV(Table3[[#This Row],[RV gamma]],GammaShape2,GammaRate2)/BinomTrials,Table3[[#This Row],[RV binom]])</f>
        <v>0</v>
      </c>
      <c r="M6221" s="1">
        <f>Table3[[#This Row],[Risk 2 simulated occurences]]*_xlfn.LOGNORM.INV(Table3[[#This Row],[RV lognorm]],(LN(ImpLow2)+LN(ImpUp2))/2,(LN(ImpUp2)-LN(ImpLow2))/3.29)</f>
        <v>0</v>
      </c>
    </row>
    <row r="6222" spans="7:13">
      <c r="G6222">
        <v>0.93005087223371996</v>
      </c>
      <c r="H6222">
        <v>0.98750285012065564</v>
      </c>
      <c r="I6222">
        <v>4.495482800759134E-2</v>
      </c>
      <c r="J6222">
        <f>_xlfn.BINOM.INV(BinomTrials,_xlfn.GAMMA.INV(Table3[[#This Row],[RV gamma]],GammaShape1,GammaRate1)/BinomTrials,Table3[[#This Row],[RV binom]])</f>
        <v>3</v>
      </c>
      <c r="K6222" s="1">
        <f>Table3[[#This Row],[Risk 1 Simulated occurences]]*_xlfn.LOGNORM.INV(Table3[[#This Row],[RV lognorm]],(LN(ImpLow1)+LN(ImpUp1))/2,(LN(ImpUp1)-LN(ImpLow1))/3.29)</f>
        <v>28950.62146197581</v>
      </c>
      <c r="L6222">
        <f>_xlfn.BINOM.INV(BinomTrials,_xlfn.GAMMA.INV(Table3[[#This Row],[RV gamma]],GammaShape2,GammaRate2)/BinomTrials,Table3[[#This Row],[RV binom]])</f>
        <v>2</v>
      </c>
      <c r="M6222" s="1">
        <f>Table3[[#This Row],[Risk 2 simulated occurences]]*_xlfn.LOGNORM.INV(Table3[[#This Row],[RV lognorm]],(LN(ImpLow2)+LN(ImpUp2))/2,(LN(ImpUp2)-LN(ImpLow2))/3.29)</f>
        <v>1930041.4307983881</v>
      </c>
    </row>
    <row r="6223" spans="7:13">
      <c r="G6223">
        <v>0.36500963213155496</v>
      </c>
      <c r="H6223">
        <v>0.96040197785962467</v>
      </c>
      <c r="I6223">
        <v>0.55579432358769432</v>
      </c>
      <c r="J6223">
        <f>_xlfn.BINOM.INV(BinomTrials,_xlfn.GAMMA.INV(Table3[[#This Row],[RV gamma]],GammaShape1,GammaRate1)/BinomTrials,Table3[[#This Row],[RV binom]])</f>
        <v>2</v>
      </c>
      <c r="K6223" s="1">
        <f>Table3[[#This Row],[Risk 1 Simulated occurences]]*_xlfn.LOGNORM.INV(Table3[[#This Row],[RV lognorm]],(LN(ImpLow1)+LN(ImpUp1))/2,(LN(ImpUp1)-LN(ImpLow1))/3.29)</f>
        <v>69771.625280547276</v>
      </c>
      <c r="L6223">
        <f>_xlfn.BINOM.INV(BinomTrials,_xlfn.GAMMA.INV(Table3[[#This Row],[RV gamma]],GammaShape2,GammaRate2)/BinomTrials,Table3[[#This Row],[RV binom]])</f>
        <v>1</v>
      </c>
      <c r="M6223" s="1">
        <f>Table3[[#This Row],[Risk 2 simulated occurences]]*_xlfn.LOGNORM.INV(Table3[[#This Row],[RV lognorm]],(LN(ImpLow2)+LN(ImpUp2))/2,(LN(ImpUp2)-LN(ImpLow2))/3.29)</f>
        <v>3488581.264027365</v>
      </c>
    </row>
    <row r="6224" spans="7:13">
      <c r="G6224">
        <v>0.71688723504398355</v>
      </c>
      <c r="H6224">
        <v>0.47604188671151265</v>
      </c>
      <c r="I6224">
        <v>0.23519653837904173</v>
      </c>
      <c r="J6224">
        <f>_xlfn.BINOM.INV(BinomTrials,_xlfn.GAMMA.INV(Table3[[#This Row],[RV gamma]],GammaShape1,GammaRate1)/BinomTrials,Table3[[#This Row],[RV binom]])</f>
        <v>0</v>
      </c>
      <c r="K6224" s="1">
        <f>Table3[[#This Row],[Risk 1 Simulated occurences]]*_xlfn.LOGNORM.INV(Table3[[#This Row],[RV lognorm]],(LN(ImpLow1)+LN(ImpUp1))/2,(LN(ImpUp1)-LN(ImpLow1))/3.29)</f>
        <v>0</v>
      </c>
      <c r="L6224">
        <f>_xlfn.BINOM.INV(BinomTrials,_xlfn.GAMMA.INV(Table3[[#This Row],[RV gamma]],GammaShape2,GammaRate2)/BinomTrials,Table3[[#This Row],[RV binom]])</f>
        <v>0</v>
      </c>
      <c r="M6224" s="1">
        <f>Table3[[#This Row],[Risk 2 simulated occurences]]*_xlfn.LOGNORM.INV(Table3[[#This Row],[RV lognorm]],(LN(ImpLow2)+LN(ImpUp2))/2,(LN(ImpUp2)-LN(ImpLow2))/3.29)</f>
        <v>0</v>
      </c>
    </row>
    <row r="6225" spans="7:13">
      <c r="G6225">
        <v>0.72375938423152986</v>
      </c>
      <c r="H6225">
        <v>0.83598996039293239</v>
      </c>
      <c r="I6225">
        <v>0.94822053655433491</v>
      </c>
      <c r="J6225">
        <f>_xlfn.BINOM.INV(BinomTrials,_xlfn.GAMMA.INV(Table3[[#This Row],[RV gamma]],GammaShape1,GammaRate1)/BinomTrials,Table3[[#This Row],[RV binom]])</f>
        <v>1</v>
      </c>
      <c r="K6225" s="1">
        <f>Table3[[#This Row],[Risk 1 Simulated occurences]]*_xlfn.LOGNORM.INV(Table3[[#This Row],[RV lognorm]],(LN(ImpLow1)+LN(ImpUp1))/2,(LN(ImpUp1)-LN(ImpLow1))/3.29)</f>
        <v>98806.163434473041</v>
      </c>
      <c r="L6225">
        <f>_xlfn.BINOM.INV(BinomTrials,_xlfn.GAMMA.INV(Table3[[#This Row],[RV gamma]],GammaShape2,GammaRate2)/BinomTrials,Table3[[#This Row],[RV binom]])</f>
        <v>1</v>
      </c>
      <c r="M6225" s="1">
        <f>Table3[[#This Row],[Risk 2 simulated occurences]]*_xlfn.LOGNORM.INV(Table3[[#This Row],[RV lognorm]],(LN(ImpLow2)+LN(ImpUp2))/2,(LN(ImpUp2)-LN(ImpLow2))/3.29)</f>
        <v>9880616.3434473258</v>
      </c>
    </row>
    <row r="6226" spans="7:13">
      <c r="G6226">
        <v>0.22397077932207415</v>
      </c>
      <c r="H6226">
        <v>0.48326432401466385</v>
      </c>
      <c r="I6226">
        <v>0.74255786870725349</v>
      </c>
      <c r="J6226">
        <f>_xlfn.BINOM.INV(BinomTrials,_xlfn.GAMMA.INV(Table3[[#This Row],[RV gamma]],GammaShape1,GammaRate1)/BinomTrials,Table3[[#This Row],[RV binom]])</f>
        <v>0</v>
      </c>
      <c r="K6226" s="1">
        <f>Table3[[#This Row],[Risk 1 Simulated occurences]]*_xlfn.LOGNORM.INV(Table3[[#This Row],[RV lognorm]],(LN(ImpLow1)+LN(ImpUp1))/2,(LN(ImpUp1)-LN(ImpLow1))/3.29)</f>
        <v>0</v>
      </c>
      <c r="L6226">
        <f>_xlfn.BINOM.INV(BinomTrials,_xlfn.GAMMA.INV(Table3[[#This Row],[RV gamma]],GammaShape2,GammaRate2)/BinomTrials,Table3[[#This Row],[RV binom]])</f>
        <v>0</v>
      </c>
      <c r="M6226" s="1">
        <f>Table3[[#This Row],[Risk 2 simulated occurences]]*_xlfn.LOGNORM.INV(Table3[[#This Row],[RV lognorm]],(LN(ImpLow2)+LN(ImpUp2))/2,(LN(ImpUp2)-LN(ImpLow2))/3.29)</f>
        <v>0</v>
      </c>
    </row>
    <row r="6227" spans="7:13">
      <c r="G6227">
        <v>0.27688806610037014</v>
      </c>
      <c r="H6227">
        <v>0.22349371445527938</v>
      </c>
      <c r="I6227">
        <v>0.17009936281018861</v>
      </c>
      <c r="J6227">
        <f>_xlfn.BINOM.INV(BinomTrials,_xlfn.GAMMA.INV(Table3[[#This Row],[RV gamma]],GammaShape1,GammaRate1)/BinomTrials,Table3[[#This Row],[RV binom]])</f>
        <v>0</v>
      </c>
      <c r="K6227" s="1">
        <f>Table3[[#This Row],[Risk 1 Simulated occurences]]*_xlfn.LOGNORM.INV(Table3[[#This Row],[RV lognorm]],(LN(ImpLow1)+LN(ImpUp1))/2,(LN(ImpUp1)-LN(ImpLow1))/3.29)</f>
        <v>0</v>
      </c>
      <c r="L6227">
        <f>_xlfn.BINOM.INV(BinomTrials,_xlfn.GAMMA.INV(Table3[[#This Row],[RV gamma]],GammaShape2,GammaRate2)/BinomTrials,Table3[[#This Row],[RV binom]])</f>
        <v>0</v>
      </c>
      <c r="M6227" s="1">
        <f>Table3[[#This Row],[Risk 2 simulated occurences]]*_xlfn.LOGNORM.INV(Table3[[#This Row],[RV lognorm]],(LN(ImpLow2)+LN(ImpUp2))/2,(LN(ImpUp2)-LN(ImpLow2))/3.29)</f>
        <v>0</v>
      </c>
    </row>
    <row r="6228" spans="7:13">
      <c r="G6228">
        <v>0.65772694892144157</v>
      </c>
      <c r="H6228">
        <v>0.25885884988068547</v>
      </c>
      <c r="I6228">
        <v>0.85999075083992949</v>
      </c>
      <c r="J6228">
        <f>_xlfn.BINOM.INV(BinomTrials,_xlfn.GAMMA.INV(Table3[[#This Row],[RV gamma]],GammaShape1,GammaRate1)/BinomTrials,Table3[[#This Row],[RV binom]])</f>
        <v>0</v>
      </c>
      <c r="K6228" s="1">
        <f>Table3[[#This Row],[Risk 1 Simulated occurences]]*_xlfn.LOGNORM.INV(Table3[[#This Row],[RV lognorm]],(LN(ImpLow1)+LN(ImpUp1))/2,(LN(ImpUp1)-LN(ImpLow1))/3.29)</f>
        <v>0</v>
      </c>
      <c r="L6228">
        <f>_xlfn.BINOM.INV(BinomTrials,_xlfn.GAMMA.INV(Table3[[#This Row],[RV gamma]],GammaShape2,GammaRate2)/BinomTrials,Table3[[#This Row],[RV binom]])</f>
        <v>0</v>
      </c>
      <c r="M6228" s="1">
        <f>Table3[[#This Row],[Risk 2 simulated occurences]]*_xlfn.LOGNORM.INV(Table3[[#This Row],[RV lognorm]],(LN(ImpLow2)+LN(ImpUp2))/2,(LN(ImpUp2)-LN(ImpLow2))/3.29)</f>
        <v>0</v>
      </c>
    </row>
    <row r="6229" spans="7:13">
      <c r="G6229">
        <v>0.41683052266800336</v>
      </c>
      <c r="H6229">
        <v>0.64068994468110141</v>
      </c>
      <c r="I6229">
        <v>0.86454936669419957</v>
      </c>
      <c r="J6229">
        <f>_xlfn.BINOM.INV(BinomTrials,_xlfn.GAMMA.INV(Table3[[#This Row],[RV gamma]],GammaShape1,GammaRate1)/BinomTrials,Table3[[#This Row],[RV binom]])</f>
        <v>1</v>
      </c>
      <c r="K6229" s="1">
        <f>Table3[[#This Row],[Risk 1 Simulated occurences]]*_xlfn.LOGNORM.INV(Table3[[#This Row],[RV lognorm]],(LN(ImpLow1)+LN(ImpUp1))/2,(LN(ImpUp1)-LN(ImpLow1))/3.29)</f>
        <v>68335.635379338986</v>
      </c>
      <c r="L6229">
        <f>_xlfn.BINOM.INV(BinomTrials,_xlfn.GAMMA.INV(Table3[[#This Row],[RV gamma]],GammaShape2,GammaRate2)/BinomTrials,Table3[[#This Row],[RV binom]])</f>
        <v>0</v>
      </c>
      <c r="M6229" s="1">
        <f>Table3[[#This Row],[Risk 2 simulated occurences]]*_xlfn.LOGNORM.INV(Table3[[#This Row],[RV lognorm]],(LN(ImpLow2)+LN(ImpUp2))/2,(LN(ImpUp2)-LN(ImpLow2))/3.29)</f>
        <v>0</v>
      </c>
    </row>
    <row r="6230" spans="7:13">
      <c r="G6230">
        <v>0.67059448113227005</v>
      </c>
      <c r="H6230">
        <v>7.5900255272118494E-2</v>
      </c>
      <c r="I6230">
        <v>0.48120602941196694</v>
      </c>
      <c r="J6230">
        <f>_xlfn.BINOM.INV(BinomTrials,_xlfn.GAMMA.INV(Table3[[#This Row],[RV gamma]],GammaShape1,GammaRate1)/BinomTrials,Table3[[#This Row],[RV binom]])</f>
        <v>0</v>
      </c>
      <c r="K6230" s="1">
        <f>Table3[[#This Row],[Risk 1 Simulated occurences]]*_xlfn.LOGNORM.INV(Table3[[#This Row],[RV lognorm]],(LN(ImpLow1)+LN(ImpUp1))/2,(LN(ImpUp1)-LN(ImpLow1))/3.29)</f>
        <v>0</v>
      </c>
      <c r="L6230">
        <f>_xlfn.BINOM.INV(BinomTrials,_xlfn.GAMMA.INV(Table3[[#This Row],[RV gamma]],GammaShape2,GammaRate2)/BinomTrials,Table3[[#This Row],[RV binom]])</f>
        <v>0</v>
      </c>
      <c r="M6230" s="1">
        <f>Table3[[#This Row],[Risk 2 simulated occurences]]*_xlfn.LOGNORM.INV(Table3[[#This Row],[RV lognorm]],(LN(ImpLow2)+LN(ImpUp2))/2,(LN(ImpUp2)-LN(ImpLow2))/3.29)</f>
        <v>0</v>
      </c>
    </row>
    <row r="6231" spans="7:13">
      <c r="G6231">
        <v>0.68144439006291535</v>
      </c>
      <c r="H6231">
        <v>0.6555903584955215</v>
      </c>
      <c r="I6231">
        <v>0.62973632692812775</v>
      </c>
      <c r="J6231">
        <f>_xlfn.BINOM.INV(BinomTrials,_xlfn.GAMMA.INV(Table3[[#This Row],[RV gamma]],GammaShape1,GammaRate1)/BinomTrials,Table3[[#This Row],[RV binom]])</f>
        <v>1</v>
      </c>
      <c r="K6231" s="1">
        <f>Table3[[#This Row],[Risk 1 Simulated occurences]]*_xlfn.LOGNORM.INV(Table3[[#This Row],[RV lognorm]],(LN(ImpLow1)+LN(ImpUp1))/2,(LN(ImpUp1)-LN(ImpLow1))/3.29)</f>
        <v>39870.808329118096</v>
      </c>
      <c r="L6231">
        <f>_xlfn.BINOM.INV(BinomTrials,_xlfn.GAMMA.INV(Table3[[#This Row],[RV gamma]],GammaShape2,GammaRate2)/BinomTrials,Table3[[#This Row],[RV binom]])</f>
        <v>0</v>
      </c>
      <c r="M6231" s="1">
        <f>Table3[[#This Row],[Risk 2 simulated occurences]]*_xlfn.LOGNORM.INV(Table3[[#This Row],[RV lognorm]],(LN(ImpLow2)+LN(ImpUp2))/2,(LN(ImpUp2)-LN(ImpLow2))/3.29)</f>
        <v>0</v>
      </c>
    </row>
    <row r="6232" spans="7:13">
      <c r="G6232">
        <v>3.5863787418167939E-2</v>
      </c>
      <c r="H6232">
        <v>0.50715523423028885</v>
      </c>
      <c r="I6232">
        <v>0.97844668104240984</v>
      </c>
      <c r="J6232">
        <f>_xlfn.BINOM.INV(BinomTrials,_xlfn.GAMMA.INV(Table3[[#This Row],[RV gamma]],GammaShape1,GammaRate1)/BinomTrials,Table3[[#This Row],[RV binom]])</f>
        <v>0</v>
      </c>
      <c r="K6232" s="1">
        <f>Table3[[#This Row],[Risk 1 Simulated occurences]]*_xlfn.LOGNORM.INV(Table3[[#This Row],[RV lognorm]],(LN(ImpLow1)+LN(ImpUp1))/2,(LN(ImpUp1)-LN(ImpLow1))/3.29)</f>
        <v>0</v>
      </c>
      <c r="L6232">
        <f>_xlfn.BINOM.INV(BinomTrials,_xlfn.GAMMA.INV(Table3[[#This Row],[RV gamma]],GammaShape2,GammaRate2)/BinomTrials,Table3[[#This Row],[RV binom]])</f>
        <v>0</v>
      </c>
      <c r="M6232" s="1">
        <f>Table3[[#This Row],[Risk 2 simulated occurences]]*_xlfn.LOGNORM.INV(Table3[[#This Row],[RV lognorm]],(LN(ImpLow2)+LN(ImpUp2))/2,(LN(ImpUp2)-LN(ImpLow2))/3.29)</f>
        <v>0</v>
      </c>
    </row>
    <row r="6233" spans="7:13">
      <c r="G6233">
        <v>0.76267513714855306</v>
      </c>
      <c r="H6233">
        <v>0.75802170846519135</v>
      </c>
      <c r="I6233">
        <v>0.75336827978182974</v>
      </c>
      <c r="J6233">
        <f>_xlfn.BINOM.INV(BinomTrials,_xlfn.GAMMA.INV(Table3[[#This Row],[RV gamma]],GammaShape1,GammaRate1)/BinomTrials,Table3[[#This Row],[RV binom]])</f>
        <v>1</v>
      </c>
      <c r="K6233" s="1">
        <f>Table3[[#This Row],[Risk 1 Simulated occurences]]*_xlfn.LOGNORM.INV(Table3[[#This Row],[RV lognorm]],(LN(ImpLow1)+LN(ImpUp1))/2,(LN(ImpUp1)-LN(ImpLow1))/3.29)</f>
        <v>51079.360827870303</v>
      </c>
      <c r="L6233">
        <f>_xlfn.BINOM.INV(BinomTrials,_xlfn.GAMMA.INV(Table3[[#This Row],[RV gamma]],GammaShape2,GammaRate2)/BinomTrials,Table3[[#This Row],[RV binom]])</f>
        <v>0</v>
      </c>
      <c r="M6233" s="1">
        <f>Table3[[#This Row],[Risk 2 simulated occurences]]*_xlfn.LOGNORM.INV(Table3[[#This Row],[RV lognorm]],(LN(ImpLow2)+LN(ImpUp2))/2,(LN(ImpUp2)-LN(ImpLow2))/3.29)</f>
        <v>0</v>
      </c>
    </row>
    <row r="6234" spans="7:13">
      <c r="G6234">
        <v>0.28103005573201462</v>
      </c>
      <c r="H6234">
        <v>7.0854174471858045E-2</v>
      </c>
      <c r="I6234">
        <v>0.86067829321170142</v>
      </c>
      <c r="J6234">
        <f>_xlfn.BINOM.INV(BinomTrials,_xlfn.GAMMA.INV(Table3[[#This Row],[RV gamma]],GammaShape1,GammaRate1)/BinomTrials,Table3[[#This Row],[RV binom]])</f>
        <v>0</v>
      </c>
      <c r="K6234" s="1">
        <f>Table3[[#This Row],[Risk 1 Simulated occurences]]*_xlfn.LOGNORM.INV(Table3[[#This Row],[RV lognorm]],(LN(ImpLow1)+LN(ImpUp1))/2,(LN(ImpUp1)-LN(ImpLow1))/3.29)</f>
        <v>0</v>
      </c>
      <c r="L6234">
        <f>_xlfn.BINOM.INV(BinomTrials,_xlfn.GAMMA.INV(Table3[[#This Row],[RV gamma]],GammaShape2,GammaRate2)/BinomTrials,Table3[[#This Row],[RV binom]])</f>
        <v>0</v>
      </c>
      <c r="M6234" s="1">
        <f>Table3[[#This Row],[Risk 2 simulated occurences]]*_xlfn.LOGNORM.INV(Table3[[#This Row],[RV lognorm]],(LN(ImpLow2)+LN(ImpUp2))/2,(LN(ImpUp2)-LN(ImpLow2))/3.29)</f>
        <v>0</v>
      </c>
    </row>
    <row r="6235" spans="7:13">
      <c r="G6235">
        <v>0.2721466879696337</v>
      </c>
      <c r="H6235">
        <v>0.84611034851805789</v>
      </c>
      <c r="I6235">
        <v>0.42007400906648207</v>
      </c>
      <c r="J6235">
        <f>_xlfn.BINOM.INV(BinomTrials,_xlfn.GAMMA.INV(Table3[[#This Row],[RV gamma]],GammaShape1,GammaRate1)/BinomTrials,Table3[[#This Row],[RV binom]])</f>
        <v>1</v>
      </c>
      <c r="K6235" s="1">
        <f>Table3[[#This Row],[Risk 1 Simulated occurences]]*_xlfn.LOGNORM.INV(Table3[[#This Row],[RV lognorm]],(LN(ImpLow1)+LN(ImpUp1))/2,(LN(ImpUp1)-LN(ImpLow1))/3.29)</f>
        <v>27459.444529492153</v>
      </c>
      <c r="L6235">
        <f>_xlfn.BINOM.INV(BinomTrials,_xlfn.GAMMA.INV(Table3[[#This Row],[RV gamma]],GammaShape2,GammaRate2)/BinomTrials,Table3[[#This Row],[RV binom]])</f>
        <v>0</v>
      </c>
      <c r="M6235" s="1">
        <f>Table3[[#This Row],[Risk 2 simulated occurences]]*_xlfn.LOGNORM.INV(Table3[[#This Row],[RV lognorm]],(LN(ImpLow2)+LN(ImpUp2))/2,(LN(ImpUp2)-LN(ImpLow2))/3.29)</f>
        <v>0</v>
      </c>
    </row>
    <row r="6236" spans="7:13">
      <c r="G6236">
        <v>0.96938470563356982</v>
      </c>
      <c r="H6236">
        <v>0.57662754299893393</v>
      </c>
      <c r="I6236">
        <v>0.18387038036429806</v>
      </c>
      <c r="J6236">
        <f>_xlfn.BINOM.INV(BinomTrials,_xlfn.GAMMA.INV(Table3[[#This Row],[RV gamma]],GammaShape1,GammaRate1)/BinomTrials,Table3[[#This Row],[RV binom]])</f>
        <v>1</v>
      </c>
      <c r="K6236" s="1">
        <f>Table3[[#This Row],[Risk 1 Simulated occurences]]*_xlfn.LOGNORM.INV(Table3[[#This Row],[RV lognorm]],(LN(ImpLow1)+LN(ImpUp1))/2,(LN(ImpUp1)-LN(ImpLow1))/3.29)</f>
        <v>16835.536169935236</v>
      </c>
      <c r="L6236">
        <f>_xlfn.BINOM.INV(BinomTrials,_xlfn.GAMMA.INV(Table3[[#This Row],[RV gamma]],GammaShape2,GammaRate2)/BinomTrials,Table3[[#This Row],[RV binom]])</f>
        <v>0</v>
      </c>
      <c r="M6236" s="1">
        <f>Table3[[#This Row],[Risk 2 simulated occurences]]*_xlfn.LOGNORM.INV(Table3[[#This Row],[RV lognorm]],(LN(ImpLow2)+LN(ImpUp2))/2,(LN(ImpUp2)-LN(ImpLow2))/3.29)</f>
        <v>0</v>
      </c>
    </row>
    <row r="6237" spans="7:13">
      <c r="G6237">
        <v>0.44874758340825682</v>
      </c>
      <c r="H6237">
        <v>0.37911518308292852</v>
      </c>
      <c r="I6237">
        <v>0.30948278275760022</v>
      </c>
      <c r="J6237">
        <f>_xlfn.BINOM.INV(BinomTrials,_xlfn.GAMMA.INV(Table3[[#This Row],[RV gamma]],GammaShape1,GammaRate1)/BinomTrials,Table3[[#This Row],[RV binom]])</f>
        <v>0</v>
      </c>
      <c r="K6237" s="1">
        <f>Table3[[#This Row],[Risk 1 Simulated occurences]]*_xlfn.LOGNORM.INV(Table3[[#This Row],[RV lognorm]],(LN(ImpLow1)+LN(ImpUp1))/2,(LN(ImpUp1)-LN(ImpLow1))/3.29)</f>
        <v>0</v>
      </c>
      <c r="L6237">
        <f>_xlfn.BINOM.INV(BinomTrials,_xlfn.GAMMA.INV(Table3[[#This Row],[RV gamma]],GammaShape2,GammaRate2)/BinomTrials,Table3[[#This Row],[RV binom]])</f>
        <v>0</v>
      </c>
      <c r="M6237" s="1">
        <f>Table3[[#This Row],[Risk 2 simulated occurences]]*_xlfn.LOGNORM.INV(Table3[[#This Row],[RV lognorm]],(LN(ImpLow2)+LN(ImpUp2))/2,(LN(ImpUp2)-LN(ImpLow2))/3.29)</f>
        <v>0</v>
      </c>
    </row>
    <row r="6238" spans="7:13">
      <c r="G6238">
        <v>0.10063434257201587</v>
      </c>
      <c r="H6238">
        <v>0.78888207477931027</v>
      </c>
      <c r="I6238">
        <v>0.47712980698660473</v>
      </c>
      <c r="J6238">
        <f>_xlfn.BINOM.INV(BinomTrials,_xlfn.GAMMA.INV(Table3[[#This Row],[RV gamma]],GammaShape1,GammaRate1)/BinomTrials,Table3[[#This Row],[RV binom]])</f>
        <v>1</v>
      </c>
      <c r="K6238" s="1">
        <f>Table3[[#This Row],[Risk 1 Simulated occurences]]*_xlfn.LOGNORM.INV(Table3[[#This Row],[RV lognorm]],(LN(ImpLow1)+LN(ImpUp1))/2,(LN(ImpUp1)-LN(ImpLow1))/3.29)</f>
        <v>30378.463416626728</v>
      </c>
      <c r="L6238">
        <f>_xlfn.BINOM.INV(BinomTrials,_xlfn.GAMMA.INV(Table3[[#This Row],[RV gamma]],GammaShape2,GammaRate2)/BinomTrials,Table3[[#This Row],[RV binom]])</f>
        <v>0</v>
      </c>
      <c r="M6238" s="1">
        <f>Table3[[#This Row],[Risk 2 simulated occurences]]*_xlfn.LOGNORM.INV(Table3[[#This Row],[RV lognorm]],(LN(ImpLow2)+LN(ImpUp2))/2,(LN(ImpUp2)-LN(ImpLow2))/3.29)</f>
        <v>0</v>
      </c>
    </row>
    <row r="6239" spans="7:13">
      <c r="G6239">
        <v>0.361395607870722</v>
      </c>
      <c r="H6239">
        <v>0.7410308158681872</v>
      </c>
      <c r="I6239">
        <v>0.12066602386565228</v>
      </c>
      <c r="J6239">
        <f>_xlfn.BINOM.INV(BinomTrials,_xlfn.GAMMA.INV(Table3[[#This Row],[RV gamma]],GammaShape1,GammaRate1)/BinomTrials,Table3[[#This Row],[RV binom]])</f>
        <v>1</v>
      </c>
      <c r="K6239" s="1">
        <f>Table3[[#This Row],[Risk 1 Simulated occurences]]*_xlfn.LOGNORM.INV(Table3[[#This Row],[RV lognorm]],(LN(ImpLow1)+LN(ImpUp1))/2,(LN(ImpUp1)-LN(ImpLow1))/3.29)</f>
        <v>13927.43609573096</v>
      </c>
      <c r="L6239">
        <f>_xlfn.BINOM.INV(BinomTrials,_xlfn.GAMMA.INV(Table3[[#This Row],[RV gamma]],GammaShape2,GammaRate2)/BinomTrials,Table3[[#This Row],[RV binom]])</f>
        <v>0</v>
      </c>
      <c r="M6239" s="1">
        <f>Table3[[#This Row],[Risk 2 simulated occurences]]*_xlfn.LOGNORM.INV(Table3[[#This Row],[RV lognorm]],(LN(ImpLow2)+LN(ImpUp2))/2,(LN(ImpUp2)-LN(ImpLow2))/3.29)</f>
        <v>0</v>
      </c>
    </row>
    <row r="6240" spans="7:13">
      <c r="G6240">
        <v>0.97598148322477074</v>
      </c>
      <c r="H6240">
        <v>0.50492229662133492</v>
      </c>
      <c r="I6240">
        <v>3.386311001789901E-2</v>
      </c>
      <c r="J6240">
        <f>_xlfn.BINOM.INV(BinomTrials,_xlfn.GAMMA.INV(Table3[[#This Row],[RV gamma]],GammaShape1,GammaRate1)/BinomTrials,Table3[[#This Row],[RV binom]])</f>
        <v>1</v>
      </c>
      <c r="K6240" s="1">
        <f>Table3[[#This Row],[Risk 1 Simulated occurences]]*_xlfn.LOGNORM.INV(Table3[[#This Row],[RV lognorm]],(LN(ImpLow1)+LN(ImpUp1))/2,(LN(ImpUp1)-LN(ImpLow1))/3.29)</f>
        <v>8805.1004324313708</v>
      </c>
      <c r="L6240">
        <f>_xlfn.BINOM.INV(BinomTrials,_xlfn.GAMMA.INV(Table3[[#This Row],[RV gamma]],GammaShape2,GammaRate2)/BinomTrials,Table3[[#This Row],[RV binom]])</f>
        <v>0</v>
      </c>
      <c r="M6240" s="1">
        <f>Table3[[#This Row],[Risk 2 simulated occurences]]*_xlfn.LOGNORM.INV(Table3[[#This Row],[RV lognorm]],(LN(ImpLow2)+LN(ImpUp2))/2,(LN(ImpUp2)-LN(ImpLow2))/3.29)</f>
        <v>0</v>
      </c>
    </row>
    <row r="6241" spans="7:13">
      <c r="G6241">
        <v>0.32078855872190953</v>
      </c>
      <c r="H6241">
        <v>0.22903931477528033</v>
      </c>
      <c r="I6241">
        <v>0.13729007082865111</v>
      </c>
      <c r="J6241">
        <f>_xlfn.BINOM.INV(BinomTrials,_xlfn.GAMMA.INV(Table3[[#This Row],[RV gamma]],GammaShape1,GammaRate1)/BinomTrials,Table3[[#This Row],[RV binom]])</f>
        <v>0</v>
      </c>
      <c r="K6241" s="1">
        <f>Table3[[#This Row],[Risk 1 Simulated occurences]]*_xlfn.LOGNORM.INV(Table3[[#This Row],[RV lognorm]],(LN(ImpLow1)+LN(ImpUp1))/2,(LN(ImpUp1)-LN(ImpLow1))/3.29)</f>
        <v>0</v>
      </c>
      <c r="L6241">
        <f>_xlfn.BINOM.INV(BinomTrials,_xlfn.GAMMA.INV(Table3[[#This Row],[RV gamma]],GammaShape2,GammaRate2)/BinomTrials,Table3[[#This Row],[RV binom]])</f>
        <v>0</v>
      </c>
      <c r="M6241" s="1">
        <f>Table3[[#This Row],[Risk 2 simulated occurences]]*_xlfn.LOGNORM.INV(Table3[[#This Row],[RV lognorm]],(LN(ImpLow2)+LN(ImpUp2))/2,(LN(ImpUp2)-LN(ImpLow2))/3.29)</f>
        <v>0</v>
      </c>
    </row>
    <row r="6242" spans="7:13">
      <c r="G6242">
        <v>0.49330643913396932</v>
      </c>
      <c r="H6242">
        <v>0.46376342813659621</v>
      </c>
      <c r="I6242">
        <v>0.43422041713922305</v>
      </c>
      <c r="J6242">
        <f>_xlfn.BINOM.INV(BinomTrials,_xlfn.GAMMA.INV(Table3[[#This Row],[RV gamma]],GammaShape1,GammaRate1)/BinomTrials,Table3[[#This Row],[RV binom]])</f>
        <v>0</v>
      </c>
      <c r="K6242" s="1">
        <f>Table3[[#This Row],[Risk 1 Simulated occurences]]*_xlfn.LOGNORM.INV(Table3[[#This Row],[RV lognorm]],(LN(ImpLow1)+LN(ImpUp1))/2,(LN(ImpUp1)-LN(ImpLow1))/3.29)</f>
        <v>0</v>
      </c>
      <c r="L6242">
        <f>_xlfn.BINOM.INV(BinomTrials,_xlfn.GAMMA.INV(Table3[[#This Row],[RV gamma]],GammaShape2,GammaRate2)/BinomTrials,Table3[[#This Row],[RV binom]])</f>
        <v>0</v>
      </c>
      <c r="M6242" s="1">
        <f>Table3[[#This Row],[Risk 2 simulated occurences]]*_xlfn.LOGNORM.INV(Table3[[#This Row],[RV lognorm]],(LN(ImpLow2)+LN(ImpUp2))/2,(LN(ImpUp2)-LN(ImpLow2))/3.29)</f>
        <v>0</v>
      </c>
    </row>
    <row r="6243" spans="7:13">
      <c r="G6243">
        <v>1.3225246226985588E-3</v>
      </c>
      <c r="H6243">
        <v>0.47193669177216324</v>
      </c>
      <c r="I6243">
        <v>0.94255085892162793</v>
      </c>
      <c r="J6243">
        <f>_xlfn.BINOM.INV(BinomTrials,_xlfn.GAMMA.INV(Table3[[#This Row],[RV gamma]],GammaShape1,GammaRate1)/BinomTrials,Table3[[#This Row],[RV binom]])</f>
        <v>0</v>
      </c>
      <c r="K6243" s="1">
        <f>Table3[[#This Row],[Risk 1 Simulated occurences]]*_xlfn.LOGNORM.INV(Table3[[#This Row],[RV lognorm]],(LN(ImpLow1)+LN(ImpUp1))/2,(LN(ImpUp1)-LN(ImpLow1))/3.29)</f>
        <v>0</v>
      </c>
      <c r="L6243">
        <f>_xlfn.BINOM.INV(BinomTrials,_xlfn.GAMMA.INV(Table3[[#This Row],[RV gamma]],GammaShape2,GammaRate2)/BinomTrials,Table3[[#This Row],[RV binom]])</f>
        <v>0</v>
      </c>
      <c r="M6243" s="1">
        <f>Table3[[#This Row],[Risk 2 simulated occurences]]*_xlfn.LOGNORM.INV(Table3[[#This Row],[RV lognorm]],(LN(ImpLow2)+LN(ImpUp2))/2,(LN(ImpUp2)-LN(ImpLow2))/3.29)</f>
        <v>0</v>
      </c>
    </row>
    <row r="6244" spans="7:13">
      <c r="G6244">
        <v>0.22767133369467749</v>
      </c>
      <c r="H6244">
        <v>0.83997861474751434</v>
      </c>
      <c r="I6244">
        <v>0.45228589580035111</v>
      </c>
      <c r="J6244">
        <f>_xlfn.BINOM.INV(BinomTrials,_xlfn.GAMMA.INV(Table3[[#This Row],[RV gamma]],GammaShape1,GammaRate1)/BinomTrials,Table3[[#This Row],[RV binom]])</f>
        <v>1</v>
      </c>
      <c r="K6244" s="1">
        <f>Table3[[#This Row],[Risk 1 Simulated occurences]]*_xlfn.LOGNORM.INV(Table3[[#This Row],[RV lognorm]],(LN(ImpLow1)+LN(ImpUp1))/2,(LN(ImpUp1)-LN(ImpLow1))/3.29)</f>
        <v>29077.68638142421</v>
      </c>
      <c r="L6244">
        <f>_xlfn.BINOM.INV(BinomTrials,_xlfn.GAMMA.INV(Table3[[#This Row],[RV gamma]],GammaShape2,GammaRate2)/BinomTrials,Table3[[#This Row],[RV binom]])</f>
        <v>0</v>
      </c>
      <c r="M6244" s="1">
        <f>Table3[[#This Row],[Risk 2 simulated occurences]]*_xlfn.LOGNORM.INV(Table3[[#This Row],[RV lognorm]],(LN(ImpLow2)+LN(ImpUp2))/2,(LN(ImpUp2)-LN(ImpLow2))/3.29)</f>
        <v>0</v>
      </c>
    </row>
    <row r="6245" spans="7:13">
      <c r="G6245">
        <v>0.47210540644456883</v>
      </c>
      <c r="H6245">
        <v>0.52057806147289376</v>
      </c>
      <c r="I6245">
        <v>0.56905071650121863</v>
      </c>
      <c r="J6245">
        <f>_xlfn.BINOM.INV(BinomTrials,_xlfn.GAMMA.INV(Table3[[#This Row],[RV gamma]],GammaShape1,GammaRate1)/BinomTrials,Table3[[#This Row],[RV binom]])</f>
        <v>0</v>
      </c>
      <c r="K6245" s="1">
        <f>Table3[[#This Row],[Risk 1 Simulated occurences]]*_xlfn.LOGNORM.INV(Table3[[#This Row],[RV lognorm]],(LN(ImpLow1)+LN(ImpUp1))/2,(LN(ImpUp1)-LN(ImpLow1))/3.29)</f>
        <v>0</v>
      </c>
      <c r="L6245">
        <f>_xlfn.BINOM.INV(BinomTrials,_xlfn.GAMMA.INV(Table3[[#This Row],[RV gamma]],GammaShape2,GammaRate2)/BinomTrials,Table3[[#This Row],[RV binom]])</f>
        <v>0</v>
      </c>
      <c r="M6245" s="1">
        <f>Table3[[#This Row],[Risk 2 simulated occurences]]*_xlfn.LOGNORM.INV(Table3[[#This Row],[RV lognorm]],(LN(ImpLow2)+LN(ImpUp2))/2,(LN(ImpUp2)-LN(ImpLow2))/3.29)</f>
        <v>0</v>
      </c>
    </row>
    <row r="6246" spans="7:13">
      <c r="G6246">
        <v>0.67556611386852627</v>
      </c>
      <c r="H6246">
        <v>0.35547917492477182</v>
      </c>
      <c r="I6246">
        <v>3.5392235981017463E-2</v>
      </c>
      <c r="J6246">
        <f>_xlfn.BINOM.INV(BinomTrials,_xlfn.GAMMA.INV(Table3[[#This Row],[RV gamma]],GammaShape1,GammaRate1)/BinomTrials,Table3[[#This Row],[RV binom]])</f>
        <v>0</v>
      </c>
      <c r="K6246" s="1">
        <f>Table3[[#This Row],[Risk 1 Simulated occurences]]*_xlfn.LOGNORM.INV(Table3[[#This Row],[RV lognorm]],(LN(ImpLow1)+LN(ImpUp1))/2,(LN(ImpUp1)-LN(ImpLow1))/3.29)</f>
        <v>0</v>
      </c>
      <c r="L6246">
        <f>_xlfn.BINOM.INV(BinomTrials,_xlfn.GAMMA.INV(Table3[[#This Row],[RV gamma]],GammaShape2,GammaRate2)/BinomTrials,Table3[[#This Row],[RV binom]])</f>
        <v>0</v>
      </c>
      <c r="M6246" s="1">
        <f>Table3[[#This Row],[Risk 2 simulated occurences]]*_xlfn.LOGNORM.INV(Table3[[#This Row],[RV lognorm]],(LN(ImpLow2)+LN(ImpUp2))/2,(LN(ImpUp2)-LN(ImpLow2))/3.29)</f>
        <v>0</v>
      </c>
    </row>
    <row r="6247" spans="7:13">
      <c r="G6247">
        <v>0.23967578832045</v>
      </c>
      <c r="H6247">
        <v>0.53849296064045882</v>
      </c>
      <c r="I6247">
        <v>0.83731013296046763</v>
      </c>
      <c r="J6247">
        <f>_xlfn.BINOM.INV(BinomTrials,_xlfn.GAMMA.INV(Table3[[#This Row],[RV gamma]],GammaShape1,GammaRate1)/BinomTrials,Table3[[#This Row],[RV binom]])</f>
        <v>0</v>
      </c>
      <c r="K6247" s="1">
        <f>Table3[[#This Row],[Risk 1 Simulated occurences]]*_xlfn.LOGNORM.INV(Table3[[#This Row],[RV lognorm]],(LN(ImpLow1)+LN(ImpUp1))/2,(LN(ImpUp1)-LN(ImpLow1))/3.29)</f>
        <v>0</v>
      </c>
      <c r="L6247">
        <f>_xlfn.BINOM.INV(BinomTrials,_xlfn.GAMMA.INV(Table3[[#This Row],[RV gamma]],GammaShape2,GammaRate2)/BinomTrials,Table3[[#This Row],[RV binom]])</f>
        <v>0</v>
      </c>
      <c r="M6247" s="1">
        <f>Table3[[#This Row],[Risk 2 simulated occurences]]*_xlfn.LOGNORM.INV(Table3[[#This Row],[RV lognorm]],(LN(ImpLow2)+LN(ImpUp2))/2,(LN(ImpUp2)-LN(ImpLow2))/3.29)</f>
        <v>0</v>
      </c>
    </row>
    <row r="6248" spans="7:13">
      <c r="G6248">
        <v>0.23097430180337947</v>
      </c>
      <c r="H6248">
        <v>0.45118948419168103</v>
      </c>
      <c r="I6248">
        <v>0.67140466657998255</v>
      </c>
      <c r="J6248">
        <f>_xlfn.BINOM.INV(BinomTrials,_xlfn.GAMMA.INV(Table3[[#This Row],[RV gamma]],GammaShape1,GammaRate1)/BinomTrials,Table3[[#This Row],[RV binom]])</f>
        <v>0</v>
      </c>
      <c r="K6248" s="1">
        <f>Table3[[#This Row],[Risk 1 Simulated occurences]]*_xlfn.LOGNORM.INV(Table3[[#This Row],[RV lognorm]],(LN(ImpLow1)+LN(ImpUp1))/2,(LN(ImpUp1)-LN(ImpLow1))/3.29)</f>
        <v>0</v>
      </c>
      <c r="L6248">
        <f>_xlfn.BINOM.INV(BinomTrials,_xlfn.GAMMA.INV(Table3[[#This Row],[RV gamma]],GammaShape2,GammaRate2)/BinomTrials,Table3[[#This Row],[RV binom]])</f>
        <v>0</v>
      </c>
      <c r="M6248" s="1">
        <f>Table3[[#This Row],[Risk 2 simulated occurences]]*_xlfn.LOGNORM.INV(Table3[[#This Row],[RV lognorm]],(LN(ImpLow2)+LN(ImpUp2))/2,(LN(ImpUp2)-LN(ImpLow2))/3.29)</f>
        <v>0</v>
      </c>
    </row>
    <row r="6249" spans="7:13">
      <c r="G6249">
        <v>0.98509040939858672</v>
      </c>
      <c r="H6249">
        <v>0.14166080958287269</v>
      </c>
      <c r="I6249">
        <v>0.29823120976715872</v>
      </c>
      <c r="J6249">
        <f>_xlfn.BINOM.INV(BinomTrials,_xlfn.GAMMA.INV(Table3[[#This Row],[RV gamma]],GammaShape1,GammaRate1)/BinomTrials,Table3[[#This Row],[RV binom]])</f>
        <v>0</v>
      </c>
      <c r="K6249" s="1">
        <f>Table3[[#This Row],[Risk 1 Simulated occurences]]*_xlfn.LOGNORM.INV(Table3[[#This Row],[RV lognorm]],(LN(ImpLow1)+LN(ImpUp1))/2,(LN(ImpUp1)-LN(ImpLow1))/3.29)</f>
        <v>0</v>
      </c>
      <c r="L6249">
        <f>_xlfn.BINOM.INV(BinomTrials,_xlfn.GAMMA.INV(Table3[[#This Row],[RV gamma]],GammaShape2,GammaRate2)/BinomTrials,Table3[[#This Row],[RV binom]])</f>
        <v>0</v>
      </c>
      <c r="M6249" s="1">
        <f>Table3[[#This Row],[Risk 2 simulated occurences]]*_xlfn.LOGNORM.INV(Table3[[#This Row],[RV lognorm]],(LN(ImpLow2)+LN(ImpUp2))/2,(LN(ImpUp2)-LN(ImpLow2))/3.29)</f>
        <v>0</v>
      </c>
    </row>
    <row r="6250" spans="7:13">
      <c r="G6250">
        <v>0.41451076204632908</v>
      </c>
      <c r="H6250">
        <v>0.89322665934135514</v>
      </c>
      <c r="I6250">
        <v>0.37194255663638121</v>
      </c>
      <c r="J6250">
        <f>_xlfn.BINOM.INV(BinomTrials,_xlfn.GAMMA.INV(Table3[[#This Row],[RV gamma]],GammaShape1,GammaRate1)/BinomTrials,Table3[[#This Row],[RV binom]])</f>
        <v>1</v>
      </c>
      <c r="K6250" s="1">
        <f>Table3[[#This Row],[Risk 1 Simulated occurences]]*_xlfn.LOGNORM.INV(Table3[[#This Row],[RV lognorm]],(LN(ImpLow1)+LN(ImpUp1))/2,(LN(ImpUp1)-LN(ImpLow1))/3.29)</f>
        <v>25159.105463741351</v>
      </c>
      <c r="L6250">
        <f>_xlfn.BINOM.INV(BinomTrials,_xlfn.GAMMA.INV(Table3[[#This Row],[RV gamma]],GammaShape2,GammaRate2)/BinomTrials,Table3[[#This Row],[RV binom]])</f>
        <v>1</v>
      </c>
      <c r="M6250" s="1">
        <f>Table3[[#This Row],[Risk 2 simulated occurences]]*_xlfn.LOGNORM.INV(Table3[[#This Row],[RV lognorm]],(LN(ImpLow2)+LN(ImpUp2))/2,(LN(ImpUp2)-LN(ImpLow2))/3.29)</f>
        <v>2515910.5463741361</v>
      </c>
    </row>
    <row r="6251" spans="7:13">
      <c r="G6251">
        <v>0.68237771265319447</v>
      </c>
      <c r="H6251">
        <v>0.46046355015619822</v>
      </c>
      <c r="I6251">
        <v>0.23854938765920206</v>
      </c>
      <c r="J6251">
        <f>_xlfn.BINOM.INV(BinomTrials,_xlfn.GAMMA.INV(Table3[[#This Row],[RV gamma]],GammaShape1,GammaRate1)/BinomTrials,Table3[[#This Row],[RV binom]])</f>
        <v>0</v>
      </c>
      <c r="K6251" s="1">
        <f>Table3[[#This Row],[Risk 1 Simulated occurences]]*_xlfn.LOGNORM.INV(Table3[[#This Row],[RV lognorm]],(LN(ImpLow1)+LN(ImpUp1))/2,(LN(ImpUp1)-LN(ImpLow1))/3.29)</f>
        <v>0</v>
      </c>
      <c r="L6251">
        <f>_xlfn.BINOM.INV(BinomTrials,_xlfn.GAMMA.INV(Table3[[#This Row],[RV gamma]],GammaShape2,GammaRate2)/BinomTrials,Table3[[#This Row],[RV binom]])</f>
        <v>0</v>
      </c>
      <c r="M6251" s="1">
        <f>Table3[[#This Row],[Risk 2 simulated occurences]]*_xlfn.LOGNORM.INV(Table3[[#This Row],[RV lognorm]],(LN(ImpLow2)+LN(ImpUp2))/2,(LN(ImpUp2)-LN(ImpLow2))/3.29)</f>
        <v>0</v>
      </c>
    </row>
    <row r="6252" spans="7:13">
      <c r="G6252">
        <v>0.72221656223862274</v>
      </c>
      <c r="H6252">
        <v>1.0887475223693752E-2</v>
      </c>
      <c r="I6252">
        <v>0.29955838820876479</v>
      </c>
      <c r="J6252">
        <f>_xlfn.BINOM.INV(BinomTrials,_xlfn.GAMMA.INV(Table3[[#This Row],[RV gamma]],GammaShape1,GammaRate1)/BinomTrials,Table3[[#This Row],[RV binom]])</f>
        <v>0</v>
      </c>
      <c r="K6252" s="1">
        <f>Table3[[#This Row],[Risk 1 Simulated occurences]]*_xlfn.LOGNORM.INV(Table3[[#This Row],[RV lognorm]],(LN(ImpLow1)+LN(ImpUp1))/2,(LN(ImpUp1)-LN(ImpLow1))/3.29)</f>
        <v>0</v>
      </c>
      <c r="L6252">
        <f>_xlfn.BINOM.INV(BinomTrials,_xlfn.GAMMA.INV(Table3[[#This Row],[RV gamma]],GammaShape2,GammaRate2)/BinomTrials,Table3[[#This Row],[RV binom]])</f>
        <v>0</v>
      </c>
      <c r="M6252" s="1">
        <f>Table3[[#This Row],[Risk 2 simulated occurences]]*_xlfn.LOGNORM.INV(Table3[[#This Row],[RV lognorm]],(LN(ImpLow2)+LN(ImpUp2))/2,(LN(ImpUp2)-LN(ImpLow2))/3.29)</f>
        <v>0</v>
      </c>
    </row>
    <row r="6253" spans="7:13">
      <c r="G6253">
        <v>0.29376154453203152</v>
      </c>
      <c r="H6253">
        <v>0.98579608462089485</v>
      </c>
      <c r="I6253">
        <v>0.6778306247097583</v>
      </c>
      <c r="J6253">
        <f>_xlfn.BINOM.INV(BinomTrials,_xlfn.GAMMA.INV(Table3[[#This Row],[RV gamma]],GammaShape1,GammaRate1)/BinomTrials,Table3[[#This Row],[RV binom]])</f>
        <v>2</v>
      </c>
      <c r="K6253" s="1">
        <f>Table3[[#This Row],[Risk 1 Simulated occurences]]*_xlfn.LOGNORM.INV(Table3[[#This Row],[RV lognorm]],(LN(ImpLow1)+LN(ImpUp1))/2,(LN(ImpUp1)-LN(ImpLow1))/3.29)</f>
        <v>87366.799132092696</v>
      </c>
      <c r="L6253">
        <f>_xlfn.BINOM.INV(BinomTrials,_xlfn.GAMMA.INV(Table3[[#This Row],[RV gamma]],GammaShape2,GammaRate2)/BinomTrials,Table3[[#This Row],[RV binom]])</f>
        <v>1</v>
      </c>
      <c r="M6253" s="1">
        <f>Table3[[#This Row],[Risk 2 simulated occurences]]*_xlfn.LOGNORM.INV(Table3[[#This Row],[RV lognorm]],(LN(ImpLow2)+LN(ImpUp2))/2,(LN(ImpUp2)-LN(ImpLow2))/3.29)</f>
        <v>4368339.9566046447</v>
      </c>
    </row>
    <row r="6254" spans="7:13">
      <c r="G6254">
        <v>0.25027894985409405</v>
      </c>
      <c r="H6254">
        <v>0.27479422338064491</v>
      </c>
      <c r="I6254">
        <v>0.29930949690719577</v>
      </c>
      <c r="J6254">
        <f>_xlfn.BINOM.INV(BinomTrials,_xlfn.GAMMA.INV(Table3[[#This Row],[RV gamma]],GammaShape1,GammaRate1)/BinomTrials,Table3[[#This Row],[RV binom]])</f>
        <v>0</v>
      </c>
      <c r="K6254" s="1">
        <f>Table3[[#This Row],[Risk 1 Simulated occurences]]*_xlfn.LOGNORM.INV(Table3[[#This Row],[RV lognorm]],(LN(ImpLow1)+LN(ImpUp1))/2,(LN(ImpUp1)-LN(ImpLow1))/3.29)</f>
        <v>0</v>
      </c>
      <c r="L6254">
        <f>_xlfn.BINOM.INV(BinomTrials,_xlfn.GAMMA.INV(Table3[[#This Row],[RV gamma]],GammaShape2,GammaRate2)/BinomTrials,Table3[[#This Row],[RV binom]])</f>
        <v>0</v>
      </c>
      <c r="M6254" s="1">
        <f>Table3[[#This Row],[Risk 2 simulated occurences]]*_xlfn.LOGNORM.INV(Table3[[#This Row],[RV lognorm]],(LN(ImpLow2)+LN(ImpUp2))/2,(LN(ImpUp2)-LN(ImpLow2))/3.29)</f>
        <v>0</v>
      </c>
    </row>
    <row r="6255" spans="7:13">
      <c r="G6255">
        <v>0.43831019775863278</v>
      </c>
      <c r="H6255">
        <v>0.46651235849899814</v>
      </c>
      <c r="I6255">
        <v>0.49471451923936349</v>
      </c>
      <c r="J6255">
        <f>_xlfn.BINOM.INV(BinomTrials,_xlfn.GAMMA.INV(Table3[[#This Row],[RV gamma]],GammaShape1,GammaRate1)/BinomTrials,Table3[[#This Row],[RV binom]])</f>
        <v>0</v>
      </c>
      <c r="K6255" s="1">
        <f>Table3[[#This Row],[Risk 1 Simulated occurences]]*_xlfn.LOGNORM.INV(Table3[[#This Row],[RV lognorm]],(LN(ImpLow1)+LN(ImpUp1))/2,(LN(ImpUp1)-LN(ImpLow1))/3.29)</f>
        <v>0</v>
      </c>
      <c r="L6255">
        <f>_xlfn.BINOM.INV(BinomTrials,_xlfn.GAMMA.INV(Table3[[#This Row],[RV gamma]],GammaShape2,GammaRate2)/BinomTrials,Table3[[#This Row],[RV binom]])</f>
        <v>0</v>
      </c>
      <c r="M6255" s="1">
        <f>Table3[[#This Row],[Risk 2 simulated occurences]]*_xlfn.LOGNORM.INV(Table3[[#This Row],[RV lognorm]],(LN(ImpLow2)+LN(ImpUp2))/2,(LN(ImpUp2)-LN(ImpLow2))/3.29)</f>
        <v>0</v>
      </c>
    </row>
    <row r="6256" spans="7:13">
      <c r="G6256">
        <v>0.6794937293415394</v>
      </c>
      <c r="H6256">
        <v>0.67320929266196172</v>
      </c>
      <c r="I6256">
        <v>0.66692485598238416</v>
      </c>
      <c r="J6256">
        <f>_xlfn.BINOM.INV(BinomTrials,_xlfn.GAMMA.INV(Table3[[#This Row],[RV gamma]],GammaShape1,GammaRate1)/BinomTrials,Table3[[#This Row],[RV binom]])</f>
        <v>1</v>
      </c>
      <c r="K6256" s="1">
        <f>Table3[[#This Row],[Risk 1 Simulated occurences]]*_xlfn.LOGNORM.INV(Table3[[#This Row],[RV lognorm]],(LN(ImpLow1)+LN(ImpUp1))/2,(LN(ImpUp1)-LN(ImpLow1))/3.29)</f>
        <v>42769.681707954216</v>
      </c>
      <c r="L6256">
        <f>_xlfn.BINOM.INV(BinomTrials,_xlfn.GAMMA.INV(Table3[[#This Row],[RV gamma]],GammaShape2,GammaRate2)/BinomTrials,Table3[[#This Row],[RV binom]])</f>
        <v>0</v>
      </c>
      <c r="M6256" s="1">
        <f>Table3[[#This Row],[Risk 2 simulated occurences]]*_xlfn.LOGNORM.INV(Table3[[#This Row],[RV lognorm]],(LN(ImpLow2)+LN(ImpUp2))/2,(LN(ImpUp2)-LN(ImpLow2))/3.29)</f>
        <v>0</v>
      </c>
    </row>
    <row r="6257" spans="7:13">
      <c r="G6257">
        <v>0.25110904325317079</v>
      </c>
      <c r="H6257">
        <v>0.62858176959146828</v>
      </c>
      <c r="I6257">
        <v>6.0544959297657462E-3</v>
      </c>
      <c r="J6257">
        <f>_xlfn.BINOM.INV(BinomTrials,_xlfn.GAMMA.INV(Table3[[#This Row],[RV gamma]],GammaShape1,GammaRate1)/BinomTrials,Table3[[#This Row],[RV binom]])</f>
        <v>0</v>
      </c>
      <c r="K6257" s="1">
        <f>Table3[[#This Row],[Risk 1 Simulated occurences]]*_xlfn.LOGNORM.INV(Table3[[#This Row],[RV lognorm]],(LN(ImpLow1)+LN(ImpUp1))/2,(LN(ImpUp1)-LN(ImpLow1))/3.29)</f>
        <v>0</v>
      </c>
      <c r="L6257">
        <f>_xlfn.BINOM.INV(BinomTrials,_xlfn.GAMMA.INV(Table3[[#This Row],[RV gamma]],GammaShape2,GammaRate2)/BinomTrials,Table3[[#This Row],[RV binom]])</f>
        <v>0</v>
      </c>
      <c r="M6257" s="1">
        <f>Table3[[#This Row],[Risk 2 simulated occurences]]*_xlfn.LOGNORM.INV(Table3[[#This Row],[RV lognorm]],(LN(ImpLow2)+LN(ImpUp2))/2,(LN(ImpUp2)-LN(ImpLow2))/3.29)</f>
        <v>0</v>
      </c>
    </row>
    <row r="6258" spans="7:13">
      <c r="G6258">
        <v>0.38968995604183987</v>
      </c>
      <c r="H6258">
        <v>0.57380152380736615</v>
      </c>
      <c r="I6258">
        <v>0.75791309157289244</v>
      </c>
      <c r="J6258">
        <f>_xlfn.BINOM.INV(BinomTrials,_xlfn.GAMMA.INV(Table3[[#This Row],[RV gamma]],GammaShape1,GammaRate1)/BinomTrials,Table3[[#This Row],[RV binom]])</f>
        <v>0</v>
      </c>
      <c r="K6258" s="1">
        <f>Table3[[#This Row],[Risk 1 Simulated occurences]]*_xlfn.LOGNORM.INV(Table3[[#This Row],[RV lognorm]],(LN(ImpLow1)+LN(ImpUp1))/2,(LN(ImpUp1)-LN(ImpLow1))/3.29)</f>
        <v>0</v>
      </c>
      <c r="L6258">
        <f>_xlfn.BINOM.INV(BinomTrials,_xlfn.GAMMA.INV(Table3[[#This Row],[RV gamma]],GammaShape2,GammaRate2)/BinomTrials,Table3[[#This Row],[RV binom]])</f>
        <v>0</v>
      </c>
      <c r="M6258" s="1">
        <f>Table3[[#This Row],[Risk 2 simulated occurences]]*_xlfn.LOGNORM.INV(Table3[[#This Row],[RV lognorm]],(LN(ImpLow2)+LN(ImpUp2))/2,(LN(ImpUp2)-LN(ImpLow2))/3.29)</f>
        <v>0</v>
      </c>
    </row>
    <row r="6259" spans="7:13">
      <c r="G6259">
        <v>0.51909119520294067</v>
      </c>
      <c r="H6259">
        <v>0.88221063040299841</v>
      </c>
      <c r="I6259">
        <v>0.24533006560305604</v>
      </c>
      <c r="J6259">
        <f>_xlfn.BINOM.INV(BinomTrials,_xlfn.GAMMA.INV(Table3[[#This Row],[RV gamma]],GammaShape1,GammaRate1)/BinomTrials,Table3[[#This Row],[RV binom]])</f>
        <v>1</v>
      </c>
      <c r="K6259" s="1">
        <f>Table3[[#This Row],[Risk 1 Simulated occurences]]*_xlfn.LOGNORM.INV(Table3[[#This Row],[RV lognorm]],(LN(ImpLow1)+LN(ImpUp1))/2,(LN(ImpUp1)-LN(ImpLow1))/3.29)</f>
        <v>19520.849153226751</v>
      </c>
      <c r="L6259">
        <f>_xlfn.BINOM.INV(BinomTrials,_xlfn.GAMMA.INV(Table3[[#This Row],[RV gamma]],GammaShape2,GammaRate2)/BinomTrials,Table3[[#This Row],[RV binom]])</f>
        <v>1</v>
      </c>
      <c r="M6259" s="1">
        <f>Table3[[#This Row],[Risk 2 simulated occurences]]*_xlfn.LOGNORM.INV(Table3[[#This Row],[RV lognorm]],(LN(ImpLow2)+LN(ImpUp2))/2,(LN(ImpUp2)-LN(ImpLow2))/3.29)</f>
        <v>1952084.9153226761</v>
      </c>
    </row>
    <row r="6260" spans="7:13">
      <c r="G6260">
        <v>0.36571777582434833</v>
      </c>
      <c r="H6260">
        <v>0.31406518319345322</v>
      </c>
      <c r="I6260">
        <v>0.26241259056255806</v>
      </c>
      <c r="J6260">
        <f>_xlfn.BINOM.INV(BinomTrials,_xlfn.GAMMA.INV(Table3[[#This Row],[RV gamma]],GammaShape1,GammaRate1)/BinomTrials,Table3[[#This Row],[RV binom]])</f>
        <v>0</v>
      </c>
      <c r="K6260" s="1">
        <f>Table3[[#This Row],[Risk 1 Simulated occurences]]*_xlfn.LOGNORM.INV(Table3[[#This Row],[RV lognorm]],(LN(ImpLow1)+LN(ImpUp1))/2,(LN(ImpUp1)-LN(ImpLow1))/3.29)</f>
        <v>0</v>
      </c>
      <c r="L6260">
        <f>_xlfn.BINOM.INV(BinomTrials,_xlfn.GAMMA.INV(Table3[[#This Row],[RV gamma]],GammaShape2,GammaRate2)/BinomTrials,Table3[[#This Row],[RV binom]])</f>
        <v>0</v>
      </c>
      <c r="M6260" s="1">
        <f>Table3[[#This Row],[Risk 2 simulated occurences]]*_xlfn.LOGNORM.INV(Table3[[#This Row],[RV lognorm]],(LN(ImpLow2)+LN(ImpUp2))/2,(LN(ImpUp2)-LN(ImpLow2))/3.29)</f>
        <v>0</v>
      </c>
    </row>
    <row r="6261" spans="7:13">
      <c r="G6261">
        <v>0.61865827982251453</v>
      </c>
      <c r="H6261">
        <v>0.49353393236805404</v>
      </c>
      <c r="I6261">
        <v>0.36840958491359355</v>
      </c>
      <c r="J6261">
        <f>_xlfn.BINOM.INV(BinomTrials,_xlfn.GAMMA.INV(Table3[[#This Row],[RV gamma]],GammaShape1,GammaRate1)/BinomTrials,Table3[[#This Row],[RV binom]])</f>
        <v>0</v>
      </c>
      <c r="K6261" s="1">
        <f>Table3[[#This Row],[Risk 1 Simulated occurences]]*_xlfn.LOGNORM.INV(Table3[[#This Row],[RV lognorm]],(LN(ImpLow1)+LN(ImpUp1))/2,(LN(ImpUp1)-LN(ImpLow1))/3.29)</f>
        <v>0</v>
      </c>
      <c r="L6261">
        <f>_xlfn.BINOM.INV(BinomTrials,_xlfn.GAMMA.INV(Table3[[#This Row],[RV gamma]],GammaShape2,GammaRate2)/BinomTrials,Table3[[#This Row],[RV binom]])</f>
        <v>0</v>
      </c>
      <c r="M6261" s="1">
        <f>Table3[[#This Row],[Risk 2 simulated occurences]]*_xlfn.LOGNORM.INV(Table3[[#This Row],[RV lognorm]],(LN(ImpLow2)+LN(ImpUp2))/2,(LN(ImpUp2)-LN(ImpLow2))/3.29)</f>
        <v>0</v>
      </c>
    </row>
    <row r="6262" spans="7:13">
      <c r="G6262">
        <v>0.78970897700158371</v>
      </c>
      <c r="H6262">
        <v>0.8248013098839676</v>
      </c>
      <c r="I6262">
        <v>0.85989364276635161</v>
      </c>
      <c r="J6262">
        <f>_xlfn.BINOM.INV(BinomTrials,_xlfn.GAMMA.INV(Table3[[#This Row],[RV gamma]],GammaShape1,GammaRate1)/BinomTrials,Table3[[#This Row],[RV binom]])</f>
        <v>1</v>
      </c>
      <c r="K6262" s="1">
        <f>Table3[[#This Row],[Risk 1 Simulated occurences]]*_xlfn.LOGNORM.INV(Table3[[#This Row],[RV lognorm]],(LN(ImpLow1)+LN(ImpUp1))/2,(LN(ImpUp1)-LN(ImpLow1))/3.29)</f>
        <v>67331.662370599428</v>
      </c>
      <c r="L6262">
        <f>_xlfn.BINOM.INV(BinomTrials,_xlfn.GAMMA.INV(Table3[[#This Row],[RV gamma]],GammaShape2,GammaRate2)/BinomTrials,Table3[[#This Row],[RV binom]])</f>
        <v>1</v>
      </c>
      <c r="M6262" s="1">
        <f>Table3[[#This Row],[Risk 2 simulated occurences]]*_xlfn.LOGNORM.INV(Table3[[#This Row],[RV lognorm]],(LN(ImpLow2)+LN(ImpUp2))/2,(LN(ImpUp2)-LN(ImpLow2))/3.29)</f>
        <v>6733166.2370599462</v>
      </c>
    </row>
    <row r="6263" spans="7:13">
      <c r="G6263">
        <v>0.63877646561655055</v>
      </c>
      <c r="H6263">
        <v>0.435615219844326</v>
      </c>
      <c r="I6263">
        <v>0.23245397407210153</v>
      </c>
      <c r="J6263">
        <f>_xlfn.BINOM.INV(BinomTrials,_xlfn.GAMMA.INV(Table3[[#This Row],[RV gamma]],GammaShape1,GammaRate1)/BinomTrials,Table3[[#This Row],[RV binom]])</f>
        <v>0</v>
      </c>
      <c r="K6263" s="1">
        <f>Table3[[#This Row],[Risk 1 Simulated occurences]]*_xlfn.LOGNORM.INV(Table3[[#This Row],[RV lognorm]],(LN(ImpLow1)+LN(ImpUp1))/2,(LN(ImpUp1)-LN(ImpLow1))/3.29)</f>
        <v>0</v>
      </c>
      <c r="L6263">
        <f>_xlfn.BINOM.INV(BinomTrials,_xlfn.GAMMA.INV(Table3[[#This Row],[RV gamma]],GammaShape2,GammaRate2)/BinomTrials,Table3[[#This Row],[RV binom]])</f>
        <v>0</v>
      </c>
      <c r="M6263" s="1">
        <f>Table3[[#This Row],[Risk 2 simulated occurences]]*_xlfn.LOGNORM.INV(Table3[[#This Row],[RV lognorm]],(LN(ImpLow2)+LN(ImpUp2))/2,(LN(ImpUp2)-LN(ImpLow2))/3.29)</f>
        <v>0</v>
      </c>
    </row>
    <row r="6264" spans="7:13">
      <c r="G6264">
        <v>0.91605761736447811</v>
      </c>
      <c r="H6264">
        <v>0.384999923587311</v>
      </c>
      <c r="I6264">
        <v>0.85394222981014389</v>
      </c>
      <c r="J6264">
        <f>_xlfn.BINOM.INV(BinomTrials,_xlfn.GAMMA.INV(Table3[[#This Row],[RV gamma]],GammaShape1,GammaRate1)/BinomTrials,Table3[[#This Row],[RV binom]])</f>
        <v>0</v>
      </c>
      <c r="K6264" s="1">
        <f>Table3[[#This Row],[Risk 1 Simulated occurences]]*_xlfn.LOGNORM.INV(Table3[[#This Row],[RV lognorm]],(LN(ImpLow1)+LN(ImpUp1))/2,(LN(ImpUp1)-LN(ImpLow1))/3.29)</f>
        <v>0</v>
      </c>
      <c r="L6264">
        <f>_xlfn.BINOM.INV(BinomTrials,_xlfn.GAMMA.INV(Table3[[#This Row],[RV gamma]],GammaShape2,GammaRate2)/BinomTrials,Table3[[#This Row],[RV binom]])</f>
        <v>0</v>
      </c>
      <c r="M6264" s="1">
        <f>Table3[[#This Row],[Risk 2 simulated occurences]]*_xlfn.LOGNORM.INV(Table3[[#This Row],[RV lognorm]],(LN(ImpLow2)+LN(ImpUp2))/2,(LN(ImpUp2)-LN(ImpLow2))/3.29)</f>
        <v>0</v>
      </c>
    </row>
    <row r="6265" spans="7:13">
      <c r="G6265">
        <v>0.18037504478375196</v>
      </c>
      <c r="H6265">
        <v>0.69371573193637459</v>
      </c>
      <c r="I6265">
        <v>0.20705641908899713</v>
      </c>
      <c r="J6265">
        <f>_xlfn.BINOM.INV(BinomTrials,_xlfn.GAMMA.INV(Table3[[#This Row],[RV gamma]],GammaShape1,GammaRate1)/BinomTrials,Table3[[#This Row],[RV binom]])</f>
        <v>1</v>
      </c>
      <c r="K6265" s="1">
        <f>Table3[[#This Row],[Risk 1 Simulated occurences]]*_xlfn.LOGNORM.INV(Table3[[#This Row],[RV lognorm]],(LN(ImpLow1)+LN(ImpUp1))/2,(LN(ImpUp1)-LN(ImpLow1))/3.29)</f>
        <v>17855.408982025601</v>
      </c>
      <c r="L6265">
        <f>_xlfn.BINOM.INV(BinomTrials,_xlfn.GAMMA.INV(Table3[[#This Row],[RV gamma]],GammaShape2,GammaRate2)/BinomTrials,Table3[[#This Row],[RV binom]])</f>
        <v>0</v>
      </c>
      <c r="M6265" s="1">
        <f>Table3[[#This Row],[Risk 2 simulated occurences]]*_xlfn.LOGNORM.INV(Table3[[#This Row],[RV lognorm]],(LN(ImpLow2)+LN(ImpUp2))/2,(LN(ImpUp2)-LN(ImpLow2))/3.29)</f>
        <v>0</v>
      </c>
    </row>
    <row r="6266" spans="7:13">
      <c r="G6266">
        <v>0.56337768051930592</v>
      </c>
      <c r="H6266">
        <v>0.2803066546471355</v>
      </c>
      <c r="I6266">
        <v>0.99723562877496497</v>
      </c>
      <c r="J6266">
        <f>_xlfn.BINOM.INV(BinomTrials,_xlfn.GAMMA.INV(Table3[[#This Row],[RV gamma]],GammaShape1,GammaRate1)/BinomTrials,Table3[[#This Row],[RV binom]])</f>
        <v>0</v>
      </c>
      <c r="K6266" s="1">
        <f>Table3[[#This Row],[Risk 1 Simulated occurences]]*_xlfn.LOGNORM.INV(Table3[[#This Row],[RV lognorm]],(LN(ImpLow1)+LN(ImpUp1))/2,(LN(ImpUp1)-LN(ImpLow1))/3.29)</f>
        <v>0</v>
      </c>
      <c r="L6266">
        <f>_xlfn.BINOM.INV(BinomTrials,_xlfn.GAMMA.INV(Table3[[#This Row],[RV gamma]],GammaShape2,GammaRate2)/BinomTrials,Table3[[#This Row],[RV binom]])</f>
        <v>0</v>
      </c>
      <c r="M6266" s="1">
        <f>Table3[[#This Row],[Risk 2 simulated occurences]]*_xlfn.LOGNORM.INV(Table3[[#This Row],[RV lognorm]],(LN(ImpLow2)+LN(ImpUp2))/2,(LN(ImpUp2)-LN(ImpLow2))/3.29)</f>
        <v>0</v>
      </c>
    </row>
    <row r="6267" spans="7:13">
      <c r="G6267">
        <v>0.68867648797513759</v>
      </c>
      <c r="H6267">
        <v>0.11394465440602258</v>
      </c>
      <c r="I6267">
        <v>0.53921282083690758</v>
      </c>
      <c r="J6267">
        <f>_xlfn.BINOM.INV(BinomTrials,_xlfn.GAMMA.INV(Table3[[#This Row],[RV gamma]],GammaShape1,GammaRate1)/BinomTrials,Table3[[#This Row],[RV binom]])</f>
        <v>0</v>
      </c>
      <c r="K6267" s="1">
        <f>Table3[[#This Row],[Risk 1 Simulated occurences]]*_xlfn.LOGNORM.INV(Table3[[#This Row],[RV lognorm]],(LN(ImpLow1)+LN(ImpUp1))/2,(LN(ImpUp1)-LN(ImpLow1))/3.29)</f>
        <v>0</v>
      </c>
      <c r="L6267">
        <f>_xlfn.BINOM.INV(BinomTrials,_xlfn.GAMMA.INV(Table3[[#This Row],[RV gamma]],GammaShape2,GammaRate2)/BinomTrials,Table3[[#This Row],[RV binom]])</f>
        <v>0</v>
      </c>
      <c r="M6267" s="1">
        <f>Table3[[#This Row],[Risk 2 simulated occurences]]*_xlfn.LOGNORM.INV(Table3[[#This Row],[RV lognorm]],(LN(ImpLow2)+LN(ImpUp2))/2,(LN(ImpUp2)-LN(ImpLow2))/3.29)</f>
        <v>0</v>
      </c>
    </row>
    <row r="6268" spans="7:13">
      <c r="G6268">
        <v>0.58573339813655867</v>
      </c>
      <c r="H6268">
        <v>6.7806602021589224E-2</v>
      </c>
      <c r="I6268">
        <v>0.54987980590661978</v>
      </c>
      <c r="J6268">
        <f>_xlfn.BINOM.INV(BinomTrials,_xlfn.GAMMA.INV(Table3[[#This Row],[RV gamma]],GammaShape1,GammaRate1)/BinomTrials,Table3[[#This Row],[RV binom]])</f>
        <v>0</v>
      </c>
      <c r="K6268" s="1">
        <f>Table3[[#This Row],[Risk 1 Simulated occurences]]*_xlfn.LOGNORM.INV(Table3[[#This Row],[RV lognorm]],(LN(ImpLow1)+LN(ImpUp1))/2,(LN(ImpUp1)-LN(ImpLow1))/3.29)</f>
        <v>0</v>
      </c>
      <c r="L6268">
        <f>_xlfn.BINOM.INV(BinomTrials,_xlfn.GAMMA.INV(Table3[[#This Row],[RV gamma]],GammaShape2,GammaRate2)/BinomTrials,Table3[[#This Row],[RV binom]])</f>
        <v>0</v>
      </c>
      <c r="M6268" s="1">
        <f>Table3[[#This Row],[Risk 2 simulated occurences]]*_xlfn.LOGNORM.INV(Table3[[#This Row],[RV lognorm]],(LN(ImpLow2)+LN(ImpUp2))/2,(LN(ImpUp2)-LN(ImpLow2))/3.29)</f>
        <v>0</v>
      </c>
    </row>
    <row r="6269" spans="7:13">
      <c r="G6269">
        <v>0.42122248114143612</v>
      </c>
      <c r="H6269">
        <v>0.6255601768500918</v>
      </c>
      <c r="I6269">
        <v>0.82989787255874736</v>
      </c>
      <c r="J6269">
        <f>_xlfn.BINOM.INV(BinomTrials,_xlfn.GAMMA.INV(Table3[[#This Row],[RV gamma]],GammaShape1,GammaRate1)/BinomTrials,Table3[[#This Row],[RV binom]])</f>
        <v>1</v>
      </c>
      <c r="K6269" s="1">
        <f>Table3[[#This Row],[Risk 1 Simulated occurences]]*_xlfn.LOGNORM.INV(Table3[[#This Row],[RV lognorm]],(LN(ImpLow1)+LN(ImpUp1))/2,(LN(ImpUp1)-LN(ImpLow1))/3.29)</f>
        <v>61644.905135209563</v>
      </c>
      <c r="L6269">
        <f>_xlfn.BINOM.INV(BinomTrials,_xlfn.GAMMA.INV(Table3[[#This Row],[RV gamma]],GammaShape2,GammaRate2)/BinomTrials,Table3[[#This Row],[RV binom]])</f>
        <v>0</v>
      </c>
      <c r="M6269" s="1">
        <f>Table3[[#This Row],[Risk 2 simulated occurences]]*_xlfn.LOGNORM.INV(Table3[[#This Row],[RV lognorm]],(LN(ImpLow2)+LN(ImpUp2))/2,(LN(ImpUp2)-LN(ImpLow2))/3.29)</f>
        <v>0</v>
      </c>
    </row>
    <row r="6270" spans="7:13">
      <c r="G6270">
        <v>0.48624054411716783</v>
      </c>
      <c r="H6270">
        <v>0.78989231949201433</v>
      </c>
      <c r="I6270">
        <v>9.3544094866860703E-2</v>
      </c>
      <c r="J6270">
        <f>_xlfn.BINOM.INV(BinomTrials,_xlfn.GAMMA.INV(Table3[[#This Row],[RV gamma]],GammaShape1,GammaRate1)/BinomTrials,Table3[[#This Row],[RV binom]])</f>
        <v>1</v>
      </c>
      <c r="K6270" s="1">
        <f>Table3[[#This Row],[Risk 1 Simulated occurences]]*_xlfn.LOGNORM.INV(Table3[[#This Row],[RV lognorm]],(LN(ImpLow1)+LN(ImpUp1))/2,(LN(ImpUp1)-LN(ImpLow1))/3.29)</f>
        <v>12560.720767198054</v>
      </c>
      <c r="L6270">
        <f>_xlfn.BINOM.INV(BinomTrials,_xlfn.GAMMA.INV(Table3[[#This Row],[RV gamma]],GammaShape2,GammaRate2)/BinomTrials,Table3[[#This Row],[RV binom]])</f>
        <v>0</v>
      </c>
      <c r="M6270" s="1">
        <f>Table3[[#This Row],[Risk 2 simulated occurences]]*_xlfn.LOGNORM.INV(Table3[[#This Row],[RV lognorm]],(LN(ImpLow2)+LN(ImpUp2))/2,(LN(ImpUp2)-LN(ImpLow2))/3.29)</f>
        <v>0</v>
      </c>
    </row>
    <row r="6271" spans="7:13">
      <c r="G6271">
        <v>0.24482497723997804</v>
      </c>
      <c r="H6271">
        <v>0.72021370228389914</v>
      </c>
      <c r="I6271">
        <v>0.19560242732782029</v>
      </c>
      <c r="J6271">
        <f>_xlfn.BINOM.INV(BinomTrials,_xlfn.GAMMA.INV(Table3[[#This Row],[RV gamma]],GammaShape1,GammaRate1)/BinomTrials,Table3[[#This Row],[RV binom]])</f>
        <v>1</v>
      </c>
      <c r="K6271" s="1">
        <f>Table3[[#This Row],[Risk 1 Simulated occurences]]*_xlfn.LOGNORM.INV(Table3[[#This Row],[RV lognorm]],(LN(ImpLow1)+LN(ImpUp1))/2,(LN(ImpUp1)-LN(ImpLow1))/3.29)</f>
        <v>17353.282678465544</v>
      </c>
      <c r="L6271">
        <f>_xlfn.BINOM.INV(BinomTrials,_xlfn.GAMMA.INV(Table3[[#This Row],[RV gamma]],GammaShape2,GammaRate2)/BinomTrials,Table3[[#This Row],[RV binom]])</f>
        <v>0</v>
      </c>
      <c r="M6271" s="1">
        <f>Table3[[#This Row],[Risk 2 simulated occurences]]*_xlfn.LOGNORM.INV(Table3[[#This Row],[RV lognorm]],(LN(ImpLow2)+LN(ImpUp2))/2,(LN(ImpUp2)-LN(ImpLow2))/3.29)</f>
        <v>0</v>
      </c>
    </row>
    <row r="6272" spans="7:13">
      <c r="G6272">
        <v>0.77339247231064012</v>
      </c>
      <c r="H6272">
        <v>0.63169428549320172</v>
      </c>
      <c r="I6272">
        <v>0.48999609867576327</v>
      </c>
      <c r="J6272">
        <f>_xlfn.BINOM.INV(BinomTrials,_xlfn.GAMMA.INV(Table3[[#This Row],[RV gamma]],GammaShape1,GammaRate1)/BinomTrials,Table3[[#This Row],[RV binom]])</f>
        <v>1</v>
      </c>
      <c r="K6272" s="1">
        <f>Table3[[#This Row],[Risk 1 Simulated occurences]]*_xlfn.LOGNORM.INV(Table3[[#This Row],[RV lognorm]],(LN(ImpLow1)+LN(ImpUp1))/2,(LN(ImpUp1)-LN(ImpLow1))/3.29)</f>
        <v>31072.578775539787</v>
      </c>
      <c r="L6272">
        <f>_xlfn.BINOM.INV(BinomTrials,_xlfn.GAMMA.INV(Table3[[#This Row],[RV gamma]],GammaShape2,GammaRate2)/BinomTrials,Table3[[#This Row],[RV binom]])</f>
        <v>0</v>
      </c>
      <c r="M6272" s="1">
        <f>Table3[[#This Row],[Risk 2 simulated occurences]]*_xlfn.LOGNORM.INV(Table3[[#This Row],[RV lognorm]],(LN(ImpLow2)+LN(ImpUp2))/2,(LN(ImpUp2)-LN(ImpLow2))/3.29)</f>
        <v>0</v>
      </c>
    </row>
    <row r="6273" spans="7:13">
      <c r="G6273">
        <v>0.40728212492879579</v>
      </c>
      <c r="H6273">
        <v>0.88585628424112517</v>
      </c>
      <c r="I6273">
        <v>0.36443044355345444</v>
      </c>
      <c r="J6273">
        <f>_xlfn.BINOM.INV(BinomTrials,_xlfn.GAMMA.INV(Table3[[#This Row],[RV gamma]],GammaShape1,GammaRate1)/BinomTrials,Table3[[#This Row],[RV binom]])</f>
        <v>1</v>
      </c>
      <c r="K6273" s="1">
        <f>Table3[[#This Row],[Risk 1 Simulated occurences]]*_xlfn.LOGNORM.INV(Table3[[#This Row],[RV lognorm]],(LN(ImpLow1)+LN(ImpUp1))/2,(LN(ImpUp1)-LN(ImpLow1))/3.29)</f>
        <v>24810.637993383752</v>
      </c>
      <c r="L6273">
        <f>_xlfn.BINOM.INV(BinomTrials,_xlfn.GAMMA.INV(Table3[[#This Row],[RV gamma]],GammaShape2,GammaRate2)/BinomTrials,Table3[[#This Row],[RV binom]])</f>
        <v>1</v>
      </c>
      <c r="M6273" s="1">
        <f>Table3[[#This Row],[Risk 2 simulated occurences]]*_xlfn.LOGNORM.INV(Table3[[#This Row],[RV lognorm]],(LN(ImpLow2)+LN(ImpUp2))/2,(LN(ImpUp2)-LN(ImpLow2))/3.29)</f>
        <v>2481063.7993383766</v>
      </c>
    </row>
    <row r="6274" spans="7:13">
      <c r="G6274">
        <v>0.19067367827085482</v>
      </c>
      <c r="H6274">
        <v>0.58656924058989124</v>
      </c>
      <c r="I6274">
        <v>0.98246480290892757</v>
      </c>
      <c r="J6274">
        <f>_xlfn.BINOM.INV(BinomTrials,_xlfn.GAMMA.INV(Table3[[#This Row],[RV gamma]],GammaShape1,GammaRate1)/BinomTrials,Table3[[#This Row],[RV binom]])</f>
        <v>0</v>
      </c>
      <c r="K6274" s="1">
        <f>Table3[[#This Row],[Risk 1 Simulated occurences]]*_xlfn.LOGNORM.INV(Table3[[#This Row],[RV lognorm]],(LN(ImpLow1)+LN(ImpUp1))/2,(LN(ImpUp1)-LN(ImpLow1))/3.29)</f>
        <v>0</v>
      </c>
      <c r="L6274">
        <f>_xlfn.BINOM.INV(BinomTrials,_xlfn.GAMMA.INV(Table3[[#This Row],[RV gamma]],GammaShape2,GammaRate2)/BinomTrials,Table3[[#This Row],[RV binom]])</f>
        <v>0</v>
      </c>
      <c r="M6274" s="1">
        <f>Table3[[#This Row],[Risk 2 simulated occurences]]*_xlfn.LOGNORM.INV(Table3[[#This Row],[RV lognorm]],(LN(ImpLow2)+LN(ImpUp2))/2,(LN(ImpUp2)-LN(ImpLow2))/3.29)</f>
        <v>0</v>
      </c>
    </row>
    <row r="6275" spans="7:13">
      <c r="G6275">
        <v>0.65251069825725194</v>
      </c>
      <c r="H6275">
        <v>0.46922659430151181</v>
      </c>
      <c r="I6275">
        <v>0.28594249034577163</v>
      </c>
      <c r="J6275">
        <f>_xlfn.BINOM.INV(BinomTrials,_xlfn.GAMMA.INV(Table3[[#This Row],[RV gamma]],GammaShape1,GammaRate1)/BinomTrials,Table3[[#This Row],[RV binom]])</f>
        <v>0</v>
      </c>
      <c r="K6275" s="1">
        <f>Table3[[#This Row],[Risk 1 Simulated occurences]]*_xlfn.LOGNORM.INV(Table3[[#This Row],[RV lognorm]],(LN(ImpLow1)+LN(ImpUp1))/2,(LN(ImpUp1)-LN(ImpLow1))/3.29)</f>
        <v>0</v>
      </c>
      <c r="L6275">
        <f>_xlfn.BINOM.INV(BinomTrials,_xlfn.GAMMA.INV(Table3[[#This Row],[RV gamma]],GammaShape2,GammaRate2)/BinomTrials,Table3[[#This Row],[RV binom]])</f>
        <v>0</v>
      </c>
      <c r="M6275" s="1">
        <f>Table3[[#This Row],[Risk 2 simulated occurences]]*_xlfn.LOGNORM.INV(Table3[[#This Row],[RV lognorm]],(LN(ImpLow2)+LN(ImpUp2))/2,(LN(ImpUp2)-LN(ImpLow2))/3.29)</f>
        <v>0</v>
      </c>
    </row>
    <row r="6276" spans="7:13">
      <c r="G6276">
        <v>0.74730560963382275</v>
      </c>
      <c r="H6276">
        <v>0.29137042550899572</v>
      </c>
      <c r="I6276">
        <v>0.83543524138416869</v>
      </c>
      <c r="J6276">
        <f>_xlfn.BINOM.INV(BinomTrials,_xlfn.GAMMA.INV(Table3[[#This Row],[RV gamma]],GammaShape1,GammaRate1)/BinomTrials,Table3[[#This Row],[RV binom]])</f>
        <v>0</v>
      </c>
      <c r="K6276" s="1">
        <f>Table3[[#This Row],[Risk 1 Simulated occurences]]*_xlfn.LOGNORM.INV(Table3[[#This Row],[RV lognorm]],(LN(ImpLow1)+LN(ImpUp1))/2,(LN(ImpUp1)-LN(ImpLow1))/3.29)</f>
        <v>0</v>
      </c>
      <c r="L6276">
        <f>_xlfn.BINOM.INV(BinomTrials,_xlfn.GAMMA.INV(Table3[[#This Row],[RV gamma]],GammaShape2,GammaRate2)/BinomTrials,Table3[[#This Row],[RV binom]])</f>
        <v>0</v>
      </c>
      <c r="M6276" s="1">
        <f>Table3[[#This Row],[Risk 2 simulated occurences]]*_xlfn.LOGNORM.INV(Table3[[#This Row],[RV lognorm]],(LN(ImpLow2)+LN(ImpUp2))/2,(LN(ImpUp2)-LN(ImpLow2))/3.29)</f>
        <v>0</v>
      </c>
    </row>
    <row r="6277" spans="7:13">
      <c r="G6277">
        <v>0.96538111565885187</v>
      </c>
      <c r="H6277">
        <v>6.2741529691378362E-2</v>
      </c>
      <c r="I6277">
        <v>0.16010194372390488</v>
      </c>
      <c r="J6277">
        <f>_xlfn.BINOM.INV(BinomTrials,_xlfn.GAMMA.INV(Table3[[#This Row],[RV gamma]],GammaShape1,GammaRate1)/BinomTrials,Table3[[#This Row],[RV binom]])</f>
        <v>0</v>
      </c>
      <c r="K6277" s="1">
        <f>Table3[[#This Row],[Risk 1 Simulated occurences]]*_xlfn.LOGNORM.INV(Table3[[#This Row],[RV lognorm]],(LN(ImpLow1)+LN(ImpUp1))/2,(LN(ImpUp1)-LN(ImpLow1))/3.29)</f>
        <v>0</v>
      </c>
      <c r="L6277">
        <f>_xlfn.BINOM.INV(BinomTrials,_xlfn.GAMMA.INV(Table3[[#This Row],[RV gamma]],GammaShape2,GammaRate2)/BinomTrials,Table3[[#This Row],[RV binom]])</f>
        <v>0</v>
      </c>
      <c r="M6277" s="1">
        <f>Table3[[#This Row],[Risk 2 simulated occurences]]*_xlfn.LOGNORM.INV(Table3[[#This Row],[RV lognorm]],(LN(ImpLow2)+LN(ImpUp2))/2,(LN(ImpUp2)-LN(ImpLow2))/3.29)</f>
        <v>0</v>
      </c>
    </row>
    <row r="6278" spans="7:13">
      <c r="G6278">
        <v>0.16041087832320988</v>
      </c>
      <c r="H6278">
        <v>0.49688952299621397</v>
      </c>
      <c r="I6278">
        <v>0.83336816766921806</v>
      </c>
      <c r="J6278">
        <f>_xlfn.BINOM.INV(BinomTrials,_xlfn.GAMMA.INV(Table3[[#This Row],[RV gamma]],GammaShape1,GammaRate1)/BinomTrials,Table3[[#This Row],[RV binom]])</f>
        <v>0</v>
      </c>
      <c r="K6278" s="1">
        <f>Table3[[#This Row],[Risk 1 Simulated occurences]]*_xlfn.LOGNORM.INV(Table3[[#This Row],[RV lognorm]],(LN(ImpLow1)+LN(ImpUp1))/2,(LN(ImpUp1)-LN(ImpLow1))/3.29)</f>
        <v>0</v>
      </c>
      <c r="L6278">
        <f>_xlfn.BINOM.INV(BinomTrials,_xlfn.GAMMA.INV(Table3[[#This Row],[RV gamma]],GammaShape2,GammaRate2)/BinomTrials,Table3[[#This Row],[RV binom]])</f>
        <v>0</v>
      </c>
      <c r="M6278" s="1">
        <f>Table3[[#This Row],[Risk 2 simulated occurences]]*_xlfn.LOGNORM.INV(Table3[[#This Row],[RV lognorm]],(LN(ImpLow2)+LN(ImpUp2))/2,(LN(ImpUp2)-LN(ImpLow2))/3.29)</f>
        <v>0</v>
      </c>
    </row>
    <row r="6279" spans="7:13">
      <c r="G6279">
        <v>2.5631978188469996E-2</v>
      </c>
      <c r="H6279">
        <v>0.22221299736863606</v>
      </c>
      <c r="I6279">
        <v>0.41879401654880216</v>
      </c>
      <c r="J6279">
        <f>_xlfn.BINOM.INV(BinomTrials,_xlfn.GAMMA.INV(Table3[[#This Row],[RV gamma]],GammaShape1,GammaRate1)/BinomTrials,Table3[[#This Row],[RV binom]])</f>
        <v>0</v>
      </c>
      <c r="K6279" s="1">
        <f>Table3[[#This Row],[Risk 1 Simulated occurences]]*_xlfn.LOGNORM.INV(Table3[[#This Row],[RV lognorm]],(LN(ImpLow1)+LN(ImpUp1))/2,(LN(ImpUp1)-LN(ImpLow1))/3.29)</f>
        <v>0</v>
      </c>
      <c r="L6279">
        <f>_xlfn.BINOM.INV(BinomTrials,_xlfn.GAMMA.INV(Table3[[#This Row],[RV gamma]],GammaShape2,GammaRate2)/BinomTrials,Table3[[#This Row],[RV binom]])</f>
        <v>0</v>
      </c>
      <c r="M6279" s="1">
        <f>Table3[[#This Row],[Risk 2 simulated occurences]]*_xlfn.LOGNORM.INV(Table3[[#This Row],[RV lognorm]],(LN(ImpLow2)+LN(ImpUp2))/2,(LN(ImpUp2)-LN(ImpLow2))/3.29)</f>
        <v>0</v>
      </c>
    </row>
    <row r="6280" spans="7:13">
      <c r="G6280">
        <v>0.79665741361521991</v>
      </c>
      <c r="H6280">
        <v>0.73384677466649872</v>
      </c>
      <c r="I6280">
        <v>0.67103613571777765</v>
      </c>
      <c r="J6280">
        <f>_xlfn.BINOM.INV(BinomTrials,_xlfn.GAMMA.INV(Table3[[#This Row],[RV gamma]],GammaShape1,GammaRate1)/BinomTrials,Table3[[#This Row],[RV binom]])</f>
        <v>1</v>
      </c>
      <c r="K6280" s="1">
        <f>Table3[[#This Row],[Risk 1 Simulated occurences]]*_xlfn.LOGNORM.INV(Table3[[#This Row],[RV lognorm]],(LN(ImpLow1)+LN(ImpUp1))/2,(LN(ImpUp1)-LN(ImpLow1))/3.29)</f>
        <v>43110.43309664556</v>
      </c>
      <c r="L6280">
        <f>_xlfn.BINOM.INV(BinomTrials,_xlfn.GAMMA.INV(Table3[[#This Row],[RV gamma]],GammaShape2,GammaRate2)/BinomTrials,Table3[[#This Row],[RV binom]])</f>
        <v>0</v>
      </c>
      <c r="M6280" s="1">
        <f>Table3[[#This Row],[Risk 2 simulated occurences]]*_xlfn.LOGNORM.INV(Table3[[#This Row],[RV lognorm]],(LN(ImpLow2)+LN(ImpUp2))/2,(LN(ImpUp2)-LN(ImpLow2))/3.29)</f>
        <v>0</v>
      </c>
    </row>
    <row r="6281" spans="7:13">
      <c r="G6281">
        <v>0.42115063100175498</v>
      </c>
      <c r="H6281">
        <v>0.76274181984492662</v>
      </c>
      <c r="I6281">
        <v>0.10433300868809829</v>
      </c>
      <c r="J6281">
        <f>_xlfn.BINOM.INV(BinomTrials,_xlfn.GAMMA.INV(Table3[[#This Row],[RV gamma]],GammaShape1,GammaRate1)/BinomTrials,Table3[[#This Row],[RV binom]])</f>
        <v>1</v>
      </c>
      <c r="K6281" s="1">
        <f>Table3[[#This Row],[Risk 1 Simulated occurences]]*_xlfn.LOGNORM.INV(Table3[[#This Row],[RV lognorm]],(LN(ImpLow1)+LN(ImpUp1))/2,(LN(ImpUp1)-LN(ImpLow1))/3.29)</f>
        <v>13117.756743816917</v>
      </c>
      <c r="L6281">
        <f>_xlfn.BINOM.INV(BinomTrials,_xlfn.GAMMA.INV(Table3[[#This Row],[RV gamma]],GammaShape2,GammaRate2)/BinomTrials,Table3[[#This Row],[RV binom]])</f>
        <v>0</v>
      </c>
      <c r="M6281" s="1">
        <f>Table3[[#This Row],[Risk 2 simulated occurences]]*_xlfn.LOGNORM.INV(Table3[[#This Row],[RV lognorm]],(LN(ImpLow2)+LN(ImpUp2))/2,(LN(ImpUp2)-LN(ImpLow2))/3.29)</f>
        <v>0</v>
      </c>
    </row>
    <row r="6282" spans="7:13">
      <c r="G6282">
        <v>0.27865524649557438</v>
      </c>
      <c r="H6282">
        <v>0.40176613368176212</v>
      </c>
      <c r="I6282">
        <v>0.52487702086794985</v>
      </c>
      <c r="J6282">
        <f>_xlfn.BINOM.INV(BinomTrials,_xlfn.GAMMA.INV(Table3[[#This Row],[RV gamma]],GammaShape1,GammaRate1)/BinomTrials,Table3[[#This Row],[RV binom]])</f>
        <v>0</v>
      </c>
      <c r="K6282" s="1">
        <f>Table3[[#This Row],[Risk 1 Simulated occurences]]*_xlfn.LOGNORM.INV(Table3[[#This Row],[RV lognorm]],(LN(ImpLow1)+LN(ImpUp1))/2,(LN(ImpUp1)-LN(ImpLow1))/3.29)</f>
        <v>0</v>
      </c>
      <c r="L6282">
        <f>_xlfn.BINOM.INV(BinomTrials,_xlfn.GAMMA.INV(Table3[[#This Row],[RV gamma]],GammaShape2,GammaRate2)/BinomTrials,Table3[[#This Row],[RV binom]])</f>
        <v>0</v>
      </c>
      <c r="M6282" s="1">
        <f>Table3[[#This Row],[Risk 2 simulated occurences]]*_xlfn.LOGNORM.INV(Table3[[#This Row],[RV lognorm]],(LN(ImpLow2)+LN(ImpUp2))/2,(LN(ImpUp2)-LN(ImpLow2))/3.29)</f>
        <v>0</v>
      </c>
    </row>
    <row r="6283" spans="7:13">
      <c r="G6283">
        <v>0.35872785111830002</v>
      </c>
      <c r="H6283">
        <v>0.48340878937552162</v>
      </c>
      <c r="I6283">
        <v>0.60808972763274316</v>
      </c>
      <c r="J6283">
        <f>_xlfn.BINOM.INV(BinomTrials,_xlfn.GAMMA.INV(Table3[[#This Row],[RV gamma]],GammaShape1,GammaRate1)/BinomTrials,Table3[[#This Row],[RV binom]])</f>
        <v>0</v>
      </c>
      <c r="K6283" s="1">
        <f>Table3[[#This Row],[Risk 1 Simulated occurences]]*_xlfn.LOGNORM.INV(Table3[[#This Row],[RV lognorm]],(LN(ImpLow1)+LN(ImpUp1))/2,(LN(ImpUp1)-LN(ImpLow1))/3.29)</f>
        <v>0</v>
      </c>
      <c r="L6283">
        <f>_xlfn.BINOM.INV(BinomTrials,_xlfn.GAMMA.INV(Table3[[#This Row],[RV gamma]],GammaShape2,GammaRate2)/BinomTrials,Table3[[#This Row],[RV binom]])</f>
        <v>0</v>
      </c>
      <c r="M6283" s="1">
        <f>Table3[[#This Row],[Risk 2 simulated occurences]]*_xlfn.LOGNORM.INV(Table3[[#This Row],[RV lognorm]],(LN(ImpLow2)+LN(ImpUp2))/2,(LN(ImpUp2)-LN(ImpLow2))/3.29)</f>
        <v>0</v>
      </c>
    </row>
    <row r="6284" spans="7:13">
      <c r="G6284">
        <v>0.13899374526878527</v>
      </c>
      <c r="H6284">
        <v>0.65152303439170267</v>
      </c>
      <c r="I6284">
        <v>0.16405232351461999</v>
      </c>
      <c r="J6284">
        <f>_xlfn.BINOM.INV(BinomTrials,_xlfn.GAMMA.INV(Table3[[#This Row],[RV gamma]],GammaShape1,GammaRate1)/BinomTrials,Table3[[#This Row],[RV binom]])</f>
        <v>0</v>
      </c>
      <c r="K6284" s="1">
        <f>Table3[[#This Row],[Risk 1 Simulated occurences]]*_xlfn.LOGNORM.INV(Table3[[#This Row],[RV lognorm]],(LN(ImpLow1)+LN(ImpUp1))/2,(LN(ImpUp1)-LN(ImpLow1))/3.29)</f>
        <v>0</v>
      </c>
      <c r="L6284">
        <f>_xlfn.BINOM.INV(BinomTrials,_xlfn.GAMMA.INV(Table3[[#This Row],[RV gamma]],GammaShape2,GammaRate2)/BinomTrials,Table3[[#This Row],[RV binom]])</f>
        <v>0</v>
      </c>
      <c r="M6284" s="1">
        <f>Table3[[#This Row],[Risk 2 simulated occurences]]*_xlfn.LOGNORM.INV(Table3[[#This Row],[RV lognorm]],(LN(ImpLow2)+LN(ImpUp2))/2,(LN(ImpUp2)-LN(ImpLow2))/3.29)</f>
        <v>0</v>
      </c>
    </row>
    <row r="6285" spans="7:13">
      <c r="G6285">
        <v>6.7876732474135573E-2</v>
      </c>
      <c r="H6285">
        <v>0.14763902134617746</v>
      </c>
      <c r="I6285">
        <v>0.22740131021821933</v>
      </c>
      <c r="J6285">
        <f>_xlfn.BINOM.INV(BinomTrials,_xlfn.GAMMA.INV(Table3[[#This Row],[RV gamma]],GammaShape1,GammaRate1)/BinomTrials,Table3[[#This Row],[RV binom]])</f>
        <v>0</v>
      </c>
      <c r="K6285" s="1">
        <f>Table3[[#This Row],[Risk 1 Simulated occurences]]*_xlfn.LOGNORM.INV(Table3[[#This Row],[RV lognorm]],(LN(ImpLow1)+LN(ImpUp1))/2,(LN(ImpUp1)-LN(ImpLow1))/3.29)</f>
        <v>0</v>
      </c>
      <c r="L6285">
        <f>_xlfn.BINOM.INV(BinomTrials,_xlfn.GAMMA.INV(Table3[[#This Row],[RV gamma]],GammaShape2,GammaRate2)/BinomTrials,Table3[[#This Row],[RV binom]])</f>
        <v>0</v>
      </c>
      <c r="M6285" s="1">
        <f>Table3[[#This Row],[Risk 2 simulated occurences]]*_xlfn.LOGNORM.INV(Table3[[#This Row],[RV lognorm]],(LN(ImpLow2)+LN(ImpUp2))/2,(LN(ImpUp2)-LN(ImpLow2))/3.29)</f>
        <v>0</v>
      </c>
    </row>
    <row r="6286" spans="7:13">
      <c r="G6286">
        <v>0.80424269279662641</v>
      </c>
      <c r="H6286">
        <v>0.36903176520440345</v>
      </c>
      <c r="I6286">
        <v>0.93382083761218038</v>
      </c>
      <c r="J6286">
        <f>_xlfn.BINOM.INV(BinomTrials,_xlfn.GAMMA.INV(Table3[[#This Row],[RV gamma]],GammaShape1,GammaRate1)/BinomTrials,Table3[[#This Row],[RV binom]])</f>
        <v>0</v>
      </c>
      <c r="K6286" s="1">
        <f>Table3[[#This Row],[Risk 1 Simulated occurences]]*_xlfn.LOGNORM.INV(Table3[[#This Row],[RV lognorm]],(LN(ImpLow1)+LN(ImpUp1))/2,(LN(ImpUp1)-LN(ImpLow1))/3.29)</f>
        <v>0</v>
      </c>
      <c r="L6286">
        <f>_xlfn.BINOM.INV(BinomTrials,_xlfn.GAMMA.INV(Table3[[#This Row],[RV gamma]],GammaShape2,GammaRate2)/BinomTrials,Table3[[#This Row],[RV binom]])</f>
        <v>0</v>
      </c>
      <c r="M6286" s="1">
        <f>Table3[[#This Row],[Risk 2 simulated occurences]]*_xlfn.LOGNORM.INV(Table3[[#This Row],[RV lognorm]],(LN(ImpLow2)+LN(ImpUp2))/2,(LN(ImpUp2)-LN(ImpLow2))/3.29)</f>
        <v>0</v>
      </c>
    </row>
    <row r="6287" spans="7:13">
      <c r="G6287">
        <v>0.90693783290075969</v>
      </c>
      <c r="H6287">
        <v>0.31687779040861774</v>
      </c>
      <c r="I6287">
        <v>0.7268177479164758</v>
      </c>
      <c r="J6287">
        <f>_xlfn.BINOM.INV(BinomTrials,_xlfn.GAMMA.INV(Table3[[#This Row],[RV gamma]],GammaShape1,GammaRate1)/BinomTrials,Table3[[#This Row],[RV binom]])</f>
        <v>0</v>
      </c>
      <c r="K6287" s="1">
        <f>Table3[[#This Row],[Risk 1 Simulated occurences]]*_xlfn.LOGNORM.INV(Table3[[#This Row],[RV lognorm]],(LN(ImpLow1)+LN(ImpUp1))/2,(LN(ImpUp1)-LN(ImpLow1))/3.29)</f>
        <v>0</v>
      </c>
      <c r="L6287">
        <f>_xlfn.BINOM.INV(BinomTrials,_xlfn.GAMMA.INV(Table3[[#This Row],[RV gamma]],GammaShape2,GammaRate2)/BinomTrials,Table3[[#This Row],[RV binom]])</f>
        <v>0</v>
      </c>
      <c r="M6287" s="1">
        <f>Table3[[#This Row],[Risk 2 simulated occurences]]*_xlfn.LOGNORM.INV(Table3[[#This Row],[RV lognorm]],(LN(ImpLow2)+LN(ImpUp2))/2,(LN(ImpUp2)-LN(ImpLow2))/3.29)</f>
        <v>0</v>
      </c>
    </row>
    <row r="6288" spans="7:13">
      <c r="G6288">
        <v>0.90415756306804607</v>
      </c>
      <c r="H6288">
        <v>0.76502339763800775</v>
      </c>
      <c r="I6288">
        <v>0.62588923220796944</v>
      </c>
      <c r="J6288">
        <f>_xlfn.BINOM.INV(BinomTrials,_xlfn.GAMMA.INV(Table3[[#This Row],[RV gamma]],GammaShape1,GammaRate1)/BinomTrials,Table3[[#This Row],[RV binom]])</f>
        <v>1</v>
      </c>
      <c r="K6288" s="1">
        <f>Table3[[#This Row],[Risk 1 Simulated occurences]]*_xlfn.LOGNORM.INV(Table3[[#This Row],[RV lognorm]],(LN(ImpLow1)+LN(ImpUp1))/2,(LN(ImpUp1)-LN(ImpLow1))/3.29)</f>
        <v>39588.032586349589</v>
      </c>
      <c r="L6288">
        <f>_xlfn.BINOM.INV(BinomTrials,_xlfn.GAMMA.INV(Table3[[#This Row],[RV gamma]],GammaShape2,GammaRate2)/BinomTrials,Table3[[#This Row],[RV binom]])</f>
        <v>0</v>
      </c>
      <c r="M6288" s="1">
        <f>Table3[[#This Row],[Risk 2 simulated occurences]]*_xlfn.LOGNORM.INV(Table3[[#This Row],[RV lognorm]],(LN(ImpLow2)+LN(ImpUp2))/2,(LN(ImpUp2)-LN(ImpLow2))/3.29)</f>
        <v>0</v>
      </c>
    </row>
    <row r="6289" spans="7:13">
      <c r="G6289">
        <v>0.17616248464964446</v>
      </c>
      <c r="H6289">
        <v>0.74824410199571589</v>
      </c>
      <c r="I6289">
        <v>0.32032571934178738</v>
      </c>
      <c r="J6289">
        <f>_xlfn.BINOM.INV(BinomTrials,_xlfn.GAMMA.INV(Table3[[#This Row],[RV gamma]],GammaShape1,GammaRate1)/BinomTrials,Table3[[#This Row],[RV binom]])</f>
        <v>1</v>
      </c>
      <c r="K6289" s="1">
        <f>Table3[[#This Row],[Risk 1 Simulated occurences]]*_xlfn.LOGNORM.INV(Table3[[#This Row],[RV lognorm]],(LN(ImpLow1)+LN(ImpUp1))/2,(LN(ImpUp1)-LN(ImpLow1))/3.29)</f>
        <v>22809.674955019429</v>
      </c>
      <c r="L6289">
        <f>_xlfn.BINOM.INV(BinomTrials,_xlfn.GAMMA.INV(Table3[[#This Row],[RV gamma]],GammaShape2,GammaRate2)/BinomTrials,Table3[[#This Row],[RV binom]])</f>
        <v>0</v>
      </c>
      <c r="M6289" s="1">
        <f>Table3[[#This Row],[Risk 2 simulated occurences]]*_xlfn.LOGNORM.INV(Table3[[#This Row],[RV lognorm]],(LN(ImpLow2)+LN(ImpUp2))/2,(LN(ImpUp2)-LN(ImpLow2))/3.29)</f>
        <v>0</v>
      </c>
    </row>
    <row r="6290" spans="7:13">
      <c r="G6290">
        <v>0.76287950657442194</v>
      </c>
      <c r="H6290">
        <v>0.73862224199744975</v>
      </c>
      <c r="I6290">
        <v>0.71436497742047766</v>
      </c>
      <c r="J6290">
        <f>_xlfn.BINOM.INV(BinomTrials,_xlfn.GAMMA.INV(Table3[[#This Row],[RV gamma]],GammaShape1,GammaRate1)/BinomTrials,Table3[[#This Row],[RV binom]])</f>
        <v>1</v>
      </c>
      <c r="K6290" s="1">
        <f>Table3[[#This Row],[Risk 1 Simulated occurences]]*_xlfn.LOGNORM.INV(Table3[[#This Row],[RV lognorm]],(LN(ImpLow1)+LN(ImpUp1))/2,(LN(ImpUp1)-LN(ImpLow1))/3.29)</f>
        <v>46999.344635527013</v>
      </c>
      <c r="L6290">
        <f>_xlfn.BINOM.INV(BinomTrials,_xlfn.GAMMA.INV(Table3[[#This Row],[RV gamma]],GammaShape2,GammaRate2)/BinomTrials,Table3[[#This Row],[RV binom]])</f>
        <v>0</v>
      </c>
      <c r="M6290" s="1">
        <f>Table3[[#This Row],[Risk 2 simulated occurences]]*_xlfn.LOGNORM.INV(Table3[[#This Row],[RV lognorm]],(LN(ImpLow2)+LN(ImpUp2))/2,(LN(ImpUp2)-LN(ImpLow2))/3.29)</f>
        <v>0</v>
      </c>
    </row>
    <row r="6291" spans="7:13">
      <c r="G6291">
        <v>0.71586699630872674</v>
      </c>
      <c r="H6291">
        <v>2.40212511383096E-2</v>
      </c>
      <c r="I6291">
        <v>0.33217550596789247</v>
      </c>
      <c r="J6291">
        <f>_xlfn.BINOM.INV(BinomTrials,_xlfn.GAMMA.INV(Table3[[#This Row],[RV gamma]],GammaShape1,GammaRate1)/BinomTrials,Table3[[#This Row],[RV binom]])</f>
        <v>0</v>
      </c>
      <c r="K6291" s="1">
        <f>Table3[[#This Row],[Risk 1 Simulated occurences]]*_xlfn.LOGNORM.INV(Table3[[#This Row],[RV lognorm]],(LN(ImpLow1)+LN(ImpUp1))/2,(LN(ImpUp1)-LN(ImpLow1))/3.29)</f>
        <v>0</v>
      </c>
      <c r="L6291">
        <f>_xlfn.BINOM.INV(BinomTrials,_xlfn.GAMMA.INV(Table3[[#This Row],[RV gamma]],GammaShape2,GammaRate2)/BinomTrials,Table3[[#This Row],[RV binom]])</f>
        <v>0</v>
      </c>
      <c r="M6291" s="1">
        <f>Table3[[#This Row],[Risk 2 simulated occurences]]*_xlfn.LOGNORM.INV(Table3[[#This Row],[RV lognorm]],(LN(ImpLow2)+LN(ImpUp2))/2,(LN(ImpUp2)-LN(ImpLow2))/3.29)</f>
        <v>0</v>
      </c>
    </row>
    <row r="6292" spans="7:13">
      <c r="G6292">
        <v>0.57660696077002538</v>
      </c>
      <c r="H6292">
        <v>0.72516788156943768</v>
      </c>
      <c r="I6292">
        <v>0.87372880236884987</v>
      </c>
      <c r="J6292">
        <f>_xlfn.BINOM.INV(BinomTrials,_xlfn.GAMMA.INV(Table3[[#This Row],[RV gamma]],GammaShape1,GammaRate1)/BinomTrials,Table3[[#This Row],[RV binom]])</f>
        <v>1</v>
      </c>
      <c r="K6292" s="1">
        <f>Table3[[#This Row],[Risk 1 Simulated occurences]]*_xlfn.LOGNORM.INV(Table3[[#This Row],[RV lognorm]],(LN(ImpLow1)+LN(ImpUp1))/2,(LN(ImpUp1)-LN(ImpLow1))/3.29)</f>
        <v>70433.604530977333</v>
      </c>
      <c r="L6292">
        <f>_xlfn.BINOM.INV(BinomTrials,_xlfn.GAMMA.INV(Table3[[#This Row],[RV gamma]],GammaShape2,GammaRate2)/BinomTrials,Table3[[#This Row],[RV binom]])</f>
        <v>0</v>
      </c>
      <c r="M6292" s="1">
        <f>Table3[[#This Row],[Risk 2 simulated occurences]]*_xlfn.LOGNORM.INV(Table3[[#This Row],[RV lognorm]],(LN(ImpLow2)+LN(ImpUp2))/2,(LN(ImpUp2)-LN(ImpLow2))/3.29)</f>
        <v>0</v>
      </c>
    </row>
    <row r="6293" spans="7:13">
      <c r="G6293">
        <v>3.3189661816316503E-2</v>
      </c>
      <c r="H6293">
        <v>0.89658553753820502</v>
      </c>
      <c r="I6293">
        <v>0.75998141326009361</v>
      </c>
      <c r="J6293">
        <f>_xlfn.BINOM.INV(BinomTrials,_xlfn.GAMMA.INV(Table3[[#This Row],[RV gamma]],GammaShape1,GammaRate1)/BinomTrials,Table3[[#This Row],[RV binom]])</f>
        <v>1</v>
      </c>
      <c r="K6293" s="1">
        <f>Table3[[#This Row],[Risk 1 Simulated occurences]]*_xlfn.LOGNORM.INV(Table3[[#This Row],[RV lognorm]],(LN(ImpLow1)+LN(ImpUp1))/2,(LN(ImpUp1)-LN(ImpLow1))/3.29)</f>
        <v>51839.81673429408</v>
      </c>
      <c r="L6293">
        <f>_xlfn.BINOM.INV(BinomTrials,_xlfn.GAMMA.INV(Table3[[#This Row],[RV gamma]],GammaShape2,GammaRate2)/BinomTrials,Table3[[#This Row],[RV binom]])</f>
        <v>1</v>
      </c>
      <c r="M6293" s="1">
        <f>Table3[[#This Row],[Risk 2 simulated occurences]]*_xlfn.LOGNORM.INV(Table3[[#This Row],[RV lognorm]],(LN(ImpLow2)+LN(ImpUp2))/2,(LN(ImpUp2)-LN(ImpLow2))/3.29)</f>
        <v>5183981.6734294193</v>
      </c>
    </row>
    <row r="6294" spans="7:13">
      <c r="G6294">
        <v>0.81864614683140358</v>
      </c>
      <c r="H6294">
        <v>0.91312940461241143</v>
      </c>
      <c r="I6294">
        <v>7.6126623934193805E-3</v>
      </c>
      <c r="J6294">
        <f>_xlfn.BINOM.INV(BinomTrials,_xlfn.GAMMA.INV(Table3[[#This Row],[RV gamma]],GammaShape1,GammaRate1)/BinomTrials,Table3[[#This Row],[RV binom]])</f>
        <v>2</v>
      </c>
      <c r="K6294" s="1">
        <f>Table3[[#This Row],[Risk 1 Simulated occurences]]*_xlfn.LOGNORM.INV(Table3[[#This Row],[RV lognorm]],(LN(ImpLow1)+LN(ImpUp1))/2,(LN(ImpUp1)-LN(ImpLow1))/3.29)</f>
        <v>11570.383885845484</v>
      </c>
      <c r="L6294">
        <f>_xlfn.BINOM.INV(BinomTrials,_xlfn.GAMMA.INV(Table3[[#This Row],[RV gamma]],GammaShape2,GammaRate2)/BinomTrials,Table3[[#This Row],[RV binom]])</f>
        <v>1</v>
      </c>
      <c r="M6294" s="1">
        <f>Table3[[#This Row],[Risk 2 simulated occurences]]*_xlfn.LOGNORM.INV(Table3[[#This Row],[RV lognorm]],(LN(ImpLow2)+LN(ImpUp2))/2,(LN(ImpUp2)-LN(ImpLow2))/3.29)</f>
        <v>578519.19429227442</v>
      </c>
    </row>
    <row r="6295" spans="7:13">
      <c r="G6295">
        <v>0.98578979539954559</v>
      </c>
      <c r="H6295">
        <v>0.96590332079953667</v>
      </c>
      <c r="I6295">
        <v>0.94601684619952775</v>
      </c>
      <c r="J6295">
        <f>_xlfn.BINOM.INV(BinomTrials,_xlfn.GAMMA.INV(Table3[[#This Row],[RV gamma]],GammaShape1,GammaRate1)/BinomTrials,Table3[[#This Row],[RV binom]])</f>
        <v>3</v>
      </c>
      <c r="K6295" s="1">
        <f>Table3[[#This Row],[Risk 1 Simulated occurences]]*_xlfn.LOGNORM.INV(Table3[[#This Row],[RV lognorm]],(LN(ImpLow1)+LN(ImpUp1))/2,(LN(ImpUp1)-LN(ImpLow1))/3.29)</f>
        <v>292208.71077030513</v>
      </c>
      <c r="L6295">
        <f>_xlfn.BINOM.INV(BinomTrials,_xlfn.GAMMA.INV(Table3[[#This Row],[RV gamma]],GammaShape2,GammaRate2)/BinomTrials,Table3[[#This Row],[RV binom]])</f>
        <v>1</v>
      </c>
      <c r="M6295" s="1">
        <f>Table3[[#This Row],[Risk 2 simulated occurences]]*_xlfn.LOGNORM.INV(Table3[[#This Row],[RV lognorm]],(LN(ImpLow2)+LN(ImpUp2))/2,(LN(ImpUp2)-LN(ImpLow2))/3.29)</f>
        <v>9740290.3590101749</v>
      </c>
    </row>
    <row r="6296" spans="7:13">
      <c r="G6296">
        <v>0.16909128016284261</v>
      </c>
      <c r="H6296">
        <v>0.93711267781309437</v>
      </c>
      <c r="I6296">
        <v>0.70513407546334628</v>
      </c>
      <c r="J6296">
        <f>_xlfn.BINOM.INV(BinomTrials,_xlfn.GAMMA.INV(Table3[[#This Row],[RV gamma]],GammaShape1,GammaRate1)/BinomTrials,Table3[[#This Row],[RV binom]])</f>
        <v>2</v>
      </c>
      <c r="K6296" s="1">
        <f>Table3[[#This Row],[Risk 1 Simulated occurences]]*_xlfn.LOGNORM.INV(Table3[[#This Row],[RV lognorm]],(LN(ImpLow1)+LN(ImpUp1))/2,(LN(ImpUp1)-LN(ImpLow1))/3.29)</f>
        <v>92241.863380416296</v>
      </c>
      <c r="L6296">
        <f>_xlfn.BINOM.INV(BinomTrials,_xlfn.GAMMA.INV(Table3[[#This Row],[RV gamma]],GammaShape2,GammaRate2)/BinomTrials,Table3[[#This Row],[RV binom]])</f>
        <v>1</v>
      </c>
      <c r="M6296" s="1">
        <f>Table3[[#This Row],[Risk 2 simulated occurences]]*_xlfn.LOGNORM.INV(Table3[[#This Row],[RV lognorm]],(LN(ImpLow2)+LN(ImpUp2))/2,(LN(ImpUp2)-LN(ImpLow2))/3.29)</f>
        <v>4612093.1690208167</v>
      </c>
    </row>
    <row r="6297" spans="7:13">
      <c r="G6297">
        <v>0.91714569689573056</v>
      </c>
      <c r="H6297">
        <v>5.2776004677999769E-2</v>
      </c>
      <c r="I6297">
        <v>0.18840631246026898</v>
      </c>
      <c r="J6297">
        <f>_xlfn.BINOM.INV(BinomTrials,_xlfn.GAMMA.INV(Table3[[#This Row],[RV gamma]],GammaShape1,GammaRate1)/BinomTrials,Table3[[#This Row],[RV binom]])</f>
        <v>0</v>
      </c>
      <c r="K6297" s="1">
        <f>Table3[[#This Row],[Risk 1 Simulated occurences]]*_xlfn.LOGNORM.INV(Table3[[#This Row],[RV lognorm]],(LN(ImpLow1)+LN(ImpUp1))/2,(LN(ImpUp1)-LN(ImpLow1))/3.29)</f>
        <v>0</v>
      </c>
      <c r="L6297">
        <f>_xlfn.BINOM.INV(BinomTrials,_xlfn.GAMMA.INV(Table3[[#This Row],[RV gamma]],GammaShape2,GammaRate2)/BinomTrials,Table3[[#This Row],[RV binom]])</f>
        <v>0</v>
      </c>
      <c r="M6297" s="1">
        <f>Table3[[#This Row],[Risk 2 simulated occurences]]*_xlfn.LOGNORM.INV(Table3[[#This Row],[RV lognorm]],(LN(ImpLow2)+LN(ImpUp2))/2,(LN(ImpUp2)-LN(ImpLow2))/3.29)</f>
        <v>0</v>
      </c>
    </row>
    <row r="6298" spans="7:13">
      <c r="G6298">
        <v>0.46772772654319544</v>
      </c>
      <c r="H6298">
        <v>6.310623142081603E-3</v>
      </c>
      <c r="I6298">
        <v>0.54489351974096778</v>
      </c>
      <c r="J6298">
        <f>_xlfn.BINOM.INV(BinomTrials,_xlfn.GAMMA.INV(Table3[[#This Row],[RV gamma]],GammaShape1,GammaRate1)/BinomTrials,Table3[[#This Row],[RV binom]])</f>
        <v>0</v>
      </c>
      <c r="K6298" s="1">
        <f>Table3[[#This Row],[Risk 1 Simulated occurences]]*_xlfn.LOGNORM.INV(Table3[[#This Row],[RV lognorm]],(LN(ImpLow1)+LN(ImpUp1))/2,(LN(ImpUp1)-LN(ImpLow1))/3.29)</f>
        <v>0</v>
      </c>
      <c r="L6298">
        <f>_xlfn.BINOM.INV(BinomTrials,_xlfn.GAMMA.INV(Table3[[#This Row],[RV gamma]],GammaShape2,GammaRate2)/BinomTrials,Table3[[#This Row],[RV binom]])</f>
        <v>0</v>
      </c>
      <c r="M6298" s="1">
        <f>Table3[[#This Row],[Risk 2 simulated occurences]]*_xlfn.LOGNORM.INV(Table3[[#This Row],[RV lognorm]],(LN(ImpLow2)+LN(ImpUp2))/2,(LN(ImpUp2)-LN(ImpLow2))/3.29)</f>
        <v>0</v>
      </c>
    </row>
    <row r="6299" spans="7:13">
      <c r="G6299">
        <v>9.9900011485395956E-2</v>
      </c>
      <c r="H6299">
        <v>6.2643148965501758E-2</v>
      </c>
      <c r="I6299">
        <v>2.5386286445607566E-2</v>
      </c>
      <c r="J6299">
        <f>_xlfn.BINOM.INV(BinomTrials,_xlfn.GAMMA.INV(Table3[[#This Row],[RV gamma]],GammaShape1,GammaRate1)/BinomTrials,Table3[[#This Row],[RV binom]])</f>
        <v>0</v>
      </c>
      <c r="K6299" s="1">
        <f>Table3[[#This Row],[Risk 1 Simulated occurences]]*_xlfn.LOGNORM.INV(Table3[[#This Row],[RV lognorm]],(LN(ImpLow1)+LN(ImpUp1))/2,(LN(ImpUp1)-LN(ImpLow1))/3.29)</f>
        <v>0</v>
      </c>
      <c r="L6299">
        <f>_xlfn.BINOM.INV(BinomTrials,_xlfn.GAMMA.INV(Table3[[#This Row],[RV gamma]],GammaShape2,GammaRate2)/BinomTrials,Table3[[#This Row],[RV binom]])</f>
        <v>0</v>
      </c>
      <c r="M6299" s="1">
        <f>Table3[[#This Row],[Risk 2 simulated occurences]]*_xlfn.LOGNORM.INV(Table3[[#This Row],[RV lognorm]],(LN(ImpLow2)+LN(ImpUp2))/2,(LN(ImpUp2)-LN(ImpLow2))/3.29)</f>
        <v>0</v>
      </c>
    </row>
    <row r="6300" spans="7:13">
      <c r="G6300">
        <v>1.9493035049872955E-2</v>
      </c>
      <c r="H6300">
        <v>0.84340466318810581</v>
      </c>
      <c r="I6300">
        <v>0.66731629132633852</v>
      </c>
      <c r="J6300">
        <f>_xlfn.BINOM.INV(BinomTrials,_xlfn.GAMMA.INV(Table3[[#This Row],[RV gamma]],GammaShape1,GammaRate1)/BinomTrials,Table3[[#This Row],[RV binom]])</f>
        <v>1</v>
      </c>
      <c r="K6300" s="1">
        <f>Table3[[#This Row],[Risk 1 Simulated occurences]]*_xlfn.LOGNORM.INV(Table3[[#This Row],[RV lognorm]],(LN(ImpLow1)+LN(ImpUp1))/2,(LN(ImpUp1)-LN(ImpLow1))/3.29)</f>
        <v>42801.936177407857</v>
      </c>
      <c r="L6300">
        <f>_xlfn.BINOM.INV(BinomTrials,_xlfn.GAMMA.INV(Table3[[#This Row],[RV gamma]],GammaShape2,GammaRate2)/BinomTrials,Table3[[#This Row],[RV binom]])</f>
        <v>0</v>
      </c>
      <c r="M6300" s="1">
        <f>Table3[[#This Row],[Risk 2 simulated occurences]]*_xlfn.LOGNORM.INV(Table3[[#This Row],[RV lognorm]],(LN(ImpLow2)+LN(ImpUp2))/2,(LN(ImpUp2)-LN(ImpLow2))/3.29)</f>
        <v>0</v>
      </c>
    </row>
    <row r="6301" spans="7:13">
      <c r="G6301">
        <v>0.61944008321475241</v>
      </c>
      <c r="H6301">
        <v>0.10217420249347305</v>
      </c>
      <c r="I6301">
        <v>0.58490832177219365</v>
      </c>
      <c r="J6301">
        <f>_xlfn.BINOM.INV(BinomTrials,_xlfn.GAMMA.INV(Table3[[#This Row],[RV gamma]],GammaShape1,GammaRate1)/BinomTrials,Table3[[#This Row],[RV binom]])</f>
        <v>0</v>
      </c>
      <c r="K6301" s="1">
        <f>Table3[[#This Row],[Risk 1 Simulated occurences]]*_xlfn.LOGNORM.INV(Table3[[#This Row],[RV lognorm]],(LN(ImpLow1)+LN(ImpUp1))/2,(LN(ImpUp1)-LN(ImpLow1))/3.29)</f>
        <v>0</v>
      </c>
      <c r="L6301">
        <f>_xlfn.BINOM.INV(BinomTrials,_xlfn.GAMMA.INV(Table3[[#This Row],[RV gamma]],GammaShape2,GammaRate2)/BinomTrials,Table3[[#This Row],[RV binom]])</f>
        <v>0</v>
      </c>
      <c r="M6301" s="1">
        <f>Table3[[#This Row],[Risk 2 simulated occurences]]*_xlfn.LOGNORM.INV(Table3[[#This Row],[RV lognorm]],(LN(ImpLow2)+LN(ImpUp2))/2,(LN(ImpUp2)-LN(ImpLow2))/3.29)</f>
        <v>0</v>
      </c>
    </row>
    <row r="6302" spans="7:13">
      <c r="G6302">
        <v>0.92947859034383606</v>
      </c>
      <c r="H6302">
        <v>0.24182130780155831</v>
      </c>
      <c r="I6302">
        <v>0.55416402525928055</v>
      </c>
      <c r="J6302">
        <f>_xlfn.BINOM.INV(BinomTrials,_xlfn.GAMMA.INV(Table3[[#This Row],[RV gamma]],GammaShape1,GammaRate1)/BinomTrials,Table3[[#This Row],[RV binom]])</f>
        <v>0</v>
      </c>
      <c r="K6302" s="1">
        <f>Table3[[#This Row],[Risk 1 Simulated occurences]]*_xlfn.LOGNORM.INV(Table3[[#This Row],[RV lognorm]],(LN(ImpLow1)+LN(ImpUp1))/2,(LN(ImpUp1)-LN(ImpLow1))/3.29)</f>
        <v>0</v>
      </c>
      <c r="L6302">
        <f>_xlfn.BINOM.INV(BinomTrials,_xlfn.GAMMA.INV(Table3[[#This Row],[RV gamma]],GammaShape2,GammaRate2)/BinomTrials,Table3[[#This Row],[RV binom]])</f>
        <v>0</v>
      </c>
      <c r="M6302" s="1">
        <f>Table3[[#This Row],[Risk 2 simulated occurences]]*_xlfn.LOGNORM.INV(Table3[[#This Row],[RV lognorm]],(LN(ImpLow2)+LN(ImpUp2))/2,(LN(ImpUp2)-LN(ImpLow2))/3.29)</f>
        <v>0</v>
      </c>
    </row>
    <row r="6303" spans="7:13">
      <c r="G6303">
        <v>0.74666790885229961</v>
      </c>
      <c r="H6303">
        <v>0.29072022079058002</v>
      </c>
      <c r="I6303">
        <v>0.83477253272886043</v>
      </c>
      <c r="J6303">
        <f>_xlfn.BINOM.INV(BinomTrials,_xlfn.GAMMA.INV(Table3[[#This Row],[RV gamma]],GammaShape1,GammaRate1)/BinomTrials,Table3[[#This Row],[RV binom]])</f>
        <v>0</v>
      </c>
      <c r="K6303" s="1">
        <f>Table3[[#This Row],[Risk 1 Simulated occurences]]*_xlfn.LOGNORM.INV(Table3[[#This Row],[RV lognorm]],(LN(ImpLow1)+LN(ImpUp1))/2,(LN(ImpUp1)-LN(ImpLow1))/3.29)</f>
        <v>0</v>
      </c>
      <c r="L6303">
        <f>_xlfn.BINOM.INV(BinomTrials,_xlfn.GAMMA.INV(Table3[[#This Row],[RV gamma]],GammaShape2,GammaRate2)/BinomTrials,Table3[[#This Row],[RV binom]])</f>
        <v>0</v>
      </c>
      <c r="M6303" s="1">
        <f>Table3[[#This Row],[Risk 2 simulated occurences]]*_xlfn.LOGNORM.INV(Table3[[#This Row],[RV lognorm]],(LN(ImpLow2)+LN(ImpUp2))/2,(LN(ImpUp2)-LN(ImpLow2))/3.29)</f>
        <v>0</v>
      </c>
    </row>
    <row r="6304" spans="7:13">
      <c r="G6304">
        <v>0.24754408059993019</v>
      </c>
      <c r="H6304">
        <v>0.13475082727836019</v>
      </c>
      <c r="I6304">
        <v>2.1957573956790183E-2</v>
      </c>
      <c r="J6304">
        <f>_xlfn.BINOM.INV(BinomTrials,_xlfn.GAMMA.INV(Table3[[#This Row],[RV gamma]],GammaShape1,GammaRate1)/BinomTrials,Table3[[#This Row],[RV binom]])</f>
        <v>0</v>
      </c>
      <c r="K6304" s="1">
        <f>Table3[[#This Row],[Risk 1 Simulated occurences]]*_xlfn.LOGNORM.INV(Table3[[#This Row],[RV lognorm]],(LN(ImpLow1)+LN(ImpUp1))/2,(LN(ImpUp1)-LN(ImpLow1))/3.29)</f>
        <v>0</v>
      </c>
      <c r="L6304">
        <f>_xlfn.BINOM.INV(BinomTrials,_xlfn.GAMMA.INV(Table3[[#This Row],[RV gamma]],GammaShape2,GammaRate2)/BinomTrials,Table3[[#This Row],[RV binom]])</f>
        <v>0</v>
      </c>
      <c r="M6304" s="1">
        <f>Table3[[#This Row],[Risk 2 simulated occurences]]*_xlfn.LOGNORM.INV(Table3[[#This Row],[RV lognorm]],(LN(ImpLow2)+LN(ImpUp2))/2,(LN(ImpUp2)-LN(ImpLow2))/3.29)</f>
        <v>0</v>
      </c>
    </row>
    <row r="6305" spans="7:13">
      <c r="G6305">
        <v>0.47336264302645004</v>
      </c>
      <c r="H6305">
        <v>0.75715406739951763</v>
      </c>
      <c r="I6305">
        <v>4.0945491772585309E-2</v>
      </c>
      <c r="J6305">
        <f>_xlfn.BINOM.INV(BinomTrials,_xlfn.GAMMA.INV(Table3[[#This Row],[RV gamma]],GammaShape1,GammaRate1)/BinomTrials,Table3[[#This Row],[RV binom]])</f>
        <v>1</v>
      </c>
      <c r="K6305" s="1">
        <f>Table3[[#This Row],[Risk 1 Simulated occurences]]*_xlfn.LOGNORM.INV(Table3[[#This Row],[RV lognorm]],(LN(ImpLow1)+LN(ImpUp1))/2,(LN(ImpUp1)-LN(ImpLow1))/3.29)</f>
        <v>9357.9332700403811</v>
      </c>
      <c r="L6305">
        <f>_xlfn.BINOM.INV(BinomTrials,_xlfn.GAMMA.INV(Table3[[#This Row],[RV gamma]],GammaShape2,GammaRate2)/BinomTrials,Table3[[#This Row],[RV binom]])</f>
        <v>0</v>
      </c>
      <c r="M6305" s="1">
        <f>Table3[[#This Row],[Risk 2 simulated occurences]]*_xlfn.LOGNORM.INV(Table3[[#This Row],[RV lognorm]],(LN(ImpLow2)+LN(ImpUp2))/2,(LN(ImpUp2)-LN(ImpLow2))/3.29)</f>
        <v>0</v>
      </c>
    </row>
    <row r="6306" spans="7:13">
      <c r="G6306">
        <v>0.80594134554543595</v>
      </c>
      <c r="H6306">
        <v>0.4884107836933857</v>
      </c>
      <c r="I6306">
        <v>0.17088022184133539</v>
      </c>
      <c r="J6306">
        <f>_xlfn.BINOM.INV(BinomTrials,_xlfn.GAMMA.INV(Table3[[#This Row],[RV gamma]],GammaShape1,GammaRate1)/BinomTrials,Table3[[#This Row],[RV binom]])</f>
        <v>0</v>
      </c>
      <c r="K6306" s="1">
        <f>Table3[[#This Row],[Risk 1 Simulated occurences]]*_xlfn.LOGNORM.INV(Table3[[#This Row],[RV lognorm]],(LN(ImpLow1)+LN(ImpUp1))/2,(LN(ImpUp1)-LN(ImpLow1))/3.29)</f>
        <v>0</v>
      </c>
      <c r="L6306">
        <f>_xlfn.BINOM.INV(BinomTrials,_xlfn.GAMMA.INV(Table3[[#This Row],[RV gamma]],GammaShape2,GammaRate2)/BinomTrials,Table3[[#This Row],[RV binom]])</f>
        <v>0</v>
      </c>
      <c r="M6306" s="1">
        <f>Table3[[#This Row],[Risk 2 simulated occurences]]*_xlfn.LOGNORM.INV(Table3[[#This Row],[RV lognorm]],(LN(ImpLow2)+LN(ImpUp2))/2,(LN(ImpUp2)-LN(ImpLow2))/3.29)</f>
        <v>0</v>
      </c>
    </row>
    <row r="6307" spans="7:13">
      <c r="G6307">
        <v>0.45619458214202646</v>
      </c>
      <c r="H6307">
        <v>0.72004153473304655</v>
      </c>
      <c r="I6307">
        <v>0.98388848732406664</v>
      </c>
      <c r="J6307">
        <f>_xlfn.BINOM.INV(BinomTrials,_xlfn.GAMMA.INV(Table3[[#This Row],[RV gamma]],GammaShape1,GammaRate1)/BinomTrials,Table3[[#This Row],[RV binom]])</f>
        <v>1</v>
      </c>
      <c r="K6307" s="1">
        <f>Table3[[#This Row],[Risk 1 Simulated occurences]]*_xlfn.LOGNORM.INV(Table3[[#This Row],[RV lognorm]],(LN(ImpLow1)+LN(ImpUp1))/2,(LN(ImpUp1)-LN(ImpLow1))/3.29)</f>
        <v>141563.82294830648</v>
      </c>
      <c r="L6307">
        <f>_xlfn.BINOM.INV(BinomTrials,_xlfn.GAMMA.INV(Table3[[#This Row],[RV gamma]],GammaShape2,GammaRate2)/BinomTrials,Table3[[#This Row],[RV binom]])</f>
        <v>0</v>
      </c>
      <c r="M6307" s="1">
        <f>Table3[[#This Row],[Risk 2 simulated occurences]]*_xlfn.LOGNORM.INV(Table3[[#This Row],[RV lognorm]],(LN(ImpLow2)+LN(ImpUp2))/2,(LN(ImpUp2)-LN(ImpLow2))/3.29)</f>
        <v>0</v>
      </c>
    </row>
    <row r="6308" spans="7:13">
      <c r="G6308">
        <v>0.26234206103828833</v>
      </c>
      <c r="H6308">
        <v>0.73807425831354889</v>
      </c>
      <c r="I6308">
        <v>0.21380645558880942</v>
      </c>
      <c r="J6308">
        <f>_xlfn.BINOM.INV(BinomTrials,_xlfn.GAMMA.INV(Table3[[#This Row],[RV gamma]],GammaShape1,GammaRate1)/BinomTrials,Table3[[#This Row],[RV binom]])</f>
        <v>1</v>
      </c>
      <c r="K6308" s="1">
        <f>Table3[[#This Row],[Risk 1 Simulated occurences]]*_xlfn.LOGNORM.INV(Table3[[#This Row],[RV lognorm]],(LN(ImpLow1)+LN(ImpUp1))/2,(LN(ImpUp1)-LN(ImpLow1))/3.29)</f>
        <v>18150.16268506875</v>
      </c>
      <c r="L6308">
        <f>_xlfn.BINOM.INV(BinomTrials,_xlfn.GAMMA.INV(Table3[[#This Row],[RV gamma]],GammaShape2,GammaRate2)/BinomTrials,Table3[[#This Row],[RV binom]])</f>
        <v>0</v>
      </c>
      <c r="M6308" s="1">
        <f>Table3[[#This Row],[Risk 2 simulated occurences]]*_xlfn.LOGNORM.INV(Table3[[#This Row],[RV lognorm]],(LN(ImpLow2)+LN(ImpUp2))/2,(LN(ImpUp2)-LN(ImpLow2))/3.29)</f>
        <v>0</v>
      </c>
    </row>
    <row r="6309" spans="7:13">
      <c r="G6309">
        <v>0.18301987051173108</v>
      </c>
      <c r="H6309">
        <v>0.81405947581588267</v>
      </c>
      <c r="I6309">
        <v>0.44509908112003427</v>
      </c>
      <c r="J6309">
        <f>_xlfn.BINOM.INV(BinomTrials,_xlfn.GAMMA.INV(Table3[[#This Row],[RV gamma]],GammaShape1,GammaRate1)/BinomTrials,Table3[[#This Row],[RV binom]])</f>
        <v>1</v>
      </c>
      <c r="K6309" s="1">
        <f>Table3[[#This Row],[Risk 1 Simulated occurences]]*_xlfn.LOGNORM.INV(Table3[[#This Row],[RV lognorm]],(LN(ImpLow1)+LN(ImpUp1))/2,(LN(ImpUp1)-LN(ImpLow1))/3.29)</f>
        <v>28710.348233021374</v>
      </c>
      <c r="L6309">
        <f>_xlfn.BINOM.INV(BinomTrials,_xlfn.GAMMA.INV(Table3[[#This Row],[RV gamma]],GammaShape2,GammaRate2)/BinomTrials,Table3[[#This Row],[RV binom]])</f>
        <v>0</v>
      </c>
      <c r="M6309" s="1">
        <f>Table3[[#This Row],[Risk 2 simulated occurences]]*_xlfn.LOGNORM.INV(Table3[[#This Row],[RV lognorm]],(LN(ImpLow2)+LN(ImpUp2))/2,(LN(ImpUp2)-LN(ImpLow2))/3.29)</f>
        <v>0</v>
      </c>
    </row>
    <row r="6310" spans="7:13">
      <c r="G6310">
        <v>1.4963690664136638E-2</v>
      </c>
      <c r="H6310">
        <v>0.89761003753990398</v>
      </c>
      <c r="I6310">
        <v>0.78025638441567136</v>
      </c>
      <c r="J6310">
        <f>_xlfn.BINOM.INV(BinomTrials,_xlfn.GAMMA.INV(Table3[[#This Row],[RV gamma]],GammaShape1,GammaRate1)/BinomTrials,Table3[[#This Row],[RV binom]])</f>
        <v>1</v>
      </c>
      <c r="K6310" s="1">
        <f>Table3[[#This Row],[Risk 1 Simulated occurences]]*_xlfn.LOGNORM.INV(Table3[[#This Row],[RV lognorm]],(LN(ImpLow1)+LN(ImpUp1))/2,(LN(ImpUp1)-LN(ImpLow1))/3.29)</f>
        <v>54321.588346546647</v>
      </c>
      <c r="L6310">
        <f>_xlfn.BINOM.INV(BinomTrials,_xlfn.GAMMA.INV(Table3[[#This Row],[RV gamma]],GammaShape2,GammaRate2)/BinomTrials,Table3[[#This Row],[RV binom]])</f>
        <v>1</v>
      </c>
      <c r="M6310" s="1">
        <f>Table3[[#This Row],[Risk 2 simulated occurences]]*_xlfn.LOGNORM.INV(Table3[[#This Row],[RV lognorm]],(LN(ImpLow2)+LN(ImpUp2))/2,(LN(ImpUp2)-LN(ImpLow2))/3.29)</f>
        <v>5432158.8346546674</v>
      </c>
    </row>
    <row r="6311" spans="7:13">
      <c r="G6311">
        <v>0.49474899214447893</v>
      </c>
      <c r="H6311">
        <v>0.1319009331669197</v>
      </c>
      <c r="I6311">
        <v>0.76905287418936052</v>
      </c>
      <c r="J6311">
        <f>_xlfn.BINOM.INV(BinomTrials,_xlfn.GAMMA.INV(Table3[[#This Row],[RV gamma]],GammaShape1,GammaRate1)/BinomTrials,Table3[[#This Row],[RV binom]])</f>
        <v>0</v>
      </c>
      <c r="K6311" s="1">
        <f>Table3[[#This Row],[Risk 1 Simulated occurences]]*_xlfn.LOGNORM.INV(Table3[[#This Row],[RV lognorm]],(LN(ImpLow1)+LN(ImpUp1))/2,(LN(ImpUp1)-LN(ImpLow1))/3.29)</f>
        <v>0</v>
      </c>
      <c r="L6311">
        <f>_xlfn.BINOM.INV(BinomTrials,_xlfn.GAMMA.INV(Table3[[#This Row],[RV gamma]],GammaShape2,GammaRate2)/BinomTrials,Table3[[#This Row],[RV binom]])</f>
        <v>0</v>
      </c>
      <c r="M6311" s="1">
        <f>Table3[[#This Row],[Risk 2 simulated occurences]]*_xlfn.LOGNORM.INV(Table3[[#This Row],[RV lognorm]],(LN(ImpLow2)+LN(ImpUp2))/2,(LN(ImpUp2)-LN(ImpLow2))/3.29)</f>
        <v>0</v>
      </c>
    </row>
    <row r="6312" spans="7:13">
      <c r="G6312">
        <v>0.24631097225766208</v>
      </c>
      <c r="H6312">
        <v>0.85898373641957704</v>
      </c>
      <c r="I6312">
        <v>0.47165650058149194</v>
      </c>
      <c r="J6312">
        <f>_xlfn.BINOM.INV(BinomTrials,_xlfn.GAMMA.INV(Table3[[#This Row],[RV gamma]],GammaShape1,GammaRate1)/BinomTrials,Table3[[#This Row],[RV binom]])</f>
        <v>1</v>
      </c>
      <c r="K6312" s="1">
        <f>Table3[[#This Row],[Risk 1 Simulated occurences]]*_xlfn.LOGNORM.INV(Table3[[#This Row],[RV lognorm]],(LN(ImpLow1)+LN(ImpUp1))/2,(LN(ImpUp1)-LN(ImpLow1))/3.29)</f>
        <v>30087.567971900906</v>
      </c>
      <c r="L6312">
        <f>_xlfn.BINOM.INV(BinomTrials,_xlfn.GAMMA.INV(Table3[[#This Row],[RV gamma]],GammaShape2,GammaRate2)/BinomTrials,Table3[[#This Row],[RV binom]])</f>
        <v>1</v>
      </c>
      <c r="M6312" s="1">
        <f>Table3[[#This Row],[Risk 2 simulated occurences]]*_xlfn.LOGNORM.INV(Table3[[#This Row],[RV lognorm]],(LN(ImpLow2)+LN(ImpUp2))/2,(LN(ImpUp2)-LN(ImpLow2))/3.29)</f>
        <v>3008756.797190092</v>
      </c>
    </row>
    <row r="6313" spans="7:13">
      <c r="G6313">
        <v>0.74851073452667838</v>
      </c>
      <c r="H6313">
        <v>0.93965800383112297</v>
      </c>
      <c r="I6313">
        <v>0.13080527313556767</v>
      </c>
      <c r="J6313">
        <f>_xlfn.BINOM.INV(BinomTrials,_xlfn.GAMMA.INV(Table3[[#This Row],[RV gamma]],GammaShape1,GammaRate1)/BinomTrials,Table3[[#This Row],[RV binom]])</f>
        <v>2</v>
      </c>
      <c r="K6313" s="1">
        <f>Table3[[#This Row],[Risk 1 Simulated occurences]]*_xlfn.LOGNORM.INV(Table3[[#This Row],[RV lognorm]],(LN(ImpLow1)+LN(ImpUp1))/2,(LN(ImpUp1)-LN(ImpLow1))/3.29)</f>
        <v>28828.127213897955</v>
      </c>
      <c r="L6313">
        <f>_xlfn.BINOM.INV(BinomTrials,_xlfn.GAMMA.INV(Table3[[#This Row],[RV gamma]],GammaShape2,GammaRate2)/BinomTrials,Table3[[#This Row],[RV binom]])</f>
        <v>1</v>
      </c>
      <c r="M6313" s="1">
        <f>Table3[[#This Row],[Risk 2 simulated occurences]]*_xlfn.LOGNORM.INV(Table3[[#This Row],[RV lognorm]],(LN(ImpLow2)+LN(ImpUp2))/2,(LN(ImpUp2)-LN(ImpLow2))/3.29)</f>
        <v>1441406.3606948983</v>
      </c>
    </row>
    <row r="6314" spans="7:13">
      <c r="G6314">
        <v>0.2199151898827009</v>
      </c>
      <c r="H6314">
        <v>0.83207038968432245</v>
      </c>
      <c r="I6314">
        <v>0.44422558948594404</v>
      </c>
      <c r="J6314">
        <f>_xlfn.BINOM.INV(BinomTrials,_xlfn.GAMMA.INV(Table3[[#This Row],[RV gamma]],GammaShape1,GammaRate1)/BinomTrials,Table3[[#This Row],[RV binom]])</f>
        <v>1</v>
      </c>
      <c r="K6314" s="1">
        <f>Table3[[#This Row],[Risk 1 Simulated occurences]]*_xlfn.LOGNORM.INV(Table3[[#This Row],[RV lognorm]],(LN(ImpLow1)+LN(ImpUp1))/2,(LN(ImpUp1)-LN(ImpLow1))/3.29)</f>
        <v>28665.959150159062</v>
      </c>
      <c r="L6314">
        <f>_xlfn.BINOM.INV(BinomTrials,_xlfn.GAMMA.INV(Table3[[#This Row],[RV gamma]],GammaShape2,GammaRate2)/BinomTrials,Table3[[#This Row],[RV binom]])</f>
        <v>0</v>
      </c>
      <c r="M6314" s="1">
        <f>Table3[[#This Row],[Risk 2 simulated occurences]]*_xlfn.LOGNORM.INV(Table3[[#This Row],[RV lognorm]],(LN(ImpLow2)+LN(ImpUp2))/2,(LN(ImpUp2)-LN(ImpLow2))/3.29)</f>
        <v>0</v>
      </c>
    </row>
    <row r="6315" spans="7:13">
      <c r="G6315">
        <v>0.11459635855378414</v>
      </c>
      <c r="H6315">
        <v>0.60703942440777992</v>
      </c>
      <c r="I6315">
        <v>9.9482490261775663E-2</v>
      </c>
      <c r="J6315">
        <f>_xlfn.BINOM.INV(BinomTrials,_xlfn.GAMMA.INV(Table3[[#This Row],[RV gamma]],GammaShape1,GammaRate1)/BinomTrials,Table3[[#This Row],[RV binom]])</f>
        <v>0</v>
      </c>
      <c r="K6315" s="1">
        <f>Table3[[#This Row],[Risk 1 Simulated occurences]]*_xlfn.LOGNORM.INV(Table3[[#This Row],[RV lognorm]],(LN(ImpLow1)+LN(ImpUp1))/2,(LN(ImpUp1)-LN(ImpLow1))/3.29)</f>
        <v>0</v>
      </c>
      <c r="L6315">
        <f>_xlfn.BINOM.INV(BinomTrials,_xlfn.GAMMA.INV(Table3[[#This Row],[RV gamma]],GammaShape2,GammaRate2)/BinomTrials,Table3[[#This Row],[RV binom]])</f>
        <v>0</v>
      </c>
      <c r="M6315" s="1">
        <f>Table3[[#This Row],[Risk 2 simulated occurences]]*_xlfn.LOGNORM.INV(Table3[[#This Row],[RV lognorm]],(LN(ImpLow2)+LN(ImpUp2))/2,(LN(ImpUp2)-LN(ImpLow2))/3.29)</f>
        <v>0</v>
      </c>
    </row>
    <row r="6316" spans="7:13">
      <c r="G6316">
        <v>2.0998213449957882E-2</v>
      </c>
      <c r="H6316">
        <v>0.51160602155681978</v>
      </c>
      <c r="I6316">
        <v>2.2138296636817186E-3</v>
      </c>
      <c r="J6316">
        <f>_xlfn.BINOM.INV(BinomTrials,_xlfn.GAMMA.INV(Table3[[#This Row],[RV gamma]],GammaShape1,GammaRate1)/BinomTrials,Table3[[#This Row],[RV binom]])</f>
        <v>0</v>
      </c>
      <c r="K6316" s="1">
        <f>Table3[[#This Row],[Risk 1 Simulated occurences]]*_xlfn.LOGNORM.INV(Table3[[#This Row],[RV lognorm]],(LN(ImpLow1)+LN(ImpUp1))/2,(LN(ImpUp1)-LN(ImpLow1))/3.29)</f>
        <v>0</v>
      </c>
      <c r="L6316">
        <f>_xlfn.BINOM.INV(BinomTrials,_xlfn.GAMMA.INV(Table3[[#This Row],[RV gamma]],GammaShape2,GammaRate2)/BinomTrials,Table3[[#This Row],[RV binom]])</f>
        <v>0</v>
      </c>
      <c r="M6316" s="1">
        <f>Table3[[#This Row],[Risk 2 simulated occurences]]*_xlfn.LOGNORM.INV(Table3[[#This Row],[RV lognorm]],(LN(ImpLow2)+LN(ImpUp2))/2,(LN(ImpUp2)-LN(ImpLow2))/3.29)</f>
        <v>0</v>
      </c>
    </row>
    <row r="6317" spans="7:13">
      <c r="G6317">
        <v>0.91697345344208803</v>
      </c>
      <c r="H6317">
        <v>0.56240430547036435</v>
      </c>
      <c r="I6317">
        <v>0.20783515749864054</v>
      </c>
      <c r="J6317">
        <f>_xlfn.BINOM.INV(BinomTrials,_xlfn.GAMMA.INV(Table3[[#This Row],[RV gamma]],GammaShape1,GammaRate1)/BinomTrials,Table3[[#This Row],[RV binom]])</f>
        <v>1</v>
      </c>
      <c r="K6317" s="1">
        <f>Table3[[#This Row],[Risk 1 Simulated occurences]]*_xlfn.LOGNORM.INV(Table3[[#This Row],[RV lognorm]],(LN(ImpLow1)+LN(ImpUp1))/2,(LN(ImpUp1)-LN(ImpLow1))/3.29)</f>
        <v>17889.452273330469</v>
      </c>
      <c r="L6317">
        <f>_xlfn.BINOM.INV(BinomTrials,_xlfn.GAMMA.INV(Table3[[#This Row],[RV gamma]],GammaShape2,GammaRate2)/BinomTrials,Table3[[#This Row],[RV binom]])</f>
        <v>0</v>
      </c>
      <c r="M6317" s="1">
        <f>Table3[[#This Row],[Risk 2 simulated occurences]]*_xlfn.LOGNORM.INV(Table3[[#This Row],[RV lognorm]],(LN(ImpLow2)+LN(ImpUp2))/2,(LN(ImpUp2)-LN(ImpLow2))/3.29)</f>
        <v>0</v>
      </c>
    </row>
    <row r="6318" spans="7:13">
      <c r="G6318">
        <v>0.57283200117425626</v>
      </c>
      <c r="H6318">
        <v>0.32916204041296709</v>
      </c>
      <c r="I6318">
        <v>8.5492079651678016E-2</v>
      </c>
      <c r="J6318">
        <f>_xlfn.BINOM.INV(BinomTrials,_xlfn.GAMMA.INV(Table3[[#This Row],[RV gamma]],GammaShape1,GammaRate1)/BinomTrials,Table3[[#This Row],[RV binom]])</f>
        <v>0</v>
      </c>
      <c r="K6318" s="1">
        <f>Table3[[#This Row],[Risk 1 Simulated occurences]]*_xlfn.LOGNORM.INV(Table3[[#This Row],[RV lognorm]],(LN(ImpLow1)+LN(ImpUp1))/2,(LN(ImpUp1)-LN(ImpLow1))/3.29)</f>
        <v>0</v>
      </c>
      <c r="L6318">
        <f>_xlfn.BINOM.INV(BinomTrials,_xlfn.GAMMA.INV(Table3[[#This Row],[RV gamma]],GammaShape2,GammaRate2)/BinomTrials,Table3[[#This Row],[RV binom]])</f>
        <v>0</v>
      </c>
      <c r="M6318" s="1">
        <f>Table3[[#This Row],[Risk 2 simulated occurences]]*_xlfn.LOGNORM.INV(Table3[[#This Row],[RV lognorm]],(LN(ImpLow2)+LN(ImpUp2))/2,(LN(ImpUp2)-LN(ImpLow2))/3.29)</f>
        <v>0</v>
      </c>
    </row>
    <row r="6319" spans="7:13">
      <c r="G6319">
        <v>0.58744373572405606</v>
      </c>
      <c r="H6319">
        <v>0.22641322073825321</v>
      </c>
      <c r="I6319">
        <v>0.86538270575245035</v>
      </c>
      <c r="J6319">
        <f>_xlfn.BINOM.INV(BinomTrials,_xlfn.GAMMA.INV(Table3[[#This Row],[RV gamma]],GammaShape1,GammaRate1)/BinomTrials,Table3[[#This Row],[RV binom]])</f>
        <v>0</v>
      </c>
      <c r="K6319" s="1">
        <f>Table3[[#This Row],[Risk 1 Simulated occurences]]*_xlfn.LOGNORM.INV(Table3[[#This Row],[RV lognorm]],(LN(ImpLow1)+LN(ImpUp1))/2,(LN(ImpUp1)-LN(ImpLow1))/3.29)</f>
        <v>0</v>
      </c>
      <c r="L6319">
        <f>_xlfn.BINOM.INV(BinomTrials,_xlfn.GAMMA.INV(Table3[[#This Row],[RV gamma]],GammaShape2,GammaRate2)/BinomTrials,Table3[[#This Row],[RV binom]])</f>
        <v>0</v>
      </c>
      <c r="M6319" s="1">
        <f>Table3[[#This Row],[Risk 2 simulated occurences]]*_xlfn.LOGNORM.INV(Table3[[#This Row],[RV lognorm]],(LN(ImpLow2)+LN(ImpUp2))/2,(LN(ImpUp2)-LN(ImpLow2))/3.29)</f>
        <v>0</v>
      </c>
    </row>
    <row r="6320" spans="7:13">
      <c r="G6320">
        <v>0.16686631420946973</v>
      </c>
      <c r="H6320">
        <v>0.32700094782142014</v>
      </c>
      <c r="I6320">
        <v>0.48713558143337049</v>
      </c>
      <c r="J6320">
        <f>_xlfn.BINOM.INV(BinomTrials,_xlfn.GAMMA.INV(Table3[[#This Row],[RV gamma]],GammaShape1,GammaRate1)/BinomTrials,Table3[[#This Row],[RV binom]])</f>
        <v>0</v>
      </c>
      <c r="K6320" s="1">
        <f>Table3[[#This Row],[Risk 1 Simulated occurences]]*_xlfn.LOGNORM.INV(Table3[[#This Row],[RV lognorm]],(LN(ImpLow1)+LN(ImpUp1))/2,(LN(ImpUp1)-LN(ImpLow1))/3.29)</f>
        <v>0</v>
      </c>
      <c r="L6320">
        <f>_xlfn.BINOM.INV(BinomTrials,_xlfn.GAMMA.INV(Table3[[#This Row],[RV gamma]],GammaShape2,GammaRate2)/BinomTrials,Table3[[#This Row],[RV binom]])</f>
        <v>0</v>
      </c>
      <c r="M6320" s="1">
        <f>Table3[[#This Row],[Risk 2 simulated occurences]]*_xlfn.LOGNORM.INV(Table3[[#This Row],[RV lognorm]],(LN(ImpLow2)+LN(ImpUp2))/2,(LN(ImpUp2)-LN(ImpLow2))/3.29)</f>
        <v>0</v>
      </c>
    </row>
    <row r="6321" spans="7:13">
      <c r="G6321">
        <v>0.52214291855792649</v>
      </c>
      <c r="H6321">
        <v>0.90493003460808197</v>
      </c>
      <c r="I6321">
        <v>0.28771715065823733</v>
      </c>
      <c r="J6321">
        <f>_xlfn.BINOM.INV(BinomTrials,_xlfn.GAMMA.INV(Table3[[#This Row],[RV gamma]],GammaShape1,GammaRate1)/BinomTrials,Table3[[#This Row],[RV binom]])</f>
        <v>1</v>
      </c>
      <c r="K6321" s="1">
        <f>Table3[[#This Row],[Risk 1 Simulated occurences]]*_xlfn.LOGNORM.INV(Table3[[#This Row],[RV lognorm]],(LN(ImpLow1)+LN(ImpUp1))/2,(LN(ImpUp1)-LN(ImpLow1))/3.29)</f>
        <v>21368.159666462027</v>
      </c>
      <c r="L6321">
        <f>_xlfn.BINOM.INV(BinomTrials,_xlfn.GAMMA.INV(Table3[[#This Row],[RV gamma]],GammaShape2,GammaRate2)/BinomTrials,Table3[[#This Row],[RV binom]])</f>
        <v>1</v>
      </c>
      <c r="M6321" s="1">
        <f>Table3[[#This Row],[Risk 2 simulated occurences]]*_xlfn.LOGNORM.INV(Table3[[#This Row],[RV lognorm]],(LN(ImpLow2)+LN(ImpUp2))/2,(LN(ImpUp2)-LN(ImpLow2))/3.29)</f>
        <v>2136815.9666462033</v>
      </c>
    </row>
    <row r="6322" spans="7:13">
      <c r="G6322">
        <v>0.65603220307083432</v>
      </c>
      <c r="H6322">
        <v>0.15909165803300759</v>
      </c>
      <c r="I6322">
        <v>0.66215111299518081</v>
      </c>
      <c r="J6322">
        <f>_xlfn.BINOM.INV(BinomTrials,_xlfn.GAMMA.INV(Table3[[#This Row],[RV gamma]],GammaShape1,GammaRate1)/BinomTrials,Table3[[#This Row],[RV binom]])</f>
        <v>0</v>
      </c>
      <c r="K6322" s="1">
        <f>Table3[[#This Row],[Risk 1 Simulated occurences]]*_xlfn.LOGNORM.INV(Table3[[#This Row],[RV lognorm]],(LN(ImpLow1)+LN(ImpUp1))/2,(LN(ImpUp1)-LN(ImpLow1))/3.29)</f>
        <v>0</v>
      </c>
      <c r="L6322">
        <f>_xlfn.BINOM.INV(BinomTrials,_xlfn.GAMMA.INV(Table3[[#This Row],[RV gamma]],GammaShape2,GammaRate2)/BinomTrials,Table3[[#This Row],[RV binom]])</f>
        <v>0</v>
      </c>
      <c r="M6322" s="1">
        <f>Table3[[#This Row],[Risk 2 simulated occurences]]*_xlfn.LOGNORM.INV(Table3[[#This Row],[RV lognorm]],(LN(ImpLow2)+LN(ImpUp2))/2,(LN(ImpUp2)-LN(ImpLow2))/3.29)</f>
        <v>0</v>
      </c>
    </row>
    <row r="6323" spans="7:13">
      <c r="G6323">
        <v>0.9332370115133175</v>
      </c>
      <c r="H6323">
        <v>0.85349656075867664</v>
      </c>
      <c r="I6323">
        <v>0.77375611000403577</v>
      </c>
      <c r="J6323">
        <f>_xlfn.BINOM.INV(BinomTrials,_xlfn.GAMMA.INV(Table3[[#This Row],[RV gamma]],GammaShape1,GammaRate1)/BinomTrials,Table3[[#This Row],[RV binom]])</f>
        <v>1</v>
      </c>
      <c r="K6323" s="1">
        <f>Table3[[#This Row],[Risk 1 Simulated occurences]]*_xlfn.LOGNORM.INV(Table3[[#This Row],[RV lognorm]],(LN(ImpLow1)+LN(ImpUp1))/2,(LN(ImpUp1)-LN(ImpLow1))/3.29)</f>
        <v>53499.627288737553</v>
      </c>
      <c r="L6323">
        <f>_xlfn.BINOM.INV(BinomTrials,_xlfn.GAMMA.INV(Table3[[#This Row],[RV gamma]],GammaShape2,GammaRate2)/BinomTrials,Table3[[#This Row],[RV binom]])</f>
        <v>1</v>
      </c>
      <c r="M6323" s="1">
        <f>Table3[[#This Row],[Risk 2 simulated occurences]]*_xlfn.LOGNORM.INV(Table3[[#This Row],[RV lognorm]],(LN(ImpLow2)+LN(ImpUp2))/2,(LN(ImpUp2)-LN(ImpLow2))/3.29)</f>
        <v>5349962.7288737576</v>
      </c>
    </row>
    <row r="6324" spans="7:13">
      <c r="G6324">
        <v>0.91445250432680014</v>
      </c>
      <c r="H6324">
        <v>0.71669667107830604</v>
      </c>
      <c r="I6324">
        <v>0.51894083782981193</v>
      </c>
      <c r="J6324">
        <f>_xlfn.BINOM.INV(BinomTrials,_xlfn.GAMMA.INV(Table3[[#This Row],[RV gamma]],GammaShape1,GammaRate1)/BinomTrials,Table3[[#This Row],[RV binom]])</f>
        <v>1</v>
      </c>
      <c r="K6324" s="1">
        <f>Table3[[#This Row],[Risk 1 Simulated occurences]]*_xlfn.LOGNORM.INV(Table3[[#This Row],[RV lognorm]],(LN(ImpLow1)+LN(ImpUp1))/2,(LN(ImpUp1)-LN(ImpLow1))/3.29)</f>
        <v>32691.610753644283</v>
      </c>
      <c r="L6324">
        <f>_xlfn.BINOM.INV(BinomTrials,_xlfn.GAMMA.INV(Table3[[#This Row],[RV gamma]],GammaShape2,GammaRate2)/BinomTrials,Table3[[#This Row],[RV binom]])</f>
        <v>0</v>
      </c>
      <c r="M6324" s="1">
        <f>Table3[[#This Row],[Risk 2 simulated occurences]]*_xlfn.LOGNORM.INV(Table3[[#This Row],[RV lognorm]],(LN(ImpLow2)+LN(ImpUp2))/2,(LN(ImpUp2)-LN(ImpLow2))/3.29)</f>
        <v>0</v>
      </c>
    </row>
    <row r="6325" spans="7:13">
      <c r="G6325">
        <v>0.2032402205296048</v>
      </c>
      <c r="H6325">
        <v>0.52095081308900881</v>
      </c>
      <c r="I6325">
        <v>0.83866140564841285</v>
      </c>
      <c r="J6325">
        <f>_xlfn.BINOM.INV(BinomTrials,_xlfn.GAMMA.INV(Table3[[#This Row],[RV gamma]],GammaShape1,GammaRate1)/BinomTrials,Table3[[#This Row],[RV binom]])</f>
        <v>0</v>
      </c>
      <c r="K6325" s="1">
        <f>Table3[[#This Row],[Risk 1 Simulated occurences]]*_xlfn.LOGNORM.INV(Table3[[#This Row],[RV lognorm]],(LN(ImpLow1)+LN(ImpUp1))/2,(LN(ImpUp1)-LN(ImpLow1))/3.29)</f>
        <v>0</v>
      </c>
      <c r="L6325">
        <f>_xlfn.BINOM.INV(BinomTrials,_xlfn.GAMMA.INV(Table3[[#This Row],[RV gamma]],GammaShape2,GammaRate2)/BinomTrials,Table3[[#This Row],[RV binom]])</f>
        <v>0</v>
      </c>
      <c r="M6325" s="1">
        <f>Table3[[#This Row],[Risk 2 simulated occurences]]*_xlfn.LOGNORM.INV(Table3[[#This Row],[RV lognorm]],(LN(ImpLow2)+LN(ImpUp2))/2,(LN(ImpUp2)-LN(ImpLow2))/3.29)</f>
        <v>0</v>
      </c>
    </row>
    <row r="6326" spans="7:13">
      <c r="G6326">
        <v>0.85838644106797246</v>
      </c>
      <c r="H6326">
        <v>0.62031558697126599</v>
      </c>
      <c r="I6326">
        <v>0.38224473287455957</v>
      </c>
      <c r="J6326">
        <f>_xlfn.BINOM.INV(BinomTrials,_xlfn.GAMMA.INV(Table3[[#This Row],[RV gamma]],GammaShape1,GammaRate1)/BinomTrials,Table3[[#This Row],[RV binom]])</f>
        <v>1</v>
      </c>
      <c r="K6326" s="1">
        <f>Table3[[#This Row],[Risk 1 Simulated occurences]]*_xlfn.LOGNORM.INV(Table3[[#This Row],[RV lognorm]],(LN(ImpLow1)+LN(ImpUp1))/2,(LN(ImpUp1)-LN(ImpLow1))/3.29)</f>
        <v>25641.24046787712</v>
      </c>
      <c r="L6326">
        <f>_xlfn.BINOM.INV(BinomTrials,_xlfn.GAMMA.INV(Table3[[#This Row],[RV gamma]],GammaShape2,GammaRate2)/BinomTrials,Table3[[#This Row],[RV binom]])</f>
        <v>0</v>
      </c>
      <c r="M6326" s="1">
        <f>Table3[[#This Row],[Risk 2 simulated occurences]]*_xlfn.LOGNORM.INV(Table3[[#This Row],[RV lognorm]],(LN(ImpLow2)+LN(ImpUp2))/2,(LN(ImpUp2)-LN(ImpLow2))/3.29)</f>
        <v>0</v>
      </c>
    </row>
    <row r="6327" spans="7:13">
      <c r="G6327">
        <v>0.90091502941256163</v>
      </c>
      <c r="H6327">
        <v>0.64407022606770981</v>
      </c>
      <c r="I6327">
        <v>0.38722542272285809</v>
      </c>
      <c r="J6327">
        <f>_xlfn.BINOM.INV(BinomTrials,_xlfn.GAMMA.INV(Table3[[#This Row],[RV gamma]],GammaShape1,GammaRate1)/BinomTrials,Table3[[#This Row],[RV binom]])</f>
        <v>1</v>
      </c>
      <c r="K6327" s="1">
        <f>Table3[[#This Row],[Risk 1 Simulated occurences]]*_xlfn.LOGNORM.INV(Table3[[#This Row],[RV lognorm]],(LN(ImpLow1)+LN(ImpUp1))/2,(LN(ImpUp1)-LN(ImpLow1))/3.29)</f>
        <v>25876.189977348611</v>
      </c>
      <c r="L6327">
        <f>_xlfn.BINOM.INV(BinomTrials,_xlfn.GAMMA.INV(Table3[[#This Row],[RV gamma]],GammaShape2,GammaRate2)/BinomTrials,Table3[[#This Row],[RV binom]])</f>
        <v>0</v>
      </c>
      <c r="M6327" s="1">
        <f>Table3[[#This Row],[Risk 2 simulated occurences]]*_xlfn.LOGNORM.INV(Table3[[#This Row],[RV lognorm]],(LN(ImpLow2)+LN(ImpUp2))/2,(LN(ImpUp2)-LN(ImpLow2))/3.29)</f>
        <v>0</v>
      </c>
    </row>
    <row r="6328" spans="7:13">
      <c r="G6328">
        <v>0.67889933692240123</v>
      </c>
      <c r="H6328">
        <v>0.88828951999931105</v>
      </c>
      <c r="I6328">
        <v>9.7679703076220911E-2</v>
      </c>
      <c r="J6328">
        <f>_xlfn.BINOM.INV(BinomTrials,_xlfn.GAMMA.INV(Table3[[#This Row],[RV gamma]],GammaShape1,GammaRate1)/BinomTrials,Table3[[#This Row],[RV binom]])</f>
        <v>1</v>
      </c>
      <c r="K6328" s="1">
        <f>Table3[[#This Row],[Risk 1 Simulated occurences]]*_xlfn.LOGNORM.INV(Table3[[#This Row],[RV lognorm]],(LN(ImpLow1)+LN(ImpUp1))/2,(LN(ImpUp1)-LN(ImpLow1))/3.29)</f>
        <v>12776.664614071329</v>
      </c>
      <c r="L6328">
        <f>_xlfn.BINOM.INV(BinomTrials,_xlfn.GAMMA.INV(Table3[[#This Row],[RV gamma]],GammaShape2,GammaRate2)/BinomTrials,Table3[[#This Row],[RV binom]])</f>
        <v>1</v>
      </c>
      <c r="M6328" s="1">
        <f>Table3[[#This Row],[Risk 2 simulated occurences]]*_xlfn.LOGNORM.INV(Table3[[#This Row],[RV lognorm]],(LN(ImpLow2)+LN(ImpUp2))/2,(LN(ImpUp2)-LN(ImpLow2))/3.29)</f>
        <v>1277666.4614071334</v>
      </c>
    </row>
    <row r="6329" spans="7:13">
      <c r="G6329">
        <v>0.26115565479786862</v>
      </c>
      <c r="H6329">
        <v>0.48196262842135629</v>
      </c>
      <c r="I6329">
        <v>0.70276960204484384</v>
      </c>
      <c r="J6329">
        <f>_xlfn.BINOM.INV(BinomTrials,_xlfn.GAMMA.INV(Table3[[#This Row],[RV gamma]],GammaShape1,GammaRate1)/BinomTrials,Table3[[#This Row],[RV binom]])</f>
        <v>0</v>
      </c>
      <c r="K6329" s="1">
        <f>Table3[[#This Row],[Risk 1 Simulated occurences]]*_xlfn.LOGNORM.INV(Table3[[#This Row],[RV lognorm]],(LN(ImpLow1)+LN(ImpUp1))/2,(LN(ImpUp1)-LN(ImpLow1))/3.29)</f>
        <v>0</v>
      </c>
      <c r="L6329">
        <f>_xlfn.BINOM.INV(BinomTrials,_xlfn.GAMMA.INV(Table3[[#This Row],[RV gamma]],GammaShape2,GammaRate2)/BinomTrials,Table3[[#This Row],[RV binom]])</f>
        <v>0</v>
      </c>
      <c r="M6329" s="1">
        <f>Table3[[#This Row],[Risk 2 simulated occurences]]*_xlfn.LOGNORM.INV(Table3[[#This Row],[RV lognorm]],(LN(ImpLow2)+LN(ImpUp2))/2,(LN(ImpUp2)-LN(ImpLow2))/3.29)</f>
        <v>0</v>
      </c>
    </row>
    <row r="6330" spans="7:13">
      <c r="G6330">
        <v>0.24309018777827276</v>
      </c>
      <c r="H6330">
        <v>0.34589587773470948</v>
      </c>
      <c r="I6330">
        <v>0.44870156769114622</v>
      </c>
      <c r="J6330">
        <f>_xlfn.BINOM.INV(BinomTrials,_xlfn.GAMMA.INV(Table3[[#This Row],[RV gamma]],GammaShape1,GammaRate1)/BinomTrials,Table3[[#This Row],[RV binom]])</f>
        <v>0</v>
      </c>
      <c r="K6330" s="1">
        <f>Table3[[#This Row],[Risk 1 Simulated occurences]]*_xlfn.LOGNORM.INV(Table3[[#This Row],[RV lognorm]],(LN(ImpLow1)+LN(ImpUp1))/2,(LN(ImpUp1)-LN(ImpLow1))/3.29)</f>
        <v>0</v>
      </c>
      <c r="L6330">
        <f>_xlfn.BINOM.INV(BinomTrials,_xlfn.GAMMA.INV(Table3[[#This Row],[RV gamma]],GammaShape2,GammaRate2)/BinomTrials,Table3[[#This Row],[RV binom]])</f>
        <v>0</v>
      </c>
      <c r="M6330" s="1">
        <f>Table3[[#This Row],[Risk 2 simulated occurences]]*_xlfn.LOGNORM.INV(Table3[[#This Row],[RV lognorm]],(LN(ImpLow2)+LN(ImpUp2))/2,(LN(ImpUp2)-LN(ImpLow2))/3.29)</f>
        <v>0</v>
      </c>
    </row>
    <row r="6331" spans="7:13">
      <c r="G6331">
        <v>0.61678598943016771</v>
      </c>
      <c r="H6331">
        <v>0.47201708726213176</v>
      </c>
      <c r="I6331">
        <v>0.32724818509409587</v>
      </c>
      <c r="J6331">
        <f>_xlfn.BINOM.INV(BinomTrials,_xlfn.GAMMA.INV(Table3[[#This Row],[RV gamma]],GammaShape1,GammaRate1)/BinomTrials,Table3[[#This Row],[RV binom]])</f>
        <v>0</v>
      </c>
      <c r="K6331" s="1">
        <f>Table3[[#This Row],[Risk 1 Simulated occurences]]*_xlfn.LOGNORM.INV(Table3[[#This Row],[RV lognorm]],(LN(ImpLow1)+LN(ImpUp1))/2,(LN(ImpUp1)-LN(ImpLow1))/3.29)</f>
        <v>0</v>
      </c>
      <c r="L6331">
        <f>_xlfn.BINOM.INV(BinomTrials,_xlfn.GAMMA.INV(Table3[[#This Row],[RV gamma]],GammaShape2,GammaRate2)/BinomTrials,Table3[[#This Row],[RV binom]])</f>
        <v>0</v>
      </c>
      <c r="M6331" s="1">
        <f>Table3[[#This Row],[Risk 2 simulated occurences]]*_xlfn.LOGNORM.INV(Table3[[#This Row],[RV lognorm]],(LN(ImpLow2)+LN(ImpUp2))/2,(LN(ImpUp2)-LN(ImpLow2))/3.29)</f>
        <v>0</v>
      </c>
    </row>
    <row r="6332" spans="7:13">
      <c r="G6332">
        <v>0.32212435282865742</v>
      </c>
      <c r="H6332">
        <v>0.19118561464882716</v>
      </c>
      <c r="I6332">
        <v>6.0246876468996922E-2</v>
      </c>
      <c r="J6332">
        <f>_xlfn.BINOM.INV(BinomTrials,_xlfn.GAMMA.INV(Table3[[#This Row],[RV gamma]],GammaShape1,GammaRate1)/BinomTrials,Table3[[#This Row],[RV binom]])</f>
        <v>0</v>
      </c>
      <c r="K6332" s="1">
        <f>Table3[[#This Row],[Risk 1 Simulated occurences]]*_xlfn.LOGNORM.INV(Table3[[#This Row],[RV lognorm]],(LN(ImpLow1)+LN(ImpUp1))/2,(LN(ImpUp1)-LN(ImpLow1))/3.29)</f>
        <v>0</v>
      </c>
      <c r="L6332">
        <f>_xlfn.BINOM.INV(BinomTrials,_xlfn.GAMMA.INV(Table3[[#This Row],[RV gamma]],GammaShape2,GammaRate2)/BinomTrials,Table3[[#This Row],[RV binom]])</f>
        <v>0</v>
      </c>
      <c r="M6332" s="1">
        <f>Table3[[#This Row],[Risk 2 simulated occurences]]*_xlfn.LOGNORM.INV(Table3[[#This Row],[RV lognorm]],(LN(ImpLow2)+LN(ImpUp2))/2,(LN(ImpUp2)-LN(ImpLow2))/3.29)</f>
        <v>0</v>
      </c>
    </row>
    <row r="6333" spans="7:13">
      <c r="G6333">
        <v>0.94399799124523909</v>
      </c>
      <c r="H6333">
        <v>0.25662540283828295</v>
      </c>
      <c r="I6333">
        <v>0.5692528144313268</v>
      </c>
      <c r="J6333">
        <f>_xlfn.BINOM.INV(BinomTrials,_xlfn.GAMMA.INV(Table3[[#This Row],[RV gamma]],GammaShape1,GammaRate1)/BinomTrials,Table3[[#This Row],[RV binom]])</f>
        <v>0</v>
      </c>
      <c r="K6333" s="1">
        <f>Table3[[#This Row],[Risk 1 Simulated occurences]]*_xlfn.LOGNORM.INV(Table3[[#This Row],[RV lognorm]],(LN(ImpLow1)+LN(ImpUp1))/2,(LN(ImpUp1)-LN(ImpLow1))/3.29)</f>
        <v>0</v>
      </c>
      <c r="L6333">
        <f>_xlfn.BINOM.INV(BinomTrials,_xlfn.GAMMA.INV(Table3[[#This Row],[RV gamma]],GammaShape2,GammaRate2)/BinomTrials,Table3[[#This Row],[RV binom]])</f>
        <v>0</v>
      </c>
      <c r="M6333" s="1">
        <f>Table3[[#This Row],[Risk 2 simulated occurences]]*_xlfn.LOGNORM.INV(Table3[[#This Row],[RV lognorm]],(LN(ImpLow2)+LN(ImpUp2))/2,(LN(ImpUp2)-LN(ImpLow2))/3.29)</f>
        <v>0</v>
      </c>
    </row>
    <row r="6334" spans="7:13">
      <c r="G6334">
        <v>0.77423885873250609</v>
      </c>
      <c r="H6334">
        <v>0.10314550302137877</v>
      </c>
      <c r="I6334">
        <v>0.43205214731025143</v>
      </c>
      <c r="J6334">
        <f>_xlfn.BINOM.INV(BinomTrials,_xlfn.GAMMA.INV(Table3[[#This Row],[RV gamma]],GammaShape1,GammaRate1)/BinomTrials,Table3[[#This Row],[RV binom]])</f>
        <v>0</v>
      </c>
      <c r="K6334" s="1">
        <f>Table3[[#This Row],[Risk 1 Simulated occurences]]*_xlfn.LOGNORM.INV(Table3[[#This Row],[RV lognorm]],(LN(ImpLow1)+LN(ImpUp1))/2,(LN(ImpUp1)-LN(ImpLow1))/3.29)</f>
        <v>0</v>
      </c>
      <c r="L6334">
        <f>_xlfn.BINOM.INV(BinomTrials,_xlfn.GAMMA.INV(Table3[[#This Row],[RV gamma]],GammaShape2,GammaRate2)/BinomTrials,Table3[[#This Row],[RV binom]])</f>
        <v>0</v>
      </c>
      <c r="M6334" s="1">
        <f>Table3[[#This Row],[Risk 2 simulated occurences]]*_xlfn.LOGNORM.INV(Table3[[#This Row],[RV lognorm]],(LN(ImpLow2)+LN(ImpUp2))/2,(LN(ImpUp2)-LN(ImpLow2))/3.29)</f>
        <v>0</v>
      </c>
    </row>
    <row r="6335" spans="7:13">
      <c r="G6335">
        <v>0.63249871723004558</v>
      </c>
      <c r="H6335">
        <v>0.5664692803129876</v>
      </c>
      <c r="I6335">
        <v>0.50043984339592973</v>
      </c>
      <c r="J6335">
        <f>_xlfn.BINOM.INV(BinomTrials,_xlfn.GAMMA.INV(Table3[[#This Row],[RV gamma]],GammaShape1,GammaRate1)/BinomTrials,Table3[[#This Row],[RV binom]])</f>
        <v>0</v>
      </c>
      <c r="K6335" s="1">
        <f>Table3[[#This Row],[Risk 1 Simulated occurences]]*_xlfn.LOGNORM.INV(Table3[[#This Row],[RV lognorm]],(LN(ImpLow1)+LN(ImpUp1))/2,(LN(ImpUp1)-LN(ImpLow1))/3.29)</f>
        <v>0</v>
      </c>
      <c r="L6335">
        <f>_xlfn.BINOM.INV(BinomTrials,_xlfn.GAMMA.INV(Table3[[#This Row],[RV gamma]],GammaShape2,GammaRate2)/BinomTrials,Table3[[#This Row],[RV binom]])</f>
        <v>0</v>
      </c>
      <c r="M6335" s="1">
        <f>Table3[[#This Row],[Risk 2 simulated occurences]]*_xlfn.LOGNORM.INV(Table3[[#This Row],[RV lognorm]],(LN(ImpLow2)+LN(ImpUp2))/2,(LN(ImpUp2)-LN(ImpLow2))/3.29)</f>
        <v>0</v>
      </c>
    </row>
    <row r="6336" spans="7:13">
      <c r="G6336">
        <v>0.40594048537590566</v>
      </c>
      <c r="H6336">
        <v>0.64919422038327634</v>
      </c>
      <c r="I6336">
        <v>0.89244795539064703</v>
      </c>
      <c r="J6336">
        <f>_xlfn.BINOM.INV(BinomTrials,_xlfn.GAMMA.INV(Table3[[#This Row],[RV gamma]],GammaShape1,GammaRate1)/BinomTrials,Table3[[#This Row],[RV binom]])</f>
        <v>1</v>
      </c>
      <c r="K6336" s="1">
        <f>Table3[[#This Row],[Risk 1 Simulated occurences]]*_xlfn.LOGNORM.INV(Table3[[#This Row],[RV lognorm]],(LN(ImpLow1)+LN(ImpUp1))/2,(LN(ImpUp1)-LN(ImpLow1))/3.29)</f>
        <v>75299.824025761816</v>
      </c>
      <c r="L6336">
        <f>_xlfn.BINOM.INV(BinomTrials,_xlfn.GAMMA.INV(Table3[[#This Row],[RV gamma]],GammaShape2,GammaRate2)/BinomTrials,Table3[[#This Row],[RV binom]])</f>
        <v>0</v>
      </c>
      <c r="M6336" s="1">
        <f>Table3[[#This Row],[Risk 2 simulated occurences]]*_xlfn.LOGNORM.INV(Table3[[#This Row],[RV lognorm]],(LN(ImpLow2)+LN(ImpUp2))/2,(LN(ImpUp2)-LN(ImpLow2))/3.29)</f>
        <v>0</v>
      </c>
    </row>
    <row r="6337" spans="7:13">
      <c r="G6337">
        <v>0.64173771284601544</v>
      </c>
      <c r="H6337">
        <v>7.2619817253490827E-3</v>
      </c>
      <c r="I6337">
        <v>0.37278625060468273</v>
      </c>
      <c r="J6337">
        <f>_xlfn.BINOM.INV(BinomTrials,_xlfn.GAMMA.INV(Table3[[#This Row],[RV gamma]],GammaShape1,GammaRate1)/BinomTrials,Table3[[#This Row],[RV binom]])</f>
        <v>0</v>
      </c>
      <c r="K6337" s="1">
        <f>Table3[[#This Row],[Risk 1 Simulated occurences]]*_xlfn.LOGNORM.INV(Table3[[#This Row],[RV lognorm]],(LN(ImpLow1)+LN(ImpUp1))/2,(LN(ImpUp1)-LN(ImpLow1))/3.29)</f>
        <v>0</v>
      </c>
      <c r="L6337">
        <f>_xlfn.BINOM.INV(BinomTrials,_xlfn.GAMMA.INV(Table3[[#This Row],[RV gamma]],GammaShape2,GammaRate2)/BinomTrials,Table3[[#This Row],[RV binom]])</f>
        <v>0</v>
      </c>
      <c r="M6337" s="1">
        <f>Table3[[#This Row],[Risk 2 simulated occurences]]*_xlfn.LOGNORM.INV(Table3[[#This Row],[RV lognorm]],(LN(ImpLow2)+LN(ImpUp2))/2,(LN(ImpUp2)-LN(ImpLow2))/3.29)</f>
        <v>0</v>
      </c>
    </row>
    <row r="6338" spans="7:13">
      <c r="G6338">
        <v>0.68573980298160564</v>
      </c>
      <c r="H6338">
        <v>5.21268579420293E-2</v>
      </c>
      <c r="I6338">
        <v>0.41851391290245293</v>
      </c>
      <c r="J6338">
        <f>_xlfn.BINOM.INV(BinomTrials,_xlfn.GAMMA.INV(Table3[[#This Row],[RV gamma]],GammaShape1,GammaRate1)/BinomTrials,Table3[[#This Row],[RV binom]])</f>
        <v>0</v>
      </c>
      <c r="K6338" s="1">
        <f>Table3[[#This Row],[Risk 1 Simulated occurences]]*_xlfn.LOGNORM.INV(Table3[[#This Row],[RV lognorm]],(LN(ImpLow1)+LN(ImpUp1))/2,(LN(ImpUp1)-LN(ImpLow1))/3.29)</f>
        <v>0</v>
      </c>
      <c r="L6338">
        <f>_xlfn.BINOM.INV(BinomTrials,_xlfn.GAMMA.INV(Table3[[#This Row],[RV gamma]],GammaShape2,GammaRate2)/BinomTrials,Table3[[#This Row],[RV binom]])</f>
        <v>0</v>
      </c>
      <c r="M6338" s="1">
        <f>Table3[[#This Row],[Risk 2 simulated occurences]]*_xlfn.LOGNORM.INV(Table3[[#This Row],[RV lognorm]],(LN(ImpLow2)+LN(ImpUp2))/2,(LN(ImpUp2)-LN(ImpLow2))/3.29)</f>
        <v>0</v>
      </c>
    </row>
    <row r="6339" spans="7:13">
      <c r="G6339">
        <v>0.22886871184635382</v>
      </c>
      <c r="H6339">
        <v>9.6101431686478403E-2</v>
      </c>
      <c r="I6339">
        <v>0.96333415152660296</v>
      </c>
      <c r="J6339">
        <f>_xlfn.BINOM.INV(BinomTrials,_xlfn.GAMMA.INV(Table3[[#This Row],[RV gamma]],GammaShape1,GammaRate1)/BinomTrials,Table3[[#This Row],[RV binom]])</f>
        <v>0</v>
      </c>
      <c r="K6339" s="1">
        <f>Table3[[#This Row],[Risk 1 Simulated occurences]]*_xlfn.LOGNORM.INV(Table3[[#This Row],[RV lognorm]],(LN(ImpLow1)+LN(ImpUp1))/2,(LN(ImpUp1)-LN(ImpLow1))/3.29)</f>
        <v>0</v>
      </c>
      <c r="L6339">
        <f>_xlfn.BINOM.INV(BinomTrials,_xlfn.GAMMA.INV(Table3[[#This Row],[RV gamma]],GammaShape2,GammaRate2)/BinomTrials,Table3[[#This Row],[RV binom]])</f>
        <v>0</v>
      </c>
      <c r="M6339" s="1">
        <f>Table3[[#This Row],[Risk 2 simulated occurences]]*_xlfn.LOGNORM.INV(Table3[[#This Row],[RV lognorm]],(LN(ImpLow2)+LN(ImpUp2))/2,(LN(ImpUp2)-LN(ImpLow2))/3.29)</f>
        <v>0</v>
      </c>
    </row>
    <row r="6340" spans="7:13">
      <c r="G6340">
        <v>0.59644000166861344</v>
      </c>
      <c r="H6340">
        <v>0.17676235464250778</v>
      </c>
      <c r="I6340">
        <v>0.75708470761640212</v>
      </c>
      <c r="J6340">
        <f>_xlfn.BINOM.INV(BinomTrials,_xlfn.GAMMA.INV(Table3[[#This Row],[RV gamma]],GammaShape1,GammaRate1)/BinomTrials,Table3[[#This Row],[RV binom]])</f>
        <v>0</v>
      </c>
      <c r="K6340" s="1">
        <f>Table3[[#This Row],[Risk 1 Simulated occurences]]*_xlfn.LOGNORM.INV(Table3[[#This Row],[RV lognorm]],(LN(ImpLow1)+LN(ImpUp1))/2,(LN(ImpUp1)-LN(ImpLow1))/3.29)</f>
        <v>0</v>
      </c>
      <c r="L6340">
        <f>_xlfn.BINOM.INV(BinomTrials,_xlfn.GAMMA.INV(Table3[[#This Row],[RV gamma]],GammaShape2,GammaRate2)/BinomTrials,Table3[[#This Row],[RV binom]])</f>
        <v>0</v>
      </c>
      <c r="M6340" s="1">
        <f>Table3[[#This Row],[Risk 2 simulated occurences]]*_xlfn.LOGNORM.INV(Table3[[#This Row],[RV lognorm]],(LN(ImpLow2)+LN(ImpUp2))/2,(LN(ImpUp2)-LN(ImpLow2))/3.29)</f>
        <v>0</v>
      </c>
    </row>
    <row r="6341" spans="7:13">
      <c r="G6341">
        <v>0.36710804438549466</v>
      </c>
      <c r="H6341">
        <v>0.84489447662834749</v>
      </c>
      <c r="I6341">
        <v>0.32268090887120038</v>
      </c>
      <c r="J6341">
        <f>_xlfn.BINOM.INV(BinomTrials,_xlfn.GAMMA.INV(Table3[[#This Row],[RV gamma]],GammaShape1,GammaRate1)/BinomTrials,Table3[[#This Row],[RV binom]])</f>
        <v>1</v>
      </c>
      <c r="K6341" s="1">
        <f>Table3[[#This Row],[Risk 1 Simulated occurences]]*_xlfn.LOGNORM.INV(Table3[[#This Row],[RV lognorm]],(LN(ImpLow1)+LN(ImpUp1))/2,(LN(ImpUp1)-LN(ImpLow1))/3.29)</f>
        <v>22914.848178742086</v>
      </c>
      <c r="L6341">
        <f>_xlfn.BINOM.INV(BinomTrials,_xlfn.GAMMA.INV(Table3[[#This Row],[RV gamma]],GammaShape2,GammaRate2)/BinomTrials,Table3[[#This Row],[RV binom]])</f>
        <v>0</v>
      </c>
      <c r="M6341" s="1">
        <f>Table3[[#This Row],[Risk 2 simulated occurences]]*_xlfn.LOGNORM.INV(Table3[[#This Row],[RV lognorm]],(LN(ImpLow2)+LN(ImpUp2))/2,(LN(ImpUp2)-LN(ImpLow2))/3.29)</f>
        <v>0</v>
      </c>
    </row>
    <row r="6342" spans="7:13">
      <c r="G6342">
        <v>0.98490198700917042</v>
      </c>
      <c r="H6342">
        <v>0.14146869263680126</v>
      </c>
      <c r="I6342">
        <v>0.29803539826443204</v>
      </c>
      <c r="J6342">
        <f>_xlfn.BINOM.INV(BinomTrials,_xlfn.GAMMA.INV(Table3[[#This Row],[RV gamma]],GammaShape1,GammaRate1)/BinomTrials,Table3[[#This Row],[RV binom]])</f>
        <v>0</v>
      </c>
      <c r="K6342" s="1">
        <f>Table3[[#This Row],[Risk 1 Simulated occurences]]*_xlfn.LOGNORM.INV(Table3[[#This Row],[RV lognorm]],(LN(ImpLow1)+LN(ImpUp1))/2,(LN(ImpUp1)-LN(ImpLow1))/3.29)</f>
        <v>0</v>
      </c>
      <c r="L6342">
        <f>_xlfn.BINOM.INV(BinomTrials,_xlfn.GAMMA.INV(Table3[[#This Row],[RV gamma]],GammaShape2,GammaRate2)/BinomTrials,Table3[[#This Row],[RV binom]])</f>
        <v>0</v>
      </c>
      <c r="M6342" s="1">
        <f>Table3[[#This Row],[Risk 2 simulated occurences]]*_xlfn.LOGNORM.INV(Table3[[#This Row],[RV lognorm]],(LN(ImpLow2)+LN(ImpUp2))/2,(LN(ImpUp2)-LN(ImpLow2))/3.29)</f>
        <v>0</v>
      </c>
    </row>
    <row r="6343" spans="7:13">
      <c r="G6343">
        <v>0.24769566312790647</v>
      </c>
      <c r="H6343">
        <v>0.66431714671864972</v>
      </c>
      <c r="I6343">
        <v>8.0938630309392995E-2</v>
      </c>
      <c r="J6343">
        <f>_xlfn.BINOM.INV(BinomTrials,_xlfn.GAMMA.INV(Table3[[#This Row],[RV gamma]],GammaShape1,GammaRate1)/BinomTrials,Table3[[#This Row],[RV binom]])</f>
        <v>1</v>
      </c>
      <c r="K6343" s="1">
        <f>Table3[[#This Row],[Risk 1 Simulated occurences]]*_xlfn.LOGNORM.INV(Table3[[#This Row],[RV lognorm]],(LN(ImpLow1)+LN(ImpUp1))/2,(LN(ImpUp1)-LN(ImpLow1))/3.29)</f>
        <v>11880.567282587326</v>
      </c>
      <c r="L6343">
        <f>_xlfn.BINOM.INV(BinomTrials,_xlfn.GAMMA.INV(Table3[[#This Row],[RV gamma]],GammaShape2,GammaRate2)/BinomTrials,Table3[[#This Row],[RV binom]])</f>
        <v>0</v>
      </c>
      <c r="M6343" s="1">
        <f>Table3[[#This Row],[Risk 2 simulated occurences]]*_xlfn.LOGNORM.INV(Table3[[#This Row],[RV lognorm]],(LN(ImpLow2)+LN(ImpUp2))/2,(LN(ImpUp2)-LN(ImpLow2))/3.29)</f>
        <v>0</v>
      </c>
    </row>
    <row r="6344" spans="7:13">
      <c r="G6344">
        <v>2.1010190723934299E-2</v>
      </c>
      <c r="H6344">
        <v>0.17828490034597222</v>
      </c>
      <c r="I6344">
        <v>0.33555960996801015</v>
      </c>
      <c r="J6344">
        <f>_xlfn.BINOM.INV(BinomTrials,_xlfn.GAMMA.INV(Table3[[#This Row],[RV gamma]],GammaShape1,GammaRate1)/BinomTrials,Table3[[#This Row],[RV binom]])</f>
        <v>0</v>
      </c>
      <c r="K6344" s="1">
        <f>Table3[[#This Row],[Risk 1 Simulated occurences]]*_xlfn.LOGNORM.INV(Table3[[#This Row],[RV lognorm]],(LN(ImpLow1)+LN(ImpUp1))/2,(LN(ImpUp1)-LN(ImpLow1))/3.29)</f>
        <v>0</v>
      </c>
      <c r="L6344">
        <f>_xlfn.BINOM.INV(BinomTrials,_xlfn.GAMMA.INV(Table3[[#This Row],[RV gamma]],GammaShape2,GammaRate2)/BinomTrials,Table3[[#This Row],[RV binom]])</f>
        <v>0</v>
      </c>
      <c r="M6344" s="1">
        <f>Table3[[#This Row],[Risk 2 simulated occurences]]*_xlfn.LOGNORM.INV(Table3[[#This Row],[RV lognorm]],(LN(ImpLow2)+LN(ImpUp2))/2,(LN(ImpUp2)-LN(ImpLow2))/3.29)</f>
        <v>0</v>
      </c>
    </row>
    <row r="6345" spans="7:13">
      <c r="G6345">
        <v>0.11827549716377421</v>
      </c>
      <c r="H6345">
        <v>0.43432011475522075</v>
      </c>
      <c r="I6345">
        <v>0.75036473234666734</v>
      </c>
      <c r="J6345">
        <f>_xlfn.BINOM.INV(BinomTrials,_xlfn.GAMMA.INV(Table3[[#This Row],[RV gamma]],GammaShape1,GammaRate1)/BinomTrials,Table3[[#This Row],[RV binom]])</f>
        <v>0</v>
      </c>
      <c r="K6345" s="1">
        <f>Table3[[#This Row],[Risk 1 Simulated occurences]]*_xlfn.LOGNORM.INV(Table3[[#This Row],[RV lognorm]],(LN(ImpLow1)+LN(ImpUp1))/2,(LN(ImpUp1)-LN(ImpLow1))/3.29)</f>
        <v>0</v>
      </c>
      <c r="L6345">
        <f>_xlfn.BINOM.INV(BinomTrials,_xlfn.GAMMA.INV(Table3[[#This Row],[RV gamma]],GammaShape2,GammaRate2)/BinomTrials,Table3[[#This Row],[RV binom]])</f>
        <v>0</v>
      </c>
      <c r="M6345" s="1">
        <f>Table3[[#This Row],[Risk 2 simulated occurences]]*_xlfn.LOGNORM.INV(Table3[[#This Row],[RV lognorm]],(LN(ImpLow2)+LN(ImpUp2))/2,(LN(ImpUp2)-LN(ImpLow2))/3.29)</f>
        <v>0</v>
      </c>
    </row>
    <row r="6346" spans="7:13">
      <c r="G6346">
        <v>0.85628083155317269</v>
      </c>
      <c r="H6346">
        <v>0.61816869099539173</v>
      </c>
      <c r="I6346">
        <v>0.38005655043761083</v>
      </c>
      <c r="J6346">
        <f>_xlfn.BINOM.INV(BinomTrials,_xlfn.GAMMA.INV(Table3[[#This Row],[RV gamma]],GammaShape1,GammaRate1)/BinomTrials,Table3[[#This Row],[RV binom]])</f>
        <v>1</v>
      </c>
      <c r="K6346" s="1">
        <f>Table3[[#This Row],[Risk 1 Simulated occurences]]*_xlfn.LOGNORM.INV(Table3[[#This Row],[RV lognorm]],(LN(ImpLow1)+LN(ImpUp1))/2,(LN(ImpUp1)-LN(ImpLow1))/3.29)</f>
        <v>25538.409059250473</v>
      </c>
      <c r="L6346">
        <f>_xlfn.BINOM.INV(BinomTrials,_xlfn.GAMMA.INV(Table3[[#This Row],[RV gamma]],GammaShape2,GammaRate2)/BinomTrials,Table3[[#This Row],[RV binom]])</f>
        <v>0</v>
      </c>
      <c r="M6346" s="1">
        <f>Table3[[#This Row],[Risk 2 simulated occurences]]*_xlfn.LOGNORM.INV(Table3[[#This Row],[RV lognorm]],(LN(ImpLow2)+LN(ImpUp2))/2,(LN(ImpUp2)-LN(ImpLow2))/3.29)</f>
        <v>0</v>
      </c>
    </row>
    <row r="6347" spans="7:13">
      <c r="G6347">
        <v>0.51193591417369244</v>
      </c>
      <c r="H6347">
        <v>0.56118955954964722</v>
      </c>
      <c r="I6347">
        <v>0.61044320492560189</v>
      </c>
      <c r="J6347">
        <f>_xlfn.BINOM.INV(BinomTrials,_xlfn.GAMMA.INV(Table3[[#This Row],[RV gamma]],GammaShape1,GammaRate1)/BinomTrials,Table3[[#This Row],[RV binom]])</f>
        <v>0</v>
      </c>
      <c r="K6347" s="1">
        <f>Table3[[#This Row],[Risk 1 Simulated occurences]]*_xlfn.LOGNORM.INV(Table3[[#This Row],[RV lognorm]],(LN(ImpLow1)+LN(ImpUp1))/2,(LN(ImpUp1)-LN(ImpLow1))/3.29)</f>
        <v>0</v>
      </c>
      <c r="L6347">
        <f>_xlfn.BINOM.INV(BinomTrials,_xlfn.GAMMA.INV(Table3[[#This Row],[RV gamma]],GammaShape2,GammaRate2)/BinomTrials,Table3[[#This Row],[RV binom]])</f>
        <v>0</v>
      </c>
      <c r="M6347" s="1">
        <f>Table3[[#This Row],[Risk 2 simulated occurences]]*_xlfn.LOGNORM.INV(Table3[[#This Row],[RV lognorm]],(LN(ImpLow2)+LN(ImpUp2))/2,(LN(ImpUp2)-LN(ImpLow2))/3.29)</f>
        <v>0</v>
      </c>
    </row>
    <row r="6348" spans="7:13">
      <c r="G6348">
        <v>0.10690951724858466</v>
      </c>
      <c r="H6348">
        <v>0.91292735092012556</v>
      </c>
      <c r="I6348">
        <v>0.71894518459166645</v>
      </c>
      <c r="J6348">
        <f>_xlfn.BINOM.INV(BinomTrials,_xlfn.GAMMA.INV(Table3[[#This Row],[RV gamma]],GammaShape1,GammaRate1)/BinomTrials,Table3[[#This Row],[RV binom]])</f>
        <v>1</v>
      </c>
      <c r="K6348" s="1">
        <f>Table3[[#This Row],[Risk 1 Simulated occurences]]*_xlfn.LOGNORM.INV(Table3[[#This Row],[RV lognorm]],(LN(ImpLow1)+LN(ImpUp1))/2,(LN(ImpUp1)-LN(ImpLow1))/3.29)</f>
        <v>47446.469637032853</v>
      </c>
      <c r="L6348">
        <f>_xlfn.BINOM.INV(BinomTrials,_xlfn.GAMMA.INV(Table3[[#This Row],[RV gamma]],GammaShape2,GammaRate2)/BinomTrials,Table3[[#This Row],[RV binom]])</f>
        <v>1</v>
      </c>
      <c r="M6348" s="1">
        <f>Table3[[#This Row],[Risk 2 simulated occurences]]*_xlfn.LOGNORM.INV(Table3[[#This Row],[RV lognorm]],(LN(ImpLow2)+LN(ImpUp2))/2,(LN(ImpUp2)-LN(ImpLow2))/3.29)</f>
        <v>4744646.9637032868</v>
      </c>
    </row>
    <row r="6349" spans="7:13">
      <c r="G6349">
        <v>0.82825639696244913</v>
      </c>
      <c r="H6349">
        <v>0.5699869145499481</v>
      </c>
      <c r="I6349">
        <v>0.31171743213744713</v>
      </c>
      <c r="J6349">
        <f>_xlfn.BINOM.INV(BinomTrials,_xlfn.GAMMA.INV(Table3[[#This Row],[RV gamma]],GammaShape1,GammaRate1)/BinomTrials,Table3[[#This Row],[RV binom]])</f>
        <v>1</v>
      </c>
      <c r="K6349" s="1">
        <f>Table3[[#This Row],[Risk 1 Simulated occurences]]*_xlfn.LOGNORM.INV(Table3[[#This Row],[RV lognorm]],(LN(ImpLow1)+LN(ImpUp1))/2,(LN(ImpUp1)-LN(ImpLow1))/3.29)</f>
        <v>22426.603016706005</v>
      </c>
      <c r="L6349">
        <f>_xlfn.BINOM.INV(BinomTrials,_xlfn.GAMMA.INV(Table3[[#This Row],[RV gamma]],GammaShape2,GammaRate2)/BinomTrials,Table3[[#This Row],[RV binom]])</f>
        <v>0</v>
      </c>
      <c r="M6349" s="1">
        <f>Table3[[#This Row],[Risk 2 simulated occurences]]*_xlfn.LOGNORM.INV(Table3[[#This Row],[RV lognorm]],(LN(ImpLow2)+LN(ImpUp2))/2,(LN(ImpUp2)-LN(ImpLow2))/3.29)</f>
        <v>0</v>
      </c>
    </row>
    <row r="6350" spans="7:13">
      <c r="G6350">
        <v>0.50526374788268646</v>
      </c>
      <c r="H6350">
        <v>0.77007284097842543</v>
      </c>
      <c r="I6350">
        <v>3.4881934074164338E-2</v>
      </c>
      <c r="J6350">
        <f>_xlfn.BINOM.INV(BinomTrials,_xlfn.GAMMA.INV(Table3[[#This Row],[RV gamma]],GammaShape1,GammaRate1)/BinomTrials,Table3[[#This Row],[RV binom]])</f>
        <v>1</v>
      </c>
      <c r="K6350" s="1">
        <f>Table3[[#This Row],[Risk 1 Simulated occurences]]*_xlfn.LOGNORM.INV(Table3[[#This Row],[RV lognorm]],(LN(ImpLow1)+LN(ImpUp1))/2,(LN(ImpUp1)-LN(ImpLow1))/3.29)</f>
        <v>8887.9622520411867</v>
      </c>
      <c r="L6350">
        <f>_xlfn.BINOM.INV(BinomTrials,_xlfn.GAMMA.INV(Table3[[#This Row],[RV gamma]],GammaShape2,GammaRate2)/BinomTrials,Table3[[#This Row],[RV binom]])</f>
        <v>0</v>
      </c>
      <c r="M6350" s="1">
        <f>Table3[[#This Row],[Risk 2 simulated occurences]]*_xlfn.LOGNORM.INV(Table3[[#This Row],[RV lognorm]],(LN(ImpLow2)+LN(ImpUp2))/2,(LN(ImpUp2)-LN(ImpLow2))/3.29)</f>
        <v>0</v>
      </c>
    </row>
    <row r="6351" spans="7:13">
      <c r="G6351">
        <v>0.96781066431096319</v>
      </c>
      <c r="H6351">
        <v>0.61423832439549186</v>
      </c>
      <c r="I6351">
        <v>0.2606659844800206</v>
      </c>
      <c r="J6351">
        <f>_xlfn.BINOM.INV(BinomTrials,_xlfn.GAMMA.INV(Table3[[#This Row],[RV gamma]],GammaShape1,GammaRate1)/BinomTrials,Table3[[#This Row],[RV binom]])</f>
        <v>1</v>
      </c>
      <c r="K6351" s="1">
        <f>Table3[[#This Row],[Risk 1 Simulated occurences]]*_xlfn.LOGNORM.INV(Table3[[#This Row],[RV lognorm]],(LN(ImpLow1)+LN(ImpUp1))/2,(LN(ImpUp1)-LN(ImpLow1))/3.29)</f>
        <v>20187.286360135105</v>
      </c>
      <c r="L6351">
        <f>_xlfn.BINOM.INV(BinomTrials,_xlfn.GAMMA.INV(Table3[[#This Row],[RV gamma]],GammaShape2,GammaRate2)/BinomTrials,Table3[[#This Row],[RV binom]])</f>
        <v>0</v>
      </c>
      <c r="M6351" s="1">
        <f>Table3[[#This Row],[Risk 2 simulated occurences]]*_xlfn.LOGNORM.INV(Table3[[#This Row],[RV lognorm]],(LN(ImpLow2)+LN(ImpUp2))/2,(LN(ImpUp2)-LN(ImpLow2))/3.29)</f>
        <v>0</v>
      </c>
    </row>
    <row r="6352" spans="7:13">
      <c r="G6352">
        <v>0.9938350743585429</v>
      </c>
      <c r="H6352">
        <v>0.50351811503223987</v>
      </c>
      <c r="I6352">
        <v>1.3201155705936791E-2</v>
      </c>
      <c r="J6352">
        <f>_xlfn.BINOM.INV(BinomTrials,_xlfn.GAMMA.INV(Table3[[#This Row],[RV gamma]],GammaShape1,GammaRate1)/BinomTrials,Table3[[#This Row],[RV binom]])</f>
        <v>1</v>
      </c>
      <c r="K6352" s="1">
        <f>Table3[[#This Row],[Risk 1 Simulated occurences]]*_xlfn.LOGNORM.INV(Table3[[#This Row],[RV lognorm]],(LN(ImpLow1)+LN(ImpUp1))/2,(LN(ImpUp1)-LN(ImpLow1))/3.29)</f>
        <v>6685.8135052795897</v>
      </c>
      <c r="L6352">
        <f>_xlfn.BINOM.INV(BinomTrials,_xlfn.GAMMA.INV(Table3[[#This Row],[RV gamma]],GammaShape2,GammaRate2)/BinomTrials,Table3[[#This Row],[RV binom]])</f>
        <v>0</v>
      </c>
      <c r="M6352" s="1">
        <f>Table3[[#This Row],[Risk 2 simulated occurences]]*_xlfn.LOGNORM.INV(Table3[[#This Row],[RV lognorm]],(LN(ImpLow2)+LN(ImpUp2))/2,(LN(ImpUp2)-LN(ImpLow2))/3.29)</f>
        <v>0</v>
      </c>
    </row>
    <row r="6353" spans="7:13">
      <c r="G6353">
        <v>0.38609474403136163</v>
      </c>
      <c r="H6353">
        <v>0.62895934685550603</v>
      </c>
      <c r="I6353">
        <v>0.87182394967965038</v>
      </c>
      <c r="J6353">
        <f>_xlfn.BINOM.INV(BinomTrials,_xlfn.GAMMA.INV(Table3[[#This Row],[RV gamma]],GammaShape1,GammaRate1)/BinomTrials,Table3[[#This Row],[RV binom]])</f>
        <v>1</v>
      </c>
      <c r="K6353" s="1">
        <f>Table3[[#This Row],[Risk 1 Simulated occurences]]*_xlfn.LOGNORM.INV(Table3[[#This Row],[RV lognorm]],(LN(ImpLow1)+LN(ImpUp1))/2,(LN(ImpUp1)-LN(ImpLow1))/3.29)</f>
        <v>69984.464832077792</v>
      </c>
      <c r="L6353">
        <f>_xlfn.BINOM.INV(BinomTrials,_xlfn.GAMMA.INV(Table3[[#This Row],[RV gamma]],GammaShape2,GammaRate2)/BinomTrials,Table3[[#This Row],[RV binom]])</f>
        <v>0</v>
      </c>
      <c r="M6353" s="1">
        <f>Table3[[#This Row],[Risk 2 simulated occurences]]*_xlfn.LOGNORM.INV(Table3[[#This Row],[RV lognorm]],(LN(ImpLow2)+LN(ImpUp2))/2,(LN(ImpUp2)-LN(ImpLow2))/3.29)</f>
        <v>0</v>
      </c>
    </row>
    <row r="6354" spans="7:13">
      <c r="G6354">
        <v>9.4362935095263153E-2</v>
      </c>
      <c r="H6354">
        <v>0.91974260048928791</v>
      </c>
      <c r="I6354">
        <v>0.74512226588331265</v>
      </c>
      <c r="J6354">
        <f>_xlfn.BINOM.INV(BinomTrials,_xlfn.GAMMA.INV(Table3[[#This Row],[RV gamma]],GammaShape1,GammaRate1)/BinomTrials,Table3[[#This Row],[RV binom]])</f>
        <v>1</v>
      </c>
      <c r="K6354" s="1">
        <f>Table3[[#This Row],[Risk 1 Simulated occurences]]*_xlfn.LOGNORM.INV(Table3[[#This Row],[RV lognorm]],(LN(ImpLow1)+LN(ImpUp1))/2,(LN(ImpUp1)-LN(ImpLow1))/3.29)</f>
        <v>50161.482685797062</v>
      </c>
      <c r="L6354">
        <f>_xlfn.BINOM.INV(BinomTrials,_xlfn.GAMMA.INV(Table3[[#This Row],[RV gamma]],GammaShape2,GammaRate2)/BinomTrials,Table3[[#This Row],[RV binom]])</f>
        <v>1</v>
      </c>
      <c r="M6354" s="1">
        <f>Table3[[#This Row],[Risk 2 simulated occurences]]*_xlfn.LOGNORM.INV(Table3[[#This Row],[RV lognorm]],(LN(ImpLow2)+LN(ImpUp2))/2,(LN(ImpUp2)-LN(ImpLow2))/3.29)</f>
        <v>5016148.2685797084</v>
      </c>
    </row>
    <row r="6355" spans="7:13">
      <c r="G6355">
        <v>0.9578501460877481</v>
      </c>
      <c r="H6355">
        <v>0.11388642346201763</v>
      </c>
      <c r="I6355">
        <v>0.26992270083628722</v>
      </c>
      <c r="J6355">
        <f>_xlfn.BINOM.INV(BinomTrials,_xlfn.GAMMA.INV(Table3[[#This Row],[RV gamma]],GammaShape1,GammaRate1)/BinomTrials,Table3[[#This Row],[RV binom]])</f>
        <v>0</v>
      </c>
      <c r="K6355" s="1">
        <f>Table3[[#This Row],[Risk 1 Simulated occurences]]*_xlfn.LOGNORM.INV(Table3[[#This Row],[RV lognorm]],(LN(ImpLow1)+LN(ImpUp1))/2,(LN(ImpUp1)-LN(ImpLow1))/3.29)</f>
        <v>0</v>
      </c>
      <c r="L6355">
        <f>_xlfn.BINOM.INV(BinomTrials,_xlfn.GAMMA.INV(Table3[[#This Row],[RV gamma]],GammaShape2,GammaRate2)/BinomTrials,Table3[[#This Row],[RV binom]])</f>
        <v>0</v>
      </c>
      <c r="M6355" s="1">
        <f>Table3[[#This Row],[Risk 2 simulated occurences]]*_xlfn.LOGNORM.INV(Table3[[#This Row],[RV lognorm]],(LN(ImpLow2)+LN(ImpUp2))/2,(LN(ImpUp2)-LN(ImpLow2))/3.29)</f>
        <v>0</v>
      </c>
    </row>
    <row r="6356" spans="7:13">
      <c r="G6356">
        <v>0.58740529678175468</v>
      </c>
      <c r="H6356">
        <v>8.9119126130416587E-2</v>
      </c>
      <c r="I6356">
        <v>0.59083295547907844</v>
      </c>
      <c r="J6356">
        <f>_xlfn.BINOM.INV(BinomTrials,_xlfn.GAMMA.INV(Table3[[#This Row],[RV gamma]],GammaShape1,GammaRate1)/BinomTrials,Table3[[#This Row],[RV binom]])</f>
        <v>0</v>
      </c>
      <c r="K6356" s="1">
        <f>Table3[[#This Row],[Risk 1 Simulated occurences]]*_xlfn.LOGNORM.INV(Table3[[#This Row],[RV lognorm]],(LN(ImpLow1)+LN(ImpUp1))/2,(LN(ImpUp1)-LN(ImpLow1))/3.29)</f>
        <v>0</v>
      </c>
      <c r="L6356">
        <f>_xlfn.BINOM.INV(BinomTrials,_xlfn.GAMMA.INV(Table3[[#This Row],[RV gamma]],GammaShape2,GammaRate2)/BinomTrials,Table3[[#This Row],[RV binom]])</f>
        <v>0</v>
      </c>
      <c r="M6356" s="1">
        <f>Table3[[#This Row],[Risk 2 simulated occurences]]*_xlfn.LOGNORM.INV(Table3[[#This Row],[RV lognorm]],(LN(ImpLow2)+LN(ImpUp2))/2,(LN(ImpUp2)-LN(ImpLow2))/3.29)</f>
        <v>0</v>
      </c>
    </row>
    <row r="6357" spans="7:13">
      <c r="G6357">
        <v>0.52082301095166383</v>
      </c>
      <c r="H6357">
        <v>0.82515287391150038</v>
      </c>
      <c r="I6357">
        <v>0.12948273687133693</v>
      </c>
      <c r="J6357">
        <f>_xlfn.BINOM.INV(BinomTrials,_xlfn.GAMMA.INV(Table3[[#This Row],[RV gamma]],GammaShape1,GammaRate1)/BinomTrials,Table3[[#This Row],[RV binom]])</f>
        <v>1</v>
      </c>
      <c r="K6357" s="1">
        <f>Table3[[#This Row],[Risk 1 Simulated occurences]]*_xlfn.LOGNORM.INV(Table3[[#This Row],[RV lognorm]],(LN(ImpLow1)+LN(ImpUp1))/2,(LN(ImpUp1)-LN(ImpLow1))/3.29)</f>
        <v>14351.180861607087</v>
      </c>
      <c r="L6357">
        <f>_xlfn.BINOM.INV(BinomTrials,_xlfn.GAMMA.INV(Table3[[#This Row],[RV gamma]],GammaShape2,GammaRate2)/BinomTrials,Table3[[#This Row],[RV binom]])</f>
        <v>0</v>
      </c>
      <c r="M6357" s="1">
        <f>Table3[[#This Row],[Risk 2 simulated occurences]]*_xlfn.LOGNORM.INV(Table3[[#This Row],[RV lognorm]],(LN(ImpLow2)+LN(ImpUp2))/2,(LN(ImpUp2)-LN(ImpLow2))/3.29)</f>
        <v>0</v>
      </c>
    </row>
    <row r="6358" spans="7:13">
      <c r="G6358">
        <v>0.47234506461412884</v>
      </c>
      <c r="H6358">
        <v>0.3443518305869549</v>
      </c>
      <c r="I6358">
        <v>0.21635859655978093</v>
      </c>
      <c r="J6358">
        <f>_xlfn.BINOM.INV(BinomTrials,_xlfn.GAMMA.INV(Table3[[#This Row],[RV gamma]],GammaShape1,GammaRate1)/BinomTrials,Table3[[#This Row],[RV binom]])</f>
        <v>0</v>
      </c>
      <c r="K6358" s="1">
        <f>Table3[[#This Row],[Risk 1 Simulated occurences]]*_xlfn.LOGNORM.INV(Table3[[#This Row],[RV lognorm]],(LN(ImpLow1)+LN(ImpUp1))/2,(LN(ImpUp1)-LN(ImpLow1))/3.29)</f>
        <v>0</v>
      </c>
      <c r="L6358">
        <f>_xlfn.BINOM.INV(BinomTrials,_xlfn.GAMMA.INV(Table3[[#This Row],[RV gamma]],GammaShape2,GammaRate2)/BinomTrials,Table3[[#This Row],[RV binom]])</f>
        <v>0</v>
      </c>
      <c r="M6358" s="1">
        <f>Table3[[#This Row],[Risk 2 simulated occurences]]*_xlfn.LOGNORM.INV(Table3[[#This Row],[RV lognorm]],(LN(ImpLow2)+LN(ImpUp2))/2,(LN(ImpUp2)-LN(ImpLow2))/3.29)</f>
        <v>0</v>
      </c>
    </row>
    <row r="6359" spans="7:13">
      <c r="G6359">
        <v>0.70350096966303</v>
      </c>
      <c r="H6359">
        <v>0.52121667495054036</v>
      </c>
      <c r="I6359">
        <v>0.33893238023805078</v>
      </c>
      <c r="J6359">
        <f>_xlfn.BINOM.INV(BinomTrials,_xlfn.GAMMA.INV(Table3[[#This Row],[RV gamma]],GammaShape1,GammaRate1)/BinomTrials,Table3[[#This Row],[RV binom]])</f>
        <v>0</v>
      </c>
      <c r="K6359" s="1">
        <f>Table3[[#This Row],[Risk 1 Simulated occurences]]*_xlfn.LOGNORM.INV(Table3[[#This Row],[RV lognorm]],(LN(ImpLow1)+LN(ImpUp1))/2,(LN(ImpUp1)-LN(ImpLow1))/3.29)</f>
        <v>0</v>
      </c>
      <c r="L6359">
        <f>_xlfn.BINOM.INV(BinomTrials,_xlfn.GAMMA.INV(Table3[[#This Row],[RV gamma]],GammaShape2,GammaRate2)/BinomTrials,Table3[[#This Row],[RV binom]])</f>
        <v>0</v>
      </c>
      <c r="M6359" s="1">
        <f>Table3[[#This Row],[Risk 2 simulated occurences]]*_xlfn.LOGNORM.INV(Table3[[#This Row],[RV lognorm]],(LN(ImpLow2)+LN(ImpUp2))/2,(LN(ImpUp2)-LN(ImpLow2))/3.29)</f>
        <v>0</v>
      </c>
    </row>
    <row r="6360" spans="7:13">
      <c r="G6360">
        <v>0.74079712654501062</v>
      </c>
      <c r="H6360">
        <v>8.8655893732167729E-2</v>
      </c>
      <c r="I6360">
        <v>0.43651466091932478</v>
      </c>
      <c r="J6360">
        <f>_xlfn.BINOM.INV(BinomTrials,_xlfn.GAMMA.INV(Table3[[#This Row],[RV gamma]],GammaShape1,GammaRate1)/BinomTrials,Table3[[#This Row],[RV binom]])</f>
        <v>0</v>
      </c>
      <c r="K6360" s="1">
        <f>Table3[[#This Row],[Risk 1 Simulated occurences]]*_xlfn.LOGNORM.INV(Table3[[#This Row],[RV lognorm]],(LN(ImpLow1)+LN(ImpUp1))/2,(LN(ImpUp1)-LN(ImpLow1))/3.29)</f>
        <v>0</v>
      </c>
      <c r="L6360">
        <f>_xlfn.BINOM.INV(BinomTrials,_xlfn.GAMMA.INV(Table3[[#This Row],[RV gamma]],GammaShape2,GammaRate2)/BinomTrials,Table3[[#This Row],[RV binom]])</f>
        <v>0</v>
      </c>
      <c r="M6360" s="1">
        <f>Table3[[#This Row],[Risk 2 simulated occurences]]*_xlfn.LOGNORM.INV(Table3[[#This Row],[RV lognorm]],(LN(ImpLow2)+LN(ImpUp2))/2,(LN(ImpUp2)-LN(ImpLow2))/3.29)</f>
        <v>0</v>
      </c>
    </row>
    <row r="6361" spans="7:13">
      <c r="G6361">
        <v>0.57730584199414858</v>
      </c>
      <c r="H6361">
        <v>3.9605956543053482E-2</v>
      </c>
      <c r="I6361">
        <v>0.50190607109195839</v>
      </c>
      <c r="J6361">
        <f>_xlfn.BINOM.INV(BinomTrials,_xlfn.GAMMA.INV(Table3[[#This Row],[RV gamma]],GammaShape1,GammaRate1)/BinomTrials,Table3[[#This Row],[RV binom]])</f>
        <v>0</v>
      </c>
      <c r="K6361" s="1">
        <f>Table3[[#This Row],[Risk 1 Simulated occurences]]*_xlfn.LOGNORM.INV(Table3[[#This Row],[RV lognorm]],(LN(ImpLow1)+LN(ImpUp1))/2,(LN(ImpUp1)-LN(ImpLow1))/3.29)</f>
        <v>0</v>
      </c>
      <c r="L6361">
        <f>_xlfn.BINOM.INV(BinomTrials,_xlfn.GAMMA.INV(Table3[[#This Row],[RV gamma]],GammaShape2,GammaRate2)/BinomTrials,Table3[[#This Row],[RV binom]])</f>
        <v>0</v>
      </c>
      <c r="M6361" s="1">
        <f>Table3[[#This Row],[Risk 2 simulated occurences]]*_xlfn.LOGNORM.INV(Table3[[#This Row],[RV lognorm]],(LN(ImpLow2)+LN(ImpUp2))/2,(LN(ImpUp2)-LN(ImpLow2))/3.29)</f>
        <v>0</v>
      </c>
    </row>
    <row r="6362" spans="7:13">
      <c r="G6362">
        <v>0.77928639565561264</v>
      </c>
      <c r="H6362">
        <v>0.65731161909984037</v>
      </c>
      <c r="I6362">
        <v>0.53533684254406799</v>
      </c>
      <c r="J6362">
        <f>_xlfn.BINOM.INV(BinomTrials,_xlfn.GAMMA.INV(Table3[[#This Row],[RV gamma]],GammaShape1,GammaRate1)/BinomTrials,Table3[[#This Row],[RV binom]])</f>
        <v>1</v>
      </c>
      <c r="K6362" s="1">
        <f>Table3[[#This Row],[Risk 1 Simulated occurences]]*_xlfn.LOGNORM.INV(Table3[[#This Row],[RV lognorm]],(LN(ImpLow1)+LN(ImpUp1))/2,(LN(ImpUp1)-LN(ImpLow1))/3.29)</f>
        <v>33647.91810905491</v>
      </c>
      <c r="L6362">
        <f>_xlfn.BINOM.INV(BinomTrials,_xlfn.GAMMA.INV(Table3[[#This Row],[RV gamma]],GammaShape2,GammaRate2)/BinomTrials,Table3[[#This Row],[RV binom]])</f>
        <v>0</v>
      </c>
      <c r="M6362" s="1">
        <f>Table3[[#This Row],[Risk 2 simulated occurences]]*_xlfn.LOGNORM.INV(Table3[[#This Row],[RV lognorm]],(LN(ImpLow2)+LN(ImpUp2))/2,(LN(ImpUp2)-LN(ImpLow2))/3.29)</f>
        <v>0</v>
      </c>
    </row>
    <row r="6363" spans="7:13">
      <c r="G6363">
        <v>0.46645178388173308</v>
      </c>
      <c r="H6363">
        <v>0.43638221101666902</v>
      </c>
      <c r="I6363">
        <v>0.40631263815160495</v>
      </c>
      <c r="J6363">
        <f>_xlfn.BINOM.INV(BinomTrials,_xlfn.GAMMA.INV(Table3[[#This Row],[RV gamma]],GammaShape1,GammaRate1)/BinomTrials,Table3[[#This Row],[RV binom]])</f>
        <v>0</v>
      </c>
      <c r="K6363" s="1">
        <f>Table3[[#This Row],[Risk 1 Simulated occurences]]*_xlfn.LOGNORM.INV(Table3[[#This Row],[RV lognorm]],(LN(ImpLow1)+LN(ImpUp1))/2,(LN(ImpUp1)-LN(ImpLow1))/3.29)</f>
        <v>0</v>
      </c>
      <c r="L6363">
        <f>_xlfn.BINOM.INV(BinomTrials,_xlfn.GAMMA.INV(Table3[[#This Row],[RV gamma]],GammaShape2,GammaRate2)/BinomTrials,Table3[[#This Row],[RV binom]])</f>
        <v>0</v>
      </c>
      <c r="M6363" s="1">
        <f>Table3[[#This Row],[Risk 2 simulated occurences]]*_xlfn.LOGNORM.INV(Table3[[#This Row],[RV lognorm]],(LN(ImpLow2)+LN(ImpUp2))/2,(LN(ImpUp2)-LN(ImpLow2))/3.29)</f>
        <v>0</v>
      </c>
    </row>
    <row r="6364" spans="7:13">
      <c r="G6364">
        <v>0.65513170028810008</v>
      </c>
      <c r="H6364">
        <v>0.27582055715649417</v>
      </c>
      <c r="I6364">
        <v>0.89650941402488826</v>
      </c>
      <c r="J6364">
        <f>_xlfn.BINOM.INV(BinomTrials,_xlfn.GAMMA.INV(Table3[[#This Row],[RV gamma]],GammaShape1,GammaRate1)/BinomTrials,Table3[[#This Row],[RV binom]])</f>
        <v>0</v>
      </c>
      <c r="K6364" s="1">
        <f>Table3[[#This Row],[Risk 1 Simulated occurences]]*_xlfn.LOGNORM.INV(Table3[[#This Row],[RV lognorm]],(LN(ImpLow1)+LN(ImpUp1))/2,(LN(ImpUp1)-LN(ImpLow1))/3.29)</f>
        <v>0</v>
      </c>
      <c r="L6364">
        <f>_xlfn.BINOM.INV(BinomTrials,_xlfn.GAMMA.INV(Table3[[#This Row],[RV gamma]],GammaShape2,GammaRate2)/BinomTrials,Table3[[#This Row],[RV binom]])</f>
        <v>0</v>
      </c>
      <c r="M6364" s="1">
        <f>Table3[[#This Row],[Risk 2 simulated occurences]]*_xlfn.LOGNORM.INV(Table3[[#This Row],[RV lognorm]],(LN(ImpLow2)+LN(ImpUp2))/2,(LN(ImpUp2)-LN(ImpLow2))/3.29)</f>
        <v>0</v>
      </c>
    </row>
    <row r="6365" spans="7:13">
      <c r="G6365">
        <v>0.79848674209717974</v>
      </c>
      <c r="H6365">
        <v>0.71610412919712441</v>
      </c>
      <c r="I6365">
        <v>0.63372151629706919</v>
      </c>
      <c r="J6365">
        <f>_xlfn.BINOM.INV(BinomTrials,_xlfn.GAMMA.INV(Table3[[#This Row],[RV gamma]],GammaShape1,GammaRate1)/BinomTrials,Table3[[#This Row],[RV binom]])</f>
        <v>1</v>
      </c>
      <c r="K6365" s="1">
        <f>Table3[[#This Row],[Risk 1 Simulated occurences]]*_xlfn.LOGNORM.INV(Table3[[#This Row],[RV lognorm]],(LN(ImpLow1)+LN(ImpUp1))/2,(LN(ImpUp1)-LN(ImpLow1))/3.29)</f>
        <v>40166.883819666989</v>
      </c>
      <c r="L6365">
        <f>_xlfn.BINOM.INV(BinomTrials,_xlfn.GAMMA.INV(Table3[[#This Row],[RV gamma]],GammaShape2,GammaRate2)/BinomTrials,Table3[[#This Row],[RV binom]])</f>
        <v>0</v>
      </c>
      <c r="M6365" s="1">
        <f>Table3[[#This Row],[Risk 2 simulated occurences]]*_xlfn.LOGNORM.INV(Table3[[#This Row],[RV lognorm]],(LN(ImpLow2)+LN(ImpUp2))/2,(LN(ImpUp2)-LN(ImpLow2))/3.29)</f>
        <v>0</v>
      </c>
    </row>
    <row r="6366" spans="7:13">
      <c r="G6366">
        <v>0.16667442730007434</v>
      </c>
      <c r="H6366">
        <v>0.56209941607066405</v>
      </c>
      <c r="I6366">
        <v>0.95752440484125367</v>
      </c>
      <c r="J6366">
        <f>_xlfn.BINOM.INV(BinomTrials,_xlfn.GAMMA.INV(Table3[[#This Row],[RV gamma]],GammaShape1,GammaRate1)/BinomTrials,Table3[[#This Row],[RV binom]])</f>
        <v>0</v>
      </c>
      <c r="K6366" s="1">
        <f>Table3[[#This Row],[Risk 1 Simulated occurences]]*_xlfn.LOGNORM.INV(Table3[[#This Row],[RV lognorm]],(LN(ImpLow1)+LN(ImpUp1))/2,(LN(ImpUp1)-LN(ImpLow1))/3.29)</f>
        <v>0</v>
      </c>
      <c r="L6366">
        <f>_xlfn.BINOM.INV(BinomTrials,_xlfn.GAMMA.INV(Table3[[#This Row],[RV gamma]],GammaShape2,GammaRate2)/BinomTrials,Table3[[#This Row],[RV binom]])</f>
        <v>0</v>
      </c>
      <c r="M6366" s="1">
        <f>Table3[[#This Row],[Risk 2 simulated occurences]]*_xlfn.LOGNORM.INV(Table3[[#This Row],[RV lognorm]],(LN(ImpLow2)+LN(ImpUp2))/2,(LN(ImpUp2)-LN(ImpLow2))/3.29)</f>
        <v>0</v>
      </c>
    </row>
    <row r="6367" spans="7:13">
      <c r="G6367">
        <v>0.29709963234937731</v>
      </c>
      <c r="H6367">
        <v>0.20488589965034551</v>
      </c>
      <c r="I6367">
        <v>0.1126721669513137</v>
      </c>
      <c r="J6367">
        <f>_xlfn.BINOM.INV(BinomTrials,_xlfn.GAMMA.INV(Table3[[#This Row],[RV gamma]],GammaShape1,GammaRate1)/BinomTrials,Table3[[#This Row],[RV binom]])</f>
        <v>0</v>
      </c>
      <c r="K6367" s="1">
        <f>Table3[[#This Row],[Risk 1 Simulated occurences]]*_xlfn.LOGNORM.INV(Table3[[#This Row],[RV lognorm]],(LN(ImpLow1)+LN(ImpUp1))/2,(LN(ImpUp1)-LN(ImpLow1))/3.29)</f>
        <v>0</v>
      </c>
      <c r="L6367">
        <f>_xlfn.BINOM.INV(BinomTrials,_xlfn.GAMMA.INV(Table3[[#This Row],[RV gamma]],GammaShape2,GammaRate2)/BinomTrials,Table3[[#This Row],[RV binom]])</f>
        <v>0</v>
      </c>
      <c r="M6367" s="1">
        <f>Table3[[#This Row],[Risk 2 simulated occurences]]*_xlfn.LOGNORM.INV(Table3[[#This Row],[RV lognorm]],(LN(ImpLow2)+LN(ImpUp2))/2,(LN(ImpUp2)-LN(ImpLow2))/3.29)</f>
        <v>0</v>
      </c>
    </row>
    <row r="6368" spans="7:13">
      <c r="G6368">
        <v>0.35352089598473202</v>
      </c>
      <c r="H6368">
        <v>0.51731542335698166</v>
      </c>
      <c r="I6368">
        <v>0.68110995072923131</v>
      </c>
      <c r="J6368">
        <f>_xlfn.BINOM.INV(BinomTrials,_xlfn.GAMMA.INV(Table3[[#This Row],[RV gamma]],GammaShape1,GammaRate1)/BinomTrials,Table3[[#This Row],[RV binom]])</f>
        <v>0</v>
      </c>
      <c r="K6368" s="1">
        <f>Table3[[#This Row],[Risk 1 Simulated occurences]]*_xlfn.LOGNORM.INV(Table3[[#This Row],[RV lognorm]],(LN(ImpLow1)+LN(ImpUp1))/2,(LN(ImpUp1)-LN(ImpLow1))/3.29)</f>
        <v>0</v>
      </c>
      <c r="L6368">
        <f>_xlfn.BINOM.INV(BinomTrials,_xlfn.GAMMA.INV(Table3[[#This Row],[RV gamma]],GammaShape2,GammaRate2)/BinomTrials,Table3[[#This Row],[RV binom]])</f>
        <v>0</v>
      </c>
      <c r="M6368" s="1">
        <f>Table3[[#This Row],[Risk 2 simulated occurences]]*_xlfn.LOGNORM.INV(Table3[[#This Row],[RV lognorm]],(LN(ImpLow2)+LN(ImpUp2))/2,(LN(ImpUp2)-LN(ImpLow2))/3.29)</f>
        <v>0</v>
      </c>
    </row>
    <row r="6369" spans="7:13">
      <c r="G6369">
        <v>0.62569881539125871</v>
      </c>
      <c r="H6369">
        <v>0.52032036079108734</v>
      </c>
      <c r="I6369">
        <v>0.41494190619091592</v>
      </c>
      <c r="J6369">
        <f>_xlfn.BINOM.INV(BinomTrials,_xlfn.GAMMA.INV(Table3[[#This Row],[RV gamma]],GammaShape1,GammaRate1)/BinomTrials,Table3[[#This Row],[RV binom]])</f>
        <v>0</v>
      </c>
      <c r="K6369" s="1">
        <f>Table3[[#This Row],[Risk 1 Simulated occurences]]*_xlfn.LOGNORM.INV(Table3[[#This Row],[RV lognorm]],(LN(ImpLow1)+LN(ImpUp1))/2,(LN(ImpUp1)-LN(ImpLow1))/3.29)</f>
        <v>0</v>
      </c>
      <c r="L6369">
        <f>_xlfn.BINOM.INV(BinomTrials,_xlfn.GAMMA.INV(Table3[[#This Row],[RV gamma]],GammaShape2,GammaRate2)/BinomTrials,Table3[[#This Row],[RV binom]])</f>
        <v>0</v>
      </c>
      <c r="M6369" s="1">
        <f>Table3[[#This Row],[Risk 2 simulated occurences]]*_xlfn.LOGNORM.INV(Table3[[#This Row],[RV lognorm]],(LN(ImpLow2)+LN(ImpUp2))/2,(LN(ImpUp2)-LN(ImpLow2))/3.29)</f>
        <v>0</v>
      </c>
    </row>
    <row r="6370" spans="7:13">
      <c r="G6370">
        <v>0.11999028088524485</v>
      </c>
      <c r="H6370">
        <v>2.4303815804563377E-2</v>
      </c>
      <c r="I6370">
        <v>0.92861735072388185</v>
      </c>
      <c r="J6370">
        <f>_xlfn.BINOM.INV(BinomTrials,_xlfn.GAMMA.INV(Table3[[#This Row],[RV gamma]],GammaShape1,GammaRate1)/BinomTrials,Table3[[#This Row],[RV binom]])</f>
        <v>0</v>
      </c>
      <c r="K6370" s="1">
        <f>Table3[[#This Row],[Risk 1 Simulated occurences]]*_xlfn.LOGNORM.INV(Table3[[#This Row],[RV lognorm]],(LN(ImpLow1)+LN(ImpUp1))/2,(LN(ImpUp1)-LN(ImpLow1))/3.29)</f>
        <v>0</v>
      </c>
      <c r="L6370">
        <f>_xlfn.BINOM.INV(BinomTrials,_xlfn.GAMMA.INV(Table3[[#This Row],[RV gamma]],GammaShape2,GammaRate2)/BinomTrials,Table3[[#This Row],[RV binom]])</f>
        <v>0</v>
      </c>
      <c r="M6370" s="1">
        <f>Table3[[#This Row],[Risk 2 simulated occurences]]*_xlfn.LOGNORM.INV(Table3[[#This Row],[RV lognorm]],(LN(ImpLow2)+LN(ImpUp2))/2,(LN(ImpUp2)-LN(ImpLow2))/3.29)</f>
        <v>0</v>
      </c>
    </row>
    <row r="6371" spans="7:13">
      <c r="G6371">
        <v>0.67665083831020201</v>
      </c>
      <c r="H6371">
        <v>0.47423222729667658</v>
      </c>
      <c r="I6371">
        <v>0.27181361628315115</v>
      </c>
      <c r="J6371">
        <f>_xlfn.BINOM.INV(BinomTrials,_xlfn.GAMMA.INV(Table3[[#This Row],[RV gamma]],GammaShape1,GammaRate1)/BinomTrials,Table3[[#This Row],[RV binom]])</f>
        <v>0</v>
      </c>
      <c r="K6371" s="1">
        <f>Table3[[#This Row],[Risk 1 Simulated occurences]]*_xlfn.LOGNORM.INV(Table3[[#This Row],[RV lognorm]],(LN(ImpLow1)+LN(ImpUp1))/2,(LN(ImpUp1)-LN(ImpLow1))/3.29)</f>
        <v>0</v>
      </c>
      <c r="L6371">
        <f>_xlfn.BINOM.INV(BinomTrials,_xlfn.GAMMA.INV(Table3[[#This Row],[RV gamma]],GammaShape2,GammaRate2)/BinomTrials,Table3[[#This Row],[RV binom]])</f>
        <v>0</v>
      </c>
      <c r="M6371" s="1">
        <f>Table3[[#This Row],[Risk 2 simulated occurences]]*_xlfn.LOGNORM.INV(Table3[[#This Row],[RV lognorm]],(LN(ImpLow2)+LN(ImpUp2))/2,(LN(ImpUp2)-LN(ImpLow2))/3.29)</f>
        <v>0</v>
      </c>
    </row>
    <row r="6372" spans="7:13">
      <c r="G6372">
        <v>0.47063947956573193</v>
      </c>
      <c r="H6372">
        <v>0.42104417524349141</v>
      </c>
      <c r="I6372">
        <v>0.37144887092125084</v>
      </c>
      <c r="J6372">
        <f>_xlfn.BINOM.INV(BinomTrials,_xlfn.GAMMA.INV(Table3[[#This Row],[RV gamma]],GammaShape1,GammaRate1)/BinomTrials,Table3[[#This Row],[RV binom]])</f>
        <v>0</v>
      </c>
      <c r="K6372" s="1">
        <f>Table3[[#This Row],[Risk 1 Simulated occurences]]*_xlfn.LOGNORM.INV(Table3[[#This Row],[RV lognorm]],(LN(ImpLow1)+LN(ImpUp1))/2,(LN(ImpUp1)-LN(ImpLow1))/3.29)</f>
        <v>0</v>
      </c>
      <c r="L6372">
        <f>_xlfn.BINOM.INV(BinomTrials,_xlfn.GAMMA.INV(Table3[[#This Row],[RV gamma]],GammaShape2,GammaRate2)/BinomTrials,Table3[[#This Row],[RV binom]])</f>
        <v>0</v>
      </c>
      <c r="M6372" s="1">
        <f>Table3[[#This Row],[Risk 2 simulated occurences]]*_xlfn.LOGNORM.INV(Table3[[#This Row],[RV lognorm]],(LN(ImpLow2)+LN(ImpUp2))/2,(LN(ImpUp2)-LN(ImpLow2))/3.29)</f>
        <v>0</v>
      </c>
    </row>
    <row r="6373" spans="7:13">
      <c r="G6373">
        <v>3.7733061256694171E-2</v>
      </c>
      <c r="H6373">
        <v>0.4894533173597666</v>
      </c>
      <c r="I6373">
        <v>0.94117357346283903</v>
      </c>
      <c r="J6373">
        <f>_xlfn.BINOM.INV(BinomTrials,_xlfn.GAMMA.INV(Table3[[#This Row],[RV gamma]],GammaShape1,GammaRate1)/BinomTrials,Table3[[#This Row],[RV binom]])</f>
        <v>0</v>
      </c>
      <c r="K6373" s="1">
        <f>Table3[[#This Row],[Risk 1 Simulated occurences]]*_xlfn.LOGNORM.INV(Table3[[#This Row],[RV lognorm]],(LN(ImpLow1)+LN(ImpUp1))/2,(LN(ImpUp1)-LN(ImpLow1))/3.29)</f>
        <v>0</v>
      </c>
      <c r="L6373">
        <f>_xlfn.BINOM.INV(BinomTrials,_xlfn.GAMMA.INV(Table3[[#This Row],[RV gamma]],GammaShape2,GammaRate2)/BinomTrials,Table3[[#This Row],[RV binom]])</f>
        <v>0</v>
      </c>
      <c r="M6373" s="1">
        <f>Table3[[#This Row],[Risk 2 simulated occurences]]*_xlfn.LOGNORM.INV(Table3[[#This Row],[RV lognorm]],(LN(ImpLow2)+LN(ImpUp2))/2,(LN(ImpUp2)-LN(ImpLow2))/3.29)</f>
        <v>0</v>
      </c>
    </row>
    <row r="6374" spans="7:13">
      <c r="G6374">
        <v>0.17956054125892024</v>
      </c>
      <c r="H6374">
        <v>0.24190486559733043</v>
      </c>
      <c r="I6374">
        <v>0.30424918993574063</v>
      </c>
      <c r="J6374">
        <f>_xlfn.BINOM.INV(BinomTrials,_xlfn.GAMMA.INV(Table3[[#This Row],[RV gamma]],GammaShape1,GammaRate1)/BinomTrials,Table3[[#This Row],[RV binom]])</f>
        <v>0</v>
      </c>
      <c r="K6374" s="1">
        <f>Table3[[#This Row],[Risk 1 Simulated occurences]]*_xlfn.LOGNORM.INV(Table3[[#This Row],[RV lognorm]],(LN(ImpLow1)+LN(ImpUp1))/2,(LN(ImpUp1)-LN(ImpLow1))/3.29)</f>
        <v>0</v>
      </c>
      <c r="L6374">
        <f>_xlfn.BINOM.INV(BinomTrials,_xlfn.GAMMA.INV(Table3[[#This Row],[RV gamma]],GammaShape2,GammaRate2)/BinomTrials,Table3[[#This Row],[RV binom]])</f>
        <v>0</v>
      </c>
      <c r="M6374" s="1">
        <f>Table3[[#This Row],[Risk 2 simulated occurences]]*_xlfn.LOGNORM.INV(Table3[[#This Row],[RV lognorm]],(LN(ImpLow2)+LN(ImpUp2))/2,(LN(ImpUp2)-LN(ImpLow2))/3.29)</f>
        <v>0</v>
      </c>
    </row>
    <row r="6375" spans="7:13">
      <c r="G6375">
        <v>0.87401693867240893</v>
      </c>
      <c r="H6375">
        <v>0.69507609433265216</v>
      </c>
      <c r="I6375">
        <v>0.51613524999289551</v>
      </c>
      <c r="J6375">
        <f>_xlfn.BINOM.INV(BinomTrials,_xlfn.GAMMA.INV(Table3[[#This Row],[RV gamma]],GammaShape1,GammaRate1)/BinomTrials,Table3[[#This Row],[RV binom]])</f>
        <v>1</v>
      </c>
      <c r="K6375" s="1">
        <f>Table3[[#This Row],[Risk 1 Simulated occurences]]*_xlfn.LOGNORM.INV(Table3[[#This Row],[RV lognorm]],(LN(ImpLow1)+LN(ImpUp1))/2,(LN(ImpUp1)-LN(ImpLow1))/3.29)</f>
        <v>32530.945720460775</v>
      </c>
      <c r="L6375">
        <f>_xlfn.BINOM.INV(BinomTrials,_xlfn.GAMMA.INV(Table3[[#This Row],[RV gamma]],GammaShape2,GammaRate2)/BinomTrials,Table3[[#This Row],[RV binom]])</f>
        <v>0</v>
      </c>
      <c r="M6375" s="1">
        <f>Table3[[#This Row],[Risk 2 simulated occurences]]*_xlfn.LOGNORM.INV(Table3[[#This Row],[RV lognorm]],(LN(ImpLow2)+LN(ImpUp2))/2,(LN(ImpUp2)-LN(ImpLow2))/3.29)</f>
        <v>0</v>
      </c>
    </row>
    <row r="6376" spans="7:13">
      <c r="G6376">
        <v>0.60268826717636004</v>
      </c>
      <c r="H6376">
        <v>0.14391744888570041</v>
      </c>
      <c r="I6376">
        <v>0.68514663059504077</v>
      </c>
      <c r="J6376">
        <f>_xlfn.BINOM.INV(BinomTrials,_xlfn.GAMMA.INV(Table3[[#This Row],[RV gamma]],GammaShape1,GammaRate1)/BinomTrials,Table3[[#This Row],[RV binom]])</f>
        <v>0</v>
      </c>
      <c r="K6376" s="1">
        <f>Table3[[#This Row],[Risk 1 Simulated occurences]]*_xlfn.LOGNORM.INV(Table3[[#This Row],[RV lognorm]],(LN(ImpLow1)+LN(ImpUp1))/2,(LN(ImpUp1)-LN(ImpLow1))/3.29)</f>
        <v>0</v>
      </c>
      <c r="L6376">
        <f>_xlfn.BINOM.INV(BinomTrials,_xlfn.GAMMA.INV(Table3[[#This Row],[RV gamma]],GammaShape2,GammaRate2)/BinomTrials,Table3[[#This Row],[RV binom]])</f>
        <v>0</v>
      </c>
      <c r="M6376" s="1">
        <f>Table3[[#This Row],[Risk 2 simulated occurences]]*_xlfn.LOGNORM.INV(Table3[[#This Row],[RV lognorm]],(LN(ImpLow2)+LN(ImpUp2))/2,(LN(ImpUp2)-LN(ImpLow2))/3.29)</f>
        <v>0</v>
      </c>
    </row>
    <row r="6377" spans="7:13">
      <c r="G6377">
        <v>0.38170643308279406</v>
      </c>
      <c r="H6377">
        <v>0.82056342196677035</v>
      </c>
      <c r="I6377">
        <v>0.25942041085074674</v>
      </c>
      <c r="J6377">
        <f>_xlfn.BINOM.INV(BinomTrials,_xlfn.GAMMA.INV(Table3[[#This Row],[RV gamma]],GammaShape1,GammaRate1)/BinomTrials,Table3[[#This Row],[RV binom]])</f>
        <v>1</v>
      </c>
      <c r="K6377" s="1">
        <f>Table3[[#This Row],[Risk 1 Simulated occurences]]*_xlfn.LOGNORM.INV(Table3[[#This Row],[RV lognorm]],(LN(ImpLow1)+LN(ImpUp1))/2,(LN(ImpUp1)-LN(ImpLow1))/3.29)</f>
        <v>20133.109636721867</v>
      </c>
      <c r="L6377">
        <f>_xlfn.BINOM.INV(BinomTrials,_xlfn.GAMMA.INV(Table3[[#This Row],[RV gamma]],GammaShape2,GammaRate2)/BinomTrials,Table3[[#This Row],[RV binom]])</f>
        <v>0</v>
      </c>
      <c r="M6377" s="1">
        <f>Table3[[#This Row],[Risk 2 simulated occurences]]*_xlfn.LOGNORM.INV(Table3[[#This Row],[RV lognorm]],(LN(ImpLow2)+LN(ImpUp2))/2,(LN(ImpUp2)-LN(ImpLow2))/3.29)</f>
        <v>0</v>
      </c>
    </row>
    <row r="6378" spans="7:13">
      <c r="G6378">
        <v>0.34002082251944615</v>
      </c>
      <c r="H6378">
        <v>0.20943299551002356</v>
      </c>
      <c r="I6378">
        <v>7.8845168500600929E-2</v>
      </c>
      <c r="J6378">
        <f>_xlfn.BINOM.INV(BinomTrials,_xlfn.GAMMA.INV(Table3[[#This Row],[RV gamma]],GammaShape1,GammaRate1)/BinomTrials,Table3[[#This Row],[RV binom]])</f>
        <v>0</v>
      </c>
      <c r="K6378" s="1">
        <f>Table3[[#This Row],[Risk 1 Simulated occurences]]*_xlfn.LOGNORM.INV(Table3[[#This Row],[RV lognorm]],(LN(ImpLow1)+LN(ImpUp1))/2,(LN(ImpUp1)-LN(ImpLow1))/3.29)</f>
        <v>0</v>
      </c>
      <c r="L6378">
        <f>_xlfn.BINOM.INV(BinomTrials,_xlfn.GAMMA.INV(Table3[[#This Row],[RV gamma]],GammaShape2,GammaRate2)/BinomTrials,Table3[[#This Row],[RV binom]])</f>
        <v>0</v>
      </c>
      <c r="M6378" s="1">
        <f>Table3[[#This Row],[Risk 2 simulated occurences]]*_xlfn.LOGNORM.INV(Table3[[#This Row],[RV lognorm]],(LN(ImpLow2)+LN(ImpUp2))/2,(LN(ImpUp2)-LN(ImpLow2))/3.29)</f>
        <v>0</v>
      </c>
    </row>
    <row r="6379" spans="7:13">
      <c r="G6379">
        <v>0.72996408433186077</v>
      </c>
      <c r="H6379">
        <v>0.94035553696581886</v>
      </c>
      <c r="I6379">
        <v>0.15074698959977692</v>
      </c>
      <c r="J6379">
        <f>_xlfn.BINOM.INV(BinomTrials,_xlfn.GAMMA.INV(Table3[[#This Row],[RV gamma]],GammaShape1,GammaRate1)/BinomTrials,Table3[[#This Row],[RV binom]])</f>
        <v>2</v>
      </c>
      <c r="K6379" s="1">
        <f>Table3[[#This Row],[Risk 1 Simulated occurences]]*_xlfn.LOGNORM.INV(Table3[[#This Row],[RV lognorm]],(LN(ImpLow1)+LN(ImpUp1))/2,(LN(ImpUp1)-LN(ImpLow1))/3.29)</f>
        <v>30688.582671696611</v>
      </c>
      <c r="L6379">
        <f>_xlfn.BINOM.INV(BinomTrials,_xlfn.GAMMA.INV(Table3[[#This Row],[RV gamma]],GammaShape2,GammaRate2)/BinomTrials,Table3[[#This Row],[RV binom]])</f>
        <v>1</v>
      </c>
      <c r="M6379" s="1">
        <f>Table3[[#This Row],[Risk 2 simulated occurences]]*_xlfn.LOGNORM.INV(Table3[[#This Row],[RV lognorm]],(LN(ImpLow2)+LN(ImpUp2))/2,(LN(ImpUp2)-LN(ImpLow2))/3.29)</f>
        <v>1534429.1335848286</v>
      </c>
    </row>
    <row r="6380" spans="7:13">
      <c r="G6380">
        <v>0.50636536558455103</v>
      </c>
      <c r="H6380">
        <v>0.55550978451758148</v>
      </c>
      <c r="I6380">
        <v>0.60465420345061194</v>
      </c>
      <c r="J6380">
        <f>_xlfn.BINOM.INV(BinomTrials,_xlfn.GAMMA.INV(Table3[[#This Row],[RV gamma]],GammaShape1,GammaRate1)/BinomTrials,Table3[[#This Row],[RV binom]])</f>
        <v>0</v>
      </c>
      <c r="K6380" s="1">
        <f>Table3[[#This Row],[Risk 1 Simulated occurences]]*_xlfn.LOGNORM.INV(Table3[[#This Row],[RV lognorm]],(LN(ImpLow1)+LN(ImpUp1))/2,(LN(ImpUp1)-LN(ImpLow1))/3.29)</f>
        <v>0</v>
      </c>
      <c r="L6380">
        <f>_xlfn.BINOM.INV(BinomTrials,_xlfn.GAMMA.INV(Table3[[#This Row],[RV gamma]],GammaShape2,GammaRate2)/BinomTrials,Table3[[#This Row],[RV binom]])</f>
        <v>0</v>
      </c>
      <c r="M6380" s="1">
        <f>Table3[[#This Row],[Risk 2 simulated occurences]]*_xlfn.LOGNORM.INV(Table3[[#This Row],[RV lognorm]],(LN(ImpLow2)+LN(ImpUp2))/2,(LN(ImpUp2)-LN(ImpLow2))/3.29)</f>
        <v>0</v>
      </c>
    </row>
    <row r="6381" spans="7:13">
      <c r="G6381">
        <v>0.48269937954968745</v>
      </c>
      <c r="H6381">
        <v>0.45294838699183815</v>
      </c>
      <c r="I6381">
        <v>0.4231973944339889</v>
      </c>
      <c r="J6381">
        <f>_xlfn.BINOM.INV(BinomTrials,_xlfn.GAMMA.INV(Table3[[#This Row],[RV gamma]],GammaShape1,GammaRate1)/BinomTrials,Table3[[#This Row],[RV binom]])</f>
        <v>0</v>
      </c>
      <c r="K6381" s="1">
        <f>Table3[[#This Row],[Risk 1 Simulated occurences]]*_xlfn.LOGNORM.INV(Table3[[#This Row],[RV lognorm]],(LN(ImpLow1)+LN(ImpUp1))/2,(LN(ImpUp1)-LN(ImpLow1))/3.29)</f>
        <v>0</v>
      </c>
      <c r="L6381">
        <f>_xlfn.BINOM.INV(BinomTrials,_xlfn.GAMMA.INV(Table3[[#This Row],[RV gamma]],GammaShape2,GammaRate2)/BinomTrials,Table3[[#This Row],[RV binom]])</f>
        <v>0</v>
      </c>
      <c r="M6381" s="1">
        <f>Table3[[#This Row],[Risk 2 simulated occurences]]*_xlfn.LOGNORM.INV(Table3[[#This Row],[RV lognorm]],(LN(ImpLow2)+LN(ImpUp2))/2,(LN(ImpUp2)-LN(ImpLow2))/3.29)</f>
        <v>0</v>
      </c>
    </row>
    <row r="6382" spans="7:13">
      <c r="G6382">
        <v>0.72847209159679338</v>
      </c>
      <c r="H6382">
        <v>0.70354017182418149</v>
      </c>
      <c r="I6382">
        <v>0.6786082520515696</v>
      </c>
      <c r="J6382">
        <f>_xlfn.BINOM.INV(BinomTrials,_xlfn.GAMMA.INV(Table3[[#This Row],[RV gamma]],GammaShape1,GammaRate1)/BinomTrials,Table3[[#This Row],[RV binom]])</f>
        <v>1</v>
      </c>
      <c r="K6382" s="1">
        <f>Table3[[#This Row],[Risk 1 Simulated occurences]]*_xlfn.LOGNORM.INV(Table3[[#This Row],[RV lognorm]],(LN(ImpLow1)+LN(ImpUp1))/2,(LN(ImpUp1)-LN(ImpLow1))/3.29)</f>
        <v>43749.777236920199</v>
      </c>
      <c r="L6382">
        <f>_xlfn.BINOM.INV(BinomTrials,_xlfn.GAMMA.INV(Table3[[#This Row],[RV gamma]],GammaShape2,GammaRate2)/BinomTrials,Table3[[#This Row],[RV binom]])</f>
        <v>0</v>
      </c>
      <c r="M6382" s="1">
        <f>Table3[[#This Row],[Risk 2 simulated occurences]]*_xlfn.LOGNORM.INV(Table3[[#This Row],[RV lognorm]],(LN(ImpLow2)+LN(ImpUp2))/2,(LN(ImpUp2)-LN(ImpLow2))/3.29)</f>
        <v>0</v>
      </c>
    </row>
    <row r="6383" spans="7:13">
      <c r="G6383">
        <v>0.43044346730711103</v>
      </c>
      <c r="H6383">
        <v>0.39966784901901514</v>
      </c>
      <c r="I6383">
        <v>0.36889223073091926</v>
      </c>
      <c r="J6383">
        <f>_xlfn.BINOM.INV(BinomTrials,_xlfn.GAMMA.INV(Table3[[#This Row],[RV gamma]],GammaShape1,GammaRate1)/BinomTrials,Table3[[#This Row],[RV binom]])</f>
        <v>0</v>
      </c>
      <c r="K6383" s="1">
        <f>Table3[[#This Row],[Risk 1 Simulated occurences]]*_xlfn.LOGNORM.INV(Table3[[#This Row],[RV lognorm]],(LN(ImpLow1)+LN(ImpUp1))/2,(LN(ImpUp1)-LN(ImpLow1))/3.29)</f>
        <v>0</v>
      </c>
      <c r="L6383">
        <f>_xlfn.BINOM.INV(BinomTrials,_xlfn.GAMMA.INV(Table3[[#This Row],[RV gamma]],GammaShape2,GammaRate2)/BinomTrials,Table3[[#This Row],[RV binom]])</f>
        <v>0</v>
      </c>
      <c r="M6383" s="1">
        <f>Table3[[#This Row],[Risk 2 simulated occurences]]*_xlfn.LOGNORM.INV(Table3[[#This Row],[RV lognorm]],(LN(ImpLow2)+LN(ImpUp2))/2,(LN(ImpUp2)-LN(ImpLow2))/3.29)</f>
        <v>0</v>
      </c>
    </row>
    <row r="6384" spans="7:13">
      <c r="G6384">
        <v>0.46335503061458239</v>
      </c>
      <c r="H6384">
        <v>0.21753846258741733</v>
      </c>
      <c r="I6384">
        <v>0.97172189456025226</v>
      </c>
      <c r="J6384">
        <f>_xlfn.BINOM.INV(BinomTrials,_xlfn.GAMMA.INV(Table3[[#This Row],[RV gamma]],GammaShape1,GammaRate1)/BinomTrials,Table3[[#This Row],[RV binom]])</f>
        <v>0</v>
      </c>
      <c r="K6384" s="1">
        <f>Table3[[#This Row],[Risk 1 Simulated occurences]]*_xlfn.LOGNORM.INV(Table3[[#This Row],[RV lognorm]],(LN(ImpLow1)+LN(ImpUp1))/2,(LN(ImpUp1)-LN(ImpLow1))/3.29)</f>
        <v>0</v>
      </c>
      <c r="L6384">
        <f>_xlfn.BINOM.INV(BinomTrials,_xlfn.GAMMA.INV(Table3[[#This Row],[RV gamma]],GammaShape2,GammaRate2)/BinomTrials,Table3[[#This Row],[RV binom]])</f>
        <v>0</v>
      </c>
      <c r="M6384" s="1">
        <f>Table3[[#This Row],[Risk 2 simulated occurences]]*_xlfn.LOGNORM.INV(Table3[[#This Row],[RV lognorm]],(LN(ImpLow2)+LN(ImpUp2))/2,(LN(ImpUp2)-LN(ImpLow2))/3.29)</f>
        <v>0</v>
      </c>
    </row>
    <row r="6385" spans="7:13">
      <c r="G6385">
        <v>0.60799953928589801</v>
      </c>
      <c r="H6385">
        <v>0.16894070672287639</v>
      </c>
      <c r="I6385">
        <v>0.72988187415985473</v>
      </c>
      <c r="J6385">
        <f>_xlfn.BINOM.INV(BinomTrials,_xlfn.GAMMA.INV(Table3[[#This Row],[RV gamma]],GammaShape1,GammaRate1)/BinomTrials,Table3[[#This Row],[RV binom]])</f>
        <v>0</v>
      </c>
      <c r="K6385" s="1">
        <f>Table3[[#This Row],[Risk 1 Simulated occurences]]*_xlfn.LOGNORM.INV(Table3[[#This Row],[RV lognorm]],(LN(ImpLow1)+LN(ImpUp1))/2,(LN(ImpUp1)-LN(ImpLow1))/3.29)</f>
        <v>0</v>
      </c>
      <c r="L6385">
        <f>_xlfn.BINOM.INV(BinomTrials,_xlfn.GAMMA.INV(Table3[[#This Row],[RV gamma]],GammaShape2,GammaRate2)/BinomTrials,Table3[[#This Row],[RV binom]])</f>
        <v>0</v>
      </c>
      <c r="M6385" s="1">
        <f>Table3[[#This Row],[Risk 2 simulated occurences]]*_xlfn.LOGNORM.INV(Table3[[#This Row],[RV lognorm]],(LN(ImpLow2)+LN(ImpUp2))/2,(LN(ImpUp2)-LN(ImpLow2))/3.29)</f>
        <v>0</v>
      </c>
    </row>
    <row r="6386" spans="7:13">
      <c r="G6386">
        <v>0.64825677808758653</v>
      </c>
      <c r="H6386">
        <v>0.38645789138342157</v>
      </c>
      <c r="I6386">
        <v>0.12465900467925659</v>
      </c>
      <c r="J6386">
        <f>_xlfn.BINOM.INV(BinomTrials,_xlfn.GAMMA.INV(Table3[[#This Row],[RV gamma]],GammaShape1,GammaRate1)/BinomTrials,Table3[[#This Row],[RV binom]])</f>
        <v>0</v>
      </c>
      <c r="K6386" s="1">
        <f>Table3[[#This Row],[Risk 1 Simulated occurences]]*_xlfn.LOGNORM.INV(Table3[[#This Row],[RV lognorm]],(LN(ImpLow1)+LN(ImpUp1))/2,(LN(ImpUp1)-LN(ImpLow1))/3.29)</f>
        <v>0</v>
      </c>
      <c r="L6386">
        <f>_xlfn.BINOM.INV(BinomTrials,_xlfn.GAMMA.INV(Table3[[#This Row],[RV gamma]],GammaShape2,GammaRate2)/BinomTrials,Table3[[#This Row],[RV binom]])</f>
        <v>0</v>
      </c>
      <c r="M6386" s="1">
        <f>Table3[[#This Row],[Risk 2 simulated occurences]]*_xlfn.LOGNORM.INV(Table3[[#This Row],[RV lognorm]],(LN(ImpLow2)+LN(ImpUp2))/2,(LN(ImpUp2)-LN(ImpLow2))/3.29)</f>
        <v>0</v>
      </c>
    </row>
    <row r="6387" spans="7:13">
      <c r="G6387">
        <v>0.25166931806675591</v>
      </c>
      <c r="H6387">
        <v>0.19778048116610408</v>
      </c>
      <c r="I6387">
        <v>0.14389164426545223</v>
      </c>
      <c r="J6387">
        <f>_xlfn.BINOM.INV(BinomTrials,_xlfn.GAMMA.INV(Table3[[#This Row],[RV gamma]],GammaShape1,GammaRate1)/BinomTrials,Table3[[#This Row],[RV binom]])</f>
        <v>0</v>
      </c>
      <c r="K6387" s="1">
        <f>Table3[[#This Row],[Risk 1 Simulated occurences]]*_xlfn.LOGNORM.INV(Table3[[#This Row],[RV lognorm]],(LN(ImpLow1)+LN(ImpUp1))/2,(LN(ImpUp1)-LN(ImpLow1))/3.29)</f>
        <v>0</v>
      </c>
      <c r="L6387">
        <f>_xlfn.BINOM.INV(BinomTrials,_xlfn.GAMMA.INV(Table3[[#This Row],[RV gamma]],GammaShape2,GammaRate2)/BinomTrials,Table3[[#This Row],[RV binom]])</f>
        <v>0</v>
      </c>
      <c r="M6387" s="1">
        <f>Table3[[#This Row],[Risk 2 simulated occurences]]*_xlfn.LOGNORM.INV(Table3[[#This Row],[RV lognorm]],(LN(ImpLow2)+LN(ImpUp2))/2,(LN(ImpUp2)-LN(ImpLow2))/3.29)</f>
        <v>0</v>
      </c>
    </row>
    <row r="6388" spans="7:13">
      <c r="G6388">
        <v>0.80622874796680577</v>
      </c>
      <c r="H6388">
        <v>9.6546958711252989E-2</v>
      </c>
      <c r="I6388">
        <v>0.38686516945570015</v>
      </c>
      <c r="J6388">
        <f>_xlfn.BINOM.INV(BinomTrials,_xlfn.GAMMA.INV(Table3[[#This Row],[RV gamma]],GammaShape1,GammaRate1)/BinomTrials,Table3[[#This Row],[RV binom]])</f>
        <v>0</v>
      </c>
      <c r="K6388" s="1">
        <f>Table3[[#This Row],[Risk 1 Simulated occurences]]*_xlfn.LOGNORM.INV(Table3[[#This Row],[RV lognorm]],(LN(ImpLow1)+LN(ImpUp1))/2,(LN(ImpUp1)-LN(ImpLow1))/3.29)</f>
        <v>0</v>
      </c>
      <c r="L6388">
        <f>_xlfn.BINOM.INV(BinomTrials,_xlfn.GAMMA.INV(Table3[[#This Row],[RV gamma]],GammaShape2,GammaRate2)/BinomTrials,Table3[[#This Row],[RV binom]])</f>
        <v>0</v>
      </c>
      <c r="M6388" s="1">
        <f>Table3[[#This Row],[Risk 2 simulated occurences]]*_xlfn.LOGNORM.INV(Table3[[#This Row],[RV lognorm]],(LN(ImpLow2)+LN(ImpUp2))/2,(LN(ImpUp2)-LN(ImpLow2))/3.29)</f>
        <v>0</v>
      </c>
    </row>
    <row r="6389" spans="7:13">
      <c r="G6389">
        <v>0.28656707810543808</v>
      </c>
      <c r="H6389">
        <v>0.66473506002907412</v>
      </c>
      <c r="I6389">
        <v>4.290304195271015E-2</v>
      </c>
      <c r="J6389">
        <f>_xlfn.BINOM.INV(BinomTrials,_xlfn.GAMMA.INV(Table3[[#This Row],[RV gamma]],GammaShape1,GammaRate1)/BinomTrials,Table3[[#This Row],[RV binom]])</f>
        <v>1</v>
      </c>
      <c r="K6389" s="1">
        <f>Table3[[#This Row],[Risk 1 Simulated occurences]]*_xlfn.LOGNORM.INV(Table3[[#This Row],[RV lognorm]],(LN(ImpLow1)+LN(ImpUp1))/2,(LN(ImpUp1)-LN(ImpLow1))/3.29)</f>
        <v>9502.2691589294973</v>
      </c>
      <c r="L6389">
        <f>_xlfn.BINOM.INV(BinomTrials,_xlfn.GAMMA.INV(Table3[[#This Row],[RV gamma]],GammaShape2,GammaRate2)/BinomTrials,Table3[[#This Row],[RV binom]])</f>
        <v>0</v>
      </c>
      <c r="M6389" s="1">
        <f>Table3[[#This Row],[Risk 2 simulated occurences]]*_xlfn.LOGNORM.INV(Table3[[#This Row],[RV lognorm]],(LN(ImpLow2)+LN(ImpUp2))/2,(LN(ImpUp2)-LN(ImpLow2))/3.29)</f>
        <v>0</v>
      </c>
    </row>
    <row r="6390" spans="7:13">
      <c r="G6390">
        <v>0.3328817180976652</v>
      </c>
      <c r="H6390">
        <v>0.20215390864859983</v>
      </c>
      <c r="I6390">
        <v>7.1426099199534437E-2</v>
      </c>
      <c r="J6390">
        <f>_xlfn.BINOM.INV(BinomTrials,_xlfn.GAMMA.INV(Table3[[#This Row],[RV gamma]],GammaShape1,GammaRate1)/BinomTrials,Table3[[#This Row],[RV binom]])</f>
        <v>0</v>
      </c>
      <c r="K6390" s="1">
        <f>Table3[[#This Row],[Risk 1 Simulated occurences]]*_xlfn.LOGNORM.INV(Table3[[#This Row],[RV lognorm]],(LN(ImpLow1)+LN(ImpUp1))/2,(LN(ImpUp1)-LN(ImpLow1))/3.29)</f>
        <v>0</v>
      </c>
      <c r="L6390">
        <f>_xlfn.BINOM.INV(BinomTrials,_xlfn.GAMMA.INV(Table3[[#This Row],[RV gamma]],GammaShape2,GammaRate2)/BinomTrials,Table3[[#This Row],[RV binom]])</f>
        <v>0</v>
      </c>
      <c r="M6390" s="1">
        <f>Table3[[#This Row],[Risk 2 simulated occurences]]*_xlfn.LOGNORM.INV(Table3[[#This Row],[RV lognorm]],(LN(ImpLow2)+LN(ImpUp2))/2,(LN(ImpUp2)-LN(ImpLow2))/3.29)</f>
        <v>0</v>
      </c>
    </row>
    <row r="6391" spans="7:13">
      <c r="G6391">
        <v>0.74303606745928341</v>
      </c>
      <c r="H6391">
        <v>0.60074265701730856</v>
      </c>
      <c r="I6391">
        <v>0.45844924657533376</v>
      </c>
      <c r="J6391">
        <f>_xlfn.BINOM.INV(BinomTrials,_xlfn.GAMMA.INV(Table3[[#This Row],[RV gamma]],GammaShape1,GammaRate1)/BinomTrials,Table3[[#This Row],[RV binom]])</f>
        <v>1</v>
      </c>
      <c r="K6391" s="1">
        <f>Table3[[#This Row],[Risk 1 Simulated occurences]]*_xlfn.LOGNORM.INV(Table3[[#This Row],[RV lognorm]],(LN(ImpLow1)+LN(ImpUp1))/2,(LN(ImpUp1)-LN(ImpLow1))/3.29)</f>
        <v>29395.802101144822</v>
      </c>
      <c r="L6391">
        <f>_xlfn.BINOM.INV(BinomTrials,_xlfn.GAMMA.INV(Table3[[#This Row],[RV gamma]],GammaShape2,GammaRate2)/BinomTrials,Table3[[#This Row],[RV binom]])</f>
        <v>0</v>
      </c>
      <c r="M6391" s="1">
        <f>Table3[[#This Row],[Risk 2 simulated occurences]]*_xlfn.LOGNORM.INV(Table3[[#This Row],[RV lognorm]],(LN(ImpLow2)+LN(ImpUp2))/2,(LN(ImpUp2)-LN(ImpLow2))/3.29)</f>
        <v>0</v>
      </c>
    </row>
    <row r="6392" spans="7:13">
      <c r="G6392">
        <v>0.20718578817657465</v>
      </c>
      <c r="H6392">
        <v>0.68183648990552714</v>
      </c>
      <c r="I6392">
        <v>0.15648719163447952</v>
      </c>
      <c r="J6392">
        <f>_xlfn.BINOM.INV(BinomTrials,_xlfn.GAMMA.INV(Table3[[#This Row],[RV gamma]],GammaShape1,GammaRate1)/BinomTrials,Table3[[#This Row],[RV binom]])</f>
        <v>1</v>
      </c>
      <c r="K6392" s="1">
        <f>Table3[[#This Row],[Risk 1 Simulated occurences]]*_xlfn.LOGNORM.INV(Table3[[#This Row],[RV lognorm]],(LN(ImpLow1)+LN(ImpUp1))/2,(LN(ImpUp1)-LN(ImpLow1))/3.29)</f>
        <v>15606.765714402743</v>
      </c>
      <c r="L6392">
        <f>_xlfn.BINOM.INV(BinomTrials,_xlfn.GAMMA.INV(Table3[[#This Row],[RV gamma]],GammaShape2,GammaRate2)/BinomTrials,Table3[[#This Row],[RV binom]])</f>
        <v>0</v>
      </c>
      <c r="M6392" s="1">
        <f>Table3[[#This Row],[Risk 2 simulated occurences]]*_xlfn.LOGNORM.INV(Table3[[#This Row],[RV lognorm]],(LN(ImpLow2)+LN(ImpUp2))/2,(LN(ImpUp2)-LN(ImpLow2))/3.29)</f>
        <v>0</v>
      </c>
    </row>
    <row r="6393" spans="7:13">
      <c r="G6393">
        <v>0.17154188369006937</v>
      </c>
      <c r="H6393">
        <v>0.62588584219379617</v>
      </c>
      <c r="I6393">
        <v>8.0229800697523071E-2</v>
      </c>
      <c r="J6393">
        <f>_xlfn.BINOM.INV(BinomTrials,_xlfn.GAMMA.INV(Table3[[#This Row],[RV gamma]],GammaShape1,GammaRate1)/BinomTrials,Table3[[#This Row],[RV binom]])</f>
        <v>0</v>
      </c>
      <c r="K6393" s="1">
        <f>Table3[[#This Row],[Risk 1 Simulated occurences]]*_xlfn.LOGNORM.INV(Table3[[#This Row],[RV lognorm]],(LN(ImpLow1)+LN(ImpUp1))/2,(LN(ImpUp1)-LN(ImpLow1))/3.29)</f>
        <v>0</v>
      </c>
      <c r="L6393">
        <f>_xlfn.BINOM.INV(BinomTrials,_xlfn.GAMMA.INV(Table3[[#This Row],[RV gamma]],GammaShape2,GammaRate2)/BinomTrials,Table3[[#This Row],[RV binom]])</f>
        <v>0</v>
      </c>
      <c r="M6393" s="1">
        <f>Table3[[#This Row],[Risk 2 simulated occurences]]*_xlfn.LOGNORM.INV(Table3[[#This Row],[RV lognorm]],(LN(ImpLow2)+LN(ImpUp2))/2,(LN(ImpUp2)-LN(ImpLow2))/3.29)</f>
        <v>0</v>
      </c>
    </row>
    <row r="6394" spans="7:13">
      <c r="G6394">
        <v>0.1044391789959926</v>
      </c>
      <c r="H6394">
        <v>0.26334975113316894</v>
      </c>
      <c r="I6394">
        <v>0.42226032327034524</v>
      </c>
      <c r="J6394">
        <f>_xlfn.BINOM.INV(BinomTrials,_xlfn.GAMMA.INV(Table3[[#This Row],[RV gamma]],GammaShape1,GammaRate1)/BinomTrials,Table3[[#This Row],[RV binom]])</f>
        <v>0</v>
      </c>
      <c r="K6394" s="1">
        <f>Table3[[#This Row],[Risk 1 Simulated occurences]]*_xlfn.LOGNORM.INV(Table3[[#This Row],[RV lognorm]],(LN(ImpLow1)+LN(ImpUp1))/2,(LN(ImpUp1)-LN(ImpLow1))/3.29)</f>
        <v>0</v>
      </c>
      <c r="L6394">
        <f>_xlfn.BINOM.INV(BinomTrials,_xlfn.GAMMA.INV(Table3[[#This Row],[RV gamma]],GammaShape2,GammaRate2)/BinomTrials,Table3[[#This Row],[RV binom]])</f>
        <v>0</v>
      </c>
      <c r="M6394" s="1">
        <f>Table3[[#This Row],[Risk 2 simulated occurences]]*_xlfn.LOGNORM.INV(Table3[[#This Row],[RV lognorm]],(LN(ImpLow2)+LN(ImpUp2))/2,(LN(ImpUp2)-LN(ImpLow2))/3.29)</f>
        <v>0</v>
      </c>
    </row>
    <row r="6395" spans="7:13">
      <c r="G6395">
        <v>0.30928138564772967</v>
      </c>
      <c r="H6395">
        <v>0.11926729517023418</v>
      </c>
      <c r="I6395">
        <v>0.92925320469273864</v>
      </c>
      <c r="J6395">
        <f>_xlfn.BINOM.INV(BinomTrials,_xlfn.GAMMA.INV(Table3[[#This Row],[RV gamma]],GammaShape1,GammaRate1)/BinomTrials,Table3[[#This Row],[RV binom]])</f>
        <v>0</v>
      </c>
      <c r="K6395" s="1">
        <f>Table3[[#This Row],[Risk 1 Simulated occurences]]*_xlfn.LOGNORM.INV(Table3[[#This Row],[RV lognorm]],(LN(ImpLow1)+LN(ImpUp1))/2,(LN(ImpUp1)-LN(ImpLow1))/3.29)</f>
        <v>0</v>
      </c>
      <c r="L6395">
        <f>_xlfn.BINOM.INV(BinomTrials,_xlfn.GAMMA.INV(Table3[[#This Row],[RV gamma]],GammaShape2,GammaRate2)/BinomTrials,Table3[[#This Row],[RV binom]])</f>
        <v>0</v>
      </c>
      <c r="M6395" s="1">
        <f>Table3[[#This Row],[Risk 2 simulated occurences]]*_xlfn.LOGNORM.INV(Table3[[#This Row],[RV lognorm]],(LN(ImpLow2)+LN(ImpUp2))/2,(LN(ImpUp2)-LN(ImpLow2))/3.29)</f>
        <v>0</v>
      </c>
    </row>
    <row r="6396" spans="7:13">
      <c r="G6396">
        <v>9.2248581392806298E-2</v>
      </c>
      <c r="H6396">
        <v>0.52542992612599859</v>
      </c>
      <c r="I6396">
        <v>0.95861127085919084</v>
      </c>
      <c r="J6396">
        <f>_xlfn.BINOM.INV(BinomTrials,_xlfn.GAMMA.INV(Table3[[#This Row],[RV gamma]],GammaShape1,GammaRate1)/BinomTrials,Table3[[#This Row],[RV binom]])</f>
        <v>0</v>
      </c>
      <c r="K6396" s="1">
        <f>Table3[[#This Row],[Risk 1 Simulated occurences]]*_xlfn.LOGNORM.INV(Table3[[#This Row],[RV lognorm]],(LN(ImpLow1)+LN(ImpUp1))/2,(LN(ImpUp1)-LN(ImpLow1))/3.29)</f>
        <v>0</v>
      </c>
      <c r="L6396">
        <f>_xlfn.BINOM.INV(BinomTrials,_xlfn.GAMMA.INV(Table3[[#This Row],[RV gamma]],GammaShape2,GammaRate2)/BinomTrials,Table3[[#This Row],[RV binom]])</f>
        <v>0</v>
      </c>
      <c r="M6396" s="1">
        <f>Table3[[#This Row],[Risk 2 simulated occurences]]*_xlfn.LOGNORM.INV(Table3[[#This Row],[RV lognorm]],(LN(ImpLow2)+LN(ImpUp2))/2,(LN(ImpUp2)-LN(ImpLow2))/3.29)</f>
        <v>0</v>
      </c>
    </row>
    <row r="6397" spans="7:13">
      <c r="G6397">
        <v>0.42190746889538477</v>
      </c>
      <c r="H6397">
        <v>0.90076839965803945</v>
      </c>
      <c r="I6397">
        <v>0.37962933042069402</v>
      </c>
      <c r="J6397">
        <f>_xlfn.BINOM.INV(BinomTrials,_xlfn.GAMMA.INV(Table3[[#This Row],[RV gamma]],GammaShape1,GammaRate1)/BinomTrials,Table3[[#This Row],[RV binom]])</f>
        <v>1</v>
      </c>
      <c r="K6397" s="1">
        <f>Table3[[#This Row],[Risk 1 Simulated occurences]]*_xlfn.LOGNORM.INV(Table3[[#This Row],[RV lognorm]],(LN(ImpLow1)+LN(ImpUp1))/2,(LN(ImpUp1)-LN(ImpLow1))/3.29)</f>
        <v>25518.359571799778</v>
      </c>
      <c r="L6397">
        <f>_xlfn.BINOM.INV(BinomTrials,_xlfn.GAMMA.INV(Table3[[#This Row],[RV gamma]],GammaShape2,GammaRate2)/BinomTrials,Table3[[#This Row],[RV binom]])</f>
        <v>1</v>
      </c>
      <c r="M6397" s="1">
        <f>Table3[[#This Row],[Risk 2 simulated occurences]]*_xlfn.LOGNORM.INV(Table3[[#This Row],[RV lognorm]],(LN(ImpLow2)+LN(ImpUp2))/2,(LN(ImpUp2)-LN(ImpLow2))/3.29)</f>
        <v>2551835.957179979</v>
      </c>
    </row>
    <row r="6398" spans="7:13">
      <c r="G6398">
        <v>0.99882972473224152</v>
      </c>
      <c r="H6398">
        <v>0.21449305266816776</v>
      </c>
      <c r="I6398">
        <v>0.43015638060409406</v>
      </c>
      <c r="J6398">
        <f>_xlfn.BINOM.INV(BinomTrials,_xlfn.GAMMA.INV(Table3[[#This Row],[RV gamma]],GammaShape1,GammaRate1)/BinomTrials,Table3[[#This Row],[RV binom]])</f>
        <v>0</v>
      </c>
      <c r="K6398" s="1">
        <f>Table3[[#This Row],[Risk 1 Simulated occurences]]*_xlfn.LOGNORM.INV(Table3[[#This Row],[RV lognorm]],(LN(ImpLow1)+LN(ImpUp1))/2,(LN(ImpUp1)-LN(ImpLow1))/3.29)</f>
        <v>0</v>
      </c>
      <c r="L6398">
        <f>_xlfn.BINOM.INV(BinomTrials,_xlfn.GAMMA.INV(Table3[[#This Row],[RV gamma]],GammaShape2,GammaRate2)/BinomTrials,Table3[[#This Row],[RV binom]])</f>
        <v>0</v>
      </c>
      <c r="M6398" s="1">
        <f>Table3[[#This Row],[Risk 2 simulated occurences]]*_xlfn.LOGNORM.INV(Table3[[#This Row],[RV lognorm]],(LN(ImpLow2)+LN(ImpUp2))/2,(LN(ImpUp2)-LN(ImpLow2))/3.29)</f>
        <v>0</v>
      </c>
    </row>
    <row r="6399" spans="7:13">
      <c r="G6399">
        <v>0.33118357478230426</v>
      </c>
      <c r="H6399">
        <v>0.98473619389568279</v>
      </c>
      <c r="I6399">
        <v>0.63828881300906126</v>
      </c>
      <c r="J6399">
        <f>_xlfn.BINOM.INV(BinomTrials,_xlfn.GAMMA.INV(Table3[[#This Row],[RV gamma]],GammaShape1,GammaRate1)/BinomTrials,Table3[[#This Row],[RV binom]])</f>
        <v>2</v>
      </c>
      <c r="K6399" s="1">
        <f>Table3[[#This Row],[Risk 1 Simulated occurences]]*_xlfn.LOGNORM.INV(Table3[[#This Row],[RV lognorm]],(LN(ImpLow1)+LN(ImpUp1))/2,(LN(ImpUp1)-LN(ImpLow1))/3.29)</f>
        <v>81020.499883975222</v>
      </c>
      <c r="L6399">
        <f>_xlfn.BINOM.INV(BinomTrials,_xlfn.GAMMA.INV(Table3[[#This Row],[RV gamma]],GammaShape2,GammaRate2)/BinomTrials,Table3[[#This Row],[RV binom]])</f>
        <v>1</v>
      </c>
      <c r="M6399" s="1">
        <f>Table3[[#This Row],[Risk 2 simulated occurences]]*_xlfn.LOGNORM.INV(Table3[[#This Row],[RV lognorm]],(LN(ImpLow2)+LN(ImpUp2))/2,(LN(ImpUp2)-LN(ImpLow2))/3.29)</f>
        <v>4051024.9941987628</v>
      </c>
    </row>
    <row r="6400" spans="7:13">
      <c r="G6400">
        <v>0.2023413661878283</v>
      </c>
      <c r="H6400">
        <v>0.46121080474053083</v>
      </c>
      <c r="I6400">
        <v>0.72008024329323328</v>
      </c>
      <c r="J6400">
        <f>_xlfn.BINOM.INV(BinomTrials,_xlfn.GAMMA.INV(Table3[[#This Row],[RV gamma]],GammaShape1,GammaRate1)/BinomTrials,Table3[[#This Row],[RV binom]])</f>
        <v>0</v>
      </c>
      <c r="K6400" s="1">
        <f>Table3[[#This Row],[Risk 1 Simulated occurences]]*_xlfn.LOGNORM.INV(Table3[[#This Row],[RV lognorm]],(LN(ImpLow1)+LN(ImpUp1))/2,(LN(ImpUp1)-LN(ImpLow1))/3.29)</f>
        <v>0</v>
      </c>
      <c r="L6400">
        <f>_xlfn.BINOM.INV(BinomTrials,_xlfn.GAMMA.INV(Table3[[#This Row],[RV gamma]],GammaShape2,GammaRate2)/BinomTrials,Table3[[#This Row],[RV binom]])</f>
        <v>0</v>
      </c>
      <c r="M6400" s="1">
        <f>Table3[[#This Row],[Risk 2 simulated occurences]]*_xlfn.LOGNORM.INV(Table3[[#This Row],[RV lognorm]],(LN(ImpLow2)+LN(ImpUp2))/2,(LN(ImpUp2)-LN(ImpLow2))/3.29)</f>
        <v>0</v>
      </c>
    </row>
    <row r="6401" spans="7:13">
      <c r="G6401">
        <v>0.75134151883020139</v>
      </c>
      <c r="H6401">
        <v>0.56999527410138173</v>
      </c>
      <c r="I6401">
        <v>0.38864902937256218</v>
      </c>
      <c r="J6401">
        <f>_xlfn.BINOM.INV(BinomTrials,_xlfn.GAMMA.INV(Table3[[#This Row],[RV gamma]],GammaShape1,GammaRate1)/BinomTrials,Table3[[#This Row],[RV binom]])</f>
        <v>1</v>
      </c>
      <c r="K6401" s="1">
        <f>Table3[[#This Row],[Risk 1 Simulated occurences]]*_xlfn.LOGNORM.INV(Table3[[#This Row],[RV lognorm]],(LN(ImpLow1)+LN(ImpUp1))/2,(LN(ImpUp1)-LN(ImpLow1))/3.29)</f>
        <v>25943.575379178703</v>
      </c>
      <c r="L6401">
        <f>_xlfn.BINOM.INV(BinomTrials,_xlfn.GAMMA.INV(Table3[[#This Row],[RV gamma]],GammaShape2,GammaRate2)/BinomTrials,Table3[[#This Row],[RV binom]])</f>
        <v>0</v>
      </c>
      <c r="M6401" s="1">
        <f>Table3[[#This Row],[Risk 2 simulated occurences]]*_xlfn.LOGNORM.INV(Table3[[#This Row],[RV lognorm]],(LN(ImpLow2)+LN(ImpUp2))/2,(LN(ImpUp2)-LN(ImpLow2))/3.29)</f>
        <v>0</v>
      </c>
    </row>
    <row r="6402" spans="7:13">
      <c r="G6402">
        <v>0.79690697919433329</v>
      </c>
      <c r="H6402">
        <v>0.91057182192363395</v>
      </c>
      <c r="I6402">
        <v>2.4236664652934607E-2</v>
      </c>
      <c r="J6402">
        <f>_xlfn.BINOM.INV(BinomTrials,_xlfn.GAMMA.INV(Table3[[#This Row],[RV gamma]],GammaShape1,GammaRate1)/BinomTrials,Table3[[#This Row],[RV binom]])</f>
        <v>2</v>
      </c>
      <c r="K6402" s="1">
        <f>Table3[[#This Row],[Risk 1 Simulated occurences]]*_xlfn.LOGNORM.INV(Table3[[#This Row],[RV lognorm]],(LN(ImpLow1)+LN(ImpUp1))/2,(LN(ImpUp1)-LN(ImpLow1))/3.29)</f>
        <v>15895.51566870758</v>
      </c>
      <c r="L6402">
        <f>_xlfn.BINOM.INV(BinomTrials,_xlfn.GAMMA.INV(Table3[[#This Row],[RV gamma]],GammaShape2,GammaRate2)/BinomTrials,Table3[[#This Row],[RV binom]])</f>
        <v>1</v>
      </c>
      <c r="M6402" s="1">
        <f>Table3[[#This Row],[Risk 2 simulated occurences]]*_xlfn.LOGNORM.INV(Table3[[#This Row],[RV lognorm]],(LN(ImpLow2)+LN(ImpUp2))/2,(LN(ImpUp2)-LN(ImpLow2))/3.29)</f>
        <v>794775.78343537799</v>
      </c>
    </row>
    <row r="6403" spans="7:13">
      <c r="G6403">
        <v>0.61559931915979804</v>
      </c>
      <c r="H6403">
        <v>0.98061107051587248</v>
      </c>
      <c r="I6403">
        <v>0.34562282187194693</v>
      </c>
      <c r="J6403">
        <f>_xlfn.BINOM.INV(BinomTrials,_xlfn.GAMMA.INV(Table3[[#This Row],[RV gamma]],GammaShape1,GammaRate1)/BinomTrials,Table3[[#This Row],[RV binom]])</f>
        <v>2</v>
      </c>
      <c r="K6403" s="1">
        <f>Table3[[#This Row],[Risk 1 Simulated occurences]]*_xlfn.LOGNORM.INV(Table3[[#This Row],[RV lognorm]],(LN(ImpLow1)+LN(ImpUp1))/2,(LN(ImpUp1)-LN(ImpLow1))/3.29)</f>
        <v>47897.306363819072</v>
      </c>
      <c r="L6403">
        <f>_xlfn.BINOM.INV(BinomTrials,_xlfn.GAMMA.INV(Table3[[#This Row],[RV gamma]],GammaShape2,GammaRate2)/BinomTrials,Table3[[#This Row],[RV binom]])</f>
        <v>1</v>
      </c>
      <c r="M6403" s="1">
        <f>Table3[[#This Row],[Risk 2 simulated occurences]]*_xlfn.LOGNORM.INV(Table3[[#This Row],[RV lognorm]],(LN(ImpLow2)+LN(ImpUp2))/2,(LN(ImpUp2)-LN(ImpLow2))/3.29)</f>
        <v>2394865.3181909546</v>
      </c>
    </row>
    <row r="6404" spans="7:13">
      <c r="G6404">
        <v>0.37775711872510476</v>
      </c>
      <c r="H6404">
        <v>0.13026216026873427</v>
      </c>
      <c r="I6404">
        <v>0.88276720181236379</v>
      </c>
      <c r="J6404">
        <f>_xlfn.BINOM.INV(BinomTrials,_xlfn.GAMMA.INV(Table3[[#This Row],[RV gamma]],GammaShape1,GammaRate1)/BinomTrials,Table3[[#This Row],[RV binom]])</f>
        <v>0</v>
      </c>
      <c r="K6404" s="1">
        <f>Table3[[#This Row],[Risk 1 Simulated occurences]]*_xlfn.LOGNORM.INV(Table3[[#This Row],[RV lognorm]],(LN(ImpLow1)+LN(ImpUp1))/2,(LN(ImpUp1)-LN(ImpLow1))/3.29)</f>
        <v>0</v>
      </c>
      <c r="L6404">
        <f>_xlfn.BINOM.INV(BinomTrials,_xlfn.GAMMA.INV(Table3[[#This Row],[RV gamma]],GammaShape2,GammaRate2)/BinomTrials,Table3[[#This Row],[RV binom]])</f>
        <v>0</v>
      </c>
      <c r="M6404" s="1">
        <f>Table3[[#This Row],[Risk 2 simulated occurences]]*_xlfn.LOGNORM.INV(Table3[[#This Row],[RV lognorm]],(LN(ImpLow2)+LN(ImpUp2))/2,(LN(ImpUp2)-LN(ImpLow2))/3.29)</f>
        <v>0</v>
      </c>
    </row>
    <row r="6405" spans="7:13">
      <c r="G6405">
        <v>0.96389441283601074</v>
      </c>
      <c r="H6405">
        <v>0.31612763661710902</v>
      </c>
      <c r="I6405">
        <v>0.6683608603982073</v>
      </c>
      <c r="J6405">
        <f>_xlfn.BINOM.INV(BinomTrials,_xlfn.GAMMA.INV(Table3[[#This Row],[RV gamma]],GammaShape1,GammaRate1)/BinomTrials,Table3[[#This Row],[RV binom]])</f>
        <v>0</v>
      </c>
      <c r="K6405" s="1">
        <f>Table3[[#This Row],[Risk 1 Simulated occurences]]*_xlfn.LOGNORM.INV(Table3[[#This Row],[RV lognorm]],(LN(ImpLow1)+LN(ImpUp1))/2,(LN(ImpUp1)-LN(ImpLow1))/3.29)</f>
        <v>0</v>
      </c>
      <c r="L6405">
        <f>_xlfn.BINOM.INV(BinomTrials,_xlfn.GAMMA.INV(Table3[[#This Row],[RV gamma]],GammaShape2,GammaRate2)/BinomTrials,Table3[[#This Row],[RV binom]])</f>
        <v>0</v>
      </c>
      <c r="M6405" s="1">
        <f>Table3[[#This Row],[Risk 2 simulated occurences]]*_xlfn.LOGNORM.INV(Table3[[#This Row],[RV lognorm]],(LN(ImpLow2)+LN(ImpUp2))/2,(LN(ImpUp2)-LN(ImpLow2))/3.29)</f>
        <v>0</v>
      </c>
    </row>
    <row r="6406" spans="7:13">
      <c r="G6406">
        <v>0.17339653483284476</v>
      </c>
      <c r="H6406">
        <v>0.15718862375113582</v>
      </c>
      <c r="I6406">
        <v>0.14098071266942691</v>
      </c>
      <c r="J6406">
        <f>_xlfn.BINOM.INV(BinomTrials,_xlfn.GAMMA.INV(Table3[[#This Row],[RV gamma]],GammaShape1,GammaRate1)/BinomTrials,Table3[[#This Row],[RV binom]])</f>
        <v>0</v>
      </c>
      <c r="K6406" s="1">
        <f>Table3[[#This Row],[Risk 1 Simulated occurences]]*_xlfn.LOGNORM.INV(Table3[[#This Row],[RV lognorm]],(LN(ImpLow1)+LN(ImpUp1))/2,(LN(ImpUp1)-LN(ImpLow1))/3.29)</f>
        <v>0</v>
      </c>
      <c r="L6406">
        <f>_xlfn.BINOM.INV(BinomTrials,_xlfn.GAMMA.INV(Table3[[#This Row],[RV gamma]],GammaShape2,GammaRate2)/BinomTrials,Table3[[#This Row],[RV binom]])</f>
        <v>0</v>
      </c>
      <c r="M6406" s="1">
        <f>Table3[[#This Row],[Risk 2 simulated occurences]]*_xlfn.LOGNORM.INV(Table3[[#This Row],[RV lognorm]],(LN(ImpLow2)+LN(ImpUp2))/2,(LN(ImpUp2)-LN(ImpLow2))/3.29)</f>
        <v>0</v>
      </c>
    </row>
    <row r="6407" spans="7:13">
      <c r="G6407">
        <v>0.27556093562187672</v>
      </c>
      <c r="H6407">
        <v>0.86919938533995267</v>
      </c>
      <c r="I6407">
        <v>0.46283783505802872</v>
      </c>
      <c r="J6407">
        <f>_xlfn.BINOM.INV(BinomTrials,_xlfn.GAMMA.INV(Table3[[#This Row],[RV gamma]],GammaShape1,GammaRate1)/BinomTrials,Table3[[#This Row],[RV binom]])</f>
        <v>1</v>
      </c>
      <c r="K6407" s="1">
        <f>Table3[[#This Row],[Risk 1 Simulated occurences]]*_xlfn.LOGNORM.INV(Table3[[#This Row],[RV lognorm]],(LN(ImpLow1)+LN(ImpUp1))/2,(LN(ImpUp1)-LN(ImpLow1))/3.29)</f>
        <v>29624.1113231216</v>
      </c>
      <c r="L6407">
        <f>_xlfn.BINOM.INV(BinomTrials,_xlfn.GAMMA.INV(Table3[[#This Row],[RV gamma]],GammaShape2,GammaRate2)/BinomTrials,Table3[[#This Row],[RV binom]])</f>
        <v>1</v>
      </c>
      <c r="M6407" s="1">
        <f>Table3[[#This Row],[Risk 2 simulated occurences]]*_xlfn.LOGNORM.INV(Table3[[#This Row],[RV lognorm]],(LN(ImpLow2)+LN(ImpUp2))/2,(LN(ImpUp2)-LN(ImpLow2))/3.29)</f>
        <v>2962411.1323121614</v>
      </c>
    </row>
    <row r="6408" spans="7:13">
      <c r="G6408">
        <v>0.35264499688178536</v>
      </c>
      <c r="H6408">
        <v>0.63406940858534977</v>
      </c>
      <c r="I6408">
        <v>0.91549382028891413</v>
      </c>
      <c r="J6408">
        <f>_xlfn.BINOM.INV(BinomTrials,_xlfn.GAMMA.INV(Table3[[#This Row],[RV gamma]],GammaShape1,GammaRate1)/BinomTrials,Table3[[#This Row],[RV binom]])</f>
        <v>1</v>
      </c>
      <c r="K6408" s="1">
        <f>Table3[[#This Row],[Risk 1 Simulated occurences]]*_xlfn.LOGNORM.INV(Table3[[#This Row],[RV lognorm]],(LN(ImpLow1)+LN(ImpUp1))/2,(LN(ImpUp1)-LN(ImpLow1))/3.29)</f>
        <v>82803.732564757927</v>
      </c>
      <c r="L6408">
        <f>_xlfn.BINOM.INV(BinomTrials,_xlfn.GAMMA.INV(Table3[[#This Row],[RV gamma]],GammaShape2,GammaRate2)/BinomTrials,Table3[[#This Row],[RV binom]])</f>
        <v>0</v>
      </c>
      <c r="M6408" s="1">
        <f>Table3[[#This Row],[Risk 2 simulated occurences]]*_xlfn.LOGNORM.INV(Table3[[#This Row],[RV lognorm]],(LN(ImpLow2)+LN(ImpUp2))/2,(LN(ImpUp2)-LN(ImpLow2))/3.29)</f>
        <v>0</v>
      </c>
    </row>
    <row r="6409" spans="7:13">
      <c r="G6409">
        <v>0.90446259216613256</v>
      </c>
      <c r="H6409">
        <v>0.80455009397331168</v>
      </c>
      <c r="I6409">
        <v>0.70463759578049068</v>
      </c>
      <c r="J6409">
        <f>_xlfn.BINOM.INV(BinomTrials,_xlfn.GAMMA.INV(Table3[[#This Row],[RV gamma]],GammaShape1,GammaRate1)/BinomTrials,Table3[[#This Row],[RV binom]])</f>
        <v>1</v>
      </c>
      <c r="K6409" s="1">
        <f>Table3[[#This Row],[Risk 1 Simulated occurences]]*_xlfn.LOGNORM.INV(Table3[[#This Row],[RV lognorm]],(LN(ImpLow1)+LN(ImpUp1))/2,(LN(ImpUp1)-LN(ImpLow1))/3.29)</f>
        <v>46074.516432137578</v>
      </c>
      <c r="L6409">
        <f>_xlfn.BINOM.INV(BinomTrials,_xlfn.GAMMA.INV(Table3[[#This Row],[RV gamma]],GammaShape2,GammaRate2)/BinomTrials,Table3[[#This Row],[RV binom]])</f>
        <v>0</v>
      </c>
      <c r="M6409" s="1">
        <f>Table3[[#This Row],[Risk 2 simulated occurences]]*_xlfn.LOGNORM.INV(Table3[[#This Row],[RV lognorm]],(LN(ImpLow2)+LN(ImpUp2))/2,(LN(ImpUp2)-LN(ImpLow2))/3.29)</f>
        <v>0</v>
      </c>
    </row>
    <row r="6410" spans="7:13">
      <c r="G6410">
        <v>0.30278653619009377</v>
      </c>
      <c r="H6410">
        <v>7.3429409448723032E-2</v>
      </c>
      <c r="I6410">
        <v>0.84407228270735235</v>
      </c>
      <c r="J6410">
        <f>_xlfn.BINOM.INV(BinomTrials,_xlfn.GAMMA.INV(Table3[[#This Row],[RV gamma]],GammaShape1,GammaRate1)/BinomTrials,Table3[[#This Row],[RV binom]])</f>
        <v>0</v>
      </c>
      <c r="K6410" s="1">
        <f>Table3[[#This Row],[Risk 1 Simulated occurences]]*_xlfn.LOGNORM.INV(Table3[[#This Row],[RV lognorm]],(LN(ImpLow1)+LN(ImpUp1))/2,(LN(ImpUp1)-LN(ImpLow1))/3.29)</f>
        <v>0</v>
      </c>
      <c r="L6410">
        <f>_xlfn.BINOM.INV(BinomTrials,_xlfn.GAMMA.INV(Table3[[#This Row],[RV gamma]],GammaShape2,GammaRate2)/BinomTrials,Table3[[#This Row],[RV binom]])</f>
        <v>0</v>
      </c>
      <c r="M6410" s="1">
        <f>Table3[[#This Row],[Risk 2 simulated occurences]]*_xlfn.LOGNORM.INV(Table3[[#This Row],[RV lognorm]],(LN(ImpLow2)+LN(ImpUp2))/2,(LN(ImpUp2)-LN(ImpLow2))/3.29)</f>
        <v>0</v>
      </c>
    </row>
    <row r="6411" spans="7:13">
      <c r="G6411">
        <v>0.93331374690556612</v>
      </c>
      <c r="H6411">
        <v>0.12808460468802815</v>
      </c>
      <c r="I6411">
        <v>0.32285546247049024</v>
      </c>
      <c r="J6411">
        <f>_xlfn.BINOM.INV(BinomTrials,_xlfn.GAMMA.INV(Table3[[#This Row],[RV gamma]],GammaShape1,GammaRate1)/BinomTrials,Table3[[#This Row],[RV binom]])</f>
        <v>0</v>
      </c>
      <c r="K6411" s="1">
        <f>Table3[[#This Row],[Risk 1 Simulated occurences]]*_xlfn.LOGNORM.INV(Table3[[#This Row],[RV lognorm]],(LN(ImpLow1)+LN(ImpUp1))/2,(LN(ImpUp1)-LN(ImpLow1))/3.29)</f>
        <v>0</v>
      </c>
      <c r="L6411">
        <f>_xlfn.BINOM.INV(BinomTrials,_xlfn.GAMMA.INV(Table3[[#This Row],[RV gamma]],GammaShape2,GammaRate2)/BinomTrials,Table3[[#This Row],[RV binom]])</f>
        <v>0</v>
      </c>
      <c r="M6411" s="1">
        <f>Table3[[#This Row],[Risk 2 simulated occurences]]*_xlfn.LOGNORM.INV(Table3[[#This Row],[RV lognorm]],(LN(ImpLow2)+LN(ImpUp2))/2,(LN(ImpUp2)-LN(ImpLow2))/3.29)</f>
        <v>0</v>
      </c>
    </row>
    <row r="6412" spans="7:13">
      <c r="G6412">
        <v>0.20414424184902769</v>
      </c>
      <c r="H6412">
        <v>0.71795099168920473</v>
      </c>
      <c r="I6412">
        <v>0.23175774152938172</v>
      </c>
      <c r="J6412">
        <f>_xlfn.BINOM.INV(BinomTrials,_xlfn.GAMMA.INV(Table3[[#This Row],[RV gamma]],GammaShape1,GammaRate1)/BinomTrials,Table3[[#This Row],[RV binom]])</f>
        <v>1</v>
      </c>
      <c r="K6412" s="1">
        <f>Table3[[#This Row],[Risk 1 Simulated occurences]]*_xlfn.LOGNORM.INV(Table3[[#This Row],[RV lognorm]],(LN(ImpLow1)+LN(ImpUp1))/2,(LN(ImpUp1)-LN(ImpLow1))/3.29)</f>
        <v>18931.378761632506</v>
      </c>
      <c r="L6412">
        <f>_xlfn.BINOM.INV(BinomTrials,_xlfn.GAMMA.INV(Table3[[#This Row],[RV gamma]],GammaShape2,GammaRate2)/BinomTrials,Table3[[#This Row],[RV binom]])</f>
        <v>0</v>
      </c>
      <c r="M6412" s="1">
        <f>Table3[[#This Row],[Risk 2 simulated occurences]]*_xlfn.LOGNORM.INV(Table3[[#This Row],[RV lognorm]],(LN(ImpLow2)+LN(ImpUp2))/2,(LN(ImpUp2)-LN(ImpLow2))/3.29)</f>
        <v>0</v>
      </c>
    </row>
    <row r="6413" spans="7:13">
      <c r="G6413">
        <v>5.2272756608330063E-2</v>
      </c>
      <c r="H6413">
        <v>0.60231732046339537</v>
      </c>
      <c r="I6413">
        <v>0.15236188431846065</v>
      </c>
      <c r="J6413">
        <f>_xlfn.BINOM.INV(BinomTrials,_xlfn.GAMMA.INV(Table3[[#This Row],[RV gamma]],GammaShape1,GammaRate1)/BinomTrials,Table3[[#This Row],[RV binom]])</f>
        <v>0</v>
      </c>
      <c r="K6413" s="1">
        <f>Table3[[#This Row],[Risk 1 Simulated occurences]]*_xlfn.LOGNORM.INV(Table3[[#This Row],[RV lognorm]],(LN(ImpLow1)+LN(ImpUp1))/2,(LN(ImpUp1)-LN(ImpLow1))/3.29)</f>
        <v>0</v>
      </c>
      <c r="L6413">
        <f>_xlfn.BINOM.INV(BinomTrials,_xlfn.GAMMA.INV(Table3[[#This Row],[RV gamma]],GammaShape2,GammaRate2)/BinomTrials,Table3[[#This Row],[RV binom]])</f>
        <v>0</v>
      </c>
      <c r="M6413" s="1">
        <f>Table3[[#This Row],[Risk 2 simulated occurences]]*_xlfn.LOGNORM.INV(Table3[[#This Row],[RV lognorm]],(LN(ImpLow2)+LN(ImpUp2))/2,(LN(ImpUp2)-LN(ImpLow2))/3.29)</f>
        <v>0</v>
      </c>
    </row>
    <row r="6414" spans="7:13">
      <c r="G6414">
        <v>0.54822031620341372</v>
      </c>
      <c r="H6414">
        <v>0.14720502828583357</v>
      </c>
      <c r="I6414">
        <v>0.74618974036825347</v>
      </c>
      <c r="J6414">
        <f>_xlfn.BINOM.INV(BinomTrials,_xlfn.GAMMA.INV(Table3[[#This Row],[RV gamma]],GammaShape1,GammaRate1)/BinomTrials,Table3[[#This Row],[RV binom]])</f>
        <v>0</v>
      </c>
      <c r="K6414" s="1">
        <f>Table3[[#This Row],[Risk 1 Simulated occurences]]*_xlfn.LOGNORM.INV(Table3[[#This Row],[RV lognorm]],(LN(ImpLow1)+LN(ImpUp1))/2,(LN(ImpUp1)-LN(ImpLow1))/3.29)</f>
        <v>0</v>
      </c>
      <c r="L6414">
        <f>_xlfn.BINOM.INV(BinomTrials,_xlfn.GAMMA.INV(Table3[[#This Row],[RV gamma]],GammaShape2,GammaRate2)/BinomTrials,Table3[[#This Row],[RV binom]])</f>
        <v>0</v>
      </c>
      <c r="M6414" s="1">
        <f>Table3[[#This Row],[Risk 2 simulated occurences]]*_xlfn.LOGNORM.INV(Table3[[#This Row],[RV lognorm]],(LN(ImpLow2)+LN(ImpUp2))/2,(LN(ImpUp2)-LN(ImpLow2))/3.29)</f>
        <v>0</v>
      </c>
    </row>
    <row r="6415" spans="7:13">
      <c r="G6415">
        <v>0.93885443077369335</v>
      </c>
      <c r="H6415">
        <v>7.4910400004550071E-2</v>
      </c>
      <c r="I6415">
        <v>0.21096636923540679</v>
      </c>
      <c r="J6415">
        <f>_xlfn.BINOM.INV(BinomTrials,_xlfn.GAMMA.INV(Table3[[#This Row],[RV gamma]],GammaShape1,GammaRate1)/BinomTrials,Table3[[#This Row],[RV binom]])</f>
        <v>0</v>
      </c>
      <c r="K6415" s="1">
        <f>Table3[[#This Row],[Risk 1 Simulated occurences]]*_xlfn.LOGNORM.INV(Table3[[#This Row],[RV lognorm]],(LN(ImpLow1)+LN(ImpUp1))/2,(LN(ImpUp1)-LN(ImpLow1))/3.29)</f>
        <v>0</v>
      </c>
      <c r="L6415">
        <f>_xlfn.BINOM.INV(BinomTrials,_xlfn.GAMMA.INV(Table3[[#This Row],[RV gamma]],GammaShape2,GammaRate2)/BinomTrials,Table3[[#This Row],[RV binom]])</f>
        <v>0</v>
      </c>
      <c r="M6415" s="1">
        <f>Table3[[#This Row],[Risk 2 simulated occurences]]*_xlfn.LOGNORM.INV(Table3[[#This Row],[RV lognorm]],(LN(ImpLow2)+LN(ImpUp2))/2,(LN(ImpUp2)-LN(ImpLow2))/3.29)</f>
        <v>0</v>
      </c>
    </row>
    <row r="6416" spans="7:13">
      <c r="G6416">
        <v>0.3264180134639228</v>
      </c>
      <c r="H6416">
        <v>1.9092876473019309E-2</v>
      </c>
      <c r="I6416">
        <v>0.7117677394821158</v>
      </c>
      <c r="J6416">
        <f>_xlfn.BINOM.INV(BinomTrials,_xlfn.GAMMA.INV(Table3[[#This Row],[RV gamma]],GammaShape1,GammaRate1)/BinomTrials,Table3[[#This Row],[RV binom]])</f>
        <v>0</v>
      </c>
      <c r="K6416" s="1">
        <f>Table3[[#This Row],[Risk 1 Simulated occurences]]*_xlfn.LOGNORM.INV(Table3[[#This Row],[RV lognorm]],(LN(ImpLow1)+LN(ImpUp1))/2,(LN(ImpUp1)-LN(ImpLow1))/3.29)</f>
        <v>0</v>
      </c>
      <c r="L6416">
        <f>_xlfn.BINOM.INV(BinomTrials,_xlfn.GAMMA.INV(Table3[[#This Row],[RV gamma]],GammaShape2,GammaRate2)/BinomTrials,Table3[[#This Row],[RV binom]])</f>
        <v>0</v>
      </c>
      <c r="M6416" s="1">
        <f>Table3[[#This Row],[Risk 2 simulated occurences]]*_xlfn.LOGNORM.INV(Table3[[#This Row],[RV lognorm]],(LN(ImpLow2)+LN(ImpUp2))/2,(LN(ImpUp2)-LN(ImpLow2))/3.29)</f>
        <v>0</v>
      </c>
    </row>
    <row r="6417" spans="7:13">
      <c r="G6417">
        <v>0.10755228815020634</v>
      </c>
      <c r="H6417">
        <v>0.89397488203550446</v>
      </c>
      <c r="I6417">
        <v>0.68039747592080269</v>
      </c>
      <c r="J6417">
        <f>_xlfn.BINOM.INV(BinomTrials,_xlfn.GAMMA.INV(Table3[[#This Row],[RV gamma]],GammaShape1,GammaRate1)/BinomTrials,Table3[[#This Row],[RV binom]])</f>
        <v>1</v>
      </c>
      <c r="K6417" s="1">
        <f>Table3[[#This Row],[Risk 1 Simulated occurences]]*_xlfn.LOGNORM.INV(Table3[[#This Row],[RV lognorm]],(LN(ImpLow1)+LN(ImpUp1))/2,(LN(ImpUp1)-LN(ImpLow1))/3.29)</f>
        <v>43903.142996317205</v>
      </c>
      <c r="L6417">
        <f>_xlfn.BINOM.INV(BinomTrials,_xlfn.GAMMA.INV(Table3[[#This Row],[RV gamma]],GammaShape2,GammaRate2)/BinomTrials,Table3[[#This Row],[RV binom]])</f>
        <v>1</v>
      </c>
      <c r="M6417" s="1">
        <f>Table3[[#This Row],[Risk 2 simulated occurences]]*_xlfn.LOGNORM.INV(Table3[[#This Row],[RV lognorm]],(LN(ImpLow2)+LN(ImpUp2))/2,(LN(ImpUp2)-LN(ImpLow2))/3.29)</f>
        <v>4390314.2996317223</v>
      </c>
    </row>
    <row r="6418" spans="7:13">
      <c r="G6418">
        <v>0.63130694051799685</v>
      </c>
      <c r="H6418">
        <v>3.584237072423211E-2</v>
      </c>
      <c r="I6418">
        <v>0.44037780093046736</v>
      </c>
      <c r="J6418">
        <f>_xlfn.BINOM.INV(BinomTrials,_xlfn.GAMMA.INV(Table3[[#This Row],[RV gamma]],GammaShape1,GammaRate1)/BinomTrials,Table3[[#This Row],[RV binom]])</f>
        <v>0</v>
      </c>
      <c r="K6418" s="1">
        <f>Table3[[#This Row],[Risk 1 Simulated occurences]]*_xlfn.LOGNORM.INV(Table3[[#This Row],[RV lognorm]],(LN(ImpLow1)+LN(ImpUp1))/2,(LN(ImpUp1)-LN(ImpLow1))/3.29)</f>
        <v>0</v>
      </c>
      <c r="L6418">
        <f>_xlfn.BINOM.INV(BinomTrials,_xlfn.GAMMA.INV(Table3[[#This Row],[RV gamma]],GammaShape2,GammaRate2)/BinomTrials,Table3[[#This Row],[RV binom]])</f>
        <v>0</v>
      </c>
      <c r="M6418" s="1">
        <f>Table3[[#This Row],[Risk 2 simulated occurences]]*_xlfn.LOGNORM.INV(Table3[[#This Row],[RV lognorm]],(LN(ImpLow2)+LN(ImpUp2))/2,(LN(ImpUp2)-LN(ImpLow2))/3.29)</f>
        <v>0</v>
      </c>
    </row>
    <row r="6419" spans="7:13">
      <c r="G6419">
        <v>0.37574928597349172</v>
      </c>
      <c r="H6419">
        <v>0.4027247621690504</v>
      </c>
      <c r="I6419">
        <v>0.42970023836460908</v>
      </c>
      <c r="J6419">
        <f>_xlfn.BINOM.INV(BinomTrials,_xlfn.GAMMA.INV(Table3[[#This Row],[RV gamma]],GammaShape1,GammaRate1)/BinomTrials,Table3[[#This Row],[RV binom]])</f>
        <v>0</v>
      </c>
      <c r="K6419" s="1">
        <f>Table3[[#This Row],[Risk 1 Simulated occurences]]*_xlfn.LOGNORM.INV(Table3[[#This Row],[RV lognorm]],(LN(ImpLow1)+LN(ImpUp1))/2,(LN(ImpUp1)-LN(ImpLow1))/3.29)</f>
        <v>0</v>
      </c>
      <c r="L6419">
        <f>_xlfn.BINOM.INV(BinomTrials,_xlfn.GAMMA.INV(Table3[[#This Row],[RV gamma]],GammaShape2,GammaRate2)/BinomTrials,Table3[[#This Row],[RV binom]])</f>
        <v>0</v>
      </c>
      <c r="M6419" s="1">
        <f>Table3[[#This Row],[Risk 2 simulated occurences]]*_xlfn.LOGNORM.INV(Table3[[#This Row],[RV lognorm]],(LN(ImpLow2)+LN(ImpUp2))/2,(LN(ImpUp2)-LN(ImpLow2))/3.29)</f>
        <v>0</v>
      </c>
    </row>
    <row r="6420" spans="7:13">
      <c r="G6420">
        <v>0.21824935647577484</v>
      </c>
      <c r="H6420">
        <v>0.59507777523020178</v>
      </c>
      <c r="I6420">
        <v>0.97190619398462874</v>
      </c>
      <c r="J6420">
        <f>_xlfn.BINOM.INV(BinomTrials,_xlfn.GAMMA.INV(Table3[[#This Row],[RV gamma]],GammaShape1,GammaRate1)/BinomTrials,Table3[[#This Row],[RV binom]])</f>
        <v>0</v>
      </c>
      <c r="K6420" s="1">
        <f>Table3[[#This Row],[Risk 1 Simulated occurences]]*_xlfn.LOGNORM.INV(Table3[[#This Row],[RV lognorm]],(LN(ImpLow1)+LN(ImpUp1))/2,(LN(ImpUp1)-LN(ImpLow1))/3.29)</f>
        <v>0</v>
      </c>
      <c r="L6420">
        <f>_xlfn.BINOM.INV(BinomTrials,_xlfn.GAMMA.INV(Table3[[#This Row],[RV gamma]],GammaShape2,GammaRate2)/BinomTrials,Table3[[#This Row],[RV binom]])</f>
        <v>0</v>
      </c>
      <c r="M6420" s="1">
        <f>Table3[[#This Row],[Risk 2 simulated occurences]]*_xlfn.LOGNORM.INV(Table3[[#This Row],[RV lognorm]],(LN(ImpLow2)+LN(ImpUp2))/2,(LN(ImpUp2)-LN(ImpLow2))/3.29)</f>
        <v>0</v>
      </c>
    </row>
    <row r="6421" spans="7:13">
      <c r="G6421">
        <v>0.11693428834757502</v>
      </c>
      <c r="H6421">
        <v>0.47216829400144905</v>
      </c>
      <c r="I6421">
        <v>0.82740229965532308</v>
      </c>
      <c r="J6421">
        <f>_xlfn.BINOM.INV(BinomTrials,_xlfn.GAMMA.INV(Table3[[#This Row],[RV gamma]],GammaShape1,GammaRate1)/BinomTrials,Table3[[#This Row],[RV binom]])</f>
        <v>0</v>
      </c>
      <c r="K6421" s="1">
        <f>Table3[[#This Row],[Risk 1 Simulated occurences]]*_xlfn.LOGNORM.INV(Table3[[#This Row],[RV lognorm]],(LN(ImpLow1)+LN(ImpUp1))/2,(LN(ImpUp1)-LN(ImpLow1))/3.29)</f>
        <v>0</v>
      </c>
      <c r="L6421">
        <f>_xlfn.BINOM.INV(BinomTrials,_xlfn.GAMMA.INV(Table3[[#This Row],[RV gamma]],GammaShape2,GammaRate2)/BinomTrials,Table3[[#This Row],[RV binom]])</f>
        <v>0</v>
      </c>
      <c r="M6421" s="1">
        <f>Table3[[#This Row],[Risk 2 simulated occurences]]*_xlfn.LOGNORM.INV(Table3[[#This Row],[RV lognorm]],(LN(ImpLow2)+LN(ImpUp2))/2,(LN(ImpUp2)-LN(ImpLow2))/3.29)</f>
        <v>0</v>
      </c>
    </row>
    <row r="6422" spans="7:13">
      <c r="G6422">
        <v>0.31458425769330201</v>
      </c>
      <c r="H6422">
        <v>0.73251728235395497</v>
      </c>
      <c r="I6422">
        <v>0.15045030701460796</v>
      </c>
      <c r="J6422">
        <f>_xlfn.BINOM.INV(BinomTrials,_xlfn.GAMMA.INV(Table3[[#This Row],[RV gamma]],GammaShape1,GammaRate1)/BinomTrials,Table3[[#This Row],[RV binom]])</f>
        <v>1</v>
      </c>
      <c r="K6422" s="1">
        <f>Table3[[#This Row],[Risk 1 Simulated occurences]]*_xlfn.LOGNORM.INV(Table3[[#This Row],[RV lognorm]],(LN(ImpLow1)+LN(ImpUp1))/2,(LN(ImpUp1)-LN(ImpLow1))/3.29)</f>
        <v>15330.668691684767</v>
      </c>
      <c r="L6422">
        <f>_xlfn.BINOM.INV(BinomTrials,_xlfn.GAMMA.INV(Table3[[#This Row],[RV gamma]],GammaShape2,GammaRate2)/BinomTrials,Table3[[#This Row],[RV binom]])</f>
        <v>0</v>
      </c>
      <c r="M6422" s="1">
        <f>Table3[[#This Row],[Risk 2 simulated occurences]]*_xlfn.LOGNORM.INV(Table3[[#This Row],[RV lognorm]],(LN(ImpLow2)+LN(ImpUp2))/2,(LN(ImpUp2)-LN(ImpLow2))/3.29)</f>
        <v>0</v>
      </c>
    </row>
    <row r="6423" spans="7:13">
      <c r="G6423">
        <v>0.21761905132682019</v>
      </c>
      <c r="H6423">
        <v>0.41796452292146374</v>
      </c>
      <c r="I6423">
        <v>0.61830999451610724</v>
      </c>
      <c r="J6423">
        <f>_xlfn.BINOM.INV(BinomTrials,_xlfn.GAMMA.INV(Table3[[#This Row],[RV gamma]],GammaShape1,GammaRate1)/BinomTrials,Table3[[#This Row],[RV binom]])</f>
        <v>0</v>
      </c>
      <c r="K6423" s="1">
        <f>Table3[[#This Row],[Risk 1 Simulated occurences]]*_xlfn.LOGNORM.INV(Table3[[#This Row],[RV lognorm]],(LN(ImpLow1)+LN(ImpUp1))/2,(LN(ImpUp1)-LN(ImpLow1))/3.29)</f>
        <v>0</v>
      </c>
      <c r="L6423">
        <f>_xlfn.BINOM.INV(BinomTrials,_xlfn.GAMMA.INV(Table3[[#This Row],[RV gamma]],GammaShape2,GammaRate2)/BinomTrials,Table3[[#This Row],[RV binom]])</f>
        <v>0</v>
      </c>
      <c r="M6423" s="1">
        <f>Table3[[#This Row],[Risk 2 simulated occurences]]*_xlfn.LOGNORM.INV(Table3[[#This Row],[RV lognorm]],(LN(ImpLow2)+LN(ImpUp2))/2,(LN(ImpUp2)-LN(ImpLow2))/3.29)</f>
        <v>0</v>
      </c>
    </row>
    <row r="6424" spans="7:13">
      <c r="G6424">
        <v>0.52339564986685083</v>
      </c>
      <c r="H6424">
        <v>0.72973674104071073</v>
      </c>
      <c r="I6424">
        <v>0.93607783221457053</v>
      </c>
      <c r="J6424">
        <f>_xlfn.BINOM.INV(BinomTrials,_xlfn.GAMMA.INV(Table3[[#This Row],[RV gamma]],GammaShape1,GammaRate1)/BinomTrials,Table3[[#This Row],[RV binom]])</f>
        <v>1</v>
      </c>
      <c r="K6424" s="1">
        <f>Table3[[#This Row],[Risk 1 Simulated occurences]]*_xlfn.LOGNORM.INV(Table3[[#This Row],[RV lognorm]],(LN(ImpLow1)+LN(ImpUp1))/2,(LN(ImpUp1)-LN(ImpLow1))/3.29)</f>
        <v>91793.92231973297</v>
      </c>
      <c r="L6424">
        <f>_xlfn.BINOM.INV(BinomTrials,_xlfn.GAMMA.INV(Table3[[#This Row],[RV gamma]],GammaShape2,GammaRate2)/BinomTrials,Table3[[#This Row],[RV binom]])</f>
        <v>0</v>
      </c>
      <c r="M6424" s="1">
        <f>Table3[[#This Row],[Risk 2 simulated occurences]]*_xlfn.LOGNORM.INV(Table3[[#This Row],[RV lognorm]],(LN(ImpLow2)+LN(ImpUp2))/2,(LN(ImpUp2)-LN(ImpLow2))/3.29)</f>
        <v>0</v>
      </c>
    </row>
    <row r="6425" spans="7:13">
      <c r="G6425">
        <v>0.71068731216280134</v>
      </c>
      <c r="H6425">
        <v>0.68540667122481702</v>
      </c>
      <c r="I6425">
        <v>0.6601260302868327</v>
      </c>
      <c r="J6425">
        <f>_xlfn.BINOM.INV(BinomTrials,_xlfn.GAMMA.INV(Table3[[#This Row],[RV gamma]],GammaShape1,GammaRate1)/BinomTrials,Table3[[#This Row],[RV binom]])</f>
        <v>1</v>
      </c>
      <c r="K6425" s="1">
        <f>Table3[[#This Row],[Risk 1 Simulated occurences]]*_xlfn.LOGNORM.INV(Table3[[#This Row],[RV lognorm]],(LN(ImpLow1)+LN(ImpUp1))/2,(LN(ImpUp1)-LN(ImpLow1))/3.29)</f>
        <v>42215.631157631542</v>
      </c>
      <c r="L6425">
        <f>_xlfn.BINOM.INV(BinomTrials,_xlfn.GAMMA.INV(Table3[[#This Row],[RV gamma]],GammaShape2,GammaRate2)/BinomTrials,Table3[[#This Row],[RV binom]])</f>
        <v>0</v>
      </c>
      <c r="M6425" s="1">
        <f>Table3[[#This Row],[Risk 2 simulated occurences]]*_xlfn.LOGNORM.INV(Table3[[#This Row],[RV lognorm]],(LN(ImpLow2)+LN(ImpUp2))/2,(LN(ImpUp2)-LN(ImpLow2))/3.29)</f>
        <v>0</v>
      </c>
    </row>
    <row r="6426" spans="7:13">
      <c r="G6426">
        <v>0.5216555202015003</v>
      </c>
      <c r="H6426">
        <v>0.62992327549956895</v>
      </c>
      <c r="I6426">
        <v>0.73819103079763759</v>
      </c>
      <c r="J6426">
        <f>_xlfn.BINOM.INV(BinomTrials,_xlfn.GAMMA.INV(Table3[[#This Row],[RV gamma]],GammaShape1,GammaRate1)/BinomTrials,Table3[[#This Row],[RV binom]])</f>
        <v>1</v>
      </c>
      <c r="K6426" s="1">
        <f>Table3[[#This Row],[Risk 1 Simulated occurences]]*_xlfn.LOGNORM.INV(Table3[[#This Row],[RV lognorm]],(LN(ImpLow1)+LN(ImpUp1))/2,(LN(ImpUp1)-LN(ImpLow1))/3.29)</f>
        <v>49414.410503803825</v>
      </c>
      <c r="L6426">
        <f>_xlfn.BINOM.INV(BinomTrials,_xlfn.GAMMA.INV(Table3[[#This Row],[RV gamma]],GammaShape2,GammaRate2)/BinomTrials,Table3[[#This Row],[RV binom]])</f>
        <v>0</v>
      </c>
      <c r="M6426" s="1">
        <f>Table3[[#This Row],[Risk 2 simulated occurences]]*_xlfn.LOGNORM.INV(Table3[[#This Row],[RV lognorm]],(LN(ImpLow2)+LN(ImpUp2))/2,(LN(ImpUp2)-LN(ImpLow2))/3.29)</f>
        <v>0</v>
      </c>
    </row>
    <row r="6427" spans="7:13">
      <c r="G6427">
        <v>0.46432802661523598</v>
      </c>
      <c r="H6427">
        <v>0.1204913212547504</v>
      </c>
      <c r="I6427">
        <v>0.77665461589426488</v>
      </c>
      <c r="J6427">
        <f>_xlfn.BINOM.INV(BinomTrials,_xlfn.GAMMA.INV(Table3[[#This Row],[RV gamma]],GammaShape1,GammaRate1)/BinomTrials,Table3[[#This Row],[RV binom]])</f>
        <v>0</v>
      </c>
      <c r="K6427" s="1">
        <f>Table3[[#This Row],[Risk 1 Simulated occurences]]*_xlfn.LOGNORM.INV(Table3[[#This Row],[RV lognorm]],(LN(ImpLow1)+LN(ImpUp1))/2,(LN(ImpUp1)-LN(ImpLow1))/3.29)</f>
        <v>0</v>
      </c>
      <c r="L6427">
        <f>_xlfn.BINOM.INV(BinomTrials,_xlfn.GAMMA.INV(Table3[[#This Row],[RV gamma]],GammaShape2,GammaRate2)/BinomTrials,Table3[[#This Row],[RV binom]])</f>
        <v>0</v>
      </c>
      <c r="M6427" s="1">
        <f>Table3[[#This Row],[Risk 2 simulated occurences]]*_xlfn.LOGNORM.INV(Table3[[#This Row],[RV lognorm]],(LN(ImpLow2)+LN(ImpUp2))/2,(LN(ImpUp2)-LN(ImpLow2))/3.29)</f>
        <v>0</v>
      </c>
    </row>
    <row r="6428" spans="7:13">
      <c r="G6428">
        <v>0.96114332227089594</v>
      </c>
      <c r="H6428">
        <v>9.7636328589933152E-2</v>
      </c>
      <c r="I6428">
        <v>0.23412933490897031</v>
      </c>
      <c r="J6428">
        <f>_xlfn.BINOM.INV(BinomTrials,_xlfn.GAMMA.INV(Table3[[#This Row],[RV gamma]],GammaShape1,GammaRate1)/BinomTrials,Table3[[#This Row],[RV binom]])</f>
        <v>0</v>
      </c>
      <c r="K6428" s="1">
        <f>Table3[[#This Row],[Risk 1 Simulated occurences]]*_xlfn.LOGNORM.INV(Table3[[#This Row],[RV lognorm]],(LN(ImpLow1)+LN(ImpUp1))/2,(LN(ImpUp1)-LN(ImpLow1))/3.29)</f>
        <v>0</v>
      </c>
      <c r="L6428">
        <f>_xlfn.BINOM.INV(BinomTrials,_xlfn.GAMMA.INV(Table3[[#This Row],[RV gamma]],GammaShape2,GammaRate2)/BinomTrials,Table3[[#This Row],[RV binom]])</f>
        <v>0</v>
      </c>
      <c r="M6428" s="1">
        <f>Table3[[#This Row],[Risk 2 simulated occurences]]*_xlfn.LOGNORM.INV(Table3[[#This Row],[RV lognorm]],(LN(ImpLow2)+LN(ImpUp2))/2,(LN(ImpUp2)-LN(ImpLow2))/3.29)</f>
        <v>0</v>
      </c>
    </row>
    <row r="6429" spans="7:13">
      <c r="G6429">
        <v>0.93581740694857085</v>
      </c>
      <c r="H6429">
        <v>0.97377461100638596</v>
      </c>
      <c r="I6429">
        <v>1.1731815064201045E-2</v>
      </c>
      <c r="J6429">
        <f>_xlfn.BINOM.INV(BinomTrials,_xlfn.GAMMA.INV(Table3[[#This Row],[RV gamma]],GammaShape1,GammaRate1)/BinomTrials,Table3[[#This Row],[RV binom]])</f>
        <v>3</v>
      </c>
      <c r="K6429" s="1">
        <f>Table3[[#This Row],[Risk 1 Simulated occurences]]*_xlfn.LOGNORM.INV(Table3[[#This Row],[RV lognorm]],(LN(ImpLow1)+LN(ImpUp1))/2,(LN(ImpUp1)-LN(ImpLow1))/3.29)</f>
        <v>19428.006465200524</v>
      </c>
      <c r="L6429">
        <f>_xlfn.BINOM.INV(BinomTrials,_xlfn.GAMMA.INV(Table3[[#This Row],[RV gamma]],GammaShape2,GammaRate2)/BinomTrials,Table3[[#This Row],[RV binom]])</f>
        <v>1</v>
      </c>
      <c r="M6429" s="1">
        <f>Table3[[#This Row],[Risk 2 simulated occurences]]*_xlfn.LOGNORM.INV(Table3[[#This Row],[RV lognorm]],(LN(ImpLow2)+LN(ImpUp2))/2,(LN(ImpUp2)-LN(ImpLow2))/3.29)</f>
        <v>647600.21550668322</v>
      </c>
    </row>
    <row r="6430" spans="7:13">
      <c r="G6430">
        <v>0.28315858462972499</v>
      </c>
      <c r="H6430">
        <v>0.22988718432834707</v>
      </c>
      <c r="I6430">
        <v>0.17661578402696912</v>
      </c>
      <c r="J6430">
        <f>_xlfn.BINOM.INV(BinomTrials,_xlfn.GAMMA.INV(Table3[[#This Row],[RV gamma]],GammaShape1,GammaRate1)/BinomTrials,Table3[[#This Row],[RV binom]])</f>
        <v>0</v>
      </c>
      <c r="K6430" s="1">
        <f>Table3[[#This Row],[Risk 1 Simulated occurences]]*_xlfn.LOGNORM.INV(Table3[[#This Row],[RV lognorm]],(LN(ImpLow1)+LN(ImpUp1))/2,(LN(ImpUp1)-LN(ImpLow1))/3.29)</f>
        <v>0</v>
      </c>
      <c r="L6430">
        <f>_xlfn.BINOM.INV(BinomTrials,_xlfn.GAMMA.INV(Table3[[#This Row],[RV gamma]],GammaShape2,GammaRate2)/BinomTrials,Table3[[#This Row],[RV binom]])</f>
        <v>0</v>
      </c>
      <c r="M6430" s="1">
        <f>Table3[[#This Row],[Risk 2 simulated occurences]]*_xlfn.LOGNORM.INV(Table3[[#This Row],[RV lognorm]],(LN(ImpLow2)+LN(ImpUp2))/2,(LN(ImpUp2)-LN(ImpLow2))/3.29)</f>
        <v>0</v>
      </c>
    </row>
    <row r="6431" spans="7:13">
      <c r="G6431">
        <v>4.633187178817199E-2</v>
      </c>
      <c r="H6431">
        <v>0.71390700652911654</v>
      </c>
      <c r="I6431">
        <v>0.38148214127006108</v>
      </c>
      <c r="J6431">
        <f>_xlfn.BINOM.INV(BinomTrials,_xlfn.GAMMA.INV(Table3[[#This Row],[RV gamma]],GammaShape1,GammaRate1)/BinomTrials,Table3[[#This Row],[RV binom]])</f>
        <v>1</v>
      </c>
      <c r="K6431" s="1">
        <f>Table3[[#This Row],[Risk 1 Simulated occurences]]*_xlfn.LOGNORM.INV(Table3[[#This Row],[RV lognorm]],(LN(ImpLow1)+LN(ImpUp1))/2,(LN(ImpUp1)-LN(ImpLow1))/3.29)</f>
        <v>25605.376592961893</v>
      </c>
      <c r="L6431">
        <f>_xlfn.BINOM.INV(BinomTrials,_xlfn.GAMMA.INV(Table3[[#This Row],[RV gamma]],GammaShape2,GammaRate2)/BinomTrials,Table3[[#This Row],[RV binom]])</f>
        <v>0</v>
      </c>
      <c r="M6431" s="1">
        <f>Table3[[#This Row],[Risk 2 simulated occurences]]*_xlfn.LOGNORM.INV(Table3[[#This Row],[RV lognorm]],(LN(ImpLow2)+LN(ImpUp2))/2,(LN(ImpUp2)-LN(ImpLow2))/3.29)</f>
        <v>0</v>
      </c>
    </row>
    <row r="6432" spans="7:13">
      <c r="G6432">
        <v>0.699769143806663</v>
      </c>
      <c r="H6432">
        <v>0.63505873486169551</v>
      </c>
      <c r="I6432">
        <v>0.57034832591672813</v>
      </c>
      <c r="J6432">
        <f>_xlfn.BINOM.INV(BinomTrials,_xlfn.GAMMA.INV(Table3[[#This Row],[RV gamma]],GammaShape1,GammaRate1)/BinomTrials,Table3[[#This Row],[RV binom]])</f>
        <v>1</v>
      </c>
      <c r="K6432" s="1">
        <f>Table3[[#This Row],[Risk 1 Simulated occurences]]*_xlfn.LOGNORM.INV(Table3[[#This Row],[RV lognorm]],(LN(ImpLow1)+LN(ImpUp1))/2,(LN(ImpUp1)-LN(ImpLow1))/3.29)</f>
        <v>35799.646389992551</v>
      </c>
      <c r="L6432">
        <f>_xlfn.BINOM.INV(BinomTrials,_xlfn.GAMMA.INV(Table3[[#This Row],[RV gamma]],GammaShape2,GammaRate2)/BinomTrials,Table3[[#This Row],[RV binom]])</f>
        <v>0</v>
      </c>
      <c r="M6432" s="1">
        <f>Table3[[#This Row],[Risk 2 simulated occurences]]*_xlfn.LOGNORM.INV(Table3[[#This Row],[RV lognorm]],(LN(ImpLow2)+LN(ImpUp2))/2,(LN(ImpUp2)-LN(ImpLow2))/3.29)</f>
        <v>0</v>
      </c>
    </row>
    <row r="6433" spans="7:13">
      <c r="G6433">
        <v>1.9999958584085088E-2</v>
      </c>
      <c r="H6433">
        <v>0.43215682051710635</v>
      </c>
      <c r="I6433">
        <v>0.84431368245012761</v>
      </c>
      <c r="J6433">
        <f>_xlfn.BINOM.INV(BinomTrials,_xlfn.GAMMA.INV(Table3[[#This Row],[RV gamma]],GammaShape1,GammaRate1)/BinomTrials,Table3[[#This Row],[RV binom]])</f>
        <v>0</v>
      </c>
      <c r="K6433" s="1">
        <f>Table3[[#This Row],[Risk 1 Simulated occurences]]*_xlfn.LOGNORM.INV(Table3[[#This Row],[RV lognorm]],(LN(ImpLow1)+LN(ImpUp1))/2,(LN(ImpUp1)-LN(ImpLow1))/3.29)</f>
        <v>0</v>
      </c>
      <c r="L6433">
        <f>_xlfn.BINOM.INV(BinomTrials,_xlfn.GAMMA.INV(Table3[[#This Row],[RV gamma]],GammaShape2,GammaRate2)/BinomTrials,Table3[[#This Row],[RV binom]])</f>
        <v>0</v>
      </c>
      <c r="M6433" s="1">
        <f>Table3[[#This Row],[Risk 2 simulated occurences]]*_xlfn.LOGNORM.INV(Table3[[#This Row],[RV lognorm]],(LN(ImpLow2)+LN(ImpUp2))/2,(LN(ImpUp2)-LN(ImpLow2))/3.29)</f>
        <v>0</v>
      </c>
    </row>
    <row r="6434" spans="7:13">
      <c r="G6434">
        <v>0.13930392271806669</v>
      </c>
      <c r="H6434">
        <v>0.25968243100665622</v>
      </c>
      <c r="I6434">
        <v>0.38006093929524576</v>
      </c>
      <c r="J6434">
        <f>_xlfn.BINOM.INV(BinomTrials,_xlfn.GAMMA.INV(Table3[[#This Row],[RV gamma]],GammaShape1,GammaRate1)/BinomTrials,Table3[[#This Row],[RV binom]])</f>
        <v>0</v>
      </c>
      <c r="K6434" s="1">
        <f>Table3[[#This Row],[Risk 1 Simulated occurences]]*_xlfn.LOGNORM.INV(Table3[[#This Row],[RV lognorm]],(LN(ImpLow1)+LN(ImpUp1))/2,(LN(ImpUp1)-LN(ImpLow1))/3.29)</f>
        <v>0</v>
      </c>
      <c r="L6434">
        <f>_xlfn.BINOM.INV(BinomTrials,_xlfn.GAMMA.INV(Table3[[#This Row],[RV gamma]],GammaShape2,GammaRate2)/BinomTrials,Table3[[#This Row],[RV binom]])</f>
        <v>0</v>
      </c>
      <c r="M6434" s="1">
        <f>Table3[[#This Row],[Risk 2 simulated occurences]]*_xlfn.LOGNORM.INV(Table3[[#This Row],[RV lognorm]],(LN(ImpLow2)+LN(ImpUp2))/2,(LN(ImpUp2)-LN(ImpLow2))/3.29)</f>
        <v>0</v>
      </c>
    </row>
    <row r="6435" spans="7:13">
      <c r="G6435">
        <v>0.28102912254679441</v>
      </c>
      <c r="H6435">
        <v>0.48261792887124139</v>
      </c>
      <c r="I6435">
        <v>0.68420673519568831</v>
      </c>
      <c r="J6435">
        <f>_xlfn.BINOM.INV(BinomTrials,_xlfn.GAMMA.INV(Table3[[#This Row],[RV gamma]],GammaShape1,GammaRate1)/BinomTrials,Table3[[#This Row],[RV binom]])</f>
        <v>0</v>
      </c>
      <c r="K6435" s="1">
        <f>Table3[[#This Row],[Risk 1 Simulated occurences]]*_xlfn.LOGNORM.INV(Table3[[#This Row],[RV lognorm]],(LN(ImpLow1)+LN(ImpUp1))/2,(LN(ImpUp1)-LN(ImpLow1))/3.29)</f>
        <v>0</v>
      </c>
      <c r="L6435">
        <f>_xlfn.BINOM.INV(BinomTrials,_xlfn.GAMMA.INV(Table3[[#This Row],[RV gamma]],GammaShape2,GammaRate2)/BinomTrials,Table3[[#This Row],[RV binom]])</f>
        <v>0</v>
      </c>
      <c r="M6435" s="1">
        <f>Table3[[#This Row],[Risk 2 simulated occurences]]*_xlfn.LOGNORM.INV(Table3[[#This Row],[RV lognorm]],(LN(ImpLow2)+LN(ImpUp2))/2,(LN(ImpUp2)-LN(ImpLow2))/3.29)</f>
        <v>0</v>
      </c>
    </row>
    <row r="6436" spans="7:13">
      <c r="G6436">
        <v>0.2564626439737448</v>
      </c>
      <c r="H6436">
        <v>0.35953053895362214</v>
      </c>
      <c r="I6436">
        <v>0.46259843393349948</v>
      </c>
      <c r="J6436">
        <f>_xlfn.BINOM.INV(BinomTrials,_xlfn.GAMMA.INV(Table3[[#This Row],[RV gamma]],GammaShape1,GammaRate1)/BinomTrials,Table3[[#This Row],[RV binom]])</f>
        <v>0</v>
      </c>
      <c r="K6436" s="1">
        <f>Table3[[#This Row],[Risk 1 Simulated occurences]]*_xlfn.LOGNORM.INV(Table3[[#This Row],[RV lognorm]],(LN(ImpLow1)+LN(ImpUp1))/2,(LN(ImpUp1)-LN(ImpLow1))/3.29)</f>
        <v>0</v>
      </c>
      <c r="L6436">
        <f>_xlfn.BINOM.INV(BinomTrials,_xlfn.GAMMA.INV(Table3[[#This Row],[RV gamma]],GammaShape2,GammaRate2)/BinomTrials,Table3[[#This Row],[RV binom]])</f>
        <v>0</v>
      </c>
      <c r="M6436" s="1">
        <f>Table3[[#This Row],[Risk 2 simulated occurences]]*_xlfn.LOGNORM.INV(Table3[[#This Row],[RV lognorm]],(LN(ImpLow2)+LN(ImpUp2))/2,(LN(ImpUp2)-LN(ImpLow2))/3.29)</f>
        <v>0</v>
      </c>
    </row>
    <row r="6437" spans="7:13">
      <c r="G6437">
        <v>0.36765726672842042</v>
      </c>
      <c r="H6437">
        <v>0.62976819352701685</v>
      </c>
      <c r="I6437">
        <v>0.89187912032561334</v>
      </c>
      <c r="J6437">
        <f>_xlfn.BINOM.INV(BinomTrials,_xlfn.GAMMA.INV(Table3[[#This Row],[RV gamma]],GammaShape1,GammaRate1)/BinomTrials,Table3[[#This Row],[RV binom]])</f>
        <v>1</v>
      </c>
      <c r="K6437" s="1">
        <f>Table3[[#This Row],[Risk 1 Simulated occurences]]*_xlfn.LOGNORM.INV(Table3[[#This Row],[RV lognorm]],(LN(ImpLow1)+LN(ImpUp1))/2,(LN(ImpUp1)-LN(ImpLow1))/3.29)</f>
        <v>75138.277942488741</v>
      </c>
      <c r="L6437">
        <f>_xlfn.BINOM.INV(BinomTrials,_xlfn.GAMMA.INV(Table3[[#This Row],[RV gamma]],GammaShape2,GammaRate2)/BinomTrials,Table3[[#This Row],[RV binom]])</f>
        <v>0</v>
      </c>
      <c r="M6437" s="1">
        <f>Table3[[#This Row],[Risk 2 simulated occurences]]*_xlfn.LOGNORM.INV(Table3[[#This Row],[RV lognorm]],(LN(ImpLow2)+LN(ImpUp2))/2,(LN(ImpUp2)-LN(ImpLow2))/3.29)</f>
        <v>0</v>
      </c>
    </row>
    <row r="6438" spans="7:13">
      <c r="G6438">
        <v>0.21568190456166952</v>
      </c>
      <c r="H6438">
        <v>0.51402860857268262</v>
      </c>
      <c r="I6438">
        <v>0.81237531258369577</v>
      </c>
      <c r="J6438">
        <f>_xlfn.BINOM.INV(BinomTrials,_xlfn.GAMMA.INV(Table3[[#This Row],[RV gamma]],GammaShape1,GammaRate1)/BinomTrials,Table3[[#This Row],[RV binom]])</f>
        <v>0</v>
      </c>
      <c r="K6438" s="1">
        <f>Table3[[#This Row],[Risk 1 Simulated occurences]]*_xlfn.LOGNORM.INV(Table3[[#This Row],[RV lognorm]],(LN(ImpLow1)+LN(ImpUp1))/2,(LN(ImpUp1)-LN(ImpLow1))/3.29)</f>
        <v>0</v>
      </c>
      <c r="L6438">
        <f>_xlfn.BINOM.INV(BinomTrials,_xlfn.GAMMA.INV(Table3[[#This Row],[RV gamma]],GammaShape2,GammaRate2)/BinomTrials,Table3[[#This Row],[RV binom]])</f>
        <v>0</v>
      </c>
      <c r="M6438" s="1">
        <f>Table3[[#This Row],[Risk 2 simulated occurences]]*_xlfn.LOGNORM.INV(Table3[[#This Row],[RV lognorm]],(LN(ImpLow2)+LN(ImpUp2))/2,(LN(ImpUp2)-LN(ImpLow2))/3.29)</f>
        <v>0</v>
      </c>
    </row>
    <row r="6439" spans="7:13">
      <c r="G6439">
        <v>0.96576996797964443</v>
      </c>
      <c r="H6439">
        <v>0.27882428107728452</v>
      </c>
      <c r="I6439">
        <v>0.59187859417492461</v>
      </c>
      <c r="J6439">
        <f>_xlfn.BINOM.INV(BinomTrials,_xlfn.GAMMA.INV(Table3[[#This Row],[RV gamma]],GammaShape1,GammaRate1)/BinomTrials,Table3[[#This Row],[RV binom]])</f>
        <v>0</v>
      </c>
      <c r="K6439" s="1">
        <f>Table3[[#This Row],[Risk 1 Simulated occurences]]*_xlfn.LOGNORM.INV(Table3[[#This Row],[RV lognorm]],(LN(ImpLow1)+LN(ImpUp1))/2,(LN(ImpUp1)-LN(ImpLow1))/3.29)</f>
        <v>0</v>
      </c>
      <c r="L6439">
        <f>_xlfn.BINOM.INV(BinomTrials,_xlfn.GAMMA.INV(Table3[[#This Row],[RV gamma]],GammaShape2,GammaRate2)/BinomTrials,Table3[[#This Row],[RV binom]])</f>
        <v>0</v>
      </c>
      <c r="M6439" s="1">
        <f>Table3[[#This Row],[Risk 2 simulated occurences]]*_xlfn.LOGNORM.INV(Table3[[#This Row],[RV lognorm]],(LN(ImpLow2)+LN(ImpUp2))/2,(LN(ImpUp2)-LN(ImpLow2))/3.29)</f>
        <v>0</v>
      </c>
    </row>
    <row r="6440" spans="7:13">
      <c r="G6440">
        <v>0.69585183388360394</v>
      </c>
      <c r="H6440">
        <v>0.19969206592053737</v>
      </c>
      <c r="I6440">
        <v>0.70353229795747074</v>
      </c>
      <c r="J6440">
        <f>_xlfn.BINOM.INV(BinomTrials,_xlfn.GAMMA.INV(Table3[[#This Row],[RV gamma]],GammaShape1,GammaRate1)/BinomTrials,Table3[[#This Row],[RV binom]])</f>
        <v>0</v>
      </c>
      <c r="K6440" s="1">
        <f>Table3[[#This Row],[Risk 1 Simulated occurences]]*_xlfn.LOGNORM.INV(Table3[[#This Row],[RV lognorm]],(LN(ImpLow1)+LN(ImpUp1))/2,(LN(ImpUp1)-LN(ImpLow1))/3.29)</f>
        <v>0</v>
      </c>
      <c r="L6440">
        <f>_xlfn.BINOM.INV(BinomTrials,_xlfn.GAMMA.INV(Table3[[#This Row],[RV gamma]],GammaShape2,GammaRate2)/BinomTrials,Table3[[#This Row],[RV binom]])</f>
        <v>0</v>
      </c>
      <c r="M6440" s="1">
        <f>Table3[[#This Row],[Risk 2 simulated occurences]]*_xlfn.LOGNORM.INV(Table3[[#This Row],[RV lognorm]],(LN(ImpLow2)+LN(ImpUp2))/2,(LN(ImpUp2)-LN(ImpLow2))/3.29)</f>
        <v>0</v>
      </c>
    </row>
    <row r="6441" spans="7:13">
      <c r="G6441">
        <v>0.18177208173171247</v>
      </c>
      <c r="H6441">
        <v>0.22455192647154998</v>
      </c>
      <c r="I6441">
        <v>0.26733177121138746</v>
      </c>
      <c r="J6441">
        <f>_xlfn.BINOM.INV(BinomTrials,_xlfn.GAMMA.INV(Table3[[#This Row],[RV gamma]],GammaShape1,GammaRate1)/BinomTrials,Table3[[#This Row],[RV binom]])</f>
        <v>0</v>
      </c>
      <c r="K6441" s="1">
        <f>Table3[[#This Row],[Risk 1 Simulated occurences]]*_xlfn.LOGNORM.INV(Table3[[#This Row],[RV lognorm]],(LN(ImpLow1)+LN(ImpUp1))/2,(LN(ImpUp1)-LN(ImpLow1))/3.29)</f>
        <v>0</v>
      </c>
      <c r="L6441">
        <f>_xlfn.BINOM.INV(BinomTrials,_xlfn.GAMMA.INV(Table3[[#This Row],[RV gamma]],GammaShape2,GammaRate2)/BinomTrials,Table3[[#This Row],[RV binom]])</f>
        <v>0</v>
      </c>
      <c r="M6441" s="1">
        <f>Table3[[#This Row],[Risk 2 simulated occurences]]*_xlfn.LOGNORM.INV(Table3[[#This Row],[RV lognorm]],(LN(ImpLow2)+LN(ImpUp2))/2,(LN(ImpUp2)-LN(ImpLow2))/3.29)</f>
        <v>0</v>
      </c>
    </row>
    <row r="6442" spans="7:13">
      <c r="G6442">
        <v>4.3377664891713144E-2</v>
      </c>
      <c r="H6442">
        <v>4.4228207340570265E-2</v>
      </c>
      <c r="I6442">
        <v>4.5078749789427386E-2</v>
      </c>
      <c r="J6442">
        <f>_xlfn.BINOM.INV(BinomTrials,_xlfn.GAMMA.INV(Table3[[#This Row],[RV gamma]],GammaShape1,GammaRate1)/BinomTrials,Table3[[#This Row],[RV binom]])</f>
        <v>0</v>
      </c>
      <c r="K6442" s="1">
        <f>Table3[[#This Row],[Risk 1 Simulated occurences]]*_xlfn.LOGNORM.INV(Table3[[#This Row],[RV lognorm]],(LN(ImpLow1)+LN(ImpUp1))/2,(LN(ImpUp1)-LN(ImpLow1))/3.29)</f>
        <v>0</v>
      </c>
      <c r="L6442">
        <f>_xlfn.BINOM.INV(BinomTrials,_xlfn.GAMMA.INV(Table3[[#This Row],[RV gamma]],GammaShape2,GammaRate2)/BinomTrials,Table3[[#This Row],[RV binom]])</f>
        <v>0</v>
      </c>
      <c r="M6442" s="1">
        <f>Table3[[#This Row],[Risk 2 simulated occurences]]*_xlfn.LOGNORM.INV(Table3[[#This Row],[RV lognorm]],(LN(ImpLow2)+LN(ImpUp2))/2,(LN(ImpUp2)-LN(ImpLow2))/3.29)</f>
        <v>0</v>
      </c>
    </row>
    <row r="6443" spans="7:13">
      <c r="G6443">
        <v>4.8413835022791209E-2</v>
      </c>
      <c r="H6443">
        <v>0.34348077296441459</v>
      </c>
      <c r="I6443">
        <v>0.6385477109060379</v>
      </c>
      <c r="J6443">
        <f>_xlfn.BINOM.INV(BinomTrials,_xlfn.GAMMA.INV(Table3[[#This Row],[RV gamma]],GammaShape1,GammaRate1)/BinomTrials,Table3[[#This Row],[RV binom]])</f>
        <v>0</v>
      </c>
      <c r="K6443" s="1">
        <f>Table3[[#This Row],[Risk 1 Simulated occurences]]*_xlfn.LOGNORM.INV(Table3[[#This Row],[RV lognorm]],(LN(ImpLow1)+LN(ImpUp1))/2,(LN(ImpUp1)-LN(ImpLow1))/3.29)</f>
        <v>0</v>
      </c>
      <c r="L6443">
        <f>_xlfn.BINOM.INV(BinomTrials,_xlfn.GAMMA.INV(Table3[[#This Row],[RV gamma]],GammaShape2,GammaRate2)/BinomTrials,Table3[[#This Row],[RV binom]])</f>
        <v>0</v>
      </c>
      <c r="M6443" s="1">
        <f>Table3[[#This Row],[Risk 2 simulated occurences]]*_xlfn.LOGNORM.INV(Table3[[#This Row],[RV lognorm]],(LN(ImpLow2)+LN(ImpUp2))/2,(LN(ImpUp2)-LN(ImpLow2))/3.29)</f>
        <v>0</v>
      </c>
    </row>
    <row r="6444" spans="7:13">
      <c r="G6444">
        <v>0.69132522805189955</v>
      </c>
      <c r="H6444">
        <v>0.88135121291566232</v>
      </c>
      <c r="I6444">
        <v>7.1377197779425042E-2</v>
      </c>
      <c r="J6444">
        <f>_xlfn.BINOM.INV(BinomTrials,_xlfn.GAMMA.INV(Table3[[#This Row],[RV gamma]],GammaShape1,GammaRate1)/BinomTrials,Table3[[#This Row],[RV binom]])</f>
        <v>1</v>
      </c>
      <c r="K6444" s="1">
        <f>Table3[[#This Row],[Risk 1 Simulated occurences]]*_xlfn.LOGNORM.INV(Table3[[#This Row],[RV lognorm]],(LN(ImpLow1)+LN(ImpUp1))/2,(LN(ImpUp1)-LN(ImpLow1))/3.29)</f>
        <v>11337.717890368069</v>
      </c>
      <c r="L6444">
        <f>_xlfn.BINOM.INV(BinomTrials,_xlfn.GAMMA.INV(Table3[[#This Row],[RV gamma]],GammaShape2,GammaRate2)/BinomTrials,Table3[[#This Row],[RV binom]])</f>
        <v>1</v>
      </c>
      <c r="M6444" s="1">
        <f>Table3[[#This Row],[Risk 2 simulated occurences]]*_xlfn.LOGNORM.INV(Table3[[#This Row],[RV lognorm]],(LN(ImpLow2)+LN(ImpUp2))/2,(LN(ImpUp2)-LN(ImpLow2))/3.29)</f>
        <v>1133771.7890368053</v>
      </c>
    </row>
    <row r="6445" spans="7:13">
      <c r="G6445">
        <v>0.10310786827612103</v>
      </c>
      <c r="H6445">
        <v>0.86983547353643709</v>
      </c>
      <c r="I6445">
        <v>0.63656307879675322</v>
      </c>
      <c r="J6445">
        <f>_xlfn.BINOM.INV(BinomTrials,_xlfn.GAMMA.INV(Table3[[#This Row],[RV gamma]],GammaShape1,GammaRate1)/BinomTrials,Table3[[#This Row],[RV binom]])</f>
        <v>1</v>
      </c>
      <c r="K6445" s="1">
        <f>Table3[[#This Row],[Risk 1 Simulated occurences]]*_xlfn.LOGNORM.INV(Table3[[#This Row],[RV lognorm]],(LN(ImpLow1)+LN(ImpUp1))/2,(LN(ImpUp1)-LN(ImpLow1))/3.29)</f>
        <v>40379.995606220109</v>
      </c>
      <c r="L6445">
        <f>_xlfn.BINOM.INV(BinomTrials,_xlfn.GAMMA.INV(Table3[[#This Row],[RV gamma]],GammaShape2,GammaRate2)/BinomTrials,Table3[[#This Row],[RV binom]])</f>
        <v>1</v>
      </c>
      <c r="M6445" s="1">
        <f>Table3[[#This Row],[Risk 2 simulated occurences]]*_xlfn.LOGNORM.INV(Table3[[#This Row],[RV lognorm]],(LN(ImpLow2)+LN(ImpUp2))/2,(LN(ImpUp2)-LN(ImpLow2))/3.29)</f>
        <v>4037999.5606220127</v>
      </c>
    </row>
    <row r="6446" spans="7:13">
      <c r="G6446">
        <v>0.93394211676620975</v>
      </c>
      <c r="H6446">
        <v>0.32480372689888054</v>
      </c>
      <c r="I6446">
        <v>0.71566533703155133</v>
      </c>
      <c r="J6446">
        <f>_xlfn.BINOM.INV(BinomTrials,_xlfn.GAMMA.INV(Table3[[#This Row],[RV gamma]],GammaShape1,GammaRate1)/BinomTrials,Table3[[#This Row],[RV binom]])</f>
        <v>0</v>
      </c>
      <c r="K6446" s="1">
        <f>Table3[[#This Row],[Risk 1 Simulated occurences]]*_xlfn.LOGNORM.INV(Table3[[#This Row],[RV lognorm]],(LN(ImpLow1)+LN(ImpUp1))/2,(LN(ImpUp1)-LN(ImpLow1))/3.29)</f>
        <v>0</v>
      </c>
      <c r="L6446">
        <f>_xlfn.BINOM.INV(BinomTrials,_xlfn.GAMMA.INV(Table3[[#This Row],[RV gamma]],GammaShape2,GammaRate2)/BinomTrials,Table3[[#This Row],[RV binom]])</f>
        <v>0</v>
      </c>
      <c r="M6446" s="1">
        <f>Table3[[#This Row],[Risk 2 simulated occurences]]*_xlfn.LOGNORM.INV(Table3[[#This Row],[RV lognorm]],(LN(ImpLow2)+LN(ImpUp2))/2,(LN(ImpUp2)-LN(ImpLow2))/3.29)</f>
        <v>0</v>
      </c>
    </row>
    <row r="6447" spans="7:13">
      <c r="G6447">
        <v>0.76515648968757899</v>
      </c>
      <c r="H6447">
        <v>0.97623798948537466</v>
      </c>
      <c r="I6447">
        <v>0.18731948928317033</v>
      </c>
      <c r="J6447">
        <f>_xlfn.BINOM.INV(BinomTrials,_xlfn.GAMMA.INV(Table3[[#This Row],[RV gamma]],GammaShape1,GammaRate1)/BinomTrials,Table3[[#This Row],[RV binom]])</f>
        <v>2</v>
      </c>
      <c r="K6447" s="1">
        <f>Table3[[#This Row],[Risk 1 Simulated occurences]]*_xlfn.LOGNORM.INV(Table3[[#This Row],[RV lognorm]],(LN(ImpLow1)+LN(ImpUp1))/2,(LN(ImpUp1)-LN(ImpLow1))/3.29)</f>
        <v>33976.346794313031</v>
      </c>
      <c r="L6447">
        <f>_xlfn.BINOM.INV(BinomTrials,_xlfn.GAMMA.INV(Table3[[#This Row],[RV gamma]],GammaShape2,GammaRate2)/BinomTrials,Table3[[#This Row],[RV binom]])</f>
        <v>1</v>
      </c>
      <c r="M6447" s="1">
        <f>Table3[[#This Row],[Risk 2 simulated occurences]]*_xlfn.LOGNORM.INV(Table3[[#This Row],[RV lognorm]],(LN(ImpLow2)+LN(ImpUp2))/2,(LN(ImpUp2)-LN(ImpLow2))/3.29)</f>
        <v>1698817.3397156524</v>
      </c>
    </row>
    <row r="6448" spans="7:13">
      <c r="G6448">
        <v>0.98512217913992806</v>
      </c>
      <c r="H6448">
        <v>0.63188928069169137</v>
      </c>
      <c r="I6448">
        <v>0.27865638224345463</v>
      </c>
      <c r="J6448">
        <f>_xlfn.BINOM.INV(BinomTrials,_xlfn.GAMMA.INV(Table3[[#This Row],[RV gamma]],GammaShape1,GammaRate1)/BinomTrials,Table3[[#This Row],[RV binom]])</f>
        <v>1</v>
      </c>
      <c r="K6448" s="1">
        <f>Table3[[#This Row],[Risk 1 Simulated occurences]]*_xlfn.LOGNORM.INV(Table3[[#This Row],[RV lognorm]],(LN(ImpLow1)+LN(ImpUp1))/2,(LN(ImpUp1)-LN(ImpLow1))/3.29)</f>
        <v>20971.519620823707</v>
      </c>
      <c r="L6448">
        <f>_xlfn.BINOM.INV(BinomTrials,_xlfn.GAMMA.INV(Table3[[#This Row],[RV gamma]],GammaShape2,GammaRate2)/BinomTrials,Table3[[#This Row],[RV binom]])</f>
        <v>0</v>
      </c>
      <c r="M6448" s="1">
        <f>Table3[[#This Row],[Risk 2 simulated occurences]]*_xlfn.LOGNORM.INV(Table3[[#This Row],[RV lognorm]],(LN(ImpLow2)+LN(ImpUp2))/2,(LN(ImpUp2)-LN(ImpLow2))/3.29)</f>
        <v>0</v>
      </c>
    </row>
    <row r="6449" spans="7:13">
      <c r="G6449">
        <v>0.94846480477064143</v>
      </c>
      <c r="H6449">
        <v>0.16314058525634026</v>
      </c>
      <c r="I6449">
        <v>0.37781636574203908</v>
      </c>
      <c r="J6449">
        <f>_xlfn.BINOM.INV(BinomTrials,_xlfn.GAMMA.INV(Table3[[#This Row],[RV gamma]],GammaShape1,GammaRate1)/BinomTrials,Table3[[#This Row],[RV binom]])</f>
        <v>0</v>
      </c>
      <c r="K6449" s="1">
        <f>Table3[[#This Row],[Risk 1 Simulated occurences]]*_xlfn.LOGNORM.INV(Table3[[#This Row],[RV lognorm]],(LN(ImpLow1)+LN(ImpUp1))/2,(LN(ImpUp1)-LN(ImpLow1))/3.29)</f>
        <v>0</v>
      </c>
      <c r="L6449">
        <f>_xlfn.BINOM.INV(BinomTrials,_xlfn.GAMMA.INV(Table3[[#This Row],[RV gamma]],GammaShape2,GammaRate2)/BinomTrials,Table3[[#This Row],[RV binom]])</f>
        <v>0</v>
      </c>
      <c r="M6449" s="1">
        <f>Table3[[#This Row],[Risk 2 simulated occurences]]*_xlfn.LOGNORM.INV(Table3[[#This Row],[RV lognorm]],(LN(ImpLow2)+LN(ImpUp2))/2,(LN(ImpUp2)-LN(ImpLow2))/3.29)</f>
        <v>0</v>
      </c>
    </row>
    <row r="6450" spans="7:13">
      <c r="G6450">
        <v>0.84797378017007086</v>
      </c>
      <c r="H6450">
        <v>0.90381640331066049</v>
      </c>
      <c r="I6450">
        <v>0.95965902645125012</v>
      </c>
      <c r="J6450">
        <f>_xlfn.BINOM.INV(BinomTrials,_xlfn.GAMMA.INV(Table3[[#This Row],[RV gamma]],GammaShape1,GammaRate1)/BinomTrials,Table3[[#This Row],[RV binom]])</f>
        <v>2</v>
      </c>
      <c r="K6450" s="1">
        <f>Table3[[#This Row],[Risk 1 Simulated occurences]]*_xlfn.LOGNORM.INV(Table3[[#This Row],[RV lognorm]],(LN(ImpLow1)+LN(ImpUp1))/2,(LN(ImpUp1)-LN(ImpLow1))/3.29)</f>
        <v>214760.73717991696</v>
      </c>
      <c r="L6450">
        <f>_xlfn.BINOM.INV(BinomTrials,_xlfn.GAMMA.INV(Table3[[#This Row],[RV gamma]],GammaShape2,GammaRate2)/BinomTrials,Table3[[#This Row],[RV binom]])</f>
        <v>1</v>
      </c>
      <c r="M6450" s="1">
        <f>Table3[[#This Row],[Risk 2 simulated occurences]]*_xlfn.LOGNORM.INV(Table3[[#This Row],[RV lognorm]],(LN(ImpLow2)+LN(ImpUp2))/2,(LN(ImpUp2)-LN(ImpLow2))/3.29)</f>
        <v>10738036.858995872</v>
      </c>
    </row>
    <row r="6451" spans="7:13">
      <c r="G6451">
        <v>0.89532331838054735</v>
      </c>
      <c r="H6451">
        <v>0.44229044227036202</v>
      </c>
      <c r="I6451">
        <v>0.98925756616017668</v>
      </c>
      <c r="J6451">
        <f>_xlfn.BINOM.INV(BinomTrials,_xlfn.GAMMA.INV(Table3[[#This Row],[RV gamma]],GammaShape1,GammaRate1)/BinomTrials,Table3[[#This Row],[RV binom]])</f>
        <v>0</v>
      </c>
      <c r="K6451" s="1">
        <f>Table3[[#This Row],[Risk 1 Simulated occurences]]*_xlfn.LOGNORM.INV(Table3[[#This Row],[RV lognorm]],(LN(ImpLow1)+LN(ImpUp1))/2,(LN(ImpUp1)-LN(ImpLow1))/3.29)</f>
        <v>0</v>
      </c>
      <c r="L6451">
        <f>_xlfn.BINOM.INV(BinomTrials,_xlfn.GAMMA.INV(Table3[[#This Row],[RV gamma]],GammaShape2,GammaRate2)/BinomTrials,Table3[[#This Row],[RV binom]])</f>
        <v>0</v>
      </c>
      <c r="M6451" s="1">
        <f>Table3[[#This Row],[Risk 2 simulated occurences]]*_xlfn.LOGNORM.INV(Table3[[#This Row],[RV lognorm]],(LN(ImpLow2)+LN(ImpUp2))/2,(LN(ImpUp2)-LN(ImpLow2))/3.29)</f>
        <v>0</v>
      </c>
    </row>
    <row r="6452" spans="7:13">
      <c r="G6452">
        <v>0.69901202185964773</v>
      </c>
      <c r="H6452">
        <v>0.5754632379745428</v>
      </c>
      <c r="I6452">
        <v>0.45191445408943781</v>
      </c>
      <c r="J6452">
        <f>_xlfn.BINOM.INV(BinomTrials,_xlfn.GAMMA.INV(Table3[[#This Row],[RV gamma]],GammaShape1,GammaRate1)/BinomTrials,Table3[[#This Row],[RV binom]])</f>
        <v>0</v>
      </c>
      <c r="K6452" s="1">
        <f>Table3[[#This Row],[Risk 1 Simulated occurences]]*_xlfn.LOGNORM.INV(Table3[[#This Row],[RV lognorm]],(LN(ImpLow1)+LN(ImpUp1))/2,(LN(ImpUp1)-LN(ImpLow1))/3.29)</f>
        <v>0</v>
      </c>
      <c r="L6452">
        <f>_xlfn.BINOM.INV(BinomTrials,_xlfn.GAMMA.INV(Table3[[#This Row],[RV gamma]],GammaShape2,GammaRate2)/BinomTrials,Table3[[#This Row],[RV binom]])</f>
        <v>0</v>
      </c>
      <c r="M6452" s="1">
        <f>Table3[[#This Row],[Risk 2 simulated occurences]]*_xlfn.LOGNORM.INV(Table3[[#This Row],[RV lognorm]],(LN(ImpLow2)+LN(ImpUp2))/2,(LN(ImpUp2)-LN(ImpLow2))/3.29)</f>
        <v>0</v>
      </c>
    </row>
    <row r="6453" spans="7:13">
      <c r="G6453">
        <v>0.29505139509916833</v>
      </c>
      <c r="H6453">
        <v>0.8106406381403285</v>
      </c>
      <c r="I6453">
        <v>0.32622988118148871</v>
      </c>
      <c r="J6453">
        <f>_xlfn.BINOM.INV(BinomTrials,_xlfn.GAMMA.INV(Table3[[#This Row],[RV gamma]],GammaShape1,GammaRate1)/BinomTrials,Table3[[#This Row],[RV binom]])</f>
        <v>1</v>
      </c>
      <c r="K6453" s="1">
        <f>Table3[[#This Row],[Risk 1 Simulated occurences]]*_xlfn.LOGNORM.INV(Table3[[#This Row],[RV lognorm]],(LN(ImpLow1)+LN(ImpUp1))/2,(LN(ImpUp1)-LN(ImpLow1))/3.29)</f>
        <v>23073.644969639168</v>
      </c>
      <c r="L6453">
        <f>_xlfn.BINOM.INV(BinomTrials,_xlfn.GAMMA.INV(Table3[[#This Row],[RV gamma]],GammaShape2,GammaRate2)/BinomTrials,Table3[[#This Row],[RV binom]])</f>
        <v>0</v>
      </c>
      <c r="M6453" s="1">
        <f>Table3[[#This Row],[Risk 2 simulated occurences]]*_xlfn.LOGNORM.INV(Table3[[#This Row],[RV lognorm]],(LN(ImpLow2)+LN(ImpUp2))/2,(LN(ImpUp2)-LN(ImpLow2))/3.29)</f>
        <v>0</v>
      </c>
    </row>
    <row r="6454" spans="7:13">
      <c r="G6454">
        <v>0.92879743172265472</v>
      </c>
      <c r="H6454">
        <v>0.43720522450153027</v>
      </c>
      <c r="I6454">
        <v>0.94561301728040581</v>
      </c>
      <c r="J6454">
        <f>_xlfn.BINOM.INV(BinomTrials,_xlfn.GAMMA.INV(Table3[[#This Row],[RV gamma]],GammaShape1,GammaRate1)/BinomTrials,Table3[[#This Row],[RV binom]])</f>
        <v>0</v>
      </c>
      <c r="K6454" s="1">
        <f>Table3[[#This Row],[Risk 1 Simulated occurences]]*_xlfn.LOGNORM.INV(Table3[[#This Row],[RV lognorm]],(LN(ImpLow1)+LN(ImpUp1))/2,(LN(ImpUp1)-LN(ImpLow1))/3.29)</f>
        <v>0</v>
      </c>
      <c r="L6454">
        <f>_xlfn.BINOM.INV(BinomTrials,_xlfn.GAMMA.INV(Table3[[#This Row],[RV gamma]],GammaShape2,GammaRate2)/BinomTrials,Table3[[#This Row],[RV binom]])</f>
        <v>0</v>
      </c>
      <c r="M6454" s="1">
        <f>Table3[[#This Row],[Risk 2 simulated occurences]]*_xlfn.LOGNORM.INV(Table3[[#This Row],[RV lognorm]],(LN(ImpLow2)+LN(ImpUp2))/2,(LN(ImpUp2)-LN(ImpLow2))/3.29)</f>
        <v>0</v>
      </c>
    </row>
    <row r="6455" spans="7:13">
      <c r="G6455">
        <v>0.29843496265748282</v>
      </c>
      <c r="H6455">
        <v>0.10820819721939424</v>
      </c>
      <c r="I6455">
        <v>0.91798143178130565</v>
      </c>
      <c r="J6455">
        <f>_xlfn.BINOM.INV(BinomTrials,_xlfn.GAMMA.INV(Table3[[#This Row],[RV gamma]],GammaShape1,GammaRate1)/BinomTrials,Table3[[#This Row],[RV binom]])</f>
        <v>0</v>
      </c>
      <c r="K6455" s="1">
        <f>Table3[[#This Row],[Risk 1 Simulated occurences]]*_xlfn.LOGNORM.INV(Table3[[#This Row],[RV lognorm]],(LN(ImpLow1)+LN(ImpUp1))/2,(LN(ImpUp1)-LN(ImpLow1))/3.29)</f>
        <v>0</v>
      </c>
      <c r="L6455">
        <f>_xlfn.BINOM.INV(BinomTrials,_xlfn.GAMMA.INV(Table3[[#This Row],[RV gamma]],GammaShape2,GammaRate2)/BinomTrials,Table3[[#This Row],[RV binom]])</f>
        <v>0</v>
      </c>
      <c r="M6455" s="1">
        <f>Table3[[#This Row],[Risk 2 simulated occurences]]*_xlfn.LOGNORM.INV(Table3[[#This Row],[RV lognorm]],(LN(ImpLow2)+LN(ImpUp2))/2,(LN(ImpUp2)-LN(ImpLow2))/3.29)</f>
        <v>0</v>
      </c>
    </row>
    <row r="6456" spans="7:13">
      <c r="G6456">
        <v>0.79641738431361386</v>
      </c>
      <c r="H6456">
        <v>0.6551706663589788</v>
      </c>
      <c r="I6456">
        <v>0.51392394840434374</v>
      </c>
      <c r="J6456">
        <f>_xlfn.BINOM.INV(BinomTrials,_xlfn.GAMMA.INV(Table3[[#This Row],[RV gamma]],GammaShape1,GammaRate1)/BinomTrials,Table3[[#This Row],[RV binom]])</f>
        <v>1</v>
      </c>
      <c r="K6456" s="1">
        <f>Table3[[#This Row],[Risk 1 Simulated occurences]]*_xlfn.LOGNORM.INV(Table3[[#This Row],[RV lognorm]],(LN(ImpLow1)+LN(ImpUp1))/2,(LN(ImpUp1)-LN(ImpLow1))/3.29)</f>
        <v>32404.902184214985</v>
      </c>
      <c r="L6456">
        <f>_xlfn.BINOM.INV(BinomTrials,_xlfn.GAMMA.INV(Table3[[#This Row],[RV gamma]],GammaShape2,GammaRate2)/BinomTrials,Table3[[#This Row],[RV binom]])</f>
        <v>0</v>
      </c>
      <c r="M6456" s="1">
        <f>Table3[[#This Row],[Risk 2 simulated occurences]]*_xlfn.LOGNORM.INV(Table3[[#This Row],[RV lognorm]],(LN(ImpLow2)+LN(ImpUp2))/2,(LN(ImpUp2)-LN(ImpLow2))/3.29)</f>
        <v>0</v>
      </c>
    </row>
    <row r="6457" spans="7:13">
      <c r="G6457">
        <v>0.38697815890748899</v>
      </c>
      <c r="H6457">
        <v>0.45338949535665546</v>
      </c>
      <c r="I6457">
        <v>0.51980083180582193</v>
      </c>
      <c r="J6457">
        <f>_xlfn.BINOM.INV(BinomTrials,_xlfn.GAMMA.INV(Table3[[#This Row],[RV gamma]],GammaShape1,GammaRate1)/BinomTrials,Table3[[#This Row],[RV binom]])</f>
        <v>0</v>
      </c>
      <c r="K6457" s="1">
        <f>Table3[[#This Row],[Risk 1 Simulated occurences]]*_xlfn.LOGNORM.INV(Table3[[#This Row],[RV lognorm]],(LN(ImpLow1)+LN(ImpUp1))/2,(LN(ImpUp1)-LN(ImpLow1))/3.29)</f>
        <v>0</v>
      </c>
      <c r="L6457">
        <f>_xlfn.BINOM.INV(BinomTrials,_xlfn.GAMMA.INV(Table3[[#This Row],[RV gamma]],GammaShape2,GammaRate2)/BinomTrials,Table3[[#This Row],[RV binom]])</f>
        <v>0</v>
      </c>
      <c r="M6457" s="1">
        <f>Table3[[#This Row],[Risk 2 simulated occurences]]*_xlfn.LOGNORM.INV(Table3[[#This Row],[RV lognorm]],(LN(ImpLow2)+LN(ImpUp2))/2,(LN(ImpUp2)-LN(ImpLow2))/3.29)</f>
        <v>0</v>
      </c>
    </row>
    <row r="6458" spans="7:13">
      <c r="G6458">
        <v>0.94191675816751863</v>
      </c>
      <c r="H6458">
        <v>0.11724845930805823</v>
      </c>
      <c r="I6458">
        <v>0.2925801604485978</v>
      </c>
      <c r="J6458">
        <f>_xlfn.BINOM.INV(BinomTrials,_xlfn.GAMMA.INV(Table3[[#This Row],[RV gamma]],GammaShape1,GammaRate1)/BinomTrials,Table3[[#This Row],[RV binom]])</f>
        <v>0</v>
      </c>
      <c r="K6458" s="1">
        <f>Table3[[#This Row],[Risk 1 Simulated occurences]]*_xlfn.LOGNORM.INV(Table3[[#This Row],[RV lognorm]],(LN(ImpLow1)+LN(ImpUp1))/2,(LN(ImpUp1)-LN(ImpLow1))/3.29)</f>
        <v>0</v>
      </c>
      <c r="L6458">
        <f>_xlfn.BINOM.INV(BinomTrials,_xlfn.GAMMA.INV(Table3[[#This Row],[RV gamma]],GammaShape2,GammaRate2)/BinomTrials,Table3[[#This Row],[RV binom]])</f>
        <v>0</v>
      </c>
      <c r="M6458" s="1">
        <f>Table3[[#This Row],[Risk 2 simulated occurences]]*_xlfn.LOGNORM.INV(Table3[[#This Row],[RV lognorm]],(LN(ImpLow2)+LN(ImpUp2))/2,(LN(ImpUp2)-LN(ImpLow2))/3.29)</f>
        <v>0</v>
      </c>
    </row>
    <row r="6459" spans="7:13">
      <c r="G6459">
        <v>0.79495452148604884</v>
      </c>
      <c r="H6459">
        <v>0.59485559053479486</v>
      </c>
      <c r="I6459">
        <v>0.39475665958354095</v>
      </c>
      <c r="J6459">
        <f>_xlfn.BINOM.INV(BinomTrials,_xlfn.GAMMA.INV(Table3[[#This Row],[RV gamma]],GammaShape1,GammaRate1)/BinomTrials,Table3[[#This Row],[RV binom]])</f>
        <v>1</v>
      </c>
      <c r="K6459" s="1">
        <f>Table3[[#This Row],[Risk 1 Simulated occurences]]*_xlfn.LOGNORM.INV(Table3[[#This Row],[RV lognorm]],(LN(ImpLow1)+LN(ImpUp1))/2,(LN(ImpUp1)-LN(ImpLow1))/3.29)</f>
        <v>26233.873313759152</v>
      </c>
      <c r="L6459">
        <f>_xlfn.BINOM.INV(BinomTrials,_xlfn.GAMMA.INV(Table3[[#This Row],[RV gamma]],GammaShape2,GammaRate2)/BinomTrials,Table3[[#This Row],[RV binom]])</f>
        <v>0</v>
      </c>
      <c r="M6459" s="1">
        <f>Table3[[#This Row],[Risk 2 simulated occurences]]*_xlfn.LOGNORM.INV(Table3[[#This Row],[RV lognorm]],(LN(ImpLow2)+LN(ImpUp2))/2,(LN(ImpUp2)-LN(ImpLow2))/3.29)</f>
        <v>0</v>
      </c>
    </row>
    <row r="6460" spans="7:13">
      <c r="G6460">
        <v>0.8006426160226775</v>
      </c>
      <c r="H6460">
        <v>0.73791011829763187</v>
      </c>
      <c r="I6460">
        <v>0.67517762057258635</v>
      </c>
      <c r="J6460">
        <f>_xlfn.BINOM.INV(BinomTrials,_xlfn.GAMMA.INV(Table3[[#This Row],[RV gamma]],GammaShape1,GammaRate1)/BinomTrials,Table3[[#This Row],[RV binom]])</f>
        <v>1</v>
      </c>
      <c r="K6460" s="1">
        <f>Table3[[#This Row],[Risk 1 Simulated occurences]]*_xlfn.LOGNORM.INV(Table3[[#This Row],[RV lognorm]],(LN(ImpLow1)+LN(ImpUp1))/2,(LN(ImpUp1)-LN(ImpLow1))/3.29)</f>
        <v>43458.19231465245</v>
      </c>
      <c r="L6460">
        <f>_xlfn.BINOM.INV(BinomTrials,_xlfn.GAMMA.INV(Table3[[#This Row],[RV gamma]],GammaShape2,GammaRate2)/BinomTrials,Table3[[#This Row],[RV binom]])</f>
        <v>0</v>
      </c>
      <c r="M6460" s="1">
        <f>Table3[[#This Row],[Risk 2 simulated occurences]]*_xlfn.LOGNORM.INV(Table3[[#This Row],[RV lognorm]],(LN(ImpLow2)+LN(ImpUp2))/2,(LN(ImpUp2)-LN(ImpLow2))/3.29)</f>
        <v>0</v>
      </c>
    </row>
    <row r="6461" spans="7:13">
      <c r="G6461">
        <v>0.40044749313986278</v>
      </c>
      <c r="H6461">
        <v>5.5358228299467932E-2</v>
      </c>
      <c r="I6461">
        <v>0.71026896345907309</v>
      </c>
      <c r="J6461">
        <f>_xlfn.BINOM.INV(BinomTrials,_xlfn.GAMMA.INV(Table3[[#This Row],[RV gamma]],GammaShape1,GammaRate1)/BinomTrials,Table3[[#This Row],[RV binom]])</f>
        <v>0</v>
      </c>
      <c r="K6461" s="1">
        <f>Table3[[#This Row],[Risk 1 Simulated occurences]]*_xlfn.LOGNORM.INV(Table3[[#This Row],[RV lognorm]],(LN(ImpLow1)+LN(ImpUp1))/2,(LN(ImpUp1)-LN(ImpLow1))/3.29)</f>
        <v>0</v>
      </c>
      <c r="L6461">
        <f>_xlfn.BINOM.INV(BinomTrials,_xlfn.GAMMA.INV(Table3[[#This Row],[RV gamma]],GammaShape2,GammaRate2)/BinomTrials,Table3[[#This Row],[RV binom]])</f>
        <v>0</v>
      </c>
      <c r="M6461" s="1">
        <f>Table3[[#This Row],[Risk 2 simulated occurences]]*_xlfn.LOGNORM.INV(Table3[[#This Row],[RV lognorm]],(LN(ImpLow2)+LN(ImpUp2))/2,(LN(ImpUp2)-LN(ImpLow2))/3.29)</f>
        <v>0</v>
      </c>
    </row>
    <row r="6462" spans="7:13">
      <c r="G6462">
        <v>0.32101720167371312</v>
      </c>
      <c r="H6462">
        <v>0.40574302915751143</v>
      </c>
      <c r="I6462">
        <v>0.49046885664130974</v>
      </c>
      <c r="J6462">
        <f>_xlfn.BINOM.INV(BinomTrials,_xlfn.GAMMA.INV(Table3[[#This Row],[RV gamma]],GammaShape1,GammaRate1)/BinomTrials,Table3[[#This Row],[RV binom]])</f>
        <v>0</v>
      </c>
      <c r="K6462" s="1">
        <f>Table3[[#This Row],[Risk 1 Simulated occurences]]*_xlfn.LOGNORM.INV(Table3[[#This Row],[RV lognorm]],(LN(ImpLow1)+LN(ImpUp1))/2,(LN(ImpUp1)-LN(ImpLow1))/3.29)</f>
        <v>0</v>
      </c>
      <c r="L6462">
        <f>_xlfn.BINOM.INV(BinomTrials,_xlfn.GAMMA.INV(Table3[[#This Row],[RV gamma]],GammaShape2,GammaRate2)/BinomTrials,Table3[[#This Row],[RV binom]])</f>
        <v>0</v>
      </c>
      <c r="M6462" s="1">
        <f>Table3[[#This Row],[Risk 2 simulated occurences]]*_xlfn.LOGNORM.INV(Table3[[#This Row],[RV lognorm]],(LN(ImpLow2)+LN(ImpUp2))/2,(LN(ImpUp2)-LN(ImpLow2))/3.29)</f>
        <v>0</v>
      </c>
    </row>
    <row r="6463" spans="7:13">
      <c r="G6463">
        <v>0.33610853009676028</v>
      </c>
      <c r="H6463">
        <v>0.32309105029473595</v>
      </c>
      <c r="I6463">
        <v>0.31007357049271167</v>
      </c>
      <c r="J6463">
        <f>_xlfn.BINOM.INV(BinomTrials,_xlfn.GAMMA.INV(Table3[[#This Row],[RV gamma]],GammaShape1,GammaRate1)/BinomTrials,Table3[[#This Row],[RV binom]])</f>
        <v>0</v>
      </c>
      <c r="K6463" s="1">
        <f>Table3[[#This Row],[Risk 1 Simulated occurences]]*_xlfn.LOGNORM.INV(Table3[[#This Row],[RV lognorm]],(LN(ImpLow1)+LN(ImpUp1))/2,(LN(ImpUp1)-LN(ImpLow1))/3.29)</f>
        <v>0</v>
      </c>
      <c r="L6463">
        <f>_xlfn.BINOM.INV(BinomTrials,_xlfn.GAMMA.INV(Table3[[#This Row],[RV gamma]],GammaShape2,GammaRate2)/BinomTrials,Table3[[#This Row],[RV binom]])</f>
        <v>0</v>
      </c>
      <c r="M6463" s="1">
        <f>Table3[[#This Row],[Risk 2 simulated occurences]]*_xlfn.LOGNORM.INV(Table3[[#This Row],[RV lognorm]],(LN(ImpLow2)+LN(ImpUp2))/2,(LN(ImpUp2)-LN(ImpLow2))/3.29)</f>
        <v>0</v>
      </c>
    </row>
    <row r="6464" spans="7:13">
      <c r="G6464">
        <v>0.97606533624979919</v>
      </c>
      <c r="H6464">
        <v>0.19128230362724621</v>
      </c>
      <c r="I6464">
        <v>0.40649927100469324</v>
      </c>
      <c r="J6464">
        <f>_xlfn.BINOM.INV(BinomTrials,_xlfn.GAMMA.INV(Table3[[#This Row],[RV gamma]],GammaShape1,GammaRate1)/BinomTrials,Table3[[#This Row],[RV binom]])</f>
        <v>0</v>
      </c>
      <c r="K6464" s="1">
        <f>Table3[[#This Row],[Risk 1 Simulated occurences]]*_xlfn.LOGNORM.INV(Table3[[#This Row],[RV lognorm]],(LN(ImpLow1)+LN(ImpUp1))/2,(LN(ImpUp1)-LN(ImpLow1))/3.29)</f>
        <v>0</v>
      </c>
      <c r="L6464">
        <f>_xlfn.BINOM.INV(BinomTrials,_xlfn.GAMMA.INV(Table3[[#This Row],[RV gamma]],GammaShape2,GammaRate2)/BinomTrials,Table3[[#This Row],[RV binom]])</f>
        <v>0</v>
      </c>
      <c r="M6464" s="1">
        <f>Table3[[#This Row],[Risk 2 simulated occurences]]*_xlfn.LOGNORM.INV(Table3[[#This Row],[RV lognorm]],(LN(ImpLow2)+LN(ImpUp2))/2,(LN(ImpUp2)-LN(ImpLow2))/3.29)</f>
        <v>0</v>
      </c>
    </row>
    <row r="6465" spans="7:13">
      <c r="G6465">
        <v>0.73010635037445759</v>
      </c>
      <c r="H6465">
        <v>0.88167706312689798</v>
      </c>
      <c r="I6465">
        <v>3.3247775879338276E-2</v>
      </c>
      <c r="J6465">
        <f>_xlfn.BINOM.INV(BinomTrials,_xlfn.GAMMA.INV(Table3[[#This Row],[RV gamma]],GammaShape1,GammaRate1)/BinomTrials,Table3[[#This Row],[RV binom]])</f>
        <v>1</v>
      </c>
      <c r="K6465" s="1">
        <f>Table3[[#This Row],[Risk 1 Simulated occurences]]*_xlfn.LOGNORM.INV(Table3[[#This Row],[RV lognorm]],(LN(ImpLow1)+LN(ImpUp1))/2,(LN(ImpUp1)-LN(ImpLow1))/3.29)</f>
        <v>8754.4414496106147</v>
      </c>
      <c r="L6465">
        <f>_xlfn.BINOM.INV(BinomTrials,_xlfn.GAMMA.INV(Table3[[#This Row],[RV gamma]],GammaShape2,GammaRate2)/BinomTrials,Table3[[#This Row],[RV binom]])</f>
        <v>1</v>
      </c>
      <c r="M6465" s="1">
        <f>Table3[[#This Row],[Risk 2 simulated occurences]]*_xlfn.LOGNORM.INV(Table3[[#This Row],[RV lognorm]],(LN(ImpLow2)+LN(ImpUp2))/2,(LN(ImpUp2)-LN(ImpLow2))/3.29)</f>
        <v>875444.14496106026</v>
      </c>
    </row>
    <row r="6466" spans="7:13">
      <c r="G6466">
        <v>0.89743074350870711</v>
      </c>
      <c r="H6466">
        <v>0.34639997377358378</v>
      </c>
      <c r="I6466">
        <v>0.79536920403846034</v>
      </c>
      <c r="J6466">
        <f>_xlfn.BINOM.INV(BinomTrials,_xlfn.GAMMA.INV(Table3[[#This Row],[RV gamma]],GammaShape1,GammaRate1)/BinomTrials,Table3[[#This Row],[RV binom]])</f>
        <v>0</v>
      </c>
      <c r="K6466" s="1">
        <f>Table3[[#This Row],[Risk 1 Simulated occurences]]*_xlfn.LOGNORM.INV(Table3[[#This Row],[RV lognorm]],(LN(ImpLow1)+LN(ImpUp1))/2,(LN(ImpUp1)-LN(ImpLow1))/3.29)</f>
        <v>0</v>
      </c>
      <c r="L6466">
        <f>_xlfn.BINOM.INV(BinomTrials,_xlfn.GAMMA.INV(Table3[[#This Row],[RV gamma]],GammaShape2,GammaRate2)/BinomTrials,Table3[[#This Row],[RV binom]])</f>
        <v>0</v>
      </c>
      <c r="M6466" s="1">
        <f>Table3[[#This Row],[Risk 2 simulated occurences]]*_xlfn.LOGNORM.INV(Table3[[#This Row],[RV lognorm]],(LN(ImpLow2)+LN(ImpUp2))/2,(LN(ImpUp2)-LN(ImpLow2))/3.29)</f>
        <v>0</v>
      </c>
    </row>
    <row r="6467" spans="7:13">
      <c r="G6467">
        <v>0.11850615084101733</v>
      </c>
      <c r="H6467">
        <v>0.94435921262221378</v>
      </c>
      <c r="I6467">
        <v>0.77021227440341011</v>
      </c>
      <c r="J6467">
        <f>_xlfn.BINOM.INV(BinomTrials,_xlfn.GAMMA.INV(Table3[[#This Row],[RV gamma]],GammaShape1,GammaRate1)/BinomTrials,Table3[[#This Row],[RV binom]])</f>
        <v>2</v>
      </c>
      <c r="K6467" s="1">
        <f>Table3[[#This Row],[Risk 1 Simulated occurences]]*_xlfn.LOGNORM.INV(Table3[[#This Row],[RV lognorm]],(LN(ImpLow1)+LN(ImpUp1))/2,(LN(ImpUp1)-LN(ImpLow1))/3.29)</f>
        <v>106124.59537127965</v>
      </c>
      <c r="L6467">
        <f>_xlfn.BINOM.INV(BinomTrials,_xlfn.GAMMA.INV(Table3[[#This Row],[RV gamma]],GammaShape2,GammaRate2)/BinomTrials,Table3[[#This Row],[RV binom]])</f>
        <v>1</v>
      </c>
      <c r="M6467" s="1">
        <f>Table3[[#This Row],[Risk 2 simulated occurences]]*_xlfn.LOGNORM.INV(Table3[[#This Row],[RV lognorm]],(LN(ImpLow2)+LN(ImpUp2))/2,(LN(ImpUp2)-LN(ImpLow2))/3.29)</f>
        <v>5306229.7685639942</v>
      </c>
    </row>
    <row r="6468" spans="7:13">
      <c r="G6468">
        <v>0.73287718497816345</v>
      </c>
      <c r="H6468">
        <v>0.84528654154636274</v>
      </c>
      <c r="I6468">
        <v>0.95769589811456202</v>
      </c>
      <c r="J6468">
        <f>_xlfn.BINOM.INV(BinomTrials,_xlfn.GAMMA.INV(Table3[[#This Row],[RV gamma]],GammaShape1,GammaRate1)/BinomTrials,Table3[[#This Row],[RV binom]])</f>
        <v>1</v>
      </c>
      <c r="K6468" s="1">
        <f>Table3[[#This Row],[Risk 1 Simulated occurences]]*_xlfn.LOGNORM.INV(Table3[[#This Row],[RV lognorm]],(LN(ImpLow1)+LN(ImpUp1))/2,(LN(ImpUp1)-LN(ImpLow1))/3.29)</f>
        <v>105725.5615284449</v>
      </c>
      <c r="L6468">
        <f>_xlfn.BINOM.INV(BinomTrials,_xlfn.GAMMA.INV(Table3[[#This Row],[RV gamma]],GammaShape2,GammaRate2)/BinomTrials,Table3[[#This Row],[RV binom]])</f>
        <v>1</v>
      </c>
      <c r="M6468" s="1">
        <f>Table3[[#This Row],[Risk 2 simulated occurences]]*_xlfn.LOGNORM.INV(Table3[[#This Row],[RV lognorm]],(LN(ImpLow2)+LN(ImpUp2))/2,(LN(ImpUp2)-LN(ImpLow2))/3.29)</f>
        <v>10572556.152844513</v>
      </c>
    </row>
    <row r="6469" spans="7:13">
      <c r="G6469">
        <v>0.46684792799262698</v>
      </c>
      <c r="H6469">
        <v>0.73090376971797266</v>
      </c>
      <c r="I6469">
        <v>0.99495961144331824</v>
      </c>
      <c r="J6469">
        <f>_xlfn.BINOM.INV(BinomTrials,_xlfn.GAMMA.INV(Table3[[#This Row],[RV gamma]],GammaShape1,GammaRate1)/BinomTrials,Table3[[#This Row],[RV binom]])</f>
        <v>1</v>
      </c>
      <c r="K6469" s="1">
        <f>Table3[[#This Row],[Risk 1 Simulated occurences]]*_xlfn.LOGNORM.INV(Table3[[#This Row],[RV lognorm]],(LN(ImpLow1)+LN(ImpUp1))/2,(LN(ImpUp1)-LN(ImpLow1))/3.29)</f>
        <v>191461.24993985775</v>
      </c>
      <c r="L6469">
        <f>_xlfn.BINOM.INV(BinomTrials,_xlfn.GAMMA.INV(Table3[[#This Row],[RV gamma]],GammaShape2,GammaRate2)/BinomTrials,Table3[[#This Row],[RV binom]])</f>
        <v>0</v>
      </c>
      <c r="M6469" s="1">
        <f>Table3[[#This Row],[Risk 2 simulated occurences]]*_xlfn.LOGNORM.INV(Table3[[#This Row],[RV lognorm]],(LN(ImpLow2)+LN(ImpUp2))/2,(LN(ImpUp2)-LN(ImpLow2))/3.29)</f>
        <v>0</v>
      </c>
    </row>
    <row r="6470" spans="7:13">
      <c r="G6470">
        <v>0.31312577208183973</v>
      </c>
      <c r="H6470">
        <v>0.29965764996579741</v>
      </c>
      <c r="I6470">
        <v>0.28618952784975504</v>
      </c>
      <c r="J6470">
        <f>_xlfn.BINOM.INV(BinomTrials,_xlfn.GAMMA.INV(Table3[[#This Row],[RV gamma]],GammaShape1,GammaRate1)/BinomTrials,Table3[[#This Row],[RV binom]])</f>
        <v>0</v>
      </c>
      <c r="K6470" s="1">
        <f>Table3[[#This Row],[Risk 1 Simulated occurences]]*_xlfn.LOGNORM.INV(Table3[[#This Row],[RV lognorm]],(LN(ImpLow1)+LN(ImpUp1))/2,(LN(ImpUp1)-LN(ImpLow1))/3.29)</f>
        <v>0</v>
      </c>
      <c r="L6470">
        <f>_xlfn.BINOM.INV(BinomTrials,_xlfn.GAMMA.INV(Table3[[#This Row],[RV gamma]],GammaShape2,GammaRate2)/BinomTrials,Table3[[#This Row],[RV binom]])</f>
        <v>0</v>
      </c>
      <c r="M6470" s="1">
        <f>Table3[[#This Row],[Risk 2 simulated occurences]]*_xlfn.LOGNORM.INV(Table3[[#This Row],[RV lognorm]],(LN(ImpLow2)+LN(ImpUp2))/2,(LN(ImpUp2)-LN(ImpLow2))/3.29)</f>
        <v>0</v>
      </c>
    </row>
    <row r="6471" spans="7:13">
      <c r="G6471">
        <v>0.70485137948060939</v>
      </c>
      <c r="H6471">
        <v>0.34612297515669976</v>
      </c>
      <c r="I6471">
        <v>0.98739457083279014</v>
      </c>
      <c r="J6471">
        <f>_xlfn.BINOM.INV(BinomTrials,_xlfn.GAMMA.INV(Table3[[#This Row],[RV gamma]],GammaShape1,GammaRate1)/BinomTrials,Table3[[#This Row],[RV binom]])</f>
        <v>0</v>
      </c>
      <c r="K6471" s="1">
        <f>Table3[[#This Row],[Risk 1 Simulated occurences]]*_xlfn.LOGNORM.INV(Table3[[#This Row],[RV lognorm]],(LN(ImpLow1)+LN(ImpUp1))/2,(LN(ImpUp1)-LN(ImpLow1))/3.29)</f>
        <v>0</v>
      </c>
      <c r="L6471">
        <f>_xlfn.BINOM.INV(BinomTrials,_xlfn.GAMMA.INV(Table3[[#This Row],[RV gamma]],GammaShape2,GammaRate2)/BinomTrials,Table3[[#This Row],[RV binom]])</f>
        <v>0</v>
      </c>
      <c r="M6471" s="1">
        <f>Table3[[#This Row],[Risk 2 simulated occurences]]*_xlfn.LOGNORM.INV(Table3[[#This Row],[RV lognorm]],(LN(ImpLow2)+LN(ImpUp2))/2,(LN(ImpUp2)-LN(ImpLow2))/3.29)</f>
        <v>0</v>
      </c>
    </row>
    <row r="6472" spans="7:13">
      <c r="G6472">
        <v>0.43713493060187203</v>
      </c>
      <c r="H6472">
        <v>0.28884345865288913</v>
      </c>
      <c r="I6472">
        <v>0.1405519867039062</v>
      </c>
      <c r="J6472">
        <f>_xlfn.BINOM.INV(BinomTrials,_xlfn.GAMMA.INV(Table3[[#This Row],[RV gamma]],GammaShape1,GammaRate1)/BinomTrials,Table3[[#This Row],[RV binom]])</f>
        <v>0</v>
      </c>
      <c r="K6472" s="1">
        <f>Table3[[#This Row],[Risk 1 Simulated occurences]]*_xlfn.LOGNORM.INV(Table3[[#This Row],[RV lognorm]],(LN(ImpLow1)+LN(ImpUp1))/2,(LN(ImpUp1)-LN(ImpLow1))/3.29)</f>
        <v>0</v>
      </c>
      <c r="L6472">
        <f>_xlfn.BINOM.INV(BinomTrials,_xlfn.GAMMA.INV(Table3[[#This Row],[RV gamma]],GammaShape2,GammaRate2)/BinomTrials,Table3[[#This Row],[RV binom]])</f>
        <v>0</v>
      </c>
      <c r="M6472" s="1">
        <f>Table3[[#This Row],[Risk 2 simulated occurences]]*_xlfn.LOGNORM.INV(Table3[[#This Row],[RV lognorm]],(LN(ImpLow2)+LN(ImpUp2))/2,(LN(ImpUp2)-LN(ImpLow2))/3.29)</f>
        <v>0</v>
      </c>
    </row>
    <row r="6473" spans="7:13">
      <c r="G6473">
        <v>0.92677862566280111</v>
      </c>
      <c r="H6473">
        <v>0.59200957910716978</v>
      </c>
      <c r="I6473">
        <v>0.25724053255153845</v>
      </c>
      <c r="J6473">
        <f>_xlfn.BINOM.INV(BinomTrials,_xlfn.GAMMA.INV(Table3[[#This Row],[RV gamma]],GammaShape1,GammaRate1)/BinomTrials,Table3[[#This Row],[RV binom]])</f>
        <v>1</v>
      </c>
      <c r="K6473" s="1">
        <f>Table3[[#This Row],[Risk 1 Simulated occurences]]*_xlfn.LOGNORM.INV(Table3[[#This Row],[RV lognorm]],(LN(ImpLow1)+LN(ImpUp1))/2,(LN(ImpUp1)-LN(ImpLow1))/3.29)</f>
        <v>20038.321923453273</v>
      </c>
      <c r="L6473">
        <f>_xlfn.BINOM.INV(BinomTrials,_xlfn.GAMMA.INV(Table3[[#This Row],[RV gamma]],GammaShape2,GammaRate2)/BinomTrials,Table3[[#This Row],[RV binom]])</f>
        <v>0</v>
      </c>
      <c r="M6473" s="1">
        <f>Table3[[#This Row],[Risk 2 simulated occurences]]*_xlfn.LOGNORM.INV(Table3[[#This Row],[RV lognorm]],(LN(ImpLow2)+LN(ImpUp2))/2,(LN(ImpUp2)-LN(ImpLow2))/3.29)</f>
        <v>0</v>
      </c>
    </row>
    <row r="6474" spans="7:13">
      <c r="G6474">
        <v>0.36836151469888234</v>
      </c>
      <c r="H6474">
        <v>0.90499605420278206</v>
      </c>
      <c r="I6474">
        <v>0.44163059370668167</v>
      </c>
      <c r="J6474">
        <f>_xlfn.BINOM.INV(BinomTrials,_xlfn.GAMMA.INV(Table3[[#This Row],[RV gamma]],GammaShape1,GammaRate1)/BinomTrials,Table3[[#This Row],[RV binom]])</f>
        <v>1</v>
      </c>
      <c r="K6474" s="1">
        <f>Table3[[#This Row],[Risk 1 Simulated occurences]]*_xlfn.LOGNORM.INV(Table3[[#This Row],[RV lognorm]],(LN(ImpLow1)+LN(ImpUp1))/2,(LN(ImpUp1)-LN(ImpLow1))/3.29)</f>
        <v>28534.40943890137</v>
      </c>
      <c r="L6474">
        <f>_xlfn.BINOM.INV(BinomTrials,_xlfn.GAMMA.INV(Table3[[#This Row],[RV gamma]],GammaShape2,GammaRate2)/BinomTrials,Table3[[#This Row],[RV binom]])</f>
        <v>1</v>
      </c>
      <c r="M6474" s="1">
        <f>Table3[[#This Row],[Risk 2 simulated occurences]]*_xlfn.LOGNORM.INV(Table3[[#This Row],[RV lognorm]],(LN(ImpLow2)+LN(ImpUp2))/2,(LN(ImpUp2)-LN(ImpLow2))/3.29)</f>
        <v>2853440.9438901381</v>
      </c>
    </row>
    <row r="6475" spans="7:13">
      <c r="G6475">
        <v>5.1977544115845833E-2</v>
      </c>
      <c r="H6475">
        <v>0.26868298615733299</v>
      </c>
      <c r="I6475">
        <v>0.48538842819882017</v>
      </c>
      <c r="J6475">
        <f>_xlfn.BINOM.INV(BinomTrials,_xlfn.GAMMA.INV(Table3[[#This Row],[RV gamma]],GammaShape1,GammaRate1)/BinomTrials,Table3[[#This Row],[RV binom]])</f>
        <v>0</v>
      </c>
      <c r="K6475" s="1">
        <f>Table3[[#This Row],[Risk 1 Simulated occurences]]*_xlfn.LOGNORM.INV(Table3[[#This Row],[RV lognorm]],(LN(ImpLow1)+LN(ImpUp1))/2,(LN(ImpUp1)-LN(ImpLow1))/3.29)</f>
        <v>0</v>
      </c>
      <c r="L6475">
        <f>_xlfn.BINOM.INV(BinomTrials,_xlfn.GAMMA.INV(Table3[[#This Row],[RV gamma]],GammaShape2,GammaRate2)/BinomTrials,Table3[[#This Row],[RV binom]])</f>
        <v>0</v>
      </c>
      <c r="M6475" s="1">
        <f>Table3[[#This Row],[Risk 2 simulated occurences]]*_xlfn.LOGNORM.INV(Table3[[#This Row],[RV lognorm]],(LN(ImpLow2)+LN(ImpUp2))/2,(LN(ImpUp2)-LN(ImpLow2))/3.29)</f>
        <v>0</v>
      </c>
    </row>
    <row r="6476" spans="7:13">
      <c r="G6476">
        <v>0.58658395502091565</v>
      </c>
      <c r="H6476">
        <v>0.75494834629583563</v>
      </c>
      <c r="I6476">
        <v>0.92331273757075549</v>
      </c>
      <c r="J6476">
        <f>_xlfn.BINOM.INV(BinomTrials,_xlfn.GAMMA.INV(Table3[[#This Row],[RV gamma]],GammaShape1,GammaRate1)/BinomTrials,Table3[[#This Row],[RV binom]])</f>
        <v>1</v>
      </c>
      <c r="K6476" s="1">
        <f>Table3[[#This Row],[Risk 1 Simulated occurences]]*_xlfn.LOGNORM.INV(Table3[[#This Row],[RV lognorm]],(LN(ImpLow1)+LN(ImpUp1))/2,(LN(ImpUp1)-LN(ImpLow1))/3.29)</f>
        <v>85892.506171632995</v>
      </c>
      <c r="L6476">
        <f>_xlfn.BINOM.INV(BinomTrials,_xlfn.GAMMA.INV(Table3[[#This Row],[RV gamma]],GammaShape2,GammaRate2)/BinomTrials,Table3[[#This Row],[RV binom]])</f>
        <v>0</v>
      </c>
      <c r="M6476" s="1">
        <f>Table3[[#This Row],[Risk 2 simulated occurences]]*_xlfn.LOGNORM.INV(Table3[[#This Row],[RV lognorm]],(LN(ImpLow2)+LN(ImpUp2))/2,(LN(ImpUp2)-LN(ImpLow2))/3.29)</f>
        <v>0</v>
      </c>
    </row>
    <row r="6477" spans="7:13">
      <c r="G6477">
        <v>0.71653203653010167</v>
      </c>
      <c r="H6477">
        <v>0.41685619410912328</v>
      </c>
      <c r="I6477">
        <v>0.11718035168814489</v>
      </c>
      <c r="J6477">
        <f>_xlfn.BINOM.INV(BinomTrials,_xlfn.GAMMA.INV(Table3[[#This Row],[RV gamma]],GammaShape1,GammaRate1)/BinomTrials,Table3[[#This Row],[RV binom]])</f>
        <v>0</v>
      </c>
      <c r="K6477" s="1">
        <f>Table3[[#This Row],[Risk 1 Simulated occurences]]*_xlfn.LOGNORM.INV(Table3[[#This Row],[RV lognorm]],(LN(ImpLow1)+LN(ImpUp1))/2,(LN(ImpUp1)-LN(ImpLow1))/3.29)</f>
        <v>0</v>
      </c>
      <c r="L6477">
        <f>_xlfn.BINOM.INV(BinomTrials,_xlfn.GAMMA.INV(Table3[[#This Row],[RV gamma]],GammaShape2,GammaRate2)/BinomTrials,Table3[[#This Row],[RV binom]])</f>
        <v>0</v>
      </c>
      <c r="M6477" s="1">
        <f>Table3[[#This Row],[Risk 2 simulated occurences]]*_xlfn.LOGNORM.INV(Table3[[#This Row],[RV lognorm]],(LN(ImpLow2)+LN(ImpUp2))/2,(LN(ImpUp2)-LN(ImpLow2))/3.29)</f>
        <v>0</v>
      </c>
    </row>
    <row r="6478" spans="7:13">
      <c r="G6478">
        <v>0.75393796141908409</v>
      </c>
      <c r="H6478">
        <v>0.10205439203514456</v>
      </c>
      <c r="I6478">
        <v>0.45017082265120506</v>
      </c>
      <c r="J6478">
        <f>_xlfn.BINOM.INV(BinomTrials,_xlfn.GAMMA.INV(Table3[[#This Row],[RV gamma]],GammaShape1,GammaRate1)/BinomTrials,Table3[[#This Row],[RV binom]])</f>
        <v>0</v>
      </c>
      <c r="K6478" s="1">
        <f>Table3[[#This Row],[Risk 1 Simulated occurences]]*_xlfn.LOGNORM.INV(Table3[[#This Row],[RV lognorm]],(LN(ImpLow1)+LN(ImpUp1))/2,(LN(ImpUp1)-LN(ImpLow1))/3.29)</f>
        <v>0</v>
      </c>
      <c r="L6478">
        <f>_xlfn.BINOM.INV(BinomTrials,_xlfn.GAMMA.INV(Table3[[#This Row],[RV gamma]],GammaShape2,GammaRate2)/BinomTrials,Table3[[#This Row],[RV binom]])</f>
        <v>0</v>
      </c>
      <c r="M6478" s="1">
        <f>Table3[[#This Row],[Risk 2 simulated occurences]]*_xlfn.LOGNORM.INV(Table3[[#This Row],[RV lognorm]],(LN(ImpLow2)+LN(ImpUp2))/2,(LN(ImpUp2)-LN(ImpLow2))/3.29)</f>
        <v>0</v>
      </c>
    </row>
    <row r="6479" spans="7:13">
      <c r="G6479">
        <v>0.43531757054632414</v>
      </c>
      <c r="H6479">
        <v>0.22816693467468346</v>
      </c>
      <c r="I6479">
        <v>2.101629880304276E-2</v>
      </c>
      <c r="J6479">
        <f>_xlfn.BINOM.INV(BinomTrials,_xlfn.GAMMA.INV(Table3[[#This Row],[RV gamma]],GammaShape1,GammaRate1)/BinomTrials,Table3[[#This Row],[RV binom]])</f>
        <v>0</v>
      </c>
      <c r="K6479" s="1">
        <f>Table3[[#This Row],[Risk 1 Simulated occurences]]*_xlfn.LOGNORM.INV(Table3[[#This Row],[RV lognorm]],(LN(ImpLow1)+LN(ImpUp1))/2,(LN(ImpUp1)-LN(ImpLow1))/3.29)</f>
        <v>0</v>
      </c>
      <c r="L6479">
        <f>_xlfn.BINOM.INV(BinomTrials,_xlfn.GAMMA.INV(Table3[[#This Row],[RV gamma]],GammaShape2,GammaRate2)/BinomTrials,Table3[[#This Row],[RV binom]])</f>
        <v>0</v>
      </c>
      <c r="M6479" s="1">
        <f>Table3[[#This Row],[Risk 2 simulated occurences]]*_xlfn.LOGNORM.INV(Table3[[#This Row],[RV lognorm]],(LN(ImpLow2)+LN(ImpUp2))/2,(LN(ImpUp2)-LN(ImpLow2))/3.29)</f>
        <v>0</v>
      </c>
    </row>
    <row r="6480" spans="7:13">
      <c r="G6480">
        <v>0.38240817207023881</v>
      </c>
      <c r="H6480">
        <v>0.80167107740494936</v>
      </c>
      <c r="I6480">
        <v>0.22093398273965995</v>
      </c>
      <c r="J6480">
        <f>_xlfn.BINOM.INV(BinomTrials,_xlfn.GAMMA.INV(Table3[[#This Row],[RV gamma]],GammaShape1,GammaRate1)/BinomTrials,Table3[[#This Row],[RV binom]])</f>
        <v>1</v>
      </c>
      <c r="K6480" s="1">
        <f>Table3[[#This Row],[Risk 1 Simulated occurences]]*_xlfn.LOGNORM.INV(Table3[[#This Row],[RV lognorm]],(LN(ImpLow1)+LN(ImpUp1))/2,(LN(ImpUp1)-LN(ImpLow1))/3.29)</f>
        <v>18460.710896875593</v>
      </c>
      <c r="L6480">
        <f>_xlfn.BINOM.INV(BinomTrials,_xlfn.GAMMA.INV(Table3[[#This Row],[RV gamma]],GammaShape2,GammaRate2)/BinomTrials,Table3[[#This Row],[RV binom]])</f>
        <v>0</v>
      </c>
      <c r="M6480" s="1">
        <f>Table3[[#This Row],[Risk 2 simulated occurences]]*_xlfn.LOGNORM.INV(Table3[[#This Row],[RV lognorm]],(LN(ImpLow2)+LN(ImpUp2))/2,(LN(ImpUp2)-LN(ImpLow2))/3.29)</f>
        <v>0</v>
      </c>
    </row>
    <row r="6481" spans="7:13">
      <c r="G6481">
        <v>0.1341479845038373</v>
      </c>
      <c r="H6481">
        <v>0.68579794498430469</v>
      </c>
      <c r="I6481">
        <v>0.2374479054647721</v>
      </c>
      <c r="J6481">
        <f>_xlfn.BINOM.INV(BinomTrials,_xlfn.GAMMA.INV(Table3[[#This Row],[RV gamma]],GammaShape1,GammaRate1)/BinomTrials,Table3[[#This Row],[RV binom]])</f>
        <v>1</v>
      </c>
      <c r="K6481" s="1">
        <f>Table3[[#This Row],[Risk 1 Simulated occurences]]*_xlfn.LOGNORM.INV(Table3[[#This Row],[RV lognorm]],(LN(ImpLow1)+LN(ImpUp1))/2,(LN(ImpUp1)-LN(ImpLow1))/3.29)</f>
        <v>19178.551766028228</v>
      </c>
      <c r="L6481">
        <f>_xlfn.BINOM.INV(BinomTrials,_xlfn.GAMMA.INV(Table3[[#This Row],[RV gamma]],GammaShape2,GammaRate2)/BinomTrials,Table3[[#This Row],[RV binom]])</f>
        <v>0</v>
      </c>
      <c r="M6481" s="1">
        <f>Table3[[#This Row],[Risk 2 simulated occurences]]*_xlfn.LOGNORM.INV(Table3[[#This Row],[RV lognorm]],(LN(ImpLow2)+LN(ImpUp2))/2,(LN(ImpUp2)-LN(ImpLow2))/3.29)</f>
        <v>0</v>
      </c>
    </row>
    <row r="6482" spans="7:13">
      <c r="G6482">
        <v>0.6251755559934189</v>
      </c>
      <c r="H6482">
        <v>0.20606135120897617</v>
      </c>
      <c r="I6482">
        <v>0.78694714642453345</v>
      </c>
      <c r="J6482">
        <f>_xlfn.BINOM.INV(BinomTrials,_xlfn.GAMMA.INV(Table3[[#This Row],[RV gamma]],GammaShape1,GammaRate1)/BinomTrials,Table3[[#This Row],[RV binom]])</f>
        <v>0</v>
      </c>
      <c r="K6482" s="1">
        <f>Table3[[#This Row],[Risk 1 Simulated occurences]]*_xlfn.LOGNORM.INV(Table3[[#This Row],[RV lognorm]],(LN(ImpLow1)+LN(ImpUp1))/2,(LN(ImpUp1)-LN(ImpLow1))/3.29)</f>
        <v>0</v>
      </c>
      <c r="L6482">
        <f>_xlfn.BINOM.INV(BinomTrials,_xlfn.GAMMA.INV(Table3[[#This Row],[RV gamma]],GammaShape2,GammaRate2)/BinomTrials,Table3[[#This Row],[RV binom]])</f>
        <v>0</v>
      </c>
      <c r="M6482" s="1">
        <f>Table3[[#This Row],[Risk 2 simulated occurences]]*_xlfn.LOGNORM.INV(Table3[[#This Row],[RV lognorm]],(LN(ImpLow2)+LN(ImpUp2))/2,(LN(ImpUp2)-LN(ImpLow2))/3.29)</f>
        <v>0</v>
      </c>
    </row>
    <row r="6483" spans="7:13">
      <c r="G6483">
        <v>0.32556958139202075</v>
      </c>
      <c r="H6483">
        <v>0.27312976926245253</v>
      </c>
      <c r="I6483">
        <v>0.22068995713288428</v>
      </c>
      <c r="J6483">
        <f>_xlfn.BINOM.INV(BinomTrials,_xlfn.GAMMA.INV(Table3[[#This Row],[RV gamma]],GammaShape1,GammaRate1)/BinomTrials,Table3[[#This Row],[RV binom]])</f>
        <v>0</v>
      </c>
      <c r="K6483" s="1">
        <f>Table3[[#This Row],[Risk 1 Simulated occurences]]*_xlfn.LOGNORM.INV(Table3[[#This Row],[RV lognorm]],(LN(ImpLow1)+LN(ImpUp1))/2,(LN(ImpUp1)-LN(ImpLow1))/3.29)</f>
        <v>0</v>
      </c>
      <c r="L6483">
        <f>_xlfn.BINOM.INV(BinomTrials,_xlfn.GAMMA.INV(Table3[[#This Row],[RV gamma]],GammaShape2,GammaRate2)/BinomTrials,Table3[[#This Row],[RV binom]])</f>
        <v>0</v>
      </c>
      <c r="M6483" s="1">
        <f>Table3[[#This Row],[Risk 2 simulated occurences]]*_xlfn.LOGNORM.INV(Table3[[#This Row],[RV lognorm]],(LN(ImpLow2)+LN(ImpUp2))/2,(LN(ImpUp2)-LN(ImpLow2))/3.29)</f>
        <v>0</v>
      </c>
    </row>
    <row r="6484" spans="7:13">
      <c r="G6484">
        <v>0.84795445569229988</v>
      </c>
      <c r="H6484">
        <v>0.49203199403920772</v>
      </c>
      <c r="I6484">
        <v>0.13610953238611553</v>
      </c>
      <c r="J6484">
        <f>_xlfn.BINOM.INV(BinomTrials,_xlfn.GAMMA.INV(Table3[[#This Row],[RV gamma]],GammaShape1,GammaRate1)/BinomTrials,Table3[[#This Row],[RV binom]])</f>
        <v>0</v>
      </c>
      <c r="K6484" s="1">
        <f>Table3[[#This Row],[Risk 1 Simulated occurences]]*_xlfn.LOGNORM.INV(Table3[[#This Row],[RV lognorm]],(LN(ImpLow1)+LN(ImpUp1))/2,(LN(ImpUp1)-LN(ImpLow1))/3.29)</f>
        <v>0</v>
      </c>
      <c r="L6484">
        <f>_xlfn.BINOM.INV(BinomTrials,_xlfn.GAMMA.INV(Table3[[#This Row],[RV gamma]],GammaShape2,GammaRate2)/BinomTrials,Table3[[#This Row],[RV binom]])</f>
        <v>0</v>
      </c>
      <c r="M6484" s="1">
        <f>Table3[[#This Row],[Risk 2 simulated occurences]]*_xlfn.LOGNORM.INV(Table3[[#This Row],[RV lognorm]],(LN(ImpLow2)+LN(ImpUp2))/2,(LN(ImpUp2)-LN(ImpLow2))/3.29)</f>
        <v>0</v>
      </c>
    </row>
    <row r="6485" spans="7:13">
      <c r="G6485">
        <v>0.57053682048364396</v>
      </c>
      <c r="H6485">
        <v>0.58172381696371545</v>
      </c>
      <c r="I6485">
        <v>0.59291081344378682</v>
      </c>
      <c r="J6485">
        <f>_xlfn.BINOM.INV(BinomTrials,_xlfn.GAMMA.INV(Table3[[#This Row],[RV gamma]],GammaShape1,GammaRate1)/BinomTrials,Table3[[#This Row],[RV binom]])</f>
        <v>0</v>
      </c>
      <c r="K6485" s="1">
        <f>Table3[[#This Row],[Risk 1 Simulated occurences]]*_xlfn.LOGNORM.INV(Table3[[#This Row],[RV lognorm]],(LN(ImpLow1)+LN(ImpUp1))/2,(LN(ImpUp1)-LN(ImpLow1))/3.29)</f>
        <v>0</v>
      </c>
      <c r="L6485">
        <f>_xlfn.BINOM.INV(BinomTrials,_xlfn.GAMMA.INV(Table3[[#This Row],[RV gamma]],GammaShape2,GammaRate2)/BinomTrials,Table3[[#This Row],[RV binom]])</f>
        <v>0</v>
      </c>
      <c r="M6485" s="1">
        <f>Table3[[#This Row],[Risk 2 simulated occurences]]*_xlfn.LOGNORM.INV(Table3[[#This Row],[RV lognorm]],(LN(ImpLow2)+LN(ImpUp2))/2,(LN(ImpUp2)-LN(ImpLow2))/3.29)</f>
        <v>0</v>
      </c>
    </row>
    <row r="6486" spans="7:13">
      <c r="G6486">
        <v>1.2341868603761246E-2</v>
      </c>
      <c r="H6486">
        <v>3.219170916461931E-2</v>
      </c>
      <c r="I6486">
        <v>5.2041549725477372E-2</v>
      </c>
      <c r="J6486">
        <f>_xlfn.BINOM.INV(BinomTrials,_xlfn.GAMMA.INV(Table3[[#This Row],[RV gamma]],GammaShape1,GammaRate1)/BinomTrials,Table3[[#This Row],[RV binom]])</f>
        <v>0</v>
      </c>
      <c r="K6486" s="1">
        <f>Table3[[#This Row],[Risk 1 Simulated occurences]]*_xlfn.LOGNORM.INV(Table3[[#This Row],[RV lognorm]],(LN(ImpLow1)+LN(ImpUp1))/2,(LN(ImpUp1)-LN(ImpLow1))/3.29)</f>
        <v>0</v>
      </c>
      <c r="L6486">
        <f>_xlfn.BINOM.INV(BinomTrials,_xlfn.GAMMA.INV(Table3[[#This Row],[RV gamma]],GammaShape2,GammaRate2)/BinomTrials,Table3[[#This Row],[RV binom]])</f>
        <v>0</v>
      </c>
      <c r="M6486" s="1">
        <f>Table3[[#This Row],[Risk 2 simulated occurences]]*_xlfn.LOGNORM.INV(Table3[[#This Row],[RV lognorm]],(LN(ImpLow2)+LN(ImpUp2))/2,(LN(ImpUp2)-LN(ImpLow2))/3.29)</f>
        <v>0</v>
      </c>
    </row>
    <row r="6487" spans="7:13">
      <c r="G6487">
        <v>0.42978562341527343</v>
      </c>
      <c r="H6487">
        <v>4.6055929756749388E-2</v>
      </c>
      <c r="I6487">
        <v>0.66232623609822538</v>
      </c>
      <c r="J6487">
        <f>_xlfn.BINOM.INV(BinomTrials,_xlfn.GAMMA.INV(Table3[[#This Row],[RV gamma]],GammaShape1,GammaRate1)/BinomTrials,Table3[[#This Row],[RV binom]])</f>
        <v>0</v>
      </c>
      <c r="K6487" s="1">
        <f>Table3[[#This Row],[Risk 1 Simulated occurences]]*_xlfn.LOGNORM.INV(Table3[[#This Row],[RV lognorm]],(LN(ImpLow1)+LN(ImpUp1))/2,(LN(ImpUp1)-LN(ImpLow1))/3.29)</f>
        <v>0</v>
      </c>
      <c r="L6487">
        <f>_xlfn.BINOM.INV(BinomTrials,_xlfn.GAMMA.INV(Table3[[#This Row],[RV gamma]],GammaShape2,GammaRate2)/BinomTrials,Table3[[#This Row],[RV binom]])</f>
        <v>0</v>
      </c>
      <c r="M6487" s="1">
        <f>Table3[[#This Row],[Risk 2 simulated occurences]]*_xlfn.LOGNORM.INV(Table3[[#This Row],[RV lognorm]],(LN(ImpLow2)+LN(ImpUp2))/2,(LN(ImpUp2)-LN(ImpLow2))/3.29)</f>
        <v>0</v>
      </c>
    </row>
    <row r="6488" spans="7:13">
      <c r="G6488">
        <v>0.40697274050068705</v>
      </c>
      <c r="H6488">
        <v>6.2011421686975016E-2</v>
      </c>
      <c r="I6488">
        <v>0.71705010287326298</v>
      </c>
      <c r="J6488">
        <f>_xlfn.BINOM.INV(BinomTrials,_xlfn.GAMMA.INV(Table3[[#This Row],[RV gamma]],GammaShape1,GammaRate1)/BinomTrials,Table3[[#This Row],[RV binom]])</f>
        <v>0</v>
      </c>
      <c r="K6488" s="1">
        <f>Table3[[#This Row],[Risk 1 Simulated occurences]]*_xlfn.LOGNORM.INV(Table3[[#This Row],[RV lognorm]],(LN(ImpLow1)+LN(ImpUp1))/2,(LN(ImpUp1)-LN(ImpLow1))/3.29)</f>
        <v>0</v>
      </c>
      <c r="L6488">
        <f>_xlfn.BINOM.INV(BinomTrials,_xlfn.GAMMA.INV(Table3[[#This Row],[RV gamma]],GammaShape2,GammaRate2)/BinomTrials,Table3[[#This Row],[RV binom]])</f>
        <v>0</v>
      </c>
      <c r="M6488" s="1">
        <f>Table3[[#This Row],[Risk 2 simulated occurences]]*_xlfn.LOGNORM.INV(Table3[[#This Row],[RV lognorm]],(LN(ImpLow2)+LN(ImpUp2))/2,(LN(ImpUp2)-LN(ImpLow2))/3.29)</f>
        <v>0</v>
      </c>
    </row>
    <row r="6489" spans="7:13">
      <c r="G6489">
        <v>0.99084959504699777</v>
      </c>
      <c r="H6489">
        <v>0.22596429298909582</v>
      </c>
      <c r="I6489">
        <v>0.46107899093119381</v>
      </c>
      <c r="J6489">
        <f>_xlfn.BINOM.INV(BinomTrials,_xlfn.GAMMA.INV(Table3[[#This Row],[RV gamma]],GammaShape1,GammaRate1)/BinomTrials,Table3[[#This Row],[RV binom]])</f>
        <v>0</v>
      </c>
      <c r="K6489" s="1">
        <f>Table3[[#This Row],[Risk 1 Simulated occurences]]*_xlfn.LOGNORM.INV(Table3[[#This Row],[RV lognorm]],(LN(ImpLow1)+LN(ImpUp1))/2,(LN(ImpUp1)-LN(ImpLow1))/3.29)</f>
        <v>0</v>
      </c>
      <c r="L6489">
        <f>_xlfn.BINOM.INV(BinomTrials,_xlfn.GAMMA.INV(Table3[[#This Row],[RV gamma]],GammaShape2,GammaRate2)/BinomTrials,Table3[[#This Row],[RV binom]])</f>
        <v>0</v>
      </c>
      <c r="M6489" s="1">
        <f>Table3[[#This Row],[Risk 2 simulated occurences]]*_xlfn.LOGNORM.INV(Table3[[#This Row],[RV lognorm]],(LN(ImpLow2)+LN(ImpUp2))/2,(LN(ImpUp2)-LN(ImpLow2))/3.29)</f>
        <v>0</v>
      </c>
    </row>
    <row r="6490" spans="7:13">
      <c r="G6490">
        <v>0.20914395489224416</v>
      </c>
      <c r="H6490">
        <v>0.78187226773326857</v>
      </c>
      <c r="I6490">
        <v>0.35460058057429295</v>
      </c>
      <c r="J6490">
        <f>_xlfn.BINOM.INV(BinomTrials,_xlfn.GAMMA.INV(Table3[[#This Row],[RV gamma]],GammaShape1,GammaRate1)/BinomTrials,Table3[[#This Row],[RV binom]])</f>
        <v>1</v>
      </c>
      <c r="K6490" s="1">
        <f>Table3[[#This Row],[Risk 1 Simulated occurences]]*_xlfn.LOGNORM.INV(Table3[[#This Row],[RV lognorm]],(LN(ImpLow1)+LN(ImpUp1))/2,(LN(ImpUp1)-LN(ImpLow1))/3.29)</f>
        <v>24358.338909343573</v>
      </c>
      <c r="L6490">
        <f>_xlfn.BINOM.INV(BinomTrials,_xlfn.GAMMA.INV(Table3[[#This Row],[RV gamma]],GammaShape2,GammaRate2)/BinomTrials,Table3[[#This Row],[RV binom]])</f>
        <v>0</v>
      </c>
      <c r="M6490" s="1">
        <f>Table3[[#This Row],[Risk 2 simulated occurences]]*_xlfn.LOGNORM.INV(Table3[[#This Row],[RV lognorm]],(LN(ImpLow2)+LN(ImpUp2))/2,(LN(ImpUp2)-LN(ImpLow2))/3.29)</f>
        <v>0</v>
      </c>
    </row>
    <row r="6491" spans="7:13">
      <c r="G6491">
        <v>8.2449873947747929E-2</v>
      </c>
      <c r="H6491">
        <v>0.92720379304476264</v>
      </c>
      <c r="I6491">
        <v>0.77195771214177722</v>
      </c>
      <c r="J6491">
        <f>_xlfn.BINOM.INV(BinomTrials,_xlfn.GAMMA.INV(Table3[[#This Row],[RV gamma]],GammaShape1,GammaRate1)/BinomTrials,Table3[[#This Row],[RV binom]])</f>
        <v>1</v>
      </c>
      <c r="K6491" s="1">
        <f>Table3[[#This Row],[Risk 1 Simulated occurences]]*_xlfn.LOGNORM.INV(Table3[[#This Row],[RV lognorm]],(LN(ImpLow1)+LN(ImpUp1))/2,(LN(ImpUp1)-LN(ImpLow1))/3.29)</f>
        <v>53276.768392252103</v>
      </c>
      <c r="L6491">
        <f>_xlfn.BINOM.INV(BinomTrials,_xlfn.GAMMA.INV(Table3[[#This Row],[RV gamma]],GammaShape2,GammaRate2)/BinomTrials,Table3[[#This Row],[RV binom]])</f>
        <v>1</v>
      </c>
      <c r="M6491" s="1">
        <f>Table3[[#This Row],[Risk 2 simulated occurences]]*_xlfn.LOGNORM.INV(Table3[[#This Row],[RV lognorm]],(LN(ImpLow2)+LN(ImpUp2))/2,(LN(ImpUp2)-LN(ImpLow2))/3.29)</f>
        <v>5327676.839225213</v>
      </c>
    </row>
    <row r="6492" spans="7:13">
      <c r="G6492">
        <v>0.73503143979936436</v>
      </c>
      <c r="H6492">
        <v>0.51414970332484211</v>
      </c>
      <c r="I6492">
        <v>0.29326796685031986</v>
      </c>
      <c r="J6492">
        <f>_xlfn.BINOM.INV(BinomTrials,_xlfn.GAMMA.INV(Table3[[#This Row],[RV gamma]],GammaShape1,GammaRate1)/BinomTrials,Table3[[#This Row],[RV binom]])</f>
        <v>0</v>
      </c>
      <c r="K6492" s="1">
        <f>Table3[[#This Row],[Risk 1 Simulated occurences]]*_xlfn.LOGNORM.INV(Table3[[#This Row],[RV lognorm]],(LN(ImpLow1)+LN(ImpUp1))/2,(LN(ImpUp1)-LN(ImpLow1))/3.29)</f>
        <v>0</v>
      </c>
      <c r="L6492">
        <f>_xlfn.BINOM.INV(BinomTrials,_xlfn.GAMMA.INV(Table3[[#This Row],[RV gamma]],GammaShape2,GammaRate2)/BinomTrials,Table3[[#This Row],[RV binom]])</f>
        <v>0</v>
      </c>
      <c r="M6492" s="1">
        <f>Table3[[#This Row],[Risk 2 simulated occurences]]*_xlfn.LOGNORM.INV(Table3[[#This Row],[RV lognorm]],(LN(ImpLow2)+LN(ImpUp2))/2,(LN(ImpUp2)-LN(ImpLow2))/3.29)</f>
        <v>0</v>
      </c>
    </row>
    <row r="6493" spans="7:13">
      <c r="G6493">
        <v>0.6734087079173926</v>
      </c>
      <c r="H6493">
        <v>0.31406378062165519</v>
      </c>
      <c r="I6493">
        <v>0.95471885332591777</v>
      </c>
      <c r="J6493">
        <f>_xlfn.BINOM.INV(BinomTrials,_xlfn.GAMMA.INV(Table3[[#This Row],[RV gamma]],GammaShape1,GammaRate1)/BinomTrials,Table3[[#This Row],[RV binom]])</f>
        <v>0</v>
      </c>
      <c r="K6493" s="1">
        <f>Table3[[#This Row],[Risk 1 Simulated occurences]]*_xlfn.LOGNORM.INV(Table3[[#This Row],[RV lognorm]],(LN(ImpLow1)+LN(ImpUp1))/2,(LN(ImpUp1)-LN(ImpLow1))/3.29)</f>
        <v>0</v>
      </c>
      <c r="L6493">
        <f>_xlfn.BINOM.INV(BinomTrials,_xlfn.GAMMA.INV(Table3[[#This Row],[RV gamma]],GammaShape2,GammaRate2)/BinomTrials,Table3[[#This Row],[RV binom]])</f>
        <v>0</v>
      </c>
      <c r="M6493" s="1">
        <f>Table3[[#This Row],[Risk 2 simulated occurences]]*_xlfn.LOGNORM.INV(Table3[[#This Row],[RV lognorm]],(LN(ImpLow2)+LN(ImpUp2))/2,(LN(ImpUp2)-LN(ImpLow2))/3.29)</f>
        <v>0</v>
      </c>
    </row>
    <row r="6494" spans="7:13">
      <c r="G6494">
        <v>0.98015396761715134</v>
      </c>
      <c r="H6494">
        <v>0.46996090815866409</v>
      </c>
      <c r="I6494">
        <v>0.95976784870017684</v>
      </c>
      <c r="J6494">
        <f>_xlfn.BINOM.INV(BinomTrials,_xlfn.GAMMA.INV(Table3[[#This Row],[RV gamma]],GammaShape1,GammaRate1)/BinomTrials,Table3[[#This Row],[RV binom]])</f>
        <v>0</v>
      </c>
      <c r="K6494" s="1">
        <f>Table3[[#This Row],[Risk 1 Simulated occurences]]*_xlfn.LOGNORM.INV(Table3[[#This Row],[RV lognorm]],(LN(ImpLow1)+LN(ImpUp1))/2,(LN(ImpUp1)-LN(ImpLow1))/3.29)</f>
        <v>0</v>
      </c>
      <c r="L6494">
        <f>_xlfn.BINOM.INV(BinomTrials,_xlfn.GAMMA.INV(Table3[[#This Row],[RV gamma]],GammaShape2,GammaRate2)/BinomTrials,Table3[[#This Row],[RV binom]])</f>
        <v>0</v>
      </c>
      <c r="M6494" s="1">
        <f>Table3[[#This Row],[Risk 2 simulated occurences]]*_xlfn.LOGNORM.INV(Table3[[#This Row],[RV lognorm]],(LN(ImpLow2)+LN(ImpUp2))/2,(LN(ImpUp2)-LN(ImpLow2))/3.29)</f>
        <v>0</v>
      </c>
    </row>
    <row r="6495" spans="7:13">
      <c r="G6495">
        <v>0.4477337414621067</v>
      </c>
      <c r="H6495">
        <v>0.63298342266724605</v>
      </c>
      <c r="I6495">
        <v>0.81823310387238535</v>
      </c>
      <c r="J6495">
        <f>_xlfn.BINOM.INV(BinomTrials,_xlfn.GAMMA.INV(Table3[[#This Row],[RV gamma]],GammaShape1,GammaRate1)/BinomTrials,Table3[[#This Row],[RV binom]])</f>
        <v>1</v>
      </c>
      <c r="K6495" s="1">
        <f>Table3[[#This Row],[Risk 1 Simulated occurences]]*_xlfn.LOGNORM.INV(Table3[[#This Row],[RV lognorm]],(LN(ImpLow1)+LN(ImpUp1))/2,(LN(ImpUp1)-LN(ImpLow1))/3.29)</f>
        <v>59729.110990809429</v>
      </c>
      <c r="L6495">
        <f>_xlfn.BINOM.INV(BinomTrials,_xlfn.GAMMA.INV(Table3[[#This Row],[RV gamma]],GammaShape2,GammaRate2)/BinomTrials,Table3[[#This Row],[RV binom]])</f>
        <v>0</v>
      </c>
      <c r="M6495" s="1">
        <f>Table3[[#This Row],[Risk 2 simulated occurences]]*_xlfn.LOGNORM.INV(Table3[[#This Row],[RV lognorm]],(LN(ImpLow2)+LN(ImpUp2))/2,(LN(ImpUp2)-LN(ImpLow2))/3.29)</f>
        <v>0</v>
      </c>
    </row>
    <row r="6496" spans="7:13">
      <c r="G6496">
        <v>6.0992753627241006E-2</v>
      </c>
      <c r="H6496">
        <v>0.55238476840424577</v>
      </c>
      <c r="I6496">
        <v>4.3776783181250459E-2</v>
      </c>
      <c r="J6496">
        <f>_xlfn.BINOM.INV(BinomTrials,_xlfn.GAMMA.INV(Table3[[#This Row],[RV gamma]],GammaShape1,GammaRate1)/BinomTrials,Table3[[#This Row],[RV binom]])</f>
        <v>0</v>
      </c>
      <c r="K6496" s="1">
        <f>Table3[[#This Row],[Risk 1 Simulated occurences]]*_xlfn.LOGNORM.INV(Table3[[#This Row],[RV lognorm]],(LN(ImpLow1)+LN(ImpUp1))/2,(LN(ImpUp1)-LN(ImpLow1))/3.29)</f>
        <v>0</v>
      </c>
      <c r="L6496">
        <f>_xlfn.BINOM.INV(BinomTrials,_xlfn.GAMMA.INV(Table3[[#This Row],[RV gamma]],GammaShape2,GammaRate2)/BinomTrials,Table3[[#This Row],[RV binom]])</f>
        <v>0</v>
      </c>
      <c r="M6496" s="1">
        <f>Table3[[#This Row],[Risk 2 simulated occurences]]*_xlfn.LOGNORM.INV(Table3[[#This Row],[RV lognorm]],(LN(ImpLow2)+LN(ImpUp2))/2,(LN(ImpUp2)-LN(ImpLow2))/3.29)</f>
        <v>0</v>
      </c>
    </row>
    <row r="6497" spans="7:13">
      <c r="G6497">
        <v>0.10521021303963392</v>
      </c>
      <c r="H6497">
        <v>0.93080257015805812</v>
      </c>
      <c r="I6497">
        <v>0.75639492727648228</v>
      </c>
      <c r="J6497">
        <f>_xlfn.BINOM.INV(BinomTrials,_xlfn.GAMMA.INV(Table3[[#This Row],[RV gamma]],GammaShape1,GammaRate1)/BinomTrials,Table3[[#This Row],[RV binom]])</f>
        <v>1</v>
      </c>
      <c r="K6497" s="1">
        <f>Table3[[#This Row],[Risk 1 Simulated occurences]]*_xlfn.LOGNORM.INV(Table3[[#This Row],[RV lognorm]],(LN(ImpLow1)+LN(ImpUp1))/2,(LN(ImpUp1)-LN(ImpLow1))/3.29)</f>
        <v>51424.621762875577</v>
      </c>
      <c r="L6497">
        <f>_xlfn.BINOM.INV(BinomTrials,_xlfn.GAMMA.INV(Table3[[#This Row],[RV gamma]],GammaShape2,GammaRate2)/BinomTrials,Table3[[#This Row],[RV binom]])</f>
        <v>1</v>
      </c>
      <c r="M6497" s="1">
        <f>Table3[[#This Row],[Risk 2 simulated occurences]]*_xlfn.LOGNORM.INV(Table3[[#This Row],[RV lognorm]],(LN(ImpLow2)+LN(ImpUp2))/2,(LN(ImpUp2)-LN(ImpLow2))/3.29)</f>
        <v>5142462.1762875598</v>
      </c>
    </row>
    <row r="6498" spans="7:13">
      <c r="G6498">
        <v>0.26805055712724596</v>
      </c>
      <c r="H6498">
        <v>0.99879664648268218</v>
      </c>
      <c r="I6498">
        <v>0.72954273583811835</v>
      </c>
      <c r="J6498">
        <f>_xlfn.BINOM.INV(BinomTrials,_xlfn.GAMMA.INV(Table3[[#This Row],[RV gamma]],GammaShape1,GammaRate1)/BinomTrials,Table3[[#This Row],[RV binom]])</f>
        <v>3</v>
      </c>
      <c r="K6498" s="1">
        <f>Table3[[#This Row],[Risk 1 Simulated occurences]]*_xlfn.LOGNORM.INV(Table3[[#This Row],[RV lognorm]],(LN(ImpLow1)+LN(ImpUp1))/2,(LN(ImpUp1)-LN(ImpLow1))/3.29)</f>
        <v>145534.65870958084</v>
      </c>
      <c r="L6498">
        <f>_xlfn.BINOM.INV(BinomTrials,_xlfn.GAMMA.INV(Table3[[#This Row],[RV gamma]],GammaShape2,GammaRate2)/BinomTrials,Table3[[#This Row],[RV binom]])</f>
        <v>2</v>
      </c>
      <c r="M6498" s="1">
        <f>Table3[[#This Row],[Risk 2 simulated occurences]]*_xlfn.LOGNORM.INV(Table3[[#This Row],[RV lognorm]],(LN(ImpLow2)+LN(ImpUp2))/2,(LN(ImpUp2)-LN(ImpLow2))/3.29)</f>
        <v>9702310.5806387272</v>
      </c>
    </row>
    <row r="6499" spans="7:13">
      <c r="G6499">
        <v>0.12571363762287127</v>
      </c>
      <c r="H6499">
        <v>0.77523743443900595</v>
      </c>
      <c r="I6499">
        <v>0.4247612312551407</v>
      </c>
      <c r="J6499">
        <f>_xlfn.BINOM.INV(BinomTrials,_xlfn.GAMMA.INV(Table3[[#This Row],[RV gamma]],GammaShape1,GammaRate1)/BinomTrials,Table3[[#This Row],[RV binom]])</f>
        <v>1</v>
      </c>
      <c r="K6499" s="1">
        <f>Table3[[#This Row],[Risk 1 Simulated occurences]]*_xlfn.LOGNORM.INV(Table3[[#This Row],[RV lognorm]],(LN(ImpLow1)+LN(ImpUp1))/2,(LN(ImpUp1)-LN(ImpLow1))/3.29)</f>
        <v>27690.575779478429</v>
      </c>
      <c r="L6499">
        <f>_xlfn.BINOM.INV(BinomTrials,_xlfn.GAMMA.INV(Table3[[#This Row],[RV gamma]],GammaShape2,GammaRate2)/BinomTrials,Table3[[#This Row],[RV binom]])</f>
        <v>0</v>
      </c>
      <c r="M6499" s="1">
        <f>Table3[[#This Row],[Risk 2 simulated occurences]]*_xlfn.LOGNORM.INV(Table3[[#This Row],[RV lognorm]],(LN(ImpLow2)+LN(ImpUp2))/2,(LN(ImpUp2)-LN(ImpLow2))/3.29)</f>
        <v>0</v>
      </c>
    </row>
    <row r="6500" spans="7:13">
      <c r="G6500">
        <v>0.86910752759739174</v>
      </c>
      <c r="H6500">
        <v>0.4155606163738112</v>
      </c>
      <c r="I6500">
        <v>0.96201370515023066</v>
      </c>
      <c r="J6500">
        <f>_xlfn.BINOM.INV(BinomTrials,_xlfn.GAMMA.INV(Table3[[#This Row],[RV gamma]],GammaShape1,GammaRate1)/BinomTrials,Table3[[#This Row],[RV binom]])</f>
        <v>0</v>
      </c>
      <c r="K6500" s="1">
        <f>Table3[[#This Row],[Risk 1 Simulated occurences]]*_xlfn.LOGNORM.INV(Table3[[#This Row],[RV lognorm]],(LN(ImpLow1)+LN(ImpUp1))/2,(LN(ImpUp1)-LN(ImpLow1))/3.29)</f>
        <v>0</v>
      </c>
      <c r="L6500">
        <f>_xlfn.BINOM.INV(BinomTrials,_xlfn.GAMMA.INV(Table3[[#This Row],[RV gamma]],GammaShape2,GammaRate2)/BinomTrials,Table3[[#This Row],[RV binom]])</f>
        <v>0</v>
      </c>
      <c r="M6500" s="1">
        <f>Table3[[#This Row],[Risk 2 simulated occurences]]*_xlfn.LOGNORM.INV(Table3[[#This Row],[RV lognorm]],(LN(ImpLow2)+LN(ImpUp2))/2,(LN(ImpUp2)-LN(ImpLow2))/3.29)</f>
        <v>0</v>
      </c>
    </row>
    <row r="6501" spans="7:13">
      <c r="G6501">
        <v>9.0216329363275477E-2</v>
      </c>
      <c r="H6501">
        <v>0.32727939464490835</v>
      </c>
      <c r="I6501">
        <v>0.5643424599265412</v>
      </c>
      <c r="J6501">
        <f>_xlfn.BINOM.INV(BinomTrials,_xlfn.GAMMA.INV(Table3[[#This Row],[RV gamma]],GammaShape1,GammaRate1)/BinomTrials,Table3[[#This Row],[RV binom]])</f>
        <v>0</v>
      </c>
      <c r="K6501" s="1">
        <f>Table3[[#This Row],[Risk 1 Simulated occurences]]*_xlfn.LOGNORM.INV(Table3[[#This Row],[RV lognorm]],(LN(ImpLow1)+LN(ImpUp1))/2,(LN(ImpUp1)-LN(ImpLow1))/3.29)</f>
        <v>0</v>
      </c>
      <c r="L6501">
        <f>_xlfn.BINOM.INV(BinomTrials,_xlfn.GAMMA.INV(Table3[[#This Row],[RV gamma]],GammaShape2,GammaRate2)/BinomTrials,Table3[[#This Row],[RV binom]])</f>
        <v>0</v>
      </c>
      <c r="M6501" s="1">
        <f>Table3[[#This Row],[Risk 2 simulated occurences]]*_xlfn.LOGNORM.INV(Table3[[#This Row],[RV lognorm]],(LN(ImpLow2)+LN(ImpUp2))/2,(LN(ImpUp2)-LN(ImpLow2))/3.29)</f>
        <v>0</v>
      </c>
    </row>
    <row r="6502" spans="7:13">
      <c r="G6502">
        <v>0.26584760857086981</v>
      </c>
      <c r="H6502">
        <v>0.58478579697422017</v>
      </c>
      <c r="I6502">
        <v>0.90372398537757059</v>
      </c>
      <c r="J6502">
        <f>_xlfn.BINOM.INV(BinomTrials,_xlfn.GAMMA.INV(Table3[[#This Row],[RV gamma]],GammaShape1,GammaRate1)/BinomTrials,Table3[[#This Row],[RV binom]])</f>
        <v>0</v>
      </c>
      <c r="K6502" s="1">
        <f>Table3[[#This Row],[Risk 1 Simulated occurences]]*_xlfn.LOGNORM.INV(Table3[[#This Row],[RV lognorm]],(LN(ImpLow1)+LN(ImpUp1))/2,(LN(ImpUp1)-LN(ImpLow1))/3.29)</f>
        <v>0</v>
      </c>
      <c r="L6502">
        <f>_xlfn.BINOM.INV(BinomTrials,_xlfn.GAMMA.INV(Table3[[#This Row],[RV gamma]],GammaShape2,GammaRate2)/BinomTrials,Table3[[#This Row],[RV binom]])</f>
        <v>0</v>
      </c>
      <c r="M6502" s="1">
        <f>Table3[[#This Row],[Risk 2 simulated occurences]]*_xlfn.LOGNORM.INV(Table3[[#This Row],[RV lognorm]],(LN(ImpLow2)+LN(ImpUp2))/2,(LN(ImpUp2)-LN(ImpLow2))/3.29)</f>
        <v>0</v>
      </c>
    </row>
    <row r="6503" spans="7:13">
      <c r="G6503">
        <v>0.10075725060922897</v>
      </c>
      <c r="H6503">
        <v>0.49488974571921385</v>
      </c>
      <c r="I6503">
        <v>0.88902224082919878</v>
      </c>
      <c r="J6503">
        <f>_xlfn.BINOM.INV(BinomTrials,_xlfn.GAMMA.INV(Table3[[#This Row],[RV gamma]],GammaShape1,GammaRate1)/BinomTrials,Table3[[#This Row],[RV binom]])</f>
        <v>0</v>
      </c>
      <c r="K6503" s="1">
        <f>Table3[[#This Row],[Risk 1 Simulated occurences]]*_xlfn.LOGNORM.INV(Table3[[#This Row],[RV lognorm]],(LN(ImpLow1)+LN(ImpUp1))/2,(LN(ImpUp1)-LN(ImpLow1))/3.29)</f>
        <v>0</v>
      </c>
      <c r="L6503">
        <f>_xlfn.BINOM.INV(BinomTrials,_xlfn.GAMMA.INV(Table3[[#This Row],[RV gamma]],GammaShape2,GammaRate2)/BinomTrials,Table3[[#This Row],[RV binom]])</f>
        <v>0</v>
      </c>
      <c r="M6503" s="1">
        <f>Table3[[#This Row],[Risk 2 simulated occurences]]*_xlfn.LOGNORM.INV(Table3[[#This Row],[RV lognorm]],(LN(ImpLow2)+LN(ImpUp2))/2,(LN(ImpUp2)-LN(ImpLow2))/3.29)</f>
        <v>0</v>
      </c>
    </row>
    <row r="6504" spans="7:13">
      <c r="G6504">
        <v>0.42711098931129604</v>
      </c>
      <c r="H6504">
        <v>0.61195630282720381</v>
      </c>
      <c r="I6504">
        <v>0.79680161634311153</v>
      </c>
      <c r="J6504">
        <f>_xlfn.BINOM.INV(BinomTrials,_xlfn.GAMMA.INV(Table3[[#This Row],[RV gamma]],GammaShape1,GammaRate1)/BinomTrials,Table3[[#This Row],[RV binom]])</f>
        <v>0</v>
      </c>
      <c r="K6504" s="1">
        <f>Table3[[#This Row],[Risk 1 Simulated occurences]]*_xlfn.LOGNORM.INV(Table3[[#This Row],[RV lognorm]],(LN(ImpLow1)+LN(ImpUp1))/2,(LN(ImpUp1)-LN(ImpLow1))/3.29)</f>
        <v>0</v>
      </c>
      <c r="L6504">
        <f>_xlfn.BINOM.INV(BinomTrials,_xlfn.GAMMA.INV(Table3[[#This Row],[RV gamma]],GammaShape2,GammaRate2)/BinomTrials,Table3[[#This Row],[RV binom]])</f>
        <v>0</v>
      </c>
      <c r="M6504" s="1">
        <f>Table3[[#This Row],[Risk 2 simulated occurences]]*_xlfn.LOGNORM.INV(Table3[[#This Row],[RV lognorm]],(LN(ImpLow2)+LN(ImpUp2))/2,(LN(ImpUp2)-LN(ImpLow2))/3.29)</f>
        <v>0</v>
      </c>
    </row>
    <row r="6505" spans="7:13">
      <c r="G6505">
        <v>0.4543973549522447</v>
      </c>
      <c r="H6505">
        <v>0.14958161681405344</v>
      </c>
      <c r="I6505">
        <v>0.84476587867586217</v>
      </c>
      <c r="J6505">
        <f>_xlfn.BINOM.INV(BinomTrials,_xlfn.GAMMA.INV(Table3[[#This Row],[RV gamma]],GammaShape1,GammaRate1)/BinomTrials,Table3[[#This Row],[RV binom]])</f>
        <v>0</v>
      </c>
      <c r="K6505" s="1">
        <f>Table3[[#This Row],[Risk 1 Simulated occurences]]*_xlfn.LOGNORM.INV(Table3[[#This Row],[RV lognorm]],(LN(ImpLow1)+LN(ImpUp1))/2,(LN(ImpUp1)-LN(ImpLow1))/3.29)</f>
        <v>0</v>
      </c>
      <c r="L6505">
        <f>_xlfn.BINOM.INV(BinomTrials,_xlfn.GAMMA.INV(Table3[[#This Row],[RV gamma]],GammaShape2,GammaRate2)/BinomTrials,Table3[[#This Row],[RV binom]])</f>
        <v>0</v>
      </c>
      <c r="M6505" s="1">
        <f>Table3[[#This Row],[Risk 2 simulated occurences]]*_xlfn.LOGNORM.INV(Table3[[#This Row],[RV lognorm]],(LN(ImpLow2)+LN(ImpUp2))/2,(LN(ImpUp2)-LN(ImpLow2))/3.29)</f>
        <v>0</v>
      </c>
    </row>
    <row r="6506" spans="7:13">
      <c r="G6506">
        <v>5.6344682376992278E-2</v>
      </c>
      <c r="H6506">
        <v>1.8233793796148985E-2</v>
      </c>
      <c r="I6506">
        <v>0.98012290521530565</v>
      </c>
      <c r="J6506">
        <f>_xlfn.BINOM.INV(BinomTrials,_xlfn.GAMMA.INV(Table3[[#This Row],[RV gamma]],GammaShape1,GammaRate1)/BinomTrials,Table3[[#This Row],[RV binom]])</f>
        <v>0</v>
      </c>
      <c r="K6506" s="1">
        <f>Table3[[#This Row],[Risk 1 Simulated occurences]]*_xlfn.LOGNORM.INV(Table3[[#This Row],[RV lognorm]],(LN(ImpLow1)+LN(ImpUp1))/2,(LN(ImpUp1)-LN(ImpLow1))/3.29)</f>
        <v>0</v>
      </c>
      <c r="L6506">
        <f>_xlfn.BINOM.INV(BinomTrials,_xlfn.GAMMA.INV(Table3[[#This Row],[RV gamma]],GammaShape2,GammaRate2)/BinomTrials,Table3[[#This Row],[RV binom]])</f>
        <v>0</v>
      </c>
      <c r="M6506" s="1">
        <f>Table3[[#This Row],[Risk 2 simulated occurences]]*_xlfn.LOGNORM.INV(Table3[[#This Row],[RV lognorm]],(LN(ImpLow2)+LN(ImpUp2))/2,(LN(ImpUp2)-LN(ImpLow2))/3.29)</f>
        <v>0</v>
      </c>
    </row>
    <row r="6507" spans="7:13">
      <c r="G6507">
        <v>0.98507671010916897</v>
      </c>
      <c r="H6507">
        <v>0.45537233187601545</v>
      </c>
      <c r="I6507">
        <v>0.92566795364286192</v>
      </c>
      <c r="J6507">
        <f>_xlfn.BINOM.INV(BinomTrials,_xlfn.GAMMA.INV(Table3[[#This Row],[RV gamma]],GammaShape1,GammaRate1)/BinomTrials,Table3[[#This Row],[RV binom]])</f>
        <v>0</v>
      </c>
      <c r="K6507" s="1">
        <f>Table3[[#This Row],[Risk 1 Simulated occurences]]*_xlfn.LOGNORM.INV(Table3[[#This Row],[RV lognorm]],(LN(ImpLow1)+LN(ImpUp1))/2,(LN(ImpUp1)-LN(ImpLow1))/3.29)</f>
        <v>0</v>
      </c>
      <c r="L6507">
        <f>_xlfn.BINOM.INV(BinomTrials,_xlfn.GAMMA.INV(Table3[[#This Row],[RV gamma]],GammaShape2,GammaRate2)/BinomTrials,Table3[[#This Row],[RV binom]])</f>
        <v>0</v>
      </c>
      <c r="M6507" s="1">
        <f>Table3[[#This Row],[Risk 2 simulated occurences]]*_xlfn.LOGNORM.INV(Table3[[#This Row],[RV lognorm]],(LN(ImpLow2)+LN(ImpUp2))/2,(LN(ImpUp2)-LN(ImpLow2))/3.29)</f>
        <v>0</v>
      </c>
    </row>
    <row r="6508" spans="7:13">
      <c r="G6508">
        <v>0.18426680480328705</v>
      </c>
      <c r="H6508">
        <v>0.44278184019158678</v>
      </c>
      <c r="I6508">
        <v>0.70129687557988651</v>
      </c>
      <c r="J6508">
        <f>_xlfn.BINOM.INV(BinomTrials,_xlfn.GAMMA.INV(Table3[[#This Row],[RV gamma]],GammaShape1,GammaRate1)/BinomTrials,Table3[[#This Row],[RV binom]])</f>
        <v>0</v>
      </c>
      <c r="K6508" s="1">
        <f>Table3[[#This Row],[Risk 1 Simulated occurences]]*_xlfn.LOGNORM.INV(Table3[[#This Row],[RV lognorm]],(LN(ImpLow1)+LN(ImpUp1))/2,(LN(ImpUp1)-LN(ImpLow1))/3.29)</f>
        <v>0</v>
      </c>
      <c r="L6508">
        <f>_xlfn.BINOM.INV(BinomTrials,_xlfn.GAMMA.INV(Table3[[#This Row],[RV gamma]],GammaShape2,GammaRate2)/BinomTrials,Table3[[#This Row],[RV binom]])</f>
        <v>0</v>
      </c>
      <c r="M6508" s="1">
        <f>Table3[[#This Row],[Risk 2 simulated occurences]]*_xlfn.LOGNORM.INV(Table3[[#This Row],[RV lognorm]],(LN(ImpLow2)+LN(ImpUp2))/2,(LN(ImpUp2)-LN(ImpLow2))/3.29)</f>
        <v>0</v>
      </c>
    </row>
    <row r="6509" spans="7:13">
      <c r="G6509">
        <v>0.97218832884551409</v>
      </c>
      <c r="H6509">
        <v>0.83438809999934771</v>
      </c>
      <c r="I6509">
        <v>0.69658787115318133</v>
      </c>
      <c r="J6509">
        <f>_xlfn.BINOM.INV(BinomTrials,_xlfn.GAMMA.INV(Table3[[#This Row],[RV gamma]],GammaShape1,GammaRate1)/BinomTrials,Table3[[#This Row],[RV binom]])</f>
        <v>1</v>
      </c>
      <c r="K6509" s="1">
        <f>Table3[[#This Row],[Risk 1 Simulated occurences]]*_xlfn.LOGNORM.INV(Table3[[#This Row],[RV lognorm]],(LN(ImpLow1)+LN(ImpUp1))/2,(LN(ImpUp1)-LN(ImpLow1))/3.29)</f>
        <v>45333.263702559809</v>
      </c>
      <c r="L6509">
        <f>_xlfn.BINOM.INV(BinomTrials,_xlfn.GAMMA.INV(Table3[[#This Row],[RV gamma]],GammaShape2,GammaRate2)/BinomTrials,Table3[[#This Row],[RV binom]])</f>
        <v>1</v>
      </c>
      <c r="M6509" s="1">
        <f>Table3[[#This Row],[Risk 2 simulated occurences]]*_xlfn.LOGNORM.INV(Table3[[#This Row],[RV lognorm]],(LN(ImpLow2)+LN(ImpUp2))/2,(LN(ImpUp2)-LN(ImpLow2))/3.29)</f>
        <v>4533326.3702559825</v>
      </c>
    </row>
    <row r="6510" spans="7:13">
      <c r="G6510">
        <v>0.5692429065561122</v>
      </c>
      <c r="H6510">
        <v>0.5607966890376046</v>
      </c>
      <c r="I6510">
        <v>0.552350471519097</v>
      </c>
      <c r="J6510">
        <f>_xlfn.BINOM.INV(BinomTrials,_xlfn.GAMMA.INV(Table3[[#This Row],[RV gamma]],GammaShape1,GammaRate1)/BinomTrials,Table3[[#This Row],[RV binom]])</f>
        <v>0</v>
      </c>
      <c r="K6510" s="1">
        <f>Table3[[#This Row],[Risk 1 Simulated occurences]]*_xlfn.LOGNORM.INV(Table3[[#This Row],[RV lognorm]],(LN(ImpLow1)+LN(ImpUp1))/2,(LN(ImpUp1)-LN(ImpLow1))/3.29)</f>
        <v>0</v>
      </c>
      <c r="L6510">
        <f>_xlfn.BINOM.INV(BinomTrials,_xlfn.GAMMA.INV(Table3[[#This Row],[RV gamma]],GammaShape2,GammaRate2)/BinomTrials,Table3[[#This Row],[RV binom]])</f>
        <v>0</v>
      </c>
      <c r="M6510" s="1">
        <f>Table3[[#This Row],[Risk 2 simulated occurences]]*_xlfn.LOGNORM.INV(Table3[[#This Row],[RV lognorm]],(LN(ImpLow2)+LN(ImpUp2))/2,(LN(ImpUp2)-LN(ImpLow2))/3.29)</f>
        <v>0</v>
      </c>
    </row>
    <row r="6511" spans="7:13">
      <c r="G6511">
        <v>0.26553048857745271</v>
      </c>
      <c r="H6511">
        <v>0.30995265502014785</v>
      </c>
      <c r="I6511">
        <v>0.35437482146284299</v>
      </c>
      <c r="J6511">
        <f>_xlfn.BINOM.INV(BinomTrials,_xlfn.GAMMA.INV(Table3[[#This Row],[RV gamma]],GammaShape1,GammaRate1)/BinomTrials,Table3[[#This Row],[RV binom]])</f>
        <v>0</v>
      </c>
      <c r="K6511" s="1">
        <f>Table3[[#This Row],[Risk 1 Simulated occurences]]*_xlfn.LOGNORM.INV(Table3[[#This Row],[RV lognorm]],(LN(ImpLow1)+LN(ImpUp1))/2,(LN(ImpUp1)-LN(ImpLow1))/3.29)</f>
        <v>0</v>
      </c>
      <c r="L6511">
        <f>_xlfn.BINOM.INV(BinomTrials,_xlfn.GAMMA.INV(Table3[[#This Row],[RV gamma]],GammaShape2,GammaRate2)/BinomTrials,Table3[[#This Row],[RV binom]])</f>
        <v>0</v>
      </c>
      <c r="M6511" s="1">
        <f>Table3[[#This Row],[Risk 2 simulated occurences]]*_xlfn.LOGNORM.INV(Table3[[#This Row],[RV lognorm]],(LN(ImpLow2)+LN(ImpUp2))/2,(LN(ImpUp2)-LN(ImpLow2))/3.29)</f>
        <v>0</v>
      </c>
    </row>
    <row r="6512" spans="7:13">
      <c r="G6512">
        <v>0.77092152124779367</v>
      </c>
      <c r="H6512">
        <v>0.37427292362520143</v>
      </c>
      <c r="I6512">
        <v>0.97762432600260918</v>
      </c>
      <c r="J6512">
        <f>_xlfn.BINOM.INV(BinomTrials,_xlfn.GAMMA.INV(Table3[[#This Row],[RV gamma]],GammaShape1,GammaRate1)/BinomTrials,Table3[[#This Row],[RV binom]])</f>
        <v>0</v>
      </c>
      <c r="K6512" s="1">
        <f>Table3[[#This Row],[Risk 1 Simulated occurences]]*_xlfn.LOGNORM.INV(Table3[[#This Row],[RV lognorm]],(LN(ImpLow1)+LN(ImpUp1))/2,(LN(ImpUp1)-LN(ImpLow1))/3.29)</f>
        <v>0</v>
      </c>
      <c r="L6512">
        <f>_xlfn.BINOM.INV(BinomTrials,_xlfn.GAMMA.INV(Table3[[#This Row],[RV gamma]],GammaShape2,GammaRate2)/BinomTrials,Table3[[#This Row],[RV binom]])</f>
        <v>0</v>
      </c>
      <c r="M6512" s="1">
        <f>Table3[[#This Row],[Risk 2 simulated occurences]]*_xlfn.LOGNORM.INV(Table3[[#This Row],[RV lognorm]],(LN(ImpLow2)+LN(ImpUp2))/2,(LN(ImpUp2)-LN(ImpLow2))/3.29)</f>
        <v>0</v>
      </c>
    </row>
    <row r="6513" spans="7:13">
      <c r="G6513">
        <v>0.87800761166867225</v>
      </c>
      <c r="H6513">
        <v>0.40502736876021483</v>
      </c>
      <c r="I6513">
        <v>0.93204712585175742</v>
      </c>
      <c r="J6513">
        <f>_xlfn.BINOM.INV(BinomTrials,_xlfn.GAMMA.INV(Table3[[#This Row],[RV gamma]],GammaShape1,GammaRate1)/BinomTrials,Table3[[#This Row],[RV binom]])</f>
        <v>0</v>
      </c>
      <c r="K6513" s="1">
        <f>Table3[[#This Row],[Risk 1 Simulated occurences]]*_xlfn.LOGNORM.INV(Table3[[#This Row],[RV lognorm]],(LN(ImpLow1)+LN(ImpUp1))/2,(LN(ImpUp1)-LN(ImpLow1))/3.29)</f>
        <v>0</v>
      </c>
      <c r="L6513">
        <f>_xlfn.BINOM.INV(BinomTrials,_xlfn.GAMMA.INV(Table3[[#This Row],[RV gamma]],GammaShape2,GammaRate2)/BinomTrials,Table3[[#This Row],[RV binom]])</f>
        <v>0</v>
      </c>
      <c r="M6513" s="1">
        <f>Table3[[#This Row],[Risk 2 simulated occurences]]*_xlfn.LOGNORM.INV(Table3[[#This Row],[RV lognorm]],(LN(ImpLow2)+LN(ImpUp2))/2,(LN(ImpUp2)-LN(ImpLow2))/3.29)</f>
        <v>0</v>
      </c>
    </row>
    <row r="6514" spans="7:13">
      <c r="G6514">
        <v>0.67392931537419987</v>
      </c>
      <c r="H6514">
        <v>0.29498675293055676</v>
      </c>
      <c r="I6514">
        <v>0.91604419048691366</v>
      </c>
      <c r="J6514">
        <f>_xlfn.BINOM.INV(BinomTrials,_xlfn.GAMMA.INV(Table3[[#This Row],[RV gamma]],GammaShape1,GammaRate1)/BinomTrials,Table3[[#This Row],[RV binom]])</f>
        <v>0</v>
      </c>
      <c r="K6514" s="1">
        <f>Table3[[#This Row],[Risk 1 Simulated occurences]]*_xlfn.LOGNORM.INV(Table3[[#This Row],[RV lognorm]],(LN(ImpLow1)+LN(ImpUp1))/2,(LN(ImpUp1)-LN(ImpLow1))/3.29)</f>
        <v>0</v>
      </c>
      <c r="L6514">
        <f>_xlfn.BINOM.INV(BinomTrials,_xlfn.GAMMA.INV(Table3[[#This Row],[RV gamma]],GammaShape2,GammaRate2)/BinomTrials,Table3[[#This Row],[RV binom]])</f>
        <v>0</v>
      </c>
      <c r="M6514" s="1">
        <f>Table3[[#This Row],[Risk 2 simulated occurences]]*_xlfn.LOGNORM.INV(Table3[[#This Row],[RV lognorm]],(LN(ImpLow2)+LN(ImpUp2))/2,(LN(ImpUp2)-LN(ImpLow2))/3.29)</f>
        <v>0</v>
      </c>
    </row>
    <row r="6515" spans="7:13">
      <c r="G6515">
        <v>0.73000349417794663</v>
      </c>
      <c r="H6515">
        <v>0.84235650386771022</v>
      </c>
      <c r="I6515">
        <v>0.95470951355747391</v>
      </c>
      <c r="J6515">
        <f>_xlfn.BINOM.INV(BinomTrials,_xlfn.GAMMA.INV(Table3[[#This Row],[RV gamma]],GammaShape1,GammaRate1)/BinomTrials,Table3[[#This Row],[RV binom]])</f>
        <v>1</v>
      </c>
      <c r="K6515" s="1">
        <f>Table3[[#This Row],[Risk 1 Simulated occurences]]*_xlfn.LOGNORM.INV(Table3[[#This Row],[RV lognorm]],(LN(ImpLow1)+LN(ImpUp1))/2,(LN(ImpUp1)-LN(ImpLow1))/3.29)</f>
        <v>103368.77381678994</v>
      </c>
      <c r="L6515">
        <f>_xlfn.BINOM.INV(BinomTrials,_xlfn.GAMMA.INV(Table3[[#This Row],[RV gamma]],GammaShape2,GammaRate2)/BinomTrials,Table3[[#This Row],[RV binom]])</f>
        <v>1</v>
      </c>
      <c r="M6515" s="1">
        <f>Table3[[#This Row],[Risk 2 simulated occurences]]*_xlfn.LOGNORM.INV(Table3[[#This Row],[RV lognorm]],(LN(ImpLow2)+LN(ImpUp2))/2,(LN(ImpUp2)-LN(ImpLow2))/3.29)</f>
        <v>10336877.381678997</v>
      </c>
    </row>
    <row r="6516" spans="7:13">
      <c r="G6516">
        <v>0.16872664874825935</v>
      </c>
      <c r="H6516">
        <v>0.48576050460606834</v>
      </c>
      <c r="I6516">
        <v>0.80279436046387742</v>
      </c>
      <c r="J6516">
        <f>_xlfn.BINOM.INV(BinomTrials,_xlfn.GAMMA.INV(Table3[[#This Row],[RV gamma]],GammaShape1,GammaRate1)/BinomTrials,Table3[[#This Row],[RV binom]])</f>
        <v>0</v>
      </c>
      <c r="K6516" s="1">
        <f>Table3[[#This Row],[Risk 1 Simulated occurences]]*_xlfn.LOGNORM.INV(Table3[[#This Row],[RV lognorm]],(LN(ImpLow1)+LN(ImpUp1))/2,(LN(ImpUp1)-LN(ImpLow1))/3.29)</f>
        <v>0</v>
      </c>
      <c r="L6516">
        <f>_xlfn.BINOM.INV(BinomTrials,_xlfn.GAMMA.INV(Table3[[#This Row],[RV gamma]],GammaShape2,GammaRate2)/BinomTrials,Table3[[#This Row],[RV binom]])</f>
        <v>0</v>
      </c>
      <c r="M6516" s="1">
        <f>Table3[[#This Row],[Risk 2 simulated occurences]]*_xlfn.LOGNORM.INV(Table3[[#This Row],[RV lognorm]],(LN(ImpLow2)+LN(ImpUp2))/2,(LN(ImpUp2)-LN(ImpLow2))/3.29)</f>
        <v>0</v>
      </c>
    </row>
    <row r="6517" spans="7:13">
      <c r="G6517">
        <v>0.78878551199510016</v>
      </c>
      <c r="H6517">
        <v>0.17680091419108254</v>
      </c>
      <c r="I6517">
        <v>0.56481631638706487</v>
      </c>
      <c r="J6517">
        <f>_xlfn.BINOM.INV(BinomTrials,_xlfn.GAMMA.INV(Table3[[#This Row],[RV gamma]],GammaShape1,GammaRate1)/BinomTrials,Table3[[#This Row],[RV binom]])</f>
        <v>0</v>
      </c>
      <c r="K6517" s="1">
        <f>Table3[[#This Row],[Risk 1 Simulated occurences]]*_xlfn.LOGNORM.INV(Table3[[#This Row],[RV lognorm]],(LN(ImpLow1)+LN(ImpUp1))/2,(LN(ImpUp1)-LN(ImpLow1))/3.29)</f>
        <v>0</v>
      </c>
      <c r="L6517">
        <f>_xlfn.BINOM.INV(BinomTrials,_xlfn.GAMMA.INV(Table3[[#This Row],[RV gamma]],GammaShape2,GammaRate2)/BinomTrials,Table3[[#This Row],[RV binom]])</f>
        <v>0</v>
      </c>
      <c r="M6517" s="1">
        <f>Table3[[#This Row],[Risk 2 simulated occurences]]*_xlfn.LOGNORM.INV(Table3[[#This Row],[RV lognorm]],(LN(ImpLow2)+LN(ImpUp2))/2,(LN(ImpUp2)-LN(ImpLow2))/3.29)</f>
        <v>0</v>
      </c>
    </row>
    <row r="6518" spans="7:13">
      <c r="G6518">
        <v>0.11810010164887649</v>
      </c>
      <c r="H6518">
        <v>0.49296480952434468</v>
      </c>
      <c r="I6518">
        <v>0.86782951739981284</v>
      </c>
      <c r="J6518">
        <f>_xlfn.BINOM.INV(BinomTrials,_xlfn.GAMMA.INV(Table3[[#This Row],[RV gamma]],GammaShape1,GammaRate1)/BinomTrials,Table3[[#This Row],[RV binom]])</f>
        <v>0</v>
      </c>
      <c r="K6518" s="1">
        <f>Table3[[#This Row],[Risk 1 Simulated occurences]]*_xlfn.LOGNORM.INV(Table3[[#This Row],[RV lognorm]],(LN(ImpLow1)+LN(ImpUp1))/2,(LN(ImpUp1)-LN(ImpLow1))/3.29)</f>
        <v>0</v>
      </c>
      <c r="L6518">
        <f>_xlfn.BINOM.INV(BinomTrials,_xlfn.GAMMA.INV(Table3[[#This Row],[RV gamma]],GammaShape2,GammaRate2)/BinomTrials,Table3[[#This Row],[RV binom]])</f>
        <v>0</v>
      </c>
      <c r="M6518" s="1">
        <f>Table3[[#This Row],[Risk 2 simulated occurences]]*_xlfn.LOGNORM.INV(Table3[[#This Row],[RV lognorm]],(LN(ImpLow2)+LN(ImpUp2))/2,(LN(ImpUp2)-LN(ImpLow2))/3.29)</f>
        <v>0</v>
      </c>
    </row>
    <row r="6519" spans="7:13">
      <c r="G6519">
        <v>0.90840841266718153</v>
      </c>
      <c r="H6519">
        <v>0.25955367566065568</v>
      </c>
      <c r="I6519">
        <v>0.61069893865412983</v>
      </c>
      <c r="J6519">
        <f>_xlfn.BINOM.INV(BinomTrials,_xlfn.GAMMA.INV(Table3[[#This Row],[RV gamma]],GammaShape1,GammaRate1)/BinomTrials,Table3[[#This Row],[RV binom]])</f>
        <v>0</v>
      </c>
      <c r="K6519" s="1">
        <f>Table3[[#This Row],[Risk 1 Simulated occurences]]*_xlfn.LOGNORM.INV(Table3[[#This Row],[RV lognorm]],(LN(ImpLow1)+LN(ImpUp1))/2,(LN(ImpUp1)-LN(ImpLow1))/3.29)</f>
        <v>0</v>
      </c>
      <c r="L6519">
        <f>_xlfn.BINOM.INV(BinomTrials,_xlfn.GAMMA.INV(Table3[[#This Row],[RV gamma]],GammaShape2,GammaRate2)/BinomTrials,Table3[[#This Row],[RV binom]])</f>
        <v>0</v>
      </c>
      <c r="M6519" s="1">
        <f>Table3[[#This Row],[Risk 2 simulated occurences]]*_xlfn.LOGNORM.INV(Table3[[#This Row],[RV lognorm]],(LN(ImpLow2)+LN(ImpUp2))/2,(LN(ImpUp2)-LN(ImpLow2))/3.29)</f>
        <v>0</v>
      </c>
    </row>
    <row r="6520" spans="7:13">
      <c r="G6520">
        <v>0.62019169732005885</v>
      </c>
      <c r="H6520">
        <v>0.31862682864005998</v>
      </c>
      <c r="I6520">
        <v>1.7061959960061109E-2</v>
      </c>
      <c r="J6520">
        <f>_xlfn.BINOM.INV(BinomTrials,_xlfn.GAMMA.INV(Table3[[#This Row],[RV gamma]],GammaShape1,GammaRate1)/BinomTrials,Table3[[#This Row],[RV binom]])</f>
        <v>0</v>
      </c>
      <c r="K6520" s="1">
        <f>Table3[[#This Row],[Risk 1 Simulated occurences]]*_xlfn.LOGNORM.INV(Table3[[#This Row],[RV lognorm]],(LN(ImpLow1)+LN(ImpUp1))/2,(LN(ImpUp1)-LN(ImpLow1))/3.29)</f>
        <v>0</v>
      </c>
      <c r="L6520">
        <f>_xlfn.BINOM.INV(BinomTrials,_xlfn.GAMMA.INV(Table3[[#This Row],[RV gamma]],GammaShape2,GammaRate2)/BinomTrials,Table3[[#This Row],[RV binom]])</f>
        <v>0</v>
      </c>
      <c r="M6520" s="1">
        <f>Table3[[#This Row],[Risk 2 simulated occurences]]*_xlfn.LOGNORM.INV(Table3[[#This Row],[RV lognorm]],(LN(ImpLow2)+LN(ImpUp2))/2,(LN(ImpUp2)-LN(ImpLow2))/3.29)</f>
        <v>0</v>
      </c>
    </row>
    <row r="6521" spans="7:13">
      <c r="G6521">
        <v>0.56185685822826659</v>
      </c>
      <c r="H6521">
        <v>0.16110895348764442</v>
      </c>
      <c r="I6521">
        <v>0.76036104874702215</v>
      </c>
      <c r="J6521">
        <f>_xlfn.BINOM.INV(BinomTrials,_xlfn.GAMMA.INV(Table3[[#This Row],[RV gamma]],GammaShape1,GammaRate1)/BinomTrials,Table3[[#This Row],[RV binom]])</f>
        <v>0</v>
      </c>
      <c r="K6521" s="1">
        <f>Table3[[#This Row],[Risk 1 Simulated occurences]]*_xlfn.LOGNORM.INV(Table3[[#This Row],[RV lognorm]],(LN(ImpLow1)+LN(ImpUp1))/2,(LN(ImpUp1)-LN(ImpLow1))/3.29)</f>
        <v>0</v>
      </c>
      <c r="L6521">
        <f>_xlfn.BINOM.INV(BinomTrials,_xlfn.GAMMA.INV(Table3[[#This Row],[RV gamma]],GammaShape2,GammaRate2)/BinomTrials,Table3[[#This Row],[RV binom]])</f>
        <v>0</v>
      </c>
      <c r="M6521" s="1">
        <f>Table3[[#This Row],[Risk 2 simulated occurences]]*_xlfn.LOGNORM.INV(Table3[[#This Row],[RV lognorm]],(LN(ImpLow2)+LN(ImpUp2))/2,(LN(ImpUp2)-LN(ImpLow2))/3.29)</f>
        <v>0</v>
      </c>
    </row>
    <row r="6522" spans="7:13">
      <c r="G6522">
        <v>0.12821624247739849</v>
      </c>
      <c r="H6522">
        <v>0.75818126683970044</v>
      </c>
      <c r="I6522">
        <v>0.38814629120200234</v>
      </c>
      <c r="J6522">
        <f>_xlfn.BINOM.INV(BinomTrials,_xlfn.GAMMA.INV(Table3[[#This Row],[RV gamma]],GammaShape1,GammaRate1)/BinomTrials,Table3[[#This Row],[RV binom]])</f>
        <v>1</v>
      </c>
      <c r="K6522" s="1">
        <f>Table3[[#This Row],[Risk 1 Simulated occurences]]*_xlfn.LOGNORM.INV(Table3[[#This Row],[RV lognorm]],(LN(ImpLow1)+LN(ImpUp1))/2,(LN(ImpUp1)-LN(ImpLow1))/3.29)</f>
        <v>25919.766747963145</v>
      </c>
      <c r="L6522">
        <f>_xlfn.BINOM.INV(BinomTrials,_xlfn.GAMMA.INV(Table3[[#This Row],[RV gamma]],GammaShape2,GammaRate2)/BinomTrials,Table3[[#This Row],[RV binom]])</f>
        <v>0</v>
      </c>
      <c r="M6522" s="1">
        <f>Table3[[#This Row],[Risk 2 simulated occurences]]*_xlfn.LOGNORM.INV(Table3[[#This Row],[RV lognorm]],(LN(ImpLow2)+LN(ImpUp2))/2,(LN(ImpUp2)-LN(ImpLow2))/3.29)</f>
        <v>0</v>
      </c>
    </row>
    <row r="6523" spans="7:13">
      <c r="G6523">
        <v>0.93038731763623062</v>
      </c>
      <c r="H6523">
        <v>0.75255177484478419</v>
      </c>
      <c r="I6523">
        <v>0.57471623205333777</v>
      </c>
      <c r="J6523">
        <f>_xlfn.BINOM.INV(BinomTrials,_xlfn.GAMMA.INV(Table3[[#This Row],[RV gamma]],GammaShape1,GammaRate1)/BinomTrials,Table3[[#This Row],[RV binom]])</f>
        <v>1</v>
      </c>
      <c r="K6523" s="1">
        <f>Table3[[#This Row],[Risk 1 Simulated occurences]]*_xlfn.LOGNORM.INV(Table3[[#This Row],[RV lognorm]],(LN(ImpLow1)+LN(ImpUp1))/2,(LN(ImpUp1)-LN(ImpLow1))/3.29)</f>
        <v>36079.683361301621</v>
      </c>
      <c r="L6523">
        <f>_xlfn.BINOM.INV(BinomTrials,_xlfn.GAMMA.INV(Table3[[#This Row],[RV gamma]],GammaShape2,GammaRate2)/BinomTrials,Table3[[#This Row],[RV binom]])</f>
        <v>0</v>
      </c>
      <c r="M6523" s="1">
        <f>Table3[[#This Row],[Risk 2 simulated occurences]]*_xlfn.LOGNORM.INV(Table3[[#This Row],[RV lognorm]],(LN(ImpLow2)+LN(ImpUp2))/2,(LN(ImpUp2)-LN(ImpLow2))/3.29)</f>
        <v>0</v>
      </c>
    </row>
    <row r="6524" spans="7:13">
      <c r="G6524">
        <v>1.9647512128412495E-2</v>
      </c>
      <c r="H6524">
        <v>0.13767981628779313</v>
      </c>
      <c r="I6524">
        <v>0.25571212044717379</v>
      </c>
      <c r="J6524">
        <f>_xlfn.BINOM.INV(BinomTrials,_xlfn.GAMMA.INV(Table3[[#This Row],[RV gamma]],GammaShape1,GammaRate1)/BinomTrials,Table3[[#This Row],[RV binom]])</f>
        <v>0</v>
      </c>
      <c r="K6524" s="1">
        <f>Table3[[#This Row],[Risk 1 Simulated occurences]]*_xlfn.LOGNORM.INV(Table3[[#This Row],[RV lognorm]],(LN(ImpLow1)+LN(ImpUp1))/2,(LN(ImpUp1)-LN(ImpLow1))/3.29)</f>
        <v>0</v>
      </c>
      <c r="L6524">
        <f>_xlfn.BINOM.INV(BinomTrials,_xlfn.GAMMA.INV(Table3[[#This Row],[RV gamma]],GammaShape2,GammaRate2)/BinomTrials,Table3[[#This Row],[RV binom]])</f>
        <v>0</v>
      </c>
      <c r="M6524" s="1">
        <f>Table3[[#This Row],[Risk 2 simulated occurences]]*_xlfn.LOGNORM.INV(Table3[[#This Row],[RV lognorm]],(LN(ImpLow2)+LN(ImpUp2))/2,(LN(ImpUp2)-LN(ImpLow2))/3.29)</f>
        <v>0</v>
      </c>
    </row>
    <row r="6525" spans="7:13">
      <c r="G6525">
        <v>0.21573634222882629</v>
      </c>
      <c r="H6525">
        <v>0.98467234893919542</v>
      </c>
      <c r="I6525">
        <v>0.75360835564956463</v>
      </c>
      <c r="J6525">
        <f>_xlfn.BINOM.INV(BinomTrials,_xlfn.GAMMA.INV(Table3[[#This Row],[RV gamma]],GammaShape1,GammaRate1)/BinomTrials,Table3[[#This Row],[RV binom]])</f>
        <v>2</v>
      </c>
      <c r="K6525" s="1">
        <f>Table3[[#This Row],[Risk 1 Simulated occurences]]*_xlfn.LOGNORM.INV(Table3[[#This Row],[RV lognorm]],(LN(ImpLow1)+LN(ImpUp1))/2,(LN(ImpUp1)-LN(ImpLow1))/3.29)</f>
        <v>102213.15832012724</v>
      </c>
      <c r="L6525">
        <f>_xlfn.BINOM.INV(BinomTrials,_xlfn.GAMMA.INV(Table3[[#This Row],[RV gamma]],GammaShape2,GammaRate2)/BinomTrials,Table3[[#This Row],[RV binom]])</f>
        <v>1</v>
      </c>
      <c r="M6525" s="1">
        <f>Table3[[#This Row],[Risk 2 simulated occurences]]*_xlfn.LOGNORM.INV(Table3[[#This Row],[RV lognorm]],(LN(ImpLow2)+LN(ImpUp2))/2,(LN(ImpUp2)-LN(ImpLow2))/3.29)</f>
        <v>5110657.9160063732</v>
      </c>
    </row>
    <row r="6526" spans="7:13">
      <c r="G6526">
        <v>0.88070383988353607</v>
      </c>
      <c r="H6526">
        <v>0.38816862105772298</v>
      </c>
      <c r="I6526">
        <v>0.89563340223191001</v>
      </c>
      <c r="J6526">
        <f>_xlfn.BINOM.INV(BinomTrials,_xlfn.GAMMA.INV(Table3[[#This Row],[RV gamma]],GammaShape1,GammaRate1)/BinomTrials,Table3[[#This Row],[RV binom]])</f>
        <v>0</v>
      </c>
      <c r="K6526" s="1">
        <f>Table3[[#This Row],[Risk 1 Simulated occurences]]*_xlfn.LOGNORM.INV(Table3[[#This Row],[RV lognorm]],(LN(ImpLow1)+LN(ImpUp1))/2,(LN(ImpUp1)-LN(ImpLow1))/3.29)</f>
        <v>0</v>
      </c>
      <c r="L6526">
        <f>_xlfn.BINOM.INV(BinomTrials,_xlfn.GAMMA.INV(Table3[[#This Row],[RV gamma]],GammaShape2,GammaRate2)/BinomTrials,Table3[[#This Row],[RV binom]])</f>
        <v>0</v>
      </c>
      <c r="M6526" s="1">
        <f>Table3[[#This Row],[Risk 2 simulated occurences]]*_xlfn.LOGNORM.INV(Table3[[#This Row],[RV lognorm]],(LN(ImpLow2)+LN(ImpUp2))/2,(LN(ImpUp2)-LN(ImpLow2))/3.29)</f>
        <v>0</v>
      </c>
    </row>
    <row r="6527" spans="7:13">
      <c r="G6527">
        <v>0.98943692258998606</v>
      </c>
      <c r="H6527">
        <v>0.95001411715057404</v>
      </c>
      <c r="I6527">
        <v>0.91059131171116203</v>
      </c>
      <c r="J6527">
        <f>_xlfn.BINOM.INV(BinomTrials,_xlfn.GAMMA.INV(Table3[[#This Row],[RV gamma]],GammaShape1,GammaRate1)/BinomTrials,Table3[[#This Row],[RV binom]])</f>
        <v>2</v>
      </c>
      <c r="K6527" s="1">
        <f>Table3[[#This Row],[Risk 1 Simulated occurences]]*_xlfn.LOGNORM.INV(Table3[[#This Row],[RV lognorm]],(LN(ImpLow1)+LN(ImpUp1))/2,(LN(ImpUp1)-LN(ImpLow1))/3.29)</f>
        <v>162055.51327350026</v>
      </c>
      <c r="L6527">
        <f>_xlfn.BINOM.INV(BinomTrials,_xlfn.GAMMA.INV(Table3[[#This Row],[RV gamma]],GammaShape2,GammaRate2)/BinomTrials,Table3[[#This Row],[RV binom]])</f>
        <v>1</v>
      </c>
      <c r="M6527" s="1">
        <f>Table3[[#This Row],[Risk 2 simulated occurences]]*_xlfn.LOGNORM.INV(Table3[[#This Row],[RV lognorm]],(LN(ImpLow2)+LN(ImpUp2))/2,(LN(ImpUp2)-LN(ImpLow2))/3.29)</f>
        <v>8102775.6636750298</v>
      </c>
    </row>
    <row r="6528" spans="7:13">
      <c r="G6528">
        <v>0.46635796989610323</v>
      </c>
      <c r="H6528">
        <v>0.88726694969798758</v>
      </c>
      <c r="I6528">
        <v>0.30817592949987199</v>
      </c>
      <c r="J6528">
        <f>_xlfn.BINOM.INV(BinomTrials,_xlfn.GAMMA.INV(Table3[[#This Row],[RV gamma]],GammaShape1,GammaRate1)/BinomTrials,Table3[[#This Row],[RV binom]])</f>
        <v>1</v>
      </c>
      <c r="K6528" s="1">
        <f>Table3[[#This Row],[Risk 1 Simulated occurences]]*_xlfn.LOGNORM.INV(Table3[[#This Row],[RV lognorm]],(LN(ImpLow1)+LN(ImpUp1))/2,(LN(ImpUp1)-LN(ImpLow1))/3.29)</f>
        <v>22269.580947824834</v>
      </c>
      <c r="L6528">
        <f>_xlfn.BINOM.INV(BinomTrials,_xlfn.GAMMA.INV(Table3[[#This Row],[RV gamma]],GammaShape2,GammaRate2)/BinomTrials,Table3[[#This Row],[RV binom]])</f>
        <v>1</v>
      </c>
      <c r="M6528" s="1">
        <f>Table3[[#This Row],[Risk 2 simulated occurences]]*_xlfn.LOGNORM.INV(Table3[[#This Row],[RV lognorm]],(LN(ImpLow2)+LN(ImpUp2))/2,(LN(ImpUp2)-LN(ImpLow2))/3.29)</f>
        <v>2226958.0947824842</v>
      </c>
    </row>
    <row r="6529" spans="7:13">
      <c r="G6529">
        <v>7.8400043807178757E-2</v>
      </c>
      <c r="H6529">
        <v>0.29562357407790774</v>
      </c>
      <c r="I6529">
        <v>0.51284710434863678</v>
      </c>
      <c r="J6529">
        <f>_xlfn.BINOM.INV(BinomTrials,_xlfn.GAMMA.INV(Table3[[#This Row],[RV gamma]],GammaShape1,GammaRate1)/BinomTrials,Table3[[#This Row],[RV binom]])</f>
        <v>0</v>
      </c>
      <c r="K6529" s="1">
        <f>Table3[[#This Row],[Risk 1 Simulated occurences]]*_xlfn.LOGNORM.INV(Table3[[#This Row],[RV lognorm]],(LN(ImpLow1)+LN(ImpUp1))/2,(LN(ImpUp1)-LN(ImpLow1))/3.29)</f>
        <v>0</v>
      </c>
      <c r="L6529">
        <f>_xlfn.BINOM.INV(BinomTrials,_xlfn.GAMMA.INV(Table3[[#This Row],[RV gamma]],GammaShape2,GammaRate2)/BinomTrials,Table3[[#This Row],[RV binom]])</f>
        <v>0</v>
      </c>
      <c r="M6529" s="1">
        <f>Table3[[#This Row],[Risk 2 simulated occurences]]*_xlfn.LOGNORM.INV(Table3[[#This Row],[RV lognorm]],(LN(ImpLow2)+LN(ImpUp2))/2,(LN(ImpUp2)-LN(ImpLow2))/3.29)</f>
        <v>0</v>
      </c>
    </row>
    <row r="6530" spans="7:13">
      <c r="G6530">
        <v>0.66953626725335436</v>
      </c>
      <c r="H6530">
        <v>0.54540952739557691</v>
      </c>
      <c r="I6530">
        <v>0.42128278753779957</v>
      </c>
      <c r="J6530">
        <f>_xlfn.BINOM.INV(BinomTrials,_xlfn.GAMMA.INV(Table3[[#This Row],[RV gamma]],GammaShape1,GammaRate1)/BinomTrials,Table3[[#This Row],[RV binom]])</f>
        <v>0</v>
      </c>
      <c r="K6530" s="1">
        <f>Table3[[#This Row],[Risk 1 Simulated occurences]]*_xlfn.LOGNORM.INV(Table3[[#This Row],[RV lognorm]],(LN(ImpLow1)+LN(ImpUp1))/2,(LN(ImpUp1)-LN(ImpLow1))/3.29)</f>
        <v>0</v>
      </c>
      <c r="L6530">
        <f>_xlfn.BINOM.INV(BinomTrials,_xlfn.GAMMA.INV(Table3[[#This Row],[RV gamma]],GammaShape2,GammaRate2)/BinomTrials,Table3[[#This Row],[RV binom]])</f>
        <v>0</v>
      </c>
      <c r="M6530" s="1">
        <f>Table3[[#This Row],[Risk 2 simulated occurences]]*_xlfn.LOGNORM.INV(Table3[[#This Row],[RV lognorm]],(LN(ImpLow2)+LN(ImpUp2))/2,(LN(ImpUp2)-LN(ImpLow2))/3.29)</f>
        <v>0</v>
      </c>
    </row>
    <row r="6531" spans="7:13">
      <c r="G6531">
        <v>0.89604372712599289</v>
      </c>
      <c r="H6531">
        <v>0.69792693746179668</v>
      </c>
      <c r="I6531">
        <v>0.49981014779760041</v>
      </c>
      <c r="J6531">
        <f>_xlfn.BINOM.INV(BinomTrials,_xlfn.GAMMA.INV(Table3[[#This Row],[RV gamma]],GammaShape1,GammaRate1)/BinomTrials,Table3[[#This Row],[RV binom]])</f>
        <v>1</v>
      </c>
      <c r="K6531" s="1">
        <f>Table3[[#This Row],[Risk 1 Simulated occurences]]*_xlfn.LOGNORM.INV(Table3[[#This Row],[RV lognorm]],(LN(ImpLow1)+LN(ImpUp1))/2,(LN(ImpUp1)-LN(ImpLow1))/3.29)</f>
        <v>31612.246003071694</v>
      </c>
      <c r="L6531">
        <f>_xlfn.BINOM.INV(BinomTrials,_xlfn.GAMMA.INV(Table3[[#This Row],[RV gamma]],GammaShape2,GammaRate2)/BinomTrials,Table3[[#This Row],[RV binom]])</f>
        <v>0</v>
      </c>
      <c r="M6531" s="1">
        <f>Table3[[#This Row],[Risk 2 simulated occurences]]*_xlfn.LOGNORM.INV(Table3[[#This Row],[RV lognorm]],(LN(ImpLow2)+LN(ImpUp2))/2,(LN(ImpUp2)-LN(ImpLow2))/3.29)</f>
        <v>0</v>
      </c>
    </row>
    <row r="6532" spans="7:13">
      <c r="G6532">
        <v>0.80692180656218981</v>
      </c>
      <c r="H6532">
        <v>5.803792041635044E-2</v>
      </c>
      <c r="I6532">
        <v>0.30915403427051102</v>
      </c>
      <c r="J6532">
        <f>_xlfn.BINOM.INV(BinomTrials,_xlfn.GAMMA.INV(Table3[[#This Row],[RV gamma]],GammaShape1,GammaRate1)/BinomTrials,Table3[[#This Row],[RV binom]])</f>
        <v>0</v>
      </c>
      <c r="K6532" s="1">
        <f>Table3[[#This Row],[Risk 1 Simulated occurences]]*_xlfn.LOGNORM.INV(Table3[[#This Row],[RV lognorm]],(LN(ImpLow1)+LN(ImpUp1))/2,(LN(ImpUp1)-LN(ImpLow1))/3.29)</f>
        <v>0</v>
      </c>
      <c r="L6532">
        <f>_xlfn.BINOM.INV(BinomTrials,_xlfn.GAMMA.INV(Table3[[#This Row],[RV gamma]],GammaShape2,GammaRate2)/BinomTrials,Table3[[#This Row],[RV binom]])</f>
        <v>0</v>
      </c>
      <c r="M6532" s="1">
        <f>Table3[[#This Row],[Risk 2 simulated occurences]]*_xlfn.LOGNORM.INV(Table3[[#This Row],[RV lognorm]],(LN(ImpLow2)+LN(ImpUp2))/2,(LN(ImpUp2)-LN(ImpLow2))/3.29)</f>
        <v>0</v>
      </c>
    </row>
    <row r="6533" spans="7:13">
      <c r="G6533">
        <v>0.93480289072487643</v>
      </c>
      <c r="H6533">
        <v>0.44332843760183471</v>
      </c>
      <c r="I6533">
        <v>0.9518539844787931</v>
      </c>
      <c r="J6533">
        <f>_xlfn.BINOM.INV(BinomTrials,_xlfn.GAMMA.INV(Table3[[#This Row],[RV gamma]],GammaShape1,GammaRate1)/BinomTrials,Table3[[#This Row],[RV binom]])</f>
        <v>0</v>
      </c>
      <c r="K6533" s="1">
        <f>Table3[[#This Row],[Risk 1 Simulated occurences]]*_xlfn.LOGNORM.INV(Table3[[#This Row],[RV lognorm]],(LN(ImpLow1)+LN(ImpUp1))/2,(LN(ImpUp1)-LN(ImpLow1))/3.29)</f>
        <v>0</v>
      </c>
      <c r="L6533">
        <f>_xlfn.BINOM.INV(BinomTrials,_xlfn.GAMMA.INV(Table3[[#This Row],[RV gamma]],GammaShape2,GammaRate2)/BinomTrials,Table3[[#This Row],[RV binom]])</f>
        <v>0</v>
      </c>
      <c r="M6533" s="1">
        <f>Table3[[#This Row],[Risk 2 simulated occurences]]*_xlfn.LOGNORM.INV(Table3[[#This Row],[RV lognorm]],(LN(ImpLow2)+LN(ImpUp2))/2,(LN(ImpUp2)-LN(ImpLow2))/3.29)</f>
        <v>0</v>
      </c>
    </row>
    <row r="6534" spans="7:13">
      <c r="G6534">
        <v>0.23218441299730186</v>
      </c>
      <c r="H6534">
        <v>2.1050774036464642E-2</v>
      </c>
      <c r="I6534">
        <v>0.80991713507562746</v>
      </c>
      <c r="J6534">
        <f>_xlfn.BINOM.INV(BinomTrials,_xlfn.GAMMA.INV(Table3[[#This Row],[RV gamma]],GammaShape1,GammaRate1)/BinomTrials,Table3[[#This Row],[RV binom]])</f>
        <v>0</v>
      </c>
      <c r="K6534" s="1">
        <f>Table3[[#This Row],[Risk 1 Simulated occurences]]*_xlfn.LOGNORM.INV(Table3[[#This Row],[RV lognorm]],(LN(ImpLow1)+LN(ImpUp1))/2,(LN(ImpUp1)-LN(ImpLow1))/3.29)</f>
        <v>0</v>
      </c>
      <c r="L6534">
        <f>_xlfn.BINOM.INV(BinomTrials,_xlfn.GAMMA.INV(Table3[[#This Row],[RV gamma]],GammaShape2,GammaRate2)/BinomTrials,Table3[[#This Row],[RV binom]])</f>
        <v>0</v>
      </c>
      <c r="M6534" s="1">
        <f>Table3[[#This Row],[Risk 2 simulated occurences]]*_xlfn.LOGNORM.INV(Table3[[#This Row],[RV lognorm]],(LN(ImpLow2)+LN(ImpUp2))/2,(LN(ImpUp2)-LN(ImpLow2))/3.29)</f>
        <v>0</v>
      </c>
    </row>
    <row r="6535" spans="7:13">
      <c r="G6535">
        <v>0.32342924565236514</v>
      </c>
      <c r="H6535">
        <v>0.80035923086123506</v>
      </c>
      <c r="I6535">
        <v>0.27728921607010498</v>
      </c>
      <c r="J6535">
        <f>_xlfn.BINOM.INV(BinomTrials,_xlfn.GAMMA.INV(Table3[[#This Row],[RV gamma]],GammaShape1,GammaRate1)/BinomTrials,Table3[[#This Row],[RV binom]])</f>
        <v>1</v>
      </c>
      <c r="K6535" s="1">
        <f>Table3[[#This Row],[Risk 1 Simulated occurences]]*_xlfn.LOGNORM.INV(Table3[[#This Row],[RV lognorm]],(LN(ImpLow1)+LN(ImpUp1))/2,(LN(ImpUp1)-LN(ImpLow1))/3.29)</f>
        <v>20911.782683547506</v>
      </c>
      <c r="L6535">
        <f>_xlfn.BINOM.INV(BinomTrials,_xlfn.GAMMA.INV(Table3[[#This Row],[RV gamma]],GammaShape2,GammaRate2)/BinomTrials,Table3[[#This Row],[RV binom]])</f>
        <v>0</v>
      </c>
      <c r="M6535" s="1">
        <f>Table3[[#This Row],[Risk 2 simulated occurences]]*_xlfn.LOGNORM.INV(Table3[[#This Row],[RV lognorm]],(LN(ImpLow2)+LN(ImpUp2))/2,(LN(ImpUp2)-LN(ImpLow2))/3.29)</f>
        <v>0</v>
      </c>
    </row>
    <row r="6536" spans="7:13">
      <c r="G6536">
        <v>0.87533167930102518</v>
      </c>
      <c r="H6536">
        <v>0.63759308477751586</v>
      </c>
      <c r="I6536">
        <v>0.3998544902540066</v>
      </c>
      <c r="J6536">
        <f>_xlfn.BINOM.INV(BinomTrials,_xlfn.GAMMA.INV(Table3[[#This Row],[RV gamma]],GammaShape1,GammaRate1)/BinomTrials,Table3[[#This Row],[RV binom]])</f>
        <v>1</v>
      </c>
      <c r="K6536" s="1">
        <f>Table3[[#This Row],[Risk 1 Simulated occurences]]*_xlfn.LOGNORM.INV(Table3[[#This Row],[RV lognorm]],(LN(ImpLow1)+LN(ImpUp1))/2,(LN(ImpUp1)-LN(ImpLow1))/3.29)</f>
        <v>26477.703682905831</v>
      </c>
      <c r="L6536">
        <f>_xlfn.BINOM.INV(BinomTrials,_xlfn.GAMMA.INV(Table3[[#This Row],[RV gamma]],GammaShape2,GammaRate2)/BinomTrials,Table3[[#This Row],[RV binom]])</f>
        <v>0</v>
      </c>
      <c r="M6536" s="1">
        <f>Table3[[#This Row],[Risk 2 simulated occurences]]*_xlfn.LOGNORM.INV(Table3[[#This Row],[RV lognorm]],(LN(ImpLow2)+LN(ImpUp2))/2,(LN(ImpUp2)-LN(ImpLow2))/3.29)</f>
        <v>0</v>
      </c>
    </row>
    <row r="6537" spans="7:13">
      <c r="G6537">
        <v>0.69953401233047896</v>
      </c>
      <c r="H6537">
        <v>2.6975855709507994E-2</v>
      </c>
      <c r="I6537">
        <v>0.35441769908853699</v>
      </c>
      <c r="J6537">
        <f>_xlfn.BINOM.INV(BinomTrials,_xlfn.GAMMA.INV(Table3[[#This Row],[RV gamma]],GammaShape1,GammaRate1)/BinomTrials,Table3[[#This Row],[RV binom]])</f>
        <v>0</v>
      </c>
      <c r="K6537" s="1">
        <f>Table3[[#This Row],[Risk 1 Simulated occurences]]*_xlfn.LOGNORM.INV(Table3[[#This Row],[RV lognorm]],(LN(ImpLow1)+LN(ImpUp1))/2,(LN(ImpUp1)-LN(ImpLow1))/3.29)</f>
        <v>0</v>
      </c>
      <c r="L6537">
        <f>_xlfn.BINOM.INV(BinomTrials,_xlfn.GAMMA.INV(Table3[[#This Row],[RV gamma]],GammaShape2,GammaRate2)/BinomTrials,Table3[[#This Row],[RV binom]])</f>
        <v>0</v>
      </c>
      <c r="M6537" s="1">
        <f>Table3[[#This Row],[Risk 2 simulated occurences]]*_xlfn.LOGNORM.INV(Table3[[#This Row],[RV lognorm]],(LN(ImpLow2)+LN(ImpUp2))/2,(LN(ImpUp2)-LN(ImpLow2))/3.29)</f>
        <v>0</v>
      </c>
    </row>
    <row r="6538" spans="7:13">
      <c r="G6538">
        <v>6.8145238360457702E-2</v>
      </c>
      <c r="H6538">
        <v>0.38320690970085886</v>
      </c>
      <c r="I6538">
        <v>0.69826858104125999</v>
      </c>
      <c r="J6538">
        <f>_xlfn.BINOM.INV(BinomTrials,_xlfn.GAMMA.INV(Table3[[#This Row],[RV gamma]],GammaShape1,GammaRate1)/BinomTrials,Table3[[#This Row],[RV binom]])</f>
        <v>0</v>
      </c>
      <c r="K6538" s="1">
        <f>Table3[[#This Row],[Risk 1 Simulated occurences]]*_xlfn.LOGNORM.INV(Table3[[#This Row],[RV lognorm]],(LN(ImpLow1)+LN(ImpUp1))/2,(LN(ImpUp1)-LN(ImpLow1))/3.29)</f>
        <v>0</v>
      </c>
      <c r="L6538">
        <f>_xlfn.BINOM.INV(BinomTrials,_xlfn.GAMMA.INV(Table3[[#This Row],[RV gamma]],GammaShape2,GammaRate2)/BinomTrials,Table3[[#This Row],[RV binom]])</f>
        <v>0</v>
      </c>
      <c r="M6538" s="1">
        <f>Table3[[#This Row],[Risk 2 simulated occurences]]*_xlfn.LOGNORM.INV(Table3[[#This Row],[RV lognorm]],(LN(ImpLow2)+LN(ImpUp2))/2,(LN(ImpUp2)-LN(ImpLow2))/3.29)</f>
        <v>0</v>
      </c>
    </row>
    <row r="6539" spans="7:13">
      <c r="G6539">
        <v>0.3170211242125468</v>
      </c>
      <c r="H6539">
        <v>0.55853134233436141</v>
      </c>
      <c r="I6539">
        <v>0.80004156045617614</v>
      </c>
      <c r="J6539">
        <f>_xlfn.BINOM.INV(BinomTrials,_xlfn.GAMMA.INV(Table3[[#This Row],[RV gamma]],GammaShape1,GammaRate1)/BinomTrials,Table3[[#This Row],[RV binom]])</f>
        <v>0</v>
      </c>
      <c r="K6539" s="1">
        <f>Table3[[#This Row],[Risk 1 Simulated occurences]]*_xlfn.LOGNORM.INV(Table3[[#This Row],[RV lognorm]],(LN(ImpLow1)+LN(ImpUp1))/2,(LN(ImpUp1)-LN(ImpLow1))/3.29)</f>
        <v>0</v>
      </c>
      <c r="L6539">
        <f>_xlfn.BINOM.INV(BinomTrials,_xlfn.GAMMA.INV(Table3[[#This Row],[RV gamma]],GammaShape2,GammaRate2)/BinomTrials,Table3[[#This Row],[RV binom]])</f>
        <v>0</v>
      </c>
      <c r="M6539" s="1">
        <f>Table3[[#This Row],[Risk 2 simulated occurences]]*_xlfn.LOGNORM.INV(Table3[[#This Row],[RV lognorm]],(LN(ImpLow2)+LN(ImpUp2))/2,(LN(ImpUp2)-LN(ImpLow2))/3.29)</f>
        <v>0</v>
      </c>
    </row>
    <row r="6540" spans="7:13">
      <c r="G6540">
        <v>0.17403464027402674</v>
      </c>
      <c r="H6540">
        <v>0.23627061361273313</v>
      </c>
      <c r="I6540">
        <v>0.29850658695143956</v>
      </c>
      <c r="J6540">
        <f>_xlfn.BINOM.INV(BinomTrials,_xlfn.GAMMA.INV(Table3[[#This Row],[RV gamma]],GammaShape1,GammaRate1)/BinomTrials,Table3[[#This Row],[RV binom]])</f>
        <v>0</v>
      </c>
      <c r="K6540" s="1">
        <f>Table3[[#This Row],[Risk 1 Simulated occurences]]*_xlfn.LOGNORM.INV(Table3[[#This Row],[RV lognorm]],(LN(ImpLow1)+LN(ImpUp1))/2,(LN(ImpUp1)-LN(ImpLow1))/3.29)</f>
        <v>0</v>
      </c>
      <c r="L6540">
        <f>_xlfn.BINOM.INV(BinomTrials,_xlfn.GAMMA.INV(Table3[[#This Row],[RV gamma]],GammaShape2,GammaRate2)/BinomTrials,Table3[[#This Row],[RV binom]])</f>
        <v>0</v>
      </c>
      <c r="M6540" s="1">
        <f>Table3[[#This Row],[Risk 2 simulated occurences]]*_xlfn.LOGNORM.INV(Table3[[#This Row],[RV lognorm]],(LN(ImpLow2)+LN(ImpUp2))/2,(LN(ImpUp2)-LN(ImpLow2))/3.29)</f>
        <v>0</v>
      </c>
    </row>
    <row r="6541" spans="7:13">
      <c r="G6541">
        <v>1.9908556723924613E-4</v>
      </c>
      <c r="H6541">
        <v>2.0298920581256468E-4</v>
      </c>
      <c r="I6541">
        <v>2.0689284438588323E-4</v>
      </c>
      <c r="J6541">
        <f>_xlfn.BINOM.INV(BinomTrials,_xlfn.GAMMA.INV(Table3[[#This Row],[RV gamma]],GammaShape1,GammaRate1)/BinomTrials,Table3[[#This Row],[RV binom]])</f>
        <v>0</v>
      </c>
      <c r="K6541" s="1">
        <f>Table3[[#This Row],[Risk 1 Simulated occurences]]*_xlfn.LOGNORM.INV(Table3[[#This Row],[RV lognorm]],(LN(ImpLow1)+LN(ImpUp1))/2,(LN(ImpUp1)-LN(ImpLow1))/3.29)</f>
        <v>0</v>
      </c>
      <c r="L6541">
        <f>_xlfn.BINOM.INV(BinomTrials,_xlfn.GAMMA.INV(Table3[[#This Row],[RV gamma]],GammaShape2,GammaRate2)/BinomTrials,Table3[[#This Row],[RV binom]])</f>
        <v>0</v>
      </c>
      <c r="M6541" s="1">
        <f>Table3[[#This Row],[Risk 2 simulated occurences]]*_xlfn.LOGNORM.INV(Table3[[#This Row],[RV lognorm]],(LN(ImpLow2)+LN(ImpUp2))/2,(LN(ImpUp2)-LN(ImpLow2))/3.29)</f>
        <v>0</v>
      </c>
    </row>
    <row r="6542" spans="7:13">
      <c r="G6542">
        <v>0.34603112859000967</v>
      </c>
      <c r="H6542">
        <v>0.41163958209177459</v>
      </c>
      <c r="I6542">
        <v>0.47724803559353951</v>
      </c>
      <c r="J6542">
        <f>_xlfn.BINOM.INV(BinomTrials,_xlfn.GAMMA.INV(Table3[[#This Row],[RV gamma]],GammaShape1,GammaRate1)/BinomTrials,Table3[[#This Row],[RV binom]])</f>
        <v>0</v>
      </c>
      <c r="K6542" s="1">
        <f>Table3[[#This Row],[Risk 1 Simulated occurences]]*_xlfn.LOGNORM.INV(Table3[[#This Row],[RV lognorm]],(LN(ImpLow1)+LN(ImpUp1))/2,(LN(ImpUp1)-LN(ImpLow1))/3.29)</f>
        <v>0</v>
      </c>
      <c r="L6542">
        <f>_xlfn.BINOM.INV(BinomTrials,_xlfn.GAMMA.INV(Table3[[#This Row],[RV gamma]],GammaShape2,GammaRate2)/BinomTrials,Table3[[#This Row],[RV binom]])</f>
        <v>0</v>
      </c>
      <c r="M6542" s="1">
        <f>Table3[[#This Row],[Risk 2 simulated occurences]]*_xlfn.LOGNORM.INV(Table3[[#This Row],[RV lognorm]],(LN(ImpLow2)+LN(ImpUp2))/2,(LN(ImpUp2)-LN(ImpLow2))/3.29)</f>
        <v>0</v>
      </c>
    </row>
    <row r="6543" spans="7:13">
      <c r="G6543">
        <v>0.74517821229304104</v>
      </c>
      <c r="H6543">
        <v>0.42645621645564968</v>
      </c>
      <c r="I6543">
        <v>0.10773422061825834</v>
      </c>
      <c r="J6543">
        <f>_xlfn.BINOM.INV(BinomTrials,_xlfn.GAMMA.INV(Table3[[#This Row],[RV gamma]],GammaShape1,GammaRate1)/BinomTrials,Table3[[#This Row],[RV binom]])</f>
        <v>0</v>
      </c>
      <c r="K6543" s="1">
        <f>Table3[[#This Row],[Risk 1 Simulated occurences]]*_xlfn.LOGNORM.INV(Table3[[#This Row],[RV lognorm]],(LN(ImpLow1)+LN(ImpUp1))/2,(LN(ImpUp1)-LN(ImpLow1))/3.29)</f>
        <v>0</v>
      </c>
      <c r="L6543">
        <f>_xlfn.BINOM.INV(BinomTrials,_xlfn.GAMMA.INV(Table3[[#This Row],[RV gamma]],GammaShape2,GammaRate2)/BinomTrials,Table3[[#This Row],[RV binom]])</f>
        <v>0</v>
      </c>
      <c r="M6543" s="1">
        <f>Table3[[#This Row],[Risk 2 simulated occurences]]*_xlfn.LOGNORM.INV(Table3[[#This Row],[RV lognorm]],(LN(ImpLow2)+LN(ImpUp2))/2,(LN(ImpUp2)-LN(ImpLow2))/3.29)</f>
        <v>0</v>
      </c>
    </row>
    <row r="6544" spans="7:13">
      <c r="G6544">
        <v>0.21021400914071781</v>
      </c>
      <c r="H6544">
        <v>0.44962997010426131</v>
      </c>
      <c r="I6544">
        <v>0.68904593106780476</v>
      </c>
      <c r="J6544">
        <f>_xlfn.BINOM.INV(BinomTrials,_xlfn.GAMMA.INV(Table3[[#This Row],[RV gamma]],GammaShape1,GammaRate1)/BinomTrials,Table3[[#This Row],[RV binom]])</f>
        <v>0</v>
      </c>
      <c r="K6544" s="1">
        <f>Table3[[#This Row],[Risk 1 Simulated occurences]]*_xlfn.LOGNORM.INV(Table3[[#This Row],[RV lognorm]],(LN(ImpLow1)+LN(ImpUp1))/2,(LN(ImpUp1)-LN(ImpLow1))/3.29)</f>
        <v>0</v>
      </c>
      <c r="L6544">
        <f>_xlfn.BINOM.INV(BinomTrials,_xlfn.GAMMA.INV(Table3[[#This Row],[RV gamma]],GammaShape2,GammaRate2)/BinomTrials,Table3[[#This Row],[RV binom]])</f>
        <v>0</v>
      </c>
      <c r="M6544" s="1">
        <f>Table3[[#This Row],[Risk 2 simulated occurences]]*_xlfn.LOGNORM.INV(Table3[[#This Row],[RV lognorm]],(LN(ImpLow2)+LN(ImpUp2))/2,(LN(ImpUp2)-LN(ImpLow2))/3.29)</f>
        <v>0</v>
      </c>
    </row>
    <row r="6545" spans="7:13">
      <c r="G6545">
        <v>6.6851628044085398E-2</v>
      </c>
      <c r="H6545">
        <v>0.9309075423194596</v>
      </c>
      <c r="I6545">
        <v>0.79496345659483381</v>
      </c>
      <c r="J6545">
        <f>_xlfn.BINOM.INV(BinomTrials,_xlfn.GAMMA.INV(Table3[[#This Row],[RV gamma]],GammaShape1,GammaRate1)/BinomTrials,Table3[[#This Row],[RV binom]])</f>
        <v>1</v>
      </c>
      <c r="K6545" s="1">
        <f>Table3[[#This Row],[Risk 1 Simulated occurences]]*_xlfn.LOGNORM.INV(Table3[[#This Row],[RV lognorm]],(LN(ImpLow1)+LN(ImpUp1))/2,(LN(ImpUp1)-LN(ImpLow1))/3.29)</f>
        <v>56283.941708363833</v>
      </c>
      <c r="L6545">
        <f>_xlfn.BINOM.INV(BinomTrials,_xlfn.GAMMA.INV(Table3[[#This Row],[RV gamma]],GammaShape2,GammaRate2)/BinomTrials,Table3[[#This Row],[RV binom]])</f>
        <v>1</v>
      </c>
      <c r="M6545" s="1">
        <f>Table3[[#This Row],[Risk 2 simulated occurences]]*_xlfn.LOGNORM.INV(Table3[[#This Row],[RV lognorm]],(LN(ImpLow2)+LN(ImpUp2))/2,(LN(ImpUp2)-LN(ImpLow2))/3.29)</f>
        <v>5628394.1708363853</v>
      </c>
    </row>
    <row r="6546" spans="7:13">
      <c r="G6546">
        <v>0.5753125369433838</v>
      </c>
      <c r="H6546">
        <v>0.76306376315795987</v>
      </c>
      <c r="I6546">
        <v>0.95081498937253606</v>
      </c>
      <c r="J6546">
        <f>_xlfn.BINOM.INV(BinomTrials,_xlfn.GAMMA.INV(Table3[[#This Row],[RV gamma]],GammaShape1,GammaRate1)/BinomTrials,Table3[[#This Row],[RV binom]])</f>
        <v>1</v>
      </c>
      <c r="K6546" s="1">
        <f>Table3[[#This Row],[Risk 1 Simulated occurences]]*_xlfn.LOGNORM.INV(Table3[[#This Row],[RV lognorm]],(LN(ImpLow1)+LN(ImpUp1))/2,(LN(ImpUp1)-LN(ImpLow1))/3.29)</f>
        <v>100547.9311434183</v>
      </c>
      <c r="L6546">
        <f>_xlfn.BINOM.INV(BinomTrials,_xlfn.GAMMA.INV(Table3[[#This Row],[RV gamma]],GammaShape2,GammaRate2)/BinomTrials,Table3[[#This Row],[RV binom]])</f>
        <v>0</v>
      </c>
      <c r="M6546" s="1">
        <f>Table3[[#This Row],[Risk 2 simulated occurences]]*_xlfn.LOGNORM.INV(Table3[[#This Row],[RV lognorm]],(LN(ImpLow2)+LN(ImpUp2))/2,(LN(ImpUp2)-LN(ImpLow2))/3.29)</f>
        <v>0</v>
      </c>
    </row>
    <row r="6547" spans="7:13">
      <c r="G6547">
        <v>0.27780840745093693</v>
      </c>
      <c r="H6547">
        <v>0.81266739583232783</v>
      </c>
      <c r="I6547">
        <v>0.34752638421371879</v>
      </c>
      <c r="J6547">
        <f>_xlfn.BINOM.INV(BinomTrials,_xlfn.GAMMA.INV(Table3[[#This Row],[RV gamma]],GammaShape1,GammaRate1)/BinomTrials,Table3[[#This Row],[RV binom]])</f>
        <v>1</v>
      </c>
      <c r="K6547" s="1">
        <f>Table3[[#This Row],[Risk 1 Simulated occurences]]*_xlfn.LOGNORM.INV(Table3[[#This Row],[RV lognorm]],(LN(ImpLow1)+LN(ImpUp1))/2,(LN(ImpUp1)-LN(ImpLow1))/3.29)</f>
        <v>24035.259962493681</v>
      </c>
      <c r="L6547">
        <f>_xlfn.BINOM.INV(BinomTrials,_xlfn.GAMMA.INV(Table3[[#This Row],[RV gamma]],GammaShape2,GammaRate2)/BinomTrials,Table3[[#This Row],[RV binom]])</f>
        <v>0</v>
      </c>
      <c r="M6547" s="1">
        <f>Table3[[#This Row],[Risk 2 simulated occurences]]*_xlfn.LOGNORM.INV(Table3[[#This Row],[RV lognorm]],(LN(ImpLow2)+LN(ImpUp2))/2,(LN(ImpUp2)-LN(ImpLow2))/3.29)</f>
        <v>0</v>
      </c>
    </row>
    <row r="6548" spans="7:13">
      <c r="G6548">
        <v>0.12590402789688857</v>
      </c>
      <c r="H6548">
        <v>0.50092175393408245</v>
      </c>
      <c r="I6548">
        <v>0.8759394799712763</v>
      </c>
      <c r="J6548">
        <f>_xlfn.BINOM.INV(BinomTrials,_xlfn.GAMMA.INV(Table3[[#This Row],[RV gamma]],GammaShape1,GammaRate1)/BinomTrials,Table3[[#This Row],[RV binom]])</f>
        <v>0</v>
      </c>
      <c r="K6548" s="1">
        <f>Table3[[#This Row],[Risk 1 Simulated occurences]]*_xlfn.LOGNORM.INV(Table3[[#This Row],[RV lognorm]],(LN(ImpLow1)+LN(ImpUp1))/2,(LN(ImpUp1)-LN(ImpLow1))/3.29)</f>
        <v>0</v>
      </c>
      <c r="L6548">
        <f>_xlfn.BINOM.INV(BinomTrials,_xlfn.GAMMA.INV(Table3[[#This Row],[RV gamma]],GammaShape2,GammaRate2)/BinomTrials,Table3[[#This Row],[RV binom]])</f>
        <v>0</v>
      </c>
      <c r="M6548" s="1">
        <f>Table3[[#This Row],[Risk 2 simulated occurences]]*_xlfn.LOGNORM.INV(Table3[[#This Row],[RV lognorm]],(LN(ImpLow2)+LN(ImpUp2))/2,(LN(ImpUp2)-LN(ImpLow2))/3.29)</f>
        <v>0</v>
      </c>
    </row>
    <row r="6549" spans="7:13">
      <c r="G6549">
        <v>6.8996863006147033E-2</v>
      </c>
      <c r="H6549">
        <v>0.99191837012391459</v>
      </c>
      <c r="I6549">
        <v>0.91483987724168225</v>
      </c>
      <c r="J6549">
        <f>_xlfn.BINOM.INV(BinomTrials,_xlfn.GAMMA.INV(Table3[[#This Row],[RV gamma]],GammaShape1,GammaRate1)/BinomTrials,Table3[[#This Row],[RV binom]])</f>
        <v>2</v>
      </c>
      <c r="K6549" s="1">
        <f>Table3[[#This Row],[Risk 1 Simulated occurences]]*_xlfn.LOGNORM.INV(Table3[[#This Row],[RV lognorm]],(LN(ImpLow1)+LN(ImpUp1))/2,(LN(ImpUp1)-LN(ImpLow1))/3.29)</f>
        <v>165120.37730091982</v>
      </c>
      <c r="L6549">
        <f>_xlfn.BINOM.INV(BinomTrials,_xlfn.GAMMA.INV(Table3[[#This Row],[RV gamma]],GammaShape2,GammaRate2)/BinomTrials,Table3[[#This Row],[RV binom]])</f>
        <v>2</v>
      </c>
      <c r="M6549" s="1">
        <f>Table3[[#This Row],[Risk 2 simulated occurences]]*_xlfn.LOGNORM.INV(Table3[[#This Row],[RV lognorm]],(LN(ImpLow2)+LN(ImpUp2))/2,(LN(ImpUp2)-LN(ImpLow2))/3.29)</f>
        <v>16512037.730092017</v>
      </c>
    </row>
    <row r="6550" spans="7:13">
      <c r="G6550">
        <v>0.63027654431307523</v>
      </c>
      <c r="H6550">
        <v>0.17204667263293949</v>
      </c>
      <c r="I6550">
        <v>0.71381680095280375</v>
      </c>
      <c r="J6550">
        <f>_xlfn.BINOM.INV(BinomTrials,_xlfn.GAMMA.INV(Table3[[#This Row],[RV gamma]],GammaShape1,GammaRate1)/BinomTrials,Table3[[#This Row],[RV binom]])</f>
        <v>0</v>
      </c>
      <c r="K6550" s="1">
        <f>Table3[[#This Row],[Risk 1 Simulated occurences]]*_xlfn.LOGNORM.INV(Table3[[#This Row],[RV lognorm]],(LN(ImpLow1)+LN(ImpUp1))/2,(LN(ImpUp1)-LN(ImpLow1))/3.29)</f>
        <v>0</v>
      </c>
      <c r="L6550">
        <f>_xlfn.BINOM.INV(BinomTrials,_xlfn.GAMMA.INV(Table3[[#This Row],[RV gamma]],GammaShape2,GammaRate2)/BinomTrials,Table3[[#This Row],[RV binom]])</f>
        <v>0</v>
      </c>
      <c r="M6550" s="1">
        <f>Table3[[#This Row],[Risk 2 simulated occurences]]*_xlfn.LOGNORM.INV(Table3[[#This Row],[RV lognorm]],(LN(ImpLow2)+LN(ImpUp2))/2,(LN(ImpUp2)-LN(ImpLow2))/3.29)</f>
        <v>0</v>
      </c>
    </row>
    <row r="6551" spans="7:13">
      <c r="G6551">
        <v>5.7880269856136417E-2</v>
      </c>
      <c r="H6551">
        <v>0.58842694181409982</v>
      </c>
      <c r="I6551">
        <v>0.11897361377206334</v>
      </c>
      <c r="J6551">
        <f>_xlfn.BINOM.INV(BinomTrials,_xlfn.GAMMA.INV(Table3[[#This Row],[RV gamma]],GammaShape1,GammaRate1)/BinomTrials,Table3[[#This Row],[RV binom]])</f>
        <v>0</v>
      </c>
      <c r="K6551" s="1">
        <f>Table3[[#This Row],[Risk 1 Simulated occurences]]*_xlfn.LOGNORM.INV(Table3[[#This Row],[RV lognorm]],(LN(ImpLow1)+LN(ImpUp1))/2,(LN(ImpUp1)-LN(ImpLow1))/3.29)</f>
        <v>0</v>
      </c>
      <c r="L6551">
        <f>_xlfn.BINOM.INV(BinomTrials,_xlfn.GAMMA.INV(Table3[[#This Row],[RV gamma]],GammaShape2,GammaRate2)/BinomTrials,Table3[[#This Row],[RV binom]])</f>
        <v>0</v>
      </c>
      <c r="M6551" s="1">
        <f>Table3[[#This Row],[Risk 2 simulated occurences]]*_xlfn.LOGNORM.INV(Table3[[#This Row],[RV lognorm]],(LN(ImpLow2)+LN(ImpUp2))/2,(LN(ImpUp2)-LN(ImpLow2))/3.29)</f>
        <v>0</v>
      </c>
    </row>
    <row r="6552" spans="7:13">
      <c r="G6552">
        <v>0.79369547208477531</v>
      </c>
      <c r="H6552">
        <v>0.69161106957663365</v>
      </c>
      <c r="I6552">
        <v>0.58952666706849199</v>
      </c>
      <c r="J6552">
        <f>_xlfn.BINOM.INV(BinomTrials,_xlfn.GAMMA.INV(Table3[[#This Row],[RV gamma]],GammaShape1,GammaRate1)/BinomTrials,Table3[[#This Row],[RV binom]])</f>
        <v>1</v>
      </c>
      <c r="K6552" s="1">
        <f>Table3[[#This Row],[Risk 1 Simulated occurences]]*_xlfn.LOGNORM.INV(Table3[[#This Row],[RV lognorm]],(LN(ImpLow1)+LN(ImpUp1))/2,(LN(ImpUp1)-LN(ImpLow1))/3.29)</f>
        <v>37050.371841613734</v>
      </c>
      <c r="L6552">
        <f>_xlfn.BINOM.INV(BinomTrials,_xlfn.GAMMA.INV(Table3[[#This Row],[RV gamma]],GammaShape2,GammaRate2)/BinomTrials,Table3[[#This Row],[RV binom]])</f>
        <v>0</v>
      </c>
      <c r="M6552" s="1">
        <f>Table3[[#This Row],[Risk 2 simulated occurences]]*_xlfn.LOGNORM.INV(Table3[[#This Row],[RV lognorm]],(LN(ImpLow2)+LN(ImpUp2))/2,(LN(ImpUp2)-LN(ImpLow2))/3.29)</f>
        <v>0</v>
      </c>
    </row>
    <row r="6553" spans="7:13">
      <c r="G6553">
        <v>0.63979932881882384</v>
      </c>
      <c r="H6553">
        <v>0.90724637448193801</v>
      </c>
      <c r="I6553">
        <v>0.17469342014505221</v>
      </c>
      <c r="J6553">
        <f>_xlfn.BINOM.INV(BinomTrials,_xlfn.GAMMA.INV(Table3[[#This Row],[RV gamma]],GammaShape1,GammaRate1)/BinomTrials,Table3[[#This Row],[RV binom]])</f>
        <v>2</v>
      </c>
      <c r="K6553" s="1">
        <f>Table3[[#This Row],[Risk 1 Simulated occurences]]*_xlfn.LOGNORM.INV(Table3[[#This Row],[RV lognorm]],(LN(ImpLow1)+LN(ImpUp1))/2,(LN(ImpUp1)-LN(ImpLow1))/3.29)</f>
        <v>32854.782971283705</v>
      </c>
      <c r="L6553">
        <f>_xlfn.BINOM.INV(BinomTrials,_xlfn.GAMMA.INV(Table3[[#This Row],[RV gamma]],GammaShape2,GammaRate2)/BinomTrials,Table3[[#This Row],[RV binom]])</f>
        <v>1</v>
      </c>
      <c r="M6553" s="1">
        <f>Table3[[#This Row],[Risk 2 simulated occurences]]*_xlfn.LOGNORM.INV(Table3[[#This Row],[RV lognorm]],(LN(ImpLow2)+LN(ImpUp2))/2,(LN(ImpUp2)-LN(ImpLow2))/3.29)</f>
        <v>1642739.1485641829</v>
      </c>
    </row>
    <row r="6554" spans="7:13">
      <c r="G6554">
        <v>0.10731945797210533</v>
      </c>
      <c r="H6554">
        <v>8.9815917932342698E-2</v>
      </c>
      <c r="I6554">
        <v>7.2312377892580063E-2</v>
      </c>
      <c r="J6554">
        <f>_xlfn.BINOM.INV(BinomTrials,_xlfn.GAMMA.INV(Table3[[#This Row],[RV gamma]],GammaShape1,GammaRate1)/BinomTrials,Table3[[#This Row],[RV binom]])</f>
        <v>0</v>
      </c>
      <c r="K6554" s="1">
        <f>Table3[[#This Row],[Risk 1 Simulated occurences]]*_xlfn.LOGNORM.INV(Table3[[#This Row],[RV lognorm]],(LN(ImpLow1)+LN(ImpUp1))/2,(LN(ImpUp1)-LN(ImpLow1))/3.29)</f>
        <v>0</v>
      </c>
      <c r="L6554">
        <f>_xlfn.BINOM.INV(BinomTrials,_xlfn.GAMMA.INV(Table3[[#This Row],[RV gamma]],GammaShape2,GammaRate2)/BinomTrials,Table3[[#This Row],[RV binom]])</f>
        <v>0</v>
      </c>
      <c r="M6554" s="1">
        <f>Table3[[#This Row],[Risk 2 simulated occurences]]*_xlfn.LOGNORM.INV(Table3[[#This Row],[RV lognorm]],(LN(ImpLow2)+LN(ImpUp2))/2,(LN(ImpUp2)-LN(ImpLow2))/3.29)</f>
        <v>0</v>
      </c>
    </row>
    <row r="6555" spans="7:13">
      <c r="G6555">
        <v>0.71813013717445084</v>
      </c>
      <c r="H6555">
        <v>0.53613268888375376</v>
      </c>
      <c r="I6555">
        <v>0.35413524059305679</v>
      </c>
      <c r="J6555">
        <f>_xlfn.BINOM.INV(BinomTrials,_xlfn.GAMMA.INV(Table3[[#This Row],[RV gamma]],GammaShape1,GammaRate1)/BinomTrials,Table3[[#This Row],[RV binom]])</f>
        <v>0</v>
      </c>
      <c r="K6555" s="1">
        <f>Table3[[#This Row],[Risk 1 Simulated occurences]]*_xlfn.LOGNORM.INV(Table3[[#This Row],[RV lognorm]],(LN(ImpLow1)+LN(ImpUp1))/2,(LN(ImpUp1)-LN(ImpLow1))/3.29)</f>
        <v>0</v>
      </c>
      <c r="L6555">
        <f>_xlfn.BINOM.INV(BinomTrials,_xlfn.GAMMA.INV(Table3[[#This Row],[RV gamma]],GammaShape2,GammaRate2)/BinomTrials,Table3[[#This Row],[RV binom]])</f>
        <v>0</v>
      </c>
      <c r="M6555" s="1">
        <f>Table3[[#This Row],[Risk 2 simulated occurences]]*_xlfn.LOGNORM.INV(Table3[[#This Row],[RV lognorm]],(LN(ImpLow2)+LN(ImpUp2))/2,(LN(ImpUp2)-LN(ImpLow2))/3.29)</f>
        <v>0</v>
      </c>
    </row>
    <row r="6556" spans="7:13">
      <c r="G6556">
        <v>0.61321549099554096</v>
      </c>
      <c r="H6556">
        <v>0.78210206925035552</v>
      </c>
      <c r="I6556">
        <v>0.95098864750516998</v>
      </c>
      <c r="J6556">
        <f>_xlfn.BINOM.INV(BinomTrials,_xlfn.GAMMA.INV(Table3[[#This Row],[RV gamma]],GammaShape1,GammaRate1)/BinomTrials,Table3[[#This Row],[RV binom]])</f>
        <v>1</v>
      </c>
      <c r="K6556" s="1">
        <f>Table3[[#This Row],[Risk 1 Simulated occurences]]*_xlfn.LOGNORM.INV(Table3[[#This Row],[RV lognorm]],(LN(ImpLow1)+LN(ImpUp1))/2,(LN(ImpUp1)-LN(ImpLow1))/3.29)</f>
        <v>100668.22622217303</v>
      </c>
      <c r="L6556">
        <f>_xlfn.BINOM.INV(BinomTrials,_xlfn.GAMMA.INV(Table3[[#This Row],[RV gamma]],GammaShape2,GammaRate2)/BinomTrials,Table3[[#This Row],[RV binom]])</f>
        <v>0</v>
      </c>
      <c r="M6556" s="1">
        <f>Table3[[#This Row],[Risk 2 simulated occurences]]*_xlfn.LOGNORM.INV(Table3[[#This Row],[RV lognorm]],(LN(ImpLow2)+LN(ImpUp2))/2,(LN(ImpUp2)-LN(ImpLow2))/3.29)</f>
        <v>0</v>
      </c>
    </row>
    <row r="6557" spans="7:13">
      <c r="G6557">
        <v>0.31275716205721588</v>
      </c>
      <c r="H6557">
        <v>0.78947789072500441</v>
      </c>
      <c r="I6557">
        <v>0.26619861939279299</v>
      </c>
      <c r="J6557">
        <f>_xlfn.BINOM.INV(BinomTrials,_xlfn.GAMMA.INV(Table3[[#This Row],[RV gamma]],GammaShape1,GammaRate1)/BinomTrials,Table3[[#This Row],[RV binom]])</f>
        <v>1</v>
      </c>
      <c r="K6557" s="1">
        <f>Table3[[#This Row],[Risk 1 Simulated occurences]]*_xlfn.LOGNORM.INV(Table3[[#This Row],[RV lognorm]],(LN(ImpLow1)+LN(ImpUp1))/2,(LN(ImpUp1)-LN(ImpLow1))/3.29)</f>
        <v>20428.08823445196</v>
      </c>
      <c r="L6557">
        <f>_xlfn.BINOM.INV(BinomTrials,_xlfn.GAMMA.INV(Table3[[#This Row],[RV gamma]],GammaShape2,GammaRate2)/BinomTrials,Table3[[#This Row],[RV binom]])</f>
        <v>0</v>
      </c>
      <c r="M6557" s="1">
        <f>Table3[[#This Row],[Risk 2 simulated occurences]]*_xlfn.LOGNORM.INV(Table3[[#This Row],[RV lognorm]],(LN(ImpLow2)+LN(ImpUp2))/2,(LN(ImpUp2)-LN(ImpLow2))/3.29)</f>
        <v>0</v>
      </c>
    </row>
    <row r="6558" spans="7:13">
      <c r="G6558">
        <v>0.50962269562744666</v>
      </c>
      <c r="H6558">
        <v>0.75490941514955345</v>
      </c>
      <c r="I6558">
        <v>1.9613467166020287E-4</v>
      </c>
      <c r="J6558">
        <f>_xlfn.BINOM.INV(BinomTrials,_xlfn.GAMMA.INV(Table3[[#This Row],[RV gamma]],GammaShape1,GammaRate1)/BinomTrials,Table3[[#This Row],[RV binom]])</f>
        <v>1</v>
      </c>
      <c r="K6558" s="1">
        <f>Table3[[#This Row],[Risk 1 Simulated occurences]]*_xlfn.LOGNORM.INV(Table3[[#This Row],[RV lognorm]],(LN(ImpLow1)+LN(ImpUp1))/2,(LN(ImpUp1)-LN(ImpLow1))/3.29)</f>
        <v>2644.9789995095766</v>
      </c>
      <c r="L6558">
        <f>_xlfn.BINOM.INV(BinomTrials,_xlfn.GAMMA.INV(Table3[[#This Row],[RV gamma]],GammaShape2,GammaRate2)/BinomTrials,Table3[[#This Row],[RV binom]])</f>
        <v>0</v>
      </c>
      <c r="M6558" s="1">
        <f>Table3[[#This Row],[Risk 2 simulated occurences]]*_xlfn.LOGNORM.INV(Table3[[#This Row],[RV lognorm]],(LN(ImpLow2)+LN(ImpUp2))/2,(LN(ImpUp2)-LN(ImpLow2))/3.29)</f>
        <v>0</v>
      </c>
    </row>
    <row r="6559" spans="7:13">
      <c r="G6559">
        <v>0.22864541049517942</v>
      </c>
      <c r="H6559">
        <v>0.76254041854410448</v>
      </c>
      <c r="I6559">
        <v>0.29643542659302963</v>
      </c>
      <c r="J6559">
        <f>_xlfn.BINOM.INV(BinomTrials,_xlfn.GAMMA.INV(Table3[[#This Row],[RV gamma]],GammaShape1,GammaRate1)/BinomTrials,Table3[[#This Row],[RV binom]])</f>
        <v>1</v>
      </c>
      <c r="K6559" s="1">
        <f>Table3[[#This Row],[Risk 1 Simulated occurences]]*_xlfn.LOGNORM.INV(Table3[[#This Row],[RV lognorm]],(LN(ImpLow1)+LN(ImpUp1))/2,(LN(ImpUp1)-LN(ImpLow1))/3.29)</f>
        <v>21751.196440556498</v>
      </c>
      <c r="L6559">
        <f>_xlfn.BINOM.INV(BinomTrials,_xlfn.GAMMA.INV(Table3[[#This Row],[RV gamma]],GammaShape2,GammaRate2)/BinomTrials,Table3[[#This Row],[RV binom]])</f>
        <v>0</v>
      </c>
      <c r="M6559" s="1">
        <f>Table3[[#This Row],[Risk 2 simulated occurences]]*_xlfn.LOGNORM.INV(Table3[[#This Row],[RV lognorm]],(LN(ImpLow2)+LN(ImpUp2))/2,(LN(ImpUp2)-LN(ImpLow2))/3.29)</f>
        <v>0</v>
      </c>
    </row>
    <row r="6560" spans="7:13">
      <c r="G6560">
        <v>0.84341419248069371</v>
      </c>
      <c r="H6560">
        <v>1.6814470764628831E-2</v>
      </c>
      <c r="I6560">
        <v>0.190214749048564</v>
      </c>
      <c r="J6560">
        <f>_xlfn.BINOM.INV(BinomTrials,_xlfn.GAMMA.INV(Table3[[#This Row],[RV gamma]],GammaShape1,GammaRate1)/BinomTrials,Table3[[#This Row],[RV binom]])</f>
        <v>0</v>
      </c>
      <c r="K6560" s="1">
        <f>Table3[[#This Row],[Risk 1 Simulated occurences]]*_xlfn.LOGNORM.INV(Table3[[#This Row],[RV lognorm]],(LN(ImpLow1)+LN(ImpUp1))/2,(LN(ImpUp1)-LN(ImpLow1))/3.29)</f>
        <v>0</v>
      </c>
      <c r="L6560">
        <f>_xlfn.BINOM.INV(BinomTrials,_xlfn.GAMMA.INV(Table3[[#This Row],[RV gamma]],GammaShape2,GammaRate2)/BinomTrials,Table3[[#This Row],[RV binom]])</f>
        <v>0</v>
      </c>
      <c r="M6560" s="1">
        <f>Table3[[#This Row],[Risk 2 simulated occurences]]*_xlfn.LOGNORM.INV(Table3[[#This Row],[RV lognorm]],(LN(ImpLow2)+LN(ImpUp2))/2,(LN(ImpUp2)-LN(ImpLow2))/3.29)</f>
        <v>0</v>
      </c>
    </row>
    <row r="6561" spans="7:13">
      <c r="G6561">
        <v>0.26233302301835876</v>
      </c>
      <c r="H6561">
        <v>0.6008101411167579</v>
      </c>
      <c r="I6561">
        <v>0.9392872592151571</v>
      </c>
      <c r="J6561">
        <f>_xlfn.BINOM.INV(BinomTrials,_xlfn.GAMMA.INV(Table3[[#This Row],[RV gamma]],GammaShape1,GammaRate1)/BinomTrials,Table3[[#This Row],[RV binom]])</f>
        <v>0</v>
      </c>
      <c r="K6561" s="1">
        <f>Table3[[#This Row],[Risk 1 Simulated occurences]]*_xlfn.LOGNORM.INV(Table3[[#This Row],[RV lognorm]],(LN(ImpLow1)+LN(ImpUp1))/2,(LN(ImpUp1)-LN(ImpLow1))/3.29)</f>
        <v>0</v>
      </c>
      <c r="L6561">
        <f>_xlfn.BINOM.INV(BinomTrials,_xlfn.GAMMA.INV(Table3[[#This Row],[RV gamma]],GammaShape2,GammaRate2)/BinomTrials,Table3[[#This Row],[RV binom]])</f>
        <v>0</v>
      </c>
      <c r="M6561" s="1">
        <f>Table3[[#This Row],[Risk 2 simulated occurences]]*_xlfn.LOGNORM.INV(Table3[[#This Row],[RV lognorm]],(LN(ImpLow2)+LN(ImpUp2))/2,(LN(ImpUp2)-LN(ImpLow2))/3.29)</f>
        <v>0</v>
      </c>
    </row>
    <row r="6562" spans="7:13">
      <c r="G6562">
        <v>3.1117869555539392E-2</v>
      </c>
      <c r="H6562">
        <v>0.81604174935074603</v>
      </c>
      <c r="I6562">
        <v>0.60096562914595275</v>
      </c>
      <c r="J6562">
        <f>_xlfn.BINOM.INV(BinomTrials,_xlfn.GAMMA.INV(Table3[[#This Row],[RV gamma]],GammaShape1,GammaRate1)/BinomTrials,Table3[[#This Row],[RV binom]])</f>
        <v>1</v>
      </c>
      <c r="K6562" s="1">
        <f>Table3[[#This Row],[Risk 1 Simulated occurences]]*_xlfn.LOGNORM.INV(Table3[[#This Row],[RV lognorm]],(LN(ImpLow1)+LN(ImpUp1))/2,(LN(ImpUp1)-LN(ImpLow1))/3.29)</f>
        <v>37823.798359343149</v>
      </c>
      <c r="L6562">
        <f>_xlfn.BINOM.INV(BinomTrials,_xlfn.GAMMA.INV(Table3[[#This Row],[RV gamma]],GammaShape2,GammaRate2)/BinomTrials,Table3[[#This Row],[RV binom]])</f>
        <v>0</v>
      </c>
      <c r="M6562" s="1">
        <f>Table3[[#This Row],[Risk 2 simulated occurences]]*_xlfn.LOGNORM.INV(Table3[[#This Row],[RV lognorm]],(LN(ImpLow2)+LN(ImpUp2))/2,(LN(ImpUp2)-LN(ImpLow2))/3.29)</f>
        <v>0</v>
      </c>
    </row>
    <row r="6563" spans="7:13">
      <c r="G6563">
        <v>0.99803361995054107</v>
      </c>
      <c r="H6563">
        <v>0.21368133798878702</v>
      </c>
      <c r="I6563">
        <v>0.42932905602703292</v>
      </c>
      <c r="J6563">
        <f>_xlfn.BINOM.INV(BinomTrials,_xlfn.GAMMA.INV(Table3[[#This Row],[RV gamma]],GammaShape1,GammaRate1)/BinomTrials,Table3[[#This Row],[RV binom]])</f>
        <v>0</v>
      </c>
      <c r="K6563" s="1">
        <f>Table3[[#This Row],[Risk 1 Simulated occurences]]*_xlfn.LOGNORM.INV(Table3[[#This Row],[RV lognorm]],(LN(ImpLow1)+LN(ImpUp1))/2,(LN(ImpUp1)-LN(ImpLow1))/3.29)</f>
        <v>0</v>
      </c>
      <c r="L6563">
        <f>_xlfn.BINOM.INV(BinomTrials,_xlfn.GAMMA.INV(Table3[[#This Row],[RV gamma]],GammaShape2,GammaRate2)/BinomTrials,Table3[[#This Row],[RV binom]])</f>
        <v>0</v>
      </c>
      <c r="M6563" s="1">
        <f>Table3[[#This Row],[Risk 2 simulated occurences]]*_xlfn.LOGNORM.INV(Table3[[#This Row],[RV lognorm]],(LN(ImpLow2)+LN(ImpUp2))/2,(LN(ImpUp2)-LN(ImpLow2))/3.29)</f>
        <v>0</v>
      </c>
    </row>
    <row r="6564" spans="7:13">
      <c r="G6564">
        <v>0.95105050874457253</v>
      </c>
      <c r="H6564">
        <v>0.34224757754348573</v>
      </c>
      <c r="I6564">
        <v>0.73344464634239892</v>
      </c>
      <c r="J6564">
        <f>_xlfn.BINOM.INV(BinomTrials,_xlfn.GAMMA.INV(Table3[[#This Row],[RV gamma]],GammaShape1,GammaRate1)/BinomTrials,Table3[[#This Row],[RV binom]])</f>
        <v>0</v>
      </c>
      <c r="K6564" s="1">
        <f>Table3[[#This Row],[Risk 1 Simulated occurences]]*_xlfn.LOGNORM.INV(Table3[[#This Row],[RV lognorm]],(LN(ImpLow1)+LN(ImpUp1))/2,(LN(ImpUp1)-LN(ImpLow1))/3.29)</f>
        <v>0</v>
      </c>
      <c r="L6564">
        <f>_xlfn.BINOM.INV(BinomTrials,_xlfn.GAMMA.INV(Table3[[#This Row],[RV gamma]],GammaShape2,GammaRate2)/BinomTrials,Table3[[#This Row],[RV binom]])</f>
        <v>0</v>
      </c>
      <c r="M6564" s="1">
        <f>Table3[[#This Row],[Risk 2 simulated occurences]]*_xlfn.LOGNORM.INV(Table3[[#This Row],[RV lognorm]],(LN(ImpLow2)+LN(ImpUp2))/2,(LN(ImpUp2)-LN(ImpLow2))/3.29)</f>
        <v>0</v>
      </c>
    </row>
    <row r="6565" spans="7:13">
      <c r="G6565">
        <v>0.30590047003044768</v>
      </c>
      <c r="H6565">
        <v>0.15503577336437804</v>
      </c>
      <c r="I6565">
        <v>4.1710766983083809E-3</v>
      </c>
      <c r="J6565">
        <f>_xlfn.BINOM.INV(BinomTrials,_xlfn.GAMMA.INV(Table3[[#This Row],[RV gamma]],GammaShape1,GammaRate1)/BinomTrials,Table3[[#This Row],[RV binom]])</f>
        <v>0</v>
      </c>
      <c r="K6565" s="1">
        <f>Table3[[#This Row],[Risk 1 Simulated occurences]]*_xlfn.LOGNORM.INV(Table3[[#This Row],[RV lognorm]],(LN(ImpLow1)+LN(ImpUp1))/2,(LN(ImpUp1)-LN(ImpLow1))/3.29)</f>
        <v>0</v>
      </c>
      <c r="L6565">
        <f>_xlfn.BINOM.INV(BinomTrials,_xlfn.GAMMA.INV(Table3[[#This Row],[RV gamma]],GammaShape2,GammaRate2)/BinomTrials,Table3[[#This Row],[RV binom]])</f>
        <v>0</v>
      </c>
      <c r="M6565" s="1">
        <f>Table3[[#This Row],[Risk 2 simulated occurences]]*_xlfn.LOGNORM.INV(Table3[[#This Row],[RV lognorm]],(LN(ImpLow2)+LN(ImpUp2))/2,(LN(ImpUp2)-LN(ImpLow2))/3.29)</f>
        <v>0</v>
      </c>
    </row>
    <row r="6566" spans="7:13">
      <c r="G6566">
        <v>0.26919980173427605</v>
      </c>
      <c r="H6566">
        <v>0.68624293510161471</v>
      </c>
      <c r="I6566">
        <v>0.10328606846895351</v>
      </c>
      <c r="J6566">
        <f>_xlfn.BINOM.INV(BinomTrials,_xlfn.GAMMA.INV(Table3[[#This Row],[RV gamma]],GammaShape1,GammaRate1)/BinomTrials,Table3[[#This Row],[RV binom]])</f>
        <v>1</v>
      </c>
      <c r="K6566" s="1">
        <f>Table3[[#This Row],[Risk 1 Simulated occurences]]*_xlfn.LOGNORM.INV(Table3[[#This Row],[RV lognorm]],(LN(ImpLow1)+LN(ImpUp1))/2,(LN(ImpUp1)-LN(ImpLow1))/3.29)</f>
        <v>13064.566621005801</v>
      </c>
      <c r="L6566">
        <f>_xlfn.BINOM.INV(BinomTrials,_xlfn.GAMMA.INV(Table3[[#This Row],[RV gamma]],GammaShape2,GammaRate2)/BinomTrials,Table3[[#This Row],[RV binom]])</f>
        <v>0</v>
      </c>
      <c r="M6566" s="1">
        <f>Table3[[#This Row],[Risk 2 simulated occurences]]*_xlfn.LOGNORM.INV(Table3[[#This Row],[RV lognorm]],(LN(ImpLow2)+LN(ImpUp2))/2,(LN(ImpUp2)-LN(ImpLow2))/3.29)</f>
        <v>0</v>
      </c>
    </row>
    <row r="6567" spans="7:13">
      <c r="G6567">
        <v>0.44106774797712811</v>
      </c>
      <c r="H6567">
        <v>0.68501025283942474</v>
      </c>
      <c r="I6567">
        <v>0.92895275770172137</v>
      </c>
      <c r="J6567">
        <f>_xlfn.BINOM.INV(BinomTrials,_xlfn.GAMMA.INV(Table3[[#This Row],[RV gamma]],GammaShape1,GammaRate1)/BinomTrials,Table3[[#This Row],[RV binom]])</f>
        <v>1</v>
      </c>
      <c r="K6567" s="1">
        <f>Table3[[#This Row],[Risk 1 Simulated occurences]]*_xlfn.LOGNORM.INV(Table3[[#This Row],[RV lognorm]],(LN(ImpLow1)+LN(ImpUp1))/2,(LN(ImpUp1)-LN(ImpLow1))/3.29)</f>
        <v>88351.007265889668</v>
      </c>
      <c r="L6567">
        <f>_xlfn.BINOM.INV(BinomTrials,_xlfn.GAMMA.INV(Table3[[#This Row],[RV gamma]],GammaShape2,GammaRate2)/BinomTrials,Table3[[#This Row],[RV binom]])</f>
        <v>0</v>
      </c>
      <c r="M6567" s="1">
        <f>Table3[[#This Row],[Risk 2 simulated occurences]]*_xlfn.LOGNORM.INV(Table3[[#This Row],[RV lognorm]],(LN(ImpLow2)+LN(ImpUp2))/2,(LN(ImpUp2)-LN(ImpLow2))/3.29)</f>
        <v>0</v>
      </c>
    </row>
    <row r="6568" spans="7:13">
      <c r="G6568">
        <v>2.5640251592565444E-2</v>
      </c>
      <c r="H6568">
        <v>0.96731947221202752</v>
      </c>
      <c r="I6568">
        <v>0.9089986928314896</v>
      </c>
      <c r="J6568">
        <f>_xlfn.BINOM.INV(BinomTrials,_xlfn.GAMMA.INV(Table3[[#This Row],[RV gamma]],GammaShape1,GammaRate1)/BinomTrials,Table3[[#This Row],[RV binom]])</f>
        <v>2</v>
      </c>
      <c r="K6568" s="1">
        <f>Table3[[#This Row],[Risk 1 Simulated occurences]]*_xlfn.LOGNORM.INV(Table3[[#This Row],[RV lognorm]],(LN(ImpLow1)+LN(ImpUp1))/2,(LN(ImpUp1)-LN(ImpLow1))/3.29)</f>
        <v>160948.83538755428</v>
      </c>
      <c r="L6568">
        <f>_xlfn.BINOM.INV(BinomTrials,_xlfn.GAMMA.INV(Table3[[#This Row],[RV gamma]],GammaShape2,GammaRate2)/BinomTrials,Table3[[#This Row],[RV binom]])</f>
        <v>1</v>
      </c>
      <c r="M6568" s="1">
        <f>Table3[[#This Row],[Risk 2 simulated occurences]]*_xlfn.LOGNORM.INV(Table3[[#This Row],[RV lognorm]],(LN(ImpLow2)+LN(ImpUp2))/2,(LN(ImpUp2)-LN(ImpLow2))/3.29)</f>
        <v>8047441.7693777168</v>
      </c>
    </row>
    <row r="6569" spans="7:13">
      <c r="G6569">
        <v>0.93570851624743479</v>
      </c>
      <c r="H6569">
        <v>0.73836946754640409</v>
      </c>
      <c r="I6569">
        <v>0.5410304188453734</v>
      </c>
      <c r="J6569">
        <f>_xlfn.BINOM.INV(BinomTrials,_xlfn.GAMMA.INV(Table3[[#This Row],[RV gamma]],GammaShape1,GammaRate1)/BinomTrials,Table3[[#This Row],[RV binom]])</f>
        <v>1</v>
      </c>
      <c r="K6569" s="1">
        <f>Table3[[#This Row],[Risk 1 Simulated occurences]]*_xlfn.LOGNORM.INV(Table3[[#This Row],[RV lognorm]],(LN(ImpLow1)+LN(ImpUp1))/2,(LN(ImpUp1)-LN(ImpLow1))/3.29)</f>
        <v>33987.256486679427</v>
      </c>
      <c r="L6569">
        <f>_xlfn.BINOM.INV(BinomTrials,_xlfn.GAMMA.INV(Table3[[#This Row],[RV gamma]],GammaShape2,GammaRate2)/BinomTrials,Table3[[#This Row],[RV binom]])</f>
        <v>0</v>
      </c>
      <c r="M6569" s="1">
        <f>Table3[[#This Row],[Risk 2 simulated occurences]]*_xlfn.LOGNORM.INV(Table3[[#This Row],[RV lognorm]],(LN(ImpLow2)+LN(ImpUp2))/2,(LN(ImpUp2)-LN(ImpLow2))/3.29)</f>
        <v>0</v>
      </c>
    </row>
    <row r="6570" spans="7:13">
      <c r="G6570">
        <v>0.45303257063638075</v>
      </c>
      <c r="H6570">
        <v>0.77564105241356462</v>
      </c>
      <c r="I6570">
        <v>9.8249534190748597E-2</v>
      </c>
      <c r="J6570">
        <f>_xlfn.BINOM.INV(BinomTrials,_xlfn.GAMMA.INV(Table3[[#This Row],[RV gamma]],GammaShape1,GammaRate1)/BinomTrials,Table3[[#This Row],[RV binom]])</f>
        <v>1</v>
      </c>
      <c r="K6570" s="1">
        <f>Table3[[#This Row],[Risk 1 Simulated occurences]]*_xlfn.LOGNORM.INV(Table3[[#This Row],[RV lognorm]],(LN(ImpLow1)+LN(ImpUp1))/2,(LN(ImpUp1)-LN(ImpLow1))/3.29)</f>
        <v>12806.17300585161</v>
      </c>
      <c r="L6570">
        <f>_xlfn.BINOM.INV(BinomTrials,_xlfn.GAMMA.INV(Table3[[#This Row],[RV gamma]],GammaShape2,GammaRate2)/BinomTrials,Table3[[#This Row],[RV binom]])</f>
        <v>0</v>
      </c>
      <c r="M6570" s="1">
        <f>Table3[[#This Row],[Risk 2 simulated occurences]]*_xlfn.LOGNORM.INV(Table3[[#This Row],[RV lognorm]],(LN(ImpLow2)+LN(ImpUp2))/2,(LN(ImpUp2)-LN(ImpLow2))/3.29)</f>
        <v>0</v>
      </c>
    </row>
    <row r="6571" spans="7:13">
      <c r="G6571">
        <v>0.11841468565092175</v>
      </c>
      <c r="H6571">
        <v>0.19916791478133197</v>
      </c>
      <c r="I6571">
        <v>0.27992114391174222</v>
      </c>
      <c r="J6571">
        <f>_xlfn.BINOM.INV(BinomTrials,_xlfn.GAMMA.INV(Table3[[#This Row],[RV gamma]],GammaShape1,GammaRate1)/BinomTrials,Table3[[#This Row],[RV binom]])</f>
        <v>0</v>
      </c>
      <c r="K6571" s="1">
        <f>Table3[[#This Row],[Risk 1 Simulated occurences]]*_xlfn.LOGNORM.INV(Table3[[#This Row],[RV lognorm]],(LN(ImpLow1)+LN(ImpUp1))/2,(LN(ImpUp1)-LN(ImpLow1))/3.29)</f>
        <v>0</v>
      </c>
      <c r="L6571">
        <f>_xlfn.BINOM.INV(BinomTrials,_xlfn.GAMMA.INV(Table3[[#This Row],[RV gamma]],GammaShape2,GammaRate2)/BinomTrials,Table3[[#This Row],[RV binom]])</f>
        <v>0</v>
      </c>
      <c r="M6571" s="1">
        <f>Table3[[#This Row],[Risk 2 simulated occurences]]*_xlfn.LOGNORM.INV(Table3[[#This Row],[RV lognorm]],(LN(ImpLow2)+LN(ImpUp2))/2,(LN(ImpUp2)-LN(ImpLow2))/3.29)</f>
        <v>0</v>
      </c>
    </row>
    <row r="6572" spans="7:13">
      <c r="G6572">
        <v>0.19562173504178493</v>
      </c>
      <c r="H6572">
        <v>0.41514372984652581</v>
      </c>
      <c r="I6572">
        <v>0.63466572465126669</v>
      </c>
      <c r="J6572">
        <f>_xlfn.BINOM.INV(BinomTrials,_xlfn.GAMMA.INV(Table3[[#This Row],[RV gamma]],GammaShape1,GammaRate1)/BinomTrials,Table3[[#This Row],[RV binom]])</f>
        <v>0</v>
      </c>
      <c r="K6572" s="1">
        <f>Table3[[#This Row],[Risk 1 Simulated occurences]]*_xlfn.LOGNORM.INV(Table3[[#This Row],[RV lognorm]],(LN(ImpLow1)+LN(ImpUp1))/2,(LN(ImpUp1)-LN(ImpLow1))/3.29)</f>
        <v>0</v>
      </c>
      <c r="L6572">
        <f>_xlfn.BINOM.INV(BinomTrials,_xlfn.GAMMA.INV(Table3[[#This Row],[RV gamma]],GammaShape2,GammaRate2)/BinomTrials,Table3[[#This Row],[RV binom]])</f>
        <v>0</v>
      </c>
      <c r="M6572" s="1">
        <f>Table3[[#This Row],[Risk 2 simulated occurences]]*_xlfn.LOGNORM.INV(Table3[[#This Row],[RV lognorm]],(LN(ImpLow2)+LN(ImpUp2))/2,(LN(ImpUp2)-LN(ImpLow2))/3.29)</f>
        <v>0</v>
      </c>
    </row>
    <row r="6573" spans="7:13">
      <c r="G6573">
        <v>0.81450084727932737</v>
      </c>
      <c r="H6573">
        <v>0.32066753055931418</v>
      </c>
      <c r="I6573">
        <v>0.826834213839301</v>
      </c>
      <c r="J6573">
        <f>_xlfn.BINOM.INV(BinomTrials,_xlfn.GAMMA.INV(Table3[[#This Row],[RV gamma]],GammaShape1,GammaRate1)/BinomTrials,Table3[[#This Row],[RV binom]])</f>
        <v>0</v>
      </c>
      <c r="K6573" s="1">
        <f>Table3[[#This Row],[Risk 1 Simulated occurences]]*_xlfn.LOGNORM.INV(Table3[[#This Row],[RV lognorm]],(LN(ImpLow1)+LN(ImpUp1))/2,(LN(ImpUp1)-LN(ImpLow1))/3.29)</f>
        <v>0</v>
      </c>
      <c r="L6573">
        <f>_xlfn.BINOM.INV(BinomTrials,_xlfn.GAMMA.INV(Table3[[#This Row],[RV gamma]],GammaShape2,GammaRate2)/BinomTrials,Table3[[#This Row],[RV binom]])</f>
        <v>0</v>
      </c>
      <c r="M6573" s="1">
        <f>Table3[[#This Row],[Risk 2 simulated occurences]]*_xlfn.LOGNORM.INV(Table3[[#This Row],[RV lognorm]],(LN(ImpLow2)+LN(ImpUp2))/2,(LN(ImpUp2)-LN(ImpLow2))/3.29)</f>
        <v>0</v>
      </c>
    </row>
    <row r="6574" spans="7:13">
      <c r="G6574">
        <v>0.3157402236553562</v>
      </c>
      <c r="H6574">
        <v>0.4591861103936965</v>
      </c>
      <c r="I6574">
        <v>0.60263199713203686</v>
      </c>
      <c r="J6574">
        <f>_xlfn.BINOM.INV(BinomTrials,_xlfn.GAMMA.INV(Table3[[#This Row],[RV gamma]],GammaShape1,GammaRate1)/BinomTrials,Table3[[#This Row],[RV binom]])</f>
        <v>0</v>
      </c>
      <c r="K6574" s="1">
        <f>Table3[[#This Row],[Risk 1 Simulated occurences]]*_xlfn.LOGNORM.INV(Table3[[#This Row],[RV lognorm]],(LN(ImpLow1)+LN(ImpUp1))/2,(LN(ImpUp1)-LN(ImpLow1))/3.29)</f>
        <v>0</v>
      </c>
      <c r="L6574">
        <f>_xlfn.BINOM.INV(BinomTrials,_xlfn.GAMMA.INV(Table3[[#This Row],[RV gamma]],GammaShape2,GammaRate2)/BinomTrials,Table3[[#This Row],[RV binom]])</f>
        <v>0</v>
      </c>
      <c r="M6574" s="1">
        <f>Table3[[#This Row],[Risk 2 simulated occurences]]*_xlfn.LOGNORM.INV(Table3[[#This Row],[RV lognorm]],(LN(ImpLow2)+LN(ImpUp2))/2,(LN(ImpUp2)-LN(ImpLow2))/3.29)</f>
        <v>0</v>
      </c>
    </row>
    <row r="6575" spans="7:13">
      <c r="G6575">
        <v>0.64593897557162627</v>
      </c>
      <c r="H6575">
        <v>0.54095738685734451</v>
      </c>
      <c r="I6575">
        <v>0.43597579814306264</v>
      </c>
      <c r="J6575">
        <f>_xlfn.BINOM.INV(BinomTrials,_xlfn.GAMMA.INV(Table3[[#This Row],[RV gamma]],GammaShape1,GammaRate1)/BinomTrials,Table3[[#This Row],[RV binom]])</f>
        <v>0</v>
      </c>
      <c r="K6575" s="1">
        <f>Table3[[#This Row],[Risk 1 Simulated occurences]]*_xlfn.LOGNORM.INV(Table3[[#This Row],[RV lognorm]],(LN(ImpLow1)+LN(ImpUp1))/2,(LN(ImpUp1)-LN(ImpLow1))/3.29)</f>
        <v>0</v>
      </c>
      <c r="L6575">
        <f>_xlfn.BINOM.INV(BinomTrials,_xlfn.GAMMA.INV(Table3[[#This Row],[RV gamma]],GammaShape2,GammaRate2)/BinomTrials,Table3[[#This Row],[RV binom]])</f>
        <v>0</v>
      </c>
      <c r="M6575" s="1">
        <f>Table3[[#This Row],[Risk 2 simulated occurences]]*_xlfn.LOGNORM.INV(Table3[[#This Row],[RV lognorm]],(LN(ImpLow2)+LN(ImpUp2))/2,(LN(ImpUp2)-LN(ImpLow2))/3.29)</f>
        <v>0</v>
      </c>
    </row>
    <row r="6576" spans="7:13">
      <c r="G6576">
        <v>0.29636243232356496</v>
      </c>
      <c r="H6576">
        <v>0.87080091138873295</v>
      </c>
      <c r="I6576">
        <v>0.44523939045390087</v>
      </c>
      <c r="J6576">
        <f>_xlfn.BINOM.INV(BinomTrials,_xlfn.GAMMA.INV(Table3[[#This Row],[RV gamma]],GammaShape1,GammaRate1)/BinomTrials,Table3[[#This Row],[RV binom]])</f>
        <v>1</v>
      </c>
      <c r="K6576" s="1">
        <f>Table3[[#This Row],[Risk 1 Simulated occurences]]*_xlfn.LOGNORM.INV(Table3[[#This Row],[RV lognorm]],(LN(ImpLow1)+LN(ImpUp1))/2,(LN(ImpUp1)-LN(ImpLow1))/3.29)</f>
        <v>28717.483605219699</v>
      </c>
      <c r="L6576">
        <f>_xlfn.BINOM.INV(BinomTrials,_xlfn.GAMMA.INV(Table3[[#This Row],[RV gamma]],GammaShape2,GammaRate2)/BinomTrials,Table3[[#This Row],[RV binom]])</f>
        <v>1</v>
      </c>
      <c r="M6576" s="1">
        <f>Table3[[#This Row],[Risk 2 simulated occurences]]*_xlfn.LOGNORM.INV(Table3[[#This Row],[RV lognorm]],(LN(ImpLow2)+LN(ImpUp2))/2,(LN(ImpUp2)-LN(ImpLow2))/3.29)</f>
        <v>2871748.3605219708</v>
      </c>
    </row>
    <row r="6577" spans="7:13">
      <c r="G6577">
        <v>0.96340006215656182</v>
      </c>
      <c r="H6577">
        <v>0.55091771043414139</v>
      </c>
      <c r="I6577">
        <v>0.13843535871172108</v>
      </c>
      <c r="J6577">
        <f>_xlfn.BINOM.INV(BinomTrials,_xlfn.GAMMA.INV(Table3[[#This Row],[RV gamma]],GammaShape1,GammaRate1)/BinomTrials,Table3[[#This Row],[RV binom]])</f>
        <v>1</v>
      </c>
      <c r="K6577" s="1">
        <f>Table3[[#This Row],[Risk 1 Simulated occurences]]*_xlfn.LOGNORM.INV(Table3[[#This Row],[RV lognorm]],(LN(ImpLow1)+LN(ImpUp1))/2,(LN(ImpUp1)-LN(ImpLow1))/3.29)</f>
        <v>14773.745311950988</v>
      </c>
      <c r="L6577">
        <f>_xlfn.BINOM.INV(BinomTrials,_xlfn.GAMMA.INV(Table3[[#This Row],[RV gamma]],GammaShape2,GammaRate2)/BinomTrials,Table3[[#This Row],[RV binom]])</f>
        <v>0</v>
      </c>
      <c r="M6577" s="1">
        <f>Table3[[#This Row],[Risk 2 simulated occurences]]*_xlfn.LOGNORM.INV(Table3[[#This Row],[RV lognorm]],(LN(ImpLow2)+LN(ImpUp2))/2,(LN(ImpUp2)-LN(ImpLow2))/3.29)</f>
        <v>0</v>
      </c>
    </row>
    <row r="6578" spans="7:13">
      <c r="G6578">
        <v>0.86484466533402193</v>
      </c>
      <c r="H6578">
        <v>0.27395926661508124</v>
      </c>
      <c r="I6578">
        <v>0.68307386789614044</v>
      </c>
      <c r="J6578">
        <f>_xlfn.BINOM.INV(BinomTrials,_xlfn.GAMMA.INV(Table3[[#This Row],[RV gamma]],GammaShape1,GammaRate1)/BinomTrials,Table3[[#This Row],[RV binom]])</f>
        <v>0</v>
      </c>
      <c r="K6578" s="1">
        <f>Table3[[#This Row],[Risk 1 Simulated occurences]]*_xlfn.LOGNORM.INV(Table3[[#This Row],[RV lognorm]],(LN(ImpLow1)+LN(ImpUp1))/2,(LN(ImpUp1)-LN(ImpLow1))/3.29)</f>
        <v>0</v>
      </c>
      <c r="L6578">
        <f>_xlfn.BINOM.INV(BinomTrials,_xlfn.GAMMA.INV(Table3[[#This Row],[RV gamma]],GammaShape2,GammaRate2)/BinomTrials,Table3[[#This Row],[RV binom]])</f>
        <v>0</v>
      </c>
      <c r="M6578" s="1">
        <f>Table3[[#This Row],[Risk 2 simulated occurences]]*_xlfn.LOGNORM.INV(Table3[[#This Row],[RV lognorm]],(LN(ImpLow2)+LN(ImpUp2))/2,(LN(ImpUp2)-LN(ImpLow2))/3.29)</f>
        <v>0</v>
      </c>
    </row>
    <row r="6579" spans="7:13">
      <c r="G6579">
        <v>0.44429026890745865</v>
      </c>
      <c r="H6579">
        <v>0.43339399967034997</v>
      </c>
      <c r="I6579">
        <v>0.42249773043324135</v>
      </c>
      <c r="J6579">
        <f>_xlfn.BINOM.INV(BinomTrials,_xlfn.GAMMA.INV(Table3[[#This Row],[RV gamma]],GammaShape1,GammaRate1)/BinomTrials,Table3[[#This Row],[RV binom]])</f>
        <v>0</v>
      </c>
      <c r="K6579" s="1">
        <f>Table3[[#This Row],[Risk 1 Simulated occurences]]*_xlfn.LOGNORM.INV(Table3[[#This Row],[RV lognorm]],(LN(ImpLow1)+LN(ImpUp1))/2,(LN(ImpUp1)-LN(ImpLow1))/3.29)</f>
        <v>0</v>
      </c>
      <c r="L6579">
        <f>_xlfn.BINOM.INV(BinomTrials,_xlfn.GAMMA.INV(Table3[[#This Row],[RV gamma]],GammaShape2,GammaRate2)/BinomTrials,Table3[[#This Row],[RV binom]])</f>
        <v>0</v>
      </c>
      <c r="M6579" s="1">
        <f>Table3[[#This Row],[Risk 2 simulated occurences]]*_xlfn.LOGNORM.INV(Table3[[#This Row],[RV lognorm]],(LN(ImpLow2)+LN(ImpUp2))/2,(LN(ImpUp2)-LN(ImpLow2))/3.29)</f>
        <v>0</v>
      </c>
    </row>
    <row r="6580" spans="7:13">
      <c r="G6580">
        <v>0.18654952765747418</v>
      </c>
      <c r="H6580">
        <v>5.2952459572326603E-2</v>
      </c>
      <c r="I6580">
        <v>0.91935539148717904</v>
      </c>
      <c r="J6580">
        <f>_xlfn.BINOM.INV(BinomTrials,_xlfn.GAMMA.INV(Table3[[#This Row],[RV gamma]],GammaShape1,GammaRate1)/BinomTrials,Table3[[#This Row],[RV binom]])</f>
        <v>0</v>
      </c>
      <c r="K6580" s="1">
        <f>Table3[[#This Row],[Risk 1 Simulated occurences]]*_xlfn.LOGNORM.INV(Table3[[#This Row],[RV lognorm]],(LN(ImpLow1)+LN(ImpUp1))/2,(LN(ImpUp1)-LN(ImpLow1))/3.29)</f>
        <v>0</v>
      </c>
      <c r="L6580">
        <f>_xlfn.BINOM.INV(BinomTrials,_xlfn.GAMMA.INV(Table3[[#This Row],[RV gamma]],GammaShape2,GammaRate2)/BinomTrials,Table3[[#This Row],[RV binom]])</f>
        <v>0</v>
      </c>
      <c r="M6580" s="1">
        <f>Table3[[#This Row],[Risk 2 simulated occurences]]*_xlfn.LOGNORM.INV(Table3[[#This Row],[RV lognorm]],(LN(ImpLow2)+LN(ImpUp2))/2,(LN(ImpUp2)-LN(ImpLow2))/3.29)</f>
        <v>0</v>
      </c>
    </row>
    <row r="6581" spans="7:13">
      <c r="G6581">
        <v>0.33791133916839555</v>
      </c>
      <c r="H6581">
        <v>0.97198803209326601</v>
      </c>
      <c r="I6581">
        <v>0.60606472501813657</v>
      </c>
      <c r="J6581">
        <f>_xlfn.BINOM.INV(BinomTrials,_xlfn.GAMMA.INV(Table3[[#This Row],[RV gamma]],GammaShape1,GammaRate1)/BinomTrials,Table3[[#This Row],[RV binom]])</f>
        <v>2</v>
      </c>
      <c r="K6581" s="1">
        <f>Table3[[#This Row],[Risk 1 Simulated occurences]]*_xlfn.LOGNORM.INV(Table3[[#This Row],[RV lognorm]],(LN(ImpLow1)+LN(ImpUp1))/2,(LN(ImpUp1)-LN(ImpLow1))/3.29)</f>
        <v>76351.270848065484</v>
      </c>
      <c r="L6581">
        <f>_xlfn.BINOM.INV(BinomTrials,_xlfn.GAMMA.INV(Table3[[#This Row],[RV gamma]],GammaShape2,GammaRate2)/BinomTrials,Table3[[#This Row],[RV binom]])</f>
        <v>1</v>
      </c>
      <c r="M6581" s="1">
        <f>Table3[[#This Row],[Risk 2 simulated occurences]]*_xlfn.LOGNORM.INV(Table3[[#This Row],[RV lognorm]],(LN(ImpLow2)+LN(ImpUp2))/2,(LN(ImpUp2)-LN(ImpLow2))/3.29)</f>
        <v>3817563.5424032761</v>
      </c>
    </row>
    <row r="6582" spans="7:13">
      <c r="G6582">
        <v>0.27587740322382998</v>
      </c>
      <c r="H6582">
        <v>0.20285539152233648</v>
      </c>
      <c r="I6582">
        <v>0.12983337982084295</v>
      </c>
      <c r="J6582">
        <f>_xlfn.BINOM.INV(BinomTrials,_xlfn.GAMMA.INV(Table3[[#This Row],[RV gamma]],GammaShape1,GammaRate1)/BinomTrials,Table3[[#This Row],[RV binom]])</f>
        <v>0</v>
      </c>
      <c r="K6582" s="1">
        <f>Table3[[#This Row],[Risk 1 Simulated occurences]]*_xlfn.LOGNORM.INV(Table3[[#This Row],[RV lognorm]],(LN(ImpLow1)+LN(ImpUp1))/2,(LN(ImpUp1)-LN(ImpLow1))/3.29)</f>
        <v>0</v>
      </c>
      <c r="L6582">
        <f>_xlfn.BINOM.INV(BinomTrials,_xlfn.GAMMA.INV(Table3[[#This Row],[RV gamma]],GammaShape2,GammaRate2)/BinomTrials,Table3[[#This Row],[RV binom]])</f>
        <v>0</v>
      </c>
      <c r="M6582" s="1">
        <f>Table3[[#This Row],[Risk 2 simulated occurences]]*_xlfn.LOGNORM.INV(Table3[[#This Row],[RV lognorm]],(LN(ImpLow2)+LN(ImpUp2))/2,(LN(ImpUp2)-LN(ImpLow2))/3.29)</f>
        <v>0</v>
      </c>
    </row>
    <row r="6583" spans="7:13">
      <c r="G6583">
        <v>0.67151598291076531</v>
      </c>
      <c r="H6583">
        <v>0.39056531590901561</v>
      </c>
      <c r="I6583">
        <v>0.10961464890726592</v>
      </c>
      <c r="J6583">
        <f>_xlfn.BINOM.INV(BinomTrials,_xlfn.GAMMA.INV(Table3[[#This Row],[RV gamma]],GammaShape1,GammaRate1)/BinomTrials,Table3[[#This Row],[RV binom]])</f>
        <v>0</v>
      </c>
      <c r="K6583" s="1">
        <f>Table3[[#This Row],[Risk 1 Simulated occurences]]*_xlfn.LOGNORM.INV(Table3[[#This Row],[RV lognorm]],(LN(ImpLow1)+LN(ImpUp1))/2,(LN(ImpUp1)-LN(ImpLow1))/3.29)</f>
        <v>0</v>
      </c>
      <c r="L6583">
        <f>_xlfn.BINOM.INV(BinomTrials,_xlfn.GAMMA.INV(Table3[[#This Row],[RV gamma]],GammaShape2,GammaRate2)/BinomTrials,Table3[[#This Row],[RV binom]])</f>
        <v>0</v>
      </c>
      <c r="M6583" s="1">
        <f>Table3[[#This Row],[Risk 2 simulated occurences]]*_xlfn.LOGNORM.INV(Table3[[#This Row],[RV lognorm]],(LN(ImpLow2)+LN(ImpUp2))/2,(LN(ImpUp2)-LN(ImpLow2))/3.29)</f>
        <v>0</v>
      </c>
    </row>
    <row r="6584" spans="7:13">
      <c r="G6584">
        <v>0.16912478123285099</v>
      </c>
      <c r="H6584">
        <v>0.23126448282565198</v>
      </c>
      <c r="I6584">
        <v>0.29340418441845301</v>
      </c>
      <c r="J6584">
        <f>_xlfn.BINOM.INV(BinomTrials,_xlfn.GAMMA.INV(Table3[[#This Row],[RV gamma]],GammaShape1,GammaRate1)/BinomTrials,Table3[[#This Row],[RV binom]])</f>
        <v>0</v>
      </c>
      <c r="K6584" s="1">
        <f>Table3[[#This Row],[Risk 1 Simulated occurences]]*_xlfn.LOGNORM.INV(Table3[[#This Row],[RV lognorm]],(LN(ImpLow1)+LN(ImpUp1))/2,(LN(ImpUp1)-LN(ImpLow1))/3.29)</f>
        <v>0</v>
      </c>
      <c r="L6584">
        <f>_xlfn.BINOM.INV(BinomTrials,_xlfn.GAMMA.INV(Table3[[#This Row],[RV gamma]],GammaShape2,GammaRate2)/BinomTrials,Table3[[#This Row],[RV binom]])</f>
        <v>0</v>
      </c>
      <c r="M6584" s="1">
        <f>Table3[[#This Row],[Risk 2 simulated occurences]]*_xlfn.LOGNORM.INV(Table3[[#This Row],[RV lognorm]],(LN(ImpLow2)+LN(ImpUp2))/2,(LN(ImpUp2)-LN(ImpLow2))/3.29)</f>
        <v>0</v>
      </c>
    </row>
    <row r="6585" spans="7:13">
      <c r="G6585">
        <v>0.48019818052658725</v>
      </c>
      <c r="H6585">
        <v>0.86216285073299093</v>
      </c>
      <c r="I6585">
        <v>0.2441275209393946</v>
      </c>
      <c r="J6585">
        <f>_xlfn.BINOM.INV(BinomTrials,_xlfn.GAMMA.INV(Table3[[#This Row],[RV gamma]],GammaShape1,GammaRate1)/BinomTrials,Table3[[#This Row],[RV binom]])</f>
        <v>1</v>
      </c>
      <c r="K6585" s="1">
        <f>Table3[[#This Row],[Risk 1 Simulated occurences]]*_xlfn.LOGNORM.INV(Table3[[#This Row],[RV lognorm]],(LN(ImpLow1)+LN(ImpUp1))/2,(LN(ImpUp1)-LN(ImpLow1))/3.29)</f>
        <v>19468.625910540541</v>
      </c>
      <c r="L6585">
        <f>_xlfn.BINOM.INV(BinomTrials,_xlfn.GAMMA.INV(Table3[[#This Row],[RV gamma]],GammaShape2,GammaRate2)/BinomTrials,Table3[[#This Row],[RV binom]])</f>
        <v>1</v>
      </c>
      <c r="M6585" s="1">
        <f>Table3[[#This Row],[Risk 2 simulated occurences]]*_xlfn.LOGNORM.INV(Table3[[#This Row],[RV lognorm]],(LN(ImpLow2)+LN(ImpUp2))/2,(LN(ImpUp2)-LN(ImpLow2))/3.29)</f>
        <v>1946862.5910540516</v>
      </c>
    </row>
    <row r="6586" spans="7:13">
      <c r="G6586">
        <v>0.69082011035216051</v>
      </c>
      <c r="H6586">
        <v>0.3710322693786734</v>
      </c>
      <c r="I6586">
        <v>5.1244428405186358E-2</v>
      </c>
      <c r="J6586">
        <f>_xlfn.BINOM.INV(BinomTrials,_xlfn.GAMMA.INV(Table3[[#This Row],[RV gamma]],GammaShape1,GammaRate1)/BinomTrials,Table3[[#This Row],[RV binom]])</f>
        <v>0</v>
      </c>
      <c r="K6586" s="1">
        <f>Table3[[#This Row],[Risk 1 Simulated occurences]]*_xlfn.LOGNORM.INV(Table3[[#This Row],[RV lognorm]],(LN(ImpLow1)+LN(ImpUp1))/2,(LN(ImpUp1)-LN(ImpLow1))/3.29)</f>
        <v>0</v>
      </c>
      <c r="L6586">
        <f>_xlfn.BINOM.INV(BinomTrials,_xlfn.GAMMA.INV(Table3[[#This Row],[RV gamma]],GammaShape2,GammaRate2)/BinomTrials,Table3[[#This Row],[RV binom]])</f>
        <v>0</v>
      </c>
      <c r="M6586" s="1">
        <f>Table3[[#This Row],[Risk 2 simulated occurences]]*_xlfn.LOGNORM.INV(Table3[[#This Row],[RV lognorm]],(LN(ImpLow2)+LN(ImpUp2))/2,(LN(ImpUp2)-LN(ImpLow2))/3.29)</f>
        <v>0</v>
      </c>
    </row>
    <row r="6587" spans="7:13">
      <c r="G6587">
        <v>0.61359468876085932</v>
      </c>
      <c r="H6587">
        <v>0.93935144736401344</v>
      </c>
      <c r="I6587">
        <v>0.2651082059671675</v>
      </c>
      <c r="J6587">
        <f>_xlfn.BINOM.INV(BinomTrials,_xlfn.GAMMA.INV(Table3[[#This Row],[RV gamma]],GammaShape1,GammaRate1)/BinomTrials,Table3[[#This Row],[RV binom]])</f>
        <v>2</v>
      </c>
      <c r="K6587" s="1">
        <f>Table3[[#This Row],[Risk 1 Simulated occurences]]*_xlfn.LOGNORM.INV(Table3[[#This Row],[RV lognorm]],(LN(ImpLow1)+LN(ImpUp1))/2,(LN(ImpUp1)-LN(ImpLow1))/3.29)</f>
        <v>40761.21401216399</v>
      </c>
      <c r="L6587">
        <f>_xlfn.BINOM.INV(BinomTrials,_xlfn.GAMMA.INV(Table3[[#This Row],[RV gamma]],GammaShape2,GammaRate2)/BinomTrials,Table3[[#This Row],[RV binom]])</f>
        <v>1</v>
      </c>
      <c r="M6587" s="1">
        <f>Table3[[#This Row],[Risk 2 simulated occurences]]*_xlfn.LOGNORM.INV(Table3[[#This Row],[RV lognorm]],(LN(ImpLow2)+LN(ImpUp2))/2,(LN(ImpUp2)-LN(ImpLow2))/3.29)</f>
        <v>2038060.7006081967</v>
      </c>
    </row>
    <row r="6588" spans="7:13">
      <c r="G6588">
        <v>0.6859340037619388</v>
      </c>
      <c r="H6588">
        <v>0.67977584697295723</v>
      </c>
      <c r="I6588">
        <v>0.67361769018397555</v>
      </c>
      <c r="J6588">
        <f>_xlfn.BINOM.INV(BinomTrials,_xlfn.GAMMA.INV(Table3[[#This Row],[RV gamma]],GammaShape1,GammaRate1)/BinomTrials,Table3[[#This Row],[RV binom]])</f>
        <v>1</v>
      </c>
      <c r="K6588" s="1">
        <f>Table3[[#This Row],[Risk 1 Simulated occurences]]*_xlfn.LOGNORM.INV(Table3[[#This Row],[RV lognorm]],(LN(ImpLow1)+LN(ImpUp1))/2,(LN(ImpUp1)-LN(ImpLow1))/3.29)</f>
        <v>43326.666613280722</v>
      </c>
      <c r="L6588">
        <f>_xlfn.BINOM.INV(BinomTrials,_xlfn.GAMMA.INV(Table3[[#This Row],[RV gamma]],GammaShape2,GammaRate2)/BinomTrials,Table3[[#This Row],[RV binom]])</f>
        <v>0</v>
      </c>
      <c r="M6588" s="1">
        <f>Table3[[#This Row],[Risk 2 simulated occurences]]*_xlfn.LOGNORM.INV(Table3[[#This Row],[RV lognorm]],(LN(ImpLow2)+LN(ImpUp2))/2,(LN(ImpUp2)-LN(ImpLow2))/3.29)</f>
        <v>0</v>
      </c>
    </row>
    <row r="6589" spans="7:13">
      <c r="G6589">
        <v>0.49280122690498884</v>
      </c>
      <c r="H6589">
        <v>0.99266007449136118</v>
      </c>
      <c r="I6589">
        <v>0.49251892207773351</v>
      </c>
      <c r="J6589">
        <f>_xlfn.BINOM.INV(BinomTrials,_xlfn.GAMMA.INV(Table3[[#This Row],[RV gamma]],GammaShape1,GammaRate1)/BinomTrials,Table3[[#This Row],[RV binom]])</f>
        <v>3</v>
      </c>
      <c r="K6589" s="1">
        <f>Table3[[#This Row],[Risk 1 Simulated occurences]]*_xlfn.LOGNORM.INV(Table3[[#This Row],[RV lognorm]],(LN(ImpLow1)+LN(ImpUp1))/2,(LN(ImpUp1)-LN(ImpLow1))/3.29)</f>
        <v>93631.318487900513</v>
      </c>
      <c r="L6589">
        <f>_xlfn.BINOM.INV(BinomTrials,_xlfn.GAMMA.INV(Table3[[#This Row],[RV gamma]],GammaShape2,GammaRate2)/BinomTrials,Table3[[#This Row],[RV binom]])</f>
        <v>2</v>
      </c>
      <c r="M6589" s="1">
        <f>Table3[[#This Row],[Risk 2 simulated occurences]]*_xlfn.LOGNORM.INV(Table3[[#This Row],[RV lognorm]],(LN(ImpLow2)+LN(ImpUp2))/2,(LN(ImpUp2)-LN(ImpLow2))/3.29)</f>
        <v>6242087.8991933707</v>
      </c>
    </row>
    <row r="6590" spans="7:13">
      <c r="G6590">
        <v>0.51022059214777338</v>
      </c>
      <c r="H6590">
        <v>0.63787197630753367</v>
      </c>
      <c r="I6590">
        <v>0.76552336046729397</v>
      </c>
      <c r="J6590">
        <f>_xlfn.BINOM.INV(BinomTrials,_xlfn.GAMMA.INV(Table3[[#This Row],[RV gamma]],GammaShape1,GammaRate1)/BinomTrials,Table3[[#This Row],[RV binom]])</f>
        <v>1</v>
      </c>
      <c r="K6590" s="1">
        <f>Table3[[#This Row],[Risk 1 Simulated occurences]]*_xlfn.LOGNORM.INV(Table3[[#This Row],[RV lognorm]],(LN(ImpLow1)+LN(ImpUp1))/2,(LN(ImpUp1)-LN(ImpLow1))/3.29)</f>
        <v>52494.822335921992</v>
      </c>
      <c r="L6590">
        <f>_xlfn.BINOM.INV(BinomTrials,_xlfn.GAMMA.INV(Table3[[#This Row],[RV gamma]],GammaShape2,GammaRate2)/BinomTrials,Table3[[#This Row],[RV binom]])</f>
        <v>0</v>
      </c>
      <c r="M6590" s="1">
        <f>Table3[[#This Row],[Risk 2 simulated occurences]]*_xlfn.LOGNORM.INV(Table3[[#This Row],[RV lognorm]],(LN(ImpLow2)+LN(ImpUp2))/2,(LN(ImpUp2)-LN(ImpLow2))/3.29)</f>
        <v>0</v>
      </c>
    </row>
    <row r="6591" spans="7:13">
      <c r="G6591">
        <v>0.27749222762765935</v>
      </c>
      <c r="H6591">
        <v>0.71430580071839778</v>
      </c>
      <c r="I6591">
        <v>0.15111937380913615</v>
      </c>
      <c r="J6591">
        <f>_xlfn.BINOM.INV(BinomTrials,_xlfn.GAMMA.INV(Table3[[#This Row],[RV gamma]],GammaShape1,GammaRate1)/BinomTrials,Table3[[#This Row],[RV binom]])</f>
        <v>1</v>
      </c>
      <c r="K6591" s="1">
        <f>Table3[[#This Row],[Risk 1 Simulated occurences]]*_xlfn.LOGNORM.INV(Table3[[#This Row],[RV lognorm]],(LN(ImpLow1)+LN(ImpUp1))/2,(LN(ImpUp1)-LN(ImpLow1))/3.29)</f>
        <v>15361.381792556336</v>
      </c>
      <c r="L6591">
        <f>_xlfn.BINOM.INV(BinomTrials,_xlfn.GAMMA.INV(Table3[[#This Row],[RV gamma]],GammaShape2,GammaRate2)/BinomTrials,Table3[[#This Row],[RV binom]])</f>
        <v>0</v>
      </c>
      <c r="M6591" s="1">
        <f>Table3[[#This Row],[Risk 2 simulated occurences]]*_xlfn.LOGNORM.INV(Table3[[#This Row],[RV lognorm]],(LN(ImpLow2)+LN(ImpUp2))/2,(LN(ImpUp2)-LN(ImpLow2))/3.29)</f>
        <v>0</v>
      </c>
    </row>
    <row r="6592" spans="7:13">
      <c r="G6592">
        <v>0.81186973807023355</v>
      </c>
      <c r="H6592">
        <v>0.33759267411082644</v>
      </c>
      <c r="I6592">
        <v>0.86331561015141922</v>
      </c>
      <c r="J6592">
        <f>_xlfn.BINOM.INV(BinomTrials,_xlfn.GAMMA.INV(Table3[[#This Row],[RV gamma]],GammaShape1,GammaRate1)/BinomTrials,Table3[[#This Row],[RV binom]])</f>
        <v>0</v>
      </c>
      <c r="K6592" s="1">
        <f>Table3[[#This Row],[Risk 1 Simulated occurences]]*_xlfn.LOGNORM.INV(Table3[[#This Row],[RV lognorm]],(LN(ImpLow1)+LN(ImpUp1))/2,(LN(ImpUp1)-LN(ImpLow1))/3.29)</f>
        <v>0</v>
      </c>
      <c r="L6592">
        <f>_xlfn.BINOM.INV(BinomTrials,_xlfn.GAMMA.INV(Table3[[#This Row],[RV gamma]],GammaShape2,GammaRate2)/BinomTrials,Table3[[#This Row],[RV binom]])</f>
        <v>0</v>
      </c>
      <c r="M6592" s="1">
        <f>Table3[[#This Row],[Risk 2 simulated occurences]]*_xlfn.LOGNORM.INV(Table3[[#This Row],[RV lognorm]],(LN(ImpLow2)+LN(ImpUp2))/2,(LN(ImpUp2)-LN(ImpLow2))/3.29)</f>
        <v>0</v>
      </c>
    </row>
    <row r="6593" spans="7:13">
      <c r="G6593">
        <v>9.4687746416166313E-2</v>
      </c>
      <c r="H6593">
        <v>0.92007378065962053</v>
      </c>
      <c r="I6593">
        <v>0.74545981490307478</v>
      </c>
      <c r="J6593">
        <f>_xlfn.BINOM.INV(BinomTrials,_xlfn.GAMMA.INV(Table3[[#This Row],[RV gamma]],GammaShape1,GammaRate1)/BinomTrials,Table3[[#This Row],[RV binom]])</f>
        <v>1</v>
      </c>
      <c r="K6593" s="1">
        <f>Table3[[#This Row],[Risk 1 Simulated occurences]]*_xlfn.LOGNORM.INV(Table3[[#This Row],[RV lognorm]],(LN(ImpLow1)+LN(ImpUp1))/2,(LN(ImpUp1)-LN(ImpLow1))/3.29)</f>
        <v>50198.422346835723</v>
      </c>
      <c r="L6593">
        <f>_xlfn.BINOM.INV(BinomTrials,_xlfn.GAMMA.INV(Table3[[#This Row],[RV gamma]],GammaShape2,GammaRate2)/BinomTrials,Table3[[#This Row],[RV binom]])</f>
        <v>1</v>
      </c>
      <c r="M6593" s="1">
        <f>Table3[[#This Row],[Risk 2 simulated occurences]]*_xlfn.LOGNORM.INV(Table3[[#This Row],[RV lognorm]],(LN(ImpLow2)+LN(ImpUp2))/2,(LN(ImpUp2)-LN(ImpLow2))/3.29)</f>
        <v>5019842.2346835835</v>
      </c>
    </row>
    <row r="6594" spans="7:13">
      <c r="G6594">
        <v>0.41695401650711617</v>
      </c>
      <c r="H6594">
        <v>0.6800315462425498</v>
      </c>
      <c r="I6594">
        <v>0.94310907597798344</v>
      </c>
      <c r="J6594">
        <f>_xlfn.BINOM.INV(BinomTrials,_xlfn.GAMMA.INV(Table3[[#This Row],[RV gamma]],GammaShape1,GammaRate1)/BinomTrials,Table3[[#This Row],[RV binom]])</f>
        <v>1</v>
      </c>
      <c r="K6594" s="1">
        <f>Table3[[#This Row],[Risk 1 Simulated occurences]]*_xlfn.LOGNORM.INV(Table3[[#This Row],[RV lognorm]],(LN(ImpLow1)+LN(ImpUp1))/2,(LN(ImpUp1)-LN(ImpLow1))/3.29)</f>
        <v>95647.808541400867</v>
      </c>
      <c r="L6594">
        <f>_xlfn.BINOM.INV(BinomTrials,_xlfn.GAMMA.INV(Table3[[#This Row],[RV gamma]],GammaShape2,GammaRate2)/BinomTrials,Table3[[#This Row],[RV binom]])</f>
        <v>0</v>
      </c>
      <c r="M6594" s="1">
        <f>Table3[[#This Row],[Risk 2 simulated occurences]]*_xlfn.LOGNORM.INV(Table3[[#This Row],[RV lognorm]],(LN(ImpLow2)+LN(ImpUp2))/2,(LN(ImpUp2)-LN(ImpLow2))/3.29)</f>
        <v>0</v>
      </c>
    </row>
    <row r="6595" spans="7:13">
      <c r="G6595">
        <v>0.74615543510120153</v>
      </c>
      <c r="H6595">
        <v>0.2901976985345584</v>
      </c>
      <c r="I6595">
        <v>0.83423996196791528</v>
      </c>
      <c r="J6595">
        <f>_xlfn.BINOM.INV(BinomTrials,_xlfn.GAMMA.INV(Table3[[#This Row],[RV gamma]],GammaShape1,GammaRate1)/BinomTrials,Table3[[#This Row],[RV binom]])</f>
        <v>0</v>
      </c>
      <c r="K6595" s="1">
        <f>Table3[[#This Row],[Risk 1 Simulated occurences]]*_xlfn.LOGNORM.INV(Table3[[#This Row],[RV lognorm]],(LN(ImpLow1)+LN(ImpUp1))/2,(LN(ImpUp1)-LN(ImpLow1))/3.29)</f>
        <v>0</v>
      </c>
      <c r="L6595">
        <f>_xlfn.BINOM.INV(BinomTrials,_xlfn.GAMMA.INV(Table3[[#This Row],[RV gamma]],GammaShape2,GammaRate2)/BinomTrials,Table3[[#This Row],[RV binom]])</f>
        <v>0</v>
      </c>
      <c r="M6595" s="1">
        <f>Table3[[#This Row],[Risk 2 simulated occurences]]*_xlfn.LOGNORM.INV(Table3[[#This Row],[RV lognorm]],(LN(ImpLow2)+LN(ImpUp2))/2,(LN(ImpUp2)-LN(ImpLow2))/3.29)</f>
        <v>0</v>
      </c>
    </row>
    <row r="6596" spans="7:13">
      <c r="G6596">
        <v>0.63439774589352205</v>
      </c>
      <c r="H6596">
        <v>0.35271927032280681</v>
      </c>
      <c r="I6596">
        <v>7.1040794752091546E-2</v>
      </c>
      <c r="J6596">
        <f>_xlfn.BINOM.INV(BinomTrials,_xlfn.GAMMA.INV(Table3[[#This Row],[RV gamma]],GammaShape1,GammaRate1)/BinomTrials,Table3[[#This Row],[RV binom]])</f>
        <v>0</v>
      </c>
      <c r="K6596" s="1">
        <f>Table3[[#This Row],[Risk 1 Simulated occurences]]*_xlfn.LOGNORM.INV(Table3[[#This Row],[RV lognorm]],(LN(ImpLow1)+LN(ImpUp1))/2,(LN(ImpUp1)-LN(ImpLow1))/3.29)</f>
        <v>0</v>
      </c>
      <c r="L6596">
        <f>_xlfn.BINOM.INV(BinomTrials,_xlfn.GAMMA.INV(Table3[[#This Row],[RV gamma]],GammaShape2,GammaRate2)/BinomTrials,Table3[[#This Row],[RV binom]])</f>
        <v>0</v>
      </c>
      <c r="M6596" s="1">
        <f>Table3[[#This Row],[Risk 2 simulated occurences]]*_xlfn.LOGNORM.INV(Table3[[#This Row],[RV lognorm]],(LN(ImpLow2)+LN(ImpUp2))/2,(LN(ImpUp2)-LN(ImpLow2))/3.29)</f>
        <v>0</v>
      </c>
    </row>
    <row r="6597" spans="7:13">
      <c r="G6597">
        <v>0.32291523242505044</v>
      </c>
      <c r="H6597">
        <v>0.15277631541377693</v>
      </c>
      <c r="I6597">
        <v>0.98263739840250341</v>
      </c>
      <c r="J6597">
        <f>_xlfn.BINOM.INV(BinomTrials,_xlfn.GAMMA.INV(Table3[[#This Row],[RV gamma]],GammaShape1,GammaRate1)/BinomTrials,Table3[[#This Row],[RV binom]])</f>
        <v>0</v>
      </c>
      <c r="K6597" s="1">
        <f>Table3[[#This Row],[Risk 1 Simulated occurences]]*_xlfn.LOGNORM.INV(Table3[[#This Row],[RV lognorm]],(LN(ImpLow1)+LN(ImpUp1))/2,(LN(ImpUp1)-LN(ImpLow1))/3.29)</f>
        <v>0</v>
      </c>
      <c r="L6597">
        <f>_xlfn.BINOM.INV(BinomTrials,_xlfn.GAMMA.INV(Table3[[#This Row],[RV gamma]],GammaShape2,GammaRate2)/BinomTrials,Table3[[#This Row],[RV binom]])</f>
        <v>0</v>
      </c>
      <c r="M6597" s="1">
        <f>Table3[[#This Row],[Risk 2 simulated occurences]]*_xlfn.LOGNORM.INV(Table3[[#This Row],[RV lognorm]],(LN(ImpLow2)+LN(ImpUp2))/2,(LN(ImpUp2)-LN(ImpLow2))/3.29)</f>
        <v>0</v>
      </c>
    </row>
    <row r="6598" spans="7:13">
      <c r="G6598">
        <v>0.236311367822956</v>
      </c>
      <c r="H6598">
        <v>0.71153315934889627</v>
      </c>
      <c r="I6598">
        <v>0.18675495087483662</v>
      </c>
      <c r="J6598">
        <f>_xlfn.BINOM.INV(BinomTrials,_xlfn.GAMMA.INV(Table3[[#This Row],[RV gamma]],GammaShape1,GammaRate1)/BinomTrials,Table3[[#This Row],[RV binom]])</f>
        <v>1</v>
      </c>
      <c r="K6598" s="1">
        <f>Table3[[#This Row],[Risk 1 Simulated occurences]]*_xlfn.LOGNORM.INV(Table3[[#This Row],[RV lognorm]],(LN(ImpLow1)+LN(ImpUp1))/2,(LN(ImpUp1)-LN(ImpLow1))/3.29)</f>
        <v>16963.216207890637</v>
      </c>
      <c r="L6598">
        <f>_xlfn.BINOM.INV(BinomTrials,_xlfn.GAMMA.INV(Table3[[#This Row],[RV gamma]],GammaShape2,GammaRate2)/BinomTrials,Table3[[#This Row],[RV binom]])</f>
        <v>0</v>
      </c>
      <c r="M6598" s="1">
        <f>Table3[[#This Row],[Risk 2 simulated occurences]]*_xlfn.LOGNORM.INV(Table3[[#This Row],[RV lognorm]],(LN(ImpLow2)+LN(ImpUp2))/2,(LN(ImpUp2)-LN(ImpLow2))/3.29)</f>
        <v>0</v>
      </c>
    </row>
    <row r="6599" spans="7:13">
      <c r="G6599">
        <v>0.68515900042148259</v>
      </c>
      <c r="H6599">
        <v>0.73780917690033521</v>
      </c>
      <c r="I6599">
        <v>0.79045935337918782</v>
      </c>
      <c r="J6599">
        <f>_xlfn.BINOM.INV(BinomTrials,_xlfn.GAMMA.INV(Table3[[#This Row],[RV gamma]],GammaShape1,GammaRate1)/BinomTrials,Table3[[#This Row],[RV binom]])</f>
        <v>1</v>
      </c>
      <c r="K6599" s="1">
        <f>Table3[[#This Row],[Risk 1 Simulated occurences]]*_xlfn.LOGNORM.INV(Table3[[#This Row],[RV lognorm]],(LN(ImpLow1)+LN(ImpUp1))/2,(LN(ImpUp1)-LN(ImpLow1))/3.29)</f>
        <v>55666.973432184495</v>
      </c>
      <c r="L6599">
        <f>_xlfn.BINOM.INV(BinomTrials,_xlfn.GAMMA.INV(Table3[[#This Row],[RV gamma]],GammaShape2,GammaRate2)/BinomTrials,Table3[[#This Row],[RV binom]])</f>
        <v>0</v>
      </c>
      <c r="M6599" s="1">
        <f>Table3[[#This Row],[Risk 2 simulated occurences]]*_xlfn.LOGNORM.INV(Table3[[#This Row],[RV lognorm]],(LN(ImpLow2)+LN(ImpUp2))/2,(LN(ImpUp2)-LN(ImpLow2))/3.29)</f>
        <v>0</v>
      </c>
    </row>
    <row r="6600" spans="7:13">
      <c r="G6600">
        <v>0.46732008385812868</v>
      </c>
      <c r="H6600">
        <v>0.35883616393377826</v>
      </c>
      <c r="I6600">
        <v>0.25035224400942785</v>
      </c>
      <c r="J6600">
        <f>_xlfn.BINOM.INV(BinomTrials,_xlfn.GAMMA.INV(Table3[[#This Row],[RV gamma]],GammaShape1,GammaRate1)/BinomTrials,Table3[[#This Row],[RV binom]])</f>
        <v>0</v>
      </c>
      <c r="K6600" s="1">
        <f>Table3[[#This Row],[Risk 1 Simulated occurences]]*_xlfn.LOGNORM.INV(Table3[[#This Row],[RV lognorm]],(LN(ImpLow1)+LN(ImpUp1))/2,(LN(ImpUp1)-LN(ImpLow1))/3.29)</f>
        <v>0</v>
      </c>
      <c r="L6600">
        <f>_xlfn.BINOM.INV(BinomTrials,_xlfn.GAMMA.INV(Table3[[#This Row],[RV gamma]],GammaShape2,GammaRate2)/BinomTrials,Table3[[#This Row],[RV binom]])</f>
        <v>0</v>
      </c>
      <c r="M6600" s="1">
        <f>Table3[[#This Row],[Risk 2 simulated occurences]]*_xlfn.LOGNORM.INV(Table3[[#This Row],[RV lognorm]],(LN(ImpLow2)+LN(ImpUp2))/2,(LN(ImpUp2)-LN(ImpLow2))/3.29)</f>
        <v>0</v>
      </c>
    </row>
    <row r="6601" spans="7:13">
      <c r="G6601">
        <v>0.24864940356865964</v>
      </c>
      <c r="H6601">
        <v>0.95940723501118241</v>
      </c>
      <c r="I6601">
        <v>0.6701650664537051</v>
      </c>
      <c r="J6601">
        <f>_xlfn.BINOM.INV(BinomTrials,_xlfn.GAMMA.INV(Table3[[#This Row],[RV gamma]],GammaShape1,GammaRate1)/BinomTrials,Table3[[#This Row],[RV binom]])</f>
        <v>2</v>
      </c>
      <c r="K6601" s="1">
        <f>Table3[[#This Row],[Risk 1 Simulated occurences]]*_xlfn.LOGNORM.INV(Table3[[#This Row],[RV lognorm]],(LN(ImpLow1)+LN(ImpUp1))/2,(LN(ImpUp1)-LN(ImpLow1))/3.29)</f>
        <v>86075.738645484627</v>
      </c>
      <c r="L6601">
        <f>_xlfn.BINOM.INV(BinomTrials,_xlfn.GAMMA.INV(Table3[[#This Row],[RV gamma]],GammaShape2,GammaRate2)/BinomTrials,Table3[[#This Row],[RV binom]])</f>
        <v>1</v>
      </c>
      <c r="M6601" s="1">
        <f>Table3[[#This Row],[Risk 2 simulated occurences]]*_xlfn.LOGNORM.INV(Table3[[#This Row],[RV lognorm]],(LN(ImpLow2)+LN(ImpUp2))/2,(LN(ImpUp2)-LN(ImpLow2))/3.29)</f>
        <v>4303786.9322742335</v>
      </c>
    </row>
    <row r="6602" spans="7:13">
      <c r="G6602">
        <v>5.0525778462423843E-2</v>
      </c>
      <c r="H6602">
        <v>0.75739883294207921</v>
      </c>
      <c r="I6602">
        <v>0.46427188742173459</v>
      </c>
      <c r="J6602">
        <f>_xlfn.BINOM.INV(BinomTrials,_xlfn.GAMMA.INV(Table3[[#This Row],[RV gamma]],GammaShape1,GammaRate1)/BinomTrials,Table3[[#This Row],[RV binom]])</f>
        <v>1</v>
      </c>
      <c r="K6602" s="1">
        <f>Table3[[#This Row],[Risk 1 Simulated occurences]]*_xlfn.LOGNORM.INV(Table3[[#This Row],[RV lognorm]],(LN(ImpLow1)+LN(ImpUp1))/2,(LN(ImpUp1)-LN(ImpLow1))/3.29)</f>
        <v>29699.046597061359</v>
      </c>
      <c r="L6602">
        <f>_xlfn.BINOM.INV(BinomTrials,_xlfn.GAMMA.INV(Table3[[#This Row],[RV gamma]],GammaShape2,GammaRate2)/BinomTrials,Table3[[#This Row],[RV binom]])</f>
        <v>0</v>
      </c>
      <c r="M6602" s="1">
        <f>Table3[[#This Row],[Risk 2 simulated occurences]]*_xlfn.LOGNORM.INV(Table3[[#This Row],[RV lognorm]],(LN(ImpLow2)+LN(ImpUp2))/2,(LN(ImpUp2)-LN(ImpLow2))/3.29)</f>
        <v>0</v>
      </c>
    </row>
    <row r="6603" spans="7:13">
      <c r="G6603">
        <v>0.18675861795747589</v>
      </c>
      <c r="H6603">
        <v>0.60218525752526952</v>
      </c>
      <c r="I6603">
        <v>1.7611897093063173E-2</v>
      </c>
      <c r="J6603">
        <f>_xlfn.BINOM.INV(BinomTrials,_xlfn.GAMMA.INV(Table3[[#This Row],[RV gamma]],GammaShape1,GammaRate1)/BinomTrials,Table3[[#This Row],[RV binom]])</f>
        <v>0</v>
      </c>
      <c r="K6603" s="1">
        <f>Table3[[#This Row],[Risk 1 Simulated occurences]]*_xlfn.LOGNORM.INV(Table3[[#This Row],[RV lognorm]],(LN(ImpLow1)+LN(ImpUp1))/2,(LN(ImpUp1)-LN(ImpLow1))/3.29)</f>
        <v>0</v>
      </c>
      <c r="L6603">
        <f>_xlfn.BINOM.INV(BinomTrials,_xlfn.GAMMA.INV(Table3[[#This Row],[RV gamma]],GammaShape2,GammaRate2)/BinomTrials,Table3[[#This Row],[RV binom]])</f>
        <v>0</v>
      </c>
      <c r="M6603" s="1">
        <f>Table3[[#This Row],[Risk 2 simulated occurences]]*_xlfn.LOGNORM.INV(Table3[[#This Row],[RV lognorm]],(LN(ImpLow2)+LN(ImpUp2))/2,(LN(ImpUp2)-LN(ImpLow2))/3.29)</f>
        <v>0</v>
      </c>
    </row>
    <row r="6604" spans="7:13">
      <c r="G6604">
        <v>0.8520920112971645</v>
      </c>
      <c r="H6604">
        <v>0.92762322720495205</v>
      </c>
      <c r="I6604">
        <v>3.1544431127395684E-3</v>
      </c>
      <c r="J6604">
        <f>_xlfn.BINOM.INV(BinomTrials,_xlfn.GAMMA.INV(Table3[[#This Row],[RV gamma]],GammaShape1,GammaRate1)/BinomTrials,Table3[[#This Row],[RV binom]])</f>
        <v>2</v>
      </c>
      <c r="K6604" s="1">
        <f>Table3[[#This Row],[Risk 1 Simulated occurences]]*_xlfn.LOGNORM.INV(Table3[[#This Row],[RV lognorm]],(LN(ImpLow1)+LN(ImpUp1))/2,(LN(ImpUp1)-LN(ImpLow1))/3.29)</f>
        <v>9350.9068143341301</v>
      </c>
      <c r="L6604">
        <f>_xlfn.BINOM.INV(BinomTrials,_xlfn.GAMMA.INV(Table3[[#This Row],[RV gamma]],GammaShape2,GammaRate2)/BinomTrials,Table3[[#This Row],[RV binom]])</f>
        <v>1</v>
      </c>
      <c r="M6604" s="1">
        <f>Table3[[#This Row],[Risk 2 simulated occurences]]*_xlfn.LOGNORM.INV(Table3[[#This Row],[RV lognorm]],(LN(ImpLow2)+LN(ImpUp2))/2,(LN(ImpUp2)-LN(ImpLow2))/3.29)</f>
        <v>467545.34071670589</v>
      </c>
    </row>
    <row r="6605" spans="7:13">
      <c r="G6605">
        <v>0.11043387144358544</v>
      </c>
      <c r="H6605">
        <v>0.56357963362875374</v>
      </c>
      <c r="I6605">
        <v>1.6725395813922118E-2</v>
      </c>
      <c r="J6605">
        <f>_xlfn.BINOM.INV(BinomTrials,_xlfn.GAMMA.INV(Table3[[#This Row],[RV gamma]],GammaShape1,GammaRate1)/BinomTrials,Table3[[#This Row],[RV binom]])</f>
        <v>0</v>
      </c>
      <c r="K6605" s="1">
        <f>Table3[[#This Row],[Risk 1 Simulated occurences]]*_xlfn.LOGNORM.INV(Table3[[#This Row],[RV lognorm]],(LN(ImpLow1)+LN(ImpUp1))/2,(LN(ImpUp1)-LN(ImpLow1))/3.29)</f>
        <v>0</v>
      </c>
      <c r="L6605">
        <f>_xlfn.BINOM.INV(BinomTrials,_xlfn.GAMMA.INV(Table3[[#This Row],[RV gamma]],GammaShape2,GammaRate2)/BinomTrials,Table3[[#This Row],[RV binom]])</f>
        <v>0</v>
      </c>
      <c r="M6605" s="1">
        <f>Table3[[#This Row],[Risk 2 simulated occurences]]*_xlfn.LOGNORM.INV(Table3[[#This Row],[RV lognorm]],(LN(ImpLow2)+LN(ImpUp2))/2,(LN(ImpUp2)-LN(ImpLow2))/3.29)</f>
        <v>0</v>
      </c>
    </row>
    <row r="6606" spans="7:13">
      <c r="G6606">
        <v>6.2077352340369187E-2</v>
      </c>
      <c r="H6606">
        <v>8.290239846469015E-2</v>
      </c>
      <c r="I6606">
        <v>0.10372744458901111</v>
      </c>
      <c r="J6606">
        <f>_xlfn.BINOM.INV(BinomTrials,_xlfn.GAMMA.INV(Table3[[#This Row],[RV gamma]],GammaShape1,GammaRate1)/BinomTrials,Table3[[#This Row],[RV binom]])</f>
        <v>0</v>
      </c>
      <c r="K6606" s="1">
        <f>Table3[[#This Row],[Risk 1 Simulated occurences]]*_xlfn.LOGNORM.INV(Table3[[#This Row],[RV lognorm]],(LN(ImpLow1)+LN(ImpUp1))/2,(LN(ImpUp1)-LN(ImpLow1))/3.29)</f>
        <v>0</v>
      </c>
      <c r="L6606">
        <f>_xlfn.BINOM.INV(BinomTrials,_xlfn.GAMMA.INV(Table3[[#This Row],[RV gamma]],GammaShape2,GammaRate2)/BinomTrials,Table3[[#This Row],[RV binom]])</f>
        <v>0</v>
      </c>
      <c r="M6606" s="1">
        <f>Table3[[#This Row],[Risk 2 simulated occurences]]*_xlfn.LOGNORM.INV(Table3[[#This Row],[RV lognorm]],(LN(ImpLow2)+LN(ImpUp2))/2,(LN(ImpUp2)-LN(ImpLow2))/3.29)</f>
        <v>0</v>
      </c>
    </row>
    <row r="6607" spans="7:13">
      <c r="G6607">
        <v>0.33406078458487093</v>
      </c>
      <c r="H6607">
        <v>0.34061099604731937</v>
      </c>
      <c r="I6607">
        <v>0.34716120750976781</v>
      </c>
      <c r="J6607">
        <f>_xlfn.BINOM.INV(BinomTrials,_xlfn.GAMMA.INV(Table3[[#This Row],[RV gamma]],GammaShape1,GammaRate1)/BinomTrials,Table3[[#This Row],[RV binom]])</f>
        <v>0</v>
      </c>
      <c r="K6607" s="1">
        <f>Table3[[#This Row],[Risk 1 Simulated occurences]]*_xlfn.LOGNORM.INV(Table3[[#This Row],[RV lognorm]],(LN(ImpLow1)+LN(ImpUp1))/2,(LN(ImpUp1)-LN(ImpLow1))/3.29)</f>
        <v>0</v>
      </c>
      <c r="L6607">
        <f>_xlfn.BINOM.INV(BinomTrials,_xlfn.GAMMA.INV(Table3[[#This Row],[RV gamma]],GammaShape2,GammaRate2)/BinomTrials,Table3[[#This Row],[RV binom]])</f>
        <v>0</v>
      </c>
      <c r="M6607" s="1">
        <f>Table3[[#This Row],[Risk 2 simulated occurences]]*_xlfn.LOGNORM.INV(Table3[[#This Row],[RV lognorm]],(LN(ImpLow2)+LN(ImpUp2))/2,(LN(ImpUp2)-LN(ImpLow2))/3.29)</f>
        <v>0</v>
      </c>
    </row>
    <row r="6608" spans="7:13">
      <c r="G6608">
        <v>0.55960651792567528</v>
      </c>
      <c r="H6608">
        <v>0.64901056729676698</v>
      </c>
      <c r="I6608">
        <v>0.73841461666785857</v>
      </c>
      <c r="J6608">
        <f>_xlfn.BINOM.INV(BinomTrials,_xlfn.GAMMA.INV(Table3[[#This Row],[RV gamma]],GammaShape1,GammaRate1)/BinomTrials,Table3[[#This Row],[RV binom]])</f>
        <v>1</v>
      </c>
      <c r="K6608" s="1">
        <f>Table3[[#This Row],[Risk 1 Simulated occurences]]*_xlfn.LOGNORM.INV(Table3[[#This Row],[RV lognorm]],(LN(ImpLow1)+LN(ImpUp1))/2,(LN(ImpUp1)-LN(ImpLow1))/3.29)</f>
        <v>49438.175315467059</v>
      </c>
      <c r="L6608">
        <f>_xlfn.BINOM.INV(BinomTrials,_xlfn.GAMMA.INV(Table3[[#This Row],[RV gamma]],GammaShape2,GammaRate2)/BinomTrials,Table3[[#This Row],[RV binom]])</f>
        <v>0</v>
      </c>
      <c r="M6608" s="1">
        <f>Table3[[#This Row],[Risk 2 simulated occurences]]*_xlfn.LOGNORM.INV(Table3[[#This Row],[RV lognorm]],(LN(ImpLow2)+LN(ImpUp2))/2,(LN(ImpUp2)-LN(ImpLow2))/3.29)</f>
        <v>0</v>
      </c>
    </row>
    <row r="6609" spans="7:13">
      <c r="G6609">
        <v>0.30674677682423346</v>
      </c>
      <c r="H6609">
        <v>0.92060455676196351</v>
      </c>
      <c r="I6609">
        <v>0.53446233669969367</v>
      </c>
      <c r="J6609">
        <f>_xlfn.BINOM.INV(BinomTrials,_xlfn.GAMMA.INV(Table3[[#This Row],[RV gamma]],GammaShape1,GammaRate1)/BinomTrials,Table3[[#This Row],[RV binom]])</f>
        <v>1</v>
      </c>
      <c r="K6609" s="1">
        <f>Table3[[#This Row],[Risk 1 Simulated occurences]]*_xlfn.LOGNORM.INV(Table3[[#This Row],[RV lognorm]],(LN(ImpLow1)+LN(ImpUp1))/2,(LN(ImpUp1)-LN(ImpLow1))/3.29)</f>
        <v>33596.138068158354</v>
      </c>
      <c r="L6609">
        <f>_xlfn.BINOM.INV(BinomTrials,_xlfn.GAMMA.INV(Table3[[#This Row],[RV gamma]],GammaShape2,GammaRate2)/BinomTrials,Table3[[#This Row],[RV binom]])</f>
        <v>1</v>
      </c>
      <c r="M6609" s="1">
        <f>Table3[[#This Row],[Risk 2 simulated occurences]]*_xlfn.LOGNORM.INV(Table3[[#This Row],[RV lognorm]],(LN(ImpLow2)+LN(ImpUp2))/2,(LN(ImpUp2)-LN(ImpLow2))/3.29)</f>
        <v>3359613.8068158366</v>
      </c>
    </row>
    <row r="6610" spans="7:13">
      <c r="G6610">
        <v>0.49307808489216404</v>
      </c>
      <c r="H6610">
        <v>0.60078549832142214</v>
      </c>
      <c r="I6610">
        <v>0.7084929117506803</v>
      </c>
      <c r="J6610">
        <f>_xlfn.BINOM.INV(BinomTrials,_xlfn.GAMMA.INV(Table3[[#This Row],[RV gamma]],GammaShape1,GammaRate1)/BinomTrials,Table3[[#This Row],[RV binom]])</f>
        <v>0</v>
      </c>
      <c r="K6610" s="1">
        <f>Table3[[#This Row],[Risk 1 Simulated occurences]]*_xlfn.LOGNORM.INV(Table3[[#This Row],[RV lognorm]],(LN(ImpLow1)+LN(ImpUp1))/2,(LN(ImpUp1)-LN(ImpLow1))/3.29)</f>
        <v>0</v>
      </c>
      <c r="L6610">
        <f>_xlfn.BINOM.INV(BinomTrials,_xlfn.GAMMA.INV(Table3[[#This Row],[RV gamma]],GammaShape2,GammaRate2)/BinomTrials,Table3[[#This Row],[RV binom]])</f>
        <v>0</v>
      </c>
      <c r="M6610" s="1">
        <f>Table3[[#This Row],[Risk 2 simulated occurences]]*_xlfn.LOGNORM.INV(Table3[[#This Row],[RV lognorm]],(LN(ImpLow2)+LN(ImpUp2))/2,(LN(ImpUp2)-LN(ImpLow2))/3.29)</f>
        <v>0</v>
      </c>
    </row>
    <row r="6611" spans="7:13">
      <c r="G6611">
        <v>0.1633727826007515</v>
      </c>
      <c r="H6611">
        <v>0.4018702881419427</v>
      </c>
      <c r="I6611">
        <v>0.6403677936831339</v>
      </c>
      <c r="J6611">
        <f>_xlfn.BINOM.INV(BinomTrials,_xlfn.GAMMA.INV(Table3[[#This Row],[RV gamma]],GammaShape1,GammaRate1)/BinomTrials,Table3[[#This Row],[RV binom]])</f>
        <v>0</v>
      </c>
      <c r="K6611" s="1">
        <f>Table3[[#This Row],[Risk 1 Simulated occurences]]*_xlfn.LOGNORM.INV(Table3[[#This Row],[RV lognorm]],(LN(ImpLow1)+LN(ImpUp1))/2,(LN(ImpUp1)-LN(ImpLow1))/3.29)</f>
        <v>0</v>
      </c>
      <c r="L6611">
        <f>_xlfn.BINOM.INV(BinomTrials,_xlfn.GAMMA.INV(Table3[[#This Row],[RV gamma]],GammaShape2,GammaRate2)/BinomTrials,Table3[[#This Row],[RV binom]])</f>
        <v>0</v>
      </c>
      <c r="M6611" s="1">
        <f>Table3[[#This Row],[Risk 2 simulated occurences]]*_xlfn.LOGNORM.INV(Table3[[#This Row],[RV lognorm]],(LN(ImpLow2)+LN(ImpUp2))/2,(LN(ImpUp2)-LN(ImpLow2))/3.29)</f>
        <v>0</v>
      </c>
    </row>
    <row r="6612" spans="7:13">
      <c r="G6612">
        <v>0.80635717083064706</v>
      </c>
      <c r="H6612">
        <v>0.23393280163124799</v>
      </c>
      <c r="I6612">
        <v>0.66150843243184887</v>
      </c>
      <c r="J6612">
        <f>_xlfn.BINOM.INV(BinomTrials,_xlfn.GAMMA.INV(Table3[[#This Row],[RV gamma]],GammaShape1,GammaRate1)/BinomTrials,Table3[[#This Row],[RV binom]])</f>
        <v>0</v>
      </c>
      <c r="K6612" s="1">
        <f>Table3[[#This Row],[Risk 1 Simulated occurences]]*_xlfn.LOGNORM.INV(Table3[[#This Row],[RV lognorm]],(LN(ImpLow1)+LN(ImpUp1))/2,(LN(ImpUp1)-LN(ImpLow1))/3.29)</f>
        <v>0</v>
      </c>
      <c r="L6612">
        <f>_xlfn.BINOM.INV(BinomTrials,_xlfn.GAMMA.INV(Table3[[#This Row],[RV gamma]],GammaShape2,GammaRate2)/BinomTrials,Table3[[#This Row],[RV binom]])</f>
        <v>0</v>
      </c>
      <c r="M6612" s="1">
        <f>Table3[[#This Row],[Risk 2 simulated occurences]]*_xlfn.LOGNORM.INV(Table3[[#This Row],[RV lognorm]],(LN(ImpLow2)+LN(ImpUp2))/2,(LN(ImpUp2)-LN(ImpLow2))/3.29)</f>
        <v>0</v>
      </c>
    </row>
    <row r="6613" spans="7:13">
      <c r="G6613">
        <v>0.44497015068538959</v>
      </c>
      <c r="H6613">
        <v>0.70859701638510308</v>
      </c>
      <c r="I6613">
        <v>0.97222388208481669</v>
      </c>
      <c r="J6613">
        <f>_xlfn.BINOM.INV(BinomTrials,_xlfn.GAMMA.INV(Table3[[#This Row],[RV gamma]],GammaShape1,GammaRate1)/BinomTrials,Table3[[#This Row],[RV binom]])</f>
        <v>1</v>
      </c>
      <c r="K6613" s="1">
        <f>Table3[[#This Row],[Risk 1 Simulated occurences]]*_xlfn.LOGNORM.INV(Table3[[#This Row],[RV lognorm]],(LN(ImpLow1)+LN(ImpUp1))/2,(LN(ImpUp1)-LN(ImpLow1))/3.29)</f>
        <v>120760.40726243574</v>
      </c>
      <c r="L6613">
        <f>_xlfn.BINOM.INV(BinomTrials,_xlfn.GAMMA.INV(Table3[[#This Row],[RV gamma]],GammaShape2,GammaRate2)/BinomTrials,Table3[[#This Row],[RV binom]])</f>
        <v>0</v>
      </c>
      <c r="M6613" s="1">
        <f>Table3[[#This Row],[Risk 2 simulated occurences]]*_xlfn.LOGNORM.INV(Table3[[#This Row],[RV lognorm]],(LN(ImpLow2)+LN(ImpUp2))/2,(LN(ImpUp2)-LN(ImpLow2))/3.29)</f>
        <v>0</v>
      </c>
    </row>
    <row r="6614" spans="7:13">
      <c r="G6614">
        <v>0.61332256934294593</v>
      </c>
      <c r="H6614">
        <v>0.39005438442810175</v>
      </c>
      <c r="I6614">
        <v>0.16678619951325757</v>
      </c>
      <c r="J6614">
        <f>_xlfn.BINOM.INV(BinomTrials,_xlfn.GAMMA.INV(Table3[[#This Row],[RV gamma]],GammaShape1,GammaRate1)/BinomTrials,Table3[[#This Row],[RV binom]])</f>
        <v>0</v>
      </c>
      <c r="K6614" s="1">
        <f>Table3[[#This Row],[Risk 1 Simulated occurences]]*_xlfn.LOGNORM.INV(Table3[[#This Row],[RV lognorm]],(LN(ImpLow1)+LN(ImpUp1))/2,(LN(ImpUp1)-LN(ImpLow1))/3.29)</f>
        <v>0</v>
      </c>
      <c r="L6614">
        <f>_xlfn.BINOM.INV(BinomTrials,_xlfn.GAMMA.INV(Table3[[#This Row],[RV gamma]],GammaShape2,GammaRate2)/BinomTrials,Table3[[#This Row],[RV binom]])</f>
        <v>0</v>
      </c>
      <c r="M6614" s="1">
        <f>Table3[[#This Row],[Risk 2 simulated occurences]]*_xlfn.LOGNORM.INV(Table3[[#This Row],[RV lognorm]],(LN(ImpLow2)+LN(ImpUp2))/2,(LN(ImpUp2)-LN(ImpLow2))/3.29)</f>
        <v>0</v>
      </c>
    </row>
    <row r="6615" spans="7:13">
      <c r="G6615">
        <v>0.11242294689287569</v>
      </c>
      <c r="H6615">
        <v>0.64403908310646152</v>
      </c>
      <c r="I6615">
        <v>0.1756552193200473</v>
      </c>
      <c r="J6615">
        <f>_xlfn.BINOM.INV(BinomTrials,_xlfn.GAMMA.INV(Table3[[#This Row],[RV gamma]],GammaShape1,GammaRate1)/BinomTrials,Table3[[#This Row],[RV binom]])</f>
        <v>0</v>
      </c>
      <c r="K6615" s="1">
        <f>Table3[[#This Row],[Risk 1 Simulated occurences]]*_xlfn.LOGNORM.INV(Table3[[#This Row],[RV lognorm]],(LN(ImpLow1)+LN(ImpUp1))/2,(LN(ImpUp1)-LN(ImpLow1))/3.29)</f>
        <v>0</v>
      </c>
      <c r="L6615">
        <f>_xlfn.BINOM.INV(BinomTrials,_xlfn.GAMMA.INV(Table3[[#This Row],[RV gamma]],GammaShape2,GammaRate2)/BinomTrials,Table3[[#This Row],[RV binom]])</f>
        <v>0</v>
      </c>
      <c r="M6615" s="1">
        <f>Table3[[#This Row],[Risk 2 simulated occurences]]*_xlfn.LOGNORM.INV(Table3[[#This Row],[RV lognorm]],(LN(ImpLow2)+LN(ImpUp2))/2,(LN(ImpUp2)-LN(ImpLow2))/3.29)</f>
        <v>0</v>
      </c>
    </row>
    <row r="6616" spans="7:13">
      <c r="G6616">
        <v>0.4924684285616821</v>
      </c>
      <c r="H6616">
        <v>0.36486977029818563</v>
      </c>
      <c r="I6616">
        <v>0.23727111203468923</v>
      </c>
      <c r="J6616">
        <f>_xlfn.BINOM.INV(BinomTrials,_xlfn.GAMMA.INV(Table3[[#This Row],[RV gamma]],GammaShape1,GammaRate1)/BinomTrials,Table3[[#This Row],[RV binom]])</f>
        <v>0</v>
      </c>
      <c r="K6616" s="1">
        <f>Table3[[#This Row],[Risk 1 Simulated occurences]]*_xlfn.LOGNORM.INV(Table3[[#This Row],[RV lognorm]],(LN(ImpLow1)+LN(ImpUp1))/2,(LN(ImpUp1)-LN(ImpLow1))/3.29)</f>
        <v>0</v>
      </c>
      <c r="L6616">
        <f>_xlfn.BINOM.INV(BinomTrials,_xlfn.GAMMA.INV(Table3[[#This Row],[RV gamma]],GammaShape2,GammaRate2)/BinomTrials,Table3[[#This Row],[RV binom]])</f>
        <v>0</v>
      </c>
      <c r="M6616" s="1">
        <f>Table3[[#This Row],[Risk 2 simulated occurences]]*_xlfn.LOGNORM.INV(Table3[[#This Row],[RV lognorm]],(LN(ImpLow2)+LN(ImpUp2))/2,(LN(ImpUp2)-LN(ImpLow2))/3.29)</f>
        <v>0</v>
      </c>
    </row>
    <row r="6617" spans="7:13">
      <c r="G6617">
        <v>0.91687883619073729</v>
      </c>
      <c r="H6617">
        <v>0.3662294016062419</v>
      </c>
      <c r="I6617">
        <v>0.81557996702174651</v>
      </c>
      <c r="J6617">
        <f>_xlfn.BINOM.INV(BinomTrials,_xlfn.GAMMA.INV(Table3[[#This Row],[RV gamma]],GammaShape1,GammaRate1)/BinomTrials,Table3[[#This Row],[RV binom]])</f>
        <v>0</v>
      </c>
      <c r="K6617" s="1">
        <f>Table3[[#This Row],[Risk 1 Simulated occurences]]*_xlfn.LOGNORM.INV(Table3[[#This Row],[RV lognorm]],(LN(ImpLow1)+LN(ImpUp1))/2,(LN(ImpUp1)-LN(ImpLow1))/3.29)</f>
        <v>0</v>
      </c>
      <c r="L6617">
        <f>_xlfn.BINOM.INV(BinomTrials,_xlfn.GAMMA.INV(Table3[[#This Row],[RV gamma]],GammaShape2,GammaRate2)/BinomTrials,Table3[[#This Row],[RV binom]])</f>
        <v>0</v>
      </c>
      <c r="M6617" s="1">
        <f>Table3[[#This Row],[Risk 2 simulated occurences]]*_xlfn.LOGNORM.INV(Table3[[#This Row],[RV lognorm]],(LN(ImpLow2)+LN(ImpUp2))/2,(LN(ImpUp2)-LN(ImpLow2))/3.29)</f>
        <v>0</v>
      </c>
    </row>
    <row r="6618" spans="7:13">
      <c r="G6618">
        <v>0.98259985772082581</v>
      </c>
      <c r="H6618">
        <v>0.21755279610750861</v>
      </c>
      <c r="I6618">
        <v>0.45250573449419146</v>
      </c>
      <c r="J6618">
        <f>_xlfn.BINOM.INV(BinomTrials,_xlfn.GAMMA.INV(Table3[[#This Row],[RV gamma]],GammaShape1,GammaRate1)/BinomTrials,Table3[[#This Row],[RV binom]])</f>
        <v>0</v>
      </c>
      <c r="K6618" s="1">
        <f>Table3[[#This Row],[Risk 1 Simulated occurences]]*_xlfn.LOGNORM.INV(Table3[[#This Row],[RV lognorm]],(LN(ImpLow1)+LN(ImpUp1))/2,(LN(ImpUp1)-LN(ImpLow1))/3.29)</f>
        <v>0</v>
      </c>
      <c r="L6618">
        <f>_xlfn.BINOM.INV(BinomTrials,_xlfn.GAMMA.INV(Table3[[#This Row],[RV gamma]],GammaShape2,GammaRate2)/BinomTrials,Table3[[#This Row],[RV binom]])</f>
        <v>0</v>
      </c>
      <c r="M6618" s="1">
        <f>Table3[[#This Row],[Risk 2 simulated occurences]]*_xlfn.LOGNORM.INV(Table3[[#This Row],[RV lognorm]],(LN(ImpLow2)+LN(ImpUp2))/2,(LN(ImpUp2)-LN(ImpLow2))/3.29)</f>
        <v>0</v>
      </c>
    </row>
    <row r="6619" spans="7:13">
      <c r="G6619">
        <v>0.55580871391846276</v>
      </c>
      <c r="H6619">
        <v>0.40984417889725611</v>
      </c>
      <c r="I6619">
        <v>0.26387964387604951</v>
      </c>
      <c r="J6619">
        <f>_xlfn.BINOM.INV(BinomTrials,_xlfn.GAMMA.INV(Table3[[#This Row],[RV gamma]],GammaShape1,GammaRate1)/BinomTrials,Table3[[#This Row],[RV binom]])</f>
        <v>0</v>
      </c>
      <c r="K6619" s="1">
        <f>Table3[[#This Row],[Risk 1 Simulated occurences]]*_xlfn.LOGNORM.INV(Table3[[#This Row],[RV lognorm]],(LN(ImpLow1)+LN(ImpUp1))/2,(LN(ImpUp1)-LN(ImpLow1))/3.29)</f>
        <v>0</v>
      </c>
      <c r="L6619">
        <f>_xlfn.BINOM.INV(BinomTrials,_xlfn.GAMMA.INV(Table3[[#This Row],[RV gamma]],GammaShape2,GammaRate2)/BinomTrials,Table3[[#This Row],[RV binom]])</f>
        <v>0</v>
      </c>
      <c r="M6619" s="1">
        <f>Table3[[#This Row],[Risk 2 simulated occurences]]*_xlfn.LOGNORM.INV(Table3[[#This Row],[RV lognorm]],(LN(ImpLow2)+LN(ImpUp2))/2,(LN(ImpUp2)-LN(ImpLow2))/3.29)</f>
        <v>0</v>
      </c>
    </row>
    <row r="6620" spans="7:13">
      <c r="G6620">
        <v>0.47705482760307139</v>
      </c>
      <c r="H6620">
        <v>0.25111472618352376</v>
      </c>
      <c r="I6620">
        <v>2.5174624763976142E-2</v>
      </c>
      <c r="J6620">
        <f>_xlfn.BINOM.INV(BinomTrials,_xlfn.GAMMA.INV(Table3[[#This Row],[RV gamma]],GammaShape1,GammaRate1)/BinomTrials,Table3[[#This Row],[RV binom]])</f>
        <v>0</v>
      </c>
      <c r="K6620" s="1">
        <f>Table3[[#This Row],[Risk 1 Simulated occurences]]*_xlfn.LOGNORM.INV(Table3[[#This Row],[RV lognorm]],(LN(ImpLow1)+LN(ImpUp1))/2,(LN(ImpUp1)-LN(ImpLow1))/3.29)</f>
        <v>0</v>
      </c>
      <c r="L6620">
        <f>_xlfn.BINOM.INV(BinomTrials,_xlfn.GAMMA.INV(Table3[[#This Row],[RV gamma]],GammaShape2,GammaRate2)/BinomTrials,Table3[[#This Row],[RV binom]])</f>
        <v>0</v>
      </c>
      <c r="M6620" s="1">
        <f>Table3[[#This Row],[Risk 2 simulated occurences]]*_xlfn.LOGNORM.INV(Table3[[#This Row],[RV lognorm]],(LN(ImpLow2)+LN(ImpUp2))/2,(LN(ImpUp2)-LN(ImpLow2))/3.29)</f>
        <v>0</v>
      </c>
    </row>
    <row r="6621" spans="7:13">
      <c r="G6621">
        <v>0.86048752482071866</v>
      </c>
      <c r="H6621">
        <v>0.48520296648387001</v>
      </c>
      <c r="I6621">
        <v>0.10991840814702139</v>
      </c>
      <c r="J6621">
        <f>_xlfn.BINOM.INV(BinomTrials,_xlfn.GAMMA.INV(Table3[[#This Row],[RV gamma]],GammaShape1,GammaRate1)/BinomTrials,Table3[[#This Row],[RV binom]])</f>
        <v>0</v>
      </c>
      <c r="K6621" s="1">
        <f>Table3[[#This Row],[Risk 1 Simulated occurences]]*_xlfn.LOGNORM.INV(Table3[[#This Row],[RV lognorm]],(LN(ImpLow1)+LN(ImpUp1))/2,(LN(ImpUp1)-LN(ImpLow1))/3.29)</f>
        <v>0</v>
      </c>
      <c r="L6621">
        <f>_xlfn.BINOM.INV(BinomTrials,_xlfn.GAMMA.INV(Table3[[#This Row],[RV gamma]],GammaShape2,GammaRate2)/BinomTrials,Table3[[#This Row],[RV binom]])</f>
        <v>0</v>
      </c>
      <c r="M6621" s="1">
        <f>Table3[[#This Row],[Risk 2 simulated occurences]]*_xlfn.LOGNORM.INV(Table3[[#This Row],[RV lognorm]],(LN(ImpLow2)+LN(ImpUp2))/2,(LN(ImpUp2)-LN(ImpLow2))/3.29)</f>
        <v>0</v>
      </c>
    </row>
    <row r="6622" spans="7:13">
      <c r="G6622">
        <v>0.2138296618190732</v>
      </c>
      <c r="H6622">
        <v>0.80625769440376094</v>
      </c>
      <c r="I6622">
        <v>0.39868572698844862</v>
      </c>
      <c r="J6622">
        <f>_xlfn.BINOM.INV(BinomTrials,_xlfn.GAMMA.INV(Table3[[#This Row],[RV gamma]],GammaShape1,GammaRate1)/BinomTrials,Table3[[#This Row],[RV binom]])</f>
        <v>1</v>
      </c>
      <c r="K6622" s="1">
        <f>Table3[[#This Row],[Risk 1 Simulated occurences]]*_xlfn.LOGNORM.INV(Table3[[#This Row],[RV lognorm]],(LN(ImpLow1)+LN(ImpUp1))/2,(LN(ImpUp1)-LN(ImpLow1))/3.29)</f>
        <v>26421.675940766669</v>
      </c>
      <c r="L6622">
        <f>_xlfn.BINOM.INV(BinomTrials,_xlfn.GAMMA.INV(Table3[[#This Row],[RV gamma]],GammaShape2,GammaRate2)/BinomTrials,Table3[[#This Row],[RV binom]])</f>
        <v>0</v>
      </c>
      <c r="M6622" s="1">
        <f>Table3[[#This Row],[Risk 2 simulated occurences]]*_xlfn.LOGNORM.INV(Table3[[#This Row],[RV lognorm]],(LN(ImpLow2)+LN(ImpUp2))/2,(LN(ImpUp2)-LN(ImpLow2))/3.29)</f>
        <v>0</v>
      </c>
    </row>
    <row r="6623" spans="7:13">
      <c r="G6623">
        <v>0.83512619316350956</v>
      </c>
      <c r="H6623">
        <v>0.7730698440098529</v>
      </c>
      <c r="I6623">
        <v>0.71101349485619625</v>
      </c>
      <c r="J6623">
        <f>_xlfn.BINOM.INV(BinomTrials,_xlfn.GAMMA.INV(Table3[[#This Row],[RV gamma]],GammaShape1,GammaRate1)/BinomTrials,Table3[[#This Row],[RV binom]])</f>
        <v>1</v>
      </c>
      <c r="K6623" s="1">
        <f>Table3[[#This Row],[Risk 1 Simulated occurences]]*_xlfn.LOGNORM.INV(Table3[[#This Row],[RV lognorm]],(LN(ImpLow1)+LN(ImpUp1))/2,(LN(ImpUp1)-LN(ImpLow1))/3.29)</f>
        <v>46676.97703867477</v>
      </c>
      <c r="L6623">
        <f>_xlfn.BINOM.INV(BinomTrials,_xlfn.GAMMA.INV(Table3[[#This Row],[RV gamma]],GammaShape2,GammaRate2)/BinomTrials,Table3[[#This Row],[RV binom]])</f>
        <v>0</v>
      </c>
      <c r="M6623" s="1">
        <f>Table3[[#This Row],[Risk 2 simulated occurences]]*_xlfn.LOGNORM.INV(Table3[[#This Row],[RV lognorm]],(LN(ImpLow2)+LN(ImpUp2))/2,(LN(ImpUp2)-LN(ImpLow2))/3.29)</f>
        <v>0</v>
      </c>
    </row>
    <row r="6624" spans="7:13">
      <c r="G6624">
        <v>0.96592849910535317</v>
      </c>
      <c r="H6624">
        <v>0.98486827359761497</v>
      </c>
      <c r="I6624">
        <v>3.8080480898767936E-3</v>
      </c>
      <c r="J6624">
        <f>_xlfn.BINOM.INV(BinomTrials,_xlfn.GAMMA.INV(Table3[[#This Row],[RV gamma]],GammaShape1,GammaRate1)/BinomTrials,Table3[[#This Row],[RV binom]])</f>
        <v>3</v>
      </c>
      <c r="K6624" s="1">
        <f>Table3[[#This Row],[Risk 1 Simulated occurences]]*_xlfn.LOGNORM.INV(Table3[[#This Row],[RV lognorm]],(LN(ImpLow1)+LN(ImpUp1))/2,(LN(ImpUp1)-LN(ImpLow1))/3.29)</f>
        <v>14655.041903799913</v>
      </c>
      <c r="L6624">
        <f>_xlfn.BINOM.INV(BinomTrials,_xlfn.GAMMA.INV(Table3[[#This Row],[RV gamma]],GammaShape2,GammaRate2)/BinomTrials,Table3[[#This Row],[RV binom]])</f>
        <v>2</v>
      </c>
      <c r="M6624" s="1">
        <f>Table3[[#This Row],[Risk 2 simulated occurences]]*_xlfn.LOGNORM.INV(Table3[[#This Row],[RV lognorm]],(LN(ImpLow2)+LN(ImpUp2))/2,(LN(ImpUp2)-LN(ImpLow2))/3.29)</f>
        <v>977002.79358665959</v>
      </c>
    </row>
    <row r="6625" spans="7:13">
      <c r="G6625">
        <v>0.3602844636702372</v>
      </c>
      <c r="H6625">
        <v>0.68107435511475167</v>
      </c>
      <c r="I6625">
        <v>1.8642465592661158E-3</v>
      </c>
      <c r="J6625">
        <f>_xlfn.BINOM.INV(BinomTrials,_xlfn.GAMMA.INV(Table3[[#This Row],[RV gamma]],GammaShape1,GammaRate1)/BinomTrials,Table3[[#This Row],[RV binom]])</f>
        <v>1</v>
      </c>
      <c r="K6625" s="1">
        <f>Table3[[#This Row],[Risk 1 Simulated occurences]]*_xlfn.LOGNORM.INV(Table3[[#This Row],[RV lognorm]],(LN(ImpLow1)+LN(ImpUp1))/2,(LN(ImpUp1)-LN(ImpLow1))/3.29)</f>
        <v>4153.9474784949425</v>
      </c>
      <c r="L6625">
        <f>_xlfn.BINOM.INV(BinomTrials,_xlfn.GAMMA.INV(Table3[[#This Row],[RV gamma]],GammaShape2,GammaRate2)/BinomTrials,Table3[[#This Row],[RV binom]])</f>
        <v>0</v>
      </c>
      <c r="M6625" s="1">
        <f>Table3[[#This Row],[Risk 2 simulated occurences]]*_xlfn.LOGNORM.INV(Table3[[#This Row],[RV lognorm]],(LN(ImpLow2)+LN(ImpUp2))/2,(LN(ImpUp2)-LN(ImpLow2))/3.29)</f>
        <v>0</v>
      </c>
    </row>
    <row r="6626" spans="7:13">
      <c r="G6626">
        <v>0.30098090567671737</v>
      </c>
      <c r="H6626">
        <v>0.81668641363116279</v>
      </c>
      <c r="I6626">
        <v>0.33239192158560826</v>
      </c>
      <c r="J6626">
        <f>_xlfn.BINOM.INV(BinomTrials,_xlfn.GAMMA.INV(Table3[[#This Row],[RV gamma]],GammaShape1,GammaRate1)/BinomTrials,Table3[[#This Row],[RV binom]])</f>
        <v>1</v>
      </c>
      <c r="K6626" s="1">
        <f>Table3[[#This Row],[Risk 1 Simulated occurences]]*_xlfn.LOGNORM.INV(Table3[[#This Row],[RV lognorm]],(LN(ImpLow1)+LN(ImpUp1))/2,(LN(ImpUp1)-LN(ImpLow1))/3.29)</f>
        <v>23350.298389110398</v>
      </c>
      <c r="L6626">
        <f>_xlfn.BINOM.INV(BinomTrials,_xlfn.GAMMA.INV(Table3[[#This Row],[RV gamma]],GammaShape2,GammaRate2)/BinomTrials,Table3[[#This Row],[RV binom]])</f>
        <v>0</v>
      </c>
      <c r="M6626" s="1">
        <f>Table3[[#This Row],[Risk 2 simulated occurences]]*_xlfn.LOGNORM.INV(Table3[[#This Row],[RV lognorm]],(LN(ImpLow2)+LN(ImpUp2))/2,(LN(ImpUp2)-LN(ImpLow2))/3.29)</f>
        <v>0</v>
      </c>
    </row>
    <row r="6627" spans="7:13">
      <c r="G6627">
        <v>0.58608170858867548</v>
      </c>
      <c r="H6627">
        <v>4.8553898953159293E-2</v>
      </c>
      <c r="I6627">
        <v>0.51102608931764315</v>
      </c>
      <c r="J6627">
        <f>_xlfn.BINOM.INV(BinomTrials,_xlfn.GAMMA.INV(Table3[[#This Row],[RV gamma]],GammaShape1,GammaRate1)/BinomTrials,Table3[[#This Row],[RV binom]])</f>
        <v>0</v>
      </c>
      <c r="K6627" s="1">
        <f>Table3[[#This Row],[Risk 1 Simulated occurences]]*_xlfn.LOGNORM.INV(Table3[[#This Row],[RV lognorm]],(LN(ImpLow1)+LN(ImpUp1))/2,(LN(ImpUp1)-LN(ImpLow1))/3.29)</f>
        <v>0</v>
      </c>
      <c r="L6627">
        <f>_xlfn.BINOM.INV(BinomTrials,_xlfn.GAMMA.INV(Table3[[#This Row],[RV gamma]],GammaShape2,GammaRate2)/BinomTrials,Table3[[#This Row],[RV binom]])</f>
        <v>0</v>
      </c>
      <c r="M6627" s="1">
        <f>Table3[[#This Row],[Risk 2 simulated occurences]]*_xlfn.LOGNORM.INV(Table3[[#This Row],[RV lognorm]],(LN(ImpLow2)+LN(ImpUp2))/2,(LN(ImpUp2)-LN(ImpLow2))/3.29)</f>
        <v>0</v>
      </c>
    </row>
    <row r="6628" spans="7:13">
      <c r="G6628">
        <v>0.27527624986845828</v>
      </c>
      <c r="H6628">
        <v>4.5379705748231948E-2</v>
      </c>
      <c r="I6628">
        <v>0.8154831616280056</v>
      </c>
      <c r="J6628">
        <f>_xlfn.BINOM.INV(BinomTrials,_xlfn.GAMMA.INV(Table3[[#This Row],[RV gamma]],GammaShape1,GammaRate1)/BinomTrials,Table3[[#This Row],[RV binom]])</f>
        <v>0</v>
      </c>
      <c r="K6628" s="1">
        <f>Table3[[#This Row],[Risk 1 Simulated occurences]]*_xlfn.LOGNORM.INV(Table3[[#This Row],[RV lognorm]],(LN(ImpLow1)+LN(ImpUp1))/2,(LN(ImpUp1)-LN(ImpLow1))/3.29)</f>
        <v>0</v>
      </c>
      <c r="L6628">
        <f>_xlfn.BINOM.INV(BinomTrials,_xlfn.GAMMA.INV(Table3[[#This Row],[RV gamma]],GammaShape2,GammaRate2)/BinomTrials,Table3[[#This Row],[RV binom]])</f>
        <v>0</v>
      </c>
      <c r="M6628" s="1">
        <f>Table3[[#This Row],[Risk 2 simulated occurences]]*_xlfn.LOGNORM.INV(Table3[[#This Row],[RV lognorm]],(LN(ImpLow2)+LN(ImpUp2))/2,(LN(ImpUp2)-LN(ImpLow2))/3.29)</f>
        <v>0</v>
      </c>
    </row>
    <row r="6629" spans="7:13">
      <c r="G6629">
        <v>0.56793153917786277</v>
      </c>
      <c r="H6629">
        <v>0.69671451053429134</v>
      </c>
      <c r="I6629">
        <v>0.82549748189072003</v>
      </c>
      <c r="J6629">
        <f>_xlfn.BINOM.INV(BinomTrials,_xlfn.GAMMA.INV(Table3[[#This Row],[RV gamma]],GammaShape1,GammaRate1)/BinomTrials,Table3[[#This Row],[RV binom]])</f>
        <v>1</v>
      </c>
      <c r="K6629" s="1">
        <f>Table3[[#This Row],[Risk 1 Simulated occurences]]*_xlfn.LOGNORM.INV(Table3[[#This Row],[RV lognorm]],(LN(ImpLow1)+LN(ImpUp1))/2,(LN(ImpUp1)-LN(ImpLow1))/3.29)</f>
        <v>60905.543176436804</v>
      </c>
      <c r="L6629">
        <f>_xlfn.BINOM.INV(BinomTrials,_xlfn.GAMMA.INV(Table3[[#This Row],[RV gamma]],GammaShape2,GammaRate2)/BinomTrials,Table3[[#This Row],[RV binom]])</f>
        <v>0</v>
      </c>
      <c r="M6629" s="1">
        <f>Table3[[#This Row],[Risk 2 simulated occurences]]*_xlfn.LOGNORM.INV(Table3[[#This Row],[RV lognorm]],(LN(ImpLow2)+LN(ImpUp2))/2,(LN(ImpUp2)-LN(ImpLow2))/3.29)</f>
        <v>0</v>
      </c>
    </row>
    <row r="6630" spans="7:13">
      <c r="G6630">
        <v>0.22537896233861288</v>
      </c>
      <c r="H6630">
        <v>0.68077854983544839</v>
      </c>
      <c r="I6630">
        <v>0.13617813733228396</v>
      </c>
      <c r="J6630">
        <f>_xlfn.BINOM.INV(BinomTrials,_xlfn.GAMMA.INV(Table3[[#This Row],[RV gamma]],GammaShape1,GammaRate1)/BinomTrials,Table3[[#This Row],[RV binom]])</f>
        <v>1</v>
      </c>
      <c r="K6630" s="1">
        <f>Table3[[#This Row],[Risk 1 Simulated occurences]]*_xlfn.LOGNORM.INV(Table3[[#This Row],[RV lognorm]],(LN(ImpLow1)+LN(ImpUp1))/2,(LN(ImpUp1)-LN(ImpLow1))/3.29)</f>
        <v>14667.869332330178</v>
      </c>
      <c r="L6630">
        <f>_xlfn.BINOM.INV(BinomTrials,_xlfn.GAMMA.INV(Table3[[#This Row],[RV gamma]],GammaShape2,GammaRate2)/BinomTrials,Table3[[#This Row],[RV binom]])</f>
        <v>0</v>
      </c>
      <c r="M6630" s="1">
        <f>Table3[[#This Row],[Risk 2 simulated occurences]]*_xlfn.LOGNORM.INV(Table3[[#This Row],[RV lognorm]],(LN(ImpLow2)+LN(ImpUp2))/2,(LN(ImpUp2)-LN(ImpLow2))/3.29)</f>
        <v>0</v>
      </c>
    </row>
    <row r="6631" spans="7:13">
      <c r="G6631">
        <v>0.9442200250663888</v>
      </c>
      <c r="H6631">
        <v>0.845087084381416</v>
      </c>
      <c r="I6631">
        <v>0.74595414369644319</v>
      </c>
      <c r="J6631">
        <f>_xlfn.BINOM.INV(BinomTrials,_xlfn.GAMMA.INV(Table3[[#This Row],[RV gamma]],GammaShape1,GammaRate1)/BinomTrials,Table3[[#This Row],[RV binom]])</f>
        <v>1</v>
      </c>
      <c r="K6631" s="1">
        <f>Table3[[#This Row],[Risk 1 Simulated occurences]]*_xlfn.LOGNORM.INV(Table3[[#This Row],[RV lognorm]],(LN(ImpLow1)+LN(ImpUp1))/2,(LN(ImpUp1)-LN(ImpLow1))/3.29)</f>
        <v>50252.61470513072</v>
      </c>
      <c r="L6631">
        <f>_xlfn.BINOM.INV(BinomTrials,_xlfn.GAMMA.INV(Table3[[#This Row],[RV gamma]],GammaShape2,GammaRate2)/BinomTrials,Table3[[#This Row],[RV binom]])</f>
        <v>1</v>
      </c>
      <c r="M6631" s="1">
        <f>Table3[[#This Row],[Risk 2 simulated occurences]]*_xlfn.LOGNORM.INV(Table3[[#This Row],[RV lognorm]],(LN(ImpLow2)+LN(ImpUp2))/2,(LN(ImpUp2)-LN(ImpLow2))/3.29)</f>
        <v>5025261.4705130737</v>
      </c>
    </row>
    <row r="6632" spans="7:13">
      <c r="G6632">
        <v>0.50596129079626928</v>
      </c>
      <c r="H6632">
        <v>0.37862719845894127</v>
      </c>
      <c r="I6632">
        <v>0.25129310612161321</v>
      </c>
      <c r="J6632">
        <f>_xlfn.BINOM.INV(BinomTrials,_xlfn.GAMMA.INV(Table3[[#This Row],[RV gamma]],GammaShape1,GammaRate1)/BinomTrials,Table3[[#This Row],[RV binom]])</f>
        <v>0</v>
      </c>
      <c r="K6632" s="1">
        <f>Table3[[#This Row],[Risk 1 Simulated occurences]]*_xlfn.LOGNORM.INV(Table3[[#This Row],[RV lognorm]],(LN(ImpLow1)+LN(ImpUp1))/2,(LN(ImpUp1)-LN(ImpLow1))/3.29)</f>
        <v>0</v>
      </c>
      <c r="L6632">
        <f>_xlfn.BINOM.INV(BinomTrials,_xlfn.GAMMA.INV(Table3[[#This Row],[RV gamma]],GammaShape2,GammaRate2)/BinomTrials,Table3[[#This Row],[RV binom]])</f>
        <v>0</v>
      </c>
      <c r="M6632" s="1">
        <f>Table3[[#This Row],[Risk 2 simulated occurences]]*_xlfn.LOGNORM.INV(Table3[[#This Row],[RV lognorm]],(LN(ImpLow2)+LN(ImpUp2))/2,(LN(ImpUp2)-LN(ImpLow2))/3.29)</f>
        <v>0</v>
      </c>
    </row>
    <row r="6633" spans="7:13">
      <c r="G6633">
        <v>0.69141441289867012</v>
      </c>
      <c r="H6633">
        <v>0.58732449942609499</v>
      </c>
      <c r="I6633">
        <v>0.48323458595351998</v>
      </c>
      <c r="J6633">
        <f>_xlfn.BINOM.INV(BinomTrials,_xlfn.GAMMA.INV(Table3[[#This Row],[RV gamma]],GammaShape1,GammaRate1)/BinomTrials,Table3[[#This Row],[RV binom]])</f>
        <v>1</v>
      </c>
      <c r="K6633" s="1">
        <f>Table3[[#This Row],[Risk 1 Simulated occurences]]*_xlfn.LOGNORM.INV(Table3[[#This Row],[RV lognorm]],(LN(ImpLow1)+LN(ImpUp1))/2,(LN(ImpUp1)-LN(ImpLow1))/3.29)</f>
        <v>30705.967414817362</v>
      </c>
      <c r="L6633">
        <f>_xlfn.BINOM.INV(BinomTrials,_xlfn.GAMMA.INV(Table3[[#This Row],[RV gamma]],GammaShape2,GammaRate2)/BinomTrials,Table3[[#This Row],[RV binom]])</f>
        <v>0</v>
      </c>
      <c r="M6633" s="1">
        <f>Table3[[#This Row],[Risk 2 simulated occurences]]*_xlfn.LOGNORM.INV(Table3[[#This Row],[RV lognorm]],(LN(ImpLow2)+LN(ImpUp2))/2,(LN(ImpUp2)-LN(ImpLow2))/3.29)</f>
        <v>0</v>
      </c>
    </row>
    <row r="6634" spans="7:13">
      <c r="G6634">
        <v>0.60203758794909235</v>
      </c>
      <c r="H6634">
        <v>0.16286185437946668</v>
      </c>
      <c r="I6634">
        <v>0.72368612080984107</v>
      </c>
      <c r="J6634">
        <f>_xlfn.BINOM.INV(BinomTrials,_xlfn.GAMMA.INV(Table3[[#This Row],[RV gamma]],GammaShape1,GammaRate1)/BinomTrials,Table3[[#This Row],[RV binom]])</f>
        <v>0</v>
      </c>
      <c r="K6634" s="1">
        <f>Table3[[#This Row],[Risk 1 Simulated occurences]]*_xlfn.LOGNORM.INV(Table3[[#This Row],[RV lognorm]],(LN(ImpLow1)+LN(ImpUp1))/2,(LN(ImpUp1)-LN(ImpLow1))/3.29)</f>
        <v>0</v>
      </c>
      <c r="L6634">
        <f>_xlfn.BINOM.INV(BinomTrials,_xlfn.GAMMA.INV(Table3[[#This Row],[RV gamma]],GammaShape2,GammaRate2)/BinomTrials,Table3[[#This Row],[RV binom]])</f>
        <v>0</v>
      </c>
      <c r="M6634" s="1">
        <f>Table3[[#This Row],[Risk 2 simulated occurences]]*_xlfn.LOGNORM.INV(Table3[[#This Row],[RV lognorm]],(LN(ImpLow2)+LN(ImpUp2))/2,(LN(ImpUp2)-LN(ImpLow2))/3.29)</f>
        <v>0</v>
      </c>
    </row>
    <row r="6635" spans="7:13">
      <c r="G6635">
        <v>0.44574066039442117</v>
      </c>
      <c r="H6635">
        <v>0.21918655569627254</v>
      </c>
      <c r="I6635">
        <v>0.99263245099812392</v>
      </c>
      <c r="J6635">
        <f>_xlfn.BINOM.INV(BinomTrials,_xlfn.GAMMA.INV(Table3[[#This Row],[RV gamma]],GammaShape1,GammaRate1)/BinomTrials,Table3[[#This Row],[RV binom]])</f>
        <v>0</v>
      </c>
      <c r="K6635" s="1">
        <f>Table3[[#This Row],[Risk 1 Simulated occurences]]*_xlfn.LOGNORM.INV(Table3[[#This Row],[RV lognorm]],(LN(ImpLow1)+LN(ImpUp1))/2,(LN(ImpUp1)-LN(ImpLow1))/3.29)</f>
        <v>0</v>
      </c>
      <c r="L6635">
        <f>_xlfn.BINOM.INV(BinomTrials,_xlfn.GAMMA.INV(Table3[[#This Row],[RV gamma]],GammaShape2,GammaRate2)/BinomTrials,Table3[[#This Row],[RV binom]])</f>
        <v>0</v>
      </c>
      <c r="M6635" s="1">
        <f>Table3[[#This Row],[Risk 2 simulated occurences]]*_xlfn.LOGNORM.INV(Table3[[#This Row],[RV lognorm]],(LN(ImpLow2)+LN(ImpUp2))/2,(LN(ImpUp2)-LN(ImpLow2))/3.29)</f>
        <v>0</v>
      </c>
    </row>
    <row r="6636" spans="7:13">
      <c r="G6636">
        <v>0.56327924903634896</v>
      </c>
      <c r="H6636">
        <v>0.868441587252748</v>
      </c>
      <c r="I6636">
        <v>0.17360392546914702</v>
      </c>
      <c r="J6636">
        <f>_xlfn.BINOM.INV(BinomTrials,_xlfn.GAMMA.INV(Table3[[#This Row],[RV gamma]],GammaShape1,GammaRate1)/BinomTrials,Table3[[#This Row],[RV binom]])</f>
        <v>1</v>
      </c>
      <c r="K6636" s="1">
        <f>Table3[[#This Row],[Risk 1 Simulated occurences]]*_xlfn.LOGNORM.INV(Table3[[#This Row],[RV lognorm]],(LN(ImpLow1)+LN(ImpUp1))/2,(LN(ImpUp1)-LN(ImpLow1))/3.29)</f>
        <v>16378.720076759131</v>
      </c>
      <c r="L6636">
        <f>_xlfn.BINOM.INV(BinomTrials,_xlfn.GAMMA.INV(Table3[[#This Row],[RV gamma]],GammaShape2,GammaRate2)/BinomTrials,Table3[[#This Row],[RV binom]])</f>
        <v>1</v>
      </c>
      <c r="M6636" s="1">
        <f>Table3[[#This Row],[Risk 2 simulated occurences]]*_xlfn.LOGNORM.INV(Table3[[#This Row],[RV lognorm]],(LN(ImpLow2)+LN(ImpUp2))/2,(LN(ImpUp2)-LN(ImpLow2))/3.29)</f>
        <v>1637872.0076759108</v>
      </c>
    </row>
    <row r="6637" spans="7:13">
      <c r="G6637">
        <v>3.4338553917751903E-2</v>
      </c>
      <c r="H6637">
        <v>0.89775695693574709</v>
      </c>
      <c r="I6637">
        <v>0.76117535995374219</v>
      </c>
      <c r="J6637">
        <f>_xlfn.BINOM.INV(BinomTrials,_xlfn.GAMMA.INV(Table3[[#This Row],[RV gamma]],GammaShape1,GammaRate1)/BinomTrials,Table3[[#This Row],[RV binom]])</f>
        <v>1</v>
      </c>
      <c r="K6637" s="1">
        <f>Table3[[#This Row],[Risk 1 Simulated occurences]]*_xlfn.LOGNORM.INV(Table3[[#This Row],[RV lognorm]],(LN(ImpLow1)+LN(ImpUp1))/2,(LN(ImpUp1)-LN(ImpLow1))/3.29)</f>
        <v>51979.531356399115</v>
      </c>
      <c r="L6637">
        <f>_xlfn.BINOM.INV(BinomTrials,_xlfn.GAMMA.INV(Table3[[#This Row],[RV gamma]],GammaShape2,GammaRate2)/BinomTrials,Table3[[#This Row],[RV binom]])</f>
        <v>1</v>
      </c>
      <c r="M6637" s="1">
        <f>Table3[[#This Row],[Risk 2 simulated occurences]]*_xlfn.LOGNORM.INV(Table3[[#This Row],[RV lognorm]],(LN(ImpLow2)+LN(ImpUp2))/2,(LN(ImpUp2)-LN(ImpLow2))/3.29)</f>
        <v>5197953.1356399134</v>
      </c>
    </row>
    <row r="6638" spans="7:13">
      <c r="G6638">
        <v>0.12807569565627525</v>
      </c>
      <c r="H6638">
        <v>0.60117521910051597</v>
      </c>
      <c r="I6638">
        <v>7.427474254475662E-2</v>
      </c>
      <c r="J6638">
        <f>_xlfn.BINOM.INV(BinomTrials,_xlfn.GAMMA.INV(Table3[[#This Row],[RV gamma]],GammaShape1,GammaRate1)/BinomTrials,Table3[[#This Row],[RV binom]])</f>
        <v>0</v>
      </c>
      <c r="K6638" s="1">
        <f>Table3[[#This Row],[Risk 1 Simulated occurences]]*_xlfn.LOGNORM.INV(Table3[[#This Row],[RV lognorm]],(LN(ImpLow1)+LN(ImpUp1))/2,(LN(ImpUp1)-LN(ImpLow1))/3.29)</f>
        <v>0</v>
      </c>
      <c r="L6638">
        <f>_xlfn.BINOM.INV(BinomTrials,_xlfn.GAMMA.INV(Table3[[#This Row],[RV gamma]],GammaShape2,GammaRate2)/BinomTrials,Table3[[#This Row],[RV binom]])</f>
        <v>0</v>
      </c>
      <c r="M6638" s="1">
        <f>Table3[[#This Row],[Risk 2 simulated occurences]]*_xlfn.LOGNORM.INV(Table3[[#This Row],[RV lognorm]],(LN(ImpLow2)+LN(ImpUp2))/2,(LN(ImpUp2)-LN(ImpLow2))/3.29)</f>
        <v>0</v>
      </c>
    </row>
    <row r="6639" spans="7:13">
      <c r="G6639">
        <v>0.56821689501787387</v>
      </c>
      <c r="H6639">
        <v>0.95190742237116555</v>
      </c>
      <c r="I6639">
        <v>0.33559794972445722</v>
      </c>
      <c r="J6639">
        <f>_xlfn.BINOM.INV(BinomTrials,_xlfn.GAMMA.INV(Table3[[#This Row],[RV gamma]],GammaShape1,GammaRate1)/BinomTrials,Table3[[#This Row],[RV binom]])</f>
        <v>2</v>
      </c>
      <c r="K6639" s="1">
        <f>Table3[[#This Row],[Risk 1 Simulated occurences]]*_xlfn.LOGNORM.INV(Table3[[#This Row],[RV lognorm]],(LN(ImpLow1)+LN(ImpUp1))/2,(LN(ImpUp1)-LN(ImpLow1))/3.29)</f>
        <v>46989.457191703303</v>
      </c>
      <c r="L6639">
        <f>_xlfn.BINOM.INV(BinomTrials,_xlfn.GAMMA.INV(Table3[[#This Row],[RV gamma]],GammaShape2,GammaRate2)/BinomTrials,Table3[[#This Row],[RV binom]])</f>
        <v>1</v>
      </c>
      <c r="M6639" s="1">
        <f>Table3[[#This Row],[Risk 2 simulated occurences]]*_xlfn.LOGNORM.INV(Table3[[#This Row],[RV lognorm]],(LN(ImpLow2)+LN(ImpUp2))/2,(LN(ImpUp2)-LN(ImpLow2))/3.29)</f>
        <v>2349472.859585166</v>
      </c>
    </row>
    <row r="6640" spans="7:13">
      <c r="G6640">
        <v>2.1354565406848939E-2</v>
      </c>
      <c r="H6640">
        <v>0.70804779217953229</v>
      </c>
      <c r="I6640">
        <v>0.39474101895221558</v>
      </c>
      <c r="J6640">
        <f>_xlfn.BINOM.INV(BinomTrials,_xlfn.GAMMA.INV(Table3[[#This Row],[RV gamma]],GammaShape1,GammaRate1)/BinomTrials,Table3[[#This Row],[RV binom]])</f>
        <v>0</v>
      </c>
      <c r="K6640" s="1">
        <f>Table3[[#This Row],[Risk 1 Simulated occurences]]*_xlfn.LOGNORM.INV(Table3[[#This Row],[RV lognorm]],(LN(ImpLow1)+LN(ImpUp1))/2,(LN(ImpUp1)-LN(ImpLow1))/3.29)</f>
        <v>0</v>
      </c>
      <c r="L6640">
        <f>_xlfn.BINOM.INV(BinomTrials,_xlfn.GAMMA.INV(Table3[[#This Row],[RV gamma]],GammaShape2,GammaRate2)/BinomTrials,Table3[[#This Row],[RV binom]])</f>
        <v>0</v>
      </c>
      <c r="M6640" s="1">
        <f>Table3[[#This Row],[Risk 2 simulated occurences]]*_xlfn.LOGNORM.INV(Table3[[#This Row],[RV lognorm]],(LN(ImpLow2)+LN(ImpUp2))/2,(LN(ImpUp2)-LN(ImpLow2))/3.29)</f>
        <v>0</v>
      </c>
    </row>
    <row r="6641" spans="7:13">
      <c r="G6641">
        <v>0.90618079291013109</v>
      </c>
      <c r="H6641">
        <v>0.15924316139856501</v>
      </c>
      <c r="I6641">
        <v>0.41230552988699892</v>
      </c>
      <c r="J6641">
        <f>_xlfn.BINOM.INV(BinomTrials,_xlfn.GAMMA.INV(Table3[[#This Row],[RV gamma]],GammaShape1,GammaRate1)/BinomTrials,Table3[[#This Row],[RV binom]])</f>
        <v>0</v>
      </c>
      <c r="K6641" s="1">
        <f>Table3[[#This Row],[Risk 1 Simulated occurences]]*_xlfn.LOGNORM.INV(Table3[[#This Row],[RV lognorm]],(LN(ImpLow1)+LN(ImpUp1))/2,(LN(ImpUp1)-LN(ImpLow1))/3.29)</f>
        <v>0</v>
      </c>
      <c r="L6641">
        <f>_xlfn.BINOM.INV(BinomTrials,_xlfn.GAMMA.INV(Table3[[#This Row],[RV gamma]],GammaShape2,GammaRate2)/BinomTrials,Table3[[#This Row],[RV binom]])</f>
        <v>0</v>
      </c>
      <c r="M6641" s="1">
        <f>Table3[[#This Row],[Risk 2 simulated occurences]]*_xlfn.LOGNORM.INV(Table3[[#This Row],[RV lognorm]],(LN(ImpLow2)+LN(ImpUp2))/2,(LN(ImpUp2)-LN(ImpLow2))/3.29)</f>
        <v>0</v>
      </c>
    </row>
    <row r="6642" spans="7:13">
      <c r="G6642">
        <v>0.18058644057278822</v>
      </c>
      <c r="H6642">
        <v>0.39981362568205858</v>
      </c>
      <c r="I6642">
        <v>0.61904081079132889</v>
      </c>
      <c r="J6642">
        <f>_xlfn.BINOM.INV(BinomTrials,_xlfn.GAMMA.INV(Table3[[#This Row],[RV gamma]],GammaShape1,GammaRate1)/BinomTrials,Table3[[#This Row],[RV binom]])</f>
        <v>0</v>
      </c>
      <c r="K6642" s="1">
        <f>Table3[[#This Row],[Risk 1 Simulated occurences]]*_xlfn.LOGNORM.INV(Table3[[#This Row],[RV lognorm]],(LN(ImpLow1)+LN(ImpUp1))/2,(LN(ImpUp1)-LN(ImpLow1))/3.29)</f>
        <v>0</v>
      </c>
      <c r="L6642">
        <f>_xlfn.BINOM.INV(BinomTrials,_xlfn.GAMMA.INV(Table3[[#This Row],[RV gamma]],GammaShape2,GammaRate2)/BinomTrials,Table3[[#This Row],[RV binom]])</f>
        <v>0</v>
      </c>
      <c r="M6642" s="1">
        <f>Table3[[#This Row],[Risk 2 simulated occurences]]*_xlfn.LOGNORM.INV(Table3[[#This Row],[RV lognorm]],(LN(ImpLow2)+LN(ImpUp2))/2,(LN(ImpUp2)-LN(ImpLow2))/3.29)</f>
        <v>0</v>
      </c>
    </row>
    <row r="6643" spans="7:13">
      <c r="G6643">
        <v>0.1163067068514911</v>
      </c>
      <c r="H6643">
        <v>0.66760683835838308</v>
      </c>
      <c r="I6643">
        <v>0.21890696986527508</v>
      </c>
      <c r="J6643">
        <f>_xlfn.BINOM.INV(BinomTrials,_xlfn.GAMMA.INV(Table3[[#This Row],[RV gamma]],GammaShape1,GammaRate1)/BinomTrials,Table3[[#This Row],[RV binom]])</f>
        <v>0</v>
      </c>
      <c r="K6643" s="1">
        <f>Table3[[#This Row],[Risk 1 Simulated occurences]]*_xlfn.LOGNORM.INV(Table3[[#This Row],[RV lognorm]],(LN(ImpLow1)+LN(ImpUp1))/2,(LN(ImpUp1)-LN(ImpLow1))/3.29)</f>
        <v>0</v>
      </c>
      <c r="L6643">
        <f>_xlfn.BINOM.INV(BinomTrials,_xlfn.GAMMA.INV(Table3[[#This Row],[RV gamma]],GammaShape2,GammaRate2)/BinomTrials,Table3[[#This Row],[RV binom]])</f>
        <v>0</v>
      </c>
      <c r="M6643" s="1">
        <f>Table3[[#This Row],[Risk 2 simulated occurences]]*_xlfn.LOGNORM.INV(Table3[[#This Row],[RV lognorm]],(LN(ImpLow2)+LN(ImpUp2))/2,(LN(ImpUp2)-LN(ImpLow2))/3.29)</f>
        <v>0</v>
      </c>
    </row>
    <row r="6644" spans="7:13">
      <c r="G6644">
        <v>0.76682205301095829</v>
      </c>
      <c r="H6644">
        <v>0.46813228934450646</v>
      </c>
      <c r="I6644">
        <v>0.16944252567805468</v>
      </c>
      <c r="J6644">
        <f>_xlfn.BINOM.INV(BinomTrials,_xlfn.GAMMA.INV(Table3[[#This Row],[RV gamma]],GammaShape1,GammaRate1)/BinomTrials,Table3[[#This Row],[RV binom]])</f>
        <v>0</v>
      </c>
      <c r="K6644" s="1">
        <f>Table3[[#This Row],[Risk 1 Simulated occurences]]*_xlfn.LOGNORM.INV(Table3[[#This Row],[RV lognorm]],(LN(ImpLow1)+LN(ImpUp1))/2,(LN(ImpUp1)-LN(ImpLow1))/3.29)</f>
        <v>0</v>
      </c>
      <c r="L6644">
        <f>_xlfn.BINOM.INV(BinomTrials,_xlfn.GAMMA.INV(Table3[[#This Row],[RV gamma]],GammaShape2,GammaRate2)/BinomTrials,Table3[[#This Row],[RV binom]])</f>
        <v>0</v>
      </c>
      <c r="M6644" s="1">
        <f>Table3[[#This Row],[Risk 2 simulated occurences]]*_xlfn.LOGNORM.INV(Table3[[#This Row],[RV lognorm]],(LN(ImpLow2)+LN(ImpUp2))/2,(LN(ImpUp2)-LN(ImpLow2))/3.29)</f>
        <v>0</v>
      </c>
    </row>
    <row r="6645" spans="7:13">
      <c r="G6645">
        <v>0.97824495517567034</v>
      </c>
      <c r="H6645">
        <v>0.89938701312029135</v>
      </c>
      <c r="I6645">
        <v>0.82052907106491224</v>
      </c>
      <c r="J6645">
        <f>_xlfn.BINOM.INV(BinomTrials,_xlfn.GAMMA.INV(Table3[[#This Row],[RV gamma]],GammaShape1,GammaRate1)/BinomTrials,Table3[[#This Row],[RV binom]])</f>
        <v>2</v>
      </c>
      <c r="K6645" s="1">
        <f>Table3[[#This Row],[Risk 1 Simulated occurences]]*_xlfn.LOGNORM.INV(Table3[[#This Row],[RV lognorm]],(LN(ImpLow1)+LN(ImpUp1))/2,(LN(ImpUp1)-LN(ImpLow1))/3.29)</f>
        <v>120190.42832492456</v>
      </c>
      <c r="L6645">
        <f>_xlfn.BINOM.INV(BinomTrials,_xlfn.GAMMA.INV(Table3[[#This Row],[RV gamma]],GammaShape2,GammaRate2)/BinomTrials,Table3[[#This Row],[RV binom]])</f>
        <v>1</v>
      </c>
      <c r="M6645" s="1">
        <f>Table3[[#This Row],[Risk 2 simulated occurences]]*_xlfn.LOGNORM.INV(Table3[[#This Row],[RV lognorm]],(LN(ImpLow2)+LN(ImpUp2))/2,(LN(ImpUp2)-LN(ImpLow2))/3.29)</f>
        <v>6009521.4162462307</v>
      </c>
    </row>
    <row r="6646" spans="7:13">
      <c r="G6646">
        <v>0.36296163749087679</v>
      </c>
      <c r="H6646">
        <v>0.99752951273579593</v>
      </c>
      <c r="I6646">
        <v>0.63209738798071513</v>
      </c>
      <c r="J6646">
        <f>_xlfn.BINOM.INV(BinomTrials,_xlfn.GAMMA.INV(Table3[[#This Row],[RV gamma]],GammaShape1,GammaRate1)/BinomTrials,Table3[[#This Row],[RV binom]])</f>
        <v>3</v>
      </c>
      <c r="K6646" s="1">
        <f>Table3[[#This Row],[Risk 1 Simulated occurences]]*_xlfn.LOGNORM.INV(Table3[[#This Row],[RV lognorm]],(LN(ImpLow1)+LN(ImpUp1))/2,(LN(ImpUp1)-LN(ImpLow1))/3.29)</f>
        <v>120137.48708565137</v>
      </c>
      <c r="L6646">
        <f>_xlfn.BINOM.INV(BinomTrials,_xlfn.GAMMA.INV(Table3[[#This Row],[RV gamma]],GammaShape2,GammaRate2)/BinomTrials,Table3[[#This Row],[RV binom]])</f>
        <v>2</v>
      </c>
      <c r="M6646" s="1">
        <f>Table3[[#This Row],[Risk 2 simulated occurences]]*_xlfn.LOGNORM.INV(Table3[[#This Row],[RV lognorm]],(LN(ImpLow2)+LN(ImpUp2))/2,(LN(ImpUp2)-LN(ImpLow2))/3.29)</f>
        <v>8009165.805710095</v>
      </c>
    </row>
    <row r="6647" spans="7:13">
      <c r="G6647">
        <v>0.29624130916606695</v>
      </c>
      <c r="H6647">
        <v>0.47852055052226433</v>
      </c>
      <c r="I6647">
        <v>0.66079979187846172</v>
      </c>
      <c r="J6647">
        <f>_xlfn.BINOM.INV(BinomTrials,_xlfn.GAMMA.INV(Table3[[#This Row],[RV gamma]],GammaShape1,GammaRate1)/BinomTrials,Table3[[#This Row],[RV binom]])</f>
        <v>0</v>
      </c>
      <c r="K6647" s="1">
        <f>Table3[[#This Row],[Risk 1 Simulated occurences]]*_xlfn.LOGNORM.INV(Table3[[#This Row],[RV lognorm]],(LN(ImpLow1)+LN(ImpUp1))/2,(LN(ImpUp1)-LN(ImpLow1))/3.29)</f>
        <v>0</v>
      </c>
      <c r="L6647">
        <f>_xlfn.BINOM.INV(BinomTrials,_xlfn.GAMMA.INV(Table3[[#This Row],[RV gamma]],GammaShape2,GammaRate2)/BinomTrials,Table3[[#This Row],[RV binom]])</f>
        <v>0</v>
      </c>
      <c r="M6647" s="1">
        <f>Table3[[#This Row],[Risk 2 simulated occurences]]*_xlfn.LOGNORM.INV(Table3[[#This Row],[RV lognorm]],(LN(ImpLow2)+LN(ImpUp2))/2,(LN(ImpUp2)-LN(ImpLow2))/3.29)</f>
        <v>0</v>
      </c>
    </row>
    <row r="6648" spans="7:13">
      <c r="G6648">
        <v>0.92768315408736612</v>
      </c>
      <c r="H6648">
        <v>0.49489262769692233</v>
      </c>
      <c r="I6648">
        <v>6.2102101306478537E-2</v>
      </c>
      <c r="J6648">
        <f>_xlfn.BINOM.INV(BinomTrials,_xlfn.GAMMA.INV(Table3[[#This Row],[RV gamma]],GammaShape1,GammaRate1)/BinomTrials,Table3[[#This Row],[RV binom]])</f>
        <v>0</v>
      </c>
      <c r="K6648" s="1">
        <f>Table3[[#This Row],[Risk 1 Simulated occurences]]*_xlfn.LOGNORM.INV(Table3[[#This Row],[RV lognorm]],(LN(ImpLow1)+LN(ImpUp1))/2,(LN(ImpUp1)-LN(ImpLow1))/3.29)</f>
        <v>0</v>
      </c>
      <c r="L6648">
        <f>_xlfn.BINOM.INV(BinomTrials,_xlfn.GAMMA.INV(Table3[[#This Row],[RV gamma]],GammaShape2,GammaRate2)/BinomTrials,Table3[[#This Row],[RV binom]])</f>
        <v>0</v>
      </c>
      <c r="M6648" s="1">
        <f>Table3[[#This Row],[Risk 2 simulated occurences]]*_xlfn.LOGNORM.INV(Table3[[#This Row],[RV lognorm]],(LN(ImpLow2)+LN(ImpUp2))/2,(LN(ImpUp2)-LN(ImpLow2))/3.29)</f>
        <v>0</v>
      </c>
    </row>
    <row r="6649" spans="7:13">
      <c r="G6649">
        <v>0.57077074636275449</v>
      </c>
      <c r="H6649">
        <v>0.6603937021737889</v>
      </c>
      <c r="I6649">
        <v>0.75001665798482331</v>
      </c>
      <c r="J6649">
        <f>_xlfn.BINOM.INV(BinomTrials,_xlfn.GAMMA.INV(Table3[[#This Row],[RV gamma]],GammaShape1,GammaRate1)/BinomTrials,Table3[[#This Row],[RV binom]])</f>
        <v>1</v>
      </c>
      <c r="K6649" s="1">
        <f>Table3[[#This Row],[Risk 1 Simulated occurences]]*_xlfn.LOGNORM.INV(Table3[[#This Row],[RV lognorm]],(LN(ImpLow1)+LN(ImpUp1))/2,(LN(ImpUp1)-LN(ImpLow1))/3.29)</f>
        <v>50702.341452126784</v>
      </c>
      <c r="L6649">
        <f>_xlfn.BINOM.INV(BinomTrials,_xlfn.GAMMA.INV(Table3[[#This Row],[RV gamma]],GammaShape2,GammaRate2)/BinomTrials,Table3[[#This Row],[RV binom]])</f>
        <v>0</v>
      </c>
      <c r="M6649" s="1">
        <f>Table3[[#This Row],[Risk 2 simulated occurences]]*_xlfn.LOGNORM.INV(Table3[[#This Row],[RV lognorm]],(LN(ImpLow2)+LN(ImpUp2))/2,(LN(ImpUp2)-LN(ImpLow2))/3.29)</f>
        <v>0</v>
      </c>
    </row>
    <row r="6650" spans="7:13">
      <c r="G6650">
        <v>0.94393411881473577</v>
      </c>
      <c r="H6650">
        <v>0.23695243486992662</v>
      </c>
      <c r="I6650">
        <v>0.52997075092511747</v>
      </c>
      <c r="J6650">
        <f>_xlfn.BINOM.INV(BinomTrials,_xlfn.GAMMA.INV(Table3[[#This Row],[RV gamma]],GammaShape1,GammaRate1)/BinomTrials,Table3[[#This Row],[RV binom]])</f>
        <v>0</v>
      </c>
      <c r="K6650" s="1">
        <f>Table3[[#This Row],[Risk 1 Simulated occurences]]*_xlfn.LOGNORM.INV(Table3[[#This Row],[RV lognorm]],(LN(ImpLow1)+LN(ImpUp1))/2,(LN(ImpUp1)-LN(ImpLow1))/3.29)</f>
        <v>0</v>
      </c>
      <c r="L6650">
        <f>_xlfn.BINOM.INV(BinomTrials,_xlfn.GAMMA.INV(Table3[[#This Row],[RV gamma]],GammaShape2,GammaRate2)/BinomTrials,Table3[[#This Row],[RV binom]])</f>
        <v>0</v>
      </c>
      <c r="M6650" s="1">
        <f>Table3[[#This Row],[Risk 2 simulated occurences]]*_xlfn.LOGNORM.INV(Table3[[#This Row],[RV lognorm]],(LN(ImpLow2)+LN(ImpUp2))/2,(LN(ImpUp2)-LN(ImpLow2))/3.29)</f>
        <v>0</v>
      </c>
    </row>
    <row r="6651" spans="7:13">
      <c r="G6651">
        <v>0.70073491926339215</v>
      </c>
      <c r="H6651">
        <v>0.45957285885679205</v>
      </c>
      <c r="I6651">
        <v>0.21841079845019187</v>
      </c>
      <c r="J6651">
        <f>_xlfn.BINOM.INV(BinomTrials,_xlfn.GAMMA.INV(Table3[[#This Row],[RV gamma]],GammaShape1,GammaRate1)/BinomTrials,Table3[[#This Row],[RV binom]])</f>
        <v>0</v>
      </c>
      <c r="K6651" s="1">
        <f>Table3[[#This Row],[Risk 1 Simulated occurences]]*_xlfn.LOGNORM.INV(Table3[[#This Row],[RV lognorm]],(LN(ImpLow1)+LN(ImpUp1))/2,(LN(ImpUp1)-LN(ImpLow1))/3.29)</f>
        <v>0</v>
      </c>
      <c r="L6651">
        <f>_xlfn.BINOM.INV(BinomTrials,_xlfn.GAMMA.INV(Table3[[#This Row],[RV gamma]],GammaShape2,GammaRate2)/BinomTrials,Table3[[#This Row],[RV binom]])</f>
        <v>0</v>
      </c>
      <c r="M6651" s="1">
        <f>Table3[[#This Row],[Risk 2 simulated occurences]]*_xlfn.LOGNORM.INV(Table3[[#This Row],[RV lognorm]],(LN(ImpLow2)+LN(ImpUp2))/2,(LN(ImpUp2)-LN(ImpLow2))/3.29)</f>
        <v>0</v>
      </c>
    </row>
    <row r="6652" spans="7:13">
      <c r="G6652">
        <v>0.25178805983242952</v>
      </c>
      <c r="H6652">
        <v>4.1038806103653652E-2</v>
      </c>
      <c r="I6652">
        <v>0.83028955237487778</v>
      </c>
      <c r="J6652">
        <f>_xlfn.BINOM.INV(BinomTrials,_xlfn.GAMMA.INV(Table3[[#This Row],[RV gamma]],GammaShape1,GammaRate1)/BinomTrials,Table3[[#This Row],[RV binom]])</f>
        <v>0</v>
      </c>
      <c r="K6652" s="1">
        <f>Table3[[#This Row],[Risk 1 Simulated occurences]]*_xlfn.LOGNORM.INV(Table3[[#This Row],[RV lognorm]],(LN(ImpLow1)+LN(ImpUp1))/2,(LN(ImpUp1)-LN(ImpLow1))/3.29)</f>
        <v>0</v>
      </c>
      <c r="L6652">
        <f>_xlfn.BINOM.INV(BinomTrials,_xlfn.GAMMA.INV(Table3[[#This Row],[RV gamma]],GammaShape2,GammaRate2)/BinomTrials,Table3[[#This Row],[RV binom]])</f>
        <v>0</v>
      </c>
      <c r="M6652" s="1">
        <f>Table3[[#This Row],[Risk 2 simulated occurences]]*_xlfn.LOGNORM.INV(Table3[[#This Row],[RV lognorm]],(LN(ImpLow2)+LN(ImpUp2))/2,(LN(ImpUp2)-LN(ImpLow2))/3.29)</f>
        <v>0</v>
      </c>
    </row>
    <row r="6653" spans="7:13">
      <c r="G6653">
        <v>0.8019216036432989</v>
      </c>
      <c r="H6653">
        <v>0.73921418410689299</v>
      </c>
      <c r="I6653">
        <v>0.67650676457048708</v>
      </c>
      <c r="J6653">
        <f>_xlfn.BINOM.INV(BinomTrials,_xlfn.GAMMA.INV(Table3[[#This Row],[RV gamma]],GammaShape1,GammaRate1)/BinomTrials,Table3[[#This Row],[RV binom]])</f>
        <v>1</v>
      </c>
      <c r="K6653" s="1">
        <f>Table3[[#This Row],[Risk 1 Simulated occurences]]*_xlfn.LOGNORM.INV(Table3[[#This Row],[RV lognorm]],(LN(ImpLow1)+LN(ImpUp1))/2,(LN(ImpUp1)-LN(ImpLow1))/3.29)</f>
        <v>43570.779493087786</v>
      </c>
      <c r="L6653">
        <f>_xlfn.BINOM.INV(BinomTrials,_xlfn.GAMMA.INV(Table3[[#This Row],[RV gamma]],GammaShape2,GammaRate2)/BinomTrials,Table3[[#This Row],[RV binom]])</f>
        <v>0</v>
      </c>
      <c r="M6653" s="1">
        <f>Table3[[#This Row],[Risk 2 simulated occurences]]*_xlfn.LOGNORM.INV(Table3[[#This Row],[RV lognorm]],(LN(ImpLow2)+LN(ImpUp2))/2,(LN(ImpUp2)-LN(ImpLow2))/3.29)</f>
        <v>0</v>
      </c>
    </row>
    <row r="6654" spans="7:13">
      <c r="G6654">
        <v>0.89639243292454274</v>
      </c>
      <c r="H6654">
        <v>0.97279228455051425</v>
      </c>
      <c r="I6654">
        <v>4.9192136176485629E-2</v>
      </c>
      <c r="J6654">
        <f>_xlfn.BINOM.INV(BinomTrials,_xlfn.GAMMA.INV(Table3[[#This Row],[RV gamma]],GammaShape1,GammaRate1)/BinomTrials,Table3[[#This Row],[RV binom]])</f>
        <v>2</v>
      </c>
      <c r="K6654" s="1">
        <f>Table3[[#This Row],[Risk 1 Simulated occurences]]*_xlfn.LOGNORM.INV(Table3[[#This Row],[RV lognorm]],(LN(ImpLow1)+LN(ImpUp1))/2,(LN(ImpUp1)-LN(ImpLow1))/3.29)</f>
        <v>19891.985423846341</v>
      </c>
      <c r="L6654">
        <f>_xlfn.BINOM.INV(BinomTrials,_xlfn.GAMMA.INV(Table3[[#This Row],[RV gamma]],GammaShape2,GammaRate2)/BinomTrials,Table3[[#This Row],[RV binom]])</f>
        <v>1</v>
      </c>
      <c r="M6654" s="1">
        <f>Table3[[#This Row],[Risk 2 simulated occurences]]*_xlfn.LOGNORM.INV(Table3[[#This Row],[RV lognorm]],(LN(ImpLow2)+LN(ImpUp2))/2,(LN(ImpUp2)-LN(ImpLow2))/3.29)</f>
        <v>994599.27119231585</v>
      </c>
    </row>
    <row r="6655" spans="7:13">
      <c r="G6655">
        <v>0.66762016279046432</v>
      </c>
      <c r="H6655">
        <v>0.71992644049223808</v>
      </c>
      <c r="I6655">
        <v>0.77223271819401196</v>
      </c>
      <c r="J6655">
        <f>_xlfn.BINOM.INV(BinomTrials,_xlfn.GAMMA.INV(Table3[[#This Row],[RV gamma]],GammaShape1,GammaRate1)/BinomTrials,Table3[[#This Row],[RV binom]])</f>
        <v>1</v>
      </c>
      <c r="K6655" s="1">
        <f>Table3[[#This Row],[Risk 1 Simulated occurences]]*_xlfn.LOGNORM.INV(Table3[[#This Row],[RV lognorm]],(LN(ImpLow1)+LN(ImpUp1))/2,(LN(ImpUp1)-LN(ImpLow1))/3.29)</f>
        <v>53310.722938415733</v>
      </c>
      <c r="L6655">
        <f>_xlfn.BINOM.INV(BinomTrials,_xlfn.GAMMA.INV(Table3[[#This Row],[RV gamma]],GammaShape2,GammaRate2)/BinomTrials,Table3[[#This Row],[RV binom]])</f>
        <v>0</v>
      </c>
      <c r="M6655" s="1">
        <f>Table3[[#This Row],[Risk 2 simulated occurences]]*_xlfn.LOGNORM.INV(Table3[[#This Row],[RV lognorm]],(LN(ImpLow2)+LN(ImpUp2))/2,(LN(ImpUp2)-LN(ImpLow2))/3.29)</f>
        <v>0</v>
      </c>
    </row>
    <row r="6656" spans="7:13">
      <c r="G6656">
        <v>0.69207601933371088</v>
      </c>
      <c r="H6656">
        <v>0.80368535304613664</v>
      </c>
      <c r="I6656">
        <v>0.91529468675856229</v>
      </c>
      <c r="J6656">
        <f>_xlfn.BINOM.INV(BinomTrials,_xlfn.GAMMA.INV(Table3[[#This Row],[RV gamma]],GammaShape1,GammaRate1)/BinomTrials,Table3[[#This Row],[RV binom]])</f>
        <v>1</v>
      </c>
      <c r="K6656" s="1">
        <f>Table3[[#This Row],[Risk 1 Simulated occurences]]*_xlfn.LOGNORM.INV(Table3[[#This Row],[RV lognorm]],(LN(ImpLow1)+LN(ImpUp1))/2,(LN(ImpUp1)-LN(ImpLow1))/3.29)</f>
        <v>82729.345249442005</v>
      </c>
      <c r="L6656">
        <f>_xlfn.BINOM.INV(BinomTrials,_xlfn.GAMMA.INV(Table3[[#This Row],[RV gamma]],GammaShape2,GammaRate2)/BinomTrials,Table3[[#This Row],[RV binom]])</f>
        <v>0</v>
      </c>
      <c r="M6656" s="1">
        <f>Table3[[#This Row],[Risk 2 simulated occurences]]*_xlfn.LOGNORM.INV(Table3[[#This Row],[RV lognorm]],(LN(ImpLow2)+LN(ImpUp2))/2,(LN(ImpUp2)-LN(ImpLow2))/3.29)</f>
        <v>0</v>
      </c>
    </row>
    <row r="6657" spans="7:13">
      <c r="G6657">
        <v>0.72165694167914662</v>
      </c>
      <c r="H6657">
        <v>0.53972864641795337</v>
      </c>
      <c r="I6657">
        <v>0.35780035115676018</v>
      </c>
      <c r="J6657">
        <f>_xlfn.BINOM.INV(BinomTrials,_xlfn.GAMMA.INV(Table3[[#This Row],[RV gamma]],GammaShape1,GammaRate1)/BinomTrials,Table3[[#This Row],[RV binom]])</f>
        <v>0</v>
      </c>
      <c r="K6657" s="1">
        <f>Table3[[#This Row],[Risk 1 Simulated occurences]]*_xlfn.LOGNORM.INV(Table3[[#This Row],[RV lognorm]],(LN(ImpLow1)+LN(ImpUp1))/2,(LN(ImpUp1)-LN(ImpLow1))/3.29)</f>
        <v>0</v>
      </c>
      <c r="L6657">
        <f>_xlfn.BINOM.INV(BinomTrials,_xlfn.GAMMA.INV(Table3[[#This Row],[RV gamma]],GammaShape2,GammaRate2)/BinomTrials,Table3[[#This Row],[RV binom]])</f>
        <v>0</v>
      </c>
      <c r="M6657" s="1">
        <f>Table3[[#This Row],[Risk 2 simulated occurences]]*_xlfn.LOGNORM.INV(Table3[[#This Row],[RV lognorm]],(LN(ImpLow2)+LN(ImpUp2))/2,(LN(ImpUp2)-LN(ImpLow2))/3.29)</f>
        <v>0</v>
      </c>
    </row>
    <row r="6658" spans="7:13">
      <c r="G6658">
        <v>0.88821880141655862</v>
      </c>
      <c r="H6658">
        <v>0.21936034654237346</v>
      </c>
      <c r="I6658">
        <v>0.5505018916681883</v>
      </c>
      <c r="J6658">
        <f>_xlfn.BINOM.INV(BinomTrials,_xlfn.GAMMA.INV(Table3[[#This Row],[RV gamma]],GammaShape1,GammaRate1)/BinomTrials,Table3[[#This Row],[RV binom]])</f>
        <v>0</v>
      </c>
      <c r="K6658" s="1">
        <f>Table3[[#This Row],[Risk 1 Simulated occurences]]*_xlfn.LOGNORM.INV(Table3[[#This Row],[RV lognorm]],(LN(ImpLow1)+LN(ImpUp1))/2,(LN(ImpUp1)-LN(ImpLow1))/3.29)</f>
        <v>0</v>
      </c>
      <c r="L6658">
        <f>_xlfn.BINOM.INV(BinomTrials,_xlfn.GAMMA.INV(Table3[[#This Row],[RV gamma]],GammaShape2,GammaRate2)/BinomTrials,Table3[[#This Row],[RV binom]])</f>
        <v>0</v>
      </c>
      <c r="M6658" s="1">
        <f>Table3[[#This Row],[Risk 2 simulated occurences]]*_xlfn.LOGNORM.INV(Table3[[#This Row],[RV lognorm]],(LN(ImpLow2)+LN(ImpUp2))/2,(LN(ImpUp2)-LN(ImpLow2))/3.29)</f>
        <v>0</v>
      </c>
    </row>
    <row r="6659" spans="7:13">
      <c r="G6659">
        <v>0.29339540810016701</v>
      </c>
      <c r="H6659">
        <v>0.78934433767075851</v>
      </c>
      <c r="I6659">
        <v>0.28529326724135001</v>
      </c>
      <c r="J6659">
        <f>_xlfn.BINOM.INV(BinomTrials,_xlfn.GAMMA.INV(Table3[[#This Row],[RV gamma]],GammaShape1,GammaRate1)/BinomTrials,Table3[[#This Row],[RV binom]])</f>
        <v>1</v>
      </c>
      <c r="K6659" s="1">
        <f>Table3[[#This Row],[Risk 1 Simulated occurences]]*_xlfn.LOGNORM.INV(Table3[[#This Row],[RV lognorm]],(LN(ImpLow1)+LN(ImpUp1))/2,(LN(ImpUp1)-LN(ImpLow1))/3.29)</f>
        <v>21261.919274517393</v>
      </c>
      <c r="L6659">
        <f>_xlfn.BINOM.INV(BinomTrials,_xlfn.GAMMA.INV(Table3[[#This Row],[RV gamma]],GammaShape2,GammaRate2)/BinomTrials,Table3[[#This Row],[RV binom]])</f>
        <v>0</v>
      </c>
      <c r="M6659" s="1">
        <f>Table3[[#This Row],[Risk 2 simulated occurences]]*_xlfn.LOGNORM.INV(Table3[[#This Row],[RV lognorm]],(LN(ImpLow2)+LN(ImpUp2))/2,(LN(ImpUp2)-LN(ImpLow2))/3.29)</f>
        <v>0</v>
      </c>
    </row>
    <row r="6660" spans="7:13">
      <c r="G6660">
        <v>9.6623939507000114E-2</v>
      </c>
      <c r="H6660">
        <v>0.51028323243850993</v>
      </c>
      <c r="I6660">
        <v>0.92394252537001975</v>
      </c>
      <c r="J6660">
        <f>_xlfn.BINOM.INV(BinomTrials,_xlfn.GAMMA.INV(Table3[[#This Row],[RV gamma]],GammaShape1,GammaRate1)/BinomTrials,Table3[[#This Row],[RV binom]])</f>
        <v>0</v>
      </c>
      <c r="K6660" s="1">
        <f>Table3[[#This Row],[Risk 1 Simulated occurences]]*_xlfn.LOGNORM.INV(Table3[[#This Row],[RV lognorm]],(LN(ImpLow1)+LN(ImpUp1))/2,(LN(ImpUp1)-LN(ImpLow1))/3.29)</f>
        <v>0</v>
      </c>
      <c r="L6660">
        <f>_xlfn.BINOM.INV(BinomTrials,_xlfn.GAMMA.INV(Table3[[#This Row],[RV gamma]],GammaShape2,GammaRate2)/BinomTrials,Table3[[#This Row],[RV binom]])</f>
        <v>0</v>
      </c>
      <c r="M6660" s="1">
        <f>Table3[[#This Row],[Risk 2 simulated occurences]]*_xlfn.LOGNORM.INV(Table3[[#This Row],[RV lognorm]],(LN(ImpLow2)+LN(ImpUp2))/2,(LN(ImpUp2)-LN(ImpLow2))/3.29)</f>
        <v>0</v>
      </c>
    </row>
    <row r="6661" spans="7:13">
      <c r="G6661">
        <v>0.95855129415101903</v>
      </c>
      <c r="H6661">
        <v>0.33028759403633307</v>
      </c>
      <c r="I6661">
        <v>0.70202389392164721</v>
      </c>
      <c r="J6661">
        <f>_xlfn.BINOM.INV(BinomTrials,_xlfn.GAMMA.INV(Table3[[#This Row],[RV gamma]],GammaShape1,GammaRate1)/BinomTrials,Table3[[#This Row],[RV binom]])</f>
        <v>0</v>
      </c>
      <c r="K6661" s="1">
        <f>Table3[[#This Row],[Risk 1 Simulated occurences]]*_xlfn.LOGNORM.INV(Table3[[#This Row],[RV lognorm]],(LN(ImpLow1)+LN(ImpUp1))/2,(LN(ImpUp1)-LN(ImpLow1))/3.29)</f>
        <v>0</v>
      </c>
      <c r="L6661">
        <f>_xlfn.BINOM.INV(BinomTrials,_xlfn.GAMMA.INV(Table3[[#This Row],[RV gamma]],GammaShape2,GammaRate2)/BinomTrials,Table3[[#This Row],[RV binom]])</f>
        <v>0</v>
      </c>
      <c r="M6661" s="1">
        <f>Table3[[#This Row],[Risk 2 simulated occurences]]*_xlfn.LOGNORM.INV(Table3[[#This Row],[RV lognorm]],(LN(ImpLow2)+LN(ImpUp2))/2,(LN(ImpUp2)-LN(ImpLow2))/3.29)</f>
        <v>0</v>
      </c>
    </row>
    <row r="6662" spans="7:13">
      <c r="G6662">
        <v>0.37160079617593472</v>
      </c>
      <c r="H6662">
        <v>0.14359296864997267</v>
      </c>
      <c r="I6662">
        <v>0.91558514112401057</v>
      </c>
      <c r="J6662">
        <f>_xlfn.BINOM.INV(BinomTrials,_xlfn.GAMMA.INV(Table3[[#This Row],[RV gamma]],GammaShape1,GammaRate1)/BinomTrials,Table3[[#This Row],[RV binom]])</f>
        <v>0</v>
      </c>
      <c r="K6662" s="1">
        <f>Table3[[#This Row],[Risk 1 Simulated occurences]]*_xlfn.LOGNORM.INV(Table3[[#This Row],[RV lognorm]],(LN(ImpLow1)+LN(ImpUp1))/2,(LN(ImpUp1)-LN(ImpLow1))/3.29)</f>
        <v>0</v>
      </c>
      <c r="L6662">
        <f>_xlfn.BINOM.INV(BinomTrials,_xlfn.GAMMA.INV(Table3[[#This Row],[RV gamma]],GammaShape2,GammaRate2)/BinomTrials,Table3[[#This Row],[RV binom]])</f>
        <v>0</v>
      </c>
      <c r="M6662" s="1">
        <f>Table3[[#This Row],[Risk 2 simulated occurences]]*_xlfn.LOGNORM.INV(Table3[[#This Row],[RV lognorm]],(LN(ImpLow2)+LN(ImpUp2))/2,(LN(ImpUp2)-LN(ImpLow2))/3.29)</f>
        <v>0</v>
      </c>
    </row>
    <row r="6663" spans="7:13">
      <c r="G6663">
        <v>0.49458132893526058</v>
      </c>
      <c r="H6663">
        <v>0.3670241000908539</v>
      </c>
      <c r="I6663">
        <v>0.23946687124644725</v>
      </c>
      <c r="J6663">
        <f>_xlfn.BINOM.INV(BinomTrials,_xlfn.GAMMA.INV(Table3[[#This Row],[RV gamma]],GammaShape1,GammaRate1)/BinomTrials,Table3[[#This Row],[RV binom]])</f>
        <v>0</v>
      </c>
      <c r="K6663" s="1">
        <f>Table3[[#This Row],[Risk 1 Simulated occurences]]*_xlfn.LOGNORM.INV(Table3[[#This Row],[RV lognorm]],(LN(ImpLow1)+LN(ImpUp1))/2,(LN(ImpUp1)-LN(ImpLow1))/3.29)</f>
        <v>0</v>
      </c>
      <c r="L6663">
        <f>_xlfn.BINOM.INV(BinomTrials,_xlfn.GAMMA.INV(Table3[[#This Row],[RV gamma]],GammaShape2,GammaRate2)/BinomTrials,Table3[[#This Row],[RV binom]])</f>
        <v>0</v>
      </c>
      <c r="M6663" s="1">
        <f>Table3[[#This Row],[Risk 2 simulated occurences]]*_xlfn.LOGNORM.INV(Table3[[#This Row],[RV lognorm]],(LN(ImpLow2)+LN(ImpUp2))/2,(LN(ImpUp2)-LN(ImpLow2))/3.29)</f>
        <v>0</v>
      </c>
    </row>
    <row r="6664" spans="7:13">
      <c r="G6664">
        <v>0.42839541492443317</v>
      </c>
      <c r="H6664">
        <v>0.57405022698177499</v>
      </c>
      <c r="I6664">
        <v>0.71970503903911687</v>
      </c>
      <c r="J6664">
        <f>_xlfn.BINOM.INV(BinomTrials,_xlfn.GAMMA.INV(Table3[[#This Row],[RV gamma]],GammaShape1,GammaRate1)/BinomTrials,Table3[[#This Row],[RV binom]])</f>
        <v>0</v>
      </c>
      <c r="K6664" s="1">
        <f>Table3[[#This Row],[Risk 1 Simulated occurences]]*_xlfn.LOGNORM.INV(Table3[[#This Row],[RV lognorm]],(LN(ImpLow1)+LN(ImpUp1))/2,(LN(ImpUp1)-LN(ImpLow1))/3.29)</f>
        <v>0</v>
      </c>
      <c r="L6664">
        <f>_xlfn.BINOM.INV(BinomTrials,_xlfn.GAMMA.INV(Table3[[#This Row],[RV gamma]],GammaShape2,GammaRate2)/BinomTrials,Table3[[#This Row],[RV binom]])</f>
        <v>0</v>
      </c>
      <c r="M6664" s="1">
        <f>Table3[[#This Row],[Risk 2 simulated occurences]]*_xlfn.LOGNORM.INV(Table3[[#This Row],[RV lognorm]],(LN(ImpLow2)+LN(ImpUp2))/2,(LN(ImpUp2)-LN(ImpLow2))/3.29)</f>
        <v>0</v>
      </c>
    </row>
    <row r="6665" spans="7:13">
      <c r="G6665">
        <v>4.1738634948497E-2</v>
      </c>
      <c r="H6665">
        <v>6.2164882692585181E-2</v>
      </c>
      <c r="I6665">
        <v>8.2591130436673349E-2</v>
      </c>
      <c r="J6665">
        <f>_xlfn.BINOM.INV(BinomTrials,_xlfn.GAMMA.INV(Table3[[#This Row],[RV gamma]],GammaShape1,GammaRate1)/BinomTrials,Table3[[#This Row],[RV binom]])</f>
        <v>0</v>
      </c>
      <c r="K6665" s="1">
        <f>Table3[[#This Row],[Risk 1 Simulated occurences]]*_xlfn.LOGNORM.INV(Table3[[#This Row],[RV lognorm]],(LN(ImpLow1)+LN(ImpUp1))/2,(LN(ImpUp1)-LN(ImpLow1))/3.29)</f>
        <v>0</v>
      </c>
      <c r="L6665">
        <f>_xlfn.BINOM.INV(BinomTrials,_xlfn.GAMMA.INV(Table3[[#This Row],[RV gamma]],GammaShape2,GammaRate2)/BinomTrials,Table3[[#This Row],[RV binom]])</f>
        <v>0</v>
      </c>
      <c r="M6665" s="1">
        <f>Table3[[#This Row],[Risk 2 simulated occurences]]*_xlfn.LOGNORM.INV(Table3[[#This Row],[RV lognorm]],(LN(ImpLow2)+LN(ImpUp2))/2,(LN(ImpUp2)-LN(ImpLow2))/3.29)</f>
        <v>0</v>
      </c>
    </row>
    <row r="6666" spans="7:13">
      <c r="G6666">
        <v>0.50123757938912028</v>
      </c>
      <c r="H6666">
        <v>0.805183414279103</v>
      </c>
      <c r="I6666">
        <v>0.10912924916908576</v>
      </c>
      <c r="J6666">
        <f>_xlfn.BINOM.INV(BinomTrials,_xlfn.GAMMA.INV(Table3[[#This Row],[RV gamma]],GammaShape1,GammaRate1)/BinomTrials,Table3[[#This Row],[RV binom]])</f>
        <v>1</v>
      </c>
      <c r="K6666" s="1">
        <f>Table3[[#This Row],[Risk 1 Simulated occurences]]*_xlfn.LOGNORM.INV(Table3[[#This Row],[RV lognorm]],(LN(ImpLow1)+LN(ImpUp1))/2,(LN(ImpUp1)-LN(ImpLow1))/3.29)</f>
        <v>13359.295358144867</v>
      </c>
      <c r="L6666">
        <f>_xlfn.BINOM.INV(BinomTrials,_xlfn.GAMMA.INV(Table3[[#This Row],[RV gamma]],GammaShape2,GammaRate2)/BinomTrials,Table3[[#This Row],[RV binom]])</f>
        <v>0</v>
      </c>
      <c r="M6666" s="1">
        <f>Table3[[#This Row],[Risk 2 simulated occurences]]*_xlfn.LOGNORM.INV(Table3[[#This Row],[RV lognorm]],(LN(ImpLow2)+LN(ImpUp2))/2,(LN(ImpUp2)-LN(ImpLow2))/3.29)</f>
        <v>0</v>
      </c>
    </row>
    <row r="6667" spans="7:13">
      <c r="G6667">
        <v>0.29999679294414666</v>
      </c>
      <c r="H6667">
        <v>0.71764378888422797</v>
      </c>
      <c r="I6667">
        <v>0.13529078482430931</v>
      </c>
      <c r="J6667">
        <f>_xlfn.BINOM.INV(BinomTrials,_xlfn.GAMMA.INV(Table3[[#This Row],[RV gamma]],GammaShape1,GammaRate1)/BinomTrials,Table3[[#This Row],[RV binom]])</f>
        <v>1</v>
      </c>
      <c r="K6667" s="1">
        <f>Table3[[#This Row],[Risk 1 Simulated occurences]]*_xlfn.LOGNORM.INV(Table3[[#This Row],[RV lognorm]],(LN(ImpLow1)+LN(ImpUp1))/2,(LN(ImpUp1)-LN(ImpLow1))/3.29)</f>
        <v>14626.129229611121</v>
      </c>
      <c r="L6667">
        <f>_xlfn.BINOM.INV(BinomTrials,_xlfn.GAMMA.INV(Table3[[#This Row],[RV gamma]],GammaShape2,GammaRate2)/BinomTrials,Table3[[#This Row],[RV binom]])</f>
        <v>0</v>
      </c>
      <c r="M6667" s="1">
        <f>Table3[[#This Row],[Risk 2 simulated occurences]]*_xlfn.LOGNORM.INV(Table3[[#This Row],[RV lognorm]],(LN(ImpLow2)+LN(ImpUp2))/2,(LN(ImpUp2)-LN(ImpLow2))/3.29)</f>
        <v>0</v>
      </c>
    </row>
    <row r="6668" spans="7:13">
      <c r="G6668">
        <v>4.6099012273409873E-2</v>
      </c>
      <c r="H6668">
        <v>0.43915977721994731</v>
      </c>
      <c r="I6668">
        <v>0.83222054216648478</v>
      </c>
      <c r="J6668">
        <f>_xlfn.BINOM.INV(BinomTrials,_xlfn.GAMMA.INV(Table3[[#This Row],[RV gamma]],GammaShape1,GammaRate1)/BinomTrials,Table3[[#This Row],[RV binom]])</f>
        <v>0</v>
      </c>
      <c r="K6668" s="1">
        <f>Table3[[#This Row],[Risk 1 Simulated occurences]]*_xlfn.LOGNORM.INV(Table3[[#This Row],[RV lognorm]],(LN(ImpLow1)+LN(ImpUp1))/2,(LN(ImpUp1)-LN(ImpLow1))/3.29)</f>
        <v>0</v>
      </c>
      <c r="L6668">
        <f>_xlfn.BINOM.INV(BinomTrials,_xlfn.GAMMA.INV(Table3[[#This Row],[RV gamma]],GammaShape2,GammaRate2)/BinomTrials,Table3[[#This Row],[RV binom]])</f>
        <v>0</v>
      </c>
      <c r="M6668" s="1">
        <f>Table3[[#This Row],[Risk 2 simulated occurences]]*_xlfn.LOGNORM.INV(Table3[[#This Row],[RV lognorm]],(LN(ImpLow2)+LN(ImpUp2))/2,(LN(ImpUp2)-LN(ImpLow2))/3.29)</f>
        <v>0</v>
      </c>
    </row>
    <row r="6669" spans="7:13">
      <c r="G6669">
        <v>0.78609927919977307</v>
      </c>
      <c r="H6669">
        <v>0.9583757356546706</v>
      </c>
      <c r="I6669">
        <v>0.13065219210956813</v>
      </c>
      <c r="J6669">
        <f>_xlfn.BINOM.INV(BinomTrials,_xlfn.GAMMA.INV(Table3[[#This Row],[RV gamma]],GammaShape1,GammaRate1)/BinomTrials,Table3[[#This Row],[RV binom]])</f>
        <v>2</v>
      </c>
      <c r="K6669" s="1">
        <f>Table3[[#This Row],[Risk 1 Simulated occurences]]*_xlfn.LOGNORM.INV(Table3[[#This Row],[RV lognorm]],(LN(ImpLow1)+LN(ImpUp1))/2,(LN(ImpUp1)-LN(ImpLow1))/3.29)</f>
        <v>28813.587168681308</v>
      </c>
      <c r="L6669">
        <f>_xlfn.BINOM.INV(BinomTrials,_xlfn.GAMMA.INV(Table3[[#This Row],[RV gamma]],GammaShape2,GammaRate2)/BinomTrials,Table3[[#This Row],[RV binom]])</f>
        <v>1</v>
      </c>
      <c r="M6669" s="1">
        <f>Table3[[#This Row],[Risk 2 simulated occurences]]*_xlfn.LOGNORM.INV(Table3[[#This Row],[RV lognorm]],(LN(ImpLow2)+LN(ImpUp2))/2,(LN(ImpUp2)-LN(ImpLow2))/3.29)</f>
        <v>1440679.3584340659</v>
      </c>
    </row>
    <row r="6670" spans="7:13">
      <c r="G6670">
        <v>0.97058551058666109</v>
      </c>
      <c r="H6670">
        <v>0.42098914804914461</v>
      </c>
      <c r="I6670">
        <v>0.87139278551162813</v>
      </c>
      <c r="J6670">
        <f>_xlfn.BINOM.INV(BinomTrials,_xlfn.GAMMA.INV(Table3[[#This Row],[RV gamma]],GammaShape1,GammaRate1)/BinomTrials,Table3[[#This Row],[RV binom]])</f>
        <v>0</v>
      </c>
      <c r="K6670" s="1">
        <f>Table3[[#This Row],[Risk 1 Simulated occurences]]*_xlfn.LOGNORM.INV(Table3[[#This Row],[RV lognorm]],(LN(ImpLow1)+LN(ImpUp1))/2,(LN(ImpUp1)-LN(ImpLow1))/3.29)</f>
        <v>0</v>
      </c>
      <c r="L6670">
        <f>_xlfn.BINOM.INV(BinomTrials,_xlfn.GAMMA.INV(Table3[[#This Row],[RV gamma]],GammaShape2,GammaRate2)/BinomTrials,Table3[[#This Row],[RV binom]])</f>
        <v>0</v>
      </c>
      <c r="M6670" s="1">
        <f>Table3[[#This Row],[Risk 2 simulated occurences]]*_xlfn.LOGNORM.INV(Table3[[#This Row],[RV lognorm]],(LN(ImpLow2)+LN(ImpUp2))/2,(LN(ImpUp2)-LN(ImpLow2))/3.29)</f>
        <v>0</v>
      </c>
    </row>
    <row r="6671" spans="7:13">
      <c r="G6671">
        <v>0.63067643001241447</v>
      </c>
      <c r="H6671">
        <v>0.56461126197344214</v>
      </c>
      <c r="I6671">
        <v>0.49854609393446991</v>
      </c>
      <c r="J6671">
        <f>_xlfn.BINOM.INV(BinomTrials,_xlfn.GAMMA.INV(Table3[[#This Row],[RV gamma]],GammaShape1,GammaRate1)/BinomTrials,Table3[[#This Row],[RV binom]])</f>
        <v>0</v>
      </c>
      <c r="K6671" s="1">
        <f>Table3[[#This Row],[Risk 1 Simulated occurences]]*_xlfn.LOGNORM.INV(Table3[[#This Row],[RV lognorm]],(LN(ImpLow1)+LN(ImpUp1))/2,(LN(ImpUp1)-LN(ImpLow1))/3.29)</f>
        <v>0</v>
      </c>
      <c r="L6671">
        <f>_xlfn.BINOM.INV(BinomTrials,_xlfn.GAMMA.INV(Table3[[#This Row],[RV gamma]],GammaShape2,GammaRate2)/BinomTrials,Table3[[#This Row],[RV binom]])</f>
        <v>0</v>
      </c>
      <c r="M6671" s="1">
        <f>Table3[[#This Row],[Risk 2 simulated occurences]]*_xlfn.LOGNORM.INV(Table3[[#This Row],[RV lognorm]],(LN(ImpLow2)+LN(ImpUp2))/2,(LN(ImpUp2)-LN(ImpLow2))/3.29)</f>
        <v>0</v>
      </c>
    </row>
    <row r="6672" spans="7:13">
      <c r="G6672">
        <v>0.77875921864936093</v>
      </c>
      <c r="H6672">
        <v>0.42147998764248562</v>
      </c>
      <c r="I6672">
        <v>6.4200756635610368E-2</v>
      </c>
      <c r="J6672">
        <f>_xlfn.BINOM.INV(BinomTrials,_xlfn.GAMMA.INV(Table3[[#This Row],[RV gamma]],GammaShape1,GammaRate1)/BinomTrials,Table3[[#This Row],[RV binom]])</f>
        <v>0</v>
      </c>
      <c r="K6672" s="1">
        <f>Table3[[#This Row],[Risk 1 Simulated occurences]]*_xlfn.LOGNORM.INV(Table3[[#This Row],[RV lognorm]],(LN(ImpLow1)+LN(ImpUp1))/2,(LN(ImpUp1)-LN(ImpLow1))/3.29)</f>
        <v>0</v>
      </c>
      <c r="L6672">
        <f>_xlfn.BINOM.INV(BinomTrials,_xlfn.GAMMA.INV(Table3[[#This Row],[RV gamma]],GammaShape2,GammaRate2)/BinomTrials,Table3[[#This Row],[RV binom]])</f>
        <v>0</v>
      </c>
      <c r="M6672" s="1">
        <f>Table3[[#This Row],[Risk 2 simulated occurences]]*_xlfn.LOGNORM.INV(Table3[[#This Row],[RV lognorm]],(LN(ImpLow2)+LN(ImpUp2))/2,(LN(ImpUp2)-LN(ImpLow2))/3.29)</f>
        <v>0</v>
      </c>
    </row>
    <row r="6673" spans="7:13">
      <c r="G6673">
        <v>0.60618783980896129</v>
      </c>
      <c r="H6673">
        <v>0.81415230725619581</v>
      </c>
      <c r="I6673">
        <v>2.2116774703430372E-2</v>
      </c>
      <c r="J6673">
        <f>_xlfn.BINOM.INV(BinomTrials,_xlfn.GAMMA.INV(Table3[[#This Row],[RV gamma]],GammaShape1,GammaRate1)/BinomTrials,Table3[[#This Row],[RV binom]])</f>
        <v>1</v>
      </c>
      <c r="K6673" s="1">
        <f>Table3[[#This Row],[Risk 1 Simulated occurences]]*_xlfn.LOGNORM.INV(Table3[[#This Row],[RV lognorm]],(LN(ImpLow1)+LN(ImpUp1))/2,(LN(ImpUp1)-LN(ImpLow1))/3.29)</f>
        <v>7735.512516766421</v>
      </c>
      <c r="L6673">
        <f>_xlfn.BINOM.INV(BinomTrials,_xlfn.GAMMA.INV(Table3[[#This Row],[RV gamma]],GammaShape2,GammaRate2)/BinomTrials,Table3[[#This Row],[RV binom]])</f>
        <v>0</v>
      </c>
      <c r="M6673" s="1">
        <f>Table3[[#This Row],[Risk 2 simulated occurences]]*_xlfn.LOGNORM.INV(Table3[[#This Row],[RV lognorm]],(LN(ImpLow2)+LN(ImpUp2))/2,(LN(ImpUp2)-LN(ImpLow2))/3.29)</f>
        <v>0</v>
      </c>
    </row>
    <row r="6674" spans="7:13">
      <c r="G6674">
        <v>0.19902366921260192</v>
      </c>
      <c r="H6674">
        <v>0.45782805488343725</v>
      </c>
      <c r="I6674">
        <v>0.71663244055427255</v>
      </c>
      <c r="J6674">
        <f>_xlfn.BINOM.INV(BinomTrials,_xlfn.GAMMA.INV(Table3[[#This Row],[RV gamma]],GammaShape1,GammaRate1)/BinomTrials,Table3[[#This Row],[RV binom]])</f>
        <v>0</v>
      </c>
      <c r="K6674" s="1">
        <f>Table3[[#This Row],[Risk 1 Simulated occurences]]*_xlfn.LOGNORM.INV(Table3[[#This Row],[RV lognorm]],(LN(ImpLow1)+LN(ImpUp1))/2,(LN(ImpUp1)-LN(ImpLow1))/3.29)</f>
        <v>0</v>
      </c>
      <c r="L6674">
        <f>_xlfn.BINOM.INV(BinomTrials,_xlfn.GAMMA.INV(Table3[[#This Row],[RV gamma]],GammaShape2,GammaRate2)/BinomTrials,Table3[[#This Row],[RV binom]])</f>
        <v>0</v>
      </c>
      <c r="M6674" s="1">
        <f>Table3[[#This Row],[Risk 2 simulated occurences]]*_xlfn.LOGNORM.INV(Table3[[#This Row],[RV lognorm]],(LN(ImpLow2)+LN(ImpUp2))/2,(LN(ImpUp2)-LN(ImpLow2))/3.29)</f>
        <v>0</v>
      </c>
    </row>
    <row r="6675" spans="7:13">
      <c r="G6675">
        <v>0.99080845620055147</v>
      </c>
      <c r="H6675">
        <v>0.71611842592997399</v>
      </c>
      <c r="I6675">
        <v>0.44142839565939662</v>
      </c>
      <c r="J6675">
        <f>_xlfn.BINOM.INV(BinomTrials,_xlfn.GAMMA.INV(Table3[[#This Row],[RV gamma]],GammaShape1,GammaRate1)/BinomTrials,Table3[[#This Row],[RV binom]])</f>
        <v>1</v>
      </c>
      <c r="K6675" s="1">
        <f>Table3[[#This Row],[Risk 1 Simulated occurences]]*_xlfn.LOGNORM.INV(Table3[[#This Row],[RV lognorm]],(LN(ImpLow1)+LN(ImpUp1))/2,(LN(ImpUp1)-LN(ImpLow1))/3.29)</f>
        <v>28524.179431285495</v>
      </c>
      <c r="L6675">
        <f>_xlfn.BINOM.INV(BinomTrials,_xlfn.GAMMA.INV(Table3[[#This Row],[RV gamma]],GammaShape2,GammaRate2)/BinomTrials,Table3[[#This Row],[RV binom]])</f>
        <v>0</v>
      </c>
      <c r="M6675" s="1">
        <f>Table3[[#This Row],[Risk 2 simulated occurences]]*_xlfn.LOGNORM.INV(Table3[[#This Row],[RV lognorm]],(LN(ImpLow2)+LN(ImpUp2))/2,(LN(ImpUp2)-LN(ImpLow2))/3.29)</f>
        <v>0</v>
      </c>
    </row>
    <row r="6676" spans="7:13">
      <c r="G6676">
        <v>0.51772336266828856</v>
      </c>
      <c r="H6676">
        <v>0.80238460507354914</v>
      </c>
      <c r="I6676">
        <v>8.7045847478809696E-2</v>
      </c>
      <c r="J6676">
        <f>_xlfn.BINOM.INV(BinomTrials,_xlfn.GAMMA.INV(Table3[[#This Row],[RV gamma]],GammaShape1,GammaRate1)/BinomTrials,Table3[[#This Row],[RV binom]])</f>
        <v>1</v>
      </c>
      <c r="K6676" s="1">
        <f>Table3[[#This Row],[Risk 1 Simulated occurences]]*_xlfn.LOGNORM.INV(Table3[[#This Row],[RV lognorm]],(LN(ImpLow1)+LN(ImpUp1))/2,(LN(ImpUp1)-LN(ImpLow1))/3.29)</f>
        <v>12214.548854689387</v>
      </c>
      <c r="L6676">
        <f>_xlfn.BINOM.INV(BinomTrials,_xlfn.GAMMA.INV(Table3[[#This Row],[RV gamma]],GammaShape2,GammaRate2)/BinomTrials,Table3[[#This Row],[RV binom]])</f>
        <v>0</v>
      </c>
      <c r="M6676" s="1">
        <f>Table3[[#This Row],[Risk 2 simulated occurences]]*_xlfn.LOGNORM.INV(Table3[[#This Row],[RV lognorm]],(LN(ImpLow2)+LN(ImpUp2))/2,(LN(ImpUp2)-LN(ImpLow2))/3.29)</f>
        <v>0</v>
      </c>
    </row>
    <row r="6677" spans="7:13">
      <c r="G6677">
        <v>0.37655636592607777</v>
      </c>
      <c r="H6677">
        <v>0.67805747114031456</v>
      </c>
      <c r="I6677">
        <v>0.97955857635455135</v>
      </c>
      <c r="J6677">
        <f>_xlfn.BINOM.INV(BinomTrials,_xlfn.GAMMA.INV(Table3[[#This Row],[RV gamma]],GammaShape1,GammaRate1)/BinomTrials,Table3[[#This Row],[RV binom]])</f>
        <v>1</v>
      </c>
      <c r="K6677" s="1">
        <f>Table3[[#This Row],[Risk 1 Simulated occurences]]*_xlfn.LOGNORM.INV(Table3[[#This Row],[RV lognorm]],(LN(ImpLow1)+LN(ImpUp1))/2,(LN(ImpUp1)-LN(ImpLow1))/3.29)</f>
        <v>132280.02866634759</v>
      </c>
      <c r="L6677">
        <f>_xlfn.BINOM.INV(BinomTrials,_xlfn.GAMMA.INV(Table3[[#This Row],[RV gamma]],GammaShape2,GammaRate2)/BinomTrials,Table3[[#This Row],[RV binom]])</f>
        <v>0</v>
      </c>
      <c r="M6677" s="1">
        <f>Table3[[#This Row],[Risk 2 simulated occurences]]*_xlfn.LOGNORM.INV(Table3[[#This Row],[RV lognorm]],(LN(ImpLow2)+LN(ImpUp2))/2,(LN(ImpUp2)-LN(ImpLow2))/3.29)</f>
        <v>0</v>
      </c>
    </row>
    <row r="6678" spans="7:13">
      <c r="G6678">
        <v>0.78284211958890881</v>
      </c>
      <c r="H6678">
        <v>0.1119174552671227</v>
      </c>
      <c r="I6678">
        <v>0.44099279094533661</v>
      </c>
      <c r="J6678">
        <f>_xlfn.BINOM.INV(BinomTrials,_xlfn.GAMMA.INV(Table3[[#This Row],[RV gamma]],GammaShape1,GammaRate1)/BinomTrials,Table3[[#This Row],[RV binom]])</f>
        <v>0</v>
      </c>
      <c r="K6678" s="1">
        <f>Table3[[#This Row],[Risk 1 Simulated occurences]]*_xlfn.LOGNORM.INV(Table3[[#This Row],[RV lognorm]],(LN(ImpLow1)+LN(ImpUp1))/2,(LN(ImpUp1)-LN(ImpLow1))/3.29)</f>
        <v>0</v>
      </c>
      <c r="L6678">
        <f>_xlfn.BINOM.INV(BinomTrials,_xlfn.GAMMA.INV(Table3[[#This Row],[RV gamma]],GammaShape2,GammaRate2)/BinomTrials,Table3[[#This Row],[RV binom]])</f>
        <v>0</v>
      </c>
      <c r="M6678" s="1">
        <f>Table3[[#This Row],[Risk 2 simulated occurences]]*_xlfn.LOGNORM.INV(Table3[[#This Row],[RV lognorm]],(LN(ImpLow2)+LN(ImpUp2))/2,(LN(ImpUp2)-LN(ImpLow2))/3.29)</f>
        <v>0</v>
      </c>
    </row>
    <row r="6679" spans="7:13">
      <c r="G6679">
        <v>0.22750393079011885</v>
      </c>
      <c r="H6679">
        <v>0.99667067453110159</v>
      </c>
      <c r="I6679">
        <v>0.76583741827208429</v>
      </c>
      <c r="J6679">
        <f>_xlfn.BINOM.INV(BinomTrials,_xlfn.GAMMA.INV(Table3[[#This Row],[RV gamma]],GammaShape1,GammaRate1)/BinomTrials,Table3[[#This Row],[RV binom]])</f>
        <v>3</v>
      </c>
      <c r="K6679" s="1">
        <f>Table3[[#This Row],[Risk 1 Simulated occurences]]*_xlfn.LOGNORM.INV(Table3[[#This Row],[RV lognorm]],(LN(ImpLow1)+LN(ImpUp1))/2,(LN(ImpUp1)-LN(ImpLow1))/3.29)</f>
        <v>157597.33079796666</v>
      </c>
      <c r="L6679">
        <f>_xlfn.BINOM.INV(BinomTrials,_xlfn.GAMMA.INV(Table3[[#This Row],[RV gamma]],GammaShape2,GammaRate2)/BinomTrials,Table3[[#This Row],[RV binom]])</f>
        <v>2</v>
      </c>
      <c r="M6679" s="1">
        <f>Table3[[#This Row],[Risk 2 simulated occurences]]*_xlfn.LOGNORM.INV(Table3[[#This Row],[RV lognorm]],(LN(ImpLow2)+LN(ImpUp2))/2,(LN(ImpUp2)-LN(ImpLow2))/3.29)</f>
        <v>10506488.719864449</v>
      </c>
    </row>
    <row r="6680" spans="7:13">
      <c r="G6680">
        <v>0.65856478952735886</v>
      </c>
      <c r="H6680">
        <v>4.4026844223973738E-2</v>
      </c>
      <c r="I6680">
        <v>0.42948889892058861</v>
      </c>
      <c r="J6680">
        <f>_xlfn.BINOM.INV(BinomTrials,_xlfn.GAMMA.INV(Table3[[#This Row],[RV gamma]],GammaShape1,GammaRate1)/BinomTrials,Table3[[#This Row],[RV binom]])</f>
        <v>0</v>
      </c>
      <c r="K6680" s="1">
        <f>Table3[[#This Row],[Risk 1 Simulated occurences]]*_xlfn.LOGNORM.INV(Table3[[#This Row],[RV lognorm]],(LN(ImpLow1)+LN(ImpUp1))/2,(LN(ImpUp1)-LN(ImpLow1))/3.29)</f>
        <v>0</v>
      </c>
      <c r="L6680">
        <f>_xlfn.BINOM.INV(BinomTrials,_xlfn.GAMMA.INV(Table3[[#This Row],[RV gamma]],GammaShape2,GammaRate2)/BinomTrials,Table3[[#This Row],[RV binom]])</f>
        <v>0</v>
      </c>
      <c r="M6680" s="1">
        <f>Table3[[#This Row],[Risk 2 simulated occurences]]*_xlfn.LOGNORM.INV(Table3[[#This Row],[RV lognorm]],(LN(ImpLow2)+LN(ImpUp2))/2,(LN(ImpUp2)-LN(ImpLow2))/3.29)</f>
        <v>0</v>
      </c>
    </row>
    <row r="6681" spans="7:13">
      <c r="G6681">
        <v>0.49841758632027433</v>
      </c>
      <c r="H6681">
        <v>0.95917087232655418</v>
      </c>
      <c r="I6681">
        <v>0.41992415833283409</v>
      </c>
      <c r="J6681">
        <f>_xlfn.BINOM.INV(BinomTrials,_xlfn.GAMMA.INV(Table3[[#This Row],[RV gamma]],GammaShape1,GammaRate1)/BinomTrials,Table3[[#This Row],[RV binom]])</f>
        <v>2</v>
      </c>
      <c r="K6681" s="1">
        <f>Table3[[#This Row],[Risk 1 Simulated occurences]]*_xlfn.LOGNORM.INV(Table3[[#This Row],[RV lognorm]],(LN(ImpLow1)+LN(ImpUp1))/2,(LN(ImpUp1)-LN(ImpLow1))/3.29)</f>
        <v>54904.156322370931</v>
      </c>
      <c r="L6681">
        <f>_xlfn.BINOM.INV(BinomTrials,_xlfn.GAMMA.INV(Table3[[#This Row],[RV gamma]],GammaShape2,GammaRate2)/BinomTrials,Table3[[#This Row],[RV binom]])</f>
        <v>1</v>
      </c>
      <c r="M6681" s="1">
        <f>Table3[[#This Row],[Risk 2 simulated occurences]]*_xlfn.LOGNORM.INV(Table3[[#This Row],[RV lognorm]],(LN(ImpLow2)+LN(ImpUp2))/2,(LN(ImpUp2)-LN(ImpLow2))/3.29)</f>
        <v>2745207.8161185477</v>
      </c>
    </row>
    <row r="6682" spans="7:13">
      <c r="G6682">
        <v>0.90437328485044333</v>
      </c>
      <c r="H6682">
        <v>0.78485119239653045</v>
      </c>
      <c r="I6682">
        <v>0.66532909994261769</v>
      </c>
      <c r="J6682">
        <f>_xlfn.BINOM.INV(BinomTrials,_xlfn.GAMMA.INV(Table3[[#This Row],[RV gamma]],GammaShape1,GammaRate1)/BinomTrials,Table3[[#This Row],[RV binom]])</f>
        <v>1</v>
      </c>
      <c r="K6682" s="1">
        <f>Table3[[#This Row],[Risk 1 Simulated occurences]]*_xlfn.LOGNORM.INV(Table3[[#This Row],[RV lognorm]],(LN(ImpLow1)+LN(ImpUp1))/2,(LN(ImpUp1)-LN(ImpLow1))/3.29)</f>
        <v>42638.595893512123</v>
      </c>
      <c r="L6682">
        <f>_xlfn.BINOM.INV(BinomTrials,_xlfn.GAMMA.INV(Table3[[#This Row],[RV gamma]],GammaShape2,GammaRate2)/BinomTrials,Table3[[#This Row],[RV binom]])</f>
        <v>0</v>
      </c>
      <c r="M6682" s="1">
        <f>Table3[[#This Row],[Risk 2 simulated occurences]]*_xlfn.LOGNORM.INV(Table3[[#This Row],[RV lognorm]],(LN(ImpLow2)+LN(ImpUp2))/2,(LN(ImpUp2)-LN(ImpLow2))/3.29)</f>
        <v>0</v>
      </c>
    </row>
    <row r="6683" spans="7:13">
      <c r="G6683">
        <v>0.80179848140189358</v>
      </c>
      <c r="H6683">
        <v>0.9939906084882052</v>
      </c>
      <c r="I6683">
        <v>0.18618273557451681</v>
      </c>
      <c r="J6683">
        <f>_xlfn.BINOM.INV(BinomTrials,_xlfn.GAMMA.INV(Table3[[#This Row],[RV gamma]],GammaShape1,GammaRate1)/BinomTrials,Table3[[#This Row],[RV binom]])</f>
        <v>3</v>
      </c>
      <c r="K6683" s="1">
        <f>Table3[[#This Row],[Risk 1 Simulated occurences]]*_xlfn.LOGNORM.INV(Table3[[#This Row],[RV lognorm]],(LN(ImpLow1)+LN(ImpUp1))/2,(LN(ImpUp1)-LN(ImpLow1))/3.29)</f>
        <v>50813.728373998878</v>
      </c>
      <c r="L6683">
        <f>_xlfn.BINOM.INV(BinomTrials,_xlfn.GAMMA.INV(Table3[[#This Row],[RV gamma]],GammaShape2,GammaRate2)/BinomTrials,Table3[[#This Row],[RV binom]])</f>
        <v>2</v>
      </c>
      <c r="M6683" s="1">
        <f>Table3[[#This Row],[Risk 2 simulated occurences]]*_xlfn.LOGNORM.INV(Table3[[#This Row],[RV lognorm]],(LN(ImpLow2)+LN(ImpUp2))/2,(LN(ImpUp2)-LN(ImpLow2))/3.29)</f>
        <v>3387581.8915999266</v>
      </c>
    </row>
    <row r="6684" spans="7:13">
      <c r="G6684">
        <v>0.82707692162463298</v>
      </c>
      <c r="H6684">
        <v>1.5686126433166734E-4</v>
      </c>
      <c r="I6684">
        <v>0.17323680090403035</v>
      </c>
      <c r="J6684">
        <f>_xlfn.BINOM.INV(BinomTrials,_xlfn.GAMMA.INV(Table3[[#This Row],[RV gamma]],GammaShape1,GammaRate1)/BinomTrials,Table3[[#This Row],[RV binom]])</f>
        <v>0</v>
      </c>
      <c r="K6684" s="1">
        <f>Table3[[#This Row],[Risk 1 Simulated occurences]]*_xlfn.LOGNORM.INV(Table3[[#This Row],[RV lognorm]],(LN(ImpLow1)+LN(ImpUp1))/2,(LN(ImpUp1)-LN(ImpLow1))/3.29)</f>
        <v>0</v>
      </c>
      <c r="L6684">
        <f>_xlfn.BINOM.INV(BinomTrials,_xlfn.GAMMA.INV(Table3[[#This Row],[RV gamma]],GammaShape2,GammaRate2)/BinomTrials,Table3[[#This Row],[RV binom]])</f>
        <v>0</v>
      </c>
      <c r="M6684" s="1">
        <f>Table3[[#This Row],[Risk 2 simulated occurences]]*_xlfn.LOGNORM.INV(Table3[[#This Row],[RV lognorm]],(LN(ImpLow2)+LN(ImpUp2))/2,(LN(ImpUp2)-LN(ImpLow2))/3.29)</f>
        <v>0</v>
      </c>
    </row>
    <row r="6685" spans="7:13">
      <c r="G6685">
        <v>0.68182174520651895</v>
      </c>
      <c r="H6685">
        <v>0.63636726962233303</v>
      </c>
      <c r="I6685">
        <v>0.59091279403814712</v>
      </c>
      <c r="J6685">
        <f>_xlfn.BINOM.INV(BinomTrials,_xlfn.GAMMA.INV(Table3[[#This Row],[RV gamma]],GammaShape1,GammaRate1)/BinomTrials,Table3[[#This Row],[RV binom]])</f>
        <v>1</v>
      </c>
      <c r="K6685" s="1">
        <f>Table3[[#This Row],[Risk 1 Simulated occurences]]*_xlfn.LOGNORM.INV(Table3[[#This Row],[RV lognorm]],(LN(ImpLow1)+LN(ImpUp1))/2,(LN(ImpUp1)-LN(ImpLow1))/3.29)</f>
        <v>37142.958143142409</v>
      </c>
      <c r="L6685">
        <f>_xlfn.BINOM.INV(BinomTrials,_xlfn.GAMMA.INV(Table3[[#This Row],[RV gamma]],GammaShape2,GammaRate2)/BinomTrials,Table3[[#This Row],[RV binom]])</f>
        <v>0</v>
      </c>
      <c r="M6685" s="1">
        <f>Table3[[#This Row],[Risk 2 simulated occurences]]*_xlfn.LOGNORM.INV(Table3[[#This Row],[RV lognorm]],(LN(ImpLow2)+LN(ImpUp2))/2,(LN(ImpUp2)-LN(ImpLow2))/3.29)</f>
        <v>0</v>
      </c>
    </row>
    <row r="6686" spans="7:13">
      <c r="G6686">
        <v>0.37807168596334367</v>
      </c>
      <c r="H6686">
        <v>0.42470054255086021</v>
      </c>
      <c r="I6686">
        <v>0.47132939913837679</v>
      </c>
      <c r="J6686">
        <f>_xlfn.BINOM.INV(BinomTrials,_xlfn.GAMMA.INV(Table3[[#This Row],[RV gamma]],GammaShape1,GammaRate1)/BinomTrials,Table3[[#This Row],[RV binom]])</f>
        <v>0</v>
      </c>
      <c r="K6686" s="1">
        <f>Table3[[#This Row],[Risk 1 Simulated occurences]]*_xlfn.LOGNORM.INV(Table3[[#This Row],[RV lognorm]],(LN(ImpLow1)+LN(ImpUp1))/2,(LN(ImpUp1)-LN(ImpLow1))/3.29)</f>
        <v>0</v>
      </c>
      <c r="L6686">
        <f>_xlfn.BINOM.INV(BinomTrials,_xlfn.GAMMA.INV(Table3[[#This Row],[RV gamma]],GammaShape2,GammaRate2)/BinomTrials,Table3[[#This Row],[RV binom]])</f>
        <v>0</v>
      </c>
      <c r="M6686" s="1">
        <f>Table3[[#This Row],[Risk 2 simulated occurences]]*_xlfn.LOGNORM.INV(Table3[[#This Row],[RV lognorm]],(LN(ImpLow2)+LN(ImpUp2))/2,(LN(ImpUp2)-LN(ImpLow2))/3.29)</f>
        <v>0</v>
      </c>
    </row>
    <row r="6687" spans="7:13">
      <c r="G6687">
        <v>0.25082598591727484</v>
      </c>
      <c r="H6687">
        <v>0.94201865230780968</v>
      </c>
      <c r="I6687">
        <v>0.63321131869834446</v>
      </c>
      <c r="J6687">
        <f>_xlfn.BINOM.INV(BinomTrials,_xlfn.GAMMA.INV(Table3[[#This Row],[RV gamma]],GammaShape1,GammaRate1)/BinomTrials,Table3[[#This Row],[RV binom]])</f>
        <v>2</v>
      </c>
      <c r="K6687" s="1">
        <f>Table3[[#This Row],[Risk 1 Simulated occurences]]*_xlfn.LOGNORM.INV(Table3[[#This Row],[RV lognorm]],(LN(ImpLow1)+LN(ImpUp1))/2,(LN(ImpUp1)-LN(ImpLow1))/3.29)</f>
        <v>80257.595247188234</v>
      </c>
      <c r="L6687">
        <f>_xlfn.BINOM.INV(BinomTrials,_xlfn.GAMMA.INV(Table3[[#This Row],[RV gamma]],GammaShape2,GammaRate2)/BinomTrials,Table3[[#This Row],[RV binom]])</f>
        <v>1</v>
      </c>
      <c r="M6687" s="1">
        <f>Table3[[#This Row],[Risk 2 simulated occurences]]*_xlfn.LOGNORM.INV(Table3[[#This Row],[RV lognorm]],(LN(ImpLow2)+LN(ImpUp2))/2,(LN(ImpUp2)-LN(ImpLow2))/3.29)</f>
        <v>4012879.7623594133</v>
      </c>
    </row>
    <row r="6688" spans="7:13">
      <c r="G6688">
        <v>0.63234531163812857</v>
      </c>
      <c r="H6688">
        <v>0.50748933735652335</v>
      </c>
      <c r="I6688">
        <v>0.38263336307491796</v>
      </c>
      <c r="J6688">
        <f>_xlfn.BINOM.INV(BinomTrials,_xlfn.GAMMA.INV(Table3[[#This Row],[RV gamma]],GammaShape1,GammaRate1)/BinomTrials,Table3[[#This Row],[RV binom]])</f>
        <v>0</v>
      </c>
      <c r="K6688" s="1">
        <f>Table3[[#This Row],[Risk 1 Simulated occurences]]*_xlfn.LOGNORM.INV(Table3[[#This Row],[RV lognorm]],(LN(ImpLow1)+LN(ImpUp1))/2,(LN(ImpUp1)-LN(ImpLow1))/3.29)</f>
        <v>0</v>
      </c>
      <c r="L6688">
        <f>_xlfn.BINOM.INV(BinomTrials,_xlfn.GAMMA.INV(Table3[[#This Row],[RV gamma]],GammaShape2,GammaRate2)/BinomTrials,Table3[[#This Row],[RV binom]])</f>
        <v>0</v>
      </c>
      <c r="M6688" s="1">
        <f>Table3[[#This Row],[Risk 2 simulated occurences]]*_xlfn.LOGNORM.INV(Table3[[#This Row],[RV lognorm]],(LN(ImpLow2)+LN(ImpUp2))/2,(LN(ImpUp2)-LN(ImpLow2))/3.29)</f>
        <v>0</v>
      </c>
    </row>
    <row r="6689" spans="7:13">
      <c r="G6689">
        <v>0.82765270202777008</v>
      </c>
      <c r="H6689">
        <v>0.37329295108713811</v>
      </c>
      <c r="I6689">
        <v>0.91893320014650615</v>
      </c>
      <c r="J6689">
        <f>_xlfn.BINOM.INV(BinomTrials,_xlfn.GAMMA.INV(Table3[[#This Row],[RV gamma]],GammaShape1,GammaRate1)/BinomTrials,Table3[[#This Row],[RV binom]])</f>
        <v>0</v>
      </c>
      <c r="K6689" s="1">
        <f>Table3[[#This Row],[Risk 1 Simulated occurences]]*_xlfn.LOGNORM.INV(Table3[[#This Row],[RV lognorm]],(LN(ImpLow1)+LN(ImpUp1))/2,(LN(ImpUp1)-LN(ImpLow1))/3.29)</f>
        <v>0</v>
      </c>
      <c r="L6689">
        <f>_xlfn.BINOM.INV(BinomTrials,_xlfn.GAMMA.INV(Table3[[#This Row],[RV gamma]],GammaShape2,GammaRate2)/BinomTrials,Table3[[#This Row],[RV binom]])</f>
        <v>0</v>
      </c>
      <c r="M6689" s="1">
        <f>Table3[[#This Row],[Risk 2 simulated occurences]]*_xlfn.LOGNORM.INV(Table3[[#This Row],[RV lognorm]],(LN(ImpLow2)+LN(ImpUp2))/2,(LN(ImpUp2)-LN(ImpLow2))/3.29)</f>
        <v>0</v>
      </c>
    </row>
    <row r="6690" spans="7:13">
      <c r="G6690">
        <v>0.35896298073183885</v>
      </c>
      <c r="H6690">
        <v>0.93462892153050237</v>
      </c>
      <c r="I6690">
        <v>0.51029486232916588</v>
      </c>
      <c r="J6690">
        <f>_xlfn.BINOM.INV(BinomTrials,_xlfn.GAMMA.INV(Table3[[#This Row],[RV gamma]],GammaShape1,GammaRate1)/BinomTrials,Table3[[#This Row],[RV binom]])</f>
        <v>2</v>
      </c>
      <c r="K6690" s="1">
        <f>Table3[[#This Row],[Risk 1 Simulated occurences]]*_xlfn.LOGNORM.INV(Table3[[#This Row],[RV lognorm]],(LN(ImpLow1)+LN(ImpUp1))/2,(LN(ImpUp1)-LN(ImpLow1))/3.29)</f>
        <v>64398.307114989831</v>
      </c>
      <c r="L6690">
        <f>_xlfn.BINOM.INV(BinomTrials,_xlfn.GAMMA.INV(Table3[[#This Row],[RV gamma]],GammaShape2,GammaRate2)/BinomTrials,Table3[[#This Row],[RV binom]])</f>
        <v>1</v>
      </c>
      <c r="M6690" s="1">
        <f>Table3[[#This Row],[Risk 2 simulated occurences]]*_xlfn.LOGNORM.INV(Table3[[#This Row],[RV lognorm]],(LN(ImpLow2)+LN(ImpUp2))/2,(LN(ImpUp2)-LN(ImpLow2))/3.29)</f>
        <v>3219915.355749493</v>
      </c>
    </row>
    <row r="6691" spans="7:13">
      <c r="G6691">
        <v>9.0817160015374959E-2</v>
      </c>
      <c r="H6691">
        <v>0.30828416315293133</v>
      </c>
      <c r="I6691">
        <v>0.52575116629048768</v>
      </c>
      <c r="J6691">
        <f>_xlfn.BINOM.INV(BinomTrials,_xlfn.GAMMA.INV(Table3[[#This Row],[RV gamma]],GammaShape1,GammaRate1)/BinomTrials,Table3[[#This Row],[RV binom]])</f>
        <v>0</v>
      </c>
      <c r="K6691" s="1">
        <f>Table3[[#This Row],[Risk 1 Simulated occurences]]*_xlfn.LOGNORM.INV(Table3[[#This Row],[RV lognorm]],(LN(ImpLow1)+LN(ImpUp1))/2,(LN(ImpUp1)-LN(ImpLow1))/3.29)</f>
        <v>0</v>
      </c>
      <c r="L6691">
        <f>_xlfn.BINOM.INV(BinomTrials,_xlfn.GAMMA.INV(Table3[[#This Row],[RV gamma]],GammaShape2,GammaRate2)/BinomTrials,Table3[[#This Row],[RV binom]])</f>
        <v>0</v>
      </c>
      <c r="M6691" s="1">
        <f>Table3[[#This Row],[Risk 2 simulated occurences]]*_xlfn.LOGNORM.INV(Table3[[#This Row],[RV lognorm]],(LN(ImpLow2)+LN(ImpUp2))/2,(LN(ImpUp2)-LN(ImpLow2))/3.29)</f>
        <v>0</v>
      </c>
    </row>
    <row r="6692" spans="7:13">
      <c r="G6692">
        <v>0.36400837840699052</v>
      </c>
      <c r="H6692">
        <v>0.33193011131693151</v>
      </c>
      <c r="I6692">
        <v>0.2998518442268725</v>
      </c>
      <c r="J6692">
        <f>_xlfn.BINOM.INV(BinomTrials,_xlfn.GAMMA.INV(Table3[[#This Row],[RV gamma]],GammaShape1,GammaRate1)/BinomTrials,Table3[[#This Row],[RV binom]])</f>
        <v>0</v>
      </c>
      <c r="K6692" s="1">
        <f>Table3[[#This Row],[Risk 1 Simulated occurences]]*_xlfn.LOGNORM.INV(Table3[[#This Row],[RV lognorm]],(LN(ImpLow1)+LN(ImpUp1))/2,(LN(ImpUp1)-LN(ImpLow1))/3.29)</f>
        <v>0</v>
      </c>
      <c r="L6692">
        <f>_xlfn.BINOM.INV(BinomTrials,_xlfn.GAMMA.INV(Table3[[#This Row],[RV gamma]],GammaShape2,GammaRate2)/BinomTrials,Table3[[#This Row],[RV binom]])</f>
        <v>0</v>
      </c>
      <c r="M6692" s="1">
        <f>Table3[[#This Row],[Risk 2 simulated occurences]]*_xlfn.LOGNORM.INV(Table3[[#This Row],[RV lognorm]],(LN(ImpLow2)+LN(ImpUp2))/2,(LN(ImpUp2)-LN(ImpLow2))/3.29)</f>
        <v>0</v>
      </c>
    </row>
    <row r="6693" spans="7:13">
      <c r="G6693">
        <v>0.88881588628926123</v>
      </c>
      <c r="H6693">
        <v>0.749380903667482</v>
      </c>
      <c r="I6693">
        <v>0.60994592104570289</v>
      </c>
      <c r="J6693">
        <f>_xlfn.BINOM.INV(BinomTrials,_xlfn.GAMMA.INV(Table3[[#This Row],[RV gamma]],GammaShape1,GammaRate1)/BinomTrials,Table3[[#This Row],[RV binom]])</f>
        <v>1</v>
      </c>
      <c r="K6693" s="1">
        <f>Table3[[#This Row],[Risk 1 Simulated occurences]]*_xlfn.LOGNORM.INV(Table3[[#This Row],[RV lognorm]],(LN(ImpLow1)+LN(ImpUp1))/2,(LN(ImpUp1)-LN(ImpLow1))/3.29)</f>
        <v>38446.478072063474</v>
      </c>
      <c r="L6693">
        <f>_xlfn.BINOM.INV(BinomTrials,_xlfn.GAMMA.INV(Table3[[#This Row],[RV gamma]],GammaShape2,GammaRate2)/BinomTrials,Table3[[#This Row],[RV binom]])</f>
        <v>0</v>
      </c>
      <c r="M6693" s="1">
        <f>Table3[[#This Row],[Risk 2 simulated occurences]]*_xlfn.LOGNORM.INV(Table3[[#This Row],[RV lognorm]],(LN(ImpLow2)+LN(ImpUp2))/2,(LN(ImpUp2)-LN(ImpLow2))/3.29)</f>
        <v>0</v>
      </c>
    </row>
    <row r="6694" spans="7:13">
      <c r="G6694">
        <v>0.32860086361346807</v>
      </c>
      <c r="H6694">
        <v>0.84484793937059488</v>
      </c>
      <c r="I6694">
        <v>0.36109501512772174</v>
      </c>
      <c r="J6694">
        <f>_xlfn.BINOM.INV(BinomTrials,_xlfn.GAMMA.INV(Table3[[#This Row],[RV gamma]],GammaShape1,GammaRate1)/BinomTrials,Table3[[#This Row],[RV binom]])</f>
        <v>1</v>
      </c>
      <c r="K6694" s="1">
        <f>Table3[[#This Row],[Risk 1 Simulated occurences]]*_xlfn.LOGNORM.INV(Table3[[#This Row],[RV lognorm]],(LN(ImpLow1)+LN(ImpUp1))/2,(LN(ImpUp1)-LN(ImpLow1))/3.29)</f>
        <v>24656.710602667354</v>
      </c>
      <c r="L6694">
        <f>_xlfn.BINOM.INV(BinomTrials,_xlfn.GAMMA.INV(Table3[[#This Row],[RV gamma]],GammaShape2,GammaRate2)/BinomTrials,Table3[[#This Row],[RV binom]])</f>
        <v>0</v>
      </c>
      <c r="M6694" s="1">
        <f>Table3[[#This Row],[Risk 2 simulated occurences]]*_xlfn.LOGNORM.INV(Table3[[#This Row],[RV lognorm]],(LN(ImpLow2)+LN(ImpUp2))/2,(LN(ImpUp2)-LN(ImpLow2))/3.29)</f>
        <v>0</v>
      </c>
    </row>
    <row r="6695" spans="7:13">
      <c r="G6695">
        <v>0.79471475155777982</v>
      </c>
      <c r="H6695">
        <v>0.35931700158832452</v>
      </c>
      <c r="I6695">
        <v>0.92391925161886923</v>
      </c>
      <c r="J6695">
        <f>_xlfn.BINOM.INV(BinomTrials,_xlfn.GAMMA.INV(Table3[[#This Row],[RV gamma]],GammaShape1,GammaRate1)/BinomTrials,Table3[[#This Row],[RV binom]])</f>
        <v>0</v>
      </c>
      <c r="K6695" s="1">
        <f>Table3[[#This Row],[Risk 1 Simulated occurences]]*_xlfn.LOGNORM.INV(Table3[[#This Row],[RV lognorm]],(LN(ImpLow1)+LN(ImpUp1))/2,(LN(ImpUp1)-LN(ImpLow1))/3.29)</f>
        <v>0</v>
      </c>
      <c r="L6695">
        <f>_xlfn.BINOM.INV(BinomTrials,_xlfn.GAMMA.INV(Table3[[#This Row],[RV gamma]],GammaShape2,GammaRate2)/BinomTrials,Table3[[#This Row],[RV binom]])</f>
        <v>0</v>
      </c>
      <c r="M6695" s="1">
        <f>Table3[[#This Row],[Risk 2 simulated occurences]]*_xlfn.LOGNORM.INV(Table3[[#This Row],[RV lognorm]],(LN(ImpLow2)+LN(ImpUp2))/2,(LN(ImpUp2)-LN(ImpLow2))/3.29)</f>
        <v>0</v>
      </c>
    </row>
    <row r="6696" spans="7:13">
      <c r="G6696">
        <v>0.77082943160591155</v>
      </c>
      <c r="H6696">
        <v>4.0845694970733343E-2</v>
      </c>
      <c r="I6696">
        <v>0.31086195833555513</v>
      </c>
      <c r="J6696">
        <f>_xlfn.BINOM.INV(BinomTrials,_xlfn.GAMMA.INV(Table3[[#This Row],[RV gamma]],GammaShape1,GammaRate1)/BinomTrials,Table3[[#This Row],[RV binom]])</f>
        <v>0</v>
      </c>
      <c r="K6696" s="1">
        <f>Table3[[#This Row],[Risk 1 Simulated occurences]]*_xlfn.LOGNORM.INV(Table3[[#This Row],[RV lognorm]],(LN(ImpLow1)+LN(ImpUp1))/2,(LN(ImpUp1)-LN(ImpLow1))/3.29)</f>
        <v>0</v>
      </c>
      <c r="L6696">
        <f>_xlfn.BINOM.INV(BinomTrials,_xlfn.GAMMA.INV(Table3[[#This Row],[RV gamma]],GammaShape2,GammaRate2)/BinomTrials,Table3[[#This Row],[RV binom]])</f>
        <v>0</v>
      </c>
      <c r="M6696" s="1">
        <f>Table3[[#This Row],[Risk 2 simulated occurences]]*_xlfn.LOGNORM.INV(Table3[[#This Row],[RV lognorm]],(LN(ImpLow2)+LN(ImpUp2))/2,(LN(ImpUp2)-LN(ImpLow2))/3.29)</f>
        <v>0</v>
      </c>
    </row>
    <row r="6697" spans="7:13">
      <c r="G6697">
        <v>0.33025700055540402</v>
      </c>
      <c r="H6697">
        <v>0.49359537311531387</v>
      </c>
      <c r="I6697">
        <v>0.65693374567522378</v>
      </c>
      <c r="J6697">
        <f>_xlfn.BINOM.INV(BinomTrials,_xlfn.GAMMA.INV(Table3[[#This Row],[RV gamma]],GammaShape1,GammaRate1)/BinomTrials,Table3[[#This Row],[RV binom]])</f>
        <v>0</v>
      </c>
      <c r="K6697" s="1">
        <f>Table3[[#This Row],[Risk 1 Simulated occurences]]*_xlfn.LOGNORM.INV(Table3[[#This Row],[RV lognorm]],(LN(ImpLow1)+LN(ImpUp1))/2,(LN(ImpUp1)-LN(ImpLow1))/3.29)</f>
        <v>0</v>
      </c>
      <c r="L6697">
        <f>_xlfn.BINOM.INV(BinomTrials,_xlfn.GAMMA.INV(Table3[[#This Row],[RV gamma]],GammaShape2,GammaRate2)/BinomTrials,Table3[[#This Row],[RV binom]])</f>
        <v>0</v>
      </c>
      <c r="M6697" s="1">
        <f>Table3[[#This Row],[Risk 2 simulated occurences]]*_xlfn.LOGNORM.INV(Table3[[#This Row],[RV lognorm]],(LN(ImpLow2)+LN(ImpUp2))/2,(LN(ImpUp2)-LN(ImpLow2))/3.29)</f>
        <v>0</v>
      </c>
    </row>
    <row r="6698" spans="7:13">
      <c r="G6698">
        <v>0.62940833467496948</v>
      </c>
      <c r="H6698">
        <v>0.85743594908036103</v>
      </c>
      <c r="I6698">
        <v>8.5463563485752583E-2</v>
      </c>
      <c r="J6698">
        <f>_xlfn.BINOM.INV(BinomTrials,_xlfn.GAMMA.INV(Table3[[#This Row],[RV gamma]],GammaShape1,GammaRate1)/BinomTrials,Table3[[#This Row],[RV binom]])</f>
        <v>1</v>
      </c>
      <c r="K6698" s="1">
        <f>Table3[[#This Row],[Risk 1 Simulated occurences]]*_xlfn.LOGNORM.INV(Table3[[#This Row],[RV lognorm]],(LN(ImpLow1)+LN(ImpUp1))/2,(LN(ImpUp1)-LN(ImpLow1))/3.29)</f>
        <v>12128.871968810683</v>
      </c>
      <c r="L6698">
        <f>_xlfn.BINOM.INV(BinomTrials,_xlfn.GAMMA.INV(Table3[[#This Row],[RV gamma]],GammaShape2,GammaRate2)/BinomTrials,Table3[[#This Row],[RV binom]])</f>
        <v>1</v>
      </c>
      <c r="M6698" s="1">
        <f>Table3[[#This Row],[Risk 2 simulated occurences]]*_xlfn.LOGNORM.INV(Table3[[#This Row],[RV lognorm]],(LN(ImpLow2)+LN(ImpUp2))/2,(LN(ImpUp2)-LN(ImpLow2))/3.29)</f>
        <v>1212887.1968810665</v>
      </c>
    </row>
    <row r="6699" spans="7:13">
      <c r="G6699">
        <v>0.46588088221190538</v>
      </c>
      <c r="H6699">
        <v>0.92599619362782515</v>
      </c>
      <c r="I6699">
        <v>0.38611150504374481</v>
      </c>
      <c r="J6699">
        <f>_xlfn.BINOM.INV(BinomTrials,_xlfn.GAMMA.INV(Table3[[#This Row],[RV gamma]],GammaShape1,GammaRate1)/BinomTrials,Table3[[#This Row],[RV binom]])</f>
        <v>2</v>
      </c>
      <c r="K6699" s="1">
        <f>Table3[[#This Row],[Risk 1 Simulated occurences]]*_xlfn.LOGNORM.INV(Table3[[#This Row],[RV lognorm]],(LN(ImpLow1)+LN(ImpUp1))/2,(LN(ImpUp1)-LN(ImpLow1))/3.29)</f>
        <v>51647.071375669701</v>
      </c>
      <c r="L6699">
        <f>_xlfn.BINOM.INV(BinomTrials,_xlfn.GAMMA.INV(Table3[[#This Row],[RV gamma]],GammaShape2,GammaRate2)/BinomTrials,Table3[[#This Row],[RV binom]])</f>
        <v>1</v>
      </c>
      <c r="M6699" s="1">
        <f>Table3[[#This Row],[Risk 2 simulated occurences]]*_xlfn.LOGNORM.INV(Table3[[#This Row],[RV lognorm]],(LN(ImpLow2)+LN(ImpUp2))/2,(LN(ImpUp2)-LN(ImpLow2))/3.29)</f>
        <v>2582353.5687834863</v>
      </c>
    </row>
    <row r="6700" spans="7:13">
      <c r="G6700">
        <v>5.9987335493782226E-2</v>
      </c>
      <c r="H6700">
        <v>0.2180263028564054</v>
      </c>
      <c r="I6700">
        <v>0.37606527021902858</v>
      </c>
      <c r="J6700">
        <f>_xlfn.BINOM.INV(BinomTrials,_xlfn.GAMMA.INV(Table3[[#This Row],[RV gamma]],GammaShape1,GammaRate1)/BinomTrials,Table3[[#This Row],[RV binom]])</f>
        <v>0</v>
      </c>
      <c r="K6700" s="1">
        <f>Table3[[#This Row],[Risk 1 Simulated occurences]]*_xlfn.LOGNORM.INV(Table3[[#This Row],[RV lognorm]],(LN(ImpLow1)+LN(ImpUp1))/2,(LN(ImpUp1)-LN(ImpLow1))/3.29)</f>
        <v>0</v>
      </c>
      <c r="L6700">
        <f>_xlfn.BINOM.INV(BinomTrials,_xlfn.GAMMA.INV(Table3[[#This Row],[RV gamma]],GammaShape2,GammaRate2)/BinomTrials,Table3[[#This Row],[RV binom]])</f>
        <v>0</v>
      </c>
      <c r="M6700" s="1">
        <f>Table3[[#This Row],[Risk 2 simulated occurences]]*_xlfn.LOGNORM.INV(Table3[[#This Row],[RV lognorm]],(LN(ImpLow2)+LN(ImpUp2))/2,(LN(ImpUp2)-LN(ImpLow2))/3.29)</f>
        <v>0</v>
      </c>
    </row>
    <row r="6701" spans="7:13">
      <c r="G6701">
        <v>0.20714764399786836</v>
      </c>
      <c r="H6701">
        <v>0.36807210760566972</v>
      </c>
      <c r="I6701">
        <v>0.52899657121347099</v>
      </c>
      <c r="J6701">
        <f>_xlfn.BINOM.INV(BinomTrials,_xlfn.GAMMA.INV(Table3[[#This Row],[RV gamma]],GammaShape1,GammaRate1)/BinomTrials,Table3[[#This Row],[RV binom]])</f>
        <v>0</v>
      </c>
      <c r="K6701" s="1">
        <f>Table3[[#This Row],[Risk 1 Simulated occurences]]*_xlfn.LOGNORM.INV(Table3[[#This Row],[RV lognorm]],(LN(ImpLow1)+LN(ImpUp1))/2,(LN(ImpUp1)-LN(ImpLow1))/3.29)</f>
        <v>0</v>
      </c>
      <c r="L6701">
        <f>_xlfn.BINOM.INV(BinomTrials,_xlfn.GAMMA.INV(Table3[[#This Row],[RV gamma]],GammaShape2,GammaRate2)/BinomTrials,Table3[[#This Row],[RV binom]])</f>
        <v>0</v>
      </c>
      <c r="M6701" s="1">
        <f>Table3[[#This Row],[Risk 2 simulated occurences]]*_xlfn.LOGNORM.INV(Table3[[#This Row],[RV lognorm]],(LN(ImpLow2)+LN(ImpUp2))/2,(LN(ImpUp2)-LN(ImpLow2))/3.29)</f>
        <v>0</v>
      </c>
    </row>
    <row r="6702" spans="7:13">
      <c r="G6702">
        <v>0.53045267217347991</v>
      </c>
      <c r="H6702">
        <v>0.18791252849060694</v>
      </c>
      <c r="I6702">
        <v>0.84537238480773402</v>
      </c>
      <c r="J6702">
        <f>_xlfn.BINOM.INV(BinomTrials,_xlfn.GAMMA.INV(Table3[[#This Row],[RV gamma]],GammaShape1,GammaRate1)/BinomTrials,Table3[[#This Row],[RV binom]])</f>
        <v>0</v>
      </c>
      <c r="K6702" s="1">
        <f>Table3[[#This Row],[Risk 1 Simulated occurences]]*_xlfn.LOGNORM.INV(Table3[[#This Row],[RV lognorm]],(LN(ImpLow1)+LN(ImpUp1))/2,(LN(ImpUp1)-LN(ImpLow1))/3.29)</f>
        <v>0</v>
      </c>
      <c r="L6702">
        <f>_xlfn.BINOM.INV(BinomTrials,_xlfn.GAMMA.INV(Table3[[#This Row],[RV gamma]],GammaShape2,GammaRate2)/BinomTrials,Table3[[#This Row],[RV binom]])</f>
        <v>0</v>
      </c>
      <c r="M6702" s="1">
        <f>Table3[[#This Row],[Risk 2 simulated occurences]]*_xlfn.LOGNORM.INV(Table3[[#This Row],[RV lognorm]],(LN(ImpLow2)+LN(ImpUp2))/2,(LN(ImpUp2)-LN(ImpLow2))/3.29)</f>
        <v>0</v>
      </c>
    </row>
    <row r="6703" spans="7:13">
      <c r="G6703">
        <v>0.31806121967642625</v>
      </c>
      <c r="H6703">
        <v>0.24586634163086599</v>
      </c>
      <c r="I6703">
        <v>0.17367146358530572</v>
      </c>
      <c r="J6703">
        <f>_xlfn.BINOM.INV(BinomTrials,_xlfn.GAMMA.INV(Table3[[#This Row],[RV gamma]],GammaShape1,GammaRate1)/BinomTrials,Table3[[#This Row],[RV binom]])</f>
        <v>0</v>
      </c>
      <c r="K6703" s="1">
        <f>Table3[[#This Row],[Risk 1 Simulated occurences]]*_xlfn.LOGNORM.INV(Table3[[#This Row],[RV lognorm]],(LN(ImpLow1)+LN(ImpUp1))/2,(LN(ImpUp1)-LN(ImpLow1))/3.29)</f>
        <v>0</v>
      </c>
      <c r="L6703">
        <f>_xlfn.BINOM.INV(BinomTrials,_xlfn.GAMMA.INV(Table3[[#This Row],[RV gamma]],GammaShape2,GammaRate2)/BinomTrials,Table3[[#This Row],[RV binom]])</f>
        <v>0</v>
      </c>
      <c r="M6703" s="1">
        <f>Table3[[#This Row],[Risk 2 simulated occurences]]*_xlfn.LOGNORM.INV(Table3[[#This Row],[RV lognorm]],(LN(ImpLow2)+LN(ImpUp2))/2,(LN(ImpUp2)-LN(ImpLow2))/3.29)</f>
        <v>0</v>
      </c>
    </row>
    <row r="6704" spans="7:13">
      <c r="G6704">
        <v>0.65491910169595813</v>
      </c>
      <c r="H6704">
        <v>0.2756037899645063</v>
      </c>
      <c r="I6704">
        <v>0.89628847823305446</v>
      </c>
      <c r="J6704">
        <f>_xlfn.BINOM.INV(BinomTrials,_xlfn.GAMMA.INV(Table3[[#This Row],[RV gamma]],GammaShape1,GammaRate1)/BinomTrials,Table3[[#This Row],[RV binom]])</f>
        <v>0</v>
      </c>
      <c r="K6704" s="1">
        <f>Table3[[#This Row],[Risk 1 Simulated occurences]]*_xlfn.LOGNORM.INV(Table3[[#This Row],[RV lognorm]],(LN(ImpLow1)+LN(ImpUp1))/2,(LN(ImpUp1)-LN(ImpLow1))/3.29)</f>
        <v>0</v>
      </c>
      <c r="L6704">
        <f>_xlfn.BINOM.INV(BinomTrials,_xlfn.GAMMA.INV(Table3[[#This Row],[RV gamma]],GammaShape2,GammaRate2)/BinomTrials,Table3[[#This Row],[RV binom]])</f>
        <v>0</v>
      </c>
      <c r="M6704" s="1">
        <f>Table3[[#This Row],[Risk 2 simulated occurences]]*_xlfn.LOGNORM.INV(Table3[[#This Row],[RV lognorm]],(LN(ImpLow2)+LN(ImpUp2))/2,(LN(ImpUp2)-LN(ImpLow2))/3.29)</f>
        <v>0</v>
      </c>
    </row>
    <row r="6705" spans="7:13">
      <c r="G6705">
        <v>0.22534220396789825</v>
      </c>
      <c r="H6705">
        <v>7.2897933457464884E-2</v>
      </c>
      <c r="I6705">
        <v>0.92045366294703146</v>
      </c>
      <c r="J6705">
        <f>_xlfn.BINOM.INV(BinomTrials,_xlfn.GAMMA.INV(Table3[[#This Row],[RV gamma]],GammaShape1,GammaRate1)/BinomTrials,Table3[[#This Row],[RV binom]])</f>
        <v>0</v>
      </c>
      <c r="K6705" s="1">
        <f>Table3[[#This Row],[Risk 1 Simulated occurences]]*_xlfn.LOGNORM.INV(Table3[[#This Row],[RV lognorm]],(LN(ImpLow1)+LN(ImpUp1))/2,(LN(ImpUp1)-LN(ImpLow1))/3.29)</f>
        <v>0</v>
      </c>
      <c r="L6705">
        <f>_xlfn.BINOM.INV(BinomTrials,_xlfn.GAMMA.INV(Table3[[#This Row],[RV gamma]],GammaShape2,GammaRate2)/BinomTrials,Table3[[#This Row],[RV binom]])</f>
        <v>0</v>
      </c>
      <c r="M6705" s="1">
        <f>Table3[[#This Row],[Risk 2 simulated occurences]]*_xlfn.LOGNORM.INV(Table3[[#This Row],[RV lognorm]],(LN(ImpLow2)+LN(ImpUp2))/2,(LN(ImpUp2)-LN(ImpLow2))/3.29)</f>
        <v>0</v>
      </c>
    </row>
    <row r="6706" spans="7:13">
      <c r="G6706">
        <v>0.32642208846584991</v>
      </c>
      <c r="H6706">
        <v>0.19556761961223912</v>
      </c>
      <c r="I6706">
        <v>6.4713150758628338E-2</v>
      </c>
      <c r="J6706">
        <f>_xlfn.BINOM.INV(BinomTrials,_xlfn.GAMMA.INV(Table3[[#This Row],[RV gamma]],GammaShape1,GammaRate1)/BinomTrials,Table3[[#This Row],[RV binom]])</f>
        <v>0</v>
      </c>
      <c r="K6706" s="1">
        <f>Table3[[#This Row],[Risk 1 Simulated occurences]]*_xlfn.LOGNORM.INV(Table3[[#This Row],[RV lognorm]],(LN(ImpLow1)+LN(ImpUp1))/2,(LN(ImpUp1)-LN(ImpLow1))/3.29)</f>
        <v>0</v>
      </c>
      <c r="L6706">
        <f>_xlfn.BINOM.INV(BinomTrials,_xlfn.GAMMA.INV(Table3[[#This Row],[RV gamma]],GammaShape2,GammaRate2)/BinomTrials,Table3[[#This Row],[RV binom]])</f>
        <v>0</v>
      </c>
      <c r="M6706" s="1">
        <f>Table3[[#This Row],[Risk 2 simulated occurences]]*_xlfn.LOGNORM.INV(Table3[[#This Row],[RV lognorm]],(LN(ImpLow2)+LN(ImpUp2))/2,(LN(ImpUp2)-LN(ImpLow2))/3.29)</f>
        <v>0</v>
      </c>
    </row>
    <row r="6707" spans="7:13">
      <c r="G6707">
        <v>0.17604084553943986</v>
      </c>
      <c r="H6707">
        <v>0.90498282290295828</v>
      </c>
      <c r="I6707">
        <v>0.63392480026647668</v>
      </c>
      <c r="J6707">
        <f>_xlfn.BINOM.INV(BinomTrials,_xlfn.GAMMA.INV(Table3[[#This Row],[RV gamma]],GammaShape1,GammaRate1)/BinomTrials,Table3[[#This Row],[RV binom]])</f>
        <v>1</v>
      </c>
      <c r="K6707" s="1">
        <f>Table3[[#This Row],[Risk 1 Simulated occurences]]*_xlfn.LOGNORM.INV(Table3[[#This Row],[RV lognorm]],(LN(ImpLow1)+LN(ImpUp1))/2,(LN(ImpUp1)-LN(ImpLow1))/3.29)</f>
        <v>40182.073931443578</v>
      </c>
      <c r="L6707">
        <f>_xlfn.BINOM.INV(BinomTrials,_xlfn.GAMMA.INV(Table3[[#This Row],[RV gamma]],GammaShape2,GammaRate2)/BinomTrials,Table3[[#This Row],[RV binom]])</f>
        <v>1</v>
      </c>
      <c r="M6707" s="1">
        <f>Table3[[#This Row],[Risk 2 simulated occurences]]*_xlfn.LOGNORM.INV(Table3[[#This Row],[RV lognorm]],(LN(ImpLow2)+LN(ImpUp2))/2,(LN(ImpUp2)-LN(ImpLow2))/3.29)</f>
        <v>4018207.3931443593</v>
      </c>
    </row>
    <row r="6708" spans="7:13">
      <c r="G6708">
        <v>0.71849098136578271</v>
      </c>
      <c r="H6708">
        <v>4.6304530020013696E-2</v>
      </c>
      <c r="I6708">
        <v>0.37411807867424474</v>
      </c>
      <c r="J6708">
        <f>_xlfn.BINOM.INV(BinomTrials,_xlfn.GAMMA.INV(Table3[[#This Row],[RV gamma]],GammaShape1,GammaRate1)/BinomTrials,Table3[[#This Row],[RV binom]])</f>
        <v>0</v>
      </c>
      <c r="K6708" s="1">
        <f>Table3[[#This Row],[Risk 1 Simulated occurences]]*_xlfn.LOGNORM.INV(Table3[[#This Row],[RV lognorm]],(LN(ImpLow1)+LN(ImpUp1))/2,(LN(ImpUp1)-LN(ImpLow1))/3.29)</f>
        <v>0</v>
      </c>
      <c r="L6708">
        <f>_xlfn.BINOM.INV(BinomTrials,_xlfn.GAMMA.INV(Table3[[#This Row],[RV gamma]],GammaShape2,GammaRate2)/BinomTrials,Table3[[#This Row],[RV binom]])</f>
        <v>0</v>
      </c>
      <c r="M6708" s="1">
        <f>Table3[[#This Row],[Risk 2 simulated occurences]]*_xlfn.LOGNORM.INV(Table3[[#This Row],[RV lognorm]],(LN(ImpLow2)+LN(ImpUp2))/2,(LN(ImpUp2)-LN(ImpLow2))/3.29)</f>
        <v>0</v>
      </c>
    </row>
    <row r="6709" spans="7:13">
      <c r="G6709">
        <v>0.67792381470926288</v>
      </c>
      <c r="H6709">
        <v>0.24023604637022877</v>
      </c>
      <c r="I6709">
        <v>0.80254827803119466</v>
      </c>
      <c r="J6709">
        <f>_xlfn.BINOM.INV(BinomTrials,_xlfn.GAMMA.INV(Table3[[#This Row],[RV gamma]],GammaShape1,GammaRate1)/BinomTrials,Table3[[#This Row],[RV binom]])</f>
        <v>0</v>
      </c>
      <c r="K6709" s="1">
        <f>Table3[[#This Row],[Risk 1 Simulated occurences]]*_xlfn.LOGNORM.INV(Table3[[#This Row],[RV lognorm]],(LN(ImpLow1)+LN(ImpUp1))/2,(LN(ImpUp1)-LN(ImpLow1))/3.29)</f>
        <v>0</v>
      </c>
      <c r="L6709">
        <f>_xlfn.BINOM.INV(BinomTrials,_xlfn.GAMMA.INV(Table3[[#This Row],[RV gamma]],GammaShape2,GammaRate2)/BinomTrials,Table3[[#This Row],[RV binom]])</f>
        <v>0</v>
      </c>
      <c r="M6709" s="1">
        <f>Table3[[#This Row],[Risk 2 simulated occurences]]*_xlfn.LOGNORM.INV(Table3[[#This Row],[RV lognorm]],(LN(ImpLow2)+LN(ImpUp2))/2,(LN(ImpUp2)-LN(ImpLow2))/3.29)</f>
        <v>0</v>
      </c>
    </row>
    <row r="6710" spans="7:13">
      <c r="G6710">
        <v>0.86555381858048674</v>
      </c>
      <c r="H6710">
        <v>0.64723134443500607</v>
      </c>
      <c r="I6710">
        <v>0.4289088702895254</v>
      </c>
      <c r="J6710">
        <f>_xlfn.BINOM.INV(BinomTrials,_xlfn.GAMMA.INV(Table3[[#This Row],[RV gamma]],GammaShape1,GammaRate1)/BinomTrials,Table3[[#This Row],[RV binom]])</f>
        <v>1</v>
      </c>
      <c r="K6710" s="1">
        <f>Table3[[#This Row],[Risk 1 Simulated occurences]]*_xlfn.LOGNORM.INV(Table3[[#This Row],[RV lognorm]],(LN(ImpLow1)+LN(ImpUp1))/2,(LN(ImpUp1)-LN(ImpLow1))/3.29)</f>
        <v>27896.278346935836</v>
      </c>
      <c r="L6710">
        <f>_xlfn.BINOM.INV(BinomTrials,_xlfn.GAMMA.INV(Table3[[#This Row],[RV gamma]],GammaShape2,GammaRate2)/BinomTrials,Table3[[#This Row],[RV binom]])</f>
        <v>0</v>
      </c>
      <c r="M6710" s="1">
        <f>Table3[[#This Row],[Risk 2 simulated occurences]]*_xlfn.LOGNORM.INV(Table3[[#This Row],[RV lognorm]],(LN(ImpLow2)+LN(ImpUp2))/2,(LN(ImpUp2)-LN(ImpLow2))/3.29)</f>
        <v>0</v>
      </c>
    </row>
    <row r="6711" spans="7:13">
      <c r="G6711">
        <v>0.36302888224042434</v>
      </c>
      <c r="H6711">
        <v>1.7205919147099329E-2</v>
      </c>
      <c r="I6711">
        <v>0.67138295605377429</v>
      </c>
      <c r="J6711">
        <f>_xlfn.BINOM.INV(BinomTrials,_xlfn.GAMMA.INV(Table3[[#This Row],[RV gamma]],GammaShape1,GammaRate1)/BinomTrials,Table3[[#This Row],[RV binom]])</f>
        <v>0</v>
      </c>
      <c r="K6711" s="1">
        <f>Table3[[#This Row],[Risk 1 Simulated occurences]]*_xlfn.LOGNORM.INV(Table3[[#This Row],[RV lognorm]],(LN(ImpLow1)+LN(ImpUp1))/2,(LN(ImpUp1)-LN(ImpLow1))/3.29)</f>
        <v>0</v>
      </c>
      <c r="L6711">
        <f>_xlfn.BINOM.INV(BinomTrials,_xlfn.GAMMA.INV(Table3[[#This Row],[RV gamma]],GammaShape2,GammaRate2)/BinomTrials,Table3[[#This Row],[RV binom]])</f>
        <v>0</v>
      </c>
      <c r="M6711" s="1">
        <f>Table3[[#This Row],[Risk 2 simulated occurences]]*_xlfn.LOGNORM.INV(Table3[[#This Row],[RV lognorm]],(LN(ImpLow2)+LN(ImpUp2))/2,(LN(ImpUp2)-LN(ImpLow2))/3.29)</f>
        <v>0</v>
      </c>
    </row>
    <row r="6712" spans="7:13">
      <c r="G6712">
        <v>0.42642381481194114</v>
      </c>
      <c r="H6712">
        <v>0.17988310529844981</v>
      </c>
      <c r="I6712">
        <v>0.93334239578495848</v>
      </c>
      <c r="J6712">
        <f>_xlfn.BINOM.INV(BinomTrials,_xlfn.GAMMA.INV(Table3[[#This Row],[RV gamma]],GammaShape1,GammaRate1)/BinomTrials,Table3[[#This Row],[RV binom]])</f>
        <v>0</v>
      </c>
      <c r="K6712" s="1">
        <f>Table3[[#This Row],[Risk 1 Simulated occurences]]*_xlfn.LOGNORM.INV(Table3[[#This Row],[RV lognorm]],(LN(ImpLow1)+LN(ImpUp1))/2,(LN(ImpUp1)-LN(ImpLow1))/3.29)</f>
        <v>0</v>
      </c>
      <c r="L6712">
        <f>_xlfn.BINOM.INV(BinomTrials,_xlfn.GAMMA.INV(Table3[[#This Row],[RV gamma]],GammaShape2,GammaRate2)/BinomTrials,Table3[[#This Row],[RV binom]])</f>
        <v>0</v>
      </c>
      <c r="M6712" s="1">
        <f>Table3[[#This Row],[Risk 2 simulated occurences]]*_xlfn.LOGNORM.INV(Table3[[#This Row],[RV lognorm]],(LN(ImpLow2)+LN(ImpUp2))/2,(LN(ImpUp2)-LN(ImpLow2))/3.29)</f>
        <v>0</v>
      </c>
    </row>
    <row r="6713" spans="7:13">
      <c r="G6713">
        <v>0.90505554429490842</v>
      </c>
      <c r="H6713">
        <v>0.29535075104578901</v>
      </c>
      <c r="I6713">
        <v>0.68564595779666959</v>
      </c>
      <c r="J6713">
        <f>_xlfn.BINOM.INV(BinomTrials,_xlfn.GAMMA.INV(Table3[[#This Row],[RV gamma]],GammaShape1,GammaRate1)/BinomTrials,Table3[[#This Row],[RV binom]])</f>
        <v>0</v>
      </c>
      <c r="K6713" s="1">
        <f>Table3[[#This Row],[Risk 1 Simulated occurences]]*_xlfn.LOGNORM.INV(Table3[[#This Row],[RV lognorm]],(LN(ImpLow1)+LN(ImpUp1))/2,(LN(ImpUp1)-LN(ImpLow1))/3.29)</f>
        <v>0</v>
      </c>
      <c r="L6713">
        <f>_xlfn.BINOM.INV(BinomTrials,_xlfn.GAMMA.INV(Table3[[#This Row],[RV gamma]],GammaShape2,GammaRate2)/BinomTrials,Table3[[#This Row],[RV binom]])</f>
        <v>0</v>
      </c>
      <c r="M6713" s="1">
        <f>Table3[[#This Row],[Risk 2 simulated occurences]]*_xlfn.LOGNORM.INV(Table3[[#This Row],[RV lognorm]],(LN(ImpLow2)+LN(ImpUp2))/2,(LN(ImpUp2)-LN(ImpLow2))/3.29)</f>
        <v>0</v>
      </c>
    </row>
    <row r="6714" spans="7:13">
      <c r="G6714">
        <v>0.26853296452599251</v>
      </c>
      <c r="H6714">
        <v>0.96007282657552173</v>
      </c>
      <c r="I6714">
        <v>0.65161268862505106</v>
      </c>
      <c r="J6714">
        <f>_xlfn.BINOM.INV(BinomTrials,_xlfn.GAMMA.INV(Table3[[#This Row],[RV gamma]],GammaShape1,GammaRate1)/BinomTrials,Table3[[#This Row],[RV binom]])</f>
        <v>2</v>
      </c>
      <c r="K6714" s="1">
        <f>Table3[[#This Row],[Risk 1 Simulated occurences]]*_xlfn.LOGNORM.INV(Table3[[#This Row],[RV lognorm]],(LN(ImpLow1)+LN(ImpUp1))/2,(LN(ImpUp1)-LN(ImpLow1))/3.29)</f>
        <v>83075.540348105511</v>
      </c>
      <c r="L6714">
        <f>_xlfn.BINOM.INV(BinomTrials,_xlfn.GAMMA.INV(Table3[[#This Row],[RV gamma]],GammaShape2,GammaRate2)/BinomTrials,Table3[[#This Row],[RV binom]])</f>
        <v>1</v>
      </c>
      <c r="M6714" s="1">
        <f>Table3[[#This Row],[Risk 2 simulated occurences]]*_xlfn.LOGNORM.INV(Table3[[#This Row],[RV lognorm]],(LN(ImpLow2)+LN(ImpUp2))/2,(LN(ImpUp2)-LN(ImpLow2))/3.29)</f>
        <v>4153777.0174052776</v>
      </c>
    </row>
    <row r="6715" spans="7:13">
      <c r="G6715">
        <v>0.23353478835594599</v>
      </c>
      <c r="H6715">
        <v>0.94399625479429783</v>
      </c>
      <c r="I6715">
        <v>0.65445772123264978</v>
      </c>
      <c r="J6715">
        <f>_xlfn.BINOM.INV(BinomTrials,_xlfn.GAMMA.INV(Table3[[#This Row],[RV gamma]],GammaShape1,GammaRate1)/BinomTrials,Table3[[#This Row],[RV binom]])</f>
        <v>2</v>
      </c>
      <c r="K6715" s="1">
        <f>Table3[[#This Row],[Risk 1 Simulated occurences]]*_xlfn.LOGNORM.INV(Table3[[#This Row],[RV lognorm]],(LN(ImpLow1)+LN(ImpUp1))/2,(LN(ImpUp1)-LN(ImpLow1))/3.29)</f>
        <v>83524.773180527787</v>
      </c>
      <c r="L6715">
        <f>_xlfn.BINOM.INV(BinomTrials,_xlfn.GAMMA.INV(Table3[[#This Row],[RV gamma]],GammaShape2,GammaRate2)/BinomTrials,Table3[[#This Row],[RV binom]])</f>
        <v>1</v>
      </c>
      <c r="M6715" s="1">
        <f>Table3[[#This Row],[Risk 2 simulated occurences]]*_xlfn.LOGNORM.INV(Table3[[#This Row],[RV lognorm]],(LN(ImpLow2)+LN(ImpUp2))/2,(LN(ImpUp2)-LN(ImpLow2))/3.29)</f>
        <v>4176238.6590263909</v>
      </c>
    </row>
    <row r="6716" spans="7:13">
      <c r="G6716">
        <v>1.9187898384028998E-2</v>
      </c>
      <c r="H6716">
        <v>0.74505432776410796</v>
      </c>
      <c r="I6716">
        <v>0.47092075714418702</v>
      </c>
      <c r="J6716">
        <f>_xlfn.BINOM.INV(BinomTrials,_xlfn.GAMMA.INV(Table3[[#This Row],[RV gamma]],GammaShape1,GammaRate1)/BinomTrials,Table3[[#This Row],[RV binom]])</f>
        <v>1</v>
      </c>
      <c r="K6716" s="1">
        <f>Table3[[#This Row],[Risk 1 Simulated occurences]]*_xlfn.LOGNORM.INV(Table3[[#This Row],[RV lognorm]],(LN(ImpLow1)+LN(ImpUp1))/2,(LN(ImpUp1)-LN(ImpLow1))/3.29)</f>
        <v>30048.65728011074</v>
      </c>
      <c r="L6716">
        <f>_xlfn.BINOM.INV(BinomTrials,_xlfn.GAMMA.INV(Table3[[#This Row],[RV gamma]],GammaShape2,GammaRate2)/BinomTrials,Table3[[#This Row],[RV binom]])</f>
        <v>0</v>
      </c>
      <c r="M6716" s="1">
        <f>Table3[[#This Row],[Risk 2 simulated occurences]]*_xlfn.LOGNORM.INV(Table3[[#This Row],[RV lognorm]],(LN(ImpLow2)+LN(ImpUp2))/2,(LN(ImpUp2)-LN(ImpLow2))/3.29)</f>
        <v>0</v>
      </c>
    </row>
    <row r="6717" spans="7:13">
      <c r="G6717">
        <v>0.49100814037537582</v>
      </c>
      <c r="H6717">
        <v>0.12808673136312829</v>
      </c>
      <c r="I6717">
        <v>0.76516532235088075</v>
      </c>
      <c r="J6717">
        <f>_xlfn.BINOM.INV(BinomTrials,_xlfn.GAMMA.INV(Table3[[#This Row],[RV gamma]],GammaShape1,GammaRate1)/BinomTrials,Table3[[#This Row],[RV binom]])</f>
        <v>0</v>
      </c>
      <c r="K6717" s="1">
        <f>Table3[[#This Row],[Risk 1 Simulated occurences]]*_xlfn.LOGNORM.INV(Table3[[#This Row],[RV lognorm]],(LN(ImpLow1)+LN(ImpUp1))/2,(LN(ImpUp1)-LN(ImpLow1))/3.29)</f>
        <v>0</v>
      </c>
      <c r="L6717">
        <f>_xlfn.BINOM.INV(BinomTrials,_xlfn.GAMMA.INV(Table3[[#This Row],[RV gamma]],GammaShape2,GammaRate2)/BinomTrials,Table3[[#This Row],[RV binom]])</f>
        <v>0</v>
      </c>
      <c r="M6717" s="1">
        <f>Table3[[#This Row],[Risk 2 simulated occurences]]*_xlfn.LOGNORM.INV(Table3[[#This Row],[RV lognorm]],(LN(ImpLow2)+LN(ImpUp2))/2,(LN(ImpUp2)-LN(ImpLow2))/3.29)</f>
        <v>0</v>
      </c>
    </row>
    <row r="6718" spans="7:13">
      <c r="G6718">
        <v>0.3738152889412899</v>
      </c>
      <c r="H6718">
        <v>0.75369402009700148</v>
      </c>
      <c r="I6718">
        <v>0.13357275125271303</v>
      </c>
      <c r="J6718">
        <f>_xlfn.BINOM.INV(BinomTrials,_xlfn.GAMMA.INV(Table3[[#This Row],[RV gamma]],GammaShape1,GammaRate1)/BinomTrials,Table3[[#This Row],[RV binom]])</f>
        <v>1</v>
      </c>
      <c r="K6718" s="1">
        <f>Table3[[#This Row],[Risk 1 Simulated occurences]]*_xlfn.LOGNORM.INV(Table3[[#This Row],[RV lognorm]],(LN(ImpLow1)+LN(ImpUp1))/2,(LN(ImpUp1)-LN(ImpLow1))/3.29)</f>
        <v>14545.119064657709</v>
      </c>
      <c r="L6718">
        <f>_xlfn.BINOM.INV(BinomTrials,_xlfn.GAMMA.INV(Table3[[#This Row],[RV gamma]],GammaShape2,GammaRate2)/BinomTrials,Table3[[#This Row],[RV binom]])</f>
        <v>0</v>
      </c>
      <c r="M6718" s="1">
        <f>Table3[[#This Row],[Risk 2 simulated occurences]]*_xlfn.LOGNORM.INV(Table3[[#This Row],[RV lognorm]],(LN(ImpLow2)+LN(ImpUp2))/2,(LN(ImpUp2)-LN(ImpLow2))/3.29)</f>
        <v>0</v>
      </c>
    </row>
    <row r="6719" spans="7:13">
      <c r="G6719">
        <v>0.71356123625932322</v>
      </c>
      <c r="H6719">
        <v>0.33539577030362366</v>
      </c>
      <c r="I6719">
        <v>0.95723030434792411</v>
      </c>
      <c r="J6719">
        <f>_xlfn.BINOM.INV(BinomTrials,_xlfn.GAMMA.INV(Table3[[#This Row],[RV gamma]],GammaShape1,GammaRate1)/BinomTrials,Table3[[#This Row],[RV binom]])</f>
        <v>0</v>
      </c>
      <c r="K6719" s="1">
        <f>Table3[[#This Row],[Risk 1 Simulated occurences]]*_xlfn.LOGNORM.INV(Table3[[#This Row],[RV lognorm]],(LN(ImpLow1)+LN(ImpUp1))/2,(LN(ImpUp1)-LN(ImpLow1))/3.29)</f>
        <v>0</v>
      </c>
      <c r="L6719">
        <f>_xlfn.BINOM.INV(BinomTrials,_xlfn.GAMMA.INV(Table3[[#This Row],[RV gamma]],GammaShape2,GammaRate2)/BinomTrials,Table3[[#This Row],[RV binom]])</f>
        <v>0</v>
      </c>
      <c r="M6719" s="1">
        <f>Table3[[#This Row],[Risk 2 simulated occurences]]*_xlfn.LOGNORM.INV(Table3[[#This Row],[RV lognorm]],(LN(ImpLow2)+LN(ImpUp2))/2,(LN(ImpUp2)-LN(ImpLow2))/3.29)</f>
        <v>0</v>
      </c>
    </row>
    <row r="6720" spans="7:13">
      <c r="G6720">
        <v>0.82369781044484014</v>
      </c>
      <c r="H6720">
        <v>0.99671149300258211</v>
      </c>
      <c r="I6720">
        <v>0.16972517556032407</v>
      </c>
      <c r="J6720">
        <f>_xlfn.BINOM.INV(BinomTrials,_xlfn.GAMMA.INV(Table3[[#This Row],[RV gamma]],GammaShape1,GammaRate1)/BinomTrials,Table3[[#This Row],[RV binom]])</f>
        <v>3</v>
      </c>
      <c r="K6720" s="1">
        <f>Table3[[#This Row],[Risk 1 Simulated occurences]]*_xlfn.LOGNORM.INV(Table3[[#This Row],[RV lognorm]],(LN(ImpLow1)+LN(ImpUp1))/2,(LN(ImpUp1)-LN(ImpLow1))/3.29)</f>
        <v>48615.096098479902</v>
      </c>
      <c r="L6720">
        <f>_xlfn.BINOM.INV(BinomTrials,_xlfn.GAMMA.INV(Table3[[#This Row],[RV gamma]],GammaShape2,GammaRate2)/BinomTrials,Table3[[#This Row],[RV binom]])</f>
        <v>2</v>
      </c>
      <c r="M6720" s="1">
        <f>Table3[[#This Row],[Risk 2 simulated occurences]]*_xlfn.LOGNORM.INV(Table3[[#This Row],[RV lognorm]],(LN(ImpLow2)+LN(ImpUp2))/2,(LN(ImpUp2)-LN(ImpLow2))/3.29)</f>
        <v>3241006.4065653281</v>
      </c>
    </row>
    <row r="6721" spans="7:13">
      <c r="G6721">
        <v>0.88910014642826285</v>
      </c>
      <c r="H6721">
        <v>0.73006289439744454</v>
      </c>
      <c r="I6721">
        <v>0.57102564236662612</v>
      </c>
      <c r="J6721">
        <f>_xlfn.BINOM.INV(BinomTrials,_xlfn.GAMMA.INV(Table3[[#This Row],[RV gamma]],GammaShape1,GammaRate1)/BinomTrials,Table3[[#This Row],[RV binom]])</f>
        <v>1</v>
      </c>
      <c r="K6721" s="1">
        <f>Table3[[#This Row],[Risk 1 Simulated occurences]]*_xlfn.LOGNORM.INV(Table3[[#This Row],[RV lognorm]],(LN(ImpLow1)+LN(ImpUp1))/2,(LN(ImpUp1)-LN(ImpLow1))/3.29)</f>
        <v>35842.890997059047</v>
      </c>
      <c r="L6721">
        <f>_xlfn.BINOM.INV(BinomTrials,_xlfn.GAMMA.INV(Table3[[#This Row],[RV gamma]],GammaShape2,GammaRate2)/BinomTrials,Table3[[#This Row],[RV binom]])</f>
        <v>0</v>
      </c>
      <c r="M6721" s="1">
        <f>Table3[[#This Row],[Risk 2 simulated occurences]]*_xlfn.LOGNORM.INV(Table3[[#This Row],[RV lognorm]],(LN(ImpLow2)+LN(ImpUp2))/2,(LN(ImpUp2)-LN(ImpLow2))/3.29)</f>
        <v>0</v>
      </c>
    </row>
    <row r="6722" spans="7:13">
      <c r="G6722">
        <v>0.10616101981427568</v>
      </c>
      <c r="H6722">
        <v>0.16706613784984972</v>
      </c>
      <c r="I6722">
        <v>0.22797125588542375</v>
      </c>
      <c r="J6722">
        <f>_xlfn.BINOM.INV(BinomTrials,_xlfn.GAMMA.INV(Table3[[#This Row],[RV gamma]],GammaShape1,GammaRate1)/BinomTrials,Table3[[#This Row],[RV binom]])</f>
        <v>0</v>
      </c>
      <c r="K6722" s="1">
        <f>Table3[[#This Row],[Risk 1 Simulated occurences]]*_xlfn.LOGNORM.INV(Table3[[#This Row],[RV lognorm]],(LN(ImpLow1)+LN(ImpUp1))/2,(LN(ImpUp1)-LN(ImpLow1))/3.29)</f>
        <v>0</v>
      </c>
      <c r="L6722">
        <f>_xlfn.BINOM.INV(BinomTrials,_xlfn.GAMMA.INV(Table3[[#This Row],[RV gamma]],GammaShape2,GammaRate2)/BinomTrials,Table3[[#This Row],[RV binom]])</f>
        <v>0</v>
      </c>
      <c r="M6722" s="1">
        <f>Table3[[#This Row],[Risk 2 simulated occurences]]*_xlfn.LOGNORM.INV(Table3[[#This Row],[RV lognorm]],(LN(ImpLow2)+LN(ImpUp2))/2,(LN(ImpUp2)-LN(ImpLow2))/3.29)</f>
        <v>0</v>
      </c>
    </row>
    <row r="6723" spans="7:13">
      <c r="G6723">
        <v>0.24826001853135415</v>
      </c>
      <c r="H6723">
        <v>0.88057884242412576</v>
      </c>
      <c r="I6723">
        <v>0.51289766631689748</v>
      </c>
      <c r="J6723">
        <f>_xlfn.BINOM.INV(BinomTrials,_xlfn.GAMMA.INV(Table3[[#This Row],[RV gamma]],GammaShape1,GammaRate1)/BinomTrials,Table3[[#This Row],[RV binom]])</f>
        <v>1</v>
      </c>
      <c r="K6723" s="1">
        <f>Table3[[#This Row],[Risk 1 Simulated occurences]]*_xlfn.LOGNORM.INV(Table3[[#This Row],[RV lognorm]],(LN(ImpLow1)+LN(ImpUp1))/2,(LN(ImpUp1)-LN(ImpLow1))/3.29)</f>
        <v>32346.578941410782</v>
      </c>
      <c r="L6723">
        <f>_xlfn.BINOM.INV(BinomTrials,_xlfn.GAMMA.INV(Table3[[#This Row],[RV gamma]],GammaShape2,GammaRate2)/BinomTrials,Table3[[#This Row],[RV binom]])</f>
        <v>1</v>
      </c>
      <c r="M6723" s="1">
        <f>Table3[[#This Row],[Risk 2 simulated occurences]]*_xlfn.LOGNORM.INV(Table3[[#This Row],[RV lognorm]],(LN(ImpLow2)+LN(ImpUp2))/2,(LN(ImpUp2)-LN(ImpLow2))/3.29)</f>
        <v>3234657.8941410799</v>
      </c>
    </row>
    <row r="6724" spans="7:13">
      <c r="G6724">
        <v>0.50613145646924684</v>
      </c>
      <c r="H6724">
        <v>0.88860462228236936</v>
      </c>
      <c r="I6724">
        <v>0.27107778809549182</v>
      </c>
      <c r="J6724">
        <f>_xlfn.BINOM.INV(BinomTrials,_xlfn.GAMMA.INV(Table3[[#This Row],[RV gamma]],GammaShape1,GammaRate1)/BinomTrials,Table3[[#This Row],[RV binom]])</f>
        <v>1</v>
      </c>
      <c r="K6724" s="1">
        <f>Table3[[#This Row],[Risk 1 Simulated occurences]]*_xlfn.LOGNORM.INV(Table3[[#This Row],[RV lognorm]],(LN(ImpLow1)+LN(ImpUp1))/2,(LN(ImpUp1)-LN(ImpLow1))/3.29)</f>
        <v>20640.700929210863</v>
      </c>
      <c r="L6724">
        <f>_xlfn.BINOM.INV(BinomTrials,_xlfn.GAMMA.INV(Table3[[#This Row],[RV gamma]],GammaShape2,GammaRate2)/BinomTrials,Table3[[#This Row],[RV binom]])</f>
        <v>1</v>
      </c>
      <c r="M6724" s="1">
        <f>Table3[[#This Row],[Risk 2 simulated occurences]]*_xlfn.LOGNORM.INV(Table3[[#This Row],[RV lognorm]],(LN(ImpLow2)+LN(ImpUp2))/2,(LN(ImpUp2)-LN(ImpLow2))/3.29)</f>
        <v>2064070.0929210871</v>
      </c>
    </row>
    <row r="6725" spans="7:13">
      <c r="G6725">
        <v>0.55138887863205233</v>
      </c>
      <c r="H6725">
        <v>0.77788669978170033</v>
      </c>
      <c r="I6725">
        <v>4.3845209313484474E-3</v>
      </c>
      <c r="J6725">
        <f>_xlfn.BINOM.INV(BinomTrials,_xlfn.GAMMA.INV(Table3[[#This Row],[RV gamma]],GammaShape1,GammaRate1)/BinomTrials,Table3[[#This Row],[RV binom]])</f>
        <v>1</v>
      </c>
      <c r="K6725" s="1">
        <f>Table3[[#This Row],[Risk 1 Simulated occurences]]*_xlfn.LOGNORM.INV(Table3[[#This Row],[RV lognorm]],(LN(ImpLow1)+LN(ImpUp1))/2,(LN(ImpUp1)-LN(ImpLow1))/3.29)</f>
        <v>5050.8552535665231</v>
      </c>
      <c r="L6725">
        <f>_xlfn.BINOM.INV(BinomTrials,_xlfn.GAMMA.INV(Table3[[#This Row],[RV gamma]],GammaShape2,GammaRate2)/BinomTrials,Table3[[#This Row],[RV binom]])</f>
        <v>0</v>
      </c>
      <c r="M6725" s="1">
        <f>Table3[[#This Row],[Risk 2 simulated occurences]]*_xlfn.LOGNORM.INV(Table3[[#This Row],[RV lognorm]],(LN(ImpLow2)+LN(ImpUp2))/2,(LN(ImpUp2)-LN(ImpLow2))/3.29)</f>
        <v>0</v>
      </c>
    </row>
    <row r="6726" spans="7:13">
      <c r="G6726">
        <v>0.19288316890265941</v>
      </c>
      <c r="H6726">
        <v>0.94176323103800563</v>
      </c>
      <c r="I6726">
        <v>0.69064329317335194</v>
      </c>
      <c r="J6726">
        <f>_xlfn.BINOM.INV(BinomTrials,_xlfn.GAMMA.INV(Table3[[#This Row],[RV gamma]],GammaShape1,GammaRate1)/BinomTrials,Table3[[#This Row],[RV binom]])</f>
        <v>2</v>
      </c>
      <c r="K6726" s="1">
        <f>Table3[[#This Row],[Risk 1 Simulated occurences]]*_xlfn.LOGNORM.INV(Table3[[#This Row],[RV lognorm]],(LN(ImpLow1)+LN(ImpUp1))/2,(LN(ImpUp1)-LN(ImpLow1))/3.29)</f>
        <v>89598.114617245461</v>
      </c>
      <c r="L6726">
        <f>_xlfn.BINOM.INV(BinomTrials,_xlfn.GAMMA.INV(Table3[[#This Row],[RV gamma]],GammaShape2,GammaRate2)/BinomTrials,Table3[[#This Row],[RV binom]])</f>
        <v>1</v>
      </c>
      <c r="M6726" s="1">
        <f>Table3[[#This Row],[Risk 2 simulated occurences]]*_xlfn.LOGNORM.INV(Table3[[#This Row],[RV lognorm]],(LN(ImpLow2)+LN(ImpUp2))/2,(LN(ImpUp2)-LN(ImpLow2))/3.29)</f>
        <v>4479905.7308622748</v>
      </c>
    </row>
    <row r="6727" spans="7:13">
      <c r="G6727">
        <v>0.7874197469965647</v>
      </c>
      <c r="H6727">
        <v>0.21462405576120319</v>
      </c>
      <c r="I6727">
        <v>0.64182836452584169</v>
      </c>
      <c r="J6727">
        <f>_xlfn.BINOM.INV(BinomTrials,_xlfn.GAMMA.INV(Table3[[#This Row],[RV gamma]],GammaShape1,GammaRate1)/BinomTrials,Table3[[#This Row],[RV binom]])</f>
        <v>0</v>
      </c>
      <c r="K6727" s="1">
        <f>Table3[[#This Row],[Risk 1 Simulated occurences]]*_xlfn.LOGNORM.INV(Table3[[#This Row],[RV lognorm]],(LN(ImpLow1)+LN(ImpUp1))/2,(LN(ImpUp1)-LN(ImpLow1))/3.29)</f>
        <v>0</v>
      </c>
      <c r="L6727">
        <f>_xlfn.BINOM.INV(BinomTrials,_xlfn.GAMMA.INV(Table3[[#This Row],[RV gamma]],GammaShape2,GammaRate2)/BinomTrials,Table3[[#This Row],[RV binom]])</f>
        <v>0</v>
      </c>
      <c r="M6727" s="1">
        <f>Table3[[#This Row],[Risk 2 simulated occurences]]*_xlfn.LOGNORM.INV(Table3[[#This Row],[RV lognorm]],(LN(ImpLow2)+LN(ImpUp2))/2,(LN(ImpUp2)-LN(ImpLow2))/3.29)</f>
        <v>0</v>
      </c>
    </row>
    <row r="6728" spans="7:13">
      <c r="G6728">
        <v>0.16368777126245562</v>
      </c>
      <c r="H6728">
        <v>0.18650517854211163</v>
      </c>
      <c r="I6728">
        <v>0.2093225858217676</v>
      </c>
      <c r="J6728">
        <f>_xlfn.BINOM.INV(BinomTrials,_xlfn.GAMMA.INV(Table3[[#This Row],[RV gamma]],GammaShape1,GammaRate1)/BinomTrials,Table3[[#This Row],[RV binom]])</f>
        <v>0</v>
      </c>
      <c r="K6728" s="1">
        <f>Table3[[#This Row],[Risk 1 Simulated occurences]]*_xlfn.LOGNORM.INV(Table3[[#This Row],[RV lognorm]],(LN(ImpLow1)+LN(ImpUp1))/2,(LN(ImpUp1)-LN(ImpLow1))/3.29)</f>
        <v>0</v>
      </c>
      <c r="L6728">
        <f>_xlfn.BINOM.INV(BinomTrials,_xlfn.GAMMA.INV(Table3[[#This Row],[RV gamma]],GammaShape2,GammaRate2)/BinomTrials,Table3[[#This Row],[RV binom]])</f>
        <v>0</v>
      </c>
      <c r="M6728" s="1">
        <f>Table3[[#This Row],[Risk 2 simulated occurences]]*_xlfn.LOGNORM.INV(Table3[[#This Row],[RV lognorm]],(LN(ImpLow2)+LN(ImpUp2))/2,(LN(ImpUp2)-LN(ImpLow2))/3.29)</f>
        <v>0</v>
      </c>
    </row>
    <row r="6729" spans="7:13">
      <c r="G6729">
        <v>0.10037160809169132</v>
      </c>
      <c r="H6729">
        <v>0.59253575726995977</v>
      </c>
      <c r="I6729">
        <v>8.4699906448228238E-2</v>
      </c>
      <c r="J6729">
        <f>_xlfn.BINOM.INV(BinomTrials,_xlfn.GAMMA.INV(Table3[[#This Row],[RV gamma]],GammaShape1,GammaRate1)/BinomTrials,Table3[[#This Row],[RV binom]])</f>
        <v>0</v>
      </c>
      <c r="K6729" s="1">
        <f>Table3[[#This Row],[Risk 1 Simulated occurences]]*_xlfn.LOGNORM.INV(Table3[[#This Row],[RV lognorm]],(LN(ImpLow1)+LN(ImpUp1))/2,(LN(ImpUp1)-LN(ImpLow1))/3.29)</f>
        <v>0</v>
      </c>
      <c r="L6729">
        <f>_xlfn.BINOM.INV(BinomTrials,_xlfn.GAMMA.INV(Table3[[#This Row],[RV gamma]],GammaShape2,GammaRate2)/BinomTrials,Table3[[#This Row],[RV binom]])</f>
        <v>0</v>
      </c>
      <c r="M6729" s="1">
        <f>Table3[[#This Row],[Risk 2 simulated occurences]]*_xlfn.LOGNORM.INV(Table3[[#This Row],[RV lognorm]],(LN(ImpLow2)+LN(ImpUp2))/2,(LN(ImpUp2)-LN(ImpLow2))/3.29)</f>
        <v>0</v>
      </c>
    </row>
    <row r="6730" spans="7:13">
      <c r="G6730">
        <v>0.94561719705612268</v>
      </c>
      <c r="H6730">
        <v>0.74847243621408588</v>
      </c>
      <c r="I6730">
        <v>0.55132767537204908</v>
      </c>
      <c r="J6730">
        <f>_xlfn.BINOM.INV(BinomTrials,_xlfn.GAMMA.INV(Table3[[#This Row],[RV gamma]],GammaShape1,GammaRate1)/BinomTrials,Table3[[#This Row],[RV binom]])</f>
        <v>1</v>
      </c>
      <c r="K6730" s="1">
        <f>Table3[[#This Row],[Risk 1 Simulated occurences]]*_xlfn.LOGNORM.INV(Table3[[#This Row],[RV lognorm]],(LN(ImpLow1)+LN(ImpUp1))/2,(LN(ImpUp1)-LN(ImpLow1))/3.29)</f>
        <v>34611.045634683949</v>
      </c>
      <c r="L6730">
        <f>_xlfn.BINOM.INV(BinomTrials,_xlfn.GAMMA.INV(Table3[[#This Row],[RV gamma]],GammaShape2,GammaRate2)/BinomTrials,Table3[[#This Row],[RV binom]])</f>
        <v>0</v>
      </c>
      <c r="M6730" s="1">
        <f>Table3[[#This Row],[Risk 2 simulated occurences]]*_xlfn.LOGNORM.INV(Table3[[#This Row],[RV lognorm]],(LN(ImpLow2)+LN(ImpUp2))/2,(LN(ImpUp2)-LN(ImpLow2))/3.29)</f>
        <v>0</v>
      </c>
    </row>
    <row r="6731" spans="7:13">
      <c r="G6731">
        <v>0.98823092225390996</v>
      </c>
      <c r="H6731">
        <v>0.57623545014124156</v>
      </c>
      <c r="I6731">
        <v>0.1642399780285731</v>
      </c>
      <c r="J6731">
        <f>_xlfn.BINOM.INV(BinomTrials,_xlfn.GAMMA.INV(Table3[[#This Row],[RV gamma]],GammaShape1,GammaRate1)/BinomTrials,Table3[[#This Row],[RV binom]])</f>
        <v>1</v>
      </c>
      <c r="K6731" s="1">
        <f>Table3[[#This Row],[Risk 1 Simulated occurences]]*_xlfn.LOGNORM.INV(Table3[[#This Row],[RV lognorm]],(LN(ImpLow1)+LN(ImpUp1))/2,(LN(ImpUp1)-LN(ImpLow1))/3.29)</f>
        <v>15958.230959958802</v>
      </c>
      <c r="L6731">
        <f>_xlfn.BINOM.INV(BinomTrials,_xlfn.GAMMA.INV(Table3[[#This Row],[RV gamma]],GammaShape2,GammaRate2)/BinomTrials,Table3[[#This Row],[RV binom]])</f>
        <v>0</v>
      </c>
      <c r="M6731" s="1">
        <f>Table3[[#This Row],[Risk 2 simulated occurences]]*_xlfn.LOGNORM.INV(Table3[[#This Row],[RV lognorm]],(LN(ImpLow2)+LN(ImpUp2))/2,(LN(ImpUp2)-LN(ImpLow2))/3.29)</f>
        <v>0</v>
      </c>
    </row>
    <row r="6732" spans="7:13">
      <c r="G6732">
        <v>0.19711032146453406</v>
      </c>
      <c r="H6732">
        <v>0.78921052384619161</v>
      </c>
      <c r="I6732">
        <v>0.38131072622784912</v>
      </c>
      <c r="J6732">
        <f>_xlfn.BINOM.INV(BinomTrials,_xlfn.GAMMA.INV(Table3[[#This Row],[RV gamma]],GammaShape1,GammaRate1)/BinomTrials,Table3[[#This Row],[RV binom]])</f>
        <v>1</v>
      </c>
      <c r="K6732" s="1">
        <f>Table3[[#This Row],[Risk 1 Simulated occurences]]*_xlfn.LOGNORM.INV(Table3[[#This Row],[RV lognorm]],(LN(ImpLow1)+LN(ImpUp1))/2,(LN(ImpUp1)-LN(ImpLow1))/3.29)</f>
        <v>25597.319062328439</v>
      </c>
      <c r="L6732">
        <f>_xlfn.BINOM.INV(BinomTrials,_xlfn.GAMMA.INV(Table3[[#This Row],[RV gamma]],GammaShape2,GammaRate2)/BinomTrials,Table3[[#This Row],[RV binom]])</f>
        <v>0</v>
      </c>
      <c r="M6732" s="1">
        <f>Table3[[#This Row],[Risk 2 simulated occurences]]*_xlfn.LOGNORM.INV(Table3[[#This Row],[RV lognorm]],(LN(ImpLow2)+LN(ImpUp2))/2,(LN(ImpUp2)-LN(ImpLow2))/3.29)</f>
        <v>0</v>
      </c>
    </row>
    <row r="6733" spans="7:13">
      <c r="G6733">
        <v>0.83317285442406908</v>
      </c>
      <c r="H6733">
        <v>0.26127428294218813</v>
      </c>
      <c r="I6733">
        <v>0.68937571146030707</v>
      </c>
      <c r="J6733">
        <f>_xlfn.BINOM.INV(BinomTrials,_xlfn.GAMMA.INV(Table3[[#This Row],[RV gamma]],GammaShape1,GammaRate1)/BinomTrials,Table3[[#This Row],[RV binom]])</f>
        <v>0</v>
      </c>
      <c r="K6733" s="1">
        <f>Table3[[#This Row],[Risk 1 Simulated occurences]]*_xlfn.LOGNORM.INV(Table3[[#This Row],[RV lognorm]],(LN(ImpLow1)+LN(ImpUp1))/2,(LN(ImpUp1)-LN(ImpLow1))/3.29)</f>
        <v>0</v>
      </c>
      <c r="L6733">
        <f>_xlfn.BINOM.INV(BinomTrials,_xlfn.GAMMA.INV(Table3[[#This Row],[RV gamma]],GammaShape2,GammaRate2)/BinomTrials,Table3[[#This Row],[RV binom]])</f>
        <v>0</v>
      </c>
      <c r="M6733" s="1">
        <f>Table3[[#This Row],[Risk 2 simulated occurences]]*_xlfn.LOGNORM.INV(Table3[[#This Row],[RV lognorm]],(LN(ImpLow2)+LN(ImpUp2))/2,(LN(ImpUp2)-LN(ImpLow2))/3.29)</f>
        <v>0</v>
      </c>
    </row>
    <row r="6734" spans="7:13">
      <c r="G6734">
        <v>0.13616430532939933</v>
      </c>
      <c r="H6734">
        <v>0.23687340935546597</v>
      </c>
      <c r="I6734">
        <v>0.33758251338153261</v>
      </c>
      <c r="J6734">
        <f>_xlfn.BINOM.INV(BinomTrials,_xlfn.GAMMA.INV(Table3[[#This Row],[RV gamma]],GammaShape1,GammaRate1)/BinomTrials,Table3[[#This Row],[RV binom]])</f>
        <v>0</v>
      </c>
      <c r="K6734" s="1">
        <f>Table3[[#This Row],[Risk 1 Simulated occurences]]*_xlfn.LOGNORM.INV(Table3[[#This Row],[RV lognorm]],(LN(ImpLow1)+LN(ImpUp1))/2,(LN(ImpUp1)-LN(ImpLow1))/3.29)</f>
        <v>0</v>
      </c>
      <c r="L6734">
        <f>_xlfn.BINOM.INV(BinomTrials,_xlfn.GAMMA.INV(Table3[[#This Row],[RV gamma]],GammaShape2,GammaRate2)/BinomTrials,Table3[[#This Row],[RV binom]])</f>
        <v>0</v>
      </c>
      <c r="M6734" s="1">
        <f>Table3[[#This Row],[Risk 2 simulated occurences]]*_xlfn.LOGNORM.INV(Table3[[#This Row],[RV lognorm]],(LN(ImpLow2)+LN(ImpUp2))/2,(LN(ImpUp2)-LN(ImpLow2))/3.29)</f>
        <v>0</v>
      </c>
    </row>
    <row r="6735" spans="7:13">
      <c r="G6735">
        <v>0.51347967121446492</v>
      </c>
      <c r="H6735">
        <v>0.13139103731670931</v>
      </c>
      <c r="I6735">
        <v>0.74930240341895371</v>
      </c>
      <c r="J6735">
        <f>_xlfn.BINOM.INV(BinomTrials,_xlfn.GAMMA.INV(Table3[[#This Row],[RV gamma]],GammaShape1,GammaRate1)/BinomTrials,Table3[[#This Row],[RV binom]])</f>
        <v>0</v>
      </c>
      <c r="K6735" s="1">
        <f>Table3[[#This Row],[Risk 1 Simulated occurences]]*_xlfn.LOGNORM.INV(Table3[[#This Row],[RV lognorm]],(LN(ImpLow1)+LN(ImpUp1))/2,(LN(ImpUp1)-LN(ImpLow1))/3.29)</f>
        <v>0</v>
      </c>
      <c r="L6735">
        <f>_xlfn.BINOM.INV(BinomTrials,_xlfn.GAMMA.INV(Table3[[#This Row],[RV gamma]],GammaShape2,GammaRate2)/BinomTrials,Table3[[#This Row],[RV binom]])</f>
        <v>0</v>
      </c>
      <c r="M6735" s="1">
        <f>Table3[[#This Row],[Risk 2 simulated occurences]]*_xlfn.LOGNORM.INV(Table3[[#This Row],[RV lognorm]],(LN(ImpLow2)+LN(ImpUp2))/2,(LN(ImpUp2)-LN(ImpLow2))/3.29)</f>
        <v>0</v>
      </c>
    </row>
    <row r="6736" spans="7:13">
      <c r="G6736">
        <v>5.2834101511553912E-2</v>
      </c>
      <c r="H6736">
        <v>0.28916418193334908</v>
      </c>
      <c r="I6736">
        <v>0.52549426235514429</v>
      </c>
      <c r="J6736">
        <f>_xlfn.BINOM.INV(BinomTrials,_xlfn.GAMMA.INV(Table3[[#This Row],[RV gamma]],GammaShape1,GammaRate1)/BinomTrials,Table3[[#This Row],[RV binom]])</f>
        <v>0</v>
      </c>
      <c r="K6736" s="1">
        <f>Table3[[#This Row],[Risk 1 Simulated occurences]]*_xlfn.LOGNORM.INV(Table3[[#This Row],[RV lognorm]],(LN(ImpLow1)+LN(ImpUp1))/2,(LN(ImpUp1)-LN(ImpLow1))/3.29)</f>
        <v>0</v>
      </c>
      <c r="L6736">
        <f>_xlfn.BINOM.INV(BinomTrials,_xlfn.GAMMA.INV(Table3[[#This Row],[RV gamma]],GammaShape2,GammaRate2)/BinomTrials,Table3[[#This Row],[RV binom]])</f>
        <v>0</v>
      </c>
      <c r="M6736" s="1">
        <f>Table3[[#This Row],[Risk 2 simulated occurences]]*_xlfn.LOGNORM.INV(Table3[[#This Row],[RV lognorm]],(LN(ImpLow2)+LN(ImpUp2))/2,(LN(ImpUp2)-LN(ImpLow2))/3.29)</f>
        <v>0</v>
      </c>
    </row>
    <row r="6737" spans="7:13">
      <c r="G6737">
        <v>0.98274410468653972</v>
      </c>
      <c r="H6737">
        <v>0.9824057537980404</v>
      </c>
      <c r="I6737">
        <v>0.9820674029095412</v>
      </c>
      <c r="J6737">
        <f>_xlfn.BINOM.INV(BinomTrials,_xlfn.GAMMA.INV(Table3[[#This Row],[RV gamma]],GammaShape1,GammaRate1)/BinomTrials,Table3[[#This Row],[RV binom]])</f>
        <v>3</v>
      </c>
      <c r="K6737" s="1">
        <f>Table3[[#This Row],[Risk 1 Simulated occurences]]*_xlfn.LOGNORM.INV(Table3[[#This Row],[RV lognorm]],(LN(ImpLow1)+LN(ImpUp1))/2,(LN(ImpUp1)-LN(ImpLow1))/3.29)</f>
        <v>412048.89506455476</v>
      </c>
      <c r="L6737">
        <f>_xlfn.BINOM.INV(BinomTrials,_xlfn.GAMMA.INV(Table3[[#This Row],[RV gamma]],GammaShape2,GammaRate2)/BinomTrials,Table3[[#This Row],[RV binom]])</f>
        <v>2</v>
      </c>
      <c r="M6737" s="1">
        <f>Table3[[#This Row],[Risk 2 simulated occurences]]*_xlfn.LOGNORM.INV(Table3[[#This Row],[RV lognorm]],(LN(ImpLow2)+LN(ImpUp2))/2,(LN(ImpUp2)-LN(ImpLow2))/3.29)</f>
        <v>27469926.337636996</v>
      </c>
    </row>
    <row r="6738" spans="7:13">
      <c r="G6738">
        <v>0.98016746667221533</v>
      </c>
      <c r="H6738">
        <v>0.29350408366578823</v>
      </c>
      <c r="I6738">
        <v>0.60684070065936102</v>
      </c>
      <c r="J6738">
        <f>_xlfn.BINOM.INV(BinomTrials,_xlfn.GAMMA.INV(Table3[[#This Row],[RV gamma]],GammaShape1,GammaRate1)/BinomTrials,Table3[[#This Row],[RV binom]])</f>
        <v>0</v>
      </c>
      <c r="K6738" s="1">
        <f>Table3[[#This Row],[Risk 1 Simulated occurences]]*_xlfn.LOGNORM.INV(Table3[[#This Row],[RV lognorm]],(LN(ImpLow1)+LN(ImpUp1))/2,(LN(ImpUp1)-LN(ImpLow1))/3.29)</f>
        <v>0</v>
      </c>
      <c r="L6738">
        <f>_xlfn.BINOM.INV(BinomTrials,_xlfn.GAMMA.INV(Table3[[#This Row],[RV gamma]],GammaShape2,GammaRate2)/BinomTrials,Table3[[#This Row],[RV binom]])</f>
        <v>0</v>
      </c>
      <c r="M6738" s="1">
        <f>Table3[[#This Row],[Risk 2 simulated occurences]]*_xlfn.LOGNORM.INV(Table3[[#This Row],[RV lognorm]],(LN(ImpLow2)+LN(ImpUp2))/2,(LN(ImpUp2)-LN(ImpLow2))/3.29)</f>
        <v>0</v>
      </c>
    </row>
    <row r="6739" spans="7:13">
      <c r="G6739">
        <v>0.67461235992359569</v>
      </c>
      <c r="H6739">
        <v>0.92313417090248973</v>
      </c>
      <c r="I6739">
        <v>0.17165598188138378</v>
      </c>
      <c r="J6739">
        <f>_xlfn.BINOM.INV(BinomTrials,_xlfn.GAMMA.INV(Table3[[#This Row],[RV gamma]],GammaShape1,GammaRate1)/BinomTrials,Table3[[#This Row],[RV binom]])</f>
        <v>2</v>
      </c>
      <c r="K6739" s="1">
        <f>Table3[[#This Row],[Risk 1 Simulated occurences]]*_xlfn.LOGNORM.INV(Table3[[#This Row],[RV lognorm]],(LN(ImpLow1)+LN(ImpUp1))/2,(LN(ImpUp1)-LN(ImpLow1))/3.29)</f>
        <v>32583.148589685643</v>
      </c>
      <c r="L6739">
        <f>_xlfn.BINOM.INV(BinomTrials,_xlfn.GAMMA.INV(Table3[[#This Row],[RV gamma]],GammaShape2,GammaRate2)/BinomTrials,Table3[[#This Row],[RV binom]])</f>
        <v>1</v>
      </c>
      <c r="M6739" s="1">
        <f>Table3[[#This Row],[Risk 2 simulated occurences]]*_xlfn.LOGNORM.INV(Table3[[#This Row],[RV lognorm]],(LN(ImpLow2)+LN(ImpUp2))/2,(LN(ImpUp2)-LN(ImpLow2))/3.29)</f>
        <v>1629157.4294842829</v>
      </c>
    </row>
    <row r="6740" spans="7:13">
      <c r="G6740">
        <v>0.20993323587343712</v>
      </c>
      <c r="H6740">
        <v>0.11601035814546531</v>
      </c>
      <c r="I6740">
        <v>2.2087480417493487E-2</v>
      </c>
      <c r="J6740">
        <f>_xlfn.BINOM.INV(BinomTrials,_xlfn.GAMMA.INV(Table3[[#This Row],[RV gamma]],GammaShape1,GammaRate1)/BinomTrials,Table3[[#This Row],[RV binom]])</f>
        <v>0</v>
      </c>
      <c r="K6740" s="1">
        <f>Table3[[#This Row],[Risk 1 Simulated occurences]]*_xlfn.LOGNORM.INV(Table3[[#This Row],[RV lognorm]],(LN(ImpLow1)+LN(ImpUp1))/2,(LN(ImpUp1)-LN(ImpLow1))/3.29)</f>
        <v>0</v>
      </c>
      <c r="L6740">
        <f>_xlfn.BINOM.INV(BinomTrials,_xlfn.GAMMA.INV(Table3[[#This Row],[RV gamma]],GammaShape2,GammaRate2)/BinomTrials,Table3[[#This Row],[RV binom]])</f>
        <v>0</v>
      </c>
      <c r="M6740" s="1">
        <f>Table3[[#This Row],[Risk 2 simulated occurences]]*_xlfn.LOGNORM.INV(Table3[[#This Row],[RV lognorm]],(LN(ImpLow2)+LN(ImpUp2))/2,(LN(ImpUp2)-LN(ImpLow2))/3.29)</f>
        <v>0</v>
      </c>
    </row>
    <row r="6741" spans="7:13">
      <c r="G6741">
        <v>0.34789532485785679</v>
      </c>
      <c r="H6741">
        <v>0.78608935083546183</v>
      </c>
      <c r="I6741">
        <v>0.22428337681306684</v>
      </c>
      <c r="J6741">
        <f>_xlfn.BINOM.INV(BinomTrials,_xlfn.GAMMA.INV(Table3[[#This Row],[RV gamma]],GammaShape1,GammaRate1)/BinomTrials,Table3[[#This Row],[RV binom]])</f>
        <v>1</v>
      </c>
      <c r="K6741" s="1">
        <f>Table3[[#This Row],[Risk 1 Simulated occurences]]*_xlfn.LOGNORM.INV(Table3[[#This Row],[RV lognorm]],(LN(ImpLow1)+LN(ImpUp1))/2,(LN(ImpUp1)-LN(ImpLow1))/3.29)</f>
        <v>18606.455077998769</v>
      </c>
      <c r="L6741">
        <f>_xlfn.BINOM.INV(BinomTrials,_xlfn.GAMMA.INV(Table3[[#This Row],[RV gamma]],GammaShape2,GammaRate2)/BinomTrials,Table3[[#This Row],[RV binom]])</f>
        <v>0</v>
      </c>
      <c r="M6741" s="1">
        <f>Table3[[#This Row],[Risk 2 simulated occurences]]*_xlfn.LOGNORM.INV(Table3[[#This Row],[RV lognorm]],(LN(ImpLow2)+LN(ImpUp2))/2,(LN(ImpUp2)-LN(ImpLow2))/3.29)</f>
        <v>0</v>
      </c>
    </row>
    <row r="6742" spans="7:13">
      <c r="G6742">
        <v>7.6724885998631309E-2</v>
      </c>
      <c r="H6742">
        <v>0.80371949160644762</v>
      </c>
      <c r="I6742">
        <v>0.53071409721426388</v>
      </c>
      <c r="J6742">
        <f>_xlfn.BINOM.INV(BinomTrials,_xlfn.GAMMA.INV(Table3[[#This Row],[RV gamma]],GammaShape1,GammaRate1)/BinomTrials,Table3[[#This Row],[RV binom]])</f>
        <v>1</v>
      </c>
      <c r="K6742" s="1">
        <f>Table3[[#This Row],[Risk 1 Simulated occurences]]*_xlfn.LOGNORM.INV(Table3[[#This Row],[RV lognorm]],(LN(ImpLow1)+LN(ImpUp1))/2,(LN(ImpUp1)-LN(ImpLow1))/3.29)</f>
        <v>33375.211293131062</v>
      </c>
      <c r="L6742">
        <f>_xlfn.BINOM.INV(BinomTrials,_xlfn.GAMMA.INV(Table3[[#This Row],[RV gamma]],GammaShape2,GammaRate2)/BinomTrials,Table3[[#This Row],[RV binom]])</f>
        <v>0</v>
      </c>
      <c r="M6742" s="1">
        <f>Table3[[#This Row],[Risk 2 simulated occurences]]*_xlfn.LOGNORM.INV(Table3[[#This Row],[RV lognorm]],(LN(ImpLow2)+LN(ImpUp2))/2,(LN(ImpUp2)-LN(ImpLow2))/3.29)</f>
        <v>0</v>
      </c>
    </row>
    <row r="6743" spans="7:13">
      <c r="G6743">
        <v>0.51515897899640672</v>
      </c>
      <c r="H6743">
        <v>0.11349542956496377</v>
      </c>
      <c r="I6743">
        <v>0.71183188013352072</v>
      </c>
      <c r="J6743">
        <f>_xlfn.BINOM.INV(BinomTrials,_xlfn.GAMMA.INV(Table3[[#This Row],[RV gamma]],GammaShape1,GammaRate1)/BinomTrials,Table3[[#This Row],[RV binom]])</f>
        <v>0</v>
      </c>
      <c r="K6743" s="1">
        <f>Table3[[#This Row],[Risk 1 Simulated occurences]]*_xlfn.LOGNORM.INV(Table3[[#This Row],[RV lognorm]],(LN(ImpLow1)+LN(ImpUp1))/2,(LN(ImpUp1)-LN(ImpLow1))/3.29)</f>
        <v>0</v>
      </c>
      <c r="L6743">
        <f>_xlfn.BINOM.INV(BinomTrials,_xlfn.GAMMA.INV(Table3[[#This Row],[RV gamma]],GammaShape2,GammaRate2)/BinomTrials,Table3[[#This Row],[RV binom]])</f>
        <v>0</v>
      </c>
      <c r="M6743" s="1">
        <f>Table3[[#This Row],[Risk 2 simulated occurences]]*_xlfn.LOGNORM.INV(Table3[[#This Row],[RV lognorm]],(LN(ImpLow2)+LN(ImpUp2))/2,(LN(ImpUp2)-LN(ImpLow2))/3.29)</f>
        <v>0</v>
      </c>
    </row>
    <row r="6744" spans="7:13">
      <c r="G6744">
        <v>0.27695999260850251</v>
      </c>
      <c r="H6744">
        <v>0.51768469834592412</v>
      </c>
      <c r="I6744">
        <v>0.75840940408334578</v>
      </c>
      <c r="J6744">
        <f>_xlfn.BINOM.INV(BinomTrials,_xlfn.GAMMA.INV(Table3[[#This Row],[RV gamma]],GammaShape1,GammaRate1)/BinomTrials,Table3[[#This Row],[RV binom]])</f>
        <v>0</v>
      </c>
      <c r="K6744" s="1">
        <f>Table3[[#This Row],[Risk 1 Simulated occurences]]*_xlfn.LOGNORM.INV(Table3[[#This Row],[RV lognorm]],(LN(ImpLow1)+LN(ImpUp1))/2,(LN(ImpUp1)-LN(ImpLow1))/3.29)</f>
        <v>0</v>
      </c>
      <c r="L6744">
        <f>_xlfn.BINOM.INV(BinomTrials,_xlfn.GAMMA.INV(Table3[[#This Row],[RV gamma]],GammaShape2,GammaRate2)/BinomTrials,Table3[[#This Row],[RV binom]])</f>
        <v>0</v>
      </c>
      <c r="M6744" s="1">
        <f>Table3[[#This Row],[Risk 2 simulated occurences]]*_xlfn.LOGNORM.INV(Table3[[#This Row],[RV lognorm]],(LN(ImpLow2)+LN(ImpUp2))/2,(LN(ImpUp2)-LN(ImpLow2))/3.29)</f>
        <v>0</v>
      </c>
    </row>
    <row r="6745" spans="7:13">
      <c r="G6745">
        <v>0.86659577110158081</v>
      </c>
      <c r="H6745">
        <v>0.72672509994670986</v>
      </c>
      <c r="I6745">
        <v>0.58685442879183891</v>
      </c>
      <c r="J6745">
        <f>_xlfn.BINOM.INV(BinomTrials,_xlfn.GAMMA.INV(Table3[[#This Row],[RV gamma]],GammaShape1,GammaRate1)/BinomTrials,Table3[[#This Row],[RV binom]])</f>
        <v>1</v>
      </c>
      <c r="K6745" s="1">
        <f>Table3[[#This Row],[Risk 1 Simulated occurences]]*_xlfn.LOGNORM.INV(Table3[[#This Row],[RV lognorm]],(LN(ImpLow1)+LN(ImpUp1))/2,(LN(ImpUp1)-LN(ImpLow1))/3.29)</f>
        <v>36872.738949712984</v>
      </c>
      <c r="L6745">
        <f>_xlfn.BINOM.INV(BinomTrials,_xlfn.GAMMA.INV(Table3[[#This Row],[RV gamma]],GammaShape2,GammaRate2)/BinomTrials,Table3[[#This Row],[RV binom]])</f>
        <v>0</v>
      </c>
      <c r="M6745" s="1">
        <f>Table3[[#This Row],[Risk 2 simulated occurences]]*_xlfn.LOGNORM.INV(Table3[[#This Row],[RV lognorm]],(LN(ImpLow2)+LN(ImpUp2))/2,(LN(ImpUp2)-LN(ImpLow2))/3.29)</f>
        <v>0</v>
      </c>
    </row>
    <row r="6746" spans="7:13">
      <c r="G6746">
        <v>0.87512490426894507</v>
      </c>
      <c r="H6746">
        <v>6.8754804352649856E-2</v>
      </c>
      <c r="I6746">
        <v>0.26238470443635464</v>
      </c>
      <c r="J6746">
        <f>_xlfn.BINOM.INV(BinomTrials,_xlfn.GAMMA.INV(Table3[[#This Row],[RV gamma]],GammaShape1,GammaRate1)/BinomTrials,Table3[[#This Row],[RV binom]])</f>
        <v>0</v>
      </c>
      <c r="K6746" s="1">
        <f>Table3[[#This Row],[Risk 1 Simulated occurences]]*_xlfn.LOGNORM.INV(Table3[[#This Row],[RV lognorm]],(LN(ImpLow1)+LN(ImpUp1))/2,(LN(ImpUp1)-LN(ImpLow1))/3.29)</f>
        <v>0</v>
      </c>
      <c r="L6746">
        <f>_xlfn.BINOM.INV(BinomTrials,_xlfn.GAMMA.INV(Table3[[#This Row],[RV gamma]],GammaShape2,GammaRate2)/BinomTrials,Table3[[#This Row],[RV binom]])</f>
        <v>0</v>
      </c>
      <c r="M6746" s="1">
        <f>Table3[[#This Row],[Risk 2 simulated occurences]]*_xlfn.LOGNORM.INV(Table3[[#This Row],[RV lognorm]],(LN(ImpLow2)+LN(ImpUp2))/2,(LN(ImpUp2)-LN(ImpLow2))/3.29)</f>
        <v>0</v>
      </c>
    </row>
    <row r="6747" spans="7:13">
      <c r="G6747">
        <v>0.22426604815957418</v>
      </c>
      <c r="H6747">
        <v>0.56199675498623247</v>
      </c>
      <c r="I6747">
        <v>0.89972746181289076</v>
      </c>
      <c r="J6747">
        <f>_xlfn.BINOM.INV(BinomTrials,_xlfn.GAMMA.INV(Table3[[#This Row],[RV gamma]],GammaShape1,GammaRate1)/BinomTrials,Table3[[#This Row],[RV binom]])</f>
        <v>0</v>
      </c>
      <c r="K6747" s="1">
        <f>Table3[[#This Row],[Risk 1 Simulated occurences]]*_xlfn.LOGNORM.INV(Table3[[#This Row],[RV lognorm]],(LN(ImpLow1)+LN(ImpUp1))/2,(LN(ImpUp1)-LN(ImpLow1))/3.29)</f>
        <v>0</v>
      </c>
      <c r="L6747">
        <f>_xlfn.BINOM.INV(BinomTrials,_xlfn.GAMMA.INV(Table3[[#This Row],[RV gamma]],GammaShape2,GammaRate2)/BinomTrials,Table3[[#This Row],[RV binom]])</f>
        <v>0</v>
      </c>
      <c r="M6747" s="1">
        <f>Table3[[#This Row],[Risk 2 simulated occurences]]*_xlfn.LOGNORM.INV(Table3[[#This Row],[RV lognorm]],(LN(ImpLow2)+LN(ImpUp2))/2,(LN(ImpUp2)-LN(ImpLow2))/3.29)</f>
        <v>0</v>
      </c>
    </row>
    <row r="6748" spans="7:13">
      <c r="G6748">
        <v>0.23947141796325866</v>
      </c>
      <c r="H6748">
        <v>0.47946105360959707</v>
      </c>
      <c r="I6748">
        <v>0.71945068925593547</v>
      </c>
      <c r="J6748">
        <f>_xlfn.BINOM.INV(BinomTrials,_xlfn.GAMMA.INV(Table3[[#This Row],[RV gamma]],GammaShape1,GammaRate1)/BinomTrials,Table3[[#This Row],[RV binom]])</f>
        <v>0</v>
      </c>
      <c r="K6748" s="1">
        <f>Table3[[#This Row],[Risk 1 Simulated occurences]]*_xlfn.LOGNORM.INV(Table3[[#This Row],[RV lognorm]],(LN(ImpLow1)+LN(ImpUp1))/2,(LN(ImpUp1)-LN(ImpLow1))/3.29)</f>
        <v>0</v>
      </c>
      <c r="L6748">
        <f>_xlfn.BINOM.INV(BinomTrials,_xlfn.GAMMA.INV(Table3[[#This Row],[RV gamma]],GammaShape2,GammaRate2)/BinomTrials,Table3[[#This Row],[RV binom]])</f>
        <v>0</v>
      </c>
      <c r="M6748" s="1">
        <f>Table3[[#This Row],[Risk 2 simulated occurences]]*_xlfn.LOGNORM.INV(Table3[[#This Row],[RV lognorm]],(LN(ImpLow2)+LN(ImpUp2))/2,(LN(ImpUp2)-LN(ImpLow2))/3.29)</f>
        <v>0</v>
      </c>
    </row>
    <row r="6749" spans="7:13">
      <c r="G6749">
        <v>0.79612170848814845</v>
      </c>
      <c r="H6749">
        <v>0.30192801649772005</v>
      </c>
      <c r="I6749">
        <v>0.80773432450729155</v>
      </c>
      <c r="J6749">
        <f>_xlfn.BINOM.INV(BinomTrials,_xlfn.GAMMA.INV(Table3[[#This Row],[RV gamma]],GammaShape1,GammaRate1)/BinomTrials,Table3[[#This Row],[RV binom]])</f>
        <v>0</v>
      </c>
      <c r="K6749" s="1">
        <f>Table3[[#This Row],[Risk 1 Simulated occurences]]*_xlfn.LOGNORM.INV(Table3[[#This Row],[RV lognorm]],(LN(ImpLow1)+LN(ImpUp1))/2,(LN(ImpUp1)-LN(ImpLow1))/3.29)</f>
        <v>0</v>
      </c>
      <c r="L6749">
        <f>_xlfn.BINOM.INV(BinomTrials,_xlfn.GAMMA.INV(Table3[[#This Row],[RV gamma]],GammaShape2,GammaRate2)/BinomTrials,Table3[[#This Row],[RV binom]])</f>
        <v>0</v>
      </c>
      <c r="M6749" s="1">
        <f>Table3[[#This Row],[Risk 2 simulated occurences]]*_xlfn.LOGNORM.INV(Table3[[#This Row],[RV lognorm]],(LN(ImpLow2)+LN(ImpUp2))/2,(LN(ImpUp2)-LN(ImpLow2))/3.29)</f>
        <v>0</v>
      </c>
    </row>
    <row r="6750" spans="7:13">
      <c r="G6750">
        <v>0.41755456031186255</v>
      </c>
      <c r="H6750">
        <v>0.50417327718072258</v>
      </c>
      <c r="I6750">
        <v>0.5907919940495826</v>
      </c>
      <c r="J6750">
        <f>_xlfn.BINOM.INV(BinomTrials,_xlfn.GAMMA.INV(Table3[[#This Row],[RV gamma]],GammaShape1,GammaRate1)/BinomTrials,Table3[[#This Row],[RV binom]])</f>
        <v>0</v>
      </c>
      <c r="K6750" s="1">
        <f>Table3[[#This Row],[Risk 1 Simulated occurences]]*_xlfn.LOGNORM.INV(Table3[[#This Row],[RV lognorm]],(LN(ImpLow1)+LN(ImpUp1))/2,(LN(ImpUp1)-LN(ImpLow1))/3.29)</f>
        <v>0</v>
      </c>
      <c r="L6750">
        <f>_xlfn.BINOM.INV(BinomTrials,_xlfn.GAMMA.INV(Table3[[#This Row],[RV gamma]],GammaShape2,GammaRate2)/BinomTrials,Table3[[#This Row],[RV binom]])</f>
        <v>0</v>
      </c>
      <c r="M6750" s="1">
        <f>Table3[[#This Row],[Risk 2 simulated occurences]]*_xlfn.LOGNORM.INV(Table3[[#This Row],[RV lognorm]],(LN(ImpLow2)+LN(ImpUp2))/2,(LN(ImpUp2)-LN(ImpLow2))/3.29)</f>
        <v>0</v>
      </c>
    </row>
    <row r="6751" spans="7:13">
      <c r="G6751">
        <v>0.83949516147351599</v>
      </c>
      <c r="H6751">
        <v>0.64026957640436921</v>
      </c>
      <c r="I6751">
        <v>0.44104399133522248</v>
      </c>
      <c r="J6751">
        <f>_xlfn.BINOM.INV(BinomTrials,_xlfn.GAMMA.INV(Table3[[#This Row],[RV gamma]],GammaShape1,GammaRate1)/BinomTrials,Table3[[#This Row],[RV binom]])</f>
        <v>1</v>
      </c>
      <c r="K6751" s="1">
        <f>Table3[[#This Row],[Risk 1 Simulated occurences]]*_xlfn.LOGNORM.INV(Table3[[#This Row],[RV lognorm]],(LN(ImpLow1)+LN(ImpUp1))/2,(LN(ImpUp1)-LN(ImpLow1))/3.29)</f>
        <v>28504.738862317841</v>
      </c>
      <c r="L6751">
        <f>_xlfn.BINOM.INV(BinomTrials,_xlfn.GAMMA.INV(Table3[[#This Row],[RV gamma]],GammaShape2,GammaRate2)/BinomTrials,Table3[[#This Row],[RV binom]])</f>
        <v>0</v>
      </c>
      <c r="M6751" s="1">
        <f>Table3[[#This Row],[Risk 2 simulated occurences]]*_xlfn.LOGNORM.INV(Table3[[#This Row],[RV lognorm]],(LN(ImpLow2)+LN(ImpUp2))/2,(LN(ImpUp2)-LN(ImpLow2))/3.29)</f>
        <v>0</v>
      </c>
    </row>
    <row r="6752" spans="7:13">
      <c r="G6752">
        <v>0.3951788853831491</v>
      </c>
      <c r="H6752">
        <v>1.0770628233799073E-2</v>
      </c>
      <c r="I6752">
        <v>0.62636237108444903</v>
      </c>
      <c r="J6752">
        <f>_xlfn.BINOM.INV(BinomTrials,_xlfn.GAMMA.INV(Table3[[#This Row],[RV gamma]],GammaShape1,GammaRate1)/BinomTrials,Table3[[#This Row],[RV binom]])</f>
        <v>0</v>
      </c>
      <c r="K6752" s="1">
        <f>Table3[[#This Row],[Risk 1 Simulated occurences]]*_xlfn.LOGNORM.INV(Table3[[#This Row],[RV lognorm]],(LN(ImpLow1)+LN(ImpUp1))/2,(LN(ImpUp1)-LN(ImpLow1))/3.29)</f>
        <v>0</v>
      </c>
      <c r="L6752">
        <f>_xlfn.BINOM.INV(BinomTrials,_xlfn.GAMMA.INV(Table3[[#This Row],[RV gamma]],GammaShape2,GammaRate2)/BinomTrials,Table3[[#This Row],[RV binom]])</f>
        <v>0</v>
      </c>
      <c r="M6752" s="1">
        <f>Table3[[#This Row],[Risk 2 simulated occurences]]*_xlfn.LOGNORM.INV(Table3[[#This Row],[RV lognorm]],(LN(ImpLow2)+LN(ImpUp2))/2,(LN(ImpUp2)-LN(ImpLow2))/3.29)</f>
        <v>0</v>
      </c>
    </row>
    <row r="6753" spans="7:13">
      <c r="G6753">
        <v>0.77152663458675452</v>
      </c>
      <c r="H6753">
        <v>2.194872546100464E-2</v>
      </c>
      <c r="I6753">
        <v>0.27237081633525473</v>
      </c>
      <c r="J6753">
        <f>_xlfn.BINOM.INV(BinomTrials,_xlfn.GAMMA.INV(Table3[[#This Row],[RV gamma]],GammaShape1,GammaRate1)/BinomTrials,Table3[[#This Row],[RV binom]])</f>
        <v>0</v>
      </c>
      <c r="K6753" s="1">
        <f>Table3[[#This Row],[Risk 1 Simulated occurences]]*_xlfn.LOGNORM.INV(Table3[[#This Row],[RV lognorm]],(LN(ImpLow1)+LN(ImpUp1))/2,(LN(ImpUp1)-LN(ImpLow1))/3.29)</f>
        <v>0</v>
      </c>
      <c r="L6753">
        <f>_xlfn.BINOM.INV(BinomTrials,_xlfn.GAMMA.INV(Table3[[#This Row],[RV gamma]],GammaShape2,GammaRate2)/BinomTrials,Table3[[#This Row],[RV binom]])</f>
        <v>0</v>
      </c>
      <c r="M6753" s="1">
        <f>Table3[[#This Row],[Risk 2 simulated occurences]]*_xlfn.LOGNORM.INV(Table3[[#This Row],[RV lognorm]],(LN(ImpLow2)+LN(ImpUp2))/2,(LN(ImpUp2)-LN(ImpLow2))/3.29)</f>
        <v>0</v>
      </c>
    </row>
    <row r="6754" spans="7:13">
      <c r="G6754">
        <v>4.8147499583730241E-2</v>
      </c>
      <c r="H6754">
        <v>0.89222882310497986</v>
      </c>
      <c r="I6754">
        <v>0.73631014662622951</v>
      </c>
      <c r="J6754">
        <f>_xlfn.BINOM.INV(BinomTrials,_xlfn.GAMMA.INV(Table3[[#This Row],[RV gamma]],GammaShape1,GammaRate1)/BinomTrials,Table3[[#This Row],[RV binom]])</f>
        <v>1</v>
      </c>
      <c r="K6754" s="1">
        <f>Table3[[#This Row],[Risk 1 Simulated occurences]]*_xlfn.LOGNORM.INV(Table3[[#This Row],[RV lognorm]],(LN(ImpLow1)+LN(ImpUp1))/2,(LN(ImpUp1)-LN(ImpLow1))/3.29)</f>
        <v>49215.352476214612</v>
      </c>
      <c r="L6754">
        <f>_xlfn.BINOM.INV(BinomTrials,_xlfn.GAMMA.INV(Table3[[#This Row],[RV gamma]],GammaShape2,GammaRate2)/BinomTrials,Table3[[#This Row],[RV binom]])</f>
        <v>1</v>
      </c>
      <c r="M6754" s="1">
        <f>Table3[[#This Row],[Risk 2 simulated occurences]]*_xlfn.LOGNORM.INV(Table3[[#This Row],[RV lognorm]],(LN(ImpLow2)+LN(ImpUp2))/2,(LN(ImpUp2)-LN(ImpLow2))/3.29)</f>
        <v>4921535.247621472</v>
      </c>
    </row>
    <row r="6755" spans="7:13">
      <c r="G6755">
        <v>0.21502550375416199</v>
      </c>
      <c r="H6755">
        <v>0.68982992539640042</v>
      </c>
      <c r="I6755">
        <v>0.16463434703863894</v>
      </c>
      <c r="J6755">
        <f>_xlfn.BINOM.INV(BinomTrials,_xlfn.GAMMA.INV(Table3[[#This Row],[RV gamma]],GammaShape1,GammaRate1)/BinomTrials,Table3[[#This Row],[RV binom]])</f>
        <v>1</v>
      </c>
      <c r="K6755" s="1">
        <f>Table3[[#This Row],[Risk 1 Simulated occurences]]*_xlfn.LOGNORM.INV(Table3[[#This Row],[RV lognorm]],(LN(ImpLow1)+LN(ImpUp1))/2,(LN(ImpUp1)-LN(ImpLow1))/3.29)</f>
        <v>15976.024048300482</v>
      </c>
      <c r="L6755">
        <f>_xlfn.BINOM.INV(BinomTrials,_xlfn.GAMMA.INV(Table3[[#This Row],[RV gamma]],GammaShape2,GammaRate2)/BinomTrials,Table3[[#This Row],[RV binom]])</f>
        <v>0</v>
      </c>
      <c r="M6755" s="1">
        <f>Table3[[#This Row],[Risk 2 simulated occurences]]*_xlfn.LOGNORM.INV(Table3[[#This Row],[RV lognorm]],(LN(ImpLow2)+LN(ImpUp2))/2,(LN(ImpUp2)-LN(ImpLow2))/3.29)</f>
        <v>0</v>
      </c>
    </row>
    <row r="6756" spans="7:13">
      <c r="G6756">
        <v>0.93364159620070908</v>
      </c>
      <c r="H6756">
        <v>0.97155613730268375</v>
      </c>
      <c r="I6756">
        <v>9.4706784046584176E-3</v>
      </c>
      <c r="J6756">
        <f>_xlfn.BINOM.INV(BinomTrials,_xlfn.GAMMA.INV(Table3[[#This Row],[RV gamma]],GammaShape1,GammaRate1)/BinomTrials,Table3[[#This Row],[RV binom]])</f>
        <v>3</v>
      </c>
      <c r="K6756" s="1">
        <f>Table3[[#This Row],[Risk 1 Simulated occurences]]*_xlfn.LOGNORM.INV(Table3[[#This Row],[RV lognorm]],(LN(ImpLow1)+LN(ImpUp1))/2,(LN(ImpUp1)-LN(ImpLow1))/3.29)</f>
        <v>18358.775667865957</v>
      </c>
      <c r="L6756">
        <f>_xlfn.BINOM.INV(BinomTrials,_xlfn.GAMMA.INV(Table3[[#This Row],[RV gamma]],GammaShape2,GammaRate2)/BinomTrials,Table3[[#This Row],[RV binom]])</f>
        <v>1</v>
      </c>
      <c r="M6756" s="1">
        <f>Table3[[#This Row],[Risk 2 simulated occurences]]*_xlfn.LOGNORM.INV(Table3[[#This Row],[RV lognorm]],(LN(ImpLow2)+LN(ImpUp2))/2,(LN(ImpUp2)-LN(ImpLow2))/3.29)</f>
        <v>611959.18892886443</v>
      </c>
    </row>
    <row r="6757" spans="7:13">
      <c r="G6757">
        <v>0.71430734531688844</v>
      </c>
      <c r="H6757">
        <v>0.94399964620545485</v>
      </c>
      <c r="I6757">
        <v>0.17369194709402133</v>
      </c>
      <c r="J6757">
        <f>_xlfn.BINOM.INV(BinomTrials,_xlfn.GAMMA.INV(Table3[[#This Row],[RV gamma]],GammaShape1,GammaRate1)/BinomTrials,Table3[[#This Row],[RV binom]])</f>
        <v>2</v>
      </c>
      <c r="K6757" s="1">
        <f>Table3[[#This Row],[Risk 1 Simulated occurences]]*_xlfn.LOGNORM.INV(Table3[[#This Row],[RV lognorm]],(LN(ImpLow1)+LN(ImpUp1))/2,(LN(ImpUp1)-LN(ImpLow1))/3.29)</f>
        <v>32765.308259584781</v>
      </c>
      <c r="L6757">
        <f>_xlfn.BINOM.INV(BinomTrials,_xlfn.GAMMA.INV(Table3[[#This Row],[RV gamma]],GammaShape2,GammaRate2)/BinomTrials,Table3[[#This Row],[RV binom]])</f>
        <v>1</v>
      </c>
      <c r="M6757" s="1">
        <f>Table3[[#This Row],[Risk 2 simulated occurences]]*_xlfn.LOGNORM.INV(Table3[[#This Row],[RV lognorm]],(LN(ImpLow2)+LN(ImpUp2))/2,(LN(ImpUp2)-LN(ImpLow2))/3.29)</f>
        <v>1638265.4129792368</v>
      </c>
    </row>
    <row r="6758" spans="7:13">
      <c r="G6758">
        <v>0.36355274094434115</v>
      </c>
      <c r="H6758">
        <v>0.80205377508050468</v>
      </c>
      <c r="I6758">
        <v>0.24055480921666827</v>
      </c>
      <c r="J6758">
        <f>_xlfn.BINOM.INV(BinomTrials,_xlfn.GAMMA.INV(Table3[[#This Row],[RV gamma]],GammaShape1,GammaRate1)/BinomTrials,Table3[[#This Row],[RV binom]])</f>
        <v>1</v>
      </c>
      <c r="K6758" s="1">
        <f>Table3[[#This Row],[Risk 1 Simulated occurences]]*_xlfn.LOGNORM.INV(Table3[[#This Row],[RV lognorm]],(LN(ImpLow1)+LN(ImpUp1))/2,(LN(ImpUp1)-LN(ImpLow1))/3.29)</f>
        <v>19313.477795095161</v>
      </c>
      <c r="L6758">
        <f>_xlfn.BINOM.INV(BinomTrials,_xlfn.GAMMA.INV(Table3[[#This Row],[RV gamma]],GammaShape2,GammaRate2)/BinomTrials,Table3[[#This Row],[RV binom]])</f>
        <v>0</v>
      </c>
      <c r="M6758" s="1">
        <f>Table3[[#This Row],[Risk 2 simulated occurences]]*_xlfn.LOGNORM.INV(Table3[[#This Row],[RV lognorm]],(LN(ImpLow2)+LN(ImpUp2))/2,(LN(ImpUp2)-LN(ImpLow2))/3.29)</f>
        <v>0</v>
      </c>
    </row>
    <row r="6759" spans="7:13">
      <c r="G6759">
        <v>0.23091705154204603</v>
      </c>
      <c r="H6759">
        <v>0.11779777804287048</v>
      </c>
      <c r="I6759">
        <v>4.6785045436949025E-3</v>
      </c>
      <c r="J6759">
        <f>_xlfn.BINOM.INV(BinomTrials,_xlfn.GAMMA.INV(Table3[[#This Row],[RV gamma]],GammaShape1,GammaRate1)/BinomTrials,Table3[[#This Row],[RV binom]])</f>
        <v>0</v>
      </c>
      <c r="K6759" s="1">
        <f>Table3[[#This Row],[Risk 1 Simulated occurences]]*_xlfn.LOGNORM.INV(Table3[[#This Row],[RV lognorm]],(LN(ImpLow1)+LN(ImpUp1))/2,(LN(ImpUp1)-LN(ImpLow1))/3.29)</f>
        <v>0</v>
      </c>
      <c r="L6759">
        <f>_xlfn.BINOM.INV(BinomTrials,_xlfn.GAMMA.INV(Table3[[#This Row],[RV gamma]],GammaShape2,GammaRate2)/BinomTrials,Table3[[#This Row],[RV binom]])</f>
        <v>0</v>
      </c>
      <c r="M6759" s="1">
        <f>Table3[[#This Row],[Risk 2 simulated occurences]]*_xlfn.LOGNORM.INV(Table3[[#This Row],[RV lognorm]],(LN(ImpLow2)+LN(ImpUp2))/2,(LN(ImpUp2)-LN(ImpLow2))/3.29)</f>
        <v>0</v>
      </c>
    </row>
    <row r="6760" spans="7:13">
      <c r="G6760">
        <v>2.2885267167764376E-2</v>
      </c>
      <c r="H6760">
        <v>0.82725556652399501</v>
      </c>
      <c r="I6760">
        <v>0.63162586588022573</v>
      </c>
      <c r="J6760">
        <f>_xlfn.BINOM.INV(BinomTrials,_xlfn.GAMMA.INV(Table3[[#This Row],[RV gamma]],GammaShape1,GammaRate1)/BinomTrials,Table3[[#This Row],[RV binom]])</f>
        <v>1</v>
      </c>
      <c r="K6760" s="1">
        <f>Table3[[#This Row],[Risk 1 Simulated occurences]]*_xlfn.LOGNORM.INV(Table3[[#This Row],[RV lognorm]],(LN(ImpLow1)+LN(ImpUp1))/2,(LN(ImpUp1)-LN(ImpLow1))/3.29)</f>
        <v>40010.785390887082</v>
      </c>
      <c r="L6760">
        <f>_xlfn.BINOM.INV(BinomTrials,_xlfn.GAMMA.INV(Table3[[#This Row],[RV gamma]],GammaShape2,GammaRate2)/BinomTrials,Table3[[#This Row],[RV binom]])</f>
        <v>0</v>
      </c>
      <c r="M6760" s="1">
        <f>Table3[[#This Row],[Risk 2 simulated occurences]]*_xlfn.LOGNORM.INV(Table3[[#This Row],[RV lognorm]],(LN(ImpLow2)+LN(ImpUp2))/2,(LN(ImpUp2)-LN(ImpLow2))/3.29)</f>
        <v>0</v>
      </c>
    </row>
    <row r="6761" spans="7:13">
      <c r="G6761">
        <v>0.63268528861584383</v>
      </c>
      <c r="H6761">
        <v>0.68430656878478202</v>
      </c>
      <c r="I6761">
        <v>0.7359278489537201</v>
      </c>
      <c r="J6761">
        <f>_xlfn.BINOM.INV(BinomTrials,_xlfn.GAMMA.INV(Table3[[#This Row],[RV gamma]],GammaShape1,GammaRate1)/BinomTrials,Table3[[#This Row],[RV binom]])</f>
        <v>1</v>
      </c>
      <c r="K6761" s="1">
        <f>Table3[[#This Row],[Risk 1 Simulated occurences]]*_xlfn.LOGNORM.INV(Table3[[#This Row],[RV lognorm]],(LN(ImpLow1)+LN(ImpUp1))/2,(LN(ImpUp1)-LN(ImpLow1))/3.29)</f>
        <v>49175.079787831695</v>
      </c>
      <c r="L6761">
        <f>_xlfn.BINOM.INV(BinomTrials,_xlfn.GAMMA.INV(Table3[[#This Row],[RV gamma]],GammaShape2,GammaRate2)/BinomTrials,Table3[[#This Row],[RV binom]])</f>
        <v>0</v>
      </c>
      <c r="M6761" s="1">
        <f>Table3[[#This Row],[Risk 2 simulated occurences]]*_xlfn.LOGNORM.INV(Table3[[#This Row],[RV lognorm]],(LN(ImpLow2)+LN(ImpUp2))/2,(LN(ImpUp2)-LN(ImpLow2))/3.29)</f>
        <v>0</v>
      </c>
    </row>
    <row r="6762" spans="7:13">
      <c r="G6762">
        <v>0.54164576648811147</v>
      </c>
      <c r="H6762">
        <v>0.14050156583101561</v>
      </c>
      <c r="I6762">
        <v>0.73935736517391981</v>
      </c>
      <c r="J6762">
        <f>_xlfn.BINOM.INV(BinomTrials,_xlfn.GAMMA.INV(Table3[[#This Row],[RV gamma]],GammaShape1,GammaRate1)/BinomTrials,Table3[[#This Row],[RV binom]])</f>
        <v>0</v>
      </c>
      <c r="K6762" s="1">
        <f>Table3[[#This Row],[Risk 1 Simulated occurences]]*_xlfn.LOGNORM.INV(Table3[[#This Row],[RV lognorm]],(LN(ImpLow1)+LN(ImpUp1))/2,(LN(ImpUp1)-LN(ImpLow1))/3.29)</f>
        <v>0</v>
      </c>
      <c r="L6762">
        <f>_xlfn.BINOM.INV(BinomTrials,_xlfn.GAMMA.INV(Table3[[#This Row],[RV gamma]],GammaShape2,GammaRate2)/BinomTrials,Table3[[#This Row],[RV binom]])</f>
        <v>0</v>
      </c>
      <c r="M6762" s="1">
        <f>Table3[[#This Row],[Risk 2 simulated occurences]]*_xlfn.LOGNORM.INV(Table3[[#This Row],[RV lognorm]],(LN(ImpLow2)+LN(ImpUp2))/2,(LN(ImpUp2)-LN(ImpLow2))/3.29)</f>
        <v>0</v>
      </c>
    </row>
    <row r="6763" spans="7:13">
      <c r="G6763">
        <v>0.44039736568946269</v>
      </c>
      <c r="H6763">
        <v>0.40981692187945218</v>
      </c>
      <c r="I6763">
        <v>0.37923647806944161</v>
      </c>
      <c r="J6763">
        <f>_xlfn.BINOM.INV(BinomTrials,_xlfn.GAMMA.INV(Table3[[#This Row],[RV gamma]],GammaShape1,GammaRate1)/BinomTrials,Table3[[#This Row],[RV binom]])</f>
        <v>0</v>
      </c>
      <c r="K6763" s="1">
        <f>Table3[[#This Row],[Risk 1 Simulated occurences]]*_xlfn.LOGNORM.INV(Table3[[#This Row],[RV lognorm]],(LN(ImpLow1)+LN(ImpUp1))/2,(LN(ImpUp1)-LN(ImpLow1))/3.29)</f>
        <v>0</v>
      </c>
      <c r="L6763">
        <f>_xlfn.BINOM.INV(BinomTrials,_xlfn.GAMMA.INV(Table3[[#This Row],[RV gamma]],GammaShape2,GammaRate2)/BinomTrials,Table3[[#This Row],[RV binom]])</f>
        <v>0</v>
      </c>
      <c r="M6763" s="1">
        <f>Table3[[#This Row],[Risk 2 simulated occurences]]*_xlfn.LOGNORM.INV(Table3[[#This Row],[RV lognorm]],(LN(ImpLow2)+LN(ImpUp2))/2,(LN(ImpUp2)-LN(ImpLow2))/3.29)</f>
        <v>0</v>
      </c>
    </row>
    <row r="6764" spans="7:13">
      <c r="G6764">
        <v>0.75852514279937611</v>
      </c>
      <c r="H6764">
        <v>0.79300602795230501</v>
      </c>
      <c r="I6764">
        <v>0.82748691310523403</v>
      </c>
      <c r="J6764">
        <f>_xlfn.BINOM.INV(BinomTrials,_xlfn.GAMMA.INV(Table3[[#This Row],[RV gamma]],GammaShape1,GammaRate1)/BinomTrials,Table3[[#This Row],[RV binom]])</f>
        <v>1</v>
      </c>
      <c r="K6764" s="1">
        <f>Table3[[#This Row],[Risk 1 Simulated occurences]]*_xlfn.LOGNORM.INV(Table3[[#This Row],[RV lognorm]],(LN(ImpLow1)+LN(ImpUp1))/2,(LN(ImpUp1)-LN(ImpLow1))/3.29)</f>
        <v>61237.216414552109</v>
      </c>
      <c r="L6764">
        <f>_xlfn.BINOM.INV(BinomTrials,_xlfn.GAMMA.INV(Table3[[#This Row],[RV gamma]],GammaShape2,GammaRate2)/BinomTrials,Table3[[#This Row],[RV binom]])</f>
        <v>0</v>
      </c>
      <c r="M6764" s="1">
        <f>Table3[[#This Row],[Risk 2 simulated occurences]]*_xlfn.LOGNORM.INV(Table3[[#This Row],[RV lognorm]],(LN(ImpLow2)+LN(ImpUp2))/2,(LN(ImpUp2)-LN(ImpLow2))/3.29)</f>
        <v>0</v>
      </c>
    </row>
    <row r="6765" spans="7:13">
      <c r="G6765">
        <v>0.53207502911429616</v>
      </c>
      <c r="H6765">
        <v>5.2311794391047113E-2</v>
      </c>
      <c r="I6765">
        <v>0.57254855966779805</v>
      </c>
      <c r="J6765">
        <f>_xlfn.BINOM.INV(BinomTrials,_xlfn.GAMMA.INV(Table3[[#This Row],[RV gamma]],GammaShape1,GammaRate1)/BinomTrials,Table3[[#This Row],[RV binom]])</f>
        <v>0</v>
      </c>
      <c r="K6765" s="1">
        <f>Table3[[#This Row],[Risk 1 Simulated occurences]]*_xlfn.LOGNORM.INV(Table3[[#This Row],[RV lognorm]],(LN(ImpLow1)+LN(ImpUp1))/2,(LN(ImpUp1)-LN(ImpLow1))/3.29)</f>
        <v>0</v>
      </c>
      <c r="L6765">
        <f>_xlfn.BINOM.INV(BinomTrials,_xlfn.GAMMA.INV(Table3[[#This Row],[RV gamma]],GammaShape2,GammaRate2)/BinomTrials,Table3[[#This Row],[RV binom]])</f>
        <v>0</v>
      </c>
      <c r="M6765" s="1">
        <f>Table3[[#This Row],[Risk 2 simulated occurences]]*_xlfn.LOGNORM.INV(Table3[[#This Row],[RV lognorm]],(LN(ImpLow2)+LN(ImpUp2))/2,(LN(ImpUp2)-LN(ImpLow2))/3.29)</f>
        <v>0</v>
      </c>
    </row>
    <row r="6766" spans="7:13">
      <c r="G6766">
        <v>0.58501432397636322</v>
      </c>
      <c r="H6766">
        <v>0.20432833032884093</v>
      </c>
      <c r="I6766">
        <v>0.82364233668131859</v>
      </c>
      <c r="J6766">
        <f>_xlfn.BINOM.INV(BinomTrials,_xlfn.GAMMA.INV(Table3[[#This Row],[RV gamma]],GammaShape1,GammaRate1)/BinomTrials,Table3[[#This Row],[RV binom]])</f>
        <v>0</v>
      </c>
      <c r="K6766" s="1">
        <f>Table3[[#This Row],[Risk 1 Simulated occurences]]*_xlfn.LOGNORM.INV(Table3[[#This Row],[RV lognorm]],(LN(ImpLow1)+LN(ImpUp1))/2,(LN(ImpUp1)-LN(ImpLow1))/3.29)</f>
        <v>0</v>
      </c>
      <c r="L6766">
        <f>_xlfn.BINOM.INV(BinomTrials,_xlfn.GAMMA.INV(Table3[[#This Row],[RV gamma]],GammaShape2,GammaRate2)/BinomTrials,Table3[[#This Row],[RV binom]])</f>
        <v>0</v>
      </c>
      <c r="M6766" s="1">
        <f>Table3[[#This Row],[Risk 2 simulated occurences]]*_xlfn.LOGNORM.INV(Table3[[#This Row],[RV lognorm]],(LN(ImpLow2)+LN(ImpUp2))/2,(LN(ImpUp2)-LN(ImpLow2))/3.29)</f>
        <v>0</v>
      </c>
    </row>
    <row r="6767" spans="7:13">
      <c r="G6767">
        <v>0.3357430707364078</v>
      </c>
      <c r="H6767">
        <v>0.14624783682927855</v>
      </c>
      <c r="I6767">
        <v>0.95675260292214925</v>
      </c>
      <c r="J6767">
        <f>_xlfn.BINOM.INV(BinomTrials,_xlfn.GAMMA.INV(Table3[[#This Row],[RV gamma]],GammaShape1,GammaRate1)/BinomTrials,Table3[[#This Row],[RV binom]])</f>
        <v>0</v>
      </c>
      <c r="K6767" s="1">
        <f>Table3[[#This Row],[Risk 1 Simulated occurences]]*_xlfn.LOGNORM.INV(Table3[[#This Row],[RV lognorm]],(LN(ImpLow1)+LN(ImpUp1))/2,(LN(ImpUp1)-LN(ImpLow1))/3.29)</f>
        <v>0</v>
      </c>
      <c r="L6767">
        <f>_xlfn.BINOM.INV(BinomTrials,_xlfn.GAMMA.INV(Table3[[#This Row],[RV gamma]],GammaShape2,GammaRate2)/BinomTrials,Table3[[#This Row],[RV binom]])</f>
        <v>0</v>
      </c>
      <c r="M6767" s="1">
        <f>Table3[[#This Row],[Risk 2 simulated occurences]]*_xlfn.LOGNORM.INV(Table3[[#This Row],[RV lognorm]],(LN(ImpLow2)+LN(ImpUp2))/2,(LN(ImpUp2)-LN(ImpLow2))/3.29)</f>
        <v>0</v>
      </c>
    </row>
    <row r="6768" spans="7:13">
      <c r="G6768">
        <v>0.83378986680591005</v>
      </c>
      <c r="H6768">
        <v>0.98739358968445734</v>
      </c>
      <c r="I6768">
        <v>0.14099731256300457</v>
      </c>
      <c r="J6768">
        <f>_xlfn.BINOM.INV(BinomTrials,_xlfn.GAMMA.INV(Table3[[#This Row],[RV gamma]],GammaShape1,GammaRate1)/BinomTrials,Table3[[#This Row],[RV binom]])</f>
        <v>3</v>
      </c>
      <c r="K6768" s="1">
        <f>Table3[[#This Row],[Risk 1 Simulated occurences]]*_xlfn.LOGNORM.INV(Table3[[#This Row],[RV lognorm]],(LN(ImpLow1)+LN(ImpUp1))/2,(LN(ImpUp1)-LN(ImpLow1))/3.29)</f>
        <v>44680.2263944355</v>
      </c>
      <c r="L6768">
        <f>_xlfn.BINOM.INV(BinomTrials,_xlfn.GAMMA.INV(Table3[[#This Row],[RV gamma]],GammaShape2,GammaRate2)/BinomTrials,Table3[[#This Row],[RV binom]])</f>
        <v>2</v>
      </c>
      <c r="M6768" s="1">
        <f>Table3[[#This Row],[Risk 2 simulated occurences]]*_xlfn.LOGNORM.INV(Table3[[#This Row],[RV lognorm]],(LN(ImpLow2)+LN(ImpUp2))/2,(LN(ImpUp2)-LN(ImpLow2))/3.29)</f>
        <v>2978681.7596290344</v>
      </c>
    </row>
    <row r="6769" spans="7:13">
      <c r="G6769">
        <v>0.50629140693055996</v>
      </c>
      <c r="H6769">
        <v>0.12406182667429644</v>
      </c>
      <c r="I6769">
        <v>0.74183224641803291</v>
      </c>
      <c r="J6769">
        <f>_xlfn.BINOM.INV(BinomTrials,_xlfn.GAMMA.INV(Table3[[#This Row],[RV gamma]],GammaShape1,GammaRate1)/BinomTrials,Table3[[#This Row],[RV binom]])</f>
        <v>0</v>
      </c>
      <c r="K6769" s="1">
        <f>Table3[[#This Row],[Risk 1 Simulated occurences]]*_xlfn.LOGNORM.INV(Table3[[#This Row],[RV lognorm]],(LN(ImpLow1)+LN(ImpUp1))/2,(LN(ImpUp1)-LN(ImpLow1))/3.29)</f>
        <v>0</v>
      </c>
      <c r="L6769">
        <f>_xlfn.BINOM.INV(BinomTrials,_xlfn.GAMMA.INV(Table3[[#This Row],[RV gamma]],GammaShape2,GammaRate2)/BinomTrials,Table3[[#This Row],[RV binom]])</f>
        <v>0</v>
      </c>
      <c r="M6769" s="1">
        <f>Table3[[#This Row],[Risk 2 simulated occurences]]*_xlfn.LOGNORM.INV(Table3[[#This Row],[RV lognorm]],(LN(ImpLow2)+LN(ImpUp2))/2,(LN(ImpUp2)-LN(ImpLow2))/3.29)</f>
        <v>0</v>
      </c>
    </row>
    <row r="6770" spans="7:13">
      <c r="G6770">
        <v>0.2396762819214148</v>
      </c>
      <c r="H6770">
        <v>0.10712091490026605</v>
      </c>
      <c r="I6770">
        <v>0.97456554787911731</v>
      </c>
      <c r="J6770">
        <f>_xlfn.BINOM.INV(BinomTrials,_xlfn.GAMMA.INV(Table3[[#This Row],[RV gamma]],GammaShape1,GammaRate1)/BinomTrials,Table3[[#This Row],[RV binom]])</f>
        <v>0</v>
      </c>
      <c r="K6770" s="1">
        <f>Table3[[#This Row],[Risk 1 Simulated occurences]]*_xlfn.LOGNORM.INV(Table3[[#This Row],[RV lognorm]],(LN(ImpLow1)+LN(ImpUp1))/2,(LN(ImpUp1)-LN(ImpLow1))/3.29)</f>
        <v>0</v>
      </c>
      <c r="L6770">
        <f>_xlfn.BINOM.INV(BinomTrials,_xlfn.GAMMA.INV(Table3[[#This Row],[RV gamma]],GammaShape2,GammaRate2)/BinomTrials,Table3[[#This Row],[RV binom]])</f>
        <v>0</v>
      </c>
      <c r="M6770" s="1">
        <f>Table3[[#This Row],[Risk 2 simulated occurences]]*_xlfn.LOGNORM.INV(Table3[[#This Row],[RV lognorm]],(LN(ImpLow2)+LN(ImpUp2))/2,(LN(ImpUp2)-LN(ImpLow2))/3.29)</f>
        <v>0</v>
      </c>
    </row>
    <row r="6771" spans="7:13">
      <c r="G6771">
        <v>0.23927025321837062</v>
      </c>
      <c r="H6771">
        <v>0.38121672877167201</v>
      </c>
      <c r="I6771">
        <v>0.52316320432497343</v>
      </c>
      <c r="J6771">
        <f>_xlfn.BINOM.INV(BinomTrials,_xlfn.GAMMA.INV(Table3[[#This Row],[RV gamma]],GammaShape1,GammaRate1)/BinomTrials,Table3[[#This Row],[RV binom]])</f>
        <v>0</v>
      </c>
      <c r="K6771" s="1">
        <f>Table3[[#This Row],[Risk 1 Simulated occurences]]*_xlfn.LOGNORM.INV(Table3[[#This Row],[RV lognorm]],(LN(ImpLow1)+LN(ImpUp1))/2,(LN(ImpUp1)-LN(ImpLow1))/3.29)</f>
        <v>0</v>
      </c>
      <c r="L6771">
        <f>_xlfn.BINOM.INV(BinomTrials,_xlfn.GAMMA.INV(Table3[[#This Row],[RV gamma]],GammaShape2,GammaRate2)/BinomTrials,Table3[[#This Row],[RV binom]])</f>
        <v>0</v>
      </c>
      <c r="M6771" s="1">
        <f>Table3[[#This Row],[Risk 2 simulated occurences]]*_xlfn.LOGNORM.INV(Table3[[#This Row],[RV lognorm]],(LN(ImpLow2)+LN(ImpUp2))/2,(LN(ImpUp2)-LN(ImpLow2))/3.29)</f>
        <v>0</v>
      </c>
    </row>
    <row r="6772" spans="7:13">
      <c r="G6772">
        <v>0.41514584115480346</v>
      </c>
      <c r="H6772">
        <v>0.10956046549117214</v>
      </c>
      <c r="I6772">
        <v>0.80397508982754085</v>
      </c>
      <c r="J6772">
        <f>_xlfn.BINOM.INV(BinomTrials,_xlfn.GAMMA.INV(Table3[[#This Row],[RV gamma]],GammaShape1,GammaRate1)/BinomTrials,Table3[[#This Row],[RV binom]])</f>
        <v>0</v>
      </c>
      <c r="K6772" s="1">
        <f>Table3[[#This Row],[Risk 1 Simulated occurences]]*_xlfn.LOGNORM.INV(Table3[[#This Row],[RV lognorm]],(LN(ImpLow1)+LN(ImpUp1))/2,(LN(ImpUp1)-LN(ImpLow1))/3.29)</f>
        <v>0</v>
      </c>
      <c r="L6772">
        <f>_xlfn.BINOM.INV(BinomTrials,_xlfn.GAMMA.INV(Table3[[#This Row],[RV gamma]],GammaShape2,GammaRate2)/BinomTrials,Table3[[#This Row],[RV binom]])</f>
        <v>0</v>
      </c>
      <c r="M6772" s="1">
        <f>Table3[[#This Row],[Risk 2 simulated occurences]]*_xlfn.LOGNORM.INV(Table3[[#This Row],[RV lognorm]],(LN(ImpLow2)+LN(ImpUp2))/2,(LN(ImpUp2)-LN(ImpLow2))/3.29)</f>
        <v>0</v>
      </c>
    </row>
    <row r="6773" spans="7:13">
      <c r="G6773">
        <v>0.35615228878154992</v>
      </c>
      <c r="H6773">
        <v>0.38274351013020774</v>
      </c>
      <c r="I6773">
        <v>0.40933473147886562</v>
      </c>
      <c r="J6773">
        <f>_xlfn.BINOM.INV(BinomTrials,_xlfn.GAMMA.INV(Table3[[#This Row],[RV gamma]],GammaShape1,GammaRate1)/BinomTrials,Table3[[#This Row],[RV binom]])</f>
        <v>0</v>
      </c>
      <c r="K6773" s="1">
        <f>Table3[[#This Row],[Risk 1 Simulated occurences]]*_xlfn.LOGNORM.INV(Table3[[#This Row],[RV lognorm]],(LN(ImpLow1)+LN(ImpUp1))/2,(LN(ImpUp1)-LN(ImpLow1))/3.29)</f>
        <v>0</v>
      </c>
      <c r="L6773">
        <f>_xlfn.BINOM.INV(BinomTrials,_xlfn.GAMMA.INV(Table3[[#This Row],[RV gamma]],GammaShape2,GammaRate2)/BinomTrials,Table3[[#This Row],[RV binom]])</f>
        <v>0</v>
      </c>
      <c r="M6773" s="1">
        <f>Table3[[#This Row],[Risk 2 simulated occurences]]*_xlfn.LOGNORM.INV(Table3[[#This Row],[RV lognorm]],(LN(ImpLow2)+LN(ImpUp2))/2,(LN(ImpUp2)-LN(ImpLow2))/3.29)</f>
        <v>0</v>
      </c>
    </row>
    <row r="6774" spans="7:13">
      <c r="G6774">
        <v>0.85151755150943875</v>
      </c>
      <c r="H6774">
        <v>0.77017475840178073</v>
      </c>
      <c r="I6774">
        <v>0.68883196529412272</v>
      </c>
      <c r="J6774">
        <f>_xlfn.BINOM.INV(BinomTrials,_xlfn.GAMMA.INV(Table3[[#This Row],[RV gamma]],GammaShape1,GammaRate1)/BinomTrials,Table3[[#This Row],[RV binom]])</f>
        <v>1</v>
      </c>
      <c r="K6774" s="1">
        <f>Table3[[#This Row],[Risk 1 Simulated occurences]]*_xlfn.LOGNORM.INV(Table3[[#This Row],[RV lognorm]],(LN(ImpLow1)+LN(ImpUp1))/2,(LN(ImpUp1)-LN(ImpLow1))/3.29)</f>
        <v>44638.427521399404</v>
      </c>
      <c r="L6774">
        <f>_xlfn.BINOM.INV(BinomTrials,_xlfn.GAMMA.INV(Table3[[#This Row],[RV gamma]],GammaShape2,GammaRate2)/BinomTrials,Table3[[#This Row],[RV binom]])</f>
        <v>0</v>
      </c>
      <c r="M6774" s="1">
        <f>Table3[[#This Row],[Risk 2 simulated occurences]]*_xlfn.LOGNORM.INV(Table3[[#This Row],[RV lognorm]],(LN(ImpLow2)+LN(ImpUp2))/2,(LN(ImpUp2)-LN(ImpLow2))/3.29)</f>
        <v>0</v>
      </c>
    </row>
    <row r="6775" spans="7:13">
      <c r="G6775">
        <v>0.45548821913799653</v>
      </c>
      <c r="H6775">
        <v>0.32716445872893762</v>
      </c>
      <c r="I6775">
        <v>0.19884069831987874</v>
      </c>
      <c r="J6775">
        <f>_xlfn.BINOM.INV(BinomTrials,_xlfn.GAMMA.INV(Table3[[#This Row],[RV gamma]],GammaShape1,GammaRate1)/BinomTrials,Table3[[#This Row],[RV binom]])</f>
        <v>0</v>
      </c>
      <c r="K6775" s="1">
        <f>Table3[[#This Row],[Risk 1 Simulated occurences]]*_xlfn.LOGNORM.INV(Table3[[#This Row],[RV lognorm]],(LN(ImpLow1)+LN(ImpUp1))/2,(LN(ImpUp1)-LN(ImpLow1))/3.29)</f>
        <v>0</v>
      </c>
      <c r="L6775">
        <f>_xlfn.BINOM.INV(BinomTrials,_xlfn.GAMMA.INV(Table3[[#This Row],[RV gamma]],GammaShape2,GammaRate2)/BinomTrials,Table3[[#This Row],[RV binom]])</f>
        <v>0</v>
      </c>
      <c r="M6775" s="1">
        <f>Table3[[#This Row],[Risk 2 simulated occurences]]*_xlfn.LOGNORM.INV(Table3[[#This Row],[RV lognorm]],(LN(ImpLow2)+LN(ImpUp2))/2,(LN(ImpUp2)-LN(ImpLow2))/3.29)</f>
        <v>0</v>
      </c>
    </row>
    <row r="6776" spans="7:13">
      <c r="G6776">
        <v>0.39049905230780085</v>
      </c>
      <c r="H6776">
        <v>0.65305785725501264</v>
      </c>
      <c r="I6776">
        <v>0.91561666220222448</v>
      </c>
      <c r="J6776">
        <f>_xlfn.BINOM.INV(BinomTrials,_xlfn.GAMMA.INV(Table3[[#This Row],[RV gamma]],GammaShape1,GammaRate1)/BinomTrials,Table3[[#This Row],[RV binom]])</f>
        <v>1</v>
      </c>
      <c r="K6776" s="1">
        <f>Table3[[#This Row],[Risk 1 Simulated occurences]]*_xlfn.LOGNORM.INV(Table3[[#This Row],[RV lognorm]],(LN(ImpLow1)+LN(ImpUp1))/2,(LN(ImpUp1)-LN(ImpLow1))/3.29)</f>
        <v>82849.719790424962</v>
      </c>
      <c r="L6776">
        <f>_xlfn.BINOM.INV(BinomTrials,_xlfn.GAMMA.INV(Table3[[#This Row],[RV gamma]],GammaShape2,GammaRate2)/BinomTrials,Table3[[#This Row],[RV binom]])</f>
        <v>0</v>
      </c>
      <c r="M6776" s="1">
        <f>Table3[[#This Row],[Risk 2 simulated occurences]]*_xlfn.LOGNORM.INV(Table3[[#This Row],[RV lognorm]],(LN(ImpLow2)+LN(ImpUp2))/2,(LN(ImpUp2)-LN(ImpLow2))/3.29)</f>
        <v>0</v>
      </c>
    </row>
    <row r="6777" spans="7:13">
      <c r="G6777">
        <v>0.11757213720938756</v>
      </c>
      <c r="H6777">
        <v>0.94340688499780689</v>
      </c>
      <c r="I6777">
        <v>0.76924163278622626</v>
      </c>
      <c r="J6777">
        <f>_xlfn.BINOM.INV(BinomTrials,_xlfn.GAMMA.INV(Table3[[#This Row],[RV gamma]],GammaShape1,GammaRate1)/BinomTrials,Table3[[#This Row],[RV binom]])</f>
        <v>2</v>
      </c>
      <c r="K6777" s="1">
        <f>Table3[[#This Row],[Risk 1 Simulated occurences]]*_xlfn.LOGNORM.INV(Table3[[#This Row],[RV lognorm]],(LN(ImpLow1)+LN(ImpUp1))/2,(LN(ImpUp1)-LN(ImpLow1))/3.29)</f>
        <v>105887.59396337898</v>
      </c>
      <c r="L6777">
        <f>_xlfn.BINOM.INV(BinomTrials,_xlfn.GAMMA.INV(Table3[[#This Row],[RV gamma]],GammaShape2,GammaRate2)/BinomTrials,Table3[[#This Row],[RV binom]])</f>
        <v>1</v>
      </c>
      <c r="M6777" s="1">
        <f>Table3[[#This Row],[Risk 2 simulated occurences]]*_xlfn.LOGNORM.INV(Table3[[#This Row],[RV lognorm]],(LN(ImpLow2)+LN(ImpUp2))/2,(LN(ImpUp2)-LN(ImpLow2))/3.29)</f>
        <v>5294379.6981689604</v>
      </c>
    </row>
    <row r="6778" spans="7:13">
      <c r="G6778">
        <v>3.4910078176721038E-2</v>
      </c>
      <c r="H6778">
        <v>0.83951615814097047</v>
      </c>
      <c r="I6778">
        <v>0.64412223810521985</v>
      </c>
      <c r="J6778">
        <f>_xlfn.BINOM.INV(BinomTrials,_xlfn.GAMMA.INV(Table3[[#This Row],[RV gamma]],GammaShape1,GammaRate1)/BinomTrials,Table3[[#This Row],[RV binom]])</f>
        <v>1</v>
      </c>
      <c r="K6778" s="1">
        <f>Table3[[#This Row],[Risk 1 Simulated occurences]]*_xlfn.LOGNORM.INV(Table3[[#This Row],[RV lognorm]],(LN(ImpLow1)+LN(ImpUp1))/2,(LN(ImpUp1)-LN(ImpLow1))/3.29)</f>
        <v>40955.275018230655</v>
      </c>
      <c r="L6778">
        <f>_xlfn.BINOM.INV(BinomTrials,_xlfn.GAMMA.INV(Table3[[#This Row],[RV gamma]],GammaShape2,GammaRate2)/BinomTrials,Table3[[#This Row],[RV binom]])</f>
        <v>0</v>
      </c>
      <c r="M6778" s="1">
        <f>Table3[[#This Row],[Risk 2 simulated occurences]]*_xlfn.LOGNORM.INV(Table3[[#This Row],[RV lognorm]],(LN(ImpLow2)+LN(ImpUp2))/2,(LN(ImpUp2)-LN(ImpLow2))/3.29)</f>
        <v>0</v>
      </c>
    </row>
    <row r="6779" spans="7:13">
      <c r="G6779">
        <v>0.73368391615044504</v>
      </c>
      <c r="H6779">
        <v>0.74806987529064983</v>
      </c>
      <c r="I6779">
        <v>0.76245583443085474</v>
      </c>
      <c r="J6779">
        <f>_xlfn.BINOM.INV(BinomTrials,_xlfn.GAMMA.INV(Table3[[#This Row],[RV gamma]],GammaShape1,GammaRate1)/BinomTrials,Table3[[#This Row],[RV binom]])</f>
        <v>1</v>
      </c>
      <c r="K6779" s="1">
        <f>Table3[[#This Row],[Risk 1 Simulated occurences]]*_xlfn.LOGNORM.INV(Table3[[#This Row],[RV lognorm]],(LN(ImpLow1)+LN(ImpUp1))/2,(LN(ImpUp1)-LN(ImpLow1))/3.29)</f>
        <v>52130.216971152375</v>
      </c>
      <c r="L6779">
        <f>_xlfn.BINOM.INV(BinomTrials,_xlfn.GAMMA.INV(Table3[[#This Row],[RV gamma]],GammaShape2,GammaRate2)/BinomTrials,Table3[[#This Row],[RV binom]])</f>
        <v>0</v>
      </c>
      <c r="M6779" s="1">
        <f>Table3[[#This Row],[Risk 2 simulated occurences]]*_xlfn.LOGNORM.INV(Table3[[#This Row],[RV lognorm]],(LN(ImpLow2)+LN(ImpUp2))/2,(LN(ImpUp2)-LN(ImpLow2))/3.29)</f>
        <v>0</v>
      </c>
    </row>
    <row r="6780" spans="7:13">
      <c r="G6780">
        <v>2.5578740530451172E-2</v>
      </c>
      <c r="H6780">
        <v>0.8103940099526169</v>
      </c>
      <c r="I6780">
        <v>0.59520927937478263</v>
      </c>
      <c r="J6780">
        <f>_xlfn.BINOM.INV(BinomTrials,_xlfn.GAMMA.INV(Table3[[#This Row],[RV gamma]],GammaShape1,GammaRate1)/BinomTrials,Table3[[#This Row],[RV binom]])</f>
        <v>1</v>
      </c>
      <c r="K6780" s="1">
        <f>Table3[[#This Row],[Risk 1 Simulated occurences]]*_xlfn.LOGNORM.INV(Table3[[#This Row],[RV lognorm]],(LN(ImpLow1)+LN(ImpUp1))/2,(LN(ImpUp1)-LN(ImpLow1))/3.29)</f>
        <v>37431.907231921417</v>
      </c>
      <c r="L6780">
        <f>_xlfn.BINOM.INV(BinomTrials,_xlfn.GAMMA.INV(Table3[[#This Row],[RV gamma]],GammaShape2,GammaRate2)/BinomTrials,Table3[[#This Row],[RV binom]])</f>
        <v>0</v>
      </c>
      <c r="M6780" s="1">
        <f>Table3[[#This Row],[Risk 2 simulated occurences]]*_xlfn.LOGNORM.INV(Table3[[#This Row],[RV lognorm]],(LN(ImpLow2)+LN(ImpUp2))/2,(LN(ImpUp2)-LN(ImpLow2))/3.29)</f>
        <v>0</v>
      </c>
    </row>
    <row r="6781" spans="7:13">
      <c r="G6781">
        <v>0.90189209529286818</v>
      </c>
      <c r="H6781">
        <v>0.29212527363194396</v>
      </c>
      <c r="I6781">
        <v>0.68235845197101985</v>
      </c>
      <c r="J6781">
        <f>_xlfn.BINOM.INV(BinomTrials,_xlfn.GAMMA.INV(Table3[[#This Row],[RV gamma]],GammaShape1,GammaRate1)/BinomTrials,Table3[[#This Row],[RV binom]])</f>
        <v>0</v>
      </c>
      <c r="K6781" s="1">
        <f>Table3[[#This Row],[Risk 1 Simulated occurences]]*_xlfn.LOGNORM.INV(Table3[[#This Row],[RV lognorm]],(LN(ImpLow1)+LN(ImpUp1))/2,(LN(ImpUp1)-LN(ImpLow1))/3.29)</f>
        <v>0</v>
      </c>
      <c r="L6781">
        <f>_xlfn.BINOM.INV(BinomTrials,_xlfn.GAMMA.INV(Table3[[#This Row],[RV gamma]],GammaShape2,GammaRate2)/BinomTrials,Table3[[#This Row],[RV binom]])</f>
        <v>0</v>
      </c>
      <c r="M6781" s="1">
        <f>Table3[[#This Row],[Risk 2 simulated occurences]]*_xlfn.LOGNORM.INV(Table3[[#This Row],[RV lognorm]],(LN(ImpLow2)+LN(ImpUp2))/2,(LN(ImpUp2)-LN(ImpLow2))/3.29)</f>
        <v>0</v>
      </c>
    </row>
    <row r="6782" spans="7:13">
      <c r="G6782">
        <v>0.10044558723477907</v>
      </c>
      <c r="H6782">
        <v>0.74947393208251989</v>
      </c>
      <c r="I6782">
        <v>0.39850227693026058</v>
      </c>
      <c r="J6782">
        <f>_xlfn.BINOM.INV(BinomTrials,_xlfn.GAMMA.INV(Table3[[#This Row],[RV gamma]],GammaShape1,GammaRate1)/BinomTrials,Table3[[#This Row],[RV binom]])</f>
        <v>1</v>
      </c>
      <c r="K6782" s="1">
        <f>Table3[[#This Row],[Risk 1 Simulated occurences]]*_xlfn.LOGNORM.INV(Table3[[#This Row],[RV lognorm]],(LN(ImpLow1)+LN(ImpUp1))/2,(LN(ImpUp1)-LN(ImpLow1))/3.29)</f>
        <v>26412.888614742831</v>
      </c>
      <c r="L6782">
        <f>_xlfn.BINOM.INV(BinomTrials,_xlfn.GAMMA.INV(Table3[[#This Row],[RV gamma]],GammaShape2,GammaRate2)/BinomTrials,Table3[[#This Row],[RV binom]])</f>
        <v>0</v>
      </c>
      <c r="M6782" s="1">
        <f>Table3[[#This Row],[Risk 2 simulated occurences]]*_xlfn.LOGNORM.INV(Table3[[#This Row],[RV lognorm]],(LN(ImpLow2)+LN(ImpUp2))/2,(LN(ImpUp2)-LN(ImpLow2))/3.29)</f>
        <v>0</v>
      </c>
    </row>
    <row r="6783" spans="7:13">
      <c r="G6783">
        <v>0.18898465493181005</v>
      </c>
      <c r="H6783">
        <v>0.40837651091086513</v>
      </c>
      <c r="I6783">
        <v>0.62776836688992022</v>
      </c>
      <c r="J6783">
        <f>_xlfn.BINOM.INV(BinomTrials,_xlfn.GAMMA.INV(Table3[[#This Row],[RV gamma]],GammaShape1,GammaRate1)/BinomTrials,Table3[[#This Row],[RV binom]])</f>
        <v>0</v>
      </c>
      <c r="K6783" s="1">
        <f>Table3[[#This Row],[Risk 1 Simulated occurences]]*_xlfn.LOGNORM.INV(Table3[[#This Row],[RV lognorm]],(LN(ImpLow1)+LN(ImpUp1))/2,(LN(ImpUp1)-LN(ImpLow1))/3.29)</f>
        <v>0</v>
      </c>
      <c r="L6783">
        <f>_xlfn.BINOM.INV(BinomTrials,_xlfn.GAMMA.INV(Table3[[#This Row],[RV gamma]],GammaShape2,GammaRate2)/BinomTrials,Table3[[#This Row],[RV binom]])</f>
        <v>0</v>
      </c>
      <c r="M6783" s="1">
        <f>Table3[[#This Row],[Risk 2 simulated occurences]]*_xlfn.LOGNORM.INV(Table3[[#This Row],[RV lognorm]],(LN(ImpLow2)+LN(ImpUp2))/2,(LN(ImpUp2)-LN(ImpLow2))/3.29)</f>
        <v>0</v>
      </c>
    </row>
    <row r="6784" spans="7:13">
      <c r="G6784">
        <v>0.26509543893164744</v>
      </c>
      <c r="H6784">
        <v>0.58401887891069937</v>
      </c>
      <c r="I6784">
        <v>0.90294231888975129</v>
      </c>
      <c r="J6784">
        <f>_xlfn.BINOM.INV(BinomTrials,_xlfn.GAMMA.INV(Table3[[#This Row],[RV gamma]],GammaShape1,GammaRate1)/BinomTrials,Table3[[#This Row],[RV binom]])</f>
        <v>0</v>
      </c>
      <c r="K6784" s="1">
        <f>Table3[[#This Row],[Risk 1 Simulated occurences]]*_xlfn.LOGNORM.INV(Table3[[#This Row],[RV lognorm]],(LN(ImpLow1)+LN(ImpUp1))/2,(LN(ImpUp1)-LN(ImpLow1))/3.29)</f>
        <v>0</v>
      </c>
      <c r="L6784">
        <f>_xlfn.BINOM.INV(BinomTrials,_xlfn.GAMMA.INV(Table3[[#This Row],[RV gamma]],GammaShape2,GammaRate2)/BinomTrials,Table3[[#This Row],[RV binom]])</f>
        <v>0</v>
      </c>
      <c r="M6784" s="1">
        <f>Table3[[#This Row],[Risk 2 simulated occurences]]*_xlfn.LOGNORM.INV(Table3[[#This Row],[RV lognorm]],(LN(ImpLow2)+LN(ImpUp2))/2,(LN(ImpUp2)-LN(ImpLow2))/3.29)</f>
        <v>0</v>
      </c>
    </row>
    <row r="6785" spans="7:13">
      <c r="G6785">
        <v>0.45904212419830359</v>
      </c>
      <c r="H6785">
        <v>0.60529785212376053</v>
      </c>
      <c r="I6785">
        <v>0.75155358004921746</v>
      </c>
      <c r="J6785">
        <f>_xlfn.BINOM.INV(BinomTrials,_xlfn.GAMMA.INV(Table3[[#This Row],[RV gamma]],GammaShape1,GammaRate1)/BinomTrials,Table3[[#This Row],[RV binom]])</f>
        <v>0</v>
      </c>
      <c r="K6785" s="1">
        <f>Table3[[#This Row],[Risk 1 Simulated occurences]]*_xlfn.LOGNORM.INV(Table3[[#This Row],[RV lognorm]],(LN(ImpLow1)+LN(ImpUp1))/2,(LN(ImpUp1)-LN(ImpLow1))/3.29)</f>
        <v>0</v>
      </c>
      <c r="L6785">
        <f>_xlfn.BINOM.INV(BinomTrials,_xlfn.GAMMA.INV(Table3[[#This Row],[RV gamma]],GammaShape2,GammaRate2)/BinomTrials,Table3[[#This Row],[RV binom]])</f>
        <v>0</v>
      </c>
      <c r="M6785" s="1">
        <f>Table3[[#This Row],[Risk 2 simulated occurences]]*_xlfn.LOGNORM.INV(Table3[[#This Row],[RV lognorm]],(LN(ImpLow2)+LN(ImpUp2))/2,(LN(ImpUp2)-LN(ImpLow2))/3.29)</f>
        <v>0</v>
      </c>
    </row>
    <row r="6786" spans="7:13">
      <c r="G6786">
        <v>0.12098140088887019</v>
      </c>
      <c r="H6786">
        <v>0.24100064404355392</v>
      </c>
      <c r="I6786">
        <v>0.36101988719823763</v>
      </c>
      <c r="J6786">
        <f>_xlfn.BINOM.INV(BinomTrials,_xlfn.GAMMA.INV(Table3[[#This Row],[RV gamma]],GammaShape1,GammaRate1)/BinomTrials,Table3[[#This Row],[RV binom]])</f>
        <v>0</v>
      </c>
      <c r="K6786" s="1">
        <f>Table3[[#This Row],[Risk 1 Simulated occurences]]*_xlfn.LOGNORM.INV(Table3[[#This Row],[RV lognorm]],(LN(ImpLow1)+LN(ImpUp1))/2,(LN(ImpUp1)-LN(ImpLow1))/3.29)</f>
        <v>0</v>
      </c>
      <c r="L6786">
        <f>_xlfn.BINOM.INV(BinomTrials,_xlfn.GAMMA.INV(Table3[[#This Row],[RV gamma]],GammaShape2,GammaRate2)/BinomTrials,Table3[[#This Row],[RV binom]])</f>
        <v>0</v>
      </c>
      <c r="M6786" s="1">
        <f>Table3[[#This Row],[Risk 2 simulated occurences]]*_xlfn.LOGNORM.INV(Table3[[#This Row],[RV lognorm]],(LN(ImpLow2)+LN(ImpUp2))/2,(LN(ImpUp2)-LN(ImpLow2))/3.29)</f>
        <v>0</v>
      </c>
    </row>
    <row r="6787" spans="7:13">
      <c r="G6787">
        <v>0.33440473924130421</v>
      </c>
      <c r="H6787">
        <v>0.49782444001074155</v>
      </c>
      <c r="I6787">
        <v>0.6612441407801789</v>
      </c>
      <c r="J6787">
        <f>_xlfn.BINOM.INV(BinomTrials,_xlfn.GAMMA.INV(Table3[[#This Row],[RV gamma]],GammaShape1,GammaRate1)/BinomTrials,Table3[[#This Row],[RV binom]])</f>
        <v>0</v>
      </c>
      <c r="K6787" s="1">
        <f>Table3[[#This Row],[Risk 1 Simulated occurences]]*_xlfn.LOGNORM.INV(Table3[[#This Row],[RV lognorm]],(LN(ImpLow1)+LN(ImpUp1))/2,(LN(ImpUp1)-LN(ImpLow1))/3.29)</f>
        <v>0</v>
      </c>
      <c r="L6787">
        <f>_xlfn.BINOM.INV(BinomTrials,_xlfn.GAMMA.INV(Table3[[#This Row],[RV gamma]],GammaShape2,GammaRate2)/BinomTrials,Table3[[#This Row],[RV binom]])</f>
        <v>0</v>
      </c>
      <c r="M6787" s="1">
        <f>Table3[[#This Row],[Risk 2 simulated occurences]]*_xlfn.LOGNORM.INV(Table3[[#This Row],[RV lognorm]],(LN(ImpLow2)+LN(ImpUp2))/2,(LN(ImpUp2)-LN(ImpLow2))/3.29)</f>
        <v>0</v>
      </c>
    </row>
    <row r="6788" spans="7:13">
      <c r="G6788">
        <v>0.34045242860003022</v>
      </c>
      <c r="H6788">
        <v>0.93536326053336416</v>
      </c>
      <c r="I6788">
        <v>0.5302740924666981</v>
      </c>
      <c r="J6788">
        <f>_xlfn.BINOM.INV(BinomTrials,_xlfn.GAMMA.INV(Table3[[#This Row],[RV gamma]],GammaShape1,GammaRate1)/BinomTrials,Table3[[#This Row],[RV binom]])</f>
        <v>2</v>
      </c>
      <c r="K6788" s="1">
        <f>Table3[[#This Row],[Risk 1 Simulated occurences]]*_xlfn.LOGNORM.INV(Table3[[#This Row],[RV lognorm]],(LN(ImpLow1)+LN(ImpUp1))/2,(LN(ImpUp1)-LN(ImpLow1))/3.29)</f>
        <v>66698.766175439159</v>
      </c>
      <c r="L6788">
        <f>_xlfn.BINOM.INV(BinomTrials,_xlfn.GAMMA.INV(Table3[[#This Row],[RV gamma]],GammaShape2,GammaRate2)/BinomTrials,Table3[[#This Row],[RV binom]])</f>
        <v>1</v>
      </c>
      <c r="M6788" s="1">
        <f>Table3[[#This Row],[Risk 2 simulated occurences]]*_xlfn.LOGNORM.INV(Table3[[#This Row],[RV lognorm]],(LN(ImpLow2)+LN(ImpUp2))/2,(LN(ImpUp2)-LN(ImpLow2))/3.29)</f>
        <v>3334938.3087719595</v>
      </c>
    </row>
    <row r="6789" spans="7:13">
      <c r="G6789">
        <v>0.98396748070789852</v>
      </c>
      <c r="H6789">
        <v>0.65031978425119064</v>
      </c>
      <c r="I6789">
        <v>0.31667208779448275</v>
      </c>
      <c r="J6789">
        <f>_xlfn.BINOM.INV(BinomTrials,_xlfn.GAMMA.INV(Table3[[#This Row],[RV gamma]],GammaShape1,GammaRate1)/BinomTrials,Table3[[#This Row],[RV binom]])</f>
        <v>1</v>
      </c>
      <c r="K6789" s="1">
        <f>Table3[[#This Row],[Risk 1 Simulated occurences]]*_xlfn.LOGNORM.INV(Table3[[#This Row],[RV lognorm]],(LN(ImpLow1)+LN(ImpUp1))/2,(LN(ImpUp1)-LN(ImpLow1))/3.29)</f>
        <v>22646.836115669204</v>
      </c>
      <c r="L6789">
        <f>_xlfn.BINOM.INV(BinomTrials,_xlfn.GAMMA.INV(Table3[[#This Row],[RV gamma]],GammaShape2,GammaRate2)/BinomTrials,Table3[[#This Row],[RV binom]])</f>
        <v>0</v>
      </c>
      <c r="M6789" s="1">
        <f>Table3[[#This Row],[Risk 2 simulated occurences]]*_xlfn.LOGNORM.INV(Table3[[#This Row],[RV lognorm]],(LN(ImpLow2)+LN(ImpUp2))/2,(LN(ImpUp2)-LN(ImpLow2))/3.29)</f>
        <v>0</v>
      </c>
    </row>
    <row r="6790" spans="7:13">
      <c r="G6790">
        <v>0.54144825764999183</v>
      </c>
      <c r="H6790">
        <v>0.92461390976077595</v>
      </c>
      <c r="I6790">
        <v>0.30777956187156008</v>
      </c>
      <c r="J6790">
        <f>_xlfn.BINOM.INV(BinomTrials,_xlfn.GAMMA.INV(Table3[[#This Row],[RV gamma]],GammaShape1,GammaRate1)/BinomTrials,Table3[[#This Row],[RV binom]])</f>
        <v>2</v>
      </c>
      <c r="K6790" s="1">
        <f>Table3[[#This Row],[Risk 1 Simulated occurences]]*_xlfn.LOGNORM.INV(Table3[[#This Row],[RV lognorm]],(LN(ImpLow1)+LN(ImpUp1))/2,(LN(ImpUp1)-LN(ImpLow1))/3.29)</f>
        <v>44504.053456645706</v>
      </c>
      <c r="L6790">
        <f>_xlfn.BINOM.INV(BinomTrials,_xlfn.GAMMA.INV(Table3[[#This Row],[RV gamma]],GammaShape2,GammaRate2)/BinomTrials,Table3[[#This Row],[RV binom]])</f>
        <v>1</v>
      </c>
      <c r="M6790" s="1">
        <f>Table3[[#This Row],[Risk 2 simulated occurences]]*_xlfn.LOGNORM.INV(Table3[[#This Row],[RV lognorm]],(LN(ImpLow2)+LN(ImpUp2))/2,(LN(ImpUp2)-LN(ImpLow2))/3.29)</f>
        <v>2225202.6728322823</v>
      </c>
    </row>
    <row r="6791" spans="7:13">
      <c r="G6791">
        <v>0.12086632341186811</v>
      </c>
      <c r="H6791">
        <v>0.98598134936112047</v>
      </c>
      <c r="I6791">
        <v>0.85109637531037274</v>
      </c>
      <c r="J6791">
        <f>_xlfn.BINOM.INV(BinomTrials,_xlfn.GAMMA.INV(Table3[[#This Row],[RV gamma]],GammaShape1,GammaRate1)/BinomTrials,Table3[[#This Row],[RV binom]])</f>
        <v>2</v>
      </c>
      <c r="K6791" s="1">
        <f>Table3[[#This Row],[Risk 1 Simulated occurences]]*_xlfn.LOGNORM.INV(Table3[[#This Row],[RV lognorm]],(LN(ImpLow1)+LN(ImpUp1))/2,(LN(ImpUp1)-LN(ImpLow1))/3.29)</f>
        <v>131065.4136896073</v>
      </c>
      <c r="L6791">
        <f>_xlfn.BINOM.INV(BinomTrials,_xlfn.GAMMA.INV(Table3[[#This Row],[RV gamma]],GammaShape2,GammaRate2)/BinomTrials,Table3[[#This Row],[RV binom]])</f>
        <v>1</v>
      </c>
      <c r="M6791" s="1">
        <f>Table3[[#This Row],[Risk 2 simulated occurences]]*_xlfn.LOGNORM.INV(Table3[[#This Row],[RV lognorm]],(LN(ImpLow2)+LN(ImpUp2))/2,(LN(ImpUp2)-LN(ImpLow2))/3.29)</f>
        <v>6553270.6844803803</v>
      </c>
    </row>
    <row r="6792" spans="7:13">
      <c r="G6792">
        <v>0.40029758326723131</v>
      </c>
      <c r="H6792">
        <v>0.38853871235090248</v>
      </c>
      <c r="I6792">
        <v>0.37677984143457366</v>
      </c>
      <c r="J6792">
        <f>_xlfn.BINOM.INV(BinomTrials,_xlfn.GAMMA.INV(Table3[[#This Row],[RV gamma]],GammaShape1,GammaRate1)/BinomTrials,Table3[[#This Row],[RV binom]])</f>
        <v>0</v>
      </c>
      <c r="K6792" s="1">
        <f>Table3[[#This Row],[Risk 1 Simulated occurences]]*_xlfn.LOGNORM.INV(Table3[[#This Row],[RV lognorm]],(LN(ImpLow1)+LN(ImpUp1))/2,(LN(ImpUp1)-LN(ImpLow1))/3.29)</f>
        <v>0</v>
      </c>
      <c r="L6792">
        <f>_xlfn.BINOM.INV(BinomTrials,_xlfn.GAMMA.INV(Table3[[#This Row],[RV gamma]],GammaShape2,GammaRate2)/BinomTrials,Table3[[#This Row],[RV binom]])</f>
        <v>0</v>
      </c>
      <c r="M6792" s="1">
        <f>Table3[[#This Row],[Risk 2 simulated occurences]]*_xlfn.LOGNORM.INV(Table3[[#This Row],[RV lognorm]],(LN(ImpLow2)+LN(ImpUp2))/2,(LN(ImpUp2)-LN(ImpLow2))/3.29)</f>
        <v>0</v>
      </c>
    </row>
    <row r="6793" spans="7:13">
      <c r="G6793">
        <v>0.80148197235608565</v>
      </c>
      <c r="H6793">
        <v>0.17013848161796968</v>
      </c>
      <c r="I6793">
        <v>0.53879499087985372</v>
      </c>
      <c r="J6793">
        <f>_xlfn.BINOM.INV(BinomTrials,_xlfn.GAMMA.INV(Table3[[#This Row],[RV gamma]],GammaShape1,GammaRate1)/BinomTrials,Table3[[#This Row],[RV binom]])</f>
        <v>0</v>
      </c>
      <c r="K6793" s="1">
        <f>Table3[[#This Row],[Risk 1 Simulated occurences]]*_xlfn.LOGNORM.INV(Table3[[#This Row],[RV lognorm]],(LN(ImpLow1)+LN(ImpUp1))/2,(LN(ImpUp1)-LN(ImpLow1))/3.29)</f>
        <v>0</v>
      </c>
      <c r="L6793">
        <f>_xlfn.BINOM.INV(BinomTrials,_xlfn.GAMMA.INV(Table3[[#This Row],[RV gamma]],GammaShape2,GammaRate2)/BinomTrials,Table3[[#This Row],[RV binom]])</f>
        <v>0</v>
      </c>
      <c r="M6793" s="1">
        <f>Table3[[#This Row],[Risk 2 simulated occurences]]*_xlfn.LOGNORM.INV(Table3[[#This Row],[RV lognorm]],(LN(ImpLow2)+LN(ImpUp2))/2,(LN(ImpUp2)-LN(ImpLow2))/3.29)</f>
        <v>0</v>
      </c>
    </row>
    <row r="6794" spans="7:13">
      <c r="G6794">
        <v>0.50750938873156415</v>
      </c>
      <c r="H6794">
        <v>0.51746055321649675</v>
      </c>
      <c r="I6794">
        <v>0.52741171770142936</v>
      </c>
      <c r="J6794">
        <f>_xlfn.BINOM.INV(BinomTrials,_xlfn.GAMMA.INV(Table3[[#This Row],[RV gamma]],GammaShape1,GammaRate1)/BinomTrials,Table3[[#This Row],[RV binom]])</f>
        <v>0</v>
      </c>
      <c r="K6794" s="1">
        <f>Table3[[#This Row],[Risk 1 Simulated occurences]]*_xlfn.LOGNORM.INV(Table3[[#This Row],[RV lognorm]],(LN(ImpLow1)+LN(ImpUp1))/2,(LN(ImpUp1)-LN(ImpLow1))/3.29)</f>
        <v>0</v>
      </c>
      <c r="L6794">
        <f>_xlfn.BINOM.INV(BinomTrials,_xlfn.GAMMA.INV(Table3[[#This Row],[RV gamma]],GammaShape2,GammaRate2)/BinomTrials,Table3[[#This Row],[RV binom]])</f>
        <v>0</v>
      </c>
      <c r="M6794" s="1">
        <f>Table3[[#This Row],[Risk 2 simulated occurences]]*_xlfn.LOGNORM.INV(Table3[[#This Row],[RV lognorm]],(LN(ImpLow2)+LN(ImpUp2))/2,(LN(ImpUp2)-LN(ImpLow2))/3.29)</f>
        <v>0</v>
      </c>
    </row>
    <row r="6795" spans="7:13">
      <c r="G6795">
        <v>0.71029641139800492</v>
      </c>
      <c r="H6795">
        <v>0.95951790966071093</v>
      </c>
      <c r="I6795">
        <v>0.20873940792341689</v>
      </c>
      <c r="J6795">
        <f>_xlfn.BINOM.INV(BinomTrials,_xlfn.GAMMA.INV(Table3[[#This Row],[RV gamma]],GammaShape1,GammaRate1)/BinomTrials,Table3[[#This Row],[RV binom]])</f>
        <v>2</v>
      </c>
      <c r="K6795" s="1">
        <f>Table3[[#This Row],[Risk 1 Simulated occurences]]*_xlfn.LOGNORM.INV(Table3[[#This Row],[RV lognorm]],(LN(ImpLow1)+LN(ImpUp1))/2,(LN(ImpUp1)-LN(ImpLow1))/3.29)</f>
        <v>35857.93842889899</v>
      </c>
      <c r="L6795">
        <f>_xlfn.BINOM.INV(BinomTrials,_xlfn.GAMMA.INV(Table3[[#This Row],[RV gamma]],GammaShape2,GammaRate2)/BinomTrials,Table3[[#This Row],[RV binom]])</f>
        <v>1</v>
      </c>
      <c r="M6795" s="1">
        <f>Table3[[#This Row],[Risk 2 simulated occurences]]*_xlfn.LOGNORM.INV(Table3[[#This Row],[RV lognorm]],(LN(ImpLow2)+LN(ImpUp2))/2,(LN(ImpUp2)-LN(ImpLow2))/3.29)</f>
        <v>1792896.9214449504</v>
      </c>
    </row>
    <row r="6796" spans="7:13">
      <c r="G6796">
        <v>0.9517863662688929</v>
      </c>
      <c r="H6796">
        <v>0.61750766756828301</v>
      </c>
      <c r="I6796">
        <v>0.28322896886767307</v>
      </c>
      <c r="J6796">
        <f>_xlfn.BINOM.INV(BinomTrials,_xlfn.GAMMA.INV(Table3[[#This Row],[RV gamma]],GammaShape1,GammaRate1)/BinomTrials,Table3[[#This Row],[RV binom]])</f>
        <v>1</v>
      </c>
      <c r="K6796" s="1">
        <f>Table3[[#This Row],[Risk 1 Simulated occurences]]*_xlfn.LOGNORM.INV(Table3[[#This Row],[RV lognorm]],(LN(ImpLow1)+LN(ImpUp1))/2,(LN(ImpUp1)-LN(ImpLow1))/3.29)</f>
        <v>21171.519204067066</v>
      </c>
      <c r="L6796">
        <f>_xlfn.BINOM.INV(BinomTrials,_xlfn.GAMMA.INV(Table3[[#This Row],[RV gamma]],GammaShape2,GammaRate2)/BinomTrials,Table3[[#This Row],[RV binom]])</f>
        <v>0</v>
      </c>
      <c r="M6796" s="1">
        <f>Table3[[#This Row],[Risk 2 simulated occurences]]*_xlfn.LOGNORM.INV(Table3[[#This Row],[RV lognorm]],(LN(ImpLow2)+LN(ImpUp2))/2,(LN(ImpUp2)-LN(ImpLow2))/3.29)</f>
        <v>0</v>
      </c>
    </row>
    <row r="6797" spans="7:13">
      <c r="G6797">
        <v>0.67345788128369388</v>
      </c>
      <c r="H6797">
        <v>0.45136882013239377</v>
      </c>
      <c r="I6797">
        <v>0.22927975898109365</v>
      </c>
      <c r="J6797">
        <f>_xlfn.BINOM.INV(BinomTrials,_xlfn.GAMMA.INV(Table3[[#This Row],[RV gamma]],GammaShape1,GammaRate1)/BinomTrials,Table3[[#This Row],[RV binom]])</f>
        <v>0</v>
      </c>
      <c r="K6797" s="1">
        <f>Table3[[#This Row],[Risk 1 Simulated occurences]]*_xlfn.LOGNORM.INV(Table3[[#This Row],[RV lognorm]],(LN(ImpLow1)+LN(ImpUp1))/2,(LN(ImpUp1)-LN(ImpLow1))/3.29)</f>
        <v>0</v>
      </c>
      <c r="L6797">
        <f>_xlfn.BINOM.INV(BinomTrials,_xlfn.GAMMA.INV(Table3[[#This Row],[RV gamma]],GammaShape2,GammaRate2)/BinomTrials,Table3[[#This Row],[RV binom]])</f>
        <v>0</v>
      </c>
      <c r="M6797" s="1">
        <f>Table3[[#This Row],[Risk 2 simulated occurences]]*_xlfn.LOGNORM.INV(Table3[[#This Row],[RV lognorm]],(LN(ImpLow2)+LN(ImpUp2))/2,(LN(ImpUp2)-LN(ImpLow2))/3.29)</f>
        <v>0</v>
      </c>
    </row>
    <row r="6798" spans="7:13">
      <c r="G6798">
        <v>0.80661073504323644</v>
      </c>
      <c r="H6798">
        <v>0.1557599651421234</v>
      </c>
      <c r="I6798">
        <v>0.50490919524101041</v>
      </c>
      <c r="J6798">
        <f>_xlfn.BINOM.INV(BinomTrials,_xlfn.GAMMA.INV(Table3[[#This Row],[RV gamma]],GammaShape1,GammaRate1)/BinomTrials,Table3[[#This Row],[RV binom]])</f>
        <v>0</v>
      </c>
      <c r="K6798" s="1">
        <f>Table3[[#This Row],[Risk 1 Simulated occurences]]*_xlfn.LOGNORM.INV(Table3[[#This Row],[RV lognorm]],(LN(ImpLow1)+LN(ImpUp1))/2,(LN(ImpUp1)-LN(ImpLow1))/3.29)</f>
        <v>0</v>
      </c>
      <c r="L6798">
        <f>_xlfn.BINOM.INV(BinomTrials,_xlfn.GAMMA.INV(Table3[[#This Row],[RV gamma]],GammaShape2,GammaRate2)/BinomTrials,Table3[[#This Row],[RV binom]])</f>
        <v>0</v>
      </c>
      <c r="M6798" s="1">
        <f>Table3[[#This Row],[Risk 2 simulated occurences]]*_xlfn.LOGNORM.INV(Table3[[#This Row],[RV lognorm]],(LN(ImpLow2)+LN(ImpUp2))/2,(LN(ImpUp2)-LN(ImpLow2))/3.29)</f>
        <v>0</v>
      </c>
    </row>
    <row r="6799" spans="7:13">
      <c r="G6799">
        <v>0.70662387167412033</v>
      </c>
      <c r="H6799">
        <v>0.8577341436677306</v>
      </c>
      <c r="I6799">
        <v>8.8444156613407734E-3</v>
      </c>
      <c r="J6799">
        <f>_xlfn.BINOM.INV(BinomTrials,_xlfn.GAMMA.INV(Table3[[#This Row],[RV gamma]],GammaShape1,GammaRate1)/BinomTrials,Table3[[#This Row],[RV binom]])</f>
        <v>1</v>
      </c>
      <c r="K6799" s="1">
        <f>Table3[[#This Row],[Risk 1 Simulated occurences]]*_xlfn.LOGNORM.INV(Table3[[#This Row],[RV lognorm]],(LN(ImpLow1)+LN(ImpUp1))/2,(LN(ImpUp1)-LN(ImpLow1))/3.29)</f>
        <v>6011.8296255674741</v>
      </c>
      <c r="L6799">
        <f>_xlfn.BINOM.INV(BinomTrials,_xlfn.GAMMA.INV(Table3[[#This Row],[RV gamma]],GammaShape2,GammaRate2)/BinomTrials,Table3[[#This Row],[RV binom]])</f>
        <v>1</v>
      </c>
      <c r="M6799" s="1">
        <f>Table3[[#This Row],[Risk 2 simulated occurences]]*_xlfn.LOGNORM.INV(Table3[[#This Row],[RV lognorm]],(LN(ImpLow2)+LN(ImpUp2))/2,(LN(ImpUp2)-LN(ImpLow2))/3.29)</f>
        <v>601182.96255674656</v>
      </c>
    </row>
    <row r="6800" spans="7:13">
      <c r="G6800">
        <v>0.22741122694099844</v>
      </c>
      <c r="H6800">
        <v>0.93775262354768474</v>
      </c>
      <c r="I6800">
        <v>0.6480940201543709</v>
      </c>
      <c r="J6800">
        <f>_xlfn.BINOM.INV(BinomTrials,_xlfn.GAMMA.INV(Table3[[#This Row],[RV gamma]],GammaShape1,GammaRate1)/BinomTrials,Table3[[#This Row],[RV binom]])</f>
        <v>2</v>
      </c>
      <c r="K6800" s="1">
        <f>Table3[[#This Row],[Risk 1 Simulated occurences]]*_xlfn.LOGNORM.INV(Table3[[#This Row],[RV lognorm]],(LN(ImpLow1)+LN(ImpUp1))/2,(LN(ImpUp1)-LN(ImpLow1))/3.29)</f>
        <v>82525.119721372495</v>
      </c>
      <c r="L6800">
        <f>_xlfn.BINOM.INV(BinomTrials,_xlfn.GAMMA.INV(Table3[[#This Row],[RV gamma]],GammaShape2,GammaRate2)/BinomTrials,Table3[[#This Row],[RV binom]])</f>
        <v>1</v>
      </c>
      <c r="M6800" s="1">
        <f>Table3[[#This Row],[Risk 2 simulated occurences]]*_xlfn.LOGNORM.INV(Table3[[#This Row],[RV lognorm]],(LN(ImpLow2)+LN(ImpUp2))/2,(LN(ImpUp2)-LN(ImpLow2))/3.29)</f>
        <v>4126255.9860686339</v>
      </c>
    </row>
    <row r="6801" spans="7:13">
      <c r="G6801">
        <v>0.10049119736090824</v>
      </c>
      <c r="H6801">
        <v>0.80834396593661229</v>
      </c>
      <c r="I6801">
        <v>0.5161967345123164</v>
      </c>
      <c r="J6801">
        <f>_xlfn.BINOM.INV(BinomTrials,_xlfn.GAMMA.INV(Table3[[#This Row],[RV gamma]],GammaShape1,GammaRate1)/BinomTrials,Table3[[#This Row],[RV binom]])</f>
        <v>1</v>
      </c>
      <c r="K6801" s="1">
        <f>Table3[[#This Row],[Risk 1 Simulated occurences]]*_xlfn.LOGNORM.INV(Table3[[#This Row],[RV lognorm]],(LN(ImpLow1)+LN(ImpUp1))/2,(LN(ImpUp1)-LN(ImpLow1))/3.29)</f>
        <v>32534.457703415908</v>
      </c>
      <c r="L6801">
        <f>_xlfn.BINOM.INV(BinomTrials,_xlfn.GAMMA.INV(Table3[[#This Row],[RV gamma]],GammaShape2,GammaRate2)/BinomTrials,Table3[[#This Row],[RV binom]])</f>
        <v>0</v>
      </c>
      <c r="M6801" s="1">
        <f>Table3[[#This Row],[Risk 2 simulated occurences]]*_xlfn.LOGNORM.INV(Table3[[#This Row],[RV lognorm]],(LN(ImpLow2)+LN(ImpUp2))/2,(LN(ImpUp2)-LN(ImpLow2))/3.29)</f>
        <v>0</v>
      </c>
    </row>
    <row r="6802" spans="7:13">
      <c r="G6802">
        <v>0.95555404478477035</v>
      </c>
      <c r="H6802">
        <v>0.83703549664329524</v>
      </c>
      <c r="I6802">
        <v>0.71851694850182024</v>
      </c>
      <c r="J6802">
        <f>_xlfn.BINOM.INV(BinomTrials,_xlfn.GAMMA.INV(Table3[[#This Row],[RV gamma]],GammaShape1,GammaRate1)/BinomTrials,Table3[[#This Row],[RV binom]])</f>
        <v>1</v>
      </c>
      <c r="K6802" s="1">
        <f>Table3[[#This Row],[Risk 1 Simulated occurences]]*_xlfn.LOGNORM.INV(Table3[[#This Row],[RV lognorm]],(LN(ImpLow1)+LN(ImpUp1))/2,(LN(ImpUp1)-LN(ImpLow1))/3.29)</f>
        <v>47404.336885483339</v>
      </c>
      <c r="L6802">
        <f>_xlfn.BINOM.INV(BinomTrials,_xlfn.GAMMA.INV(Table3[[#This Row],[RV gamma]],GammaShape2,GammaRate2)/BinomTrials,Table3[[#This Row],[RV binom]])</f>
        <v>1</v>
      </c>
      <c r="M6802" s="1">
        <f>Table3[[#This Row],[Risk 2 simulated occurences]]*_xlfn.LOGNORM.INV(Table3[[#This Row],[RV lognorm]],(LN(ImpLow2)+LN(ImpUp2))/2,(LN(ImpUp2)-LN(ImpLow2))/3.29)</f>
        <v>4740433.6885483358</v>
      </c>
    </row>
    <row r="6803" spans="7:13">
      <c r="G6803">
        <v>0.99683069763557552</v>
      </c>
      <c r="H6803">
        <v>5.5592083863724065E-2</v>
      </c>
      <c r="I6803">
        <v>0.11435347009187261</v>
      </c>
      <c r="J6803">
        <f>_xlfn.BINOM.INV(BinomTrials,_xlfn.GAMMA.INV(Table3[[#This Row],[RV gamma]],GammaShape1,GammaRate1)/BinomTrials,Table3[[#This Row],[RV binom]])</f>
        <v>0</v>
      </c>
      <c r="K6803" s="1">
        <f>Table3[[#This Row],[Risk 1 Simulated occurences]]*_xlfn.LOGNORM.INV(Table3[[#This Row],[RV lognorm]],(LN(ImpLow1)+LN(ImpUp1))/2,(LN(ImpUp1)-LN(ImpLow1))/3.29)</f>
        <v>0</v>
      </c>
      <c r="L6803">
        <f>_xlfn.BINOM.INV(BinomTrials,_xlfn.GAMMA.INV(Table3[[#This Row],[RV gamma]],GammaShape2,GammaRate2)/BinomTrials,Table3[[#This Row],[RV binom]])</f>
        <v>0</v>
      </c>
      <c r="M6803" s="1">
        <f>Table3[[#This Row],[Risk 2 simulated occurences]]*_xlfn.LOGNORM.INV(Table3[[#This Row],[RV lognorm]],(LN(ImpLow2)+LN(ImpUp2))/2,(LN(ImpUp2)-LN(ImpLow2))/3.29)</f>
        <v>0</v>
      </c>
    </row>
    <row r="6804" spans="7:13">
      <c r="G6804">
        <v>0.73353516111780659</v>
      </c>
      <c r="H6804">
        <v>0.33615349761031266</v>
      </c>
      <c r="I6804">
        <v>0.93877183410281861</v>
      </c>
      <c r="J6804">
        <f>_xlfn.BINOM.INV(BinomTrials,_xlfn.GAMMA.INV(Table3[[#This Row],[RV gamma]],GammaShape1,GammaRate1)/BinomTrials,Table3[[#This Row],[RV binom]])</f>
        <v>0</v>
      </c>
      <c r="K6804" s="1">
        <f>Table3[[#This Row],[Risk 1 Simulated occurences]]*_xlfn.LOGNORM.INV(Table3[[#This Row],[RV lognorm]],(LN(ImpLow1)+LN(ImpUp1))/2,(LN(ImpUp1)-LN(ImpLow1))/3.29)</f>
        <v>0</v>
      </c>
      <c r="L6804">
        <f>_xlfn.BINOM.INV(BinomTrials,_xlfn.GAMMA.INV(Table3[[#This Row],[RV gamma]],GammaShape2,GammaRate2)/BinomTrials,Table3[[#This Row],[RV binom]])</f>
        <v>0</v>
      </c>
      <c r="M6804" s="1">
        <f>Table3[[#This Row],[Risk 2 simulated occurences]]*_xlfn.LOGNORM.INV(Table3[[#This Row],[RV lognorm]],(LN(ImpLow2)+LN(ImpUp2))/2,(LN(ImpUp2)-LN(ImpLow2))/3.29)</f>
        <v>0</v>
      </c>
    </row>
    <row r="6805" spans="7:13">
      <c r="G6805">
        <v>0.52545290697619917</v>
      </c>
      <c r="H6805">
        <v>0.73183433652475216</v>
      </c>
      <c r="I6805">
        <v>0.93821576607330504</v>
      </c>
      <c r="J6805">
        <f>_xlfn.BINOM.INV(BinomTrials,_xlfn.GAMMA.INV(Table3[[#This Row],[RV gamma]],GammaShape1,GammaRate1)/BinomTrials,Table3[[#This Row],[RV binom]])</f>
        <v>1</v>
      </c>
      <c r="K6805" s="1">
        <f>Table3[[#This Row],[Risk 1 Simulated occurences]]*_xlfn.LOGNORM.INV(Table3[[#This Row],[RV lognorm]],(LN(ImpLow1)+LN(ImpUp1))/2,(LN(ImpUp1)-LN(ImpLow1))/3.29)</f>
        <v>92912.680245989381</v>
      </c>
      <c r="L6805">
        <f>_xlfn.BINOM.INV(BinomTrials,_xlfn.GAMMA.INV(Table3[[#This Row],[RV gamma]],GammaShape2,GammaRate2)/BinomTrials,Table3[[#This Row],[RV binom]])</f>
        <v>0</v>
      </c>
      <c r="M6805" s="1">
        <f>Table3[[#This Row],[Risk 2 simulated occurences]]*_xlfn.LOGNORM.INV(Table3[[#This Row],[RV lognorm]],(LN(ImpLow2)+LN(ImpUp2))/2,(LN(ImpUp2)-LN(ImpLow2))/3.29)</f>
        <v>0</v>
      </c>
    </row>
    <row r="6806" spans="7:13">
      <c r="G6806">
        <v>0.28700754897995273</v>
      </c>
      <c r="H6806">
        <v>0.93969397150897138</v>
      </c>
      <c r="I6806">
        <v>0.59238039403799003</v>
      </c>
      <c r="J6806">
        <f>_xlfn.BINOM.INV(BinomTrials,_xlfn.GAMMA.INV(Table3[[#This Row],[RV gamma]],GammaShape1,GammaRate1)/BinomTrials,Table3[[#This Row],[RV binom]])</f>
        <v>2</v>
      </c>
      <c r="K6806" s="1">
        <f>Table3[[#This Row],[Risk 1 Simulated occurences]]*_xlfn.LOGNORM.INV(Table3[[#This Row],[RV lognorm]],(LN(ImpLow1)+LN(ImpUp1))/2,(LN(ImpUp1)-LN(ImpLow1))/3.29)</f>
        <v>74482.643513493706</v>
      </c>
      <c r="L6806">
        <f>_xlfn.BINOM.INV(BinomTrials,_xlfn.GAMMA.INV(Table3[[#This Row],[RV gamma]],GammaShape2,GammaRate2)/BinomTrials,Table3[[#This Row],[RV binom]])</f>
        <v>1</v>
      </c>
      <c r="M6806" s="1">
        <f>Table3[[#This Row],[Risk 2 simulated occurences]]*_xlfn.LOGNORM.INV(Table3[[#This Row],[RV lognorm]],(LN(ImpLow2)+LN(ImpUp2))/2,(LN(ImpUp2)-LN(ImpLow2))/3.29)</f>
        <v>3724132.1756746867</v>
      </c>
    </row>
    <row r="6807" spans="7:13">
      <c r="G6807">
        <v>0.73587570606538821</v>
      </c>
      <c r="H6807">
        <v>0.43657915128235664</v>
      </c>
      <c r="I6807">
        <v>0.13728259649932506</v>
      </c>
      <c r="J6807">
        <f>_xlfn.BINOM.INV(BinomTrials,_xlfn.GAMMA.INV(Table3[[#This Row],[RV gamma]],GammaShape1,GammaRate1)/BinomTrials,Table3[[#This Row],[RV binom]])</f>
        <v>0</v>
      </c>
      <c r="K6807" s="1">
        <f>Table3[[#This Row],[Risk 1 Simulated occurences]]*_xlfn.LOGNORM.INV(Table3[[#This Row],[RV lognorm]],(LN(ImpLow1)+LN(ImpUp1))/2,(LN(ImpUp1)-LN(ImpLow1))/3.29)</f>
        <v>0</v>
      </c>
      <c r="L6807">
        <f>_xlfn.BINOM.INV(BinomTrials,_xlfn.GAMMA.INV(Table3[[#This Row],[RV gamma]],GammaShape2,GammaRate2)/BinomTrials,Table3[[#This Row],[RV binom]])</f>
        <v>0</v>
      </c>
      <c r="M6807" s="1">
        <f>Table3[[#This Row],[Risk 2 simulated occurences]]*_xlfn.LOGNORM.INV(Table3[[#This Row],[RV lognorm]],(LN(ImpLow2)+LN(ImpUp2))/2,(LN(ImpUp2)-LN(ImpLow2))/3.29)</f>
        <v>0</v>
      </c>
    </row>
    <row r="6808" spans="7:13">
      <c r="G6808">
        <v>0.86299184098047754</v>
      </c>
      <c r="H6808">
        <v>0.58579560256833008</v>
      </c>
      <c r="I6808">
        <v>0.30859936415618255</v>
      </c>
      <c r="J6808">
        <f>_xlfn.BINOM.INV(BinomTrials,_xlfn.GAMMA.INV(Table3[[#This Row],[RV gamma]],GammaShape1,GammaRate1)/BinomTrials,Table3[[#This Row],[RV binom]])</f>
        <v>1</v>
      </c>
      <c r="K6808" s="1">
        <f>Table3[[#This Row],[Risk 1 Simulated occurences]]*_xlfn.LOGNORM.INV(Table3[[#This Row],[RV lognorm]],(LN(ImpLow1)+LN(ImpUp1))/2,(LN(ImpUp1)-LN(ImpLow1))/3.29)</f>
        <v>22288.338249131335</v>
      </c>
      <c r="L6808">
        <f>_xlfn.BINOM.INV(BinomTrials,_xlfn.GAMMA.INV(Table3[[#This Row],[RV gamma]],GammaShape2,GammaRate2)/BinomTrials,Table3[[#This Row],[RV binom]])</f>
        <v>0</v>
      </c>
      <c r="M6808" s="1">
        <f>Table3[[#This Row],[Risk 2 simulated occurences]]*_xlfn.LOGNORM.INV(Table3[[#This Row],[RV lognorm]],(LN(ImpLow2)+LN(ImpUp2))/2,(LN(ImpUp2)-LN(ImpLow2))/3.29)</f>
        <v>0</v>
      </c>
    </row>
    <row r="6809" spans="7:13">
      <c r="G6809">
        <v>0.30387135888630123</v>
      </c>
      <c r="H6809">
        <v>0.4666923659232875</v>
      </c>
      <c r="I6809">
        <v>0.62951337296027376</v>
      </c>
      <c r="J6809">
        <f>_xlfn.BINOM.INV(BinomTrials,_xlfn.GAMMA.INV(Table3[[#This Row],[RV gamma]],GammaShape1,GammaRate1)/BinomTrials,Table3[[#This Row],[RV binom]])</f>
        <v>0</v>
      </c>
      <c r="K6809" s="1">
        <f>Table3[[#This Row],[Risk 1 Simulated occurences]]*_xlfn.LOGNORM.INV(Table3[[#This Row],[RV lognorm]],(LN(ImpLow1)+LN(ImpUp1))/2,(LN(ImpUp1)-LN(ImpLow1))/3.29)</f>
        <v>0</v>
      </c>
      <c r="L6809">
        <f>_xlfn.BINOM.INV(BinomTrials,_xlfn.GAMMA.INV(Table3[[#This Row],[RV gamma]],GammaShape2,GammaRate2)/BinomTrials,Table3[[#This Row],[RV binom]])</f>
        <v>0</v>
      </c>
      <c r="M6809" s="1">
        <f>Table3[[#This Row],[Risk 2 simulated occurences]]*_xlfn.LOGNORM.INV(Table3[[#This Row],[RV lognorm]],(LN(ImpLow2)+LN(ImpUp2))/2,(LN(ImpUp2)-LN(ImpLow2))/3.29)</f>
        <v>0</v>
      </c>
    </row>
    <row r="6810" spans="7:13">
      <c r="G6810">
        <v>0.16592880206458679</v>
      </c>
      <c r="H6810">
        <v>0.6985940726933042</v>
      </c>
      <c r="I6810">
        <v>0.23125934332202158</v>
      </c>
      <c r="J6810">
        <f>_xlfn.BINOM.INV(BinomTrials,_xlfn.GAMMA.INV(Table3[[#This Row],[RV gamma]],GammaShape1,GammaRate1)/BinomTrials,Table3[[#This Row],[RV binom]])</f>
        <v>1</v>
      </c>
      <c r="K6810" s="1">
        <f>Table3[[#This Row],[Risk 1 Simulated occurences]]*_xlfn.LOGNORM.INV(Table3[[#This Row],[RV lognorm]],(LN(ImpLow1)+LN(ImpUp1))/2,(LN(ImpUp1)-LN(ImpLow1))/3.29)</f>
        <v>18909.722990053182</v>
      </c>
      <c r="L6810">
        <f>_xlfn.BINOM.INV(BinomTrials,_xlfn.GAMMA.INV(Table3[[#This Row],[RV gamma]],GammaShape2,GammaRate2)/BinomTrials,Table3[[#This Row],[RV binom]])</f>
        <v>0</v>
      </c>
      <c r="M6810" s="1">
        <f>Table3[[#This Row],[Risk 2 simulated occurences]]*_xlfn.LOGNORM.INV(Table3[[#This Row],[RV lognorm]],(LN(ImpLow2)+LN(ImpUp2))/2,(LN(ImpUp2)-LN(ImpLow2))/3.29)</f>
        <v>0</v>
      </c>
    </row>
    <row r="6811" spans="7:13">
      <c r="G6811">
        <v>0.76537629951041952</v>
      </c>
      <c r="H6811">
        <v>0.27057975636356502</v>
      </c>
      <c r="I6811">
        <v>0.77578321321671051</v>
      </c>
      <c r="J6811">
        <f>_xlfn.BINOM.INV(BinomTrials,_xlfn.GAMMA.INV(Table3[[#This Row],[RV gamma]],GammaShape1,GammaRate1)/BinomTrials,Table3[[#This Row],[RV binom]])</f>
        <v>0</v>
      </c>
      <c r="K6811" s="1">
        <f>Table3[[#This Row],[Risk 1 Simulated occurences]]*_xlfn.LOGNORM.INV(Table3[[#This Row],[RV lognorm]],(LN(ImpLow1)+LN(ImpUp1))/2,(LN(ImpUp1)-LN(ImpLow1))/3.29)</f>
        <v>0</v>
      </c>
      <c r="L6811">
        <f>_xlfn.BINOM.INV(BinomTrials,_xlfn.GAMMA.INV(Table3[[#This Row],[RV gamma]],GammaShape2,GammaRate2)/BinomTrials,Table3[[#This Row],[RV binom]])</f>
        <v>0</v>
      </c>
      <c r="M6811" s="1">
        <f>Table3[[#This Row],[Risk 2 simulated occurences]]*_xlfn.LOGNORM.INV(Table3[[#This Row],[RV lognorm]],(LN(ImpLow2)+LN(ImpUp2))/2,(LN(ImpUp2)-LN(ImpLow2))/3.29)</f>
        <v>0</v>
      </c>
    </row>
    <row r="6812" spans="7:13">
      <c r="G6812">
        <v>0.67946587162067451</v>
      </c>
      <c r="H6812">
        <v>0.63396520243676624</v>
      </c>
      <c r="I6812">
        <v>0.58846453325285786</v>
      </c>
      <c r="J6812">
        <f>_xlfn.BINOM.INV(BinomTrials,_xlfn.GAMMA.INV(Table3[[#This Row],[RV gamma]],GammaShape1,GammaRate1)/BinomTrials,Table3[[#This Row],[RV binom]])</f>
        <v>1</v>
      </c>
      <c r="K6812" s="1">
        <f>Table3[[#This Row],[Risk 1 Simulated occurences]]*_xlfn.LOGNORM.INV(Table3[[#This Row],[RV lognorm]],(LN(ImpLow1)+LN(ImpUp1))/2,(LN(ImpUp1)-LN(ImpLow1))/3.29)</f>
        <v>36979.633295127118</v>
      </c>
      <c r="L6812">
        <f>_xlfn.BINOM.INV(BinomTrials,_xlfn.GAMMA.INV(Table3[[#This Row],[RV gamma]],GammaShape2,GammaRate2)/BinomTrials,Table3[[#This Row],[RV binom]])</f>
        <v>0</v>
      </c>
      <c r="M6812" s="1">
        <f>Table3[[#This Row],[Risk 2 simulated occurences]]*_xlfn.LOGNORM.INV(Table3[[#This Row],[RV lognorm]],(LN(ImpLow2)+LN(ImpUp2))/2,(LN(ImpUp2)-LN(ImpLow2))/3.29)</f>
        <v>0</v>
      </c>
    </row>
    <row r="6813" spans="7:13">
      <c r="G6813">
        <v>0.78290432867729309</v>
      </c>
      <c r="H6813">
        <v>5.3157354729789011E-2</v>
      </c>
      <c r="I6813">
        <v>0.32341038078228496</v>
      </c>
      <c r="J6813">
        <f>_xlfn.BINOM.INV(BinomTrials,_xlfn.GAMMA.INV(Table3[[#This Row],[RV gamma]],GammaShape1,GammaRate1)/BinomTrials,Table3[[#This Row],[RV binom]])</f>
        <v>0</v>
      </c>
      <c r="K6813" s="1">
        <f>Table3[[#This Row],[Risk 1 Simulated occurences]]*_xlfn.LOGNORM.INV(Table3[[#This Row],[RV lognorm]],(LN(ImpLow1)+LN(ImpUp1))/2,(LN(ImpUp1)-LN(ImpLow1))/3.29)</f>
        <v>0</v>
      </c>
      <c r="L6813">
        <f>_xlfn.BINOM.INV(BinomTrials,_xlfn.GAMMA.INV(Table3[[#This Row],[RV gamma]],GammaShape2,GammaRate2)/BinomTrials,Table3[[#This Row],[RV binom]])</f>
        <v>0</v>
      </c>
      <c r="M6813" s="1">
        <f>Table3[[#This Row],[Risk 2 simulated occurences]]*_xlfn.LOGNORM.INV(Table3[[#This Row],[RV lognorm]],(LN(ImpLow2)+LN(ImpUp2))/2,(LN(ImpUp2)-LN(ImpLow2))/3.29)</f>
        <v>0</v>
      </c>
    </row>
    <row r="6814" spans="7:13">
      <c r="G6814">
        <v>0.27305207926456448</v>
      </c>
      <c r="H6814">
        <v>0.41566094356386968</v>
      </c>
      <c r="I6814">
        <v>0.55826980786317482</v>
      </c>
      <c r="J6814">
        <f>_xlfn.BINOM.INV(BinomTrials,_xlfn.GAMMA.INV(Table3[[#This Row],[RV gamma]],GammaShape1,GammaRate1)/BinomTrials,Table3[[#This Row],[RV binom]])</f>
        <v>0</v>
      </c>
      <c r="K6814" s="1">
        <f>Table3[[#This Row],[Risk 1 Simulated occurences]]*_xlfn.LOGNORM.INV(Table3[[#This Row],[RV lognorm]],(LN(ImpLow1)+LN(ImpUp1))/2,(LN(ImpUp1)-LN(ImpLow1))/3.29)</f>
        <v>0</v>
      </c>
      <c r="L6814">
        <f>_xlfn.BINOM.INV(BinomTrials,_xlfn.GAMMA.INV(Table3[[#This Row],[RV gamma]],GammaShape2,GammaRate2)/BinomTrials,Table3[[#This Row],[RV binom]])</f>
        <v>0</v>
      </c>
      <c r="M6814" s="1">
        <f>Table3[[#This Row],[Risk 2 simulated occurences]]*_xlfn.LOGNORM.INV(Table3[[#This Row],[RV lognorm]],(LN(ImpLow2)+LN(ImpUp2))/2,(LN(ImpUp2)-LN(ImpLow2))/3.29)</f>
        <v>0</v>
      </c>
    </row>
    <row r="6815" spans="7:13">
      <c r="G6815">
        <v>0.18629619953515764</v>
      </c>
      <c r="H6815">
        <v>1.3478477957415616E-2</v>
      </c>
      <c r="I6815">
        <v>0.84066075637967363</v>
      </c>
      <c r="J6815">
        <f>_xlfn.BINOM.INV(BinomTrials,_xlfn.GAMMA.INV(Table3[[#This Row],[RV gamma]],GammaShape1,GammaRate1)/BinomTrials,Table3[[#This Row],[RV binom]])</f>
        <v>0</v>
      </c>
      <c r="K6815" s="1">
        <f>Table3[[#This Row],[Risk 1 Simulated occurences]]*_xlfn.LOGNORM.INV(Table3[[#This Row],[RV lognorm]],(LN(ImpLow1)+LN(ImpUp1))/2,(LN(ImpUp1)-LN(ImpLow1))/3.29)</f>
        <v>0</v>
      </c>
      <c r="L6815">
        <f>_xlfn.BINOM.INV(BinomTrials,_xlfn.GAMMA.INV(Table3[[#This Row],[RV gamma]],GammaShape2,GammaRate2)/BinomTrials,Table3[[#This Row],[RV binom]])</f>
        <v>0</v>
      </c>
      <c r="M6815" s="1">
        <f>Table3[[#This Row],[Risk 2 simulated occurences]]*_xlfn.LOGNORM.INV(Table3[[#This Row],[RV lognorm]],(LN(ImpLow2)+LN(ImpUp2))/2,(LN(ImpUp2)-LN(ImpLow2))/3.29)</f>
        <v>0</v>
      </c>
    </row>
    <row r="6816" spans="7:13">
      <c r="G6816">
        <v>8.0225587394193554E-2</v>
      </c>
      <c r="H6816">
        <v>0.53277903028427576</v>
      </c>
      <c r="I6816">
        <v>0.98533247317435801</v>
      </c>
      <c r="J6816">
        <f>_xlfn.BINOM.INV(BinomTrials,_xlfn.GAMMA.INV(Table3[[#This Row],[RV gamma]],GammaShape1,GammaRate1)/BinomTrials,Table3[[#This Row],[RV binom]])</f>
        <v>0</v>
      </c>
      <c r="K6816" s="1">
        <f>Table3[[#This Row],[Risk 1 Simulated occurences]]*_xlfn.LOGNORM.INV(Table3[[#This Row],[RV lognorm]],(LN(ImpLow1)+LN(ImpUp1))/2,(LN(ImpUp1)-LN(ImpLow1))/3.29)</f>
        <v>0</v>
      </c>
      <c r="L6816">
        <f>_xlfn.BINOM.INV(BinomTrials,_xlfn.GAMMA.INV(Table3[[#This Row],[RV gamma]],GammaShape2,GammaRate2)/BinomTrials,Table3[[#This Row],[RV binom]])</f>
        <v>0</v>
      </c>
      <c r="M6816" s="1">
        <f>Table3[[#This Row],[Risk 2 simulated occurences]]*_xlfn.LOGNORM.INV(Table3[[#This Row],[RV lognorm]],(LN(ImpLow2)+LN(ImpUp2))/2,(LN(ImpUp2)-LN(ImpLow2))/3.29)</f>
        <v>0</v>
      </c>
    </row>
    <row r="6817" spans="7:13">
      <c r="G6817">
        <v>0.35144733421106233</v>
      </c>
      <c r="H6817">
        <v>0.41716198782304392</v>
      </c>
      <c r="I6817">
        <v>0.48287664143502557</v>
      </c>
      <c r="J6817">
        <f>_xlfn.BINOM.INV(BinomTrials,_xlfn.GAMMA.INV(Table3[[#This Row],[RV gamma]],GammaShape1,GammaRate1)/BinomTrials,Table3[[#This Row],[RV binom]])</f>
        <v>0</v>
      </c>
      <c r="K6817" s="1">
        <f>Table3[[#This Row],[Risk 1 Simulated occurences]]*_xlfn.LOGNORM.INV(Table3[[#This Row],[RV lognorm]],(LN(ImpLow1)+LN(ImpUp1))/2,(LN(ImpUp1)-LN(ImpLow1))/3.29)</f>
        <v>0</v>
      </c>
      <c r="L6817">
        <f>_xlfn.BINOM.INV(BinomTrials,_xlfn.GAMMA.INV(Table3[[#This Row],[RV gamma]],GammaShape2,GammaRate2)/BinomTrials,Table3[[#This Row],[RV binom]])</f>
        <v>0</v>
      </c>
      <c r="M6817" s="1">
        <f>Table3[[#This Row],[Risk 2 simulated occurences]]*_xlfn.LOGNORM.INV(Table3[[#This Row],[RV lognorm]],(LN(ImpLow2)+LN(ImpUp2))/2,(LN(ImpUp2)-LN(ImpLow2))/3.29)</f>
        <v>0</v>
      </c>
    </row>
    <row r="6818" spans="7:13">
      <c r="G6818">
        <v>0.77534608532457894</v>
      </c>
      <c r="H6818">
        <v>0.2415293418995707</v>
      </c>
      <c r="I6818">
        <v>0.70771259847456247</v>
      </c>
      <c r="J6818">
        <f>_xlfn.BINOM.INV(BinomTrials,_xlfn.GAMMA.INV(Table3[[#This Row],[RV gamma]],GammaShape1,GammaRate1)/BinomTrials,Table3[[#This Row],[RV binom]])</f>
        <v>0</v>
      </c>
      <c r="K6818" s="1">
        <f>Table3[[#This Row],[Risk 1 Simulated occurences]]*_xlfn.LOGNORM.INV(Table3[[#This Row],[RV lognorm]],(LN(ImpLow1)+LN(ImpUp1))/2,(LN(ImpUp1)-LN(ImpLow1))/3.29)</f>
        <v>0</v>
      </c>
      <c r="L6818">
        <f>_xlfn.BINOM.INV(BinomTrials,_xlfn.GAMMA.INV(Table3[[#This Row],[RV gamma]],GammaShape2,GammaRate2)/BinomTrials,Table3[[#This Row],[RV binom]])</f>
        <v>0</v>
      </c>
      <c r="M6818" s="1">
        <f>Table3[[#This Row],[Risk 2 simulated occurences]]*_xlfn.LOGNORM.INV(Table3[[#This Row],[RV lognorm]],(LN(ImpLow2)+LN(ImpUp2))/2,(LN(ImpUp2)-LN(ImpLow2))/3.29)</f>
        <v>0</v>
      </c>
    </row>
    <row r="6819" spans="7:13">
      <c r="G6819">
        <v>0.2416560501985513</v>
      </c>
      <c r="H6819">
        <v>0.38364930608479741</v>
      </c>
      <c r="I6819">
        <v>0.52564256197104353</v>
      </c>
      <c r="J6819">
        <f>_xlfn.BINOM.INV(BinomTrials,_xlfn.GAMMA.INV(Table3[[#This Row],[RV gamma]],GammaShape1,GammaRate1)/BinomTrials,Table3[[#This Row],[RV binom]])</f>
        <v>0</v>
      </c>
      <c r="K6819" s="1">
        <f>Table3[[#This Row],[Risk 1 Simulated occurences]]*_xlfn.LOGNORM.INV(Table3[[#This Row],[RV lognorm]],(LN(ImpLow1)+LN(ImpUp1))/2,(LN(ImpUp1)-LN(ImpLow1))/3.29)</f>
        <v>0</v>
      </c>
      <c r="L6819">
        <f>_xlfn.BINOM.INV(BinomTrials,_xlfn.GAMMA.INV(Table3[[#This Row],[RV gamma]],GammaShape2,GammaRate2)/BinomTrials,Table3[[#This Row],[RV binom]])</f>
        <v>0</v>
      </c>
      <c r="M6819" s="1">
        <f>Table3[[#This Row],[Risk 2 simulated occurences]]*_xlfn.LOGNORM.INV(Table3[[#This Row],[RV lognorm]],(LN(ImpLow2)+LN(ImpUp2))/2,(LN(ImpUp2)-LN(ImpLow2))/3.29)</f>
        <v>0</v>
      </c>
    </row>
    <row r="6820" spans="7:13">
      <c r="G6820">
        <v>0.51323568705154377</v>
      </c>
      <c r="H6820">
        <v>0.99388736718980941</v>
      </c>
      <c r="I6820">
        <v>0.47453904732807495</v>
      </c>
      <c r="J6820">
        <f>_xlfn.BINOM.INV(BinomTrials,_xlfn.GAMMA.INV(Table3[[#This Row],[RV gamma]],GammaShape1,GammaRate1)/BinomTrials,Table3[[#This Row],[RV binom]])</f>
        <v>3</v>
      </c>
      <c r="K6820" s="1">
        <f>Table3[[#This Row],[Risk 1 Simulated occurences]]*_xlfn.LOGNORM.INV(Table3[[#This Row],[RV lognorm]],(LN(ImpLow1)+LN(ImpUp1))/2,(LN(ImpUp1)-LN(ImpLow1))/3.29)</f>
        <v>90721.358128706866</v>
      </c>
      <c r="L6820">
        <f>_xlfn.BINOM.INV(BinomTrials,_xlfn.GAMMA.INV(Table3[[#This Row],[RV gamma]],GammaShape2,GammaRate2)/BinomTrials,Table3[[#This Row],[RV binom]])</f>
        <v>2</v>
      </c>
      <c r="M6820" s="1">
        <f>Table3[[#This Row],[Risk 2 simulated occurences]]*_xlfn.LOGNORM.INV(Table3[[#This Row],[RV lognorm]],(LN(ImpLow2)+LN(ImpUp2))/2,(LN(ImpUp2)-LN(ImpLow2))/3.29)</f>
        <v>6048090.5419137934</v>
      </c>
    </row>
    <row r="6821" spans="7:13">
      <c r="G6821">
        <v>0.95219227529698625</v>
      </c>
      <c r="H6821">
        <v>0.26498035912633888</v>
      </c>
      <c r="I6821">
        <v>0.57776844295569152</v>
      </c>
      <c r="J6821">
        <f>_xlfn.BINOM.INV(BinomTrials,_xlfn.GAMMA.INV(Table3[[#This Row],[RV gamma]],GammaShape1,GammaRate1)/BinomTrials,Table3[[#This Row],[RV binom]])</f>
        <v>0</v>
      </c>
      <c r="K6821" s="1">
        <f>Table3[[#This Row],[Risk 1 Simulated occurences]]*_xlfn.LOGNORM.INV(Table3[[#This Row],[RV lognorm]],(LN(ImpLow1)+LN(ImpUp1))/2,(LN(ImpUp1)-LN(ImpLow1))/3.29)</f>
        <v>0</v>
      </c>
      <c r="L6821">
        <f>_xlfn.BINOM.INV(BinomTrials,_xlfn.GAMMA.INV(Table3[[#This Row],[RV gamma]],GammaShape2,GammaRate2)/BinomTrials,Table3[[#This Row],[RV binom]])</f>
        <v>0</v>
      </c>
      <c r="M6821" s="1">
        <f>Table3[[#This Row],[Risk 2 simulated occurences]]*_xlfn.LOGNORM.INV(Table3[[#This Row],[RV lognorm]],(LN(ImpLow2)+LN(ImpUp2))/2,(LN(ImpUp2)-LN(ImpLow2))/3.29)</f>
        <v>0</v>
      </c>
    </row>
    <row r="6822" spans="7:13">
      <c r="G6822">
        <v>0.49557091644758866</v>
      </c>
      <c r="H6822">
        <v>0.52489583637793358</v>
      </c>
      <c r="I6822">
        <v>0.55422075630827838</v>
      </c>
      <c r="J6822">
        <f>_xlfn.BINOM.INV(BinomTrials,_xlfn.GAMMA.INV(Table3[[#This Row],[RV gamma]],GammaShape1,GammaRate1)/BinomTrials,Table3[[#This Row],[RV binom]])</f>
        <v>0</v>
      </c>
      <c r="K6822" s="1">
        <f>Table3[[#This Row],[Risk 1 Simulated occurences]]*_xlfn.LOGNORM.INV(Table3[[#This Row],[RV lognorm]],(LN(ImpLow1)+LN(ImpUp1))/2,(LN(ImpUp1)-LN(ImpLow1))/3.29)</f>
        <v>0</v>
      </c>
      <c r="L6822">
        <f>_xlfn.BINOM.INV(BinomTrials,_xlfn.GAMMA.INV(Table3[[#This Row],[RV gamma]],GammaShape2,GammaRate2)/BinomTrials,Table3[[#This Row],[RV binom]])</f>
        <v>0</v>
      </c>
      <c r="M6822" s="1">
        <f>Table3[[#This Row],[Risk 2 simulated occurences]]*_xlfn.LOGNORM.INV(Table3[[#This Row],[RV lognorm]],(LN(ImpLow2)+LN(ImpUp2))/2,(LN(ImpUp2)-LN(ImpLow2))/3.29)</f>
        <v>0</v>
      </c>
    </row>
    <row r="6823" spans="7:13">
      <c r="G6823">
        <v>6.0392734622765676E-2</v>
      </c>
      <c r="H6823">
        <v>0.92432200392909436</v>
      </c>
      <c r="I6823">
        <v>0.7882512732354231</v>
      </c>
      <c r="J6823">
        <f>_xlfn.BINOM.INV(BinomTrials,_xlfn.GAMMA.INV(Table3[[#This Row],[RV gamma]],GammaShape1,GammaRate1)/BinomTrials,Table3[[#This Row],[RV binom]])</f>
        <v>1</v>
      </c>
      <c r="K6823" s="1">
        <f>Table3[[#This Row],[Risk 1 Simulated occurences]]*_xlfn.LOGNORM.INV(Table3[[#This Row],[RV lognorm]],(LN(ImpLow1)+LN(ImpUp1))/2,(LN(ImpUp1)-LN(ImpLow1))/3.29)</f>
        <v>55369.810014976596</v>
      </c>
      <c r="L6823">
        <f>_xlfn.BINOM.INV(BinomTrials,_xlfn.GAMMA.INV(Table3[[#This Row],[RV gamma]],GammaShape2,GammaRate2)/BinomTrials,Table3[[#This Row],[RV binom]])</f>
        <v>1</v>
      </c>
      <c r="M6823" s="1">
        <f>Table3[[#This Row],[Risk 2 simulated occurences]]*_xlfn.LOGNORM.INV(Table3[[#This Row],[RV lognorm]],(LN(ImpLow2)+LN(ImpUp2))/2,(LN(ImpUp2)-LN(ImpLow2))/3.29)</f>
        <v>5536981.0014976617</v>
      </c>
    </row>
    <row r="6824" spans="7:13">
      <c r="G6824">
        <v>2.0690804822692092E-2</v>
      </c>
      <c r="H6824">
        <v>7.9920036289803695E-2</v>
      </c>
      <c r="I6824">
        <v>0.1391492677569153</v>
      </c>
      <c r="J6824">
        <f>_xlfn.BINOM.INV(BinomTrials,_xlfn.GAMMA.INV(Table3[[#This Row],[RV gamma]],GammaShape1,GammaRate1)/BinomTrials,Table3[[#This Row],[RV binom]])</f>
        <v>0</v>
      </c>
      <c r="K6824" s="1">
        <f>Table3[[#This Row],[Risk 1 Simulated occurences]]*_xlfn.LOGNORM.INV(Table3[[#This Row],[RV lognorm]],(LN(ImpLow1)+LN(ImpUp1))/2,(LN(ImpUp1)-LN(ImpLow1))/3.29)</f>
        <v>0</v>
      </c>
      <c r="L6824">
        <f>_xlfn.BINOM.INV(BinomTrials,_xlfn.GAMMA.INV(Table3[[#This Row],[RV gamma]],GammaShape2,GammaRate2)/BinomTrials,Table3[[#This Row],[RV binom]])</f>
        <v>0</v>
      </c>
      <c r="M6824" s="1">
        <f>Table3[[#This Row],[Risk 2 simulated occurences]]*_xlfn.LOGNORM.INV(Table3[[#This Row],[RV lognorm]],(LN(ImpLow2)+LN(ImpUp2))/2,(LN(ImpUp2)-LN(ImpLow2))/3.29)</f>
        <v>0</v>
      </c>
    </row>
    <row r="6825" spans="7:13">
      <c r="G6825">
        <v>0.75035665498597393</v>
      </c>
      <c r="H6825">
        <v>0.21604992273079693</v>
      </c>
      <c r="I6825">
        <v>0.68174319047561993</v>
      </c>
      <c r="J6825">
        <f>_xlfn.BINOM.INV(BinomTrials,_xlfn.GAMMA.INV(Table3[[#This Row],[RV gamma]],GammaShape1,GammaRate1)/BinomTrials,Table3[[#This Row],[RV binom]])</f>
        <v>0</v>
      </c>
      <c r="K6825" s="1">
        <f>Table3[[#This Row],[Risk 1 Simulated occurences]]*_xlfn.LOGNORM.INV(Table3[[#This Row],[RV lognorm]],(LN(ImpLow1)+LN(ImpUp1))/2,(LN(ImpUp1)-LN(ImpLow1))/3.29)</f>
        <v>0</v>
      </c>
      <c r="L6825">
        <f>_xlfn.BINOM.INV(BinomTrials,_xlfn.GAMMA.INV(Table3[[#This Row],[RV gamma]],GammaShape2,GammaRate2)/BinomTrials,Table3[[#This Row],[RV binom]])</f>
        <v>0</v>
      </c>
      <c r="M6825" s="1">
        <f>Table3[[#This Row],[Risk 2 simulated occurences]]*_xlfn.LOGNORM.INV(Table3[[#This Row],[RV lognorm]],(LN(ImpLow2)+LN(ImpUp2))/2,(LN(ImpUp2)-LN(ImpLow2))/3.29)</f>
        <v>0</v>
      </c>
    </row>
    <row r="6826" spans="7:13">
      <c r="G6826">
        <v>0.24430034926361421</v>
      </c>
      <c r="H6826">
        <v>0.15105133650407723</v>
      </c>
      <c r="I6826">
        <v>5.7802323744540252E-2</v>
      </c>
      <c r="J6826">
        <f>_xlfn.BINOM.INV(BinomTrials,_xlfn.GAMMA.INV(Table3[[#This Row],[RV gamma]],GammaShape1,GammaRate1)/BinomTrials,Table3[[#This Row],[RV binom]])</f>
        <v>0</v>
      </c>
      <c r="K6826" s="1">
        <f>Table3[[#This Row],[Risk 1 Simulated occurences]]*_xlfn.LOGNORM.INV(Table3[[#This Row],[RV lognorm]],(LN(ImpLow1)+LN(ImpUp1))/2,(LN(ImpUp1)-LN(ImpLow1))/3.29)</f>
        <v>0</v>
      </c>
      <c r="L6826">
        <f>_xlfn.BINOM.INV(BinomTrials,_xlfn.GAMMA.INV(Table3[[#This Row],[RV gamma]],GammaShape2,GammaRate2)/BinomTrials,Table3[[#This Row],[RV binom]])</f>
        <v>0</v>
      </c>
      <c r="M6826" s="1">
        <f>Table3[[#This Row],[Risk 2 simulated occurences]]*_xlfn.LOGNORM.INV(Table3[[#This Row],[RV lognorm]],(LN(ImpLow2)+LN(ImpUp2))/2,(LN(ImpUp2)-LN(ImpLow2))/3.29)</f>
        <v>0</v>
      </c>
    </row>
    <row r="6827" spans="7:13">
      <c r="G6827">
        <v>0.95597007356396413</v>
      </c>
      <c r="H6827">
        <v>0.71981262402600266</v>
      </c>
      <c r="I6827">
        <v>0.48365517448804118</v>
      </c>
      <c r="J6827">
        <f>_xlfn.BINOM.INV(BinomTrials,_xlfn.GAMMA.INV(Table3[[#This Row],[RV gamma]],GammaShape1,GammaRate1)/BinomTrials,Table3[[#This Row],[RV binom]])</f>
        <v>1</v>
      </c>
      <c r="K6827" s="1">
        <f>Table3[[#This Row],[Risk 1 Simulated occurences]]*_xlfn.LOGNORM.INV(Table3[[#This Row],[RV lognorm]],(LN(ImpLow1)+LN(ImpUp1))/2,(LN(ImpUp1)-LN(ImpLow1))/3.29)</f>
        <v>30728.651667752052</v>
      </c>
      <c r="L6827">
        <f>_xlfn.BINOM.INV(BinomTrials,_xlfn.GAMMA.INV(Table3[[#This Row],[RV gamma]],GammaShape2,GammaRate2)/BinomTrials,Table3[[#This Row],[RV binom]])</f>
        <v>0</v>
      </c>
      <c r="M6827" s="1">
        <f>Table3[[#This Row],[Risk 2 simulated occurences]]*_xlfn.LOGNORM.INV(Table3[[#This Row],[RV lognorm]],(LN(ImpLow2)+LN(ImpUp2))/2,(LN(ImpUp2)-LN(ImpLow2))/3.29)</f>
        <v>0</v>
      </c>
    </row>
    <row r="6828" spans="7:13">
      <c r="G6828">
        <v>0.98902638954530764</v>
      </c>
      <c r="H6828">
        <v>0.89077200502658826</v>
      </c>
      <c r="I6828">
        <v>0.79251762050786878</v>
      </c>
      <c r="J6828">
        <f>_xlfn.BINOM.INV(BinomTrials,_xlfn.GAMMA.INV(Table3[[#This Row],[RV gamma]],GammaShape1,GammaRate1)/BinomTrials,Table3[[#This Row],[RV binom]])</f>
        <v>2</v>
      </c>
      <c r="K6828" s="1">
        <f>Table3[[#This Row],[Risk 1 Simulated occurences]]*_xlfn.LOGNORM.INV(Table3[[#This Row],[RV lognorm]],(LN(ImpLow1)+LN(ImpUp1))/2,(LN(ImpUp1)-LN(ImpLow1))/3.29)</f>
        <v>111894.17407080191</v>
      </c>
      <c r="L6828">
        <f>_xlfn.BINOM.INV(BinomTrials,_xlfn.GAMMA.INV(Table3[[#This Row],[RV gamma]],GammaShape2,GammaRate2)/BinomTrials,Table3[[#This Row],[RV binom]])</f>
        <v>1</v>
      </c>
      <c r="M6828" s="1">
        <f>Table3[[#This Row],[Risk 2 simulated occurences]]*_xlfn.LOGNORM.INV(Table3[[#This Row],[RV lognorm]],(LN(ImpLow2)+LN(ImpUp2))/2,(LN(ImpUp2)-LN(ImpLow2))/3.29)</f>
        <v>5594708.7035400979</v>
      </c>
    </row>
    <row r="6829" spans="7:13">
      <c r="G6829">
        <v>0.56652908798611212</v>
      </c>
      <c r="H6829">
        <v>0.20508848186819278</v>
      </c>
      <c r="I6829">
        <v>0.84364787575027345</v>
      </c>
      <c r="J6829">
        <f>_xlfn.BINOM.INV(BinomTrials,_xlfn.GAMMA.INV(Table3[[#This Row],[RV gamma]],GammaShape1,GammaRate1)/BinomTrials,Table3[[#This Row],[RV binom]])</f>
        <v>0</v>
      </c>
      <c r="K6829" s="1">
        <f>Table3[[#This Row],[Risk 1 Simulated occurences]]*_xlfn.LOGNORM.INV(Table3[[#This Row],[RV lognorm]],(LN(ImpLow1)+LN(ImpUp1))/2,(LN(ImpUp1)-LN(ImpLow1))/3.29)</f>
        <v>0</v>
      </c>
      <c r="L6829">
        <f>_xlfn.BINOM.INV(BinomTrials,_xlfn.GAMMA.INV(Table3[[#This Row],[RV gamma]],GammaShape2,GammaRate2)/BinomTrials,Table3[[#This Row],[RV binom]])</f>
        <v>0</v>
      </c>
      <c r="M6829" s="1">
        <f>Table3[[#This Row],[Risk 2 simulated occurences]]*_xlfn.LOGNORM.INV(Table3[[#This Row],[RV lognorm]],(LN(ImpLow2)+LN(ImpUp2))/2,(LN(ImpUp2)-LN(ImpLow2))/3.29)</f>
        <v>0</v>
      </c>
    </row>
    <row r="6830" spans="7:13">
      <c r="G6830">
        <v>0.65438178258686408</v>
      </c>
      <c r="H6830">
        <v>0.92211475871601833</v>
      </c>
      <c r="I6830">
        <v>0.18984773484517248</v>
      </c>
      <c r="J6830">
        <f>_xlfn.BINOM.INV(BinomTrials,_xlfn.GAMMA.INV(Table3[[#This Row],[RV gamma]],GammaShape1,GammaRate1)/BinomTrials,Table3[[#This Row],[RV binom]])</f>
        <v>2</v>
      </c>
      <c r="K6830" s="1">
        <f>Table3[[#This Row],[Risk 1 Simulated occurences]]*_xlfn.LOGNORM.INV(Table3[[#This Row],[RV lognorm]],(LN(ImpLow1)+LN(ImpUp1))/2,(LN(ImpUp1)-LN(ImpLow1))/3.29)</f>
        <v>34199.647088077916</v>
      </c>
      <c r="L6830">
        <f>_xlfn.BINOM.INV(BinomTrials,_xlfn.GAMMA.INV(Table3[[#This Row],[RV gamma]],GammaShape2,GammaRate2)/BinomTrials,Table3[[#This Row],[RV binom]])</f>
        <v>1</v>
      </c>
      <c r="M6830" s="1">
        <f>Table3[[#This Row],[Risk 2 simulated occurences]]*_xlfn.LOGNORM.INV(Table3[[#This Row],[RV lognorm]],(LN(ImpLow2)+LN(ImpUp2))/2,(LN(ImpUp2)-LN(ImpLow2))/3.29)</f>
        <v>1709982.3544038965</v>
      </c>
    </row>
    <row r="6831" spans="7:13">
      <c r="G6831">
        <v>0.19461993742483666</v>
      </c>
      <c r="H6831">
        <v>0.98274974011944127</v>
      </c>
      <c r="I6831">
        <v>0.77087954281404591</v>
      </c>
      <c r="J6831">
        <f>_xlfn.BINOM.INV(BinomTrials,_xlfn.GAMMA.INV(Table3[[#This Row],[RV gamma]],GammaShape1,GammaRate1)/BinomTrials,Table3[[#This Row],[RV binom]])</f>
        <v>2</v>
      </c>
      <c r="K6831" s="1">
        <f>Table3[[#This Row],[Risk 1 Simulated occurences]]*_xlfn.LOGNORM.INV(Table3[[#This Row],[RV lognorm]],(LN(ImpLow1)+LN(ImpUp1))/2,(LN(ImpUp1)-LN(ImpLow1))/3.29)</f>
        <v>106288.15588554218</v>
      </c>
      <c r="L6831">
        <f>_xlfn.BINOM.INV(BinomTrials,_xlfn.GAMMA.INV(Table3[[#This Row],[RV gamma]],GammaShape2,GammaRate2)/BinomTrials,Table3[[#This Row],[RV binom]])</f>
        <v>1</v>
      </c>
      <c r="M6831" s="1">
        <f>Table3[[#This Row],[Risk 2 simulated occurences]]*_xlfn.LOGNORM.INV(Table3[[#This Row],[RV lognorm]],(LN(ImpLow2)+LN(ImpUp2))/2,(LN(ImpUp2)-LN(ImpLow2))/3.29)</f>
        <v>5314407.7942771204</v>
      </c>
    </row>
    <row r="6832" spans="7:13">
      <c r="G6832">
        <v>0.97728829922959592</v>
      </c>
      <c r="H6832">
        <v>7.4882187449784102E-2</v>
      </c>
      <c r="I6832">
        <v>0.17247607566997225</v>
      </c>
      <c r="J6832">
        <f>_xlfn.BINOM.INV(BinomTrials,_xlfn.GAMMA.INV(Table3[[#This Row],[RV gamma]],GammaShape1,GammaRate1)/BinomTrials,Table3[[#This Row],[RV binom]])</f>
        <v>0</v>
      </c>
      <c r="K6832" s="1">
        <f>Table3[[#This Row],[Risk 1 Simulated occurences]]*_xlfn.LOGNORM.INV(Table3[[#This Row],[RV lognorm]],(LN(ImpLow1)+LN(ImpUp1))/2,(LN(ImpUp1)-LN(ImpLow1))/3.29)</f>
        <v>0</v>
      </c>
      <c r="L6832">
        <f>_xlfn.BINOM.INV(BinomTrials,_xlfn.GAMMA.INV(Table3[[#This Row],[RV gamma]],GammaShape2,GammaRate2)/BinomTrials,Table3[[#This Row],[RV binom]])</f>
        <v>0</v>
      </c>
      <c r="M6832" s="1">
        <f>Table3[[#This Row],[Risk 2 simulated occurences]]*_xlfn.LOGNORM.INV(Table3[[#This Row],[RV lognorm]],(LN(ImpLow2)+LN(ImpUp2))/2,(LN(ImpUp2)-LN(ImpLow2))/3.29)</f>
        <v>0</v>
      </c>
    </row>
    <row r="6833" spans="7:13">
      <c r="G6833">
        <v>0.2844451518191235</v>
      </c>
      <c r="H6833">
        <v>0.54492446852145926</v>
      </c>
      <c r="I6833">
        <v>0.80540378522379497</v>
      </c>
      <c r="J6833">
        <f>_xlfn.BINOM.INV(BinomTrials,_xlfn.GAMMA.INV(Table3[[#This Row],[RV gamma]],GammaShape1,GammaRate1)/BinomTrials,Table3[[#This Row],[RV binom]])</f>
        <v>0</v>
      </c>
      <c r="K6833" s="1">
        <f>Table3[[#This Row],[Risk 1 Simulated occurences]]*_xlfn.LOGNORM.INV(Table3[[#This Row],[RV lognorm]],(LN(ImpLow1)+LN(ImpUp1))/2,(LN(ImpUp1)-LN(ImpLow1))/3.29)</f>
        <v>0</v>
      </c>
      <c r="L6833">
        <f>_xlfn.BINOM.INV(BinomTrials,_xlfn.GAMMA.INV(Table3[[#This Row],[RV gamma]],GammaShape2,GammaRate2)/BinomTrials,Table3[[#This Row],[RV binom]])</f>
        <v>0</v>
      </c>
      <c r="M6833" s="1">
        <f>Table3[[#This Row],[Risk 2 simulated occurences]]*_xlfn.LOGNORM.INV(Table3[[#This Row],[RV lognorm]],(LN(ImpLow2)+LN(ImpUp2))/2,(LN(ImpUp2)-LN(ImpLow2))/3.29)</f>
        <v>0</v>
      </c>
    </row>
    <row r="6834" spans="7:13">
      <c r="G6834">
        <v>0.66966662400852262</v>
      </c>
      <c r="H6834">
        <v>0.54554244016555253</v>
      </c>
      <c r="I6834">
        <v>0.4214182563225824</v>
      </c>
      <c r="J6834">
        <f>_xlfn.BINOM.INV(BinomTrials,_xlfn.GAMMA.INV(Table3[[#This Row],[RV gamma]],GammaShape1,GammaRate1)/BinomTrials,Table3[[#This Row],[RV binom]])</f>
        <v>0</v>
      </c>
      <c r="K6834" s="1">
        <f>Table3[[#This Row],[Risk 1 Simulated occurences]]*_xlfn.LOGNORM.INV(Table3[[#This Row],[RV lognorm]],(LN(ImpLow1)+LN(ImpUp1))/2,(LN(ImpUp1)-LN(ImpLow1))/3.29)</f>
        <v>0</v>
      </c>
      <c r="L6834">
        <f>_xlfn.BINOM.INV(BinomTrials,_xlfn.GAMMA.INV(Table3[[#This Row],[RV gamma]],GammaShape2,GammaRate2)/BinomTrials,Table3[[#This Row],[RV binom]])</f>
        <v>0</v>
      </c>
      <c r="M6834" s="1">
        <f>Table3[[#This Row],[Risk 2 simulated occurences]]*_xlfn.LOGNORM.INV(Table3[[#This Row],[RV lognorm]],(LN(ImpLow2)+LN(ImpUp2))/2,(LN(ImpUp2)-LN(ImpLow2))/3.29)</f>
        <v>0</v>
      </c>
    </row>
    <row r="6835" spans="7:13">
      <c r="G6835">
        <v>8.6949711240338956E-2</v>
      </c>
      <c r="H6835">
        <v>0.93179186244112988</v>
      </c>
      <c r="I6835">
        <v>0.77663401364192086</v>
      </c>
      <c r="J6835">
        <f>_xlfn.BINOM.INV(BinomTrials,_xlfn.GAMMA.INV(Table3[[#This Row],[RV gamma]],GammaShape1,GammaRate1)/BinomTrials,Table3[[#This Row],[RV binom]])</f>
        <v>1</v>
      </c>
      <c r="K6835" s="1">
        <f>Table3[[#This Row],[Risk 1 Simulated occurences]]*_xlfn.LOGNORM.INV(Table3[[#This Row],[RV lognorm]],(LN(ImpLow1)+LN(ImpUp1))/2,(LN(ImpUp1)-LN(ImpLow1))/3.29)</f>
        <v>53860.313200334422</v>
      </c>
      <c r="L6835">
        <f>_xlfn.BINOM.INV(BinomTrials,_xlfn.GAMMA.INV(Table3[[#This Row],[RV gamma]],GammaShape2,GammaRate2)/BinomTrials,Table3[[#This Row],[RV binom]])</f>
        <v>1</v>
      </c>
      <c r="M6835" s="1">
        <f>Table3[[#This Row],[Risk 2 simulated occurences]]*_xlfn.LOGNORM.INV(Table3[[#This Row],[RV lognorm]],(LN(ImpLow2)+LN(ImpUp2))/2,(LN(ImpUp2)-LN(ImpLow2))/3.29)</f>
        <v>5386031.3200334441</v>
      </c>
    </row>
    <row r="6836" spans="7:13">
      <c r="G6836">
        <v>0.36379681637687461</v>
      </c>
      <c r="H6836">
        <v>0.62583204807053883</v>
      </c>
      <c r="I6836">
        <v>0.88786727976420299</v>
      </c>
      <c r="J6836">
        <f>_xlfn.BINOM.INV(BinomTrials,_xlfn.GAMMA.INV(Table3[[#This Row],[RV gamma]],GammaShape1,GammaRate1)/BinomTrials,Table3[[#This Row],[RV binom]])</f>
        <v>0</v>
      </c>
      <c r="K6836" s="1">
        <f>Table3[[#This Row],[Risk 1 Simulated occurences]]*_xlfn.LOGNORM.INV(Table3[[#This Row],[RV lognorm]],(LN(ImpLow1)+LN(ImpUp1))/2,(LN(ImpUp1)-LN(ImpLow1))/3.29)</f>
        <v>0</v>
      </c>
      <c r="L6836">
        <f>_xlfn.BINOM.INV(BinomTrials,_xlfn.GAMMA.INV(Table3[[#This Row],[RV gamma]],GammaShape2,GammaRate2)/BinomTrials,Table3[[#This Row],[RV binom]])</f>
        <v>0</v>
      </c>
      <c r="M6836" s="1">
        <f>Table3[[#This Row],[Risk 2 simulated occurences]]*_xlfn.LOGNORM.INV(Table3[[#This Row],[RV lognorm]],(LN(ImpLow2)+LN(ImpUp2))/2,(LN(ImpUp2)-LN(ImpLow2))/3.29)</f>
        <v>0</v>
      </c>
    </row>
    <row r="6837" spans="7:13">
      <c r="G6837">
        <v>0.33309284613146112</v>
      </c>
      <c r="H6837">
        <v>0.35923192154580352</v>
      </c>
      <c r="I6837">
        <v>0.38537099696014587</v>
      </c>
      <c r="J6837">
        <f>_xlfn.BINOM.INV(BinomTrials,_xlfn.GAMMA.INV(Table3[[#This Row],[RV gamma]],GammaShape1,GammaRate1)/BinomTrials,Table3[[#This Row],[RV binom]])</f>
        <v>0</v>
      </c>
      <c r="K6837" s="1">
        <f>Table3[[#This Row],[Risk 1 Simulated occurences]]*_xlfn.LOGNORM.INV(Table3[[#This Row],[RV lognorm]],(LN(ImpLow1)+LN(ImpUp1))/2,(LN(ImpUp1)-LN(ImpLow1))/3.29)</f>
        <v>0</v>
      </c>
      <c r="L6837">
        <f>_xlfn.BINOM.INV(BinomTrials,_xlfn.GAMMA.INV(Table3[[#This Row],[RV gamma]],GammaShape2,GammaRate2)/BinomTrials,Table3[[#This Row],[RV binom]])</f>
        <v>0</v>
      </c>
      <c r="M6837" s="1">
        <f>Table3[[#This Row],[Risk 2 simulated occurences]]*_xlfn.LOGNORM.INV(Table3[[#This Row],[RV lognorm]],(LN(ImpLow2)+LN(ImpUp2))/2,(LN(ImpUp2)-LN(ImpLow2))/3.29)</f>
        <v>0</v>
      </c>
    </row>
    <row r="6838" spans="7:13">
      <c r="G6838">
        <v>0.29146493146729885</v>
      </c>
      <c r="H6838">
        <v>0.61090542031959882</v>
      </c>
      <c r="I6838">
        <v>0.93034590917189885</v>
      </c>
      <c r="J6838">
        <f>_xlfn.BINOM.INV(BinomTrials,_xlfn.GAMMA.INV(Table3[[#This Row],[RV gamma]],GammaShape1,GammaRate1)/BinomTrials,Table3[[#This Row],[RV binom]])</f>
        <v>0</v>
      </c>
      <c r="K6838" s="1">
        <f>Table3[[#This Row],[Risk 1 Simulated occurences]]*_xlfn.LOGNORM.INV(Table3[[#This Row],[RV lognorm]],(LN(ImpLow1)+LN(ImpUp1))/2,(LN(ImpUp1)-LN(ImpLow1))/3.29)</f>
        <v>0</v>
      </c>
      <c r="L6838">
        <f>_xlfn.BINOM.INV(BinomTrials,_xlfn.GAMMA.INV(Table3[[#This Row],[RV gamma]],GammaShape2,GammaRate2)/BinomTrials,Table3[[#This Row],[RV binom]])</f>
        <v>0</v>
      </c>
      <c r="M6838" s="1">
        <f>Table3[[#This Row],[Risk 2 simulated occurences]]*_xlfn.LOGNORM.INV(Table3[[#This Row],[RV lognorm]],(LN(ImpLow2)+LN(ImpUp2))/2,(LN(ImpUp2)-LN(ImpLow2))/3.29)</f>
        <v>0</v>
      </c>
    </row>
    <row r="6839" spans="7:13">
      <c r="G6839">
        <v>0.65110317089180614</v>
      </c>
      <c r="H6839">
        <v>0.4873993114975278</v>
      </c>
      <c r="I6839">
        <v>0.32369545210324946</v>
      </c>
      <c r="J6839">
        <f>_xlfn.BINOM.INV(BinomTrials,_xlfn.GAMMA.INV(Table3[[#This Row],[RV gamma]],GammaShape1,GammaRate1)/BinomTrials,Table3[[#This Row],[RV binom]])</f>
        <v>0</v>
      </c>
      <c r="K6839" s="1">
        <f>Table3[[#This Row],[Risk 1 Simulated occurences]]*_xlfn.LOGNORM.INV(Table3[[#This Row],[RV lognorm]],(LN(ImpLow1)+LN(ImpUp1))/2,(LN(ImpUp1)-LN(ImpLow1))/3.29)</f>
        <v>0</v>
      </c>
      <c r="L6839">
        <f>_xlfn.BINOM.INV(BinomTrials,_xlfn.GAMMA.INV(Table3[[#This Row],[RV gamma]],GammaShape2,GammaRate2)/BinomTrials,Table3[[#This Row],[RV binom]])</f>
        <v>0</v>
      </c>
      <c r="M6839" s="1">
        <f>Table3[[#This Row],[Risk 2 simulated occurences]]*_xlfn.LOGNORM.INV(Table3[[#This Row],[RV lognorm]],(LN(ImpLow2)+LN(ImpUp2))/2,(LN(ImpUp2)-LN(ImpLow2))/3.29)</f>
        <v>0</v>
      </c>
    </row>
    <row r="6840" spans="7:13">
      <c r="G6840">
        <v>9.0993178585075385E-2</v>
      </c>
      <c r="H6840">
        <v>0.72022833894948868</v>
      </c>
      <c r="I6840">
        <v>0.34946349931390186</v>
      </c>
      <c r="J6840">
        <f>_xlfn.BINOM.INV(BinomTrials,_xlfn.GAMMA.INV(Table3[[#This Row],[RV gamma]],GammaShape1,GammaRate1)/BinomTrials,Table3[[#This Row],[RV binom]])</f>
        <v>1</v>
      </c>
      <c r="K6840" s="1">
        <f>Table3[[#This Row],[Risk 1 Simulated occurences]]*_xlfn.LOGNORM.INV(Table3[[#This Row],[RV lognorm]],(LN(ImpLow1)+LN(ImpUp1))/2,(LN(ImpUp1)-LN(ImpLow1))/3.29)</f>
        <v>24123.534464062119</v>
      </c>
      <c r="L6840">
        <f>_xlfn.BINOM.INV(BinomTrials,_xlfn.GAMMA.INV(Table3[[#This Row],[RV gamma]],GammaShape2,GammaRate2)/BinomTrials,Table3[[#This Row],[RV binom]])</f>
        <v>0</v>
      </c>
      <c r="M6840" s="1">
        <f>Table3[[#This Row],[Risk 2 simulated occurences]]*_xlfn.LOGNORM.INV(Table3[[#This Row],[RV lognorm]],(LN(ImpLow2)+LN(ImpUp2))/2,(LN(ImpUp2)-LN(ImpLow2))/3.29)</f>
        <v>0</v>
      </c>
    </row>
    <row r="6841" spans="7:13">
      <c r="G6841">
        <v>0.32235247936209316</v>
      </c>
      <c r="H6841">
        <v>0.8776927240554675</v>
      </c>
      <c r="I6841">
        <v>0.4330329687488419</v>
      </c>
      <c r="J6841">
        <f>_xlfn.BINOM.INV(BinomTrials,_xlfn.GAMMA.INV(Table3[[#This Row],[RV gamma]],GammaShape1,GammaRate1)/BinomTrials,Table3[[#This Row],[RV binom]])</f>
        <v>1</v>
      </c>
      <c r="K6841" s="1">
        <f>Table3[[#This Row],[Risk 1 Simulated occurences]]*_xlfn.LOGNORM.INV(Table3[[#This Row],[RV lognorm]],(LN(ImpLow1)+LN(ImpUp1))/2,(LN(ImpUp1)-LN(ImpLow1))/3.29)</f>
        <v>28101.938484243859</v>
      </c>
      <c r="L6841">
        <f>_xlfn.BINOM.INV(BinomTrials,_xlfn.GAMMA.INV(Table3[[#This Row],[RV gamma]],GammaShape2,GammaRate2)/BinomTrials,Table3[[#This Row],[RV binom]])</f>
        <v>1</v>
      </c>
      <c r="M6841" s="1">
        <f>Table3[[#This Row],[Risk 2 simulated occurences]]*_xlfn.LOGNORM.INV(Table3[[#This Row],[RV lognorm]],(LN(ImpLow2)+LN(ImpUp2))/2,(LN(ImpUp2)-LN(ImpLow2))/3.29)</f>
        <v>2810193.8484243872</v>
      </c>
    </row>
    <row r="6842" spans="7:13">
      <c r="G6842">
        <v>0.77812063869932702</v>
      </c>
      <c r="H6842">
        <v>0.38161320024245104</v>
      </c>
      <c r="I6842">
        <v>0.98510576178557507</v>
      </c>
      <c r="J6842">
        <f>_xlfn.BINOM.INV(BinomTrials,_xlfn.GAMMA.INV(Table3[[#This Row],[RV gamma]],GammaShape1,GammaRate1)/BinomTrials,Table3[[#This Row],[RV binom]])</f>
        <v>0</v>
      </c>
      <c r="K6842" s="1">
        <f>Table3[[#This Row],[Risk 1 Simulated occurences]]*_xlfn.LOGNORM.INV(Table3[[#This Row],[RV lognorm]],(LN(ImpLow1)+LN(ImpUp1))/2,(LN(ImpUp1)-LN(ImpLow1))/3.29)</f>
        <v>0</v>
      </c>
      <c r="L6842">
        <f>_xlfn.BINOM.INV(BinomTrials,_xlfn.GAMMA.INV(Table3[[#This Row],[RV gamma]],GammaShape2,GammaRate2)/BinomTrials,Table3[[#This Row],[RV binom]])</f>
        <v>0</v>
      </c>
      <c r="M6842" s="1">
        <f>Table3[[#This Row],[Risk 2 simulated occurences]]*_xlfn.LOGNORM.INV(Table3[[#This Row],[RV lognorm]],(LN(ImpLow2)+LN(ImpUp2))/2,(LN(ImpUp2)-LN(ImpLow2))/3.29)</f>
        <v>0</v>
      </c>
    </row>
    <row r="6843" spans="7:13">
      <c r="G6843">
        <v>0.87357461958824412</v>
      </c>
      <c r="H6843">
        <v>0.77305647487428808</v>
      </c>
      <c r="I6843">
        <v>0.67253833016033204</v>
      </c>
      <c r="J6843">
        <f>_xlfn.BINOM.INV(BinomTrials,_xlfn.GAMMA.INV(Table3[[#This Row],[RV gamma]],GammaShape1,GammaRate1)/BinomTrials,Table3[[#This Row],[RV binom]])</f>
        <v>1</v>
      </c>
      <c r="K6843" s="1">
        <f>Table3[[#This Row],[Risk 1 Simulated occurences]]*_xlfn.LOGNORM.INV(Table3[[#This Row],[RV lognorm]],(LN(ImpLow1)+LN(ImpUp1))/2,(LN(ImpUp1)-LN(ImpLow1))/3.29)</f>
        <v>43236.042723860563</v>
      </c>
      <c r="L6843">
        <f>_xlfn.BINOM.INV(BinomTrials,_xlfn.GAMMA.INV(Table3[[#This Row],[RV gamma]],GammaShape2,GammaRate2)/BinomTrials,Table3[[#This Row],[RV binom]])</f>
        <v>0</v>
      </c>
      <c r="M6843" s="1">
        <f>Table3[[#This Row],[Risk 2 simulated occurences]]*_xlfn.LOGNORM.INV(Table3[[#This Row],[RV lognorm]],(LN(ImpLow2)+LN(ImpUp2))/2,(LN(ImpUp2)-LN(ImpLow2))/3.29)</f>
        <v>0</v>
      </c>
    </row>
    <row r="6844" spans="7:13">
      <c r="G6844">
        <v>0.16863141961797673</v>
      </c>
      <c r="H6844">
        <v>0.76017321215950573</v>
      </c>
      <c r="I6844">
        <v>0.35171500470103462</v>
      </c>
      <c r="J6844">
        <f>_xlfn.BINOM.INV(BinomTrials,_xlfn.GAMMA.INV(Table3[[#This Row],[RV gamma]],GammaShape1,GammaRate1)/BinomTrials,Table3[[#This Row],[RV binom]])</f>
        <v>1</v>
      </c>
      <c r="K6844" s="1">
        <f>Table3[[#This Row],[Risk 1 Simulated occurences]]*_xlfn.LOGNORM.INV(Table3[[#This Row],[RV lognorm]],(LN(ImpLow1)+LN(ImpUp1))/2,(LN(ImpUp1)-LN(ImpLow1))/3.29)</f>
        <v>24226.317809487045</v>
      </c>
      <c r="L6844">
        <f>_xlfn.BINOM.INV(BinomTrials,_xlfn.GAMMA.INV(Table3[[#This Row],[RV gamma]],GammaShape2,GammaRate2)/BinomTrials,Table3[[#This Row],[RV binom]])</f>
        <v>0</v>
      </c>
      <c r="M6844" s="1">
        <f>Table3[[#This Row],[Risk 2 simulated occurences]]*_xlfn.LOGNORM.INV(Table3[[#This Row],[RV lognorm]],(LN(ImpLow2)+LN(ImpUp2))/2,(LN(ImpUp2)-LN(ImpLow2))/3.29)</f>
        <v>0</v>
      </c>
    </row>
    <row r="6845" spans="7:13">
      <c r="G6845">
        <v>0.18826951933478447</v>
      </c>
      <c r="H6845">
        <v>0.23117676481193714</v>
      </c>
      <c r="I6845">
        <v>0.27408401028908974</v>
      </c>
      <c r="J6845">
        <f>_xlfn.BINOM.INV(BinomTrials,_xlfn.GAMMA.INV(Table3[[#This Row],[RV gamma]],GammaShape1,GammaRate1)/BinomTrials,Table3[[#This Row],[RV binom]])</f>
        <v>0</v>
      </c>
      <c r="K6845" s="1">
        <f>Table3[[#This Row],[Risk 1 Simulated occurences]]*_xlfn.LOGNORM.INV(Table3[[#This Row],[RV lognorm]],(LN(ImpLow1)+LN(ImpUp1))/2,(LN(ImpUp1)-LN(ImpLow1))/3.29)</f>
        <v>0</v>
      </c>
      <c r="L6845">
        <f>_xlfn.BINOM.INV(BinomTrials,_xlfn.GAMMA.INV(Table3[[#This Row],[RV gamma]],GammaShape2,GammaRate2)/BinomTrials,Table3[[#This Row],[RV binom]])</f>
        <v>0</v>
      </c>
      <c r="M6845" s="1">
        <f>Table3[[#This Row],[Risk 2 simulated occurences]]*_xlfn.LOGNORM.INV(Table3[[#This Row],[RV lognorm]],(LN(ImpLow2)+LN(ImpUp2))/2,(LN(ImpUp2)-LN(ImpLow2))/3.29)</f>
        <v>0</v>
      </c>
    </row>
    <row r="6846" spans="7:13">
      <c r="G6846">
        <v>0.24581145972284091</v>
      </c>
      <c r="H6846">
        <v>0.38788619422721032</v>
      </c>
      <c r="I6846">
        <v>0.52996092873157974</v>
      </c>
      <c r="J6846">
        <f>_xlfn.BINOM.INV(BinomTrials,_xlfn.GAMMA.INV(Table3[[#This Row],[RV gamma]],GammaShape1,GammaRate1)/BinomTrials,Table3[[#This Row],[RV binom]])</f>
        <v>0</v>
      </c>
      <c r="K6846" s="1">
        <f>Table3[[#This Row],[Risk 1 Simulated occurences]]*_xlfn.LOGNORM.INV(Table3[[#This Row],[RV lognorm]],(LN(ImpLow1)+LN(ImpUp1))/2,(LN(ImpUp1)-LN(ImpLow1))/3.29)</f>
        <v>0</v>
      </c>
      <c r="L6846">
        <f>_xlfn.BINOM.INV(BinomTrials,_xlfn.GAMMA.INV(Table3[[#This Row],[RV gamma]],GammaShape2,GammaRate2)/BinomTrials,Table3[[#This Row],[RV binom]])</f>
        <v>0</v>
      </c>
      <c r="M6846" s="1">
        <f>Table3[[#This Row],[Risk 2 simulated occurences]]*_xlfn.LOGNORM.INV(Table3[[#This Row],[RV lognorm]],(LN(ImpLow2)+LN(ImpUp2))/2,(LN(ImpUp2)-LN(ImpLow2))/3.29)</f>
        <v>0</v>
      </c>
    </row>
    <row r="6847" spans="7:13">
      <c r="G6847">
        <v>0.35320356178712264</v>
      </c>
      <c r="H6847">
        <v>0.20326637672412506</v>
      </c>
      <c r="I6847">
        <v>5.3329191661127463E-2</v>
      </c>
      <c r="J6847">
        <f>_xlfn.BINOM.INV(BinomTrials,_xlfn.GAMMA.INV(Table3[[#This Row],[RV gamma]],GammaShape1,GammaRate1)/BinomTrials,Table3[[#This Row],[RV binom]])</f>
        <v>0</v>
      </c>
      <c r="K6847" s="1">
        <f>Table3[[#This Row],[Risk 1 Simulated occurences]]*_xlfn.LOGNORM.INV(Table3[[#This Row],[RV lognorm]],(LN(ImpLow1)+LN(ImpUp1))/2,(LN(ImpUp1)-LN(ImpLow1))/3.29)</f>
        <v>0</v>
      </c>
      <c r="L6847">
        <f>_xlfn.BINOM.INV(BinomTrials,_xlfn.GAMMA.INV(Table3[[#This Row],[RV gamma]],GammaShape2,GammaRate2)/BinomTrials,Table3[[#This Row],[RV binom]])</f>
        <v>0</v>
      </c>
      <c r="M6847" s="1">
        <f>Table3[[#This Row],[Risk 2 simulated occurences]]*_xlfn.LOGNORM.INV(Table3[[#This Row],[RV lognorm]],(LN(ImpLow2)+LN(ImpUp2))/2,(LN(ImpUp2)-LN(ImpLow2))/3.29)</f>
        <v>0</v>
      </c>
    </row>
    <row r="6848" spans="7:13">
      <c r="G6848">
        <v>0.29226295617048764</v>
      </c>
      <c r="H6848">
        <v>0.29799360236990902</v>
      </c>
      <c r="I6848">
        <v>0.30372424856933034</v>
      </c>
      <c r="J6848">
        <f>_xlfn.BINOM.INV(BinomTrials,_xlfn.GAMMA.INV(Table3[[#This Row],[RV gamma]],GammaShape1,GammaRate1)/BinomTrials,Table3[[#This Row],[RV binom]])</f>
        <v>0</v>
      </c>
      <c r="K6848" s="1">
        <f>Table3[[#This Row],[Risk 1 Simulated occurences]]*_xlfn.LOGNORM.INV(Table3[[#This Row],[RV lognorm]],(LN(ImpLow1)+LN(ImpUp1))/2,(LN(ImpUp1)-LN(ImpLow1))/3.29)</f>
        <v>0</v>
      </c>
      <c r="L6848">
        <f>_xlfn.BINOM.INV(BinomTrials,_xlfn.GAMMA.INV(Table3[[#This Row],[RV gamma]],GammaShape2,GammaRate2)/BinomTrials,Table3[[#This Row],[RV binom]])</f>
        <v>0</v>
      </c>
      <c r="M6848" s="1">
        <f>Table3[[#This Row],[Risk 2 simulated occurences]]*_xlfn.LOGNORM.INV(Table3[[#This Row],[RV lognorm]],(LN(ImpLow2)+LN(ImpUp2))/2,(LN(ImpUp2)-LN(ImpLow2))/3.29)</f>
        <v>0</v>
      </c>
    </row>
    <row r="6849" spans="7:13">
      <c r="G6849">
        <v>6.3504357386149637E-2</v>
      </c>
      <c r="H6849">
        <v>0.37847503106038788</v>
      </c>
      <c r="I6849">
        <v>0.69344570473462608</v>
      </c>
      <c r="J6849">
        <f>_xlfn.BINOM.INV(BinomTrials,_xlfn.GAMMA.INV(Table3[[#This Row],[RV gamma]],GammaShape1,GammaRate1)/BinomTrials,Table3[[#This Row],[RV binom]])</f>
        <v>0</v>
      </c>
      <c r="K6849" s="1">
        <f>Table3[[#This Row],[Risk 1 Simulated occurences]]*_xlfn.LOGNORM.INV(Table3[[#This Row],[RV lognorm]],(LN(ImpLow1)+LN(ImpUp1))/2,(LN(ImpUp1)-LN(ImpLow1))/3.29)</f>
        <v>0</v>
      </c>
      <c r="L6849">
        <f>_xlfn.BINOM.INV(BinomTrials,_xlfn.GAMMA.INV(Table3[[#This Row],[RV gamma]],GammaShape2,GammaRate2)/BinomTrials,Table3[[#This Row],[RV binom]])</f>
        <v>0</v>
      </c>
      <c r="M6849" s="1">
        <f>Table3[[#This Row],[Risk 2 simulated occurences]]*_xlfn.LOGNORM.INV(Table3[[#This Row],[RV lognorm]],(LN(ImpLow2)+LN(ImpUp2))/2,(LN(ImpUp2)-LN(ImpLow2))/3.29)</f>
        <v>0</v>
      </c>
    </row>
    <row r="6850" spans="7:13">
      <c r="G6850">
        <v>0.31773458901687274</v>
      </c>
      <c r="H6850">
        <v>2.9847031938772198E-2</v>
      </c>
      <c r="I6850">
        <v>0.74195947486067171</v>
      </c>
      <c r="J6850">
        <f>_xlfn.BINOM.INV(BinomTrials,_xlfn.GAMMA.INV(Table3[[#This Row],[RV gamma]],GammaShape1,GammaRate1)/BinomTrials,Table3[[#This Row],[RV binom]])</f>
        <v>0</v>
      </c>
      <c r="K6850" s="1">
        <f>Table3[[#This Row],[Risk 1 Simulated occurences]]*_xlfn.LOGNORM.INV(Table3[[#This Row],[RV lognorm]],(LN(ImpLow1)+LN(ImpUp1))/2,(LN(ImpUp1)-LN(ImpLow1))/3.29)</f>
        <v>0</v>
      </c>
      <c r="L6850">
        <f>_xlfn.BINOM.INV(BinomTrials,_xlfn.GAMMA.INV(Table3[[#This Row],[RV gamma]],GammaShape2,GammaRate2)/BinomTrials,Table3[[#This Row],[RV binom]])</f>
        <v>0</v>
      </c>
      <c r="M6850" s="1">
        <f>Table3[[#This Row],[Risk 2 simulated occurences]]*_xlfn.LOGNORM.INV(Table3[[#This Row],[RV lognorm]],(LN(ImpLow2)+LN(ImpUp2))/2,(LN(ImpUp2)-LN(ImpLow2))/3.29)</f>
        <v>0</v>
      </c>
    </row>
    <row r="6851" spans="7:13">
      <c r="G6851">
        <v>0.16523760658001416</v>
      </c>
      <c r="H6851">
        <v>0.63906579494432814</v>
      </c>
      <c r="I6851">
        <v>0.11289398330864216</v>
      </c>
      <c r="J6851">
        <f>_xlfn.BINOM.INV(BinomTrials,_xlfn.GAMMA.INV(Table3[[#This Row],[RV gamma]],GammaShape1,GammaRate1)/BinomTrials,Table3[[#This Row],[RV binom]])</f>
        <v>0</v>
      </c>
      <c r="K6851" s="1">
        <f>Table3[[#This Row],[Risk 1 Simulated occurences]]*_xlfn.LOGNORM.INV(Table3[[#This Row],[RV lognorm]],(LN(ImpLow1)+LN(ImpUp1))/2,(LN(ImpUp1)-LN(ImpLow1))/3.29)</f>
        <v>0</v>
      </c>
      <c r="L6851">
        <f>_xlfn.BINOM.INV(BinomTrials,_xlfn.GAMMA.INV(Table3[[#This Row],[RV gamma]],GammaShape2,GammaRate2)/BinomTrials,Table3[[#This Row],[RV binom]])</f>
        <v>0</v>
      </c>
      <c r="M6851" s="1">
        <f>Table3[[#This Row],[Risk 2 simulated occurences]]*_xlfn.LOGNORM.INV(Table3[[#This Row],[RV lognorm]],(LN(ImpLow2)+LN(ImpUp2))/2,(LN(ImpUp2)-LN(ImpLow2))/3.29)</f>
        <v>0</v>
      </c>
    </row>
    <row r="6852" spans="7:13">
      <c r="G6852">
        <v>0.14845379029794306</v>
      </c>
      <c r="H6852">
        <v>0.77881562932339299</v>
      </c>
      <c r="I6852">
        <v>0.40917746834884278</v>
      </c>
      <c r="J6852">
        <f>_xlfn.BINOM.INV(BinomTrials,_xlfn.GAMMA.INV(Table3[[#This Row],[RV gamma]],GammaShape1,GammaRate1)/BinomTrials,Table3[[#This Row],[RV binom]])</f>
        <v>1</v>
      </c>
      <c r="K6852" s="1">
        <f>Table3[[#This Row],[Risk 1 Simulated occurences]]*_xlfn.LOGNORM.INV(Table3[[#This Row],[RV lognorm]],(LN(ImpLow1)+LN(ImpUp1))/2,(LN(ImpUp1)-LN(ImpLow1))/3.29)</f>
        <v>26927.381354894165</v>
      </c>
      <c r="L6852">
        <f>_xlfn.BINOM.INV(BinomTrials,_xlfn.GAMMA.INV(Table3[[#This Row],[RV gamma]],GammaShape2,GammaRate2)/BinomTrials,Table3[[#This Row],[RV binom]])</f>
        <v>0</v>
      </c>
      <c r="M6852" s="1">
        <f>Table3[[#This Row],[Risk 2 simulated occurences]]*_xlfn.LOGNORM.INV(Table3[[#This Row],[RV lognorm]],(LN(ImpLow2)+LN(ImpUp2))/2,(LN(ImpUp2)-LN(ImpLow2))/3.29)</f>
        <v>0</v>
      </c>
    </row>
    <row r="6853" spans="7:13">
      <c r="G6853">
        <v>6.2853537529173095E-2</v>
      </c>
      <c r="H6853">
        <v>0.55428203826503919</v>
      </c>
      <c r="I6853">
        <v>4.5710539000905367E-2</v>
      </c>
      <c r="J6853">
        <f>_xlfn.BINOM.INV(BinomTrials,_xlfn.GAMMA.INV(Table3[[#This Row],[RV gamma]],GammaShape1,GammaRate1)/BinomTrials,Table3[[#This Row],[RV binom]])</f>
        <v>0</v>
      </c>
      <c r="K6853" s="1">
        <f>Table3[[#This Row],[Risk 1 Simulated occurences]]*_xlfn.LOGNORM.INV(Table3[[#This Row],[RV lognorm]],(LN(ImpLow1)+LN(ImpUp1))/2,(LN(ImpUp1)-LN(ImpLow1))/3.29)</f>
        <v>0</v>
      </c>
      <c r="L6853">
        <f>_xlfn.BINOM.INV(BinomTrials,_xlfn.GAMMA.INV(Table3[[#This Row],[RV gamma]],GammaShape2,GammaRate2)/BinomTrials,Table3[[#This Row],[RV binom]])</f>
        <v>0</v>
      </c>
      <c r="M6853" s="1">
        <f>Table3[[#This Row],[Risk 2 simulated occurences]]*_xlfn.LOGNORM.INV(Table3[[#This Row],[RV lognorm]],(LN(ImpLow2)+LN(ImpUp2))/2,(LN(ImpUp2)-LN(ImpLow2))/3.29)</f>
        <v>0</v>
      </c>
    </row>
    <row r="6854" spans="7:13">
      <c r="G6854">
        <v>0.37940525281215332</v>
      </c>
      <c r="H6854">
        <v>0.81821712051435236</v>
      </c>
      <c r="I6854">
        <v>0.25702898821655146</v>
      </c>
      <c r="J6854">
        <f>_xlfn.BINOM.INV(BinomTrials,_xlfn.GAMMA.INV(Table3[[#This Row],[RV gamma]],GammaShape1,GammaRate1)/BinomTrials,Table3[[#This Row],[RV binom]])</f>
        <v>1</v>
      </c>
      <c r="K6854" s="1">
        <f>Table3[[#This Row],[Risk 1 Simulated occurences]]*_xlfn.LOGNORM.INV(Table3[[#This Row],[RV lognorm]],(LN(ImpLow1)+LN(ImpUp1))/2,(LN(ImpUp1)-LN(ImpLow1))/3.29)</f>
        <v>20029.125038223974</v>
      </c>
      <c r="L6854">
        <f>_xlfn.BINOM.INV(BinomTrials,_xlfn.GAMMA.INV(Table3[[#This Row],[RV gamma]],GammaShape2,GammaRate2)/BinomTrials,Table3[[#This Row],[RV binom]])</f>
        <v>0</v>
      </c>
      <c r="M6854" s="1">
        <f>Table3[[#This Row],[Risk 2 simulated occurences]]*_xlfn.LOGNORM.INV(Table3[[#This Row],[RV lognorm]],(LN(ImpLow2)+LN(ImpUp2))/2,(LN(ImpUp2)-LN(ImpLow2))/3.29)</f>
        <v>0</v>
      </c>
    </row>
    <row r="6855" spans="7:13">
      <c r="G6855">
        <v>0.66408401386071181</v>
      </c>
      <c r="H6855">
        <v>0.77514448472072583</v>
      </c>
      <c r="I6855">
        <v>0.88620495558073975</v>
      </c>
      <c r="J6855">
        <f>_xlfn.BINOM.INV(BinomTrials,_xlfn.GAMMA.INV(Table3[[#This Row],[RV gamma]],GammaShape1,GammaRate1)/BinomTrials,Table3[[#This Row],[RV binom]])</f>
        <v>1</v>
      </c>
      <c r="K6855" s="1">
        <f>Table3[[#This Row],[Risk 1 Simulated occurences]]*_xlfn.LOGNORM.INV(Table3[[#This Row],[RV lognorm]],(LN(ImpLow1)+LN(ImpUp1))/2,(LN(ImpUp1)-LN(ImpLow1))/3.29)</f>
        <v>73577.440081431429</v>
      </c>
      <c r="L6855">
        <f>_xlfn.BINOM.INV(BinomTrials,_xlfn.GAMMA.INV(Table3[[#This Row],[RV gamma]],GammaShape2,GammaRate2)/BinomTrials,Table3[[#This Row],[RV binom]])</f>
        <v>0</v>
      </c>
      <c r="M6855" s="1">
        <f>Table3[[#This Row],[Risk 2 simulated occurences]]*_xlfn.LOGNORM.INV(Table3[[#This Row],[RV lognorm]],(LN(ImpLow2)+LN(ImpUp2))/2,(LN(ImpUp2)-LN(ImpLow2))/3.29)</f>
        <v>0</v>
      </c>
    </row>
    <row r="6856" spans="7:13">
      <c r="G6856">
        <v>0.26002095698379957</v>
      </c>
      <c r="H6856">
        <v>0.85335470123838386</v>
      </c>
      <c r="I6856">
        <v>0.44668844549296816</v>
      </c>
      <c r="J6856">
        <f>_xlfn.BINOM.INV(BinomTrials,_xlfn.GAMMA.INV(Table3[[#This Row],[RV gamma]],GammaShape1,GammaRate1)/BinomTrials,Table3[[#This Row],[RV binom]])</f>
        <v>1</v>
      </c>
      <c r="K6856" s="1">
        <f>Table3[[#This Row],[Risk 1 Simulated occurences]]*_xlfn.LOGNORM.INV(Table3[[#This Row],[RV lognorm]],(LN(ImpLow1)+LN(ImpUp1))/2,(LN(ImpUp1)-LN(ImpLow1))/3.29)</f>
        <v>28791.258209572017</v>
      </c>
      <c r="L6856">
        <f>_xlfn.BINOM.INV(BinomTrials,_xlfn.GAMMA.INV(Table3[[#This Row],[RV gamma]],GammaShape2,GammaRate2)/BinomTrials,Table3[[#This Row],[RV binom]])</f>
        <v>0</v>
      </c>
      <c r="M6856" s="1">
        <f>Table3[[#This Row],[Risk 2 simulated occurences]]*_xlfn.LOGNORM.INV(Table3[[#This Row],[RV lognorm]],(LN(ImpLow2)+LN(ImpUp2))/2,(LN(ImpUp2)-LN(ImpLow2))/3.29)</f>
        <v>0</v>
      </c>
    </row>
    <row r="6857" spans="7:13">
      <c r="G6857">
        <v>0.17222402671921255</v>
      </c>
      <c r="H6857">
        <v>0.33246371351762849</v>
      </c>
      <c r="I6857">
        <v>0.49270340031604443</v>
      </c>
      <c r="J6857">
        <f>_xlfn.BINOM.INV(BinomTrials,_xlfn.GAMMA.INV(Table3[[#This Row],[RV gamma]],GammaShape1,GammaRate1)/BinomTrials,Table3[[#This Row],[RV binom]])</f>
        <v>0</v>
      </c>
      <c r="K6857" s="1">
        <f>Table3[[#This Row],[Risk 1 Simulated occurences]]*_xlfn.LOGNORM.INV(Table3[[#This Row],[RV lognorm]],(LN(ImpLow1)+LN(ImpUp1))/2,(LN(ImpUp1)-LN(ImpLow1))/3.29)</f>
        <v>0</v>
      </c>
      <c r="L6857">
        <f>_xlfn.BINOM.INV(BinomTrials,_xlfn.GAMMA.INV(Table3[[#This Row],[RV gamma]],GammaShape2,GammaRate2)/BinomTrials,Table3[[#This Row],[RV binom]])</f>
        <v>0</v>
      </c>
      <c r="M6857" s="1">
        <f>Table3[[#This Row],[Risk 2 simulated occurences]]*_xlfn.LOGNORM.INV(Table3[[#This Row],[RV lognorm]],(LN(ImpLow2)+LN(ImpUp2))/2,(LN(ImpUp2)-LN(ImpLow2))/3.29)</f>
        <v>0</v>
      </c>
    </row>
    <row r="6858" spans="7:13">
      <c r="G6858">
        <v>0.56921706980523512</v>
      </c>
      <c r="H6858">
        <v>0.71763309078180837</v>
      </c>
      <c r="I6858">
        <v>0.86604911175838162</v>
      </c>
      <c r="J6858">
        <f>_xlfn.BINOM.INV(BinomTrials,_xlfn.GAMMA.INV(Table3[[#This Row],[RV gamma]],GammaShape1,GammaRate1)/BinomTrials,Table3[[#This Row],[RV binom]])</f>
        <v>1</v>
      </c>
      <c r="K6858" s="1">
        <f>Table3[[#This Row],[Risk 1 Simulated occurences]]*_xlfn.LOGNORM.INV(Table3[[#This Row],[RV lognorm]],(LN(ImpLow1)+LN(ImpUp1))/2,(LN(ImpUp1)-LN(ImpLow1))/3.29)</f>
        <v>68667.303401528479</v>
      </c>
      <c r="L6858">
        <f>_xlfn.BINOM.INV(BinomTrials,_xlfn.GAMMA.INV(Table3[[#This Row],[RV gamma]],GammaShape2,GammaRate2)/BinomTrials,Table3[[#This Row],[RV binom]])</f>
        <v>0</v>
      </c>
      <c r="M6858" s="1">
        <f>Table3[[#This Row],[Risk 2 simulated occurences]]*_xlfn.LOGNORM.INV(Table3[[#This Row],[RV lognorm]],(LN(ImpLow2)+LN(ImpUp2))/2,(LN(ImpUp2)-LN(ImpLow2))/3.29)</f>
        <v>0</v>
      </c>
    </row>
    <row r="6859" spans="7:13">
      <c r="G6859">
        <v>0.83129221658748209</v>
      </c>
      <c r="H6859">
        <v>0.25935676985390332</v>
      </c>
      <c r="I6859">
        <v>0.68742132312032456</v>
      </c>
      <c r="J6859">
        <f>_xlfn.BINOM.INV(BinomTrials,_xlfn.GAMMA.INV(Table3[[#This Row],[RV gamma]],GammaShape1,GammaRate1)/BinomTrials,Table3[[#This Row],[RV binom]])</f>
        <v>0</v>
      </c>
      <c r="K6859" s="1">
        <f>Table3[[#This Row],[Risk 1 Simulated occurences]]*_xlfn.LOGNORM.INV(Table3[[#This Row],[RV lognorm]],(LN(ImpLow1)+LN(ImpUp1))/2,(LN(ImpUp1)-LN(ImpLow1))/3.29)</f>
        <v>0</v>
      </c>
      <c r="L6859">
        <f>_xlfn.BINOM.INV(BinomTrials,_xlfn.GAMMA.INV(Table3[[#This Row],[RV gamma]],GammaShape2,GammaRate2)/BinomTrials,Table3[[#This Row],[RV binom]])</f>
        <v>0</v>
      </c>
      <c r="M6859" s="1">
        <f>Table3[[#This Row],[Risk 2 simulated occurences]]*_xlfn.LOGNORM.INV(Table3[[#This Row],[RV lognorm]],(LN(ImpLow2)+LN(ImpUp2))/2,(LN(ImpUp2)-LN(ImpLow2))/3.29)</f>
        <v>0</v>
      </c>
    </row>
    <row r="6860" spans="7:13">
      <c r="G6860">
        <v>0.52828418581200953</v>
      </c>
      <c r="H6860">
        <v>9.2309345534215374E-3</v>
      </c>
      <c r="I6860">
        <v>0.49017768329483347</v>
      </c>
      <c r="J6860">
        <f>_xlfn.BINOM.INV(BinomTrials,_xlfn.GAMMA.INV(Table3[[#This Row],[RV gamma]],GammaShape1,GammaRate1)/BinomTrials,Table3[[#This Row],[RV binom]])</f>
        <v>0</v>
      </c>
      <c r="K6860" s="1">
        <f>Table3[[#This Row],[Risk 1 Simulated occurences]]*_xlfn.LOGNORM.INV(Table3[[#This Row],[RV lognorm]],(LN(ImpLow1)+LN(ImpUp1))/2,(LN(ImpUp1)-LN(ImpLow1))/3.29)</f>
        <v>0</v>
      </c>
      <c r="L6860">
        <f>_xlfn.BINOM.INV(BinomTrials,_xlfn.GAMMA.INV(Table3[[#This Row],[RV gamma]],GammaShape2,GammaRate2)/BinomTrials,Table3[[#This Row],[RV binom]])</f>
        <v>0</v>
      </c>
      <c r="M6860" s="1">
        <f>Table3[[#This Row],[Risk 2 simulated occurences]]*_xlfn.LOGNORM.INV(Table3[[#This Row],[RV lognorm]],(LN(ImpLow2)+LN(ImpUp2))/2,(LN(ImpUp2)-LN(ImpLow2))/3.29)</f>
        <v>0</v>
      </c>
    </row>
    <row r="6861" spans="7:13">
      <c r="G6861">
        <v>0.87231094244509511</v>
      </c>
      <c r="H6861">
        <v>0.14431703935578327</v>
      </c>
      <c r="I6861">
        <v>0.41632313626647144</v>
      </c>
      <c r="J6861">
        <f>_xlfn.BINOM.INV(BinomTrials,_xlfn.GAMMA.INV(Table3[[#This Row],[RV gamma]],GammaShape1,GammaRate1)/BinomTrials,Table3[[#This Row],[RV binom]])</f>
        <v>0</v>
      </c>
      <c r="K6861" s="1">
        <f>Table3[[#This Row],[Risk 1 Simulated occurences]]*_xlfn.LOGNORM.INV(Table3[[#This Row],[RV lognorm]],(LN(ImpLow1)+LN(ImpUp1))/2,(LN(ImpUp1)-LN(ImpLow1))/3.29)</f>
        <v>0</v>
      </c>
      <c r="L6861">
        <f>_xlfn.BINOM.INV(BinomTrials,_xlfn.GAMMA.INV(Table3[[#This Row],[RV gamma]],GammaShape2,GammaRate2)/BinomTrials,Table3[[#This Row],[RV binom]])</f>
        <v>0</v>
      </c>
      <c r="M6861" s="1">
        <f>Table3[[#This Row],[Risk 2 simulated occurences]]*_xlfn.LOGNORM.INV(Table3[[#This Row],[RV lognorm]],(LN(ImpLow2)+LN(ImpUp2))/2,(LN(ImpUp2)-LN(ImpLow2))/3.29)</f>
        <v>0</v>
      </c>
    </row>
    <row r="6862" spans="7:13">
      <c r="G6862">
        <v>0.93000967471395135</v>
      </c>
      <c r="H6862">
        <v>0.53648045264951905</v>
      </c>
      <c r="I6862">
        <v>0.14295123058508674</v>
      </c>
      <c r="J6862">
        <f>_xlfn.BINOM.INV(BinomTrials,_xlfn.GAMMA.INV(Table3[[#This Row],[RV gamma]],GammaShape1,GammaRate1)/BinomTrials,Table3[[#This Row],[RV binom]])</f>
        <v>1</v>
      </c>
      <c r="K6862" s="1">
        <f>Table3[[#This Row],[Risk 1 Simulated occurences]]*_xlfn.LOGNORM.INV(Table3[[#This Row],[RV lognorm]],(LN(ImpLow1)+LN(ImpUp1))/2,(LN(ImpUp1)-LN(ImpLow1))/3.29)</f>
        <v>14984.325210931926</v>
      </c>
      <c r="L6862">
        <f>_xlfn.BINOM.INV(BinomTrials,_xlfn.GAMMA.INV(Table3[[#This Row],[RV gamma]],GammaShape2,GammaRate2)/BinomTrials,Table3[[#This Row],[RV binom]])</f>
        <v>0</v>
      </c>
      <c r="M6862" s="1">
        <f>Table3[[#This Row],[Risk 2 simulated occurences]]*_xlfn.LOGNORM.INV(Table3[[#This Row],[RV lognorm]],(LN(ImpLow2)+LN(ImpUp2))/2,(LN(ImpUp2)-LN(ImpLow2))/3.29)</f>
        <v>0</v>
      </c>
    </row>
    <row r="6863" spans="7:13">
      <c r="G6863">
        <v>0.67260291738091171</v>
      </c>
      <c r="H6863">
        <v>0.62696768046681195</v>
      </c>
      <c r="I6863">
        <v>0.58133244355271219</v>
      </c>
      <c r="J6863">
        <f>_xlfn.BINOM.INV(BinomTrials,_xlfn.GAMMA.INV(Table3[[#This Row],[RV gamma]],GammaShape1,GammaRate1)/BinomTrials,Table3[[#This Row],[RV binom]])</f>
        <v>1</v>
      </c>
      <c r="K6863" s="1">
        <f>Table3[[#This Row],[Risk 1 Simulated occurences]]*_xlfn.LOGNORM.INV(Table3[[#This Row],[RV lognorm]],(LN(ImpLow1)+LN(ImpUp1))/2,(LN(ImpUp1)-LN(ImpLow1))/3.29)</f>
        <v>36509.193511504243</v>
      </c>
      <c r="L6863">
        <f>_xlfn.BINOM.INV(BinomTrials,_xlfn.GAMMA.INV(Table3[[#This Row],[RV gamma]],GammaShape2,GammaRate2)/BinomTrials,Table3[[#This Row],[RV binom]])</f>
        <v>0</v>
      </c>
      <c r="M6863" s="1">
        <f>Table3[[#This Row],[Risk 2 simulated occurences]]*_xlfn.LOGNORM.INV(Table3[[#This Row],[RV lognorm]],(LN(ImpLow2)+LN(ImpUp2))/2,(LN(ImpUp2)-LN(ImpLow2))/3.29)</f>
        <v>0</v>
      </c>
    </row>
    <row r="6864" spans="7:13">
      <c r="G6864">
        <v>0.43723242098336684</v>
      </c>
      <c r="H6864">
        <v>0.44580560570853089</v>
      </c>
      <c r="I6864">
        <v>0.454378790433695</v>
      </c>
      <c r="J6864">
        <f>_xlfn.BINOM.INV(BinomTrials,_xlfn.GAMMA.INV(Table3[[#This Row],[RV gamma]],GammaShape1,GammaRate1)/BinomTrials,Table3[[#This Row],[RV binom]])</f>
        <v>0</v>
      </c>
      <c r="K6864" s="1">
        <f>Table3[[#This Row],[Risk 1 Simulated occurences]]*_xlfn.LOGNORM.INV(Table3[[#This Row],[RV lognorm]],(LN(ImpLow1)+LN(ImpUp1))/2,(LN(ImpUp1)-LN(ImpLow1))/3.29)</f>
        <v>0</v>
      </c>
      <c r="L6864">
        <f>_xlfn.BINOM.INV(BinomTrials,_xlfn.GAMMA.INV(Table3[[#This Row],[RV gamma]],GammaShape2,GammaRate2)/BinomTrials,Table3[[#This Row],[RV binom]])</f>
        <v>0</v>
      </c>
      <c r="M6864" s="1">
        <f>Table3[[#This Row],[Risk 2 simulated occurences]]*_xlfn.LOGNORM.INV(Table3[[#This Row],[RV lognorm]],(LN(ImpLow2)+LN(ImpUp2))/2,(LN(ImpUp2)-LN(ImpLow2))/3.29)</f>
        <v>0</v>
      </c>
    </row>
    <row r="6865" spans="7:13">
      <c r="G6865">
        <v>0.56529946744688764</v>
      </c>
      <c r="H6865">
        <v>0.65481514327917956</v>
      </c>
      <c r="I6865">
        <v>0.74433081911147148</v>
      </c>
      <c r="J6865">
        <f>_xlfn.BINOM.INV(BinomTrials,_xlfn.GAMMA.INV(Table3[[#This Row],[RV gamma]],GammaShape1,GammaRate1)/BinomTrials,Table3[[#This Row],[RV binom]])</f>
        <v>1</v>
      </c>
      <c r="K6865" s="1">
        <f>Table3[[#This Row],[Risk 1 Simulated occurences]]*_xlfn.LOGNORM.INV(Table3[[#This Row],[RV lognorm]],(LN(ImpLow1)+LN(ImpUp1))/2,(LN(ImpUp1)-LN(ImpLow1))/3.29)</f>
        <v>50075.077317810792</v>
      </c>
      <c r="L6865">
        <f>_xlfn.BINOM.INV(BinomTrials,_xlfn.GAMMA.INV(Table3[[#This Row],[RV gamma]],GammaShape2,GammaRate2)/BinomTrials,Table3[[#This Row],[RV binom]])</f>
        <v>0</v>
      </c>
      <c r="M6865" s="1">
        <f>Table3[[#This Row],[Risk 2 simulated occurences]]*_xlfn.LOGNORM.INV(Table3[[#This Row],[RV lognorm]],(LN(ImpLow2)+LN(ImpUp2))/2,(LN(ImpUp2)-LN(ImpLow2))/3.29)</f>
        <v>0</v>
      </c>
    </row>
    <row r="6866" spans="7:13">
      <c r="G6866">
        <v>0.98814937984019025</v>
      </c>
      <c r="H6866">
        <v>0.47811309317039002</v>
      </c>
      <c r="I6866">
        <v>0.9680768065005898</v>
      </c>
      <c r="J6866">
        <f>_xlfn.BINOM.INV(BinomTrials,_xlfn.GAMMA.INV(Table3[[#This Row],[RV gamma]],GammaShape1,GammaRate1)/BinomTrials,Table3[[#This Row],[RV binom]])</f>
        <v>1</v>
      </c>
      <c r="K6866" s="1">
        <f>Table3[[#This Row],[Risk 1 Simulated occurences]]*_xlfn.LOGNORM.INV(Table3[[#This Row],[RV lognorm]],(LN(ImpLow1)+LN(ImpUp1))/2,(LN(ImpUp1)-LN(ImpLow1))/3.29)</f>
        <v>115690.62956924377</v>
      </c>
      <c r="L6866">
        <f>_xlfn.BINOM.INV(BinomTrials,_xlfn.GAMMA.INV(Table3[[#This Row],[RV gamma]],GammaShape2,GammaRate2)/BinomTrials,Table3[[#This Row],[RV binom]])</f>
        <v>0</v>
      </c>
      <c r="M6866" s="1">
        <f>Table3[[#This Row],[Risk 2 simulated occurences]]*_xlfn.LOGNORM.INV(Table3[[#This Row],[RV lognorm]],(LN(ImpLow2)+LN(ImpUp2))/2,(LN(ImpUp2)-LN(ImpLow2))/3.29)</f>
        <v>0</v>
      </c>
    </row>
    <row r="6867" spans="7:13">
      <c r="G6867">
        <v>0.82662697407725594</v>
      </c>
      <c r="H6867">
        <v>0.64675691474543739</v>
      </c>
      <c r="I6867">
        <v>0.46688685541361891</v>
      </c>
      <c r="J6867">
        <f>_xlfn.BINOM.INV(BinomTrials,_xlfn.GAMMA.INV(Table3[[#This Row],[RV gamma]],GammaShape1,GammaRate1)/BinomTrials,Table3[[#This Row],[RV binom]])</f>
        <v>1</v>
      </c>
      <c r="K6867" s="1">
        <f>Table3[[#This Row],[Risk 1 Simulated occurences]]*_xlfn.LOGNORM.INV(Table3[[#This Row],[RV lognorm]],(LN(ImpLow1)+LN(ImpUp1))/2,(LN(ImpUp1)-LN(ImpLow1))/3.29)</f>
        <v>29836.115894579681</v>
      </c>
      <c r="L6867">
        <f>_xlfn.BINOM.INV(BinomTrials,_xlfn.GAMMA.INV(Table3[[#This Row],[RV gamma]],GammaShape2,GammaRate2)/BinomTrials,Table3[[#This Row],[RV binom]])</f>
        <v>0</v>
      </c>
      <c r="M6867" s="1">
        <f>Table3[[#This Row],[Risk 2 simulated occurences]]*_xlfn.LOGNORM.INV(Table3[[#This Row],[RV lognorm]],(LN(ImpLow2)+LN(ImpUp2))/2,(LN(ImpUp2)-LN(ImpLow2))/3.29)</f>
        <v>0</v>
      </c>
    </row>
    <row r="6868" spans="7:13">
      <c r="G6868">
        <v>0.11955331644022527</v>
      </c>
      <c r="H6868">
        <v>4.3466126566504185E-2</v>
      </c>
      <c r="I6868">
        <v>0.96737893669278308</v>
      </c>
      <c r="J6868">
        <f>_xlfn.BINOM.INV(BinomTrials,_xlfn.GAMMA.INV(Table3[[#This Row],[RV gamma]],GammaShape1,GammaRate1)/BinomTrials,Table3[[#This Row],[RV binom]])</f>
        <v>0</v>
      </c>
      <c r="K6868" s="1">
        <f>Table3[[#This Row],[Risk 1 Simulated occurences]]*_xlfn.LOGNORM.INV(Table3[[#This Row],[RV lognorm]],(LN(ImpLow1)+LN(ImpUp1))/2,(LN(ImpUp1)-LN(ImpLow1))/3.29)</f>
        <v>0</v>
      </c>
      <c r="L6868">
        <f>_xlfn.BINOM.INV(BinomTrials,_xlfn.GAMMA.INV(Table3[[#This Row],[RV gamma]],GammaShape2,GammaRate2)/BinomTrials,Table3[[#This Row],[RV binom]])</f>
        <v>0</v>
      </c>
      <c r="M6868" s="1">
        <f>Table3[[#This Row],[Risk 2 simulated occurences]]*_xlfn.LOGNORM.INV(Table3[[#This Row],[RV lognorm]],(LN(ImpLow2)+LN(ImpUp2))/2,(LN(ImpUp2)-LN(ImpLow2))/3.29)</f>
        <v>0</v>
      </c>
    </row>
    <row r="6869" spans="7:13">
      <c r="G6869">
        <v>0.33258941086595384</v>
      </c>
      <c r="H6869">
        <v>0.53518920323587449</v>
      </c>
      <c r="I6869">
        <v>0.73778899560579514</v>
      </c>
      <c r="J6869">
        <f>_xlfn.BINOM.INV(BinomTrials,_xlfn.GAMMA.INV(Table3[[#This Row],[RV gamma]],GammaShape1,GammaRate1)/BinomTrials,Table3[[#This Row],[RV binom]])</f>
        <v>0</v>
      </c>
      <c r="K6869" s="1">
        <f>Table3[[#This Row],[Risk 1 Simulated occurences]]*_xlfn.LOGNORM.INV(Table3[[#This Row],[RV lognorm]],(LN(ImpLow1)+LN(ImpUp1))/2,(LN(ImpUp1)-LN(ImpLow1))/3.29)</f>
        <v>0</v>
      </c>
      <c r="L6869">
        <f>_xlfn.BINOM.INV(BinomTrials,_xlfn.GAMMA.INV(Table3[[#This Row],[RV gamma]],GammaShape2,GammaRate2)/BinomTrials,Table3[[#This Row],[RV binom]])</f>
        <v>0</v>
      </c>
      <c r="M6869" s="1">
        <f>Table3[[#This Row],[Risk 2 simulated occurences]]*_xlfn.LOGNORM.INV(Table3[[#This Row],[RV lognorm]],(LN(ImpLow2)+LN(ImpUp2))/2,(LN(ImpUp2)-LN(ImpLow2))/3.29)</f>
        <v>0</v>
      </c>
    </row>
    <row r="6870" spans="7:13">
      <c r="G6870">
        <v>0.83022842408634179</v>
      </c>
      <c r="H6870">
        <v>0.92493878534293672</v>
      </c>
      <c r="I6870">
        <v>1.9649146599531708E-2</v>
      </c>
      <c r="J6870">
        <f>_xlfn.BINOM.INV(BinomTrials,_xlfn.GAMMA.INV(Table3[[#This Row],[RV gamma]],GammaShape1,GammaRate1)/BinomTrials,Table3[[#This Row],[RV binom]])</f>
        <v>2</v>
      </c>
      <c r="K6870" s="1">
        <f>Table3[[#This Row],[Risk 1 Simulated occurences]]*_xlfn.LOGNORM.INV(Table3[[#This Row],[RV lognorm]],(LN(ImpLow1)+LN(ImpUp1))/2,(LN(ImpUp1)-LN(ImpLow1))/3.29)</f>
        <v>14947.587430357564</v>
      </c>
      <c r="L6870">
        <f>_xlfn.BINOM.INV(BinomTrials,_xlfn.GAMMA.INV(Table3[[#This Row],[RV gamma]],GammaShape2,GammaRate2)/BinomTrials,Table3[[#This Row],[RV binom]])</f>
        <v>1</v>
      </c>
      <c r="M6870" s="1">
        <f>Table3[[#This Row],[Risk 2 simulated occurences]]*_xlfn.LOGNORM.INV(Table3[[#This Row],[RV lognorm]],(LN(ImpLow2)+LN(ImpUp2))/2,(LN(ImpUp2)-LN(ImpLow2))/3.29)</f>
        <v>747379.37151787849</v>
      </c>
    </row>
    <row r="6871" spans="7:13">
      <c r="G6871">
        <v>0.64912361914716832</v>
      </c>
      <c r="H6871">
        <v>0.44616525873828922</v>
      </c>
      <c r="I6871">
        <v>0.2432068983294102</v>
      </c>
      <c r="J6871">
        <f>_xlfn.BINOM.INV(BinomTrials,_xlfn.GAMMA.INV(Table3[[#This Row],[RV gamma]],GammaShape1,GammaRate1)/BinomTrials,Table3[[#This Row],[RV binom]])</f>
        <v>0</v>
      </c>
      <c r="K6871" s="1">
        <f>Table3[[#This Row],[Risk 1 Simulated occurences]]*_xlfn.LOGNORM.INV(Table3[[#This Row],[RV lognorm]],(LN(ImpLow1)+LN(ImpUp1))/2,(LN(ImpUp1)-LN(ImpLow1))/3.29)</f>
        <v>0</v>
      </c>
      <c r="L6871">
        <f>_xlfn.BINOM.INV(BinomTrials,_xlfn.GAMMA.INV(Table3[[#This Row],[RV gamma]],GammaShape2,GammaRate2)/BinomTrials,Table3[[#This Row],[RV binom]])</f>
        <v>0</v>
      </c>
      <c r="M6871" s="1">
        <f>Table3[[#This Row],[Risk 2 simulated occurences]]*_xlfn.LOGNORM.INV(Table3[[#This Row],[RV lognorm]],(LN(ImpLow2)+LN(ImpUp2))/2,(LN(ImpUp2)-LN(ImpLow2))/3.29)</f>
        <v>0</v>
      </c>
    </row>
    <row r="6872" spans="7:13">
      <c r="G6872">
        <v>0.8206670064575351</v>
      </c>
      <c r="H6872">
        <v>0.6995036144272907</v>
      </c>
      <c r="I6872">
        <v>0.5783402223970463</v>
      </c>
      <c r="J6872">
        <f>_xlfn.BINOM.INV(BinomTrials,_xlfn.GAMMA.INV(Table3[[#This Row],[RV gamma]],GammaShape1,GammaRate1)/BinomTrials,Table3[[#This Row],[RV binom]])</f>
        <v>1</v>
      </c>
      <c r="K6872" s="1">
        <f>Table3[[#This Row],[Risk 1 Simulated occurences]]*_xlfn.LOGNORM.INV(Table3[[#This Row],[RV lognorm]],(LN(ImpLow1)+LN(ImpUp1))/2,(LN(ImpUp1)-LN(ImpLow1))/3.29)</f>
        <v>36314.137863775097</v>
      </c>
      <c r="L6872">
        <f>_xlfn.BINOM.INV(BinomTrials,_xlfn.GAMMA.INV(Table3[[#This Row],[RV gamma]],GammaShape2,GammaRate2)/BinomTrials,Table3[[#This Row],[RV binom]])</f>
        <v>0</v>
      </c>
      <c r="M6872" s="1">
        <f>Table3[[#This Row],[Risk 2 simulated occurences]]*_xlfn.LOGNORM.INV(Table3[[#This Row],[RV lognorm]],(LN(ImpLow2)+LN(ImpUp2))/2,(LN(ImpUp2)-LN(ImpLow2))/3.29)</f>
        <v>0</v>
      </c>
    </row>
    <row r="6873" spans="7:13">
      <c r="G6873">
        <v>0.95037753179221296</v>
      </c>
      <c r="H6873">
        <v>0.55724767947441323</v>
      </c>
      <c r="I6873">
        <v>0.16411782715661349</v>
      </c>
      <c r="J6873">
        <f>_xlfn.BINOM.INV(BinomTrials,_xlfn.GAMMA.INV(Table3[[#This Row],[RV gamma]],GammaShape1,GammaRate1)/BinomTrials,Table3[[#This Row],[RV binom]])</f>
        <v>1</v>
      </c>
      <c r="K6873" s="1">
        <f>Table3[[#This Row],[Risk 1 Simulated occurences]]*_xlfn.LOGNORM.INV(Table3[[#This Row],[RV lognorm]],(LN(ImpLow1)+LN(ImpUp1))/2,(LN(ImpUp1)-LN(ImpLow1))/3.29)</f>
        <v>15952.71818093014</v>
      </c>
      <c r="L6873">
        <f>_xlfn.BINOM.INV(BinomTrials,_xlfn.GAMMA.INV(Table3[[#This Row],[RV gamma]],GammaShape2,GammaRate2)/BinomTrials,Table3[[#This Row],[RV binom]])</f>
        <v>0</v>
      </c>
      <c r="M6873" s="1">
        <f>Table3[[#This Row],[Risk 2 simulated occurences]]*_xlfn.LOGNORM.INV(Table3[[#This Row],[RV lognorm]],(LN(ImpLow2)+LN(ImpUp2))/2,(LN(ImpUp2)-LN(ImpLow2))/3.29)</f>
        <v>0</v>
      </c>
    </row>
    <row r="6874" spans="7:13">
      <c r="G6874">
        <v>0.99517683172373883</v>
      </c>
      <c r="H6874">
        <v>0.66174892646341998</v>
      </c>
      <c r="I6874">
        <v>0.32832102120310114</v>
      </c>
      <c r="J6874">
        <f>_xlfn.BINOM.INV(BinomTrials,_xlfn.GAMMA.INV(Table3[[#This Row],[RV gamma]],GammaShape1,GammaRate1)/BinomTrials,Table3[[#This Row],[RV binom]])</f>
        <v>1</v>
      </c>
      <c r="K6874" s="1">
        <f>Table3[[#This Row],[Risk 1 Simulated occurences]]*_xlfn.LOGNORM.INV(Table3[[#This Row],[RV lognorm]],(LN(ImpLow1)+LN(ImpUp1))/2,(LN(ImpUp1)-LN(ImpLow1))/3.29)</f>
        <v>23167.393800785925</v>
      </c>
      <c r="L6874">
        <f>_xlfn.BINOM.INV(BinomTrials,_xlfn.GAMMA.INV(Table3[[#This Row],[RV gamma]],GammaShape2,GammaRate2)/BinomTrials,Table3[[#This Row],[RV binom]])</f>
        <v>0</v>
      </c>
      <c r="M6874" s="1">
        <f>Table3[[#This Row],[Risk 2 simulated occurences]]*_xlfn.LOGNORM.INV(Table3[[#This Row],[RV lognorm]],(LN(ImpLow2)+LN(ImpUp2))/2,(LN(ImpUp2)-LN(ImpLow2))/3.29)</f>
        <v>0</v>
      </c>
    </row>
    <row r="6875" spans="7:13">
      <c r="G6875">
        <v>0.93701078087883571</v>
      </c>
      <c r="H6875">
        <v>1.4207070699989364E-2</v>
      </c>
      <c r="I6875">
        <v>9.1403360521143007E-2</v>
      </c>
      <c r="J6875">
        <f>_xlfn.BINOM.INV(BinomTrials,_xlfn.GAMMA.INV(Table3[[#This Row],[RV gamma]],GammaShape1,GammaRate1)/BinomTrials,Table3[[#This Row],[RV binom]])</f>
        <v>0</v>
      </c>
      <c r="K6875" s="1">
        <f>Table3[[#This Row],[Risk 1 Simulated occurences]]*_xlfn.LOGNORM.INV(Table3[[#This Row],[RV lognorm]],(LN(ImpLow1)+LN(ImpUp1))/2,(LN(ImpUp1)-LN(ImpLow1))/3.29)</f>
        <v>0</v>
      </c>
      <c r="L6875">
        <f>_xlfn.BINOM.INV(BinomTrials,_xlfn.GAMMA.INV(Table3[[#This Row],[RV gamma]],GammaShape2,GammaRate2)/BinomTrials,Table3[[#This Row],[RV binom]])</f>
        <v>0</v>
      </c>
      <c r="M6875" s="1">
        <f>Table3[[#This Row],[Risk 2 simulated occurences]]*_xlfn.LOGNORM.INV(Table3[[#This Row],[RV lognorm]],(LN(ImpLow2)+LN(ImpUp2))/2,(LN(ImpUp2)-LN(ImpLow2))/3.29)</f>
        <v>0</v>
      </c>
    </row>
    <row r="6876" spans="7:13">
      <c r="G6876">
        <v>0.34019423059196874</v>
      </c>
      <c r="H6876">
        <v>0.77823725472122307</v>
      </c>
      <c r="I6876">
        <v>0.21628027885047732</v>
      </c>
      <c r="J6876">
        <f>_xlfn.BINOM.INV(BinomTrials,_xlfn.GAMMA.INV(Table3[[#This Row],[RV gamma]],GammaShape1,GammaRate1)/BinomTrials,Table3[[#This Row],[RV binom]])</f>
        <v>1</v>
      </c>
      <c r="K6876" s="1">
        <f>Table3[[#This Row],[Risk 1 Simulated occurences]]*_xlfn.LOGNORM.INV(Table3[[#This Row],[RV lognorm]],(LN(ImpLow1)+LN(ImpUp1))/2,(LN(ImpUp1)-LN(ImpLow1))/3.29)</f>
        <v>18258.018249207715</v>
      </c>
      <c r="L6876">
        <f>_xlfn.BINOM.INV(BinomTrials,_xlfn.GAMMA.INV(Table3[[#This Row],[RV gamma]],GammaShape2,GammaRate2)/BinomTrials,Table3[[#This Row],[RV binom]])</f>
        <v>0</v>
      </c>
      <c r="M6876" s="1">
        <f>Table3[[#This Row],[Risk 2 simulated occurences]]*_xlfn.LOGNORM.INV(Table3[[#This Row],[RV lognorm]],(LN(ImpLow2)+LN(ImpUp2))/2,(LN(ImpUp2)-LN(ImpLow2))/3.29)</f>
        <v>0</v>
      </c>
    </row>
    <row r="6877" spans="7:13">
      <c r="G6877">
        <v>0.64443355921862344</v>
      </c>
      <c r="H6877">
        <v>0.83354009959545927</v>
      </c>
      <c r="I6877">
        <v>2.264663997229498E-2</v>
      </c>
      <c r="J6877">
        <f>_xlfn.BINOM.INV(BinomTrials,_xlfn.GAMMA.INV(Table3[[#This Row],[RV gamma]],GammaShape1,GammaRate1)/BinomTrials,Table3[[#This Row],[RV binom]])</f>
        <v>1</v>
      </c>
      <c r="K6877" s="1">
        <f>Table3[[#This Row],[Risk 1 Simulated occurences]]*_xlfn.LOGNORM.INV(Table3[[#This Row],[RV lognorm]],(LN(ImpLow1)+LN(ImpUp1))/2,(LN(ImpUp1)-LN(ImpLow1))/3.29)</f>
        <v>7789.5706144907736</v>
      </c>
      <c r="L6877">
        <f>_xlfn.BINOM.INV(BinomTrials,_xlfn.GAMMA.INV(Table3[[#This Row],[RV gamma]],GammaShape2,GammaRate2)/BinomTrials,Table3[[#This Row],[RV binom]])</f>
        <v>1</v>
      </c>
      <c r="M6877" s="1">
        <f>Table3[[#This Row],[Risk 2 simulated occurences]]*_xlfn.LOGNORM.INV(Table3[[#This Row],[RV lognorm]],(LN(ImpLow2)+LN(ImpUp2))/2,(LN(ImpUp2)-LN(ImpLow2))/3.29)</f>
        <v>778957.06144907628</v>
      </c>
    </row>
    <row r="6878" spans="7:13">
      <c r="G6878">
        <v>0.99482978740466288</v>
      </c>
      <c r="H6878">
        <v>0.30845390088318564</v>
      </c>
      <c r="I6878">
        <v>0.6220780143617084</v>
      </c>
      <c r="J6878">
        <f>_xlfn.BINOM.INV(BinomTrials,_xlfn.GAMMA.INV(Table3[[#This Row],[RV gamma]],GammaShape1,GammaRate1)/BinomTrials,Table3[[#This Row],[RV binom]])</f>
        <v>0</v>
      </c>
      <c r="K6878" s="1">
        <f>Table3[[#This Row],[Risk 1 Simulated occurences]]*_xlfn.LOGNORM.INV(Table3[[#This Row],[RV lognorm]],(LN(ImpLow1)+LN(ImpUp1))/2,(LN(ImpUp1)-LN(ImpLow1))/3.29)</f>
        <v>0</v>
      </c>
      <c r="L6878">
        <f>_xlfn.BINOM.INV(BinomTrials,_xlfn.GAMMA.INV(Table3[[#This Row],[RV gamma]],GammaShape2,GammaRate2)/BinomTrials,Table3[[#This Row],[RV binom]])</f>
        <v>0</v>
      </c>
      <c r="M6878" s="1">
        <f>Table3[[#This Row],[Risk 2 simulated occurences]]*_xlfn.LOGNORM.INV(Table3[[#This Row],[RV lognorm]],(LN(ImpLow2)+LN(ImpUp2))/2,(LN(ImpUp2)-LN(ImpLow2))/3.29)</f>
        <v>0</v>
      </c>
    </row>
    <row r="6879" spans="7:13">
      <c r="G6879">
        <v>0.10423691016819184</v>
      </c>
      <c r="H6879">
        <v>0.1847121437009015</v>
      </c>
      <c r="I6879">
        <v>0.26518737723361113</v>
      </c>
      <c r="J6879">
        <f>_xlfn.BINOM.INV(BinomTrials,_xlfn.GAMMA.INV(Table3[[#This Row],[RV gamma]],GammaShape1,GammaRate1)/BinomTrials,Table3[[#This Row],[RV binom]])</f>
        <v>0</v>
      </c>
      <c r="K6879" s="1">
        <f>Table3[[#This Row],[Risk 1 Simulated occurences]]*_xlfn.LOGNORM.INV(Table3[[#This Row],[RV lognorm]],(LN(ImpLow1)+LN(ImpUp1))/2,(LN(ImpUp1)-LN(ImpLow1))/3.29)</f>
        <v>0</v>
      </c>
      <c r="L6879">
        <f>_xlfn.BINOM.INV(BinomTrials,_xlfn.GAMMA.INV(Table3[[#This Row],[RV gamma]],GammaShape2,GammaRate2)/BinomTrials,Table3[[#This Row],[RV binom]])</f>
        <v>0</v>
      </c>
      <c r="M6879" s="1">
        <f>Table3[[#This Row],[Risk 2 simulated occurences]]*_xlfn.LOGNORM.INV(Table3[[#This Row],[RV lognorm]],(LN(ImpLow2)+LN(ImpUp2))/2,(LN(ImpUp2)-LN(ImpLow2))/3.29)</f>
        <v>0</v>
      </c>
    </row>
    <row r="6880" spans="7:13">
      <c r="G6880">
        <v>0.90974919680028654</v>
      </c>
      <c r="H6880">
        <v>0.45699918105127252</v>
      </c>
      <c r="I6880">
        <v>4.2491653022585273E-3</v>
      </c>
      <c r="J6880">
        <f>_xlfn.BINOM.INV(BinomTrials,_xlfn.GAMMA.INV(Table3[[#This Row],[RV gamma]],GammaShape1,GammaRate1)/BinomTrials,Table3[[#This Row],[RV binom]])</f>
        <v>0</v>
      </c>
      <c r="K6880" s="1">
        <f>Table3[[#This Row],[Risk 1 Simulated occurences]]*_xlfn.LOGNORM.INV(Table3[[#This Row],[RV lognorm]],(LN(ImpLow1)+LN(ImpUp1))/2,(LN(ImpUp1)-LN(ImpLow1))/3.29)</f>
        <v>0</v>
      </c>
      <c r="L6880">
        <f>_xlfn.BINOM.INV(BinomTrials,_xlfn.GAMMA.INV(Table3[[#This Row],[RV gamma]],GammaShape2,GammaRate2)/BinomTrials,Table3[[#This Row],[RV binom]])</f>
        <v>0</v>
      </c>
      <c r="M6880" s="1">
        <f>Table3[[#This Row],[Risk 2 simulated occurences]]*_xlfn.LOGNORM.INV(Table3[[#This Row],[RV lognorm]],(LN(ImpLow2)+LN(ImpUp2))/2,(LN(ImpUp2)-LN(ImpLow2))/3.29)</f>
        <v>0</v>
      </c>
    </row>
    <row r="6881" spans="7:13">
      <c r="G6881">
        <v>0.15475062241533336</v>
      </c>
      <c r="H6881">
        <v>0.7852359287372026</v>
      </c>
      <c r="I6881">
        <v>0.41572123505907188</v>
      </c>
      <c r="J6881">
        <f>_xlfn.BINOM.INV(BinomTrials,_xlfn.GAMMA.INV(Table3[[#This Row],[RV gamma]],GammaShape1,GammaRate1)/BinomTrials,Table3[[#This Row],[RV binom]])</f>
        <v>1</v>
      </c>
      <c r="K6881" s="1">
        <f>Table3[[#This Row],[Risk 1 Simulated occurences]]*_xlfn.LOGNORM.INV(Table3[[#This Row],[RV lognorm]],(LN(ImpLow1)+LN(ImpUp1))/2,(LN(ImpUp1)-LN(ImpLow1))/3.29)</f>
        <v>27246.038733471436</v>
      </c>
      <c r="L6881">
        <f>_xlfn.BINOM.INV(BinomTrials,_xlfn.GAMMA.INV(Table3[[#This Row],[RV gamma]],GammaShape2,GammaRate2)/BinomTrials,Table3[[#This Row],[RV binom]])</f>
        <v>0</v>
      </c>
      <c r="M6881" s="1">
        <f>Table3[[#This Row],[Risk 2 simulated occurences]]*_xlfn.LOGNORM.INV(Table3[[#This Row],[RV lognorm]],(LN(ImpLow2)+LN(ImpUp2))/2,(LN(ImpUp2)-LN(ImpLow2))/3.29)</f>
        <v>0</v>
      </c>
    </row>
    <row r="6882" spans="7:13">
      <c r="G6882">
        <v>0.89371093450752592</v>
      </c>
      <c r="H6882">
        <v>0.46025428616453629</v>
      </c>
      <c r="I6882">
        <v>2.6797637821546587E-2</v>
      </c>
      <c r="J6882">
        <f>_xlfn.BINOM.INV(BinomTrials,_xlfn.GAMMA.INV(Table3[[#This Row],[RV gamma]],GammaShape1,GammaRate1)/BinomTrials,Table3[[#This Row],[RV binom]])</f>
        <v>0</v>
      </c>
      <c r="K6882" s="1">
        <f>Table3[[#This Row],[Risk 1 Simulated occurences]]*_xlfn.LOGNORM.INV(Table3[[#This Row],[RV lognorm]],(LN(ImpLow1)+LN(ImpUp1))/2,(LN(ImpUp1)-LN(ImpLow1))/3.29)</f>
        <v>0</v>
      </c>
      <c r="L6882">
        <f>_xlfn.BINOM.INV(BinomTrials,_xlfn.GAMMA.INV(Table3[[#This Row],[RV gamma]],GammaShape2,GammaRate2)/BinomTrials,Table3[[#This Row],[RV binom]])</f>
        <v>0</v>
      </c>
      <c r="M6882" s="1">
        <f>Table3[[#This Row],[Risk 2 simulated occurences]]*_xlfn.LOGNORM.INV(Table3[[#This Row],[RV lognorm]],(LN(ImpLow2)+LN(ImpUp2))/2,(LN(ImpUp2)-LN(ImpLow2))/3.29)</f>
        <v>0</v>
      </c>
    </row>
    <row r="6883" spans="7:13">
      <c r="G6883">
        <v>0.59967626798882911</v>
      </c>
      <c r="H6883">
        <v>0.49378756736115903</v>
      </c>
      <c r="I6883">
        <v>0.38789886673348906</v>
      </c>
      <c r="J6883">
        <f>_xlfn.BINOM.INV(BinomTrials,_xlfn.GAMMA.INV(Table3[[#This Row],[RV gamma]],GammaShape1,GammaRate1)/BinomTrials,Table3[[#This Row],[RV binom]])</f>
        <v>0</v>
      </c>
      <c r="K6883" s="1">
        <f>Table3[[#This Row],[Risk 1 Simulated occurences]]*_xlfn.LOGNORM.INV(Table3[[#This Row],[RV lognorm]],(LN(ImpLow1)+LN(ImpUp1))/2,(LN(ImpUp1)-LN(ImpLow1))/3.29)</f>
        <v>0</v>
      </c>
      <c r="L6883">
        <f>_xlfn.BINOM.INV(BinomTrials,_xlfn.GAMMA.INV(Table3[[#This Row],[RV gamma]],GammaShape2,GammaRate2)/BinomTrials,Table3[[#This Row],[RV binom]])</f>
        <v>0</v>
      </c>
      <c r="M6883" s="1">
        <f>Table3[[#This Row],[Risk 2 simulated occurences]]*_xlfn.LOGNORM.INV(Table3[[#This Row],[RV lognorm]],(LN(ImpLow2)+LN(ImpUp2))/2,(LN(ImpUp2)-LN(ImpLow2))/3.29)</f>
        <v>0</v>
      </c>
    </row>
    <row r="6884" spans="7:13">
      <c r="G6884">
        <v>0.75903608825012858</v>
      </c>
      <c r="H6884">
        <v>8.7644639000131114E-2</v>
      </c>
      <c r="I6884">
        <v>0.41625318975013365</v>
      </c>
      <c r="J6884">
        <f>_xlfn.BINOM.INV(BinomTrials,_xlfn.GAMMA.INV(Table3[[#This Row],[RV gamma]],GammaShape1,GammaRate1)/BinomTrials,Table3[[#This Row],[RV binom]])</f>
        <v>0</v>
      </c>
      <c r="K6884" s="1">
        <f>Table3[[#This Row],[Risk 1 Simulated occurences]]*_xlfn.LOGNORM.INV(Table3[[#This Row],[RV lognorm]],(LN(ImpLow1)+LN(ImpUp1))/2,(LN(ImpUp1)-LN(ImpLow1))/3.29)</f>
        <v>0</v>
      </c>
      <c r="L6884">
        <f>_xlfn.BINOM.INV(BinomTrials,_xlfn.GAMMA.INV(Table3[[#This Row],[RV gamma]],GammaShape2,GammaRate2)/BinomTrials,Table3[[#This Row],[RV binom]])</f>
        <v>0</v>
      </c>
      <c r="M6884" s="1">
        <f>Table3[[#This Row],[Risk 2 simulated occurences]]*_xlfn.LOGNORM.INV(Table3[[#This Row],[RV lognorm]],(LN(ImpLow2)+LN(ImpUp2))/2,(LN(ImpUp2)-LN(ImpLow2))/3.29)</f>
        <v>0</v>
      </c>
    </row>
    <row r="6885" spans="7:13">
      <c r="G6885">
        <v>0.11953521991126947</v>
      </c>
      <c r="H6885">
        <v>4.3447675203647312E-2</v>
      </c>
      <c r="I6885">
        <v>0.96736013049602509</v>
      </c>
      <c r="J6885">
        <f>_xlfn.BINOM.INV(BinomTrials,_xlfn.GAMMA.INV(Table3[[#This Row],[RV gamma]],GammaShape1,GammaRate1)/BinomTrials,Table3[[#This Row],[RV binom]])</f>
        <v>0</v>
      </c>
      <c r="K6885" s="1">
        <f>Table3[[#This Row],[Risk 1 Simulated occurences]]*_xlfn.LOGNORM.INV(Table3[[#This Row],[RV lognorm]],(LN(ImpLow1)+LN(ImpUp1))/2,(LN(ImpUp1)-LN(ImpLow1))/3.29)</f>
        <v>0</v>
      </c>
      <c r="L6885">
        <f>_xlfn.BINOM.INV(BinomTrials,_xlfn.GAMMA.INV(Table3[[#This Row],[RV gamma]],GammaShape2,GammaRate2)/BinomTrials,Table3[[#This Row],[RV binom]])</f>
        <v>0</v>
      </c>
      <c r="M6885" s="1">
        <f>Table3[[#This Row],[Risk 2 simulated occurences]]*_xlfn.LOGNORM.INV(Table3[[#This Row],[RV lognorm]],(LN(ImpLow2)+LN(ImpUp2))/2,(LN(ImpUp2)-LN(ImpLow2))/3.29)</f>
        <v>0</v>
      </c>
    </row>
    <row r="6886" spans="7:13">
      <c r="G6886">
        <v>2.8441048706155759E-2</v>
      </c>
      <c r="H6886">
        <v>0.22507714770039411</v>
      </c>
      <c r="I6886">
        <v>0.42171324669463245</v>
      </c>
      <c r="J6886">
        <f>_xlfn.BINOM.INV(BinomTrials,_xlfn.GAMMA.INV(Table3[[#This Row],[RV gamma]],GammaShape1,GammaRate1)/BinomTrials,Table3[[#This Row],[RV binom]])</f>
        <v>0</v>
      </c>
      <c r="K6886" s="1">
        <f>Table3[[#This Row],[Risk 1 Simulated occurences]]*_xlfn.LOGNORM.INV(Table3[[#This Row],[RV lognorm]],(LN(ImpLow1)+LN(ImpUp1))/2,(LN(ImpUp1)-LN(ImpLow1))/3.29)</f>
        <v>0</v>
      </c>
      <c r="L6886">
        <f>_xlfn.BINOM.INV(BinomTrials,_xlfn.GAMMA.INV(Table3[[#This Row],[RV gamma]],GammaShape2,GammaRate2)/BinomTrials,Table3[[#This Row],[RV binom]])</f>
        <v>0</v>
      </c>
      <c r="M6886" s="1">
        <f>Table3[[#This Row],[Risk 2 simulated occurences]]*_xlfn.LOGNORM.INV(Table3[[#This Row],[RV lognorm]],(LN(ImpLow2)+LN(ImpUp2))/2,(LN(ImpUp2)-LN(ImpLow2))/3.29)</f>
        <v>0</v>
      </c>
    </row>
    <row r="6887" spans="7:13">
      <c r="G6887">
        <v>8.7056043598361336E-3</v>
      </c>
      <c r="H6887">
        <v>0.87162140052375447</v>
      </c>
      <c r="I6887">
        <v>0.73453719668767281</v>
      </c>
      <c r="J6887">
        <f>_xlfn.BINOM.INV(BinomTrials,_xlfn.GAMMA.INV(Table3[[#This Row],[RV gamma]],GammaShape1,GammaRate1)/BinomTrials,Table3[[#This Row],[RV binom]])</f>
        <v>1</v>
      </c>
      <c r="K6887" s="1">
        <f>Table3[[#This Row],[Risk 1 Simulated occurences]]*_xlfn.LOGNORM.INV(Table3[[#This Row],[RV lognorm]],(LN(ImpLow1)+LN(ImpUp1))/2,(LN(ImpUp1)-LN(ImpLow1))/3.29)</f>
        <v>49029.109869100881</v>
      </c>
      <c r="L6887">
        <f>_xlfn.BINOM.INV(BinomTrials,_xlfn.GAMMA.INV(Table3[[#This Row],[RV gamma]],GammaShape2,GammaRate2)/BinomTrials,Table3[[#This Row],[RV binom]])</f>
        <v>0</v>
      </c>
      <c r="M6887" s="1">
        <f>Table3[[#This Row],[Risk 2 simulated occurences]]*_xlfn.LOGNORM.INV(Table3[[#This Row],[RV lognorm]],(LN(ImpLow2)+LN(ImpUp2))/2,(LN(ImpUp2)-LN(ImpLow2))/3.29)</f>
        <v>0</v>
      </c>
    </row>
    <row r="6888" spans="7:13">
      <c r="G6888">
        <v>0.31509247576589344</v>
      </c>
      <c r="H6888">
        <v>0.34087860274169529</v>
      </c>
      <c r="I6888">
        <v>0.36666472971749714</v>
      </c>
      <c r="J6888">
        <f>_xlfn.BINOM.INV(BinomTrials,_xlfn.GAMMA.INV(Table3[[#This Row],[RV gamma]],GammaShape1,GammaRate1)/BinomTrials,Table3[[#This Row],[RV binom]])</f>
        <v>0</v>
      </c>
      <c r="K6888" s="1">
        <f>Table3[[#This Row],[Risk 1 Simulated occurences]]*_xlfn.LOGNORM.INV(Table3[[#This Row],[RV lognorm]],(LN(ImpLow1)+LN(ImpUp1))/2,(LN(ImpUp1)-LN(ImpLow1))/3.29)</f>
        <v>0</v>
      </c>
      <c r="L6888">
        <f>_xlfn.BINOM.INV(BinomTrials,_xlfn.GAMMA.INV(Table3[[#This Row],[RV gamma]],GammaShape2,GammaRate2)/BinomTrials,Table3[[#This Row],[RV binom]])</f>
        <v>0</v>
      </c>
      <c r="M6888" s="1">
        <f>Table3[[#This Row],[Risk 2 simulated occurences]]*_xlfn.LOGNORM.INV(Table3[[#This Row],[RV lognorm]],(LN(ImpLow2)+LN(ImpUp2))/2,(LN(ImpUp2)-LN(ImpLow2))/3.29)</f>
        <v>0</v>
      </c>
    </row>
    <row r="6889" spans="7:13">
      <c r="G6889">
        <v>0.75924019737133763</v>
      </c>
      <c r="H6889">
        <v>0.14667627967273644</v>
      </c>
      <c r="I6889">
        <v>0.53411236197413525</v>
      </c>
      <c r="J6889">
        <f>_xlfn.BINOM.INV(BinomTrials,_xlfn.GAMMA.INV(Table3[[#This Row],[RV gamma]],GammaShape1,GammaRate1)/BinomTrials,Table3[[#This Row],[RV binom]])</f>
        <v>0</v>
      </c>
      <c r="K6889" s="1">
        <f>Table3[[#This Row],[Risk 1 Simulated occurences]]*_xlfn.LOGNORM.INV(Table3[[#This Row],[RV lognorm]],(LN(ImpLow1)+LN(ImpUp1))/2,(LN(ImpUp1)-LN(ImpLow1))/3.29)</f>
        <v>0</v>
      </c>
      <c r="L6889">
        <f>_xlfn.BINOM.INV(BinomTrials,_xlfn.GAMMA.INV(Table3[[#This Row],[RV gamma]],GammaShape2,GammaRate2)/BinomTrials,Table3[[#This Row],[RV binom]])</f>
        <v>0</v>
      </c>
      <c r="M6889" s="1">
        <f>Table3[[#This Row],[Risk 2 simulated occurences]]*_xlfn.LOGNORM.INV(Table3[[#This Row],[RV lognorm]],(LN(ImpLow2)+LN(ImpUp2))/2,(LN(ImpUp2)-LN(ImpLow2))/3.29)</f>
        <v>0</v>
      </c>
    </row>
    <row r="6890" spans="7:13">
      <c r="G6890">
        <v>0.54999722007196272</v>
      </c>
      <c r="H6890">
        <v>0.18823245968121685</v>
      </c>
      <c r="I6890">
        <v>0.82646769929047104</v>
      </c>
      <c r="J6890">
        <f>_xlfn.BINOM.INV(BinomTrials,_xlfn.GAMMA.INV(Table3[[#This Row],[RV gamma]],GammaShape1,GammaRate1)/BinomTrials,Table3[[#This Row],[RV binom]])</f>
        <v>0</v>
      </c>
      <c r="K6890" s="1">
        <f>Table3[[#This Row],[Risk 1 Simulated occurences]]*_xlfn.LOGNORM.INV(Table3[[#This Row],[RV lognorm]],(LN(ImpLow1)+LN(ImpUp1))/2,(LN(ImpUp1)-LN(ImpLow1))/3.29)</f>
        <v>0</v>
      </c>
      <c r="L6890">
        <f>_xlfn.BINOM.INV(BinomTrials,_xlfn.GAMMA.INV(Table3[[#This Row],[RV gamma]],GammaShape2,GammaRate2)/BinomTrials,Table3[[#This Row],[RV binom]])</f>
        <v>0</v>
      </c>
      <c r="M6890" s="1">
        <f>Table3[[#This Row],[Risk 2 simulated occurences]]*_xlfn.LOGNORM.INV(Table3[[#This Row],[RV lognorm]],(LN(ImpLow2)+LN(ImpUp2))/2,(LN(ImpUp2)-LN(ImpLow2))/3.29)</f>
        <v>0</v>
      </c>
    </row>
    <row r="6891" spans="7:13">
      <c r="G6891">
        <v>0.80327774947661801</v>
      </c>
      <c r="H6891">
        <v>0.62294986221145365</v>
      </c>
      <c r="I6891">
        <v>0.4426219749462893</v>
      </c>
      <c r="J6891">
        <f>_xlfn.BINOM.INV(BinomTrials,_xlfn.GAMMA.INV(Table3[[#This Row],[RV gamma]],GammaShape1,GammaRate1)/BinomTrials,Table3[[#This Row],[RV binom]])</f>
        <v>1</v>
      </c>
      <c r="K6891" s="1">
        <f>Table3[[#This Row],[Risk 1 Simulated occurences]]*_xlfn.LOGNORM.INV(Table3[[#This Row],[RV lognorm]],(LN(ImpLow1)+LN(ImpUp1))/2,(LN(ImpUp1)-LN(ImpLow1))/3.29)</f>
        <v>28584.609393052091</v>
      </c>
      <c r="L6891">
        <f>_xlfn.BINOM.INV(BinomTrials,_xlfn.GAMMA.INV(Table3[[#This Row],[RV gamma]],GammaShape2,GammaRate2)/BinomTrials,Table3[[#This Row],[RV binom]])</f>
        <v>0</v>
      </c>
      <c r="M6891" s="1">
        <f>Table3[[#This Row],[Risk 2 simulated occurences]]*_xlfn.LOGNORM.INV(Table3[[#This Row],[RV lognorm]],(LN(ImpLow2)+LN(ImpUp2))/2,(LN(ImpUp2)-LN(ImpLow2))/3.29)</f>
        <v>0</v>
      </c>
    </row>
    <row r="6892" spans="7:13">
      <c r="G6892">
        <v>0.68913545351900884</v>
      </c>
      <c r="H6892">
        <v>0.91833418790173449</v>
      </c>
      <c r="I6892">
        <v>0.14753292228446013</v>
      </c>
      <c r="J6892">
        <f>_xlfn.BINOM.INV(BinomTrials,_xlfn.GAMMA.INV(Table3[[#This Row],[RV gamma]],GammaShape1,GammaRate1)/BinomTrials,Table3[[#This Row],[RV binom]])</f>
        <v>2</v>
      </c>
      <c r="K6892" s="1">
        <f>Table3[[#This Row],[Risk 1 Simulated occurences]]*_xlfn.LOGNORM.INV(Table3[[#This Row],[RV lognorm]],(LN(ImpLow1)+LN(ImpUp1))/2,(LN(ImpUp1)-LN(ImpLow1))/3.29)</f>
        <v>30392.79784400262</v>
      </c>
      <c r="L6892">
        <f>_xlfn.BINOM.INV(BinomTrials,_xlfn.GAMMA.INV(Table3[[#This Row],[RV gamma]],GammaShape2,GammaRate2)/BinomTrials,Table3[[#This Row],[RV binom]])</f>
        <v>1</v>
      </c>
      <c r="M6892" s="1">
        <f>Table3[[#This Row],[Risk 2 simulated occurences]]*_xlfn.LOGNORM.INV(Table3[[#This Row],[RV lognorm]],(LN(ImpLow2)+LN(ImpUp2))/2,(LN(ImpUp2)-LN(ImpLow2))/3.29)</f>
        <v>1519639.8922001289</v>
      </c>
    </row>
    <row r="6893" spans="7:13">
      <c r="G6893">
        <v>0.29956729398088872</v>
      </c>
      <c r="H6893">
        <v>0.44269606445110221</v>
      </c>
      <c r="I6893">
        <v>0.58582483492131565</v>
      </c>
      <c r="J6893">
        <f>_xlfn.BINOM.INV(BinomTrials,_xlfn.GAMMA.INV(Table3[[#This Row],[RV gamma]],GammaShape1,GammaRate1)/BinomTrials,Table3[[#This Row],[RV binom]])</f>
        <v>0</v>
      </c>
      <c r="K6893" s="1">
        <f>Table3[[#This Row],[Risk 1 Simulated occurences]]*_xlfn.LOGNORM.INV(Table3[[#This Row],[RV lognorm]],(LN(ImpLow1)+LN(ImpUp1))/2,(LN(ImpUp1)-LN(ImpLow1))/3.29)</f>
        <v>0</v>
      </c>
      <c r="L6893">
        <f>_xlfn.BINOM.INV(BinomTrials,_xlfn.GAMMA.INV(Table3[[#This Row],[RV gamma]],GammaShape2,GammaRate2)/BinomTrials,Table3[[#This Row],[RV binom]])</f>
        <v>0</v>
      </c>
      <c r="M6893" s="1">
        <f>Table3[[#This Row],[Risk 2 simulated occurences]]*_xlfn.LOGNORM.INV(Table3[[#This Row],[RV lognorm]],(LN(ImpLow2)+LN(ImpUp2))/2,(LN(ImpUp2)-LN(ImpLow2))/3.29)</f>
        <v>0</v>
      </c>
    </row>
    <row r="6894" spans="7:13">
      <c r="G6894">
        <v>0.82750993679627305</v>
      </c>
      <c r="H6894">
        <v>0.39275522967463139</v>
      </c>
      <c r="I6894">
        <v>0.95800052255298962</v>
      </c>
      <c r="J6894">
        <f>_xlfn.BINOM.INV(BinomTrials,_xlfn.GAMMA.INV(Table3[[#This Row],[RV gamma]],GammaShape1,GammaRate1)/BinomTrials,Table3[[#This Row],[RV binom]])</f>
        <v>0</v>
      </c>
      <c r="K6894" s="1">
        <f>Table3[[#This Row],[Risk 1 Simulated occurences]]*_xlfn.LOGNORM.INV(Table3[[#This Row],[RV lognorm]],(LN(ImpLow1)+LN(ImpUp1))/2,(LN(ImpUp1)-LN(ImpLow1))/3.29)</f>
        <v>0</v>
      </c>
      <c r="L6894">
        <f>_xlfn.BINOM.INV(BinomTrials,_xlfn.GAMMA.INV(Table3[[#This Row],[RV gamma]],GammaShape2,GammaRate2)/BinomTrials,Table3[[#This Row],[RV binom]])</f>
        <v>0</v>
      </c>
      <c r="M6894" s="1">
        <f>Table3[[#This Row],[Risk 2 simulated occurences]]*_xlfn.LOGNORM.INV(Table3[[#This Row],[RV lognorm]],(LN(ImpLow2)+LN(ImpUp2))/2,(LN(ImpUp2)-LN(ImpLow2))/3.29)</f>
        <v>0</v>
      </c>
    </row>
    <row r="6895" spans="7:13">
      <c r="G6895">
        <v>0.95950773496157848</v>
      </c>
      <c r="H6895">
        <v>3.7145141529452586E-2</v>
      </c>
      <c r="I6895">
        <v>0.11478254809732667</v>
      </c>
      <c r="J6895">
        <f>_xlfn.BINOM.INV(BinomTrials,_xlfn.GAMMA.INV(Table3[[#This Row],[RV gamma]],GammaShape1,GammaRate1)/BinomTrials,Table3[[#This Row],[RV binom]])</f>
        <v>0</v>
      </c>
      <c r="K6895" s="1">
        <f>Table3[[#This Row],[Risk 1 Simulated occurences]]*_xlfn.LOGNORM.INV(Table3[[#This Row],[RV lognorm]],(LN(ImpLow1)+LN(ImpUp1))/2,(LN(ImpUp1)-LN(ImpLow1))/3.29)</f>
        <v>0</v>
      </c>
      <c r="L6895">
        <f>_xlfn.BINOM.INV(BinomTrials,_xlfn.GAMMA.INV(Table3[[#This Row],[RV gamma]],GammaShape2,GammaRate2)/BinomTrials,Table3[[#This Row],[RV binom]])</f>
        <v>0</v>
      </c>
      <c r="M6895" s="1">
        <f>Table3[[#This Row],[Risk 2 simulated occurences]]*_xlfn.LOGNORM.INV(Table3[[#This Row],[RV lognorm]],(LN(ImpLow2)+LN(ImpUp2))/2,(LN(ImpUp2)-LN(ImpLow2))/3.29)</f>
        <v>0</v>
      </c>
    </row>
    <row r="6896" spans="7:13">
      <c r="G6896">
        <v>0.4465014992498334</v>
      </c>
      <c r="H6896">
        <v>0.29839368550963408</v>
      </c>
      <c r="I6896">
        <v>0.15028587176943473</v>
      </c>
      <c r="J6896">
        <f>_xlfn.BINOM.INV(BinomTrials,_xlfn.GAMMA.INV(Table3[[#This Row],[RV gamma]],GammaShape1,GammaRate1)/BinomTrials,Table3[[#This Row],[RV binom]])</f>
        <v>0</v>
      </c>
      <c r="K6896" s="1">
        <f>Table3[[#This Row],[Risk 1 Simulated occurences]]*_xlfn.LOGNORM.INV(Table3[[#This Row],[RV lognorm]],(LN(ImpLow1)+LN(ImpUp1))/2,(LN(ImpUp1)-LN(ImpLow1))/3.29)</f>
        <v>0</v>
      </c>
      <c r="L6896">
        <f>_xlfn.BINOM.INV(BinomTrials,_xlfn.GAMMA.INV(Table3[[#This Row],[RV gamma]],GammaShape2,GammaRate2)/BinomTrials,Table3[[#This Row],[RV binom]])</f>
        <v>0</v>
      </c>
      <c r="M6896" s="1">
        <f>Table3[[#This Row],[Risk 2 simulated occurences]]*_xlfn.LOGNORM.INV(Table3[[#This Row],[RV lognorm]],(LN(ImpLow2)+LN(ImpUp2))/2,(LN(ImpUp2)-LN(ImpLow2))/3.29)</f>
        <v>0</v>
      </c>
    </row>
    <row r="6897" spans="7:13">
      <c r="G6897">
        <v>0.35069789195000095</v>
      </c>
      <c r="H6897">
        <v>0.10267236041960882</v>
      </c>
      <c r="I6897">
        <v>0.85464682888921673</v>
      </c>
      <c r="J6897">
        <f>_xlfn.BINOM.INV(BinomTrials,_xlfn.GAMMA.INV(Table3[[#This Row],[RV gamma]],GammaShape1,GammaRate1)/BinomTrials,Table3[[#This Row],[RV binom]])</f>
        <v>0</v>
      </c>
      <c r="K6897" s="1">
        <f>Table3[[#This Row],[Risk 1 Simulated occurences]]*_xlfn.LOGNORM.INV(Table3[[#This Row],[RV lognorm]],(LN(ImpLow1)+LN(ImpUp1))/2,(LN(ImpUp1)-LN(ImpLow1))/3.29)</f>
        <v>0</v>
      </c>
      <c r="L6897">
        <f>_xlfn.BINOM.INV(BinomTrials,_xlfn.GAMMA.INV(Table3[[#This Row],[RV gamma]],GammaShape2,GammaRate2)/BinomTrials,Table3[[#This Row],[RV binom]])</f>
        <v>0</v>
      </c>
      <c r="M6897" s="1">
        <f>Table3[[#This Row],[Risk 2 simulated occurences]]*_xlfn.LOGNORM.INV(Table3[[#This Row],[RV lognorm]],(LN(ImpLow2)+LN(ImpUp2))/2,(LN(ImpUp2)-LN(ImpLow2))/3.29)</f>
        <v>0</v>
      </c>
    </row>
    <row r="6898" spans="7:13">
      <c r="G6898">
        <v>0.17947000366610941</v>
      </c>
      <c r="H6898">
        <v>0.61436157236544486</v>
      </c>
      <c r="I6898">
        <v>4.9253141064780362E-2</v>
      </c>
      <c r="J6898">
        <f>_xlfn.BINOM.INV(BinomTrials,_xlfn.GAMMA.INV(Table3[[#This Row],[RV gamma]],GammaShape1,GammaRate1)/BinomTrials,Table3[[#This Row],[RV binom]])</f>
        <v>0</v>
      </c>
      <c r="K6898" s="1">
        <f>Table3[[#This Row],[Risk 1 Simulated occurences]]*_xlfn.LOGNORM.INV(Table3[[#This Row],[RV lognorm]],(LN(ImpLow1)+LN(ImpUp1))/2,(LN(ImpUp1)-LN(ImpLow1))/3.29)</f>
        <v>0</v>
      </c>
      <c r="L6898">
        <f>_xlfn.BINOM.INV(BinomTrials,_xlfn.GAMMA.INV(Table3[[#This Row],[RV gamma]],GammaShape2,GammaRate2)/BinomTrials,Table3[[#This Row],[RV binom]])</f>
        <v>0</v>
      </c>
      <c r="M6898" s="1">
        <f>Table3[[#This Row],[Risk 2 simulated occurences]]*_xlfn.LOGNORM.INV(Table3[[#This Row],[RV lognorm]],(LN(ImpLow2)+LN(ImpUp2))/2,(LN(ImpUp2)-LN(ImpLow2))/3.29)</f>
        <v>0</v>
      </c>
    </row>
    <row r="6899" spans="7:13">
      <c r="G6899">
        <v>0.35235161630080625</v>
      </c>
      <c r="H6899">
        <v>0.57494674603219453</v>
      </c>
      <c r="I6899">
        <v>0.79754187576358293</v>
      </c>
      <c r="J6899">
        <f>_xlfn.BINOM.INV(BinomTrials,_xlfn.GAMMA.INV(Table3[[#This Row],[RV gamma]],GammaShape1,GammaRate1)/BinomTrials,Table3[[#This Row],[RV binom]])</f>
        <v>0</v>
      </c>
      <c r="K6899" s="1">
        <f>Table3[[#This Row],[Risk 1 Simulated occurences]]*_xlfn.LOGNORM.INV(Table3[[#This Row],[RV lognorm]],(LN(ImpLow1)+LN(ImpUp1))/2,(LN(ImpUp1)-LN(ImpLow1))/3.29)</f>
        <v>0</v>
      </c>
      <c r="L6899">
        <f>_xlfn.BINOM.INV(BinomTrials,_xlfn.GAMMA.INV(Table3[[#This Row],[RV gamma]],GammaShape2,GammaRate2)/BinomTrials,Table3[[#This Row],[RV binom]])</f>
        <v>0</v>
      </c>
      <c r="M6899" s="1">
        <f>Table3[[#This Row],[Risk 2 simulated occurences]]*_xlfn.LOGNORM.INV(Table3[[#This Row],[RV lognorm]],(LN(ImpLow2)+LN(ImpUp2))/2,(LN(ImpUp2)-LN(ImpLow2))/3.29)</f>
        <v>0</v>
      </c>
    </row>
    <row r="6900" spans="7:13">
      <c r="G6900">
        <v>0.97361516765021494</v>
      </c>
      <c r="H6900">
        <v>0.12996056309433679</v>
      </c>
      <c r="I6900">
        <v>0.28630595853845864</v>
      </c>
      <c r="J6900">
        <f>_xlfn.BINOM.INV(BinomTrials,_xlfn.GAMMA.INV(Table3[[#This Row],[RV gamma]],GammaShape1,GammaRate1)/BinomTrials,Table3[[#This Row],[RV binom]])</f>
        <v>0</v>
      </c>
      <c r="K6900" s="1">
        <f>Table3[[#This Row],[Risk 1 Simulated occurences]]*_xlfn.LOGNORM.INV(Table3[[#This Row],[RV lognorm]],(LN(ImpLow1)+LN(ImpUp1))/2,(LN(ImpUp1)-LN(ImpLow1))/3.29)</f>
        <v>0</v>
      </c>
      <c r="L6900">
        <f>_xlfn.BINOM.INV(BinomTrials,_xlfn.GAMMA.INV(Table3[[#This Row],[RV gamma]],GammaShape2,GammaRate2)/BinomTrials,Table3[[#This Row],[RV binom]])</f>
        <v>0</v>
      </c>
      <c r="M6900" s="1">
        <f>Table3[[#This Row],[Risk 2 simulated occurences]]*_xlfn.LOGNORM.INV(Table3[[#This Row],[RV lognorm]],(LN(ImpLow2)+LN(ImpUp2))/2,(LN(ImpUp2)-LN(ImpLow2))/3.29)</f>
        <v>0</v>
      </c>
    </row>
    <row r="6901" spans="7:13">
      <c r="G6901">
        <v>0.55012269716249906</v>
      </c>
      <c r="H6901">
        <v>0.24718392651862647</v>
      </c>
      <c r="I6901">
        <v>0.94424515587475388</v>
      </c>
      <c r="J6901">
        <f>_xlfn.BINOM.INV(BinomTrials,_xlfn.GAMMA.INV(Table3[[#This Row],[RV gamma]],GammaShape1,GammaRate1)/BinomTrials,Table3[[#This Row],[RV binom]])</f>
        <v>0</v>
      </c>
      <c r="K6901" s="1">
        <f>Table3[[#This Row],[Risk 1 Simulated occurences]]*_xlfn.LOGNORM.INV(Table3[[#This Row],[RV lognorm]],(LN(ImpLow1)+LN(ImpUp1))/2,(LN(ImpUp1)-LN(ImpLow1))/3.29)</f>
        <v>0</v>
      </c>
      <c r="L6901">
        <f>_xlfn.BINOM.INV(BinomTrials,_xlfn.GAMMA.INV(Table3[[#This Row],[RV gamma]],GammaShape2,GammaRate2)/BinomTrials,Table3[[#This Row],[RV binom]])</f>
        <v>0</v>
      </c>
      <c r="M6901" s="1">
        <f>Table3[[#This Row],[Risk 2 simulated occurences]]*_xlfn.LOGNORM.INV(Table3[[#This Row],[RV lognorm]],(LN(ImpLow2)+LN(ImpUp2))/2,(LN(ImpUp2)-LN(ImpLow2))/3.29)</f>
        <v>0</v>
      </c>
    </row>
    <row r="6902" spans="7:13">
      <c r="G6902">
        <v>0.91217121012144309</v>
      </c>
      <c r="H6902">
        <v>0.42025299855519693</v>
      </c>
      <c r="I6902">
        <v>0.92833478698895067</v>
      </c>
      <c r="J6902">
        <f>_xlfn.BINOM.INV(BinomTrials,_xlfn.GAMMA.INV(Table3[[#This Row],[RV gamma]],GammaShape1,GammaRate1)/BinomTrials,Table3[[#This Row],[RV binom]])</f>
        <v>0</v>
      </c>
      <c r="K6902" s="1">
        <f>Table3[[#This Row],[Risk 1 Simulated occurences]]*_xlfn.LOGNORM.INV(Table3[[#This Row],[RV lognorm]],(LN(ImpLow1)+LN(ImpUp1))/2,(LN(ImpUp1)-LN(ImpLow1))/3.29)</f>
        <v>0</v>
      </c>
      <c r="L6902">
        <f>_xlfn.BINOM.INV(BinomTrials,_xlfn.GAMMA.INV(Table3[[#This Row],[RV gamma]],GammaShape2,GammaRate2)/BinomTrials,Table3[[#This Row],[RV binom]])</f>
        <v>0</v>
      </c>
      <c r="M6902" s="1">
        <f>Table3[[#This Row],[Risk 2 simulated occurences]]*_xlfn.LOGNORM.INV(Table3[[#This Row],[RV lognorm]],(LN(ImpLow2)+LN(ImpUp2))/2,(LN(ImpUp2)-LN(ImpLow2))/3.29)</f>
        <v>0</v>
      </c>
    </row>
    <row r="6903" spans="7:13">
      <c r="G6903">
        <v>0.86152851109464113</v>
      </c>
      <c r="H6903">
        <v>0.1921467171945361</v>
      </c>
      <c r="I6903">
        <v>0.52276492329443103</v>
      </c>
      <c r="J6903">
        <f>_xlfn.BINOM.INV(BinomTrials,_xlfn.GAMMA.INV(Table3[[#This Row],[RV gamma]],GammaShape1,GammaRate1)/BinomTrials,Table3[[#This Row],[RV binom]])</f>
        <v>0</v>
      </c>
      <c r="K6903" s="1">
        <f>Table3[[#This Row],[Risk 1 Simulated occurences]]*_xlfn.LOGNORM.INV(Table3[[#This Row],[RV lognorm]],(LN(ImpLow1)+LN(ImpUp1))/2,(LN(ImpUp1)-LN(ImpLow1))/3.29)</f>
        <v>0</v>
      </c>
      <c r="L6903">
        <f>_xlfn.BINOM.INV(BinomTrials,_xlfn.GAMMA.INV(Table3[[#This Row],[RV gamma]],GammaShape2,GammaRate2)/BinomTrials,Table3[[#This Row],[RV binom]])</f>
        <v>0</v>
      </c>
      <c r="M6903" s="1">
        <f>Table3[[#This Row],[Risk 2 simulated occurences]]*_xlfn.LOGNORM.INV(Table3[[#This Row],[RV lognorm]],(LN(ImpLow2)+LN(ImpUp2))/2,(LN(ImpUp2)-LN(ImpLow2))/3.29)</f>
        <v>0</v>
      </c>
    </row>
    <row r="6904" spans="7:13">
      <c r="G6904">
        <v>0.70968596763428582</v>
      </c>
      <c r="H6904">
        <v>0.40987588856829138</v>
      </c>
      <c r="I6904">
        <v>0.110065809502297</v>
      </c>
      <c r="J6904">
        <f>_xlfn.BINOM.INV(BinomTrials,_xlfn.GAMMA.INV(Table3[[#This Row],[RV gamma]],GammaShape1,GammaRate1)/BinomTrials,Table3[[#This Row],[RV binom]])</f>
        <v>0</v>
      </c>
      <c r="K6904" s="1">
        <f>Table3[[#This Row],[Risk 1 Simulated occurences]]*_xlfn.LOGNORM.INV(Table3[[#This Row],[RV lognorm]],(LN(ImpLow1)+LN(ImpUp1))/2,(LN(ImpUp1)-LN(ImpLow1))/3.29)</f>
        <v>0</v>
      </c>
      <c r="L6904">
        <f>_xlfn.BINOM.INV(BinomTrials,_xlfn.GAMMA.INV(Table3[[#This Row],[RV gamma]],GammaShape2,GammaRate2)/BinomTrials,Table3[[#This Row],[RV binom]])</f>
        <v>0</v>
      </c>
      <c r="M6904" s="1">
        <f>Table3[[#This Row],[Risk 2 simulated occurences]]*_xlfn.LOGNORM.INV(Table3[[#This Row],[RV lognorm]],(LN(ImpLow2)+LN(ImpUp2))/2,(LN(ImpUp2)-LN(ImpLow2))/3.29)</f>
        <v>0</v>
      </c>
    </row>
    <row r="6905" spans="7:13">
      <c r="G6905">
        <v>0.69205802944118999</v>
      </c>
      <c r="H6905">
        <v>0.78405916727337022</v>
      </c>
      <c r="I6905">
        <v>0.87606030510555033</v>
      </c>
      <c r="J6905">
        <f>_xlfn.BINOM.INV(BinomTrials,_xlfn.GAMMA.INV(Table3[[#This Row],[RV gamma]],GammaShape1,GammaRate1)/BinomTrials,Table3[[#This Row],[RV binom]])</f>
        <v>1</v>
      </c>
      <c r="K6905" s="1">
        <f>Table3[[#This Row],[Risk 1 Simulated occurences]]*_xlfn.LOGNORM.INV(Table3[[#This Row],[RV lognorm]],(LN(ImpLow1)+LN(ImpUp1))/2,(LN(ImpUp1)-LN(ImpLow1))/3.29)</f>
        <v>70993.81526309796</v>
      </c>
      <c r="L6905">
        <f>_xlfn.BINOM.INV(BinomTrials,_xlfn.GAMMA.INV(Table3[[#This Row],[RV gamma]],GammaShape2,GammaRate2)/BinomTrials,Table3[[#This Row],[RV binom]])</f>
        <v>0</v>
      </c>
      <c r="M6905" s="1">
        <f>Table3[[#This Row],[Risk 2 simulated occurences]]*_xlfn.LOGNORM.INV(Table3[[#This Row],[RV lognorm]],(LN(ImpLow2)+LN(ImpUp2))/2,(LN(ImpUp2)-LN(ImpLow2))/3.29)</f>
        <v>0</v>
      </c>
    </row>
    <row r="6906" spans="7:13">
      <c r="G6906">
        <v>0.41930081807975694</v>
      </c>
      <c r="H6906">
        <v>0.68242436353230118</v>
      </c>
      <c r="I6906">
        <v>0.94554790898484542</v>
      </c>
      <c r="J6906">
        <f>_xlfn.BINOM.INV(BinomTrials,_xlfn.GAMMA.INV(Table3[[#This Row],[RV gamma]],GammaShape1,GammaRate1)/BinomTrials,Table3[[#This Row],[RV binom]])</f>
        <v>1</v>
      </c>
      <c r="K6906" s="1">
        <f>Table3[[#This Row],[Risk 1 Simulated occurences]]*_xlfn.LOGNORM.INV(Table3[[#This Row],[RV lognorm]],(LN(ImpLow1)+LN(ImpUp1))/2,(LN(ImpUp1)-LN(ImpLow1))/3.29)</f>
        <v>97112.693293627846</v>
      </c>
      <c r="L6906">
        <f>_xlfn.BINOM.INV(BinomTrials,_xlfn.GAMMA.INV(Table3[[#This Row],[RV gamma]],GammaShape2,GammaRate2)/BinomTrials,Table3[[#This Row],[RV binom]])</f>
        <v>0</v>
      </c>
      <c r="M6906" s="1">
        <f>Table3[[#This Row],[Risk 2 simulated occurences]]*_xlfn.LOGNORM.INV(Table3[[#This Row],[RV lognorm]],(LN(ImpLow2)+LN(ImpUp2))/2,(LN(ImpUp2)-LN(ImpLow2))/3.29)</f>
        <v>0</v>
      </c>
    </row>
    <row r="6907" spans="7:13">
      <c r="G6907">
        <v>0.18884946647512235</v>
      </c>
      <c r="H6907">
        <v>0.50627788738639923</v>
      </c>
      <c r="I6907">
        <v>0.82370630829767622</v>
      </c>
      <c r="J6907">
        <f>_xlfn.BINOM.INV(BinomTrials,_xlfn.GAMMA.INV(Table3[[#This Row],[RV gamma]],GammaShape1,GammaRate1)/BinomTrials,Table3[[#This Row],[RV binom]])</f>
        <v>0</v>
      </c>
      <c r="K6907" s="1">
        <f>Table3[[#This Row],[Risk 1 Simulated occurences]]*_xlfn.LOGNORM.INV(Table3[[#This Row],[RV lognorm]],(LN(ImpLow1)+LN(ImpUp1))/2,(LN(ImpUp1)-LN(ImpLow1))/3.29)</f>
        <v>0</v>
      </c>
      <c r="L6907">
        <f>_xlfn.BINOM.INV(BinomTrials,_xlfn.GAMMA.INV(Table3[[#This Row],[RV gamma]],GammaShape2,GammaRate2)/BinomTrials,Table3[[#This Row],[RV binom]])</f>
        <v>0</v>
      </c>
      <c r="M6907" s="1">
        <f>Table3[[#This Row],[Risk 2 simulated occurences]]*_xlfn.LOGNORM.INV(Table3[[#This Row],[RV lognorm]],(LN(ImpLow2)+LN(ImpUp2))/2,(LN(ImpUp2)-LN(ImpLow2))/3.29)</f>
        <v>0</v>
      </c>
    </row>
    <row r="6908" spans="7:13">
      <c r="G6908">
        <v>0.99298304738150123</v>
      </c>
      <c r="H6908">
        <v>1.2453303212511029E-2</v>
      </c>
      <c r="I6908">
        <v>3.1923559043520858E-2</v>
      </c>
      <c r="J6908">
        <f>_xlfn.BINOM.INV(BinomTrials,_xlfn.GAMMA.INV(Table3[[#This Row],[RV gamma]],GammaShape1,GammaRate1)/BinomTrials,Table3[[#This Row],[RV binom]])</f>
        <v>0</v>
      </c>
      <c r="K6908" s="1">
        <f>Table3[[#This Row],[Risk 1 Simulated occurences]]*_xlfn.LOGNORM.INV(Table3[[#This Row],[RV lognorm]],(LN(ImpLow1)+LN(ImpUp1))/2,(LN(ImpUp1)-LN(ImpLow1))/3.29)</f>
        <v>0</v>
      </c>
      <c r="L6908">
        <f>_xlfn.BINOM.INV(BinomTrials,_xlfn.GAMMA.INV(Table3[[#This Row],[RV gamma]],GammaShape2,GammaRate2)/BinomTrials,Table3[[#This Row],[RV binom]])</f>
        <v>0</v>
      </c>
      <c r="M6908" s="1">
        <f>Table3[[#This Row],[Risk 2 simulated occurences]]*_xlfn.LOGNORM.INV(Table3[[#This Row],[RV lognorm]],(LN(ImpLow2)+LN(ImpUp2))/2,(LN(ImpUp2)-LN(ImpLow2))/3.29)</f>
        <v>0</v>
      </c>
    </row>
    <row r="6909" spans="7:13">
      <c r="G6909">
        <v>6.6077340890689451E-2</v>
      </c>
      <c r="H6909">
        <v>0.30266709267285985</v>
      </c>
      <c r="I6909">
        <v>0.53925684445503019</v>
      </c>
      <c r="J6909">
        <f>_xlfn.BINOM.INV(BinomTrials,_xlfn.GAMMA.INV(Table3[[#This Row],[RV gamma]],GammaShape1,GammaRate1)/BinomTrials,Table3[[#This Row],[RV binom]])</f>
        <v>0</v>
      </c>
      <c r="K6909" s="1">
        <f>Table3[[#This Row],[Risk 1 Simulated occurences]]*_xlfn.LOGNORM.INV(Table3[[#This Row],[RV lognorm]],(LN(ImpLow1)+LN(ImpUp1))/2,(LN(ImpUp1)-LN(ImpLow1))/3.29)</f>
        <v>0</v>
      </c>
      <c r="L6909">
        <f>_xlfn.BINOM.INV(BinomTrials,_xlfn.GAMMA.INV(Table3[[#This Row],[RV gamma]],GammaShape2,GammaRate2)/BinomTrials,Table3[[#This Row],[RV binom]])</f>
        <v>0</v>
      </c>
      <c r="M6909" s="1">
        <f>Table3[[#This Row],[Risk 2 simulated occurences]]*_xlfn.LOGNORM.INV(Table3[[#This Row],[RV lognorm]],(LN(ImpLow2)+LN(ImpUp2))/2,(LN(ImpUp2)-LN(ImpLow2))/3.29)</f>
        <v>0</v>
      </c>
    </row>
    <row r="6910" spans="7:13">
      <c r="G6910">
        <v>0.56186834981752021</v>
      </c>
      <c r="H6910">
        <v>0.9258265527551186</v>
      </c>
      <c r="I6910">
        <v>0.28978475569271706</v>
      </c>
      <c r="J6910">
        <f>_xlfn.BINOM.INV(BinomTrials,_xlfn.GAMMA.INV(Table3[[#This Row],[RV gamma]],GammaShape1,GammaRate1)/BinomTrials,Table3[[#This Row],[RV binom]])</f>
        <v>2</v>
      </c>
      <c r="K6910" s="1">
        <f>Table3[[#This Row],[Risk 1 Simulated occurences]]*_xlfn.LOGNORM.INV(Table3[[#This Row],[RV lognorm]],(LN(ImpLow1)+LN(ImpUp1))/2,(LN(ImpUp1)-LN(ImpLow1))/3.29)</f>
        <v>42917.734841291058</v>
      </c>
      <c r="L6910">
        <f>_xlfn.BINOM.INV(BinomTrials,_xlfn.GAMMA.INV(Table3[[#This Row],[RV gamma]],GammaShape2,GammaRate2)/BinomTrials,Table3[[#This Row],[RV binom]])</f>
        <v>1</v>
      </c>
      <c r="M6910" s="1">
        <f>Table3[[#This Row],[Risk 2 simulated occurences]]*_xlfn.LOGNORM.INV(Table3[[#This Row],[RV lognorm]],(LN(ImpLow2)+LN(ImpUp2))/2,(LN(ImpUp2)-LN(ImpLow2))/3.29)</f>
        <v>2145886.7420645538</v>
      </c>
    </row>
    <row r="6911" spans="7:13">
      <c r="G6911">
        <v>0.32135538306150369</v>
      </c>
      <c r="H6911">
        <v>0.36687215527839595</v>
      </c>
      <c r="I6911">
        <v>0.41238892749528816</v>
      </c>
      <c r="J6911">
        <f>_xlfn.BINOM.INV(BinomTrials,_xlfn.GAMMA.INV(Table3[[#This Row],[RV gamma]],GammaShape1,GammaRate1)/BinomTrials,Table3[[#This Row],[RV binom]])</f>
        <v>0</v>
      </c>
      <c r="K6911" s="1">
        <f>Table3[[#This Row],[Risk 1 Simulated occurences]]*_xlfn.LOGNORM.INV(Table3[[#This Row],[RV lognorm]],(LN(ImpLow1)+LN(ImpUp1))/2,(LN(ImpUp1)-LN(ImpLow1))/3.29)</f>
        <v>0</v>
      </c>
      <c r="L6911">
        <f>_xlfn.BINOM.INV(BinomTrials,_xlfn.GAMMA.INV(Table3[[#This Row],[RV gamma]],GammaShape2,GammaRate2)/BinomTrials,Table3[[#This Row],[RV binom]])</f>
        <v>0</v>
      </c>
      <c r="M6911" s="1">
        <f>Table3[[#This Row],[Risk 2 simulated occurences]]*_xlfn.LOGNORM.INV(Table3[[#This Row],[RV lognorm]],(LN(ImpLow2)+LN(ImpUp2))/2,(LN(ImpUp2)-LN(ImpLow2))/3.29)</f>
        <v>0</v>
      </c>
    </row>
    <row r="6912" spans="7:13">
      <c r="G6912">
        <v>1.9923114692756493E-2</v>
      </c>
      <c r="H6912">
        <v>2.0313764000457601E-2</v>
      </c>
      <c r="I6912">
        <v>2.0704413308158708E-2</v>
      </c>
      <c r="J6912">
        <f>_xlfn.BINOM.INV(BinomTrials,_xlfn.GAMMA.INV(Table3[[#This Row],[RV gamma]],GammaShape1,GammaRate1)/BinomTrials,Table3[[#This Row],[RV binom]])</f>
        <v>0</v>
      </c>
      <c r="K6912" s="1">
        <f>Table3[[#This Row],[Risk 1 Simulated occurences]]*_xlfn.LOGNORM.INV(Table3[[#This Row],[RV lognorm]],(LN(ImpLow1)+LN(ImpUp1))/2,(LN(ImpUp1)-LN(ImpLow1))/3.29)</f>
        <v>0</v>
      </c>
      <c r="L6912">
        <f>_xlfn.BINOM.INV(BinomTrials,_xlfn.GAMMA.INV(Table3[[#This Row],[RV gamma]],GammaShape2,GammaRate2)/BinomTrials,Table3[[#This Row],[RV binom]])</f>
        <v>0</v>
      </c>
      <c r="M6912" s="1">
        <f>Table3[[#This Row],[Risk 2 simulated occurences]]*_xlfn.LOGNORM.INV(Table3[[#This Row],[RV lognorm]],(LN(ImpLow2)+LN(ImpUp2))/2,(LN(ImpUp2)-LN(ImpLow2))/3.29)</f>
        <v>0</v>
      </c>
    </row>
    <row r="6913" spans="7:13">
      <c r="G6913">
        <v>0.84778864115839292</v>
      </c>
      <c r="H6913">
        <v>0.41343155569091045</v>
      </c>
      <c r="I6913">
        <v>0.97907447022342797</v>
      </c>
      <c r="J6913">
        <f>_xlfn.BINOM.INV(BinomTrials,_xlfn.GAMMA.INV(Table3[[#This Row],[RV gamma]],GammaShape1,GammaRate1)/BinomTrials,Table3[[#This Row],[RV binom]])</f>
        <v>0</v>
      </c>
      <c r="K6913" s="1">
        <f>Table3[[#This Row],[Risk 1 Simulated occurences]]*_xlfn.LOGNORM.INV(Table3[[#This Row],[RV lognorm]],(LN(ImpLow1)+LN(ImpUp1))/2,(LN(ImpUp1)-LN(ImpLow1))/3.29)</f>
        <v>0</v>
      </c>
      <c r="L6913">
        <f>_xlfn.BINOM.INV(BinomTrials,_xlfn.GAMMA.INV(Table3[[#This Row],[RV gamma]],GammaShape2,GammaRate2)/BinomTrials,Table3[[#This Row],[RV binom]])</f>
        <v>0</v>
      </c>
      <c r="M6913" s="1">
        <f>Table3[[#This Row],[Risk 2 simulated occurences]]*_xlfn.LOGNORM.INV(Table3[[#This Row],[RV lognorm]],(LN(ImpLow2)+LN(ImpUp2))/2,(LN(ImpUp2)-LN(ImpLow2))/3.29)</f>
        <v>0</v>
      </c>
    </row>
    <row r="6914" spans="7:13">
      <c r="G6914">
        <v>0.78369194911033468</v>
      </c>
      <c r="H6914">
        <v>0.54415649713210601</v>
      </c>
      <c r="I6914">
        <v>0.30462104515387728</v>
      </c>
      <c r="J6914">
        <f>_xlfn.BINOM.INV(BinomTrials,_xlfn.GAMMA.INV(Table3[[#This Row],[RV gamma]],GammaShape1,GammaRate1)/BinomTrials,Table3[[#This Row],[RV binom]])</f>
        <v>0</v>
      </c>
      <c r="K6914" s="1">
        <f>Table3[[#This Row],[Risk 1 Simulated occurences]]*_xlfn.LOGNORM.INV(Table3[[#This Row],[RV lognorm]],(LN(ImpLow1)+LN(ImpUp1))/2,(LN(ImpUp1)-LN(ImpLow1))/3.29)</f>
        <v>0</v>
      </c>
      <c r="L6914">
        <f>_xlfn.BINOM.INV(BinomTrials,_xlfn.GAMMA.INV(Table3[[#This Row],[RV gamma]],GammaShape2,GammaRate2)/BinomTrials,Table3[[#This Row],[RV binom]])</f>
        <v>0</v>
      </c>
      <c r="M6914" s="1">
        <f>Table3[[#This Row],[Risk 2 simulated occurences]]*_xlfn.LOGNORM.INV(Table3[[#This Row],[RV lognorm]],(LN(ImpLow2)+LN(ImpUp2))/2,(LN(ImpUp2)-LN(ImpLow2))/3.29)</f>
        <v>0</v>
      </c>
    </row>
    <row r="6915" spans="7:13">
      <c r="G6915">
        <v>0.51058869739556156</v>
      </c>
      <c r="H6915">
        <v>0.63824729930527846</v>
      </c>
      <c r="I6915">
        <v>0.76590590121499535</v>
      </c>
      <c r="J6915">
        <f>_xlfn.BINOM.INV(BinomTrials,_xlfn.GAMMA.INV(Table3[[#This Row],[RV gamma]],GammaShape1,GammaRate1)/BinomTrials,Table3[[#This Row],[RV binom]])</f>
        <v>1</v>
      </c>
      <c r="K6915" s="1">
        <f>Table3[[#This Row],[Risk 1 Simulated occurences]]*_xlfn.LOGNORM.INV(Table3[[#This Row],[RV lognorm]],(LN(ImpLow1)+LN(ImpUp1))/2,(LN(ImpUp1)-LN(ImpLow1))/3.29)</f>
        <v>52540.654522643759</v>
      </c>
      <c r="L6915">
        <f>_xlfn.BINOM.INV(BinomTrials,_xlfn.GAMMA.INV(Table3[[#This Row],[RV gamma]],GammaShape2,GammaRate2)/BinomTrials,Table3[[#This Row],[RV binom]])</f>
        <v>0</v>
      </c>
      <c r="M6915" s="1">
        <f>Table3[[#This Row],[Risk 2 simulated occurences]]*_xlfn.LOGNORM.INV(Table3[[#This Row],[RV lognorm]],(LN(ImpLow2)+LN(ImpUp2))/2,(LN(ImpUp2)-LN(ImpLow2))/3.29)</f>
        <v>0</v>
      </c>
    </row>
    <row r="6916" spans="7:13">
      <c r="G6916">
        <v>0.46423712720360472</v>
      </c>
      <c r="H6916">
        <v>2.2359423815440118E-2</v>
      </c>
      <c r="I6916">
        <v>0.58048172042727553</v>
      </c>
      <c r="J6916">
        <f>_xlfn.BINOM.INV(BinomTrials,_xlfn.GAMMA.INV(Table3[[#This Row],[RV gamma]],GammaShape1,GammaRate1)/BinomTrials,Table3[[#This Row],[RV binom]])</f>
        <v>0</v>
      </c>
      <c r="K6916" s="1">
        <f>Table3[[#This Row],[Risk 1 Simulated occurences]]*_xlfn.LOGNORM.INV(Table3[[#This Row],[RV lognorm]],(LN(ImpLow1)+LN(ImpUp1))/2,(LN(ImpUp1)-LN(ImpLow1))/3.29)</f>
        <v>0</v>
      </c>
      <c r="L6916">
        <f>_xlfn.BINOM.INV(BinomTrials,_xlfn.GAMMA.INV(Table3[[#This Row],[RV gamma]],GammaShape2,GammaRate2)/BinomTrials,Table3[[#This Row],[RV binom]])</f>
        <v>0</v>
      </c>
      <c r="M6916" s="1">
        <f>Table3[[#This Row],[Risk 2 simulated occurences]]*_xlfn.LOGNORM.INV(Table3[[#This Row],[RV lognorm]],(LN(ImpLow2)+LN(ImpUp2))/2,(LN(ImpUp2)-LN(ImpLow2))/3.29)</f>
        <v>0</v>
      </c>
    </row>
    <row r="6917" spans="7:13">
      <c r="G6917">
        <v>0.43339691098471961</v>
      </c>
      <c r="H6917">
        <v>0.79483606610206703</v>
      </c>
      <c r="I6917">
        <v>0.15627522121941448</v>
      </c>
      <c r="J6917">
        <f>_xlfn.BINOM.INV(BinomTrials,_xlfn.GAMMA.INV(Table3[[#This Row],[RV gamma]],GammaShape1,GammaRate1)/BinomTrials,Table3[[#This Row],[RV binom]])</f>
        <v>1</v>
      </c>
      <c r="K6917" s="1">
        <f>Table3[[#This Row],[Risk 1 Simulated occurences]]*_xlfn.LOGNORM.INV(Table3[[#This Row],[RV lognorm]],(LN(ImpLow1)+LN(ImpUp1))/2,(LN(ImpUp1)-LN(ImpLow1))/3.29)</f>
        <v>15597.108963948984</v>
      </c>
      <c r="L6917">
        <f>_xlfn.BINOM.INV(BinomTrials,_xlfn.GAMMA.INV(Table3[[#This Row],[RV gamma]],GammaShape2,GammaRate2)/BinomTrials,Table3[[#This Row],[RV binom]])</f>
        <v>0</v>
      </c>
      <c r="M6917" s="1">
        <f>Table3[[#This Row],[Risk 2 simulated occurences]]*_xlfn.LOGNORM.INV(Table3[[#This Row],[RV lognorm]],(LN(ImpLow2)+LN(ImpUp2))/2,(LN(ImpUp2)-LN(ImpLow2))/3.29)</f>
        <v>0</v>
      </c>
    </row>
    <row r="6918" spans="7:13">
      <c r="G6918">
        <v>0.10188292018225553</v>
      </c>
      <c r="H6918">
        <v>0.80976297744073111</v>
      </c>
      <c r="I6918">
        <v>0.51764303469920669</v>
      </c>
      <c r="J6918">
        <f>_xlfn.BINOM.INV(BinomTrials,_xlfn.GAMMA.INV(Table3[[#This Row],[RV gamma]],GammaShape1,GammaRate1)/BinomTrials,Table3[[#This Row],[RV binom]])</f>
        <v>1</v>
      </c>
      <c r="K6918" s="1">
        <f>Table3[[#This Row],[Risk 1 Simulated occurences]]*_xlfn.LOGNORM.INV(Table3[[#This Row],[RV lognorm]],(LN(ImpLow1)+LN(ImpUp1))/2,(LN(ImpUp1)-LN(ImpLow1))/3.29)</f>
        <v>32617.186057907715</v>
      </c>
      <c r="L6918">
        <f>_xlfn.BINOM.INV(BinomTrials,_xlfn.GAMMA.INV(Table3[[#This Row],[RV gamma]],GammaShape2,GammaRate2)/BinomTrials,Table3[[#This Row],[RV binom]])</f>
        <v>0</v>
      </c>
      <c r="M6918" s="1">
        <f>Table3[[#This Row],[Risk 2 simulated occurences]]*_xlfn.LOGNORM.INV(Table3[[#This Row],[RV lognorm]],(LN(ImpLow2)+LN(ImpUp2))/2,(LN(ImpUp2)-LN(ImpLow2))/3.29)</f>
        <v>0</v>
      </c>
    </row>
    <row r="6919" spans="7:13">
      <c r="G6919">
        <v>0.34623950316861246</v>
      </c>
      <c r="H6919">
        <v>0.68636184636799702</v>
      </c>
      <c r="I6919">
        <v>2.6484189567381605E-2</v>
      </c>
      <c r="J6919">
        <f>_xlfn.BINOM.INV(BinomTrials,_xlfn.GAMMA.INV(Table3[[#This Row],[RV gamma]],GammaShape1,GammaRate1)/BinomTrials,Table3[[#This Row],[RV binom]])</f>
        <v>1</v>
      </c>
      <c r="K6919" s="1">
        <f>Table3[[#This Row],[Risk 1 Simulated occurences]]*_xlfn.LOGNORM.INV(Table3[[#This Row],[RV lognorm]],(LN(ImpLow1)+LN(ImpUp1))/2,(LN(ImpUp1)-LN(ImpLow1))/3.29)</f>
        <v>8162.0604776612663</v>
      </c>
      <c r="L6919">
        <f>_xlfn.BINOM.INV(BinomTrials,_xlfn.GAMMA.INV(Table3[[#This Row],[RV gamma]],GammaShape2,GammaRate2)/BinomTrials,Table3[[#This Row],[RV binom]])</f>
        <v>0</v>
      </c>
      <c r="M6919" s="1">
        <f>Table3[[#This Row],[Risk 2 simulated occurences]]*_xlfn.LOGNORM.INV(Table3[[#This Row],[RV lognorm]],(LN(ImpLow2)+LN(ImpUp2))/2,(LN(ImpUp2)-LN(ImpLow2))/3.29)</f>
        <v>0</v>
      </c>
    </row>
    <row r="6920" spans="7:13">
      <c r="G6920">
        <v>0.24732975487007283</v>
      </c>
      <c r="H6920">
        <v>0.68355190692634871</v>
      </c>
      <c r="I6920">
        <v>0.11977405898262471</v>
      </c>
      <c r="J6920">
        <f>_xlfn.BINOM.INV(BinomTrials,_xlfn.GAMMA.INV(Table3[[#This Row],[RV gamma]],GammaShape1,GammaRate1)/BinomTrials,Table3[[#This Row],[RV binom]])</f>
        <v>1</v>
      </c>
      <c r="K6920" s="1">
        <f>Table3[[#This Row],[Risk 1 Simulated occurences]]*_xlfn.LOGNORM.INV(Table3[[#This Row],[RV lognorm]],(LN(ImpLow1)+LN(ImpUp1))/2,(LN(ImpUp1)-LN(ImpLow1))/3.29)</f>
        <v>13884.096496916678</v>
      </c>
      <c r="L6920">
        <f>_xlfn.BINOM.INV(BinomTrials,_xlfn.GAMMA.INV(Table3[[#This Row],[RV gamma]],GammaShape2,GammaRate2)/BinomTrials,Table3[[#This Row],[RV binom]])</f>
        <v>0</v>
      </c>
      <c r="M6920" s="1">
        <f>Table3[[#This Row],[Risk 2 simulated occurences]]*_xlfn.LOGNORM.INV(Table3[[#This Row],[RV lognorm]],(LN(ImpLow2)+LN(ImpUp2))/2,(LN(ImpUp2)-LN(ImpLow2))/3.29)</f>
        <v>0</v>
      </c>
    </row>
    <row r="6921" spans="7:13">
      <c r="G6921">
        <v>0.87119010131395891</v>
      </c>
      <c r="H6921">
        <v>0.45689971114364442</v>
      </c>
      <c r="I6921">
        <v>4.260932097332986E-2</v>
      </c>
      <c r="J6921">
        <f>_xlfn.BINOM.INV(BinomTrials,_xlfn.GAMMA.INV(Table3[[#This Row],[RV gamma]],GammaShape1,GammaRate1)/BinomTrials,Table3[[#This Row],[RV binom]])</f>
        <v>0</v>
      </c>
      <c r="K6921" s="1">
        <f>Table3[[#This Row],[Risk 1 Simulated occurences]]*_xlfn.LOGNORM.INV(Table3[[#This Row],[RV lognorm]],(LN(ImpLow1)+LN(ImpUp1))/2,(LN(ImpUp1)-LN(ImpLow1))/3.29)</f>
        <v>0</v>
      </c>
      <c r="L6921">
        <f>_xlfn.BINOM.INV(BinomTrials,_xlfn.GAMMA.INV(Table3[[#This Row],[RV gamma]],GammaShape2,GammaRate2)/BinomTrials,Table3[[#This Row],[RV binom]])</f>
        <v>0</v>
      </c>
      <c r="M6921" s="1">
        <f>Table3[[#This Row],[Risk 2 simulated occurences]]*_xlfn.LOGNORM.INV(Table3[[#This Row],[RV lognorm]],(LN(ImpLow2)+LN(ImpUp2))/2,(LN(ImpUp2)-LN(ImpLow2))/3.29)</f>
        <v>0</v>
      </c>
    </row>
    <row r="6922" spans="7:13">
      <c r="G6922">
        <v>9.2032783707619081E-2</v>
      </c>
      <c r="H6922">
        <v>0.11344519123129788</v>
      </c>
      <c r="I6922">
        <v>0.13485759875497669</v>
      </c>
      <c r="J6922">
        <f>_xlfn.BINOM.INV(BinomTrials,_xlfn.GAMMA.INV(Table3[[#This Row],[RV gamma]],GammaShape1,GammaRate1)/BinomTrials,Table3[[#This Row],[RV binom]])</f>
        <v>0</v>
      </c>
      <c r="K6922" s="1">
        <f>Table3[[#This Row],[Risk 1 Simulated occurences]]*_xlfn.LOGNORM.INV(Table3[[#This Row],[RV lognorm]],(LN(ImpLow1)+LN(ImpUp1))/2,(LN(ImpUp1)-LN(ImpLow1))/3.29)</f>
        <v>0</v>
      </c>
      <c r="L6922">
        <f>_xlfn.BINOM.INV(BinomTrials,_xlfn.GAMMA.INV(Table3[[#This Row],[RV gamma]],GammaShape2,GammaRate2)/BinomTrials,Table3[[#This Row],[RV binom]])</f>
        <v>0</v>
      </c>
      <c r="M6922" s="1">
        <f>Table3[[#This Row],[Risk 2 simulated occurences]]*_xlfn.LOGNORM.INV(Table3[[#This Row],[RV lognorm]],(LN(ImpLow2)+LN(ImpUp2))/2,(LN(ImpUp2)-LN(ImpLow2))/3.29)</f>
        <v>0</v>
      </c>
    </row>
    <row r="6923" spans="7:13">
      <c r="G6923">
        <v>0.79499577395384935</v>
      </c>
      <c r="H6923">
        <v>0.67332902442353271</v>
      </c>
      <c r="I6923">
        <v>0.55166227489321595</v>
      </c>
      <c r="J6923">
        <f>_xlfn.BINOM.INV(BinomTrials,_xlfn.GAMMA.INV(Table3[[#This Row],[RV gamma]],GammaShape1,GammaRate1)/BinomTrials,Table3[[#This Row],[RV binom]])</f>
        <v>1</v>
      </c>
      <c r="K6923" s="1">
        <f>Table3[[#This Row],[Risk 1 Simulated occurences]]*_xlfn.LOGNORM.INV(Table3[[#This Row],[RV lognorm]],(LN(ImpLow1)+LN(ImpUp1))/2,(LN(ImpUp1)-LN(ImpLow1))/3.29)</f>
        <v>34631.539152669131</v>
      </c>
      <c r="L6923">
        <f>_xlfn.BINOM.INV(BinomTrials,_xlfn.GAMMA.INV(Table3[[#This Row],[RV gamma]],GammaShape2,GammaRate2)/BinomTrials,Table3[[#This Row],[RV binom]])</f>
        <v>0</v>
      </c>
      <c r="M6923" s="1">
        <f>Table3[[#This Row],[Risk 2 simulated occurences]]*_xlfn.LOGNORM.INV(Table3[[#This Row],[RV lognorm]],(LN(ImpLow2)+LN(ImpUp2))/2,(LN(ImpUp2)-LN(ImpLow2))/3.29)</f>
        <v>0</v>
      </c>
    </row>
    <row r="6924" spans="7:13">
      <c r="G6924">
        <v>0.49397284234593292</v>
      </c>
      <c r="H6924">
        <v>0.6409134863135002</v>
      </c>
      <c r="I6924">
        <v>0.78785413028106754</v>
      </c>
      <c r="J6924">
        <f>_xlfn.BINOM.INV(BinomTrials,_xlfn.GAMMA.INV(Table3[[#This Row],[RV gamma]],GammaShape1,GammaRate1)/BinomTrials,Table3[[#This Row],[RV binom]])</f>
        <v>1</v>
      </c>
      <c r="K6924" s="1">
        <f>Table3[[#This Row],[Risk 1 Simulated occurences]]*_xlfn.LOGNORM.INV(Table3[[#This Row],[RV lognorm]],(LN(ImpLow1)+LN(ImpUp1))/2,(LN(ImpUp1)-LN(ImpLow1))/3.29)</f>
        <v>55316.72334624947</v>
      </c>
      <c r="L6924">
        <f>_xlfn.BINOM.INV(BinomTrials,_xlfn.GAMMA.INV(Table3[[#This Row],[RV gamma]],GammaShape2,GammaRate2)/BinomTrials,Table3[[#This Row],[RV binom]])</f>
        <v>0</v>
      </c>
      <c r="M6924" s="1">
        <f>Table3[[#This Row],[Risk 2 simulated occurences]]*_xlfn.LOGNORM.INV(Table3[[#This Row],[RV lognorm]],(LN(ImpLow2)+LN(ImpUp2))/2,(LN(ImpUp2)-LN(ImpLow2))/3.29)</f>
        <v>0</v>
      </c>
    </row>
    <row r="6925" spans="7:13">
      <c r="G6925">
        <v>0.20156130809409606</v>
      </c>
      <c r="H6925">
        <v>0.83296447099790183</v>
      </c>
      <c r="I6925">
        <v>0.46436763390170765</v>
      </c>
      <c r="J6925">
        <f>_xlfn.BINOM.INV(BinomTrials,_xlfn.GAMMA.INV(Table3[[#This Row],[RV gamma]],GammaShape1,GammaRate1)/BinomTrials,Table3[[#This Row],[RV binom]])</f>
        <v>1</v>
      </c>
      <c r="K6925" s="1">
        <f>Table3[[#This Row],[Risk 1 Simulated occurences]]*_xlfn.LOGNORM.INV(Table3[[#This Row],[RV lognorm]],(LN(ImpLow1)+LN(ImpUp1))/2,(LN(ImpUp1)-LN(ImpLow1))/3.29)</f>
        <v>29704.05562297651</v>
      </c>
      <c r="L6925">
        <f>_xlfn.BINOM.INV(BinomTrials,_xlfn.GAMMA.INV(Table3[[#This Row],[RV gamma]],GammaShape2,GammaRate2)/BinomTrials,Table3[[#This Row],[RV binom]])</f>
        <v>0</v>
      </c>
      <c r="M6925" s="1">
        <f>Table3[[#This Row],[Risk 2 simulated occurences]]*_xlfn.LOGNORM.INV(Table3[[#This Row],[RV lognorm]],(LN(ImpLow2)+LN(ImpUp2))/2,(LN(ImpUp2)-LN(ImpLow2))/3.29)</f>
        <v>0</v>
      </c>
    </row>
    <row r="6926" spans="7:13">
      <c r="G6926">
        <v>0.64090513747227618</v>
      </c>
      <c r="H6926">
        <v>0.6338640617364385</v>
      </c>
      <c r="I6926">
        <v>0.62682298600060071</v>
      </c>
      <c r="J6926">
        <f>_xlfn.BINOM.INV(BinomTrials,_xlfn.GAMMA.INV(Table3[[#This Row],[RV gamma]],GammaShape1,GammaRate1)/BinomTrials,Table3[[#This Row],[RV binom]])</f>
        <v>1</v>
      </c>
      <c r="K6926" s="1">
        <f>Table3[[#This Row],[Risk 1 Simulated occurences]]*_xlfn.LOGNORM.INV(Table3[[#This Row],[RV lognorm]],(LN(ImpLow1)+LN(ImpUp1))/2,(LN(ImpUp1)-LN(ImpLow1))/3.29)</f>
        <v>39656.396358942606</v>
      </c>
      <c r="L6926">
        <f>_xlfn.BINOM.INV(BinomTrials,_xlfn.GAMMA.INV(Table3[[#This Row],[RV gamma]],GammaShape2,GammaRate2)/BinomTrials,Table3[[#This Row],[RV binom]])</f>
        <v>0</v>
      </c>
      <c r="M6926" s="1">
        <f>Table3[[#This Row],[Risk 2 simulated occurences]]*_xlfn.LOGNORM.INV(Table3[[#This Row],[RV lognorm]],(LN(ImpLow2)+LN(ImpUp2))/2,(LN(ImpUp2)-LN(ImpLow2))/3.29)</f>
        <v>0</v>
      </c>
    </row>
    <row r="6927" spans="7:13">
      <c r="G6927">
        <v>0.6926454965456601</v>
      </c>
      <c r="H6927">
        <v>0.35328560432106515</v>
      </c>
      <c r="I6927">
        <v>1.3925712096470274E-2</v>
      </c>
      <c r="J6927">
        <f>_xlfn.BINOM.INV(BinomTrials,_xlfn.GAMMA.INV(Table3[[#This Row],[RV gamma]],GammaShape1,GammaRate1)/BinomTrials,Table3[[#This Row],[RV binom]])</f>
        <v>0</v>
      </c>
      <c r="K6927" s="1">
        <f>Table3[[#This Row],[Risk 1 Simulated occurences]]*_xlfn.LOGNORM.INV(Table3[[#This Row],[RV lognorm]],(LN(ImpLow1)+LN(ImpUp1))/2,(LN(ImpUp1)-LN(ImpLow1))/3.29)</f>
        <v>0</v>
      </c>
      <c r="L6927">
        <f>_xlfn.BINOM.INV(BinomTrials,_xlfn.GAMMA.INV(Table3[[#This Row],[RV gamma]],GammaShape2,GammaRate2)/BinomTrials,Table3[[#This Row],[RV binom]])</f>
        <v>0</v>
      </c>
      <c r="M6927" s="1">
        <f>Table3[[#This Row],[Risk 2 simulated occurences]]*_xlfn.LOGNORM.INV(Table3[[#This Row],[RV lognorm]],(LN(ImpLow2)+LN(ImpUp2))/2,(LN(ImpUp2)-LN(ImpLow2))/3.29)</f>
        <v>0</v>
      </c>
    </row>
    <row r="6928" spans="7:13">
      <c r="G6928">
        <v>0.29286044290888141</v>
      </c>
      <c r="H6928">
        <v>0.67115182414238894</v>
      </c>
      <c r="I6928">
        <v>4.9443205375896394E-2</v>
      </c>
      <c r="J6928">
        <f>_xlfn.BINOM.INV(BinomTrials,_xlfn.GAMMA.INV(Table3[[#This Row],[RV gamma]],GammaShape1,GammaRate1)/BinomTrials,Table3[[#This Row],[RV binom]])</f>
        <v>1</v>
      </c>
      <c r="K6928" s="1">
        <f>Table3[[#This Row],[Risk 1 Simulated occurences]]*_xlfn.LOGNORM.INV(Table3[[#This Row],[RV lognorm]],(LN(ImpLow1)+LN(ImpUp1))/2,(LN(ImpUp1)-LN(ImpLow1))/3.29)</f>
        <v>9963.1397447601739</v>
      </c>
      <c r="L6928">
        <f>_xlfn.BINOM.INV(BinomTrials,_xlfn.GAMMA.INV(Table3[[#This Row],[RV gamma]],GammaShape2,GammaRate2)/BinomTrials,Table3[[#This Row],[RV binom]])</f>
        <v>0</v>
      </c>
      <c r="M6928" s="1">
        <f>Table3[[#This Row],[Risk 2 simulated occurences]]*_xlfn.LOGNORM.INV(Table3[[#This Row],[RV lognorm]],(LN(ImpLow2)+LN(ImpUp2))/2,(LN(ImpUp2)-LN(ImpLow2))/3.29)</f>
        <v>0</v>
      </c>
    </row>
    <row r="6929" spans="7:13">
      <c r="G6929">
        <v>0.10546396957033499</v>
      </c>
      <c r="H6929">
        <v>4.8708361130537635E-2</v>
      </c>
      <c r="I6929">
        <v>0.99195275269074024</v>
      </c>
      <c r="J6929">
        <f>_xlfn.BINOM.INV(BinomTrials,_xlfn.GAMMA.INV(Table3[[#This Row],[RV gamma]],GammaShape1,GammaRate1)/BinomTrials,Table3[[#This Row],[RV binom]])</f>
        <v>0</v>
      </c>
      <c r="K6929" s="1">
        <f>Table3[[#This Row],[Risk 1 Simulated occurences]]*_xlfn.LOGNORM.INV(Table3[[#This Row],[RV lognorm]],(LN(ImpLow1)+LN(ImpUp1))/2,(LN(ImpUp1)-LN(ImpLow1))/3.29)</f>
        <v>0</v>
      </c>
      <c r="L6929">
        <f>_xlfn.BINOM.INV(BinomTrials,_xlfn.GAMMA.INV(Table3[[#This Row],[RV gamma]],GammaShape2,GammaRate2)/BinomTrials,Table3[[#This Row],[RV binom]])</f>
        <v>0</v>
      </c>
      <c r="M6929" s="1">
        <f>Table3[[#This Row],[Risk 2 simulated occurences]]*_xlfn.LOGNORM.INV(Table3[[#This Row],[RV lognorm]],(LN(ImpLow2)+LN(ImpUp2))/2,(LN(ImpUp2)-LN(ImpLow2))/3.29)</f>
        <v>0</v>
      </c>
    </row>
    <row r="6930" spans="7:13">
      <c r="G6930">
        <v>0.53293656862011951</v>
      </c>
      <c r="H6930">
        <v>0.64142552094600425</v>
      </c>
      <c r="I6930">
        <v>0.74991447327188887</v>
      </c>
      <c r="J6930">
        <f>_xlfn.BINOM.INV(BinomTrials,_xlfn.GAMMA.INV(Table3[[#This Row],[RV gamma]],GammaShape1,GammaRate1)/BinomTrials,Table3[[#This Row],[RV binom]])</f>
        <v>1</v>
      </c>
      <c r="K6930" s="1">
        <f>Table3[[#This Row],[Risk 1 Simulated occurences]]*_xlfn.LOGNORM.INV(Table3[[#This Row],[RV lognorm]],(LN(ImpLow1)+LN(ImpUp1))/2,(LN(ImpUp1)-LN(ImpLow1))/3.29)</f>
        <v>50690.932880865912</v>
      </c>
      <c r="L6930">
        <f>_xlfn.BINOM.INV(BinomTrials,_xlfn.GAMMA.INV(Table3[[#This Row],[RV gamma]],GammaShape2,GammaRate2)/BinomTrials,Table3[[#This Row],[RV binom]])</f>
        <v>0</v>
      </c>
      <c r="M6930" s="1">
        <f>Table3[[#This Row],[Risk 2 simulated occurences]]*_xlfn.LOGNORM.INV(Table3[[#This Row],[RV lognorm]],(LN(ImpLow2)+LN(ImpUp2))/2,(LN(ImpUp2)-LN(ImpLow2))/3.29)</f>
        <v>0</v>
      </c>
    </row>
    <row r="6931" spans="7:13">
      <c r="G6931">
        <v>6.4908798348581792E-2</v>
      </c>
      <c r="H6931">
        <v>0.43873053949267166</v>
      </c>
      <c r="I6931">
        <v>0.81255228063676144</v>
      </c>
      <c r="J6931">
        <f>_xlfn.BINOM.INV(BinomTrials,_xlfn.GAMMA.INV(Table3[[#This Row],[RV gamma]],GammaShape1,GammaRate1)/BinomTrials,Table3[[#This Row],[RV binom]])</f>
        <v>0</v>
      </c>
      <c r="K6931" s="1">
        <f>Table3[[#This Row],[Risk 1 Simulated occurences]]*_xlfn.LOGNORM.INV(Table3[[#This Row],[RV lognorm]],(LN(ImpLow1)+LN(ImpUp1))/2,(LN(ImpUp1)-LN(ImpLow1))/3.29)</f>
        <v>0</v>
      </c>
      <c r="L6931">
        <f>_xlfn.BINOM.INV(BinomTrials,_xlfn.GAMMA.INV(Table3[[#This Row],[RV gamma]],GammaShape2,GammaRate2)/BinomTrials,Table3[[#This Row],[RV binom]])</f>
        <v>0</v>
      </c>
      <c r="M6931" s="1">
        <f>Table3[[#This Row],[Risk 2 simulated occurences]]*_xlfn.LOGNORM.INV(Table3[[#This Row],[RV lognorm]],(LN(ImpLow2)+LN(ImpUp2))/2,(LN(ImpUp2)-LN(ImpLow2))/3.29)</f>
        <v>0</v>
      </c>
    </row>
    <row r="6932" spans="7:13">
      <c r="G6932">
        <v>0.92217384461414709</v>
      </c>
      <c r="H6932">
        <v>0.74417725333207163</v>
      </c>
      <c r="I6932">
        <v>0.56618066204999606</v>
      </c>
      <c r="J6932">
        <f>_xlfn.BINOM.INV(BinomTrials,_xlfn.GAMMA.INV(Table3[[#This Row],[RV gamma]],GammaShape1,GammaRate1)/BinomTrials,Table3[[#This Row],[RV binom]])</f>
        <v>1</v>
      </c>
      <c r="K6932" s="1">
        <f>Table3[[#This Row],[Risk 1 Simulated occurences]]*_xlfn.LOGNORM.INV(Table3[[#This Row],[RV lognorm]],(LN(ImpLow1)+LN(ImpUp1))/2,(LN(ImpUp1)-LN(ImpLow1))/3.29)</f>
        <v>35534.982989719036</v>
      </c>
      <c r="L6932">
        <f>_xlfn.BINOM.INV(BinomTrials,_xlfn.GAMMA.INV(Table3[[#This Row],[RV gamma]],GammaShape2,GammaRate2)/BinomTrials,Table3[[#This Row],[RV binom]])</f>
        <v>0</v>
      </c>
      <c r="M6932" s="1">
        <f>Table3[[#This Row],[Risk 2 simulated occurences]]*_xlfn.LOGNORM.INV(Table3[[#This Row],[RV lognorm]],(LN(ImpLow2)+LN(ImpUp2))/2,(LN(ImpUp2)-LN(ImpLow2))/3.29)</f>
        <v>0</v>
      </c>
    </row>
    <row r="6933" spans="7:13">
      <c r="G6933">
        <v>0.97580642997091938</v>
      </c>
      <c r="H6933">
        <v>0.3870967521272119</v>
      </c>
      <c r="I6933">
        <v>0.79838707428350442</v>
      </c>
      <c r="J6933">
        <f>_xlfn.BINOM.INV(BinomTrials,_xlfn.GAMMA.INV(Table3[[#This Row],[RV gamma]],GammaShape1,GammaRate1)/BinomTrials,Table3[[#This Row],[RV binom]])</f>
        <v>0</v>
      </c>
      <c r="K6933" s="1">
        <f>Table3[[#This Row],[Risk 1 Simulated occurences]]*_xlfn.LOGNORM.INV(Table3[[#This Row],[RV lognorm]],(LN(ImpLow1)+LN(ImpUp1))/2,(LN(ImpUp1)-LN(ImpLow1))/3.29)</f>
        <v>0</v>
      </c>
      <c r="L6933">
        <f>_xlfn.BINOM.INV(BinomTrials,_xlfn.GAMMA.INV(Table3[[#This Row],[RV gamma]],GammaShape2,GammaRate2)/BinomTrials,Table3[[#This Row],[RV binom]])</f>
        <v>0</v>
      </c>
      <c r="M6933" s="1">
        <f>Table3[[#This Row],[Risk 2 simulated occurences]]*_xlfn.LOGNORM.INV(Table3[[#This Row],[RV lognorm]],(LN(ImpLow2)+LN(ImpUp2))/2,(LN(ImpUp2)-LN(ImpLow2))/3.29)</f>
        <v>0</v>
      </c>
    </row>
    <row r="6934" spans="7:13">
      <c r="G6934">
        <v>0.37866852124159622</v>
      </c>
      <c r="H6934">
        <v>0.93511300205025494</v>
      </c>
      <c r="I6934">
        <v>0.49155748285891371</v>
      </c>
      <c r="J6934">
        <f>_xlfn.BINOM.INV(BinomTrials,_xlfn.GAMMA.INV(Table3[[#This Row],[RV gamma]],GammaShape1,GammaRate1)/BinomTrials,Table3[[#This Row],[RV binom]])</f>
        <v>2</v>
      </c>
      <c r="K6934" s="1">
        <f>Table3[[#This Row],[Risk 1 Simulated occurences]]*_xlfn.LOGNORM.INV(Table3[[#This Row],[RV lognorm]],(LN(ImpLow1)+LN(ImpUp1))/2,(LN(ImpUp1)-LN(ImpLow1))/3.29)</f>
        <v>62315.662997300285</v>
      </c>
      <c r="L6934">
        <f>_xlfn.BINOM.INV(BinomTrials,_xlfn.GAMMA.INV(Table3[[#This Row],[RV gamma]],GammaShape2,GammaRate2)/BinomTrials,Table3[[#This Row],[RV binom]])</f>
        <v>1</v>
      </c>
      <c r="M6934" s="1">
        <f>Table3[[#This Row],[Risk 2 simulated occurences]]*_xlfn.LOGNORM.INV(Table3[[#This Row],[RV lognorm]],(LN(ImpLow2)+LN(ImpUp2))/2,(LN(ImpUp2)-LN(ImpLow2))/3.29)</f>
        <v>3115783.1498650159</v>
      </c>
    </row>
    <row r="6935" spans="7:13">
      <c r="G6935">
        <v>0.28183650750752376</v>
      </c>
      <c r="H6935">
        <v>0.44422545863512225</v>
      </c>
      <c r="I6935">
        <v>0.60661440976272074</v>
      </c>
      <c r="J6935">
        <f>_xlfn.BINOM.INV(BinomTrials,_xlfn.GAMMA.INV(Table3[[#This Row],[RV gamma]],GammaShape1,GammaRate1)/BinomTrials,Table3[[#This Row],[RV binom]])</f>
        <v>0</v>
      </c>
      <c r="K6935" s="1">
        <f>Table3[[#This Row],[Risk 1 Simulated occurences]]*_xlfn.LOGNORM.INV(Table3[[#This Row],[RV lognorm]],(LN(ImpLow1)+LN(ImpUp1))/2,(LN(ImpUp1)-LN(ImpLow1))/3.29)</f>
        <v>0</v>
      </c>
      <c r="L6935">
        <f>_xlfn.BINOM.INV(BinomTrials,_xlfn.GAMMA.INV(Table3[[#This Row],[RV gamma]],GammaShape2,GammaRate2)/BinomTrials,Table3[[#This Row],[RV binom]])</f>
        <v>0</v>
      </c>
      <c r="M6935" s="1">
        <f>Table3[[#This Row],[Risk 2 simulated occurences]]*_xlfn.LOGNORM.INV(Table3[[#This Row],[RV lognorm]],(LN(ImpLow2)+LN(ImpUp2))/2,(LN(ImpUp2)-LN(ImpLow2))/3.29)</f>
        <v>0</v>
      </c>
    </row>
    <row r="6936" spans="7:13">
      <c r="G6936">
        <v>0.8261816789518025</v>
      </c>
      <c r="H6936">
        <v>9.728328049987707E-2</v>
      </c>
      <c r="I6936">
        <v>0.36838488204795161</v>
      </c>
      <c r="J6936">
        <f>_xlfn.BINOM.INV(BinomTrials,_xlfn.GAMMA.INV(Table3[[#This Row],[RV gamma]],GammaShape1,GammaRate1)/BinomTrials,Table3[[#This Row],[RV binom]])</f>
        <v>0</v>
      </c>
      <c r="K6936" s="1">
        <f>Table3[[#This Row],[Risk 1 Simulated occurences]]*_xlfn.LOGNORM.INV(Table3[[#This Row],[RV lognorm]],(LN(ImpLow1)+LN(ImpUp1))/2,(LN(ImpUp1)-LN(ImpLow1))/3.29)</f>
        <v>0</v>
      </c>
      <c r="L6936">
        <f>_xlfn.BINOM.INV(BinomTrials,_xlfn.GAMMA.INV(Table3[[#This Row],[RV gamma]],GammaShape2,GammaRate2)/BinomTrials,Table3[[#This Row],[RV binom]])</f>
        <v>0</v>
      </c>
      <c r="M6936" s="1">
        <f>Table3[[#This Row],[Risk 2 simulated occurences]]*_xlfn.LOGNORM.INV(Table3[[#This Row],[RV lognorm]],(LN(ImpLow2)+LN(ImpUp2))/2,(LN(ImpUp2)-LN(ImpLow2))/3.29)</f>
        <v>0</v>
      </c>
    </row>
    <row r="6937" spans="7:13">
      <c r="G6937">
        <v>0.63547814294485294</v>
      </c>
      <c r="H6937">
        <v>4.009536143396765E-2</v>
      </c>
      <c r="I6937">
        <v>0.44471257992308244</v>
      </c>
      <c r="J6937">
        <f>_xlfn.BINOM.INV(BinomTrials,_xlfn.GAMMA.INV(Table3[[#This Row],[RV gamma]],GammaShape1,GammaRate1)/BinomTrials,Table3[[#This Row],[RV binom]])</f>
        <v>0</v>
      </c>
      <c r="K6937" s="1">
        <f>Table3[[#This Row],[Risk 1 Simulated occurences]]*_xlfn.LOGNORM.INV(Table3[[#This Row],[RV lognorm]],(LN(ImpLow1)+LN(ImpUp1))/2,(LN(ImpUp1)-LN(ImpLow1))/3.29)</f>
        <v>0</v>
      </c>
      <c r="L6937">
        <f>_xlfn.BINOM.INV(BinomTrials,_xlfn.GAMMA.INV(Table3[[#This Row],[RV gamma]],GammaShape2,GammaRate2)/BinomTrials,Table3[[#This Row],[RV binom]])</f>
        <v>0</v>
      </c>
      <c r="M6937" s="1">
        <f>Table3[[#This Row],[Risk 2 simulated occurences]]*_xlfn.LOGNORM.INV(Table3[[#This Row],[RV lognorm]],(LN(ImpLow2)+LN(ImpUp2))/2,(LN(ImpUp2)-LN(ImpLow2))/3.29)</f>
        <v>0</v>
      </c>
    </row>
    <row r="6938" spans="7:13">
      <c r="G6938">
        <v>0.48114847414249018</v>
      </c>
      <c r="H6938">
        <v>0.88273962069430367</v>
      </c>
      <c r="I6938">
        <v>0.28433076724611722</v>
      </c>
      <c r="J6938">
        <f>_xlfn.BINOM.INV(BinomTrials,_xlfn.GAMMA.INV(Table3[[#This Row],[RV gamma]],GammaShape1,GammaRate1)/BinomTrials,Table3[[#This Row],[RV binom]])</f>
        <v>1</v>
      </c>
      <c r="K6938" s="1">
        <f>Table3[[#This Row],[Risk 1 Simulated occurences]]*_xlfn.LOGNORM.INV(Table3[[#This Row],[RV lognorm]],(LN(ImpLow1)+LN(ImpUp1))/2,(LN(ImpUp1)-LN(ImpLow1))/3.29)</f>
        <v>21219.760444874591</v>
      </c>
      <c r="L6938">
        <f>_xlfn.BINOM.INV(BinomTrials,_xlfn.GAMMA.INV(Table3[[#This Row],[RV gamma]],GammaShape2,GammaRate2)/BinomTrials,Table3[[#This Row],[RV binom]])</f>
        <v>1</v>
      </c>
      <c r="M6938" s="1">
        <f>Table3[[#This Row],[Risk 2 simulated occurences]]*_xlfn.LOGNORM.INV(Table3[[#This Row],[RV lognorm]],(LN(ImpLow2)+LN(ImpUp2))/2,(LN(ImpUp2)-LN(ImpLow2))/3.29)</f>
        <v>2121976.0444874601</v>
      </c>
    </row>
    <row r="6939" spans="7:13">
      <c r="G6939">
        <v>0.66240491283238168</v>
      </c>
      <c r="H6939">
        <v>0.20480500916242833</v>
      </c>
      <c r="I6939">
        <v>0.74720510549247499</v>
      </c>
      <c r="J6939">
        <f>_xlfn.BINOM.INV(BinomTrials,_xlfn.GAMMA.INV(Table3[[#This Row],[RV gamma]],GammaShape1,GammaRate1)/BinomTrials,Table3[[#This Row],[RV binom]])</f>
        <v>0</v>
      </c>
      <c r="K6939" s="1">
        <f>Table3[[#This Row],[Risk 1 Simulated occurences]]*_xlfn.LOGNORM.INV(Table3[[#This Row],[RV lognorm]],(LN(ImpLow1)+LN(ImpUp1))/2,(LN(ImpUp1)-LN(ImpLow1))/3.29)</f>
        <v>0</v>
      </c>
      <c r="L6939">
        <f>_xlfn.BINOM.INV(BinomTrials,_xlfn.GAMMA.INV(Table3[[#This Row],[RV gamma]],GammaShape2,GammaRate2)/BinomTrials,Table3[[#This Row],[RV binom]])</f>
        <v>0</v>
      </c>
      <c r="M6939" s="1">
        <f>Table3[[#This Row],[Risk 2 simulated occurences]]*_xlfn.LOGNORM.INV(Table3[[#This Row],[RV lognorm]],(LN(ImpLow2)+LN(ImpUp2))/2,(LN(ImpUp2)-LN(ImpLow2))/3.29)</f>
        <v>0</v>
      </c>
    </row>
    <row r="6940" spans="7:13">
      <c r="G6940">
        <v>3.9369973838035935E-2</v>
      </c>
      <c r="H6940">
        <v>0.15778899293289939</v>
      </c>
      <c r="I6940">
        <v>0.27620801202776285</v>
      </c>
      <c r="J6940">
        <f>_xlfn.BINOM.INV(BinomTrials,_xlfn.GAMMA.INV(Table3[[#This Row],[RV gamma]],GammaShape1,GammaRate1)/BinomTrials,Table3[[#This Row],[RV binom]])</f>
        <v>0</v>
      </c>
      <c r="K6940" s="1">
        <f>Table3[[#This Row],[Risk 1 Simulated occurences]]*_xlfn.LOGNORM.INV(Table3[[#This Row],[RV lognorm]],(LN(ImpLow1)+LN(ImpUp1))/2,(LN(ImpUp1)-LN(ImpLow1))/3.29)</f>
        <v>0</v>
      </c>
      <c r="L6940">
        <f>_xlfn.BINOM.INV(BinomTrials,_xlfn.GAMMA.INV(Table3[[#This Row],[RV gamma]],GammaShape2,GammaRate2)/BinomTrials,Table3[[#This Row],[RV binom]])</f>
        <v>0</v>
      </c>
      <c r="M6940" s="1">
        <f>Table3[[#This Row],[Risk 2 simulated occurences]]*_xlfn.LOGNORM.INV(Table3[[#This Row],[RV lognorm]],(LN(ImpLow2)+LN(ImpUp2))/2,(LN(ImpUp2)-LN(ImpLow2))/3.29)</f>
        <v>0</v>
      </c>
    </row>
    <row r="6941" spans="7:13">
      <c r="G6941">
        <v>0.69115029586998289</v>
      </c>
      <c r="H6941">
        <v>0.95960422323998262</v>
      </c>
      <c r="I6941">
        <v>0.22805815060998227</v>
      </c>
      <c r="J6941">
        <f>_xlfn.BINOM.INV(BinomTrials,_xlfn.GAMMA.INV(Table3[[#This Row],[RV gamma]],GammaShape1,GammaRate1)/BinomTrials,Table3[[#This Row],[RV binom]])</f>
        <v>2</v>
      </c>
      <c r="K6941" s="1">
        <f>Table3[[#This Row],[Risk 1 Simulated occurences]]*_xlfn.LOGNORM.INV(Table3[[#This Row],[RV lognorm]],(LN(ImpLow1)+LN(ImpUp1))/2,(LN(ImpUp1)-LN(ImpLow1))/3.29)</f>
        <v>37541.193571559576</v>
      </c>
      <c r="L6941">
        <f>_xlfn.BINOM.INV(BinomTrials,_xlfn.GAMMA.INV(Table3[[#This Row],[RV gamma]],GammaShape2,GammaRate2)/BinomTrials,Table3[[#This Row],[RV binom]])</f>
        <v>1</v>
      </c>
      <c r="M6941" s="1">
        <f>Table3[[#This Row],[Risk 2 simulated occurences]]*_xlfn.LOGNORM.INV(Table3[[#This Row],[RV lognorm]],(LN(ImpLow2)+LN(ImpUp2))/2,(LN(ImpUp2)-LN(ImpLow2))/3.29)</f>
        <v>1877059.6785779798</v>
      </c>
    </row>
    <row r="6942" spans="7:13">
      <c r="G6942">
        <v>0.16302268680325835</v>
      </c>
      <c r="H6942">
        <v>6.8179994387635959E-2</v>
      </c>
      <c r="I6942">
        <v>0.97333730197201362</v>
      </c>
      <c r="J6942">
        <f>_xlfn.BINOM.INV(BinomTrials,_xlfn.GAMMA.INV(Table3[[#This Row],[RV gamma]],GammaShape1,GammaRate1)/BinomTrials,Table3[[#This Row],[RV binom]])</f>
        <v>0</v>
      </c>
      <c r="K6942" s="1">
        <f>Table3[[#This Row],[Risk 1 Simulated occurences]]*_xlfn.LOGNORM.INV(Table3[[#This Row],[RV lognorm]],(LN(ImpLow1)+LN(ImpUp1))/2,(LN(ImpUp1)-LN(ImpLow1))/3.29)</f>
        <v>0</v>
      </c>
      <c r="L6942">
        <f>_xlfn.BINOM.INV(BinomTrials,_xlfn.GAMMA.INV(Table3[[#This Row],[RV gamma]],GammaShape2,GammaRate2)/BinomTrials,Table3[[#This Row],[RV binom]])</f>
        <v>0</v>
      </c>
      <c r="M6942" s="1">
        <f>Table3[[#This Row],[Risk 2 simulated occurences]]*_xlfn.LOGNORM.INV(Table3[[#This Row],[RV lognorm]],(LN(ImpLow2)+LN(ImpUp2))/2,(LN(ImpUp2)-LN(ImpLow2))/3.29)</f>
        <v>0</v>
      </c>
    </row>
    <row r="6943" spans="7:13">
      <c r="G6943">
        <v>0.92229710236298712</v>
      </c>
      <c r="H6943">
        <v>0.90116567299755557</v>
      </c>
      <c r="I6943">
        <v>0.8800342436321239</v>
      </c>
      <c r="J6943">
        <f>_xlfn.BINOM.INV(BinomTrials,_xlfn.GAMMA.INV(Table3[[#This Row],[RV gamma]],GammaShape1,GammaRate1)/BinomTrials,Table3[[#This Row],[RV binom]])</f>
        <v>2</v>
      </c>
      <c r="K6943" s="1">
        <f>Table3[[#This Row],[Risk 1 Simulated occurences]]*_xlfn.LOGNORM.INV(Table3[[#This Row],[RV lognorm]],(LN(ImpLow1)+LN(ImpUp1))/2,(LN(ImpUp1)-LN(ImpLow1))/3.29)</f>
        <v>143953.05133342935</v>
      </c>
      <c r="L6943">
        <f>_xlfn.BINOM.INV(BinomTrials,_xlfn.GAMMA.INV(Table3[[#This Row],[RV gamma]],GammaShape2,GammaRate2)/BinomTrials,Table3[[#This Row],[RV binom]])</f>
        <v>1</v>
      </c>
      <c r="M6943" s="1">
        <f>Table3[[#This Row],[Risk 2 simulated occurences]]*_xlfn.LOGNORM.INV(Table3[[#This Row],[RV lognorm]],(LN(ImpLow2)+LN(ImpUp2))/2,(LN(ImpUp2)-LN(ImpLow2))/3.29)</f>
        <v>7197652.5666714702</v>
      </c>
    </row>
    <row r="6944" spans="7:13">
      <c r="G6944">
        <v>4.7399414725322005E-2</v>
      </c>
      <c r="H6944">
        <v>0.89146606991601463</v>
      </c>
      <c r="I6944">
        <v>0.7355327251067072</v>
      </c>
      <c r="J6944">
        <f>_xlfn.BINOM.INV(BinomTrials,_xlfn.GAMMA.INV(Table3[[#This Row],[RV gamma]],GammaShape1,GammaRate1)/BinomTrials,Table3[[#This Row],[RV binom]])</f>
        <v>1</v>
      </c>
      <c r="K6944" s="1">
        <f>Table3[[#This Row],[Risk 1 Simulated occurences]]*_xlfn.LOGNORM.INV(Table3[[#This Row],[RV lognorm]],(LN(ImpLow1)+LN(ImpUp1))/2,(LN(ImpUp1)-LN(ImpLow1))/3.29)</f>
        <v>49133.521738652962</v>
      </c>
      <c r="L6944">
        <f>_xlfn.BINOM.INV(BinomTrials,_xlfn.GAMMA.INV(Table3[[#This Row],[RV gamma]],GammaShape2,GammaRate2)/BinomTrials,Table3[[#This Row],[RV binom]])</f>
        <v>1</v>
      </c>
      <c r="M6944" s="1">
        <f>Table3[[#This Row],[Risk 2 simulated occurences]]*_xlfn.LOGNORM.INV(Table3[[#This Row],[RV lognorm]],(LN(ImpLow2)+LN(ImpUp2))/2,(LN(ImpUp2)-LN(ImpLow2))/3.29)</f>
        <v>4913352.1738652978</v>
      </c>
    </row>
    <row r="6945" spans="7:13">
      <c r="G6945">
        <v>0.64196328848691808</v>
      </c>
      <c r="H6945">
        <v>0.87023707845724985</v>
      </c>
      <c r="I6945">
        <v>9.8510868427581555E-2</v>
      </c>
      <c r="J6945">
        <f>_xlfn.BINOM.INV(BinomTrials,_xlfn.GAMMA.INV(Table3[[#This Row],[RV gamma]],GammaShape1,GammaRate1)/BinomTrials,Table3[[#This Row],[RV binom]])</f>
        <v>1</v>
      </c>
      <c r="K6945" s="1">
        <f>Table3[[#This Row],[Risk 1 Simulated occurences]]*_xlfn.LOGNORM.INV(Table3[[#This Row],[RV lognorm]],(LN(ImpLow1)+LN(ImpUp1))/2,(LN(ImpUp1)-LN(ImpLow1))/3.29)</f>
        <v>12819.68682490772</v>
      </c>
      <c r="L6945">
        <f>_xlfn.BINOM.INV(BinomTrials,_xlfn.GAMMA.INV(Table3[[#This Row],[RV gamma]],GammaShape2,GammaRate2)/BinomTrials,Table3[[#This Row],[RV binom]])</f>
        <v>1</v>
      </c>
      <c r="M6945" s="1">
        <f>Table3[[#This Row],[Risk 2 simulated occurences]]*_xlfn.LOGNORM.INV(Table3[[#This Row],[RV lognorm]],(LN(ImpLow2)+LN(ImpUp2))/2,(LN(ImpUp2)-LN(ImpLow2))/3.29)</f>
        <v>1281968.6824907726</v>
      </c>
    </row>
    <row r="6946" spans="7:13">
      <c r="G6946">
        <v>0.4769895996325601</v>
      </c>
      <c r="H6946">
        <v>7.4577630997904404E-2</v>
      </c>
      <c r="I6946">
        <v>0.67216566236324871</v>
      </c>
      <c r="J6946">
        <f>_xlfn.BINOM.INV(BinomTrials,_xlfn.GAMMA.INV(Table3[[#This Row],[RV gamma]],GammaShape1,GammaRate1)/BinomTrials,Table3[[#This Row],[RV binom]])</f>
        <v>0</v>
      </c>
      <c r="K6946" s="1">
        <f>Table3[[#This Row],[Risk 1 Simulated occurences]]*_xlfn.LOGNORM.INV(Table3[[#This Row],[RV lognorm]],(LN(ImpLow1)+LN(ImpUp1))/2,(LN(ImpUp1)-LN(ImpLow1))/3.29)</f>
        <v>0</v>
      </c>
      <c r="L6946">
        <f>_xlfn.BINOM.INV(BinomTrials,_xlfn.GAMMA.INV(Table3[[#This Row],[RV gamma]],GammaShape2,GammaRate2)/BinomTrials,Table3[[#This Row],[RV binom]])</f>
        <v>0</v>
      </c>
      <c r="M6946" s="1">
        <f>Table3[[#This Row],[Risk 2 simulated occurences]]*_xlfn.LOGNORM.INV(Table3[[#This Row],[RV lognorm]],(LN(ImpLow2)+LN(ImpUp2))/2,(LN(ImpUp2)-LN(ImpLow2))/3.29)</f>
        <v>0</v>
      </c>
    </row>
    <row r="6947" spans="7:13">
      <c r="G6947">
        <v>0.76420102443741678</v>
      </c>
      <c r="H6947">
        <v>0.42624418177932694</v>
      </c>
      <c r="I6947">
        <v>8.8287339121237096E-2</v>
      </c>
      <c r="J6947">
        <f>_xlfn.BINOM.INV(BinomTrials,_xlfn.GAMMA.INV(Table3[[#This Row],[RV gamma]],GammaShape1,GammaRate1)/BinomTrials,Table3[[#This Row],[RV binom]])</f>
        <v>0</v>
      </c>
      <c r="K6947" s="1">
        <f>Table3[[#This Row],[Risk 1 Simulated occurences]]*_xlfn.LOGNORM.INV(Table3[[#This Row],[RV lognorm]],(LN(ImpLow1)+LN(ImpUp1))/2,(LN(ImpUp1)-LN(ImpLow1))/3.29)</f>
        <v>0</v>
      </c>
      <c r="L6947">
        <f>_xlfn.BINOM.INV(BinomTrials,_xlfn.GAMMA.INV(Table3[[#This Row],[RV gamma]],GammaShape2,GammaRate2)/BinomTrials,Table3[[#This Row],[RV binom]])</f>
        <v>0</v>
      </c>
      <c r="M6947" s="1">
        <f>Table3[[#This Row],[Risk 2 simulated occurences]]*_xlfn.LOGNORM.INV(Table3[[#This Row],[RV lognorm]],(LN(ImpLow2)+LN(ImpUp2))/2,(LN(ImpUp2)-LN(ImpLow2))/3.29)</f>
        <v>0</v>
      </c>
    </row>
    <row r="6948" spans="7:13">
      <c r="G6948">
        <v>0.926617719664526</v>
      </c>
      <c r="H6948">
        <v>0.88596316514814422</v>
      </c>
      <c r="I6948">
        <v>0.84530861063176232</v>
      </c>
      <c r="J6948">
        <f>_xlfn.BINOM.INV(BinomTrials,_xlfn.GAMMA.INV(Table3[[#This Row],[RV gamma]],GammaShape1,GammaRate1)/BinomTrials,Table3[[#This Row],[RV binom]])</f>
        <v>2</v>
      </c>
      <c r="K6948" s="1">
        <f>Table3[[#This Row],[Risk 1 Simulated occurences]]*_xlfn.LOGNORM.INV(Table3[[#This Row],[RV lognorm]],(LN(ImpLow1)+LN(ImpUp1))/2,(LN(ImpUp1)-LN(ImpLow1))/3.29)</f>
        <v>128825.55827118119</v>
      </c>
      <c r="L6948">
        <f>_xlfn.BINOM.INV(BinomTrials,_xlfn.GAMMA.INV(Table3[[#This Row],[RV gamma]],GammaShape2,GammaRate2)/BinomTrials,Table3[[#This Row],[RV binom]])</f>
        <v>1</v>
      </c>
      <c r="M6948" s="1">
        <f>Table3[[#This Row],[Risk 2 simulated occurences]]*_xlfn.LOGNORM.INV(Table3[[#This Row],[RV lognorm]],(LN(ImpLow2)+LN(ImpUp2))/2,(LN(ImpUp2)-LN(ImpLow2))/3.29)</f>
        <v>6441277.9135590624</v>
      </c>
    </row>
    <row r="6949" spans="7:13">
      <c r="G6949">
        <v>0.66401440168917847</v>
      </c>
      <c r="H6949">
        <v>0.38291664485955457</v>
      </c>
      <c r="I6949">
        <v>0.1018188880299306</v>
      </c>
      <c r="J6949">
        <f>_xlfn.BINOM.INV(BinomTrials,_xlfn.GAMMA.INV(Table3[[#This Row],[RV gamma]],GammaShape1,GammaRate1)/BinomTrials,Table3[[#This Row],[RV binom]])</f>
        <v>0</v>
      </c>
      <c r="K6949" s="1">
        <f>Table3[[#This Row],[Risk 1 Simulated occurences]]*_xlfn.LOGNORM.INV(Table3[[#This Row],[RV lognorm]],(LN(ImpLow1)+LN(ImpUp1))/2,(LN(ImpUp1)-LN(ImpLow1))/3.29)</f>
        <v>0</v>
      </c>
      <c r="L6949">
        <f>_xlfn.BINOM.INV(BinomTrials,_xlfn.GAMMA.INV(Table3[[#This Row],[RV gamma]],GammaShape2,GammaRate2)/BinomTrials,Table3[[#This Row],[RV binom]])</f>
        <v>0</v>
      </c>
      <c r="M6949" s="1">
        <f>Table3[[#This Row],[Risk 2 simulated occurences]]*_xlfn.LOGNORM.INV(Table3[[#This Row],[RV lognorm]],(LN(ImpLow2)+LN(ImpUp2))/2,(LN(ImpUp2)-LN(ImpLow2))/3.29)</f>
        <v>0</v>
      </c>
    </row>
    <row r="6950" spans="7:13">
      <c r="G6950">
        <v>9.0049190023005557E-2</v>
      </c>
      <c r="H6950">
        <v>0.68005015453326056</v>
      </c>
      <c r="I6950">
        <v>0.27005111904351559</v>
      </c>
      <c r="J6950">
        <f>_xlfn.BINOM.INV(BinomTrials,_xlfn.GAMMA.INV(Table3[[#This Row],[RV gamma]],GammaShape1,GammaRate1)/BinomTrials,Table3[[#This Row],[RV binom]])</f>
        <v>0</v>
      </c>
      <c r="K6950" s="1">
        <f>Table3[[#This Row],[Risk 1 Simulated occurences]]*_xlfn.LOGNORM.INV(Table3[[#This Row],[RV lognorm]],(LN(ImpLow1)+LN(ImpUp1))/2,(LN(ImpUp1)-LN(ImpLow1))/3.29)</f>
        <v>0</v>
      </c>
      <c r="L6950">
        <f>_xlfn.BINOM.INV(BinomTrials,_xlfn.GAMMA.INV(Table3[[#This Row],[RV gamma]],GammaShape2,GammaRate2)/BinomTrials,Table3[[#This Row],[RV binom]])</f>
        <v>0</v>
      </c>
      <c r="M6950" s="1">
        <f>Table3[[#This Row],[Risk 2 simulated occurences]]*_xlfn.LOGNORM.INV(Table3[[#This Row],[RV lognorm]],(LN(ImpLow2)+LN(ImpUp2))/2,(LN(ImpUp2)-LN(ImpLow2))/3.29)</f>
        <v>0</v>
      </c>
    </row>
    <row r="6951" spans="7:13">
      <c r="G6951">
        <v>0.45673671665449472</v>
      </c>
      <c r="H6951">
        <v>0.60294724051046522</v>
      </c>
      <c r="I6951">
        <v>0.74915776436643566</v>
      </c>
      <c r="J6951">
        <f>_xlfn.BINOM.INV(BinomTrials,_xlfn.GAMMA.INV(Table3[[#This Row],[RV gamma]],GammaShape1,GammaRate1)/BinomTrials,Table3[[#This Row],[RV binom]])</f>
        <v>0</v>
      </c>
      <c r="K6951" s="1">
        <f>Table3[[#This Row],[Risk 1 Simulated occurences]]*_xlfn.LOGNORM.INV(Table3[[#This Row],[RV lognorm]],(LN(ImpLow1)+LN(ImpUp1))/2,(LN(ImpUp1)-LN(ImpLow1))/3.29)</f>
        <v>0</v>
      </c>
      <c r="L6951">
        <f>_xlfn.BINOM.INV(BinomTrials,_xlfn.GAMMA.INV(Table3[[#This Row],[RV gamma]],GammaShape2,GammaRate2)/BinomTrials,Table3[[#This Row],[RV binom]])</f>
        <v>0</v>
      </c>
      <c r="M6951" s="1">
        <f>Table3[[#This Row],[Risk 2 simulated occurences]]*_xlfn.LOGNORM.INV(Table3[[#This Row],[RV lognorm]],(LN(ImpLow2)+LN(ImpUp2))/2,(LN(ImpUp2)-LN(ImpLow2))/3.29)</f>
        <v>0</v>
      </c>
    </row>
    <row r="6952" spans="7:13">
      <c r="G6952">
        <v>0.37399681209307017</v>
      </c>
      <c r="H6952">
        <v>0.73427125938901272</v>
      </c>
      <c r="I6952">
        <v>9.4545706684955252E-2</v>
      </c>
      <c r="J6952">
        <f>_xlfn.BINOM.INV(BinomTrials,_xlfn.GAMMA.INV(Table3[[#This Row],[RV gamma]],GammaShape1,GammaRate1)/BinomTrials,Table3[[#This Row],[RV binom]])</f>
        <v>1</v>
      </c>
      <c r="K6952" s="1">
        <f>Table3[[#This Row],[Risk 1 Simulated occurences]]*_xlfn.LOGNORM.INV(Table3[[#This Row],[RV lognorm]],(LN(ImpLow1)+LN(ImpUp1))/2,(LN(ImpUp1)-LN(ImpLow1))/3.29)</f>
        <v>12613.31589498732</v>
      </c>
      <c r="L6952">
        <f>_xlfn.BINOM.INV(BinomTrials,_xlfn.GAMMA.INV(Table3[[#This Row],[RV gamma]],GammaShape2,GammaRate2)/BinomTrials,Table3[[#This Row],[RV binom]])</f>
        <v>0</v>
      </c>
      <c r="M6952" s="1">
        <f>Table3[[#This Row],[Risk 2 simulated occurences]]*_xlfn.LOGNORM.INV(Table3[[#This Row],[RV lognorm]],(LN(ImpLow2)+LN(ImpUp2))/2,(LN(ImpUp2)-LN(ImpLow2))/3.29)</f>
        <v>0</v>
      </c>
    </row>
    <row r="6953" spans="7:13">
      <c r="G6953">
        <v>0.76442084823009593</v>
      </c>
      <c r="H6953">
        <v>0.89705655113656846</v>
      </c>
      <c r="I6953">
        <v>2.9692254043040916E-2</v>
      </c>
      <c r="J6953">
        <f>_xlfn.BINOM.INV(BinomTrials,_xlfn.GAMMA.INV(Table3[[#This Row],[RV gamma]],GammaShape1,GammaRate1)/BinomTrials,Table3[[#This Row],[RV binom]])</f>
        <v>2</v>
      </c>
      <c r="K6953" s="1">
        <f>Table3[[#This Row],[Risk 1 Simulated occurences]]*_xlfn.LOGNORM.INV(Table3[[#This Row],[RV lognorm]],(LN(ImpLow1)+LN(ImpUp1))/2,(LN(ImpUp1)-LN(ImpLow1))/3.29)</f>
        <v>16903.614642679331</v>
      </c>
      <c r="L6953">
        <f>_xlfn.BINOM.INV(BinomTrials,_xlfn.GAMMA.INV(Table3[[#This Row],[RV gamma]],GammaShape2,GammaRate2)/BinomTrials,Table3[[#This Row],[RV binom]])</f>
        <v>1</v>
      </c>
      <c r="M6953" s="1">
        <f>Table3[[#This Row],[Risk 2 simulated occurences]]*_xlfn.LOGNORM.INV(Table3[[#This Row],[RV lognorm]],(LN(ImpLow2)+LN(ImpUp2))/2,(LN(ImpUp2)-LN(ImpLow2))/3.29)</f>
        <v>845180.73213396687</v>
      </c>
    </row>
    <row r="6954" spans="7:13">
      <c r="G6954">
        <v>0.62119620322305535</v>
      </c>
      <c r="H6954">
        <v>0.8294549523058603</v>
      </c>
      <c r="I6954">
        <v>3.7713701388665338E-2</v>
      </c>
      <c r="J6954">
        <f>_xlfn.BINOM.INV(BinomTrials,_xlfn.GAMMA.INV(Table3[[#This Row],[RV gamma]],GammaShape1,GammaRate1)/BinomTrials,Table3[[#This Row],[RV binom]])</f>
        <v>1</v>
      </c>
      <c r="K6954" s="1">
        <f>Table3[[#This Row],[Risk 1 Simulated occurences]]*_xlfn.LOGNORM.INV(Table3[[#This Row],[RV lognorm]],(LN(ImpLow1)+LN(ImpUp1))/2,(LN(ImpUp1)-LN(ImpLow1))/3.29)</f>
        <v>9112.090864550235</v>
      </c>
      <c r="L6954">
        <f>_xlfn.BINOM.INV(BinomTrials,_xlfn.GAMMA.INV(Table3[[#This Row],[RV gamma]],GammaShape2,GammaRate2)/BinomTrials,Table3[[#This Row],[RV binom]])</f>
        <v>0</v>
      </c>
      <c r="M6954" s="1">
        <f>Table3[[#This Row],[Risk 2 simulated occurences]]*_xlfn.LOGNORM.INV(Table3[[#This Row],[RV lognorm]],(LN(ImpLow2)+LN(ImpUp2))/2,(LN(ImpUp2)-LN(ImpLow2))/3.29)</f>
        <v>0</v>
      </c>
    </row>
    <row r="6955" spans="7:13">
      <c r="G6955">
        <v>0.44458756989081744</v>
      </c>
      <c r="H6955">
        <v>0.6493834045945589</v>
      </c>
      <c r="I6955">
        <v>0.85417923929830042</v>
      </c>
      <c r="J6955">
        <f>_xlfn.BINOM.INV(BinomTrials,_xlfn.GAMMA.INV(Table3[[#This Row],[RV gamma]],GammaShape1,GammaRate1)/BinomTrials,Table3[[#This Row],[RV binom]])</f>
        <v>1</v>
      </c>
      <c r="K6955" s="1">
        <f>Table3[[#This Row],[Risk 1 Simulated occurences]]*_xlfn.LOGNORM.INV(Table3[[#This Row],[RV lognorm]],(LN(ImpLow1)+LN(ImpUp1))/2,(LN(ImpUp1)-LN(ImpLow1))/3.29)</f>
        <v>66149.268579391952</v>
      </c>
      <c r="L6955">
        <f>_xlfn.BINOM.INV(BinomTrials,_xlfn.GAMMA.INV(Table3[[#This Row],[RV gamma]],GammaShape2,GammaRate2)/BinomTrials,Table3[[#This Row],[RV binom]])</f>
        <v>0</v>
      </c>
      <c r="M6955" s="1">
        <f>Table3[[#This Row],[Risk 2 simulated occurences]]*_xlfn.LOGNORM.INV(Table3[[#This Row],[RV lognorm]],(LN(ImpLow2)+LN(ImpUp2))/2,(LN(ImpUp2)-LN(ImpLow2))/3.29)</f>
        <v>0</v>
      </c>
    </row>
    <row r="6956" spans="7:13">
      <c r="G6956">
        <v>0.18328715496849601</v>
      </c>
      <c r="H6956">
        <v>0.18688102075219201</v>
      </c>
      <c r="I6956">
        <v>0.19047488653588801</v>
      </c>
      <c r="J6956">
        <f>_xlfn.BINOM.INV(BinomTrials,_xlfn.GAMMA.INV(Table3[[#This Row],[RV gamma]],GammaShape1,GammaRate1)/BinomTrials,Table3[[#This Row],[RV binom]])</f>
        <v>0</v>
      </c>
      <c r="K6956" s="1">
        <f>Table3[[#This Row],[Risk 1 Simulated occurences]]*_xlfn.LOGNORM.INV(Table3[[#This Row],[RV lognorm]],(LN(ImpLow1)+LN(ImpUp1))/2,(LN(ImpUp1)-LN(ImpLow1))/3.29)</f>
        <v>0</v>
      </c>
      <c r="L6956">
        <f>_xlfn.BINOM.INV(BinomTrials,_xlfn.GAMMA.INV(Table3[[#This Row],[RV gamma]],GammaShape2,GammaRate2)/BinomTrials,Table3[[#This Row],[RV binom]])</f>
        <v>0</v>
      </c>
      <c r="M6956" s="1">
        <f>Table3[[#This Row],[Risk 2 simulated occurences]]*_xlfn.LOGNORM.INV(Table3[[#This Row],[RV lognorm]],(LN(ImpLow2)+LN(ImpUp2))/2,(LN(ImpUp2)-LN(ImpLow2))/3.29)</f>
        <v>0</v>
      </c>
    </row>
    <row r="6957" spans="7:13">
      <c r="G6957">
        <v>0.50721355551258362</v>
      </c>
      <c r="H6957">
        <v>0.90931578209126174</v>
      </c>
      <c r="I6957">
        <v>0.31141800866993985</v>
      </c>
      <c r="J6957">
        <f>_xlfn.BINOM.INV(BinomTrials,_xlfn.GAMMA.INV(Table3[[#This Row],[RV gamma]],GammaShape1,GammaRate1)/BinomTrials,Table3[[#This Row],[RV binom]])</f>
        <v>1</v>
      </c>
      <c r="K6957" s="1">
        <f>Table3[[#This Row],[Risk 1 Simulated occurences]]*_xlfn.LOGNORM.INV(Table3[[#This Row],[RV lognorm]],(LN(ImpLow1)+LN(ImpUp1))/2,(LN(ImpUp1)-LN(ImpLow1))/3.29)</f>
        <v>22413.31475310836</v>
      </c>
      <c r="L6957">
        <f>_xlfn.BINOM.INV(BinomTrials,_xlfn.GAMMA.INV(Table3[[#This Row],[RV gamma]],GammaShape2,GammaRate2)/BinomTrials,Table3[[#This Row],[RV binom]])</f>
        <v>1</v>
      </c>
      <c r="M6957" s="1">
        <f>Table3[[#This Row],[Risk 2 simulated occurences]]*_xlfn.LOGNORM.INV(Table3[[#This Row],[RV lognorm]],(LN(ImpLow2)+LN(ImpUp2))/2,(LN(ImpUp2)-LN(ImpLow2))/3.29)</f>
        <v>2241331.4753108332</v>
      </c>
    </row>
    <row r="6958" spans="7:13">
      <c r="G6958">
        <v>0.73822749999269266</v>
      </c>
      <c r="H6958">
        <v>0.8703496078356866</v>
      </c>
      <c r="I6958">
        <v>2.471715678680556E-3</v>
      </c>
      <c r="J6958">
        <f>_xlfn.BINOM.INV(BinomTrials,_xlfn.GAMMA.INV(Table3[[#This Row],[RV gamma]],GammaShape1,GammaRate1)/BinomTrials,Table3[[#This Row],[RV binom]])</f>
        <v>1</v>
      </c>
      <c r="K6958" s="1">
        <f>Table3[[#This Row],[Risk 1 Simulated occurences]]*_xlfn.LOGNORM.INV(Table3[[#This Row],[RV lognorm]],(LN(ImpLow1)+LN(ImpUp1))/2,(LN(ImpUp1)-LN(ImpLow1))/3.29)</f>
        <v>4422.6726768006265</v>
      </c>
      <c r="L6958">
        <f>_xlfn.BINOM.INV(BinomTrials,_xlfn.GAMMA.INV(Table3[[#This Row],[RV gamma]],GammaShape2,GammaRate2)/BinomTrials,Table3[[#This Row],[RV binom]])</f>
        <v>1</v>
      </c>
      <c r="M6958" s="1">
        <f>Table3[[#This Row],[Risk 2 simulated occurences]]*_xlfn.LOGNORM.INV(Table3[[#This Row],[RV lognorm]],(LN(ImpLow2)+LN(ImpUp2))/2,(LN(ImpUp2)-LN(ImpLow2))/3.29)</f>
        <v>442267.26768006285</v>
      </c>
    </row>
    <row r="6959" spans="7:13">
      <c r="G6959">
        <v>0.38959237718470041</v>
      </c>
      <c r="H6959">
        <v>0.96585889438440042</v>
      </c>
      <c r="I6959">
        <v>0.54212541158410044</v>
      </c>
      <c r="J6959">
        <f>_xlfn.BINOM.INV(BinomTrials,_xlfn.GAMMA.INV(Table3[[#This Row],[RV gamma]],GammaShape1,GammaRate1)/BinomTrials,Table3[[#This Row],[RV binom]])</f>
        <v>2</v>
      </c>
      <c r="K6959" s="1">
        <f>Table3[[#This Row],[Risk 1 Simulated occurences]]*_xlfn.LOGNORM.INV(Table3[[#This Row],[RV lognorm]],(LN(ImpLow1)+LN(ImpUp1))/2,(LN(ImpUp1)-LN(ImpLow1))/3.29)</f>
        <v>68105.93068474975</v>
      </c>
      <c r="L6959">
        <f>_xlfn.BINOM.INV(BinomTrials,_xlfn.GAMMA.INV(Table3[[#This Row],[RV gamma]],GammaShape2,GammaRate2)/BinomTrials,Table3[[#This Row],[RV binom]])</f>
        <v>1</v>
      </c>
      <c r="M6959" s="1">
        <f>Table3[[#This Row],[Risk 2 simulated occurences]]*_xlfn.LOGNORM.INV(Table3[[#This Row],[RV lognorm]],(LN(ImpLow2)+LN(ImpUp2))/2,(LN(ImpUp2)-LN(ImpLow2))/3.29)</f>
        <v>3405296.5342374891</v>
      </c>
    </row>
    <row r="6960" spans="7:13">
      <c r="G6960">
        <v>0.87908334325956339</v>
      </c>
      <c r="H6960">
        <v>0.19043791861759402</v>
      </c>
      <c r="I6960">
        <v>0.50179249397562464</v>
      </c>
      <c r="J6960">
        <f>_xlfn.BINOM.INV(BinomTrials,_xlfn.GAMMA.INV(Table3[[#This Row],[RV gamma]],GammaShape1,GammaRate1)/BinomTrials,Table3[[#This Row],[RV binom]])</f>
        <v>0</v>
      </c>
      <c r="K6960" s="1">
        <f>Table3[[#This Row],[Risk 1 Simulated occurences]]*_xlfn.LOGNORM.INV(Table3[[#This Row],[RV lognorm]],(LN(ImpLow1)+LN(ImpUp1))/2,(LN(ImpUp1)-LN(ImpLow1))/3.29)</f>
        <v>0</v>
      </c>
      <c r="L6960">
        <f>_xlfn.BINOM.INV(BinomTrials,_xlfn.GAMMA.INV(Table3[[#This Row],[RV gamma]],GammaShape2,GammaRate2)/BinomTrials,Table3[[#This Row],[RV binom]])</f>
        <v>0</v>
      </c>
      <c r="M6960" s="1">
        <f>Table3[[#This Row],[Risk 2 simulated occurences]]*_xlfn.LOGNORM.INV(Table3[[#This Row],[RV lognorm]],(LN(ImpLow2)+LN(ImpUp2))/2,(LN(ImpUp2)-LN(ImpLow2))/3.29)</f>
        <v>0</v>
      </c>
    </row>
    <row r="6961" spans="7:13">
      <c r="G6961">
        <v>0.7537501634814544</v>
      </c>
      <c r="H6961">
        <v>0.69009820590265947</v>
      </c>
      <c r="I6961">
        <v>0.62644624832386442</v>
      </c>
      <c r="J6961">
        <f>_xlfn.BINOM.INV(BinomTrials,_xlfn.GAMMA.INV(Table3[[#This Row],[RV gamma]],GammaShape1,GammaRate1)/BinomTrials,Table3[[#This Row],[RV binom]])</f>
        <v>1</v>
      </c>
      <c r="K6961" s="1">
        <f>Table3[[#This Row],[Risk 1 Simulated occurences]]*_xlfn.LOGNORM.INV(Table3[[#This Row],[RV lognorm]],(LN(ImpLow1)+LN(ImpUp1))/2,(LN(ImpUp1)-LN(ImpLow1))/3.29)</f>
        <v>39628.793184340946</v>
      </c>
      <c r="L6961">
        <f>_xlfn.BINOM.INV(BinomTrials,_xlfn.GAMMA.INV(Table3[[#This Row],[RV gamma]],GammaShape2,GammaRate2)/BinomTrials,Table3[[#This Row],[RV binom]])</f>
        <v>0</v>
      </c>
      <c r="M6961" s="1">
        <f>Table3[[#This Row],[Risk 2 simulated occurences]]*_xlfn.LOGNORM.INV(Table3[[#This Row],[RV lognorm]],(LN(ImpLow2)+LN(ImpUp2))/2,(LN(ImpUp2)-LN(ImpLow2))/3.29)</f>
        <v>0</v>
      </c>
    </row>
    <row r="6962" spans="7:13">
      <c r="G6962">
        <v>0.27899763280479128</v>
      </c>
      <c r="H6962">
        <v>0.48054660599704208</v>
      </c>
      <c r="I6962">
        <v>0.68209557918929287</v>
      </c>
      <c r="J6962">
        <f>_xlfn.BINOM.INV(BinomTrials,_xlfn.GAMMA.INV(Table3[[#This Row],[RV gamma]],GammaShape1,GammaRate1)/BinomTrials,Table3[[#This Row],[RV binom]])</f>
        <v>0</v>
      </c>
      <c r="K6962" s="1">
        <f>Table3[[#This Row],[Risk 1 Simulated occurences]]*_xlfn.LOGNORM.INV(Table3[[#This Row],[RV lognorm]],(LN(ImpLow1)+LN(ImpUp1))/2,(LN(ImpUp1)-LN(ImpLow1))/3.29)</f>
        <v>0</v>
      </c>
      <c r="L6962">
        <f>_xlfn.BINOM.INV(BinomTrials,_xlfn.GAMMA.INV(Table3[[#This Row],[RV gamma]],GammaShape2,GammaRate2)/BinomTrials,Table3[[#This Row],[RV binom]])</f>
        <v>0</v>
      </c>
      <c r="M6962" s="1">
        <f>Table3[[#This Row],[Risk 2 simulated occurences]]*_xlfn.LOGNORM.INV(Table3[[#This Row],[RV lognorm]],(LN(ImpLow2)+LN(ImpUp2))/2,(LN(ImpUp2)-LN(ImpLow2))/3.29)</f>
        <v>0</v>
      </c>
    </row>
    <row r="6963" spans="7:13">
      <c r="G6963">
        <v>0.11321455012690954</v>
      </c>
      <c r="H6963">
        <v>0.54680699228626073</v>
      </c>
      <c r="I6963">
        <v>0.98039943444561184</v>
      </c>
      <c r="J6963">
        <f>_xlfn.BINOM.INV(BinomTrials,_xlfn.GAMMA.INV(Table3[[#This Row],[RV gamma]],GammaShape1,GammaRate1)/BinomTrials,Table3[[#This Row],[RV binom]])</f>
        <v>0</v>
      </c>
      <c r="K6963" s="1">
        <f>Table3[[#This Row],[Risk 1 Simulated occurences]]*_xlfn.LOGNORM.INV(Table3[[#This Row],[RV lognorm]],(LN(ImpLow1)+LN(ImpUp1))/2,(LN(ImpUp1)-LN(ImpLow1))/3.29)</f>
        <v>0</v>
      </c>
      <c r="L6963">
        <f>_xlfn.BINOM.INV(BinomTrials,_xlfn.GAMMA.INV(Table3[[#This Row],[RV gamma]],GammaShape2,GammaRate2)/BinomTrials,Table3[[#This Row],[RV binom]])</f>
        <v>0</v>
      </c>
      <c r="M6963" s="1">
        <f>Table3[[#This Row],[Risk 2 simulated occurences]]*_xlfn.LOGNORM.INV(Table3[[#This Row],[RV lognorm]],(LN(ImpLow2)+LN(ImpUp2))/2,(LN(ImpUp2)-LN(ImpLow2))/3.29)</f>
        <v>0</v>
      </c>
    </row>
    <row r="6964" spans="7:13">
      <c r="G6964">
        <v>0.7969439829685464</v>
      </c>
      <c r="H6964">
        <v>0.18511935518361597</v>
      </c>
      <c r="I6964">
        <v>0.57329472739868548</v>
      </c>
      <c r="J6964">
        <f>_xlfn.BINOM.INV(BinomTrials,_xlfn.GAMMA.INV(Table3[[#This Row],[RV gamma]],GammaShape1,GammaRate1)/BinomTrials,Table3[[#This Row],[RV binom]])</f>
        <v>0</v>
      </c>
      <c r="K6964" s="1">
        <f>Table3[[#This Row],[Risk 1 Simulated occurences]]*_xlfn.LOGNORM.INV(Table3[[#This Row],[RV lognorm]],(LN(ImpLow1)+LN(ImpUp1))/2,(LN(ImpUp1)-LN(ImpLow1))/3.29)</f>
        <v>0</v>
      </c>
      <c r="L6964">
        <f>_xlfn.BINOM.INV(BinomTrials,_xlfn.GAMMA.INV(Table3[[#This Row],[RV gamma]],GammaShape2,GammaRate2)/BinomTrials,Table3[[#This Row],[RV binom]])</f>
        <v>0</v>
      </c>
      <c r="M6964" s="1">
        <f>Table3[[#This Row],[Risk 2 simulated occurences]]*_xlfn.LOGNORM.INV(Table3[[#This Row],[RV lognorm]],(LN(ImpLow2)+LN(ImpUp2))/2,(LN(ImpUp2)-LN(ImpLow2))/3.29)</f>
        <v>0</v>
      </c>
    </row>
    <row r="6965" spans="7:13">
      <c r="G6965">
        <v>0.23752175236005418</v>
      </c>
      <c r="H6965">
        <v>0.30100257103378075</v>
      </c>
      <c r="I6965">
        <v>0.36448338970750727</v>
      </c>
      <c r="J6965">
        <f>_xlfn.BINOM.INV(BinomTrials,_xlfn.GAMMA.INV(Table3[[#This Row],[RV gamma]],GammaShape1,GammaRate1)/BinomTrials,Table3[[#This Row],[RV binom]])</f>
        <v>0</v>
      </c>
      <c r="K6965" s="1">
        <f>Table3[[#This Row],[Risk 1 Simulated occurences]]*_xlfn.LOGNORM.INV(Table3[[#This Row],[RV lognorm]],(LN(ImpLow1)+LN(ImpUp1))/2,(LN(ImpUp1)-LN(ImpLow1))/3.29)</f>
        <v>0</v>
      </c>
      <c r="L6965">
        <f>_xlfn.BINOM.INV(BinomTrials,_xlfn.GAMMA.INV(Table3[[#This Row],[RV gamma]],GammaShape2,GammaRate2)/BinomTrials,Table3[[#This Row],[RV binom]])</f>
        <v>0</v>
      </c>
      <c r="M6965" s="1">
        <f>Table3[[#This Row],[Risk 2 simulated occurences]]*_xlfn.LOGNORM.INV(Table3[[#This Row],[RV lognorm]],(LN(ImpLow2)+LN(ImpUp2))/2,(LN(ImpUp2)-LN(ImpLow2))/3.29)</f>
        <v>0</v>
      </c>
    </row>
    <row r="6966" spans="7:13">
      <c r="G6966">
        <v>2.8091915430543905E-2</v>
      </c>
      <c r="H6966">
        <v>0.9502113647527114</v>
      </c>
      <c r="I6966">
        <v>0.872330814074879</v>
      </c>
      <c r="J6966">
        <f>_xlfn.BINOM.INV(BinomTrials,_xlfn.GAMMA.INV(Table3[[#This Row],[RV gamma]],GammaShape1,GammaRate1)/BinomTrials,Table3[[#This Row],[RV binom]])</f>
        <v>1</v>
      </c>
      <c r="K6966" s="1">
        <f>Table3[[#This Row],[Risk 1 Simulated occurences]]*_xlfn.LOGNORM.INV(Table3[[#This Row],[RV lognorm]],(LN(ImpLow1)+LN(ImpUp1))/2,(LN(ImpUp1)-LN(ImpLow1))/3.29)</f>
        <v>70103.241389268253</v>
      </c>
      <c r="L6966">
        <f>_xlfn.BINOM.INV(BinomTrials,_xlfn.GAMMA.INV(Table3[[#This Row],[RV gamma]],GammaShape2,GammaRate2)/BinomTrials,Table3[[#This Row],[RV binom]])</f>
        <v>1</v>
      </c>
      <c r="M6966" s="1">
        <f>Table3[[#This Row],[Risk 2 simulated occurences]]*_xlfn.LOGNORM.INV(Table3[[#This Row],[RV lognorm]],(LN(ImpLow2)+LN(ImpUp2))/2,(LN(ImpUp2)-LN(ImpLow2))/3.29)</f>
        <v>7010324.1389268413</v>
      </c>
    </row>
    <row r="6967" spans="7:13">
      <c r="G6967">
        <v>0.14082264115140897</v>
      </c>
      <c r="H6967">
        <v>0.20240739882104444</v>
      </c>
      <c r="I6967">
        <v>0.26399215649067992</v>
      </c>
      <c r="J6967">
        <f>_xlfn.BINOM.INV(BinomTrials,_xlfn.GAMMA.INV(Table3[[#This Row],[RV gamma]],GammaShape1,GammaRate1)/BinomTrials,Table3[[#This Row],[RV binom]])</f>
        <v>0</v>
      </c>
      <c r="K6967" s="1">
        <f>Table3[[#This Row],[Risk 1 Simulated occurences]]*_xlfn.LOGNORM.INV(Table3[[#This Row],[RV lognorm]],(LN(ImpLow1)+LN(ImpUp1))/2,(LN(ImpUp1)-LN(ImpLow1))/3.29)</f>
        <v>0</v>
      </c>
      <c r="L6967">
        <f>_xlfn.BINOM.INV(BinomTrials,_xlfn.GAMMA.INV(Table3[[#This Row],[RV gamma]],GammaShape2,GammaRate2)/BinomTrials,Table3[[#This Row],[RV binom]])</f>
        <v>0</v>
      </c>
      <c r="M6967" s="1">
        <f>Table3[[#This Row],[Risk 2 simulated occurences]]*_xlfn.LOGNORM.INV(Table3[[#This Row],[RV lognorm]],(LN(ImpLow2)+LN(ImpUp2))/2,(LN(ImpUp2)-LN(ImpLow2))/3.29)</f>
        <v>0</v>
      </c>
    </row>
    <row r="6968" spans="7:13">
      <c r="G6968">
        <v>0.80612983173044861</v>
      </c>
      <c r="H6968">
        <v>0.86115198529379067</v>
      </c>
      <c r="I6968">
        <v>0.91617413885713284</v>
      </c>
      <c r="J6968">
        <f>_xlfn.BINOM.INV(BinomTrials,_xlfn.GAMMA.INV(Table3[[#This Row],[RV gamma]],GammaShape1,GammaRate1)/BinomTrials,Table3[[#This Row],[RV binom]])</f>
        <v>1</v>
      </c>
      <c r="K6968" s="1">
        <f>Table3[[#This Row],[Risk 1 Simulated occurences]]*_xlfn.LOGNORM.INV(Table3[[#This Row],[RV lognorm]],(LN(ImpLow1)+LN(ImpUp1))/2,(LN(ImpUp1)-LN(ImpLow1))/3.29)</f>
        <v>83059.373944170133</v>
      </c>
      <c r="L6968">
        <f>_xlfn.BINOM.INV(BinomTrials,_xlfn.GAMMA.INV(Table3[[#This Row],[RV gamma]],GammaShape2,GammaRate2)/BinomTrials,Table3[[#This Row],[RV binom]])</f>
        <v>1</v>
      </c>
      <c r="M6968" s="1">
        <f>Table3[[#This Row],[Risk 2 simulated occurences]]*_xlfn.LOGNORM.INV(Table3[[#This Row],[RV lognorm]],(LN(ImpLow2)+LN(ImpUp2))/2,(LN(ImpUp2)-LN(ImpLow2))/3.29)</f>
        <v>8305937.3944170177</v>
      </c>
    </row>
    <row r="6969" spans="7:13">
      <c r="G6969">
        <v>0.62408189364899036</v>
      </c>
      <c r="H6969">
        <v>0.38141683274014704</v>
      </c>
      <c r="I6969">
        <v>0.13875177183130372</v>
      </c>
      <c r="J6969">
        <f>_xlfn.BINOM.INV(BinomTrials,_xlfn.GAMMA.INV(Table3[[#This Row],[RV gamma]],GammaShape1,GammaRate1)/BinomTrials,Table3[[#This Row],[RV binom]])</f>
        <v>0</v>
      </c>
      <c r="K6969" s="1">
        <f>Table3[[#This Row],[Risk 1 Simulated occurences]]*_xlfn.LOGNORM.INV(Table3[[#This Row],[RV lognorm]],(LN(ImpLow1)+LN(ImpUp1))/2,(LN(ImpUp1)-LN(ImpLow1))/3.29)</f>
        <v>0</v>
      </c>
      <c r="L6969">
        <f>_xlfn.BINOM.INV(BinomTrials,_xlfn.GAMMA.INV(Table3[[#This Row],[RV gamma]],GammaShape2,GammaRate2)/BinomTrials,Table3[[#This Row],[RV binom]])</f>
        <v>0</v>
      </c>
      <c r="M6969" s="1">
        <f>Table3[[#This Row],[Risk 2 simulated occurences]]*_xlfn.LOGNORM.INV(Table3[[#This Row],[RV lognorm]],(LN(ImpLow2)+LN(ImpUp2))/2,(LN(ImpUp2)-LN(ImpLow2))/3.29)</f>
        <v>0</v>
      </c>
    </row>
    <row r="6970" spans="7:13">
      <c r="G6970">
        <v>0.94438655858132359</v>
      </c>
      <c r="H6970">
        <v>0.47270786365154566</v>
      </c>
      <c r="I6970">
        <v>1.0291687217676866E-3</v>
      </c>
      <c r="J6970">
        <f>_xlfn.BINOM.INV(BinomTrials,_xlfn.GAMMA.INV(Table3[[#This Row],[RV gamma]],GammaShape1,GammaRate1)/BinomTrials,Table3[[#This Row],[RV binom]])</f>
        <v>0</v>
      </c>
      <c r="K6970" s="1">
        <f>Table3[[#This Row],[Risk 1 Simulated occurences]]*_xlfn.LOGNORM.INV(Table3[[#This Row],[RV lognorm]],(LN(ImpLow1)+LN(ImpUp1))/2,(LN(ImpUp1)-LN(ImpLow1))/3.29)</f>
        <v>0</v>
      </c>
      <c r="L6970">
        <f>_xlfn.BINOM.INV(BinomTrials,_xlfn.GAMMA.INV(Table3[[#This Row],[RV gamma]],GammaShape2,GammaRate2)/BinomTrials,Table3[[#This Row],[RV binom]])</f>
        <v>0</v>
      </c>
      <c r="M6970" s="1">
        <f>Table3[[#This Row],[Risk 2 simulated occurences]]*_xlfn.LOGNORM.INV(Table3[[#This Row],[RV lognorm]],(LN(ImpLow2)+LN(ImpUp2))/2,(LN(ImpUp2)-LN(ImpLow2))/3.29)</f>
        <v>0</v>
      </c>
    </row>
    <row r="6971" spans="7:13">
      <c r="G6971">
        <v>0.30489007630613169</v>
      </c>
      <c r="H6971">
        <v>0.80106439152782061</v>
      </c>
      <c r="I6971">
        <v>0.29723870674950942</v>
      </c>
      <c r="J6971">
        <f>_xlfn.BINOM.INV(BinomTrials,_xlfn.GAMMA.INV(Table3[[#This Row],[RV gamma]],GammaShape1,GammaRate1)/BinomTrials,Table3[[#This Row],[RV binom]])</f>
        <v>1</v>
      </c>
      <c r="K6971" s="1">
        <f>Table3[[#This Row],[Risk 1 Simulated occurences]]*_xlfn.LOGNORM.INV(Table3[[#This Row],[RV lognorm]],(LN(ImpLow1)+LN(ImpUp1))/2,(LN(ImpUp1)-LN(ImpLow1))/3.29)</f>
        <v>21786.565404646226</v>
      </c>
      <c r="L6971">
        <f>_xlfn.BINOM.INV(BinomTrials,_xlfn.GAMMA.INV(Table3[[#This Row],[RV gamma]],GammaShape2,GammaRate2)/BinomTrials,Table3[[#This Row],[RV binom]])</f>
        <v>0</v>
      </c>
      <c r="M6971" s="1">
        <f>Table3[[#This Row],[Risk 2 simulated occurences]]*_xlfn.LOGNORM.INV(Table3[[#This Row],[RV lognorm]],(LN(ImpLow2)+LN(ImpUp2))/2,(LN(ImpUp2)-LN(ImpLow2))/3.29)</f>
        <v>0</v>
      </c>
    </row>
    <row r="6972" spans="7:13">
      <c r="G6972">
        <v>0.28751247715554779</v>
      </c>
      <c r="H6972">
        <v>0.48922840808016638</v>
      </c>
      <c r="I6972">
        <v>0.69094433900478502</v>
      </c>
      <c r="J6972">
        <f>_xlfn.BINOM.INV(BinomTrials,_xlfn.GAMMA.INV(Table3[[#This Row],[RV gamma]],GammaShape1,GammaRate1)/BinomTrials,Table3[[#This Row],[RV binom]])</f>
        <v>0</v>
      </c>
      <c r="K6972" s="1">
        <f>Table3[[#This Row],[Risk 1 Simulated occurences]]*_xlfn.LOGNORM.INV(Table3[[#This Row],[RV lognorm]],(LN(ImpLow1)+LN(ImpUp1))/2,(LN(ImpUp1)-LN(ImpLow1))/3.29)</f>
        <v>0</v>
      </c>
      <c r="L6972">
        <f>_xlfn.BINOM.INV(BinomTrials,_xlfn.GAMMA.INV(Table3[[#This Row],[RV gamma]],GammaShape2,GammaRate2)/BinomTrials,Table3[[#This Row],[RV binom]])</f>
        <v>0</v>
      </c>
      <c r="M6972" s="1">
        <f>Table3[[#This Row],[Risk 2 simulated occurences]]*_xlfn.LOGNORM.INV(Table3[[#This Row],[RV lognorm]],(LN(ImpLow2)+LN(ImpUp2))/2,(LN(ImpUp2)-LN(ImpLow2))/3.29)</f>
        <v>0</v>
      </c>
    </row>
    <row r="6973" spans="7:13">
      <c r="G6973">
        <v>0.22220355329206379</v>
      </c>
      <c r="H6973">
        <v>0.46185460335661405</v>
      </c>
      <c r="I6973">
        <v>0.70150565342116433</v>
      </c>
      <c r="J6973">
        <f>_xlfn.BINOM.INV(BinomTrials,_xlfn.GAMMA.INV(Table3[[#This Row],[RV gamma]],GammaShape1,GammaRate1)/BinomTrials,Table3[[#This Row],[RV binom]])</f>
        <v>0</v>
      </c>
      <c r="K6973" s="1">
        <f>Table3[[#This Row],[Risk 1 Simulated occurences]]*_xlfn.LOGNORM.INV(Table3[[#This Row],[RV lognorm]],(LN(ImpLow1)+LN(ImpUp1))/2,(LN(ImpUp1)-LN(ImpLow1))/3.29)</f>
        <v>0</v>
      </c>
      <c r="L6973">
        <f>_xlfn.BINOM.INV(BinomTrials,_xlfn.GAMMA.INV(Table3[[#This Row],[RV gamma]],GammaShape2,GammaRate2)/BinomTrials,Table3[[#This Row],[RV binom]])</f>
        <v>0</v>
      </c>
      <c r="M6973" s="1">
        <f>Table3[[#This Row],[Risk 2 simulated occurences]]*_xlfn.LOGNORM.INV(Table3[[#This Row],[RV lognorm]],(LN(ImpLow2)+LN(ImpUp2))/2,(LN(ImpUp2)-LN(ImpLow2))/3.29)</f>
        <v>0</v>
      </c>
    </row>
    <row r="6974" spans="7:13">
      <c r="G6974">
        <v>0.57512017971608798</v>
      </c>
      <c r="H6974">
        <v>0.39031861461248185</v>
      </c>
      <c r="I6974">
        <v>0.20551704950887573</v>
      </c>
      <c r="J6974">
        <f>_xlfn.BINOM.INV(BinomTrials,_xlfn.GAMMA.INV(Table3[[#This Row],[RV gamma]],GammaShape1,GammaRate1)/BinomTrials,Table3[[#This Row],[RV binom]])</f>
        <v>0</v>
      </c>
      <c r="K6974" s="1">
        <f>Table3[[#This Row],[Risk 1 Simulated occurences]]*_xlfn.LOGNORM.INV(Table3[[#This Row],[RV lognorm]],(LN(ImpLow1)+LN(ImpUp1))/2,(LN(ImpUp1)-LN(ImpLow1))/3.29)</f>
        <v>0</v>
      </c>
      <c r="L6974">
        <f>_xlfn.BINOM.INV(BinomTrials,_xlfn.GAMMA.INV(Table3[[#This Row],[RV gamma]],GammaShape2,GammaRate2)/BinomTrials,Table3[[#This Row],[RV binom]])</f>
        <v>0</v>
      </c>
      <c r="M6974" s="1">
        <f>Table3[[#This Row],[Risk 2 simulated occurences]]*_xlfn.LOGNORM.INV(Table3[[#This Row],[RV lognorm]],(LN(ImpLow2)+LN(ImpUp2))/2,(LN(ImpUp2)-LN(ImpLow2))/3.29)</f>
        <v>0</v>
      </c>
    </row>
    <row r="6975" spans="7:13">
      <c r="G6975">
        <v>4.4860488290367873E-2</v>
      </c>
      <c r="H6975">
        <v>8.4955791982335868E-2</v>
      </c>
      <c r="I6975">
        <v>0.12505109567430386</v>
      </c>
      <c r="J6975">
        <f>_xlfn.BINOM.INV(BinomTrials,_xlfn.GAMMA.INV(Table3[[#This Row],[RV gamma]],GammaShape1,GammaRate1)/BinomTrials,Table3[[#This Row],[RV binom]])</f>
        <v>0</v>
      </c>
      <c r="K6975" s="1">
        <f>Table3[[#This Row],[Risk 1 Simulated occurences]]*_xlfn.LOGNORM.INV(Table3[[#This Row],[RV lognorm]],(LN(ImpLow1)+LN(ImpUp1))/2,(LN(ImpUp1)-LN(ImpLow1))/3.29)</f>
        <v>0</v>
      </c>
      <c r="L6975">
        <f>_xlfn.BINOM.INV(BinomTrials,_xlfn.GAMMA.INV(Table3[[#This Row],[RV gamma]],GammaShape2,GammaRate2)/BinomTrials,Table3[[#This Row],[RV binom]])</f>
        <v>0</v>
      </c>
      <c r="M6975" s="1">
        <f>Table3[[#This Row],[Risk 2 simulated occurences]]*_xlfn.LOGNORM.INV(Table3[[#This Row],[RV lognorm]],(LN(ImpLow2)+LN(ImpUp2))/2,(LN(ImpUp2)-LN(ImpLow2))/3.29)</f>
        <v>0</v>
      </c>
    </row>
    <row r="6976" spans="7:13">
      <c r="G6976">
        <v>0.9702266962128816</v>
      </c>
      <c r="H6976">
        <v>0.85199584711901655</v>
      </c>
      <c r="I6976">
        <v>0.73376499802515138</v>
      </c>
      <c r="J6976">
        <f>_xlfn.BINOM.INV(BinomTrials,_xlfn.GAMMA.INV(Table3[[#This Row],[RV gamma]],GammaShape1,GammaRate1)/BinomTrials,Table3[[#This Row],[RV binom]])</f>
        <v>2</v>
      </c>
      <c r="K6976" s="1">
        <f>Table3[[#This Row],[Risk 1 Simulated occurences]]*_xlfn.LOGNORM.INV(Table3[[#This Row],[RV lognorm]],(LN(ImpLow1)+LN(ImpUp1))/2,(LN(ImpUp1)-LN(ImpLow1))/3.29)</f>
        <v>97896.820494435713</v>
      </c>
      <c r="L6976">
        <f>_xlfn.BINOM.INV(BinomTrials,_xlfn.GAMMA.INV(Table3[[#This Row],[RV gamma]],GammaShape2,GammaRate2)/BinomTrials,Table3[[#This Row],[RV binom]])</f>
        <v>1</v>
      </c>
      <c r="M6976" s="1">
        <f>Table3[[#This Row],[Risk 2 simulated occurences]]*_xlfn.LOGNORM.INV(Table3[[#This Row],[RV lognorm]],(LN(ImpLow2)+LN(ImpUp2))/2,(LN(ImpUp2)-LN(ImpLow2))/3.29)</f>
        <v>4894841.0247217873</v>
      </c>
    </row>
    <row r="6977" spans="7:13">
      <c r="G6977">
        <v>0.60008324990052886</v>
      </c>
      <c r="H6977">
        <v>0.49420252931034309</v>
      </c>
      <c r="I6977">
        <v>0.38832180872015737</v>
      </c>
      <c r="J6977">
        <f>_xlfn.BINOM.INV(BinomTrials,_xlfn.GAMMA.INV(Table3[[#This Row],[RV gamma]],GammaShape1,GammaRate1)/BinomTrials,Table3[[#This Row],[RV binom]])</f>
        <v>0</v>
      </c>
      <c r="K6977" s="1">
        <f>Table3[[#This Row],[Risk 1 Simulated occurences]]*_xlfn.LOGNORM.INV(Table3[[#This Row],[RV lognorm]],(LN(ImpLow1)+LN(ImpUp1))/2,(LN(ImpUp1)-LN(ImpLow1))/3.29)</f>
        <v>0</v>
      </c>
      <c r="L6977">
        <f>_xlfn.BINOM.INV(BinomTrials,_xlfn.GAMMA.INV(Table3[[#This Row],[RV gamma]],GammaShape2,GammaRate2)/BinomTrials,Table3[[#This Row],[RV binom]])</f>
        <v>0</v>
      </c>
      <c r="M6977" s="1">
        <f>Table3[[#This Row],[Risk 2 simulated occurences]]*_xlfn.LOGNORM.INV(Table3[[#This Row],[RV lognorm]],(LN(ImpLow2)+LN(ImpUp2))/2,(LN(ImpUp2)-LN(ImpLow2))/3.29)</f>
        <v>0</v>
      </c>
    </row>
    <row r="6978" spans="7:13">
      <c r="G6978">
        <v>0.59918107818774002</v>
      </c>
      <c r="H6978">
        <v>6.1910118936519196E-2</v>
      </c>
      <c r="I6978">
        <v>0.5246391596852984</v>
      </c>
      <c r="J6978">
        <f>_xlfn.BINOM.INV(BinomTrials,_xlfn.GAMMA.INV(Table3[[#This Row],[RV gamma]],GammaShape1,GammaRate1)/BinomTrials,Table3[[#This Row],[RV binom]])</f>
        <v>0</v>
      </c>
      <c r="K6978" s="1">
        <f>Table3[[#This Row],[Risk 1 Simulated occurences]]*_xlfn.LOGNORM.INV(Table3[[#This Row],[RV lognorm]],(LN(ImpLow1)+LN(ImpUp1))/2,(LN(ImpUp1)-LN(ImpLow1))/3.29)</f>
        <v>0</v>
      </c>
      <c r="L6978">
        <f>_xlfn.BINOM.INV(BinomTrials,_xlfn.GAMMA.INV(Table3[[#This Row],[RV gamma]],GammaShape2,GammaRate2)/BinomTrials,Table3[[#This Row],[RV binom]])</f>
        <v>0</v>
      </c>
      <c r="M6978" s="1">
        <f>Table3[[#This Row],[Risk 2 simulated occurences]]*_xlfn.LOGNORM.INV(Table3[[#This Row],[RV lognorm]],(LN(ImpLow2)+LN(ImpUp2))/2,(LN(ImpUp2)-LN(ImpLow2))/3.29)</f>
        <v>0</v>
      </c>
    </row>
    <row r="6979" spans="7:13">
      <c r="G6979">
        <v>0.43638110134582087</v>
      </c>
      <c r="H6979">
        <v>0.52336896607809191</v>
      </c>
      <c r="I6979">
        <v>0.61035683081036285</v>
      </c>
      <c r="J6979">
        <f>_xlfn.BINOM.INV(BinomTrials,_xlfn.GAMMA.INV(Table3[[#This Row],[RV gamma]],GammaShape1,GammaRate1)/BinomTrials,Table3[[#This Row],[RV binom]])</f>
        <v>0</v>
      </c>
      <c r="K6979" s="1">
        <f>Table3[[#This Row],[Risk 1 Simulated occurences]]*_xlfn.LOGNORM.INV(Table3[[#This Row],[RV lognorm]],(LN(ImpLow1)+LN(ImpUp1))/2,(LN(ImpUp1)-LN(ImpLow1))/3.29)</f>
        <v>0</v>
      </c>
      <c r="L6979">
        <f>_xlfn.BINOM.INV(BinomTrials,_xlfn.GAMMA.INV(Table3[[#This Row],[RV gamma]],GammaShape2,GammaRate2)/BinomTrials,Table3[[#This Row],[RV binom]])</f>
        <v>0</v>
      </c>
      <c r="M6979" s="1">
        <f>Table3[[#This Row],[Risk 2 simulated occurences]]*_xlfn.LOGNORM.INV(Table3[[#This Row],[RV lognorm]],(LN(ImpLow2)+LN(ImpUp2))/2,(LN(ImpUp2)-LN(ImpLow2))/3.29)</f>
        <v>0</v>
      </c>
    </row>
    <row r="6980" spans="7:13">
      <c r="G6980">
        <v>0.25717031921128292</v>
      </c>
      <c r="H6980">
        <v>0.26221287448993552</v>
      </c>
      <c r="I6980">
        <v>0.26725542976858813</v>
      </c>
      <c r="J6980">
        <f>_xlfn.BINOM.INV(BinomTrials,_xlfn.GAMMA.INV(Table3[[#This Row],[RV gamma]],GammaShape1,GammaRate1)/BinomTrials,Table3[[#This Row],[RV binom]])</f>
        <v>0</v>
      </c>
      <c r="K6980" s="1">
        <f>Table3[[#This Row],[Risk 1 Simulated occurences]]*_xlfn.LOGNORM.INV(Table3[[#This Row],[RV lognorm]],(LN(ImpLow1)+LN(ImpUp1))/2,(LN(ImpUp1)-LN(ImpLow1))/3.29)</f>
        <v>0</v>
      </c>
      <c r="L6980">
        <f>_xlfn.BINOM.INV(BinomTrials,_xlfn.GAMMA.INV(Table3[[#This Row],[RV gamma]],GammaShape2,GammaRate2)/BinomTrials,Table3[[#This Row],[RV binom]])</f>
        <v>0</v>
      </c>
      <c r="M6980" s="1">
        <f>Table3[[#This Row],[Risk 2 simulated occurences]]*_xlfn.LOGNORM.INV(Table3[[#This Row],[RV lognorm]],(LN(ImpLow2)+LN(ImpUp2))/2,(LN(ImpUp2)-LN(ImpLow2))/3.29)</f>
        <v>0</v>
      </c>
    </row>
    <row r="6981" spans="7:13">
      <c r="G6981">
        <v>0.2615549840319692</v>
      </c>
      <c r="H6981">
        <v>1.1781552346321545E-2</v>
      </c>
      <c r="I6981">
        <v>0.76200812066067392</v>
      </c>
      <c r="J6981">
        <f>_xlfn.BINOM.INV(BinomTrials,_xlfn.GAMMA.INV(Table3[[#This Row],[RV gamma]],GammaShape1,GammaRate1)/BinomTrials,Table3[[#This Row],[RV binom]])</f>
        <v>0</v>
      </c>
      <c r="K6981" s="1">
        <f>Table3[[#This Row],[Risk 1 Simulated occurences]]*_xlfn.LOGNORM.INV(Table3[[#This Row],[RV lognorm]],(LN(ImpLow1)+LN(ImpUp1))/2,(LN(ImpUp1)-LN(ImpLow1))/3.29)</f>
        <v>0</v>
      </c>
      <c r="L6981">
        <f>_xlfn.BINOM.INV(BinomTrials,_xlfn.GAMMA.INV(Table3[[#This Row],[RV gamma]],GammaShape2,GammaRate2)/BinomTrials,Table3[[#This Row],[RV binom]])</f>
        <v>0</v>
      </c>
      <c r="M6981" s="1">
        <f>Table3[[#This Row],[Risk 2 simulated occurences]]*_xlfn.LOGNORM.INV(Table3[[#This Row],[RV lognorm]],(LN(ImpLow2)+LN(ImpUp2))/2,(LN(ImpUp2)-LN(ImpLow2))/3.29)</f>
        <v>0</v>
      </c>
    </row>
    <row r="6982" spans="7:13">
      <c r="G6982">
        <v>0.95461662530648361</v>
      </c>
      <c r="H6982">
        <v>1.2550284626218622E-2</v>
      </c>
      <c r="I6982">
        <v>7.04839439459536E-2</v>
      </c>
      <c r="J6982">
        <f>_xlfn.BINOM.INV(BinomTrials,_xlfn.GAMMA.INV(Table3[[#This Row],[RV gamma]],GammaShape1,GammaRate1)/BinomTrials,Table3[[#This Row],[RV binom]])</f>
        <v>0</v>
      </c>
      <c r="K6982" s="1">
        <f>Table3[[#This Row],[Risk 1 Simulated occurences]]*_xlfn.LOGNORM.INV(Table3[[#This Row],[RV lognorm]],(LN(ImpLow1)+LN(ImpUp1))/2,(LN(ImpUp1)-LN(ImpLow1))/3.29)</f>
        <v>0</v>
      </c>
      <c r="L6982">
        <f>_xlfn.BINOM.INV(BinomTrials,_xlfn.GAMMA.INV(Table3[[#This Row],[RV gamma]],GammaShape2,GammaRate2)/BinomTrials,Table3[[#This Row],[RV binom]])</f>
        <v>0</v>
      </c>
      <c r="M6982" s="1">
        <f>Table3[[#This Row],[Risk 2 simulated occurences]]*_xlfn.LOGNORM.INV(Table3[[#This Row],[RV lognorm]],(LN(ImpLow2)+LN(ImpUp2))/2,(LN(ImpUp2)-LN(ImpLow2))/3.29)</f>
        <v>0</v>
      </c>
    </row>
    <row r="6983" spans="7:13">
      <c r="G6983">
        <v>0.24162152607069423</v>
      </c>
      <c r="H6983">
        <v>0.93263371285639407</v>
      </c>
      <c r="I6983">
        <v>0.62364589964209394</v>
      </c>
      <c r="J6983">
        <f>_xlfn.BINOM.INV(BinomTrials,_xlfn.GAMMA.INV(Table3[[#This Row],[RV gamma]],GammaShape1,GammaRate1)/BinomTrials,Table3[[#This Row],[RV binom]])</f>
        <v>2</v>
      </c>
      <c r="K6983" s="1">
        <f>Table3[[#This Row],[Risk 1 Simulated occurences]]*_xlfn.LOGNORM.INV(Table3[[#This Row],[RV lognorm]],(LN(ImpLow1)+LN(ImpUp1))/2,(LN(ImpUp1)-LN(ImpLow1))/3.29)</f>
        <v>78848.979211885031</v>
      </c>
      <c r="L6983">
        <f>_xlfn.BINOM.INV(BinomTrials,_xlfn.GAMMA.INV(Table3[[#This Row],[RV gamma]],GammaShape2,GammaRate2)/BinomTrials,Table3[[#This Row],[RV binom]])</f>
        <v>1</v>
      </c>
      <c r="M6983" s="1">
        <f>Table3[[#This Row],[Risk 2 simulated occurences]]*_xlfn.LOGNORM.INV(Table3[[#This Row],[RV lognorm]],(LN(ImpLow2)+LN(ImpUp2))/2,(LN(ImpUp2)-LN(ImpLow2))/3.29)</f>
        <v>3942448.9605942531</v>
      </c>
    </row>
    <row r="6984" spans="7:13">
      <c r="G6984">
        <v>0.93298867015772902</v>
      </c>
      <c r="H6984">
        <v>0.77481197741572372</v>
      </c>
      <c r="I6984">
        <v>0.61663528467371842</v>
      </c>
      <c r="J6984">
        <f>_xlfn.BINOM.INV(BinomTrials,_xlfn.GAMMA.INV(Table3[[#This Row],[RV gamma]],GammaShape1,GammaRate1)/BinomTrials,Table3[[#This Row],[RV binom]])</f>
        <v>1</v>
      </c>
      <c r="K6984" s="1">
        <f>Table3[[#This Row],[Risk 1 Simulated occurences]]*_xlfn.LOGNORM.INV(Table3[[#This Row],[RV lognorm]],(LN(ImpLow1)+LN(ImpUp1))/2,(LN(ImpUp1)-LN(ImpLow1))/3.29)</f>
        <v>38919.646429494169</v>
      </c>
      <c r="L6984">
        <f>_xlfn.BINOM.INV(BinomTrials,_xlfn.GAMMA.INV(Table3[[#This Row],[RV gamma]],GammaShape2,GammaRate2)/BinomTrials,Table3[[#This Row],[RV binom]])</f>
        <v>0</v>
      </c>
      <c r="M6984" s="1">
        <f>Table3[[#This Row],[Risk 2 simulated occurences]]*_xlfn.LOGNORM.INV(Table3[[#This Row],[RV lognorm]],(LN(ImpLow2)+LN(ImpUp2))/2,(LN(ImpUp2)-LN(ImpLow2))/3.29)</f>
        <v>0</v>
      </c>
    </row>
    <row r="6985" spans="7:13">
      <c r="G6985">
        <v>0.74057934095178701</v>
      </c>
      <c r="H6985">
        <v>0.26490442606848869</v>
      </c>
      <c r="I6985">
        <v>0.78922951118519036</v>
      </c>
      <c r="J6985">
        <f>_xlfn.BINOM.INV(BinomTrials,_xlfn.GAMMA.INV(Table3[[#This Row],[RV gamma]],GammaShape1,GammaRate1)/BinomTrials,Table3[[#This Row],[RV binom]])</f>
        <v>0</v>
      </c>
      <c r="K6985" s="1">
        <f>Table3[[#This Row],[Risk 1 Simulated occurences]]*_xlfn.LOGNORM.INV(Table3[[#This Row],[RV lognorm]],(LN(ImpLow1)+LN(ImpUp1))/2,(LN(ImpUp1)-LN(ImpLow1))/3.29)</f>
        <v>0</v>
      </c>
      <c r="L6985">
        <f>_xlfn.BINOM.INV(BinomTrials,_xlfn.GAMMA.INV(Table3[[#This Row],[RV gamma]],GammaShape2,GammaRate2)/BinomTrials,Table3[[#This Row],[RV binom]])</f>
        <v>0</v>
      </c>
      <c r="M6985" s="1">
        <f>Table3[[#This Row],[Risk 2 simulated occurences]]*_xlfn.LOGNORM.INV(Table3[[#This Row],[RV lognorm]],(LN(ImpLow2)+LN(ImpUp2))/2,(LN(ImpUp2)-LN(ImpLow2))/3.29)</f>
        <v>0</v>
      </c>
    </row>
    <row r="6986" spans="7:13">
      <c r="G6986">
        <v>0.91698337668412522</v>
      </c>
      <c r="H6986">
        <v>0.24868893308969631</v>
      </c>
      <c r="I6986">
        <v>0.5803944894952674</v>
      </c>
      <c r="J6986">
        <f>_xlfn.BINOM.INV(BinomTrials,_xlfn.GAMMA.INV(Table3[[#This Row],[RV gamma]],GammaShape1,GammaRate1)/BinomTrials,Table3[[#This Row],[RV binom]])</f>
        <v>0</v>
      </c>
      <c r="K6986" s="1">
        <f>Table3[[#This Row],[Risk 1 Simulated occurences]]*_xlfn.LOGNORM.INV(Table3[[#This Row],[RV lognorm]],(LN(ImpLow1)+LN(ImpUp1))/2,(LN(ImpUp1)-LN(ImpLow1))/3.29)</f>
        <v>0</v>
      </c>
      <c r="L6986">
        <f>_xlfn.BINOM.INV(BinomTrials,_xlfn.GAMMA.INV(Table3[[#This Row],[RV gamma]],GammaShape2,GammaRate2)/BinomTrials,Table3[[#This Row],[RV binom]])</f>
        <v>0</v>
      </c>
      <c r="M6986" s="1">
        <f>Table3[[#This Row],[Risk 2 simulated occurences]]*_xlfn.LOGNORM.INV(Table3[[#This Row],[RV lognorm]],(LN(ImpLow2)+LN(ImpUp2))/2,(LN(ImpUp2)-LN(ImpLow2))/3.29)</f>
        <v>0</v>
      </c>
    </row>
    <row r="6987" spans="7:13">
      <c r="G6987">
        <v>0.73961193009261594</v>
      </c>
      <c r="H6987">
        <v>0.71489843852580448</v>
      </c>
      <c r="I6987">
        <v>0.69018494695899302</v>
      </c>
      <c r="J6987">
        <f>_xlfn.BINOM.INV(BinomTrials,_xlfn.GAMMA.INV(Table3[[#This Row],[RV gamma]],GammaShape1,GammaRate1)/BinomTrials,Table3[[#This Row],[RV binom]])</f>
        <v>1</v>
      </c>
      <c r="K6987" s="1">
        <f>Table3[[#This Row],[Risk 1 Simulated occurences]]*_xlfn.LOGNORM.INV(Table3[[#This Row],[RV lognorm]],(LN(ImpLow1)+LN(ImpUp1))/2,(LN(ImpUp1)-LN(ImpLow1))/3.29)</f>
        <v>44758.317651953461</v>
      </c>
      <c r="L6987">
        <f>_xlfn.BINOM.INV(BinomTrials,_xlfn.GAMMA.INV(Table3[[#This Row],[RV gamma]],GammaShape2,GammaRate2)/BinomTrials,Table3[[#This Row],[RV binom]])</f>
        <v>0</v>
      </c>
      <c r="M6987" s="1">
        <f>Table3[[#This Row],[Risk 2 simulated occurences]]*_xlfn.LOGNORM.INV(Table3[[#This Row],[RV lognorm]],(LN(ImpLow2)+LN(ImpUp2))/2,(LN(ImpUp2)-LN(ImpLow2))/3.29)</f>
        <v>0</v>
      </c>
    </row>
    <row r="6988" spans="7:13">
      <c r="G6988">
        <v>0.65770906659667805</v>
      </c>
      <c r="H6988">
        <v>0.29805630319661286</v>
      </c>
      <c r="I6988">
        <v>0.93840353979654778</v>
      </c>
      <c r="J6988">
        <f>_xlfn.BINOM.INV(BinomTrials,_xlfn.GAMMA.INV(Table3[[#This Row],[RV gamma]],GammaShape1,GammaRate1)/BinomTrials,Table3[[#This Row],[RV binom]])</f>
        <v>0</v>
      </c>
      <c r="K6988" s="1">
        <f>Table3[[#This Row],[Risk 1 Simulated occurences]]*_xlfn.LOGNORM.INV(Table3[[#This Row],[RV lognorm]],(LN(ImpLow1)+LN(ImpUp1))/2,(LN(ImpUp1)-LN(ImpLow1))/3.29)</f>
        <v>0</v>
      </c>
      <c r="L6988">
        <f>_xlfn.BINOM.INV(BinomTrials,_xlfn.GAMMA.INV(Table3[[#This Row],[RV gamma]],GammaShape2,GammaRate2)/BinomTrials,Table3[[#This Row],[RV binom]])</f>
        <v>0</v>
      </c>
      <c r="M6988" s="1">
        <f>Table3[[#This Row],[Risk 2 simulated occurences]]*_xlfn.LOGNORM.INV(Table3[[#This Row],[RV lognorm]],(LN(ImpLow2)+LN(ImpUp2))/2,(LN(ImpUp2)-LN(ImpLow2))/3.29)</f>
        <v>0</v>
      </c>
    </row>
    <row r="6989" spans="7:13">
      <c r="G6989">
        <v>0.11628229036754104</v>
      </c>
      <c r="H6989">
        <v>0.43228782547278694</v>
      </c>
      <c r="I6989">
        <v>0.74829336057803286</v>
      </c>
      <c r="J6989">
        <f>_xlfn.BINOM.INV(BinomTrials,_xlfn.GAMMA.INV(Table3[[#This Row],[RV gamma]],GammaShape1,GammaRate1)/BinomTrials,Table3[[#This Row],[RV binom]])</f>
        <v>0</v>
      </c>
      <c r="K6989" s="1">
        <f>Table3[[#This Row],[Risk 1 Simulated occurences]]*_xlfn.LOGNORM.INV(Table3[[#This Row],[RV lognorm]],(LN(ImpLow1)+LN(ImpUp1))/2,(LN(ImpUp1)-LN(ImpLow1))/3.29)</f>
        <v>0</v>
      </c>
      <c r="L6989">
        <f>_xlfn.BINOM.INV(BinomTrials,_xlfn.GAMMA.INV(Table3[[#This Row],[RV gamma]],GammaShape2,GammaRate2)/BinomTrials,Table3[[#This Row],[RV binom]])</f>
        <v>0</v>
      </c>
      <c r="M6989" s="1">
        <f>Table3[[#This Row],[Risk 2 simulated occurences]]*_xlfn.LOGNORM.INV(Table3[[#This Row],[RV lognorm]],(LN(ImpLow2)+LN(ImpUp2))/2,(LN(ImpUp2)-LN(ImpLow2))/3.29)</f>
        <v>0</v>
      </c>
    </row>
    <row r="6990" spans="7:13">
      <c r="G6990">
        <v>0.35645420726223581</v>
      </c>
      <c r="H6990">
        <v>0.46148272113012279</v>
      </c>
      <c r="I6990">
        <v>0.56651123499800971</v>
      </c>
      <c r="J6990">
        <f>_xlfn.BINOM.INV(BinomTrials,_xlfn.GAMMA.INV(Table3[[#This Row],[RV gamma]],GammaShape1,GammaRate1)/BinomTrials,Table3[[#This Row],[RV binom]])</f>
        <v>0</v>
      </c>
      <c r="K6990" s="1">
        <f>Table3[[#This Row],[Risk 1 Simulated occurences]]*_xlfn.LOGNORM.INV(Table3[[#This Row],[RV lognorm]],(LN(ImpLow1)+LN(ImpUp1))/2,(LN(ImpUp1)-LN(ImpLow1))/3.29)</f>
        <v>0</v>
      </c>
      <c r="L6990">
        <f>_xlfn.BINOM.INV(BinomTrials,_xlfn.GAMMA.INV(Table3[[#This Row],[RV gamma]],GammaShape2,GammaRate2)/BinomTrials,Table3[[#This Row],[RV binom]])</f>
        <v>0</v>
      </c>
      <c r="M6990" s="1">
        <f>Table3[[#This Row],[Risk 2 simulated occurences]]*_xlfn.LOGNORM.INV(Table3[[#This Row],[RV lognorm]],(LN(ImpLow2)+LN(ImpUp2))/2,(LN(ImpUp2)-LN(ImpLow2))/3.29)</f>
        <v>0</v>
      </c>
    </row>
    <row r="6991" spans="7:13">
      <c r="G6991">
        <v>0.92586145639692496</v>
      </c>
      <c r="H6991">
        <v>0.14009403397333531</v>
      </c>
      <c r="I6991">
        <v>0.3543266115497456</v>
      </c>
      <c r="J6991">
        <f>_xlfn.BINOM.INV(BinomTrials,_xlfn.GAMMA.INV(Table3[[#This Row],[RV gamma]],GammaShape1,GammaRate1)/BinomTrials,Table3[[#This Row],[RV binom]])</f>
        <v>0</v>
      </c>
      <c r="K6991" s="1">
        <f>Table3[[#This Row],[Risk 1 Simulated occurences]]*_xlfn.LOGNORM.INV(Table3[[#This Row],[RV lognorm]],(LN(ImpLow1)+LN(ImpUp1))/2,(LN(ImpUp1)-LN(ImpLow1))/3.29)</f>
        <v>0</v>
      </c>
      <c r="L6991">
        <f>_xlfn.BINOM.INV(BinomTrials,_xlfn.GAMMA.INV(Table3[[#This Row],[RV gamma]],GammaShape2,GammaRate2)/BinomTrials,Table3[[#This Row],[RV binom]])</f>
        <v>0</v>
      </c>
      <c r="M6991" s="1">
        <f>Table3[[#This Row],[Risk 2 simulated occurences]]*_xlfn.LOGNORM.INV(Table3[[#This Row],[RV lognorm]],(LN(ImpLow2)+LN(ImpUp2))/2,(LN(ImpUp2)-LN(ImpLow2))/3.29)</f>
        <v>0</v>
      </c>
    </row>
    <row r="6992" spans="7:13">
      <c r="G6992">
        <v>0.95349766311864259</v>
      </c>
      <c r="H6992">
        <v>0.56042898984645917</v>
      </c>
      <c r="I6992">
        <v>0.16736031657427564</v>
      </c>
      <c r="J6992">
        <f>_xlfn.BINOM.INV(BinomTrials,_xlfn.GAMMA.INV(Table3[[#This Row],[RV gamma]],GammaShape1,GammaRate1)/BinomTrials,Table3[[#This Row],[RV binom]])</f>
        <v>1</v>
      </c>
      <c r="K6992" s="1">
        <f>Table3[[#This Row],[Risk 1 Simulated occurences]]*_xlfn.LOGNORM.INV(Table3[[#This Row],[RV lognorm]],(LN(ImpLow1)+LN(ImpUp1))/2,(LN(ImpUp1)-LN(ImpLow1))/3.29)</f>
        <v>16098.803821664576</v>
      </c>
      <c r="L6992">
        <f>_xlfn.BINOM.INV(BinomTrials,_xlfn.GAMMA.INV(Table3[[#This Row],[RV gamma]],GammaShape2,GammaRate2)/BinomTrials,Table3[[#This Row],[RV binom]])</f>
        <v>0</v>
      </c>
      <c r="M6992" s="1">
        <f>Table3[[#This Row],[Risk 2 simulated occurences]]*_xlfn.LOGNORM.INV(Table3[[#This Row],[RV lognorm]],(LN(ImpLow2)+LN(ImpUp2))/2,(LN(ImpUp2)-LN(ImpLow2))/3.29)</f>
        <v>0</v>
      </c>
    </row>
    <row r="6993" spans="7:13">
      <c r="G6993">
        <v>0.43522403502614426</v>
      </c>
      <c r="H6993">
        <v>0.1300323494384216</v>
      </c>
      <c r="I6993">
        <v>0.82484066385069887</v>
      </c>
      <c r="J6993">
        <f>_xlfn.BINOM.INV(BinomTrials,_xlfn.GAMMA.INV(Table3[[#This Row],[RV gamma]],GammaShape1,GammaRate1)/BinomTrials,Table3[[#This Row],[RV binom]])</f>
        <v>0</v>
      </c>
      <c r="K6993" s="1">
        <f>Table3[[#This Row],[Risk 1 Simulated occurences]]*_xlfn.LOGNORM.INV(Table3[[#This Row],[RV lognorm]],(LN(ImpLow1)+LN(ImpUp1))/2,(LN(ImpUp1)-LN(ImpLow1))/3.29)</f>
        <v>0</v>
      </c>
      <c r="L6993">
        <f>_xlfn.BINOM.INV(BinomTrials,_xlfn.GAMMA.INV(Table3[[#This Row],[RV gamma]],GammaShape2,GammaRate2)/BinomTrials,Table3[[#This Row],[RV binom]])</f>
        <v>0</v>
      </c>
      <c r="M6993" s="1">
        <f>Table3[[#This Row],[Risk 2 simulated occurences]]*_xlfn.LOGNORM.INV(Table3[[#This Row],[RV lognorm]],(LN(ImpLow2)+LN(ImpUp2))/2,(LN(ImpUp2)-LN(ImpLow2))/3.29)</f>
        <v>0</v>
      </c>
    </row>
    <row r="6994" spans="7:13">
      <c r="G6994">
        <v>0.81035668440645403</v>
      </c>
      <c r="H6994">
        <v>0.45369701155167863</v>
      </c>
      <c r="I6994">
        <v>9.7037338696903244E-2</v>
      </c>
      <c r="J6994">
        <f>_xlfn.BINOM.INV(BinomTrials,_xlfn.GAMMA.INV(Table3[[#This Row],[RV gamma]],GammaShape1,GammaRate1)/BinomTrials,Table3[[#This Row],[RV binom]])</f>
        <v>0</v>
      </c>
      <c r="K6994" s="1">
        <f>Table3[[#This Row],[Risk 1 Simulated occurences]]*_xlfn.LOGNORM.INV(Table3[[#This Row],[RV lognorm]],(LN(ImpLow1)+LN(ImpUp1))/2,(LN(ImpUp1)-LN(ImpLow1))/3.29)</f>
        <v>0</v>
      </c>
      <c r="L6994">
        <f>_xlfn.BINOM.INV(BinomTrials,_xlfn.GAMMA.INV(Table3[[#This Row],[RV gamma]],GammaShape2,GammaRate2)/BinomTrials,Table3[[#This Row],[RV binom]])</f>
        <v>0</v>
      </c>
      <c r="M6994" s="1">
        <f>Table3[[#This Row],[Risk 2 simulated occurences]]*_xlfn.LOGNORM.INV(Table3[[#This Row],[RV lognorm]],(LN(ImpLow2)+LN(ImpUp2))/2,(LN(ImpUp2)-LN(ImpLow2))/3.29)</f>
        <v>0</v>
      </c>
    </row>
    <row r="6995" spans="7:13">
      <c r="G6995">
        <v>0.66479481927342476</v>
      </c>
      <c r="H6995">
        <v>0.28567314906309971</v>
      </c>
      <c r="I6995">
        <v>0.90655147885277465</v>
      </c>
      <c r="J6995">
        <f>_xlfn.BINOM.INV(BinomTrials,_xlfn.GAMMA.INV(Table3[[#This Row],[RV gamma]],GammaShape1,GammaRate1)/BinomTrials,Table3[[#This Row],[RV binom]])</f>
        <v>0</v>
      </c>
      <c r="K6995" s="1">
        <f>Table3[[#This Row],[Risk 1 Simulated occurences]]*_xlfn.LOGNORM.INV(Table3[[#This Row],[RV lognorm]],(LN(ImpLow1)+LN(ImpUp1))/2,(LN(ImpUp1)-LN(ImpLow1))/3.29)</f>
        <v>0</v>
      </c>
      <c r="L6995">
        <f>_xlfn.BINOM.INV(BinomTrials,_xlfn.GAMMA.INV(Table3[[#This Row],[RV gamma]],GammaShape2,GammaRate2)/BinomTrials,Table3[[#This Row],[RV binom]])</f>
        <v>0</v>
      </c>
      <c r="M6995" s="1">
        <f>Table3[[#This Row],[Risk 2 simulated occurences]]*_xlfn.LOGNORM.INV(Table3[[#This Row],[RV lognorm]],(LN(ImpLow2)+LN(ImpUp2))/2,(LN(ImpUp2)-LN(ImpLow2))/3.29)</f>
        <v>0</v>
      </c>
    </row>
    <row r="6996" spans="7:13">
      <c r="G6996">
        <v>0.20652752844920733</v>
      </c>
      <c r="H6996">
        <v>0.30861630351683883</v>
      </c>
      <c r="I6996">
        <v>0.41070507858447036</v>
      </c>
      <c r="J6996">
        <f>_xlfn.BINOM.INV(BinomTrials,_xlfn.GAMMA.INV(Table3[[#This Row],[RV gamma]],GammaShape1,GammaRate1)/BinomTrials,Table3[[#This Row],[RV binom]])</f>
        <v>0</v>
      </c>
      <c r="K6996" s="1">
        <f>Table3[[#This Row],[Risk 1 Simulated occurences]]*_xlfn.LOGNORM.INV(Table3[[#This Row],[RV lognorm]],(LN(ImpLow1)+LN(ImpUp1))/2,(LN(ImpUp1)-LN(ImpLow1))/3.29)</f>
        <v>0</v>
      </c>
      <c r="L6996">
        <f>_xlfn.BINOM.INV(BinomTrials,_xlfn.GAMMA.INV(Table3[[#This Row],[RV gamma]],GammaShape2,GammaRate2)/BinomTrials,Table3[[#This Row],[RV binom]])</f>
        <v>0</v>
      </c>
      <c r="M6996" s="1">
        <f>Table3[[#This Row],[Risk 2 simulated occurences]]*_xlfn.LOGNORM.INV(Table3[[#This Row],[RV lognorm]],(LN(ImpLow2)+LN(ImpUp2))/2,(LN(ImpUp2)-LN(ImpLow2))/3.29)</f>
        <v>0</v>
      </c>
    </row>
    <row r="6997" spans="7:13">
      <c r="G6997">
        <v>0.10817064582750698</v>
      </c>
      <c r="H6997">
        <v>0.91421320751039925</v>
      </c>
      <c r="I6997">
        <v>0.7202557691932916</v>
      </c>
      <c r="J6997">
        <f>_xlfn.BINOM.INV(BinomTrials,_xlfn.GAMMA.INV(Table3[[#This Row],[RV gamma]],GammaShape1,GammaRate1)/BinomTrials,Table3[[#This Row],[RV binom]])</f>
        <v>1</v>
      </c>
      <c r="K6997" s="1">
        <f>Table3[[#This Row],[Risk 1 Simulated occurences]]*_xlfn.LOGNORM.INV(Table3[[#This Row],[RV lognorm]],(LN(ImpLow1)+LN(ImpUp1))/2,(LN(ImpUp1)-LN(ImpLow1))/3.29)</f>
        <v>47575.84047383743</v>
      </c>
      <c r="L6997">
        <f>_xlfn.BINOM.INV(BinomTrials,_xlfn.GAMMA.INV(Table3[[#This Row],[RV gamma]],GammaShape2,GammaRate2)/BinomTrials,Table3[[#This Row],[RV binom]])</f>
        <v>1</v>
      </c>
      <c r="M6997" s="1">
        <f>Table3[[#This Row],[Risk 2 simulated occurences]]*_xlfn.LOGNORM.INV(Table3[[#This Row],[RV lognorm]],(LN(ImpLow2)+LN(ImpUp2))/2,(LN(ImpUp2)-LN(ImpLow2))/3.29)</f>
        <v>4757584.0473837452</v>
      </c>
    </row>
    <row r="6998" spans="7:13">
      <c r="G6998">
        <v>2.4044422909638111E-2</v>
      </c>
      <c r="H6998">
        <v>0.18137862728041532</v>
      </c>
      <c r="I6998">
        <v>0.33871283165119254</v>
      </c>
      <c r="J6998">
        <f>_xlfn.BINOM.INV(BinomTrials,_xlfn.GAMMA.INV(Table3[[#This Row],[RV gamma]],GammaShape1,GammaRate1)/BinomTrials,Table3[[#This Row],[RV binom]])</f>
        <v>0</v>
      </c>
      <c r="K6998" s="1">
        <f>Table3[[#This Row],[Risk 1 Simulated occurences]]*_xlfn.LOGNORM.INV(Table3[[#This Row],[RV lognorm]],(LN(ImpLow1)+LN(ImpUp1))/2,(LN(ImpUp1)-LN(ImpLow1))/3.29)</f>
        <v>0</v>
      </c>
      <c r="L6998">
        <f>_xlfn.BINOM.INV(BinomTrials,_xlfn.GAMMA.INV(Table3[[#This Row],[RV gamma]],GammaShape2,GammaRate2)/BinomTrials,Table3[[#This Row],[RV binom]])</f>
        <v>0</v>
      </c>
      <c r="M6998" s="1">
        <f>Table3[[#This Row],[Risk 2 simulated occurences]]*_xlfn.LOGNORM.INV(Table3[[#This Row],[RV lognorm]],(LN(ImpLow2)+LN(ImpUp2))/2,(LN(ImpUp2)-LN(ImpLow2))/3.29)</f>
        <v>0</v>
      </c>
    </row>
    <row r="6999" spans="7:13">
      <c r="G6999">
        <v>0.11461584228771544</v>
      </c>
      <c r="H6999">
        <v>0.43058870194041576</v>
      </c>
      <c r="I6999">
        <v>0.74656156159311604</v>
      </c>
      <c r="J6999">
        <f>_xlfn.BINOM.INV(BinomTrials,_xlfn.GAMMA.INV(Table3[[#This Row],[RV gamma]],GammaShape1,GammaRate1)/BinomTrials,Table3[[#This Row],[RV binom]])</f>
        <v>0</v>
      </c>
      <c r="K6999" s="1">
        <f>Table3[[#This Row],[Risk 1 Simulated occurences]]*_xlfn.LOGNORM.INV(Table3[[#This Row],[RV lognorm]],(LN(ImpLow1)+LN(ImpUp1))/2,(LN(ImpUp1)-LN(ImpLow1))/3.29)</f>
        <v>0</v>
      </c>
      <c r="L6999">
        <f>_xlfn.BINOM.INV(BinomTrials,_xlfn.GAMMA.INV(Table3[[#This Row],[RV gamma]],GammaShape2,GammaRate2)/BinomTrials,Table3[[#This Row],[RV binom]])</f>
        <v>0</v>
      </c>
      <c r="M6999" s="1">
        <f>Table3[[#This Row],[Risk 2 simulated occurences]]*_xlfn.LOGNORM.INV(Table3[[#This Row],[RV lognorm]],(LN(ImpLow2)+LN(ImpUp2))/2,(LN(ImpUp2)-LN(ImpLow2))/3.29)</f>
        <v>0</v>
      </c>
    </row>
    <row r="7000" spans="7:13">
      <c r="G7000">
        <v>0.34846132963358484</v>
      </c>
      <c r="H7000">
        <v>0.90431351256757675</v>
      </c>
      <c r="I7000">
        <v>0.46016569550156861</v>
      </c>
      <c r="J7000">
        <f>_xlfn.BINOM.INV(BinomTrials,_xlfn.GAMMA.INV(Table3[[#This Row],[RV gamma]],GammaShape1,GammaRate1)/BinomTrials,Table3[[#This Row],[RV binom]])</f>
        <v>1</v>
      </c>
      <c r="K7000" s="1">
        <f>Table3[[#This Row],[Risk 1 Simulated occurences]]*_xlfn.LOGNORM.INV(Table3[[#This Row],[RV lognorm]],(LN(ImpLow1)+LN(ImpUp1))/2,(LN(ImpUp1)-LN(ImpLow1))/3.29)</f>
        <v>29484.917109372956</v>
      </c>
      <c r="L7000">
        <f>_xlfn.BINOM.INV(BinomTrials,_xlfn.GAMMA.INV(Table3[[#This Row],[RV gamma]],GammaShape2,GammaRate2)/BinomTrials,Table3[[#This Row],[RV binom]])</f>
        <v>1</v>
      </c>
      <c r="M7000" s="1">
        <f>Table3[[#This Row],[Risk 2 simulated occurences]]*_xlfn.LOGNORM.INV(Table3[[#This Row],[RV lognorm]],(LN(ImpLow2)+LN(ImpUp2))/2,(LN(ImpUp2)-LN(ImpLow2))/3.29)</f>
        <v>2948491.710937297</v>
      </c>
    </row>
    <row r="7001" spans="7:13">
      <c r="G7001">
        <v>0.5895671516608294</v>
      </c>
      <c r="H7001">
        <v>0.7972057232620221</v>
      </c>
      <c r="I7001">
        <v>4.8442948632148536E-3</v>
      </c>
      <c r="J7001">
        <f>_xlfn.BINOM.INV(BinomTrials,_xlfn.GAMMA.INV(Table3[[#This Row],[RV gamma]],GammaShape1,GammaRate1)/BinomTrials,Table3[[#This Row],[RV binom]])</f>
        <v>1</v>
      </c>
      <c r="K7001" s="1">
        <f>Table3[[#This Row],[Risk 1 Simulated occurences]]*_xlfn.LOGNORM.INV(Table3[[#This Row],[RV lognorm]],(LN(ImpLow1)+LN(ImpUp1))/2,(LN(ImpUp1)-LN(ImpLow1))/3.29)</f>
        <v>5173.1353475080432</v>
      </c>
      <c r="L7001">
        <f>_xlfn.BINOM.INV(BinomTrials,_xlfn.GAMMA.INV(Table3[[#This Row],[RV gamma]],GammaShape2,GammaRate2)/BinomTrials,Table3[[#This Row],[RV binom]])</f>
        <v>0</v>
      </c>
      <c r="M7001" s="1">
        <f>Table3[[#This Row],[Risk 2 simulated occurences]]*_xlfn.LOGNORM.INV(Table3[[#This Row],[RV lognorm]],(LN(ImpLow2)+LN(ImpUp2))/2,(LN(ImpUp2)-LN(ImpLow2))/3.29)</f>
        <v>0</v>
      </c>
    </row>
    <row r="7002" spans="7:13">
      <c r="G7002">
        <v>0.85511796355951486</v>
      </c>
      <c r="H7002">
        <v>0.63659086480577987</v>
      </c>
      <c r="I7002">
        <v>0.41806376605204482</v>
      </c>
      <c r="J7002">
        <f>_xlfn.BINOM.INV(BinomTrials,_xlfn.GAMMA.INV(Table3[[#This Row],[RV gamma]],GammaShape1,GammaRate1)/BinomTrials,Table3[[#This Row],[RV binom]])</f>
        <v>1</v>
      </c>
      <c r="K7002" s="1">
        <f>Table3[[#This Row],[Risk 1 Simulated occurences]]*_xlfn.LOGNORM.INV(Table3[[#This Row],[RV lognorm]],(LN(ImpLow1)+LN(ImpUp1))/2,(LN(ImpUp1)-LN(ImpLow1))/3.29)</f>
        <v>27360.741582336679</v>
      </c>
      <c r="L7002">
        <f>_xlfn.BINOM.INV(BinomTrials,_xlfn.GAMMA.INV(Table3[[#This Row],[RV gamma]],GammaShape2,GammaRate2)/BinomTrials,Table3[[#This Row],[RV binom]])</f>
        <v>0</v>
      </c>
      <c r="M7002" s="1">
        <f>Table3[[#This Row],[Risk 2 simulated occurences]]*_xlfn.LOGNORM.INV(Table3[[#This Row],[RV lognorm]],(LN(ImpLow2)+LN(ImpUp2))/2,(LN(ImpUp2)-LN(ImpLow2))/3.29)</f>
        <v>0</v>
      </c>
    </row>
    <row r="7003" spans="7:13">
      <c r="G7003">
        <v>0.96761354476567984</v>
      </c>
      <c r="H7003">
        <v>0.18266479074147754</v>
      </c>
      <c r="I7003">
        <v>0.39771603671727518</v>
      </c>
      <c r="J7003">
        <f>_xlfn.BINOM.INV(BinomTrials,_xlfn.GAMMA.INV(Table3[[#This Row],[RV gamma]],GammaShape1,GammaRate1)/BinomTrials,Table3[[#This Row],[RV binom]])</f>
        <v>0</v>
      </c>
      <c r="K7003" s="1">
        <f>Table3[[#This Row],[Risk 1 Simulated occurences]]*_xlfn.LOGNORM.INV(Table3[[#This Row],[RV lognorm]],(LN(ImpLow1)+LN(ImpUp1))/2,(LN(ImpUp1)-LN(ImpLow1))/3.29)</f>
        <v>0</v>
      </c>
      <c r="L7003">
        <f>_xlfn.BINOM.INV(BinomTrials,_xlfn.GAMMA.INV(Table3[[#This Row],[RV gamma]],GammaShape2,GammaRate2)/BinomTrials,Table3[[#This Row],[RV binom]])</f>
        <v>0</v>
      </c>
      <c r="M7003" s="1">
        <f>Table3[[#This Row],[Risk 2 simulated occurences]]*_xlfn.LOGNORM.INV(Table3[[#This Row],[RV lognorm]],(LN(ImpLow2)+LN(ImpUp2))/2,(LN(ImpUp2)-LN(ImpLow2))/3.29)</f>
        <v>0</v>
      </c>
    </row>
    <row r="7004" spans="7:13">
      <c r="G7004">
        <v>0.6808468767818282</v>
      </c>
      <c r="H7004">
        <v>4.7137992012844417E-2</v>
      </c>
      <c r="I7004">
        <v>0.41342910724386067</v>
      </c>
      <c r="J7004">
        <f>_xlfn.BINOM.INV(BinomTrials,_xlfn.GAMMA.INV(Table3[[#This Row],[RV gamma]],GammaShape1,GammaRate1)/BinomTrials,Table3[[#This Row],[RV binom]])</f>
        <v>0</v>
      </c>
      <c r="K7004" s="1">
        <f>Table3[[#This Row],[Risk 1 Simulated occurences]]*_xlfn.LOGNORM.INV(Table3[[#This Row],[RV lognorm]],(LN(ImpLow1)+LN(ImpUp1))/2,(LN(ImpUp1)-LN(ImpLow1))/3.29)</f>
        <v>0</v>
      </c>
      <c r="L7004">
        <f>_xlfn.BINOM.INV(BinomTrials,_xlfn.GAMMA.INV(Table3[[#This Row],[RV gamma]],GammaShape2,GammaRate2)/BinomTrials,Table3[[#This Row],[RV binom]])</f>
        <v>0</v>
      </c>
      <c r="M7004" s="1">
        <f>Table3[[#This Row],[Risk 2 simulated occurences]]*_xlfn.LOGNORM.INV(Table3[[#This Row],[RV lognorm]],(LN(ImpLow2)+LN(ImpUp2))/2,(LN(ImpUp2)-LN(ImpLow2))/3.29)</f>
        <v>0</v>
      </c>
    </row>
    <row r="7005" spans="7:13">
      <c r="G7005">
        <v>0.99345807218619531</v>
      </c>
      <c r="H7005">
        <v>0.24823175987612073</v>
      </c>
      <c r="I7005">
        <v>0.50300544756604615</v>
      </c>
      <c r="J7005">
        <f>_xlfn.BINOM.INV(BinomTrials,_xlfn.GAMMA.INV(Table3[[#This Row],[RV gamma]],GammaShape1,GammaRate1)/BinomTrials,Table3[[#This Row],[RV binom]])</f>
        <v>0</v>
      </c>
      <c r="K7005" s="1">
        <f>Table3[[#This Row],[Risk 1 Simulated occurences]]*_xlfn.LOGNORM.INV(Table3[[#This Row],[RV lognorm]],(LN(ImpLow1)+LN(ImpUp1))/2,(LN(ImpUp1)-LN(ImpLow1))/3.29)</f>
        <v>0</v>
      </c>
      <c r="L7005">
        <f>_xlfn.BINOM.INV(BinomTrials,_xlfn.GAMMA.INV(Table3[[#This Row],[RV gamma]],GammaShape2,GammaRate2)/BinomTrials,Table3[[#This Row],[RV binom]])</f>
        <v>0</v>
      </c>
      <c r="M7005" s="1">
        <f>Table3[[#This Row],[Risk 2 simulated occurences]]*_xlfn.LOGNORM.INV(Table3[[#This Row],[RV lognorm]],(LN(ImpLow2)+LN(ImpUp2))/2,(LN(ImpUp2)-LN(ImpLow2))/3.29)</f>
        <v>0</v>
      </c>
    </row>
    <row r="7006" spans="7:13">
      <c r="G7006">
        <v>4.9819233384830519E-2</v>
      </c>
      <c r="H7006">
        <v>3.1188237961003666E-2</v>
      </c>
      <c r="I7006">
        <v>1.2557242537176815E-2</v>
      </c>
      <c r="J7006">
        <f>_xlfn.BINOM.INV(BinomTrials,_xlfn.GAMMA.INV(Table3[[#This Row],[RV gamma]],GammaShape1,GammaRate1)/BinomTrials,Table3[[#This Row],[RV binom]])</f>
        <v>0</v>
      </c>
      <c r="K7006" s="1">
        <f>Table3[[#This Row],[Risk 1 Simulated occurences]]*_xlfn.LOGNORM.INV(Table3[[#This Row],[RV lognorm]],(LN(ImpLow1)+LN(ImpUp1))/2,(LN(ImpUp1)-LN(ImpLow1))/3.29)</f>
        <v>0</v>
      </c>
      <c r="L7006">
        <f>_xlfn.BINOM.INV(BinomTrials,_xlfn.GAMMA.INV(Table3[[#This Row],[RV gamma]],GammaShape2,GammaRate2)/BinomTrials,Table3[[#This Row],[RV binom]])</f>
        <v>0</v>
      </c>
      <c r="M7006" s="1">
        <f>Table3[[#This Row],[Risk 2 simulated occurences]]*_xlfn.LOGNORM.INV(Table3[[#This Row],[RV lognorm]],(LN(ImpLow2)+LN(ImpUp2))/2,(LN(ImpUp2)-LN(ImpLow2))/3.29)</f>
        <v>0</v>
      </c>
    </row>
    <row r="7007" spans="7:13">
      <c r="G7007">
        <v>0.31185549884655306</v>
      </c>
      <c r="H7007">
        <v>0.18071541058864229</v>
      </c>
      <c r="I7007">
        <v>4.9575322330731586E-2</v>
      </c>
      <c r="J7007">
        <f>_xlfn.BINOM.INV(BinomTrials,_xlfn.GAMMA.INV(Table3[[#This Row],[RV gamma]],GammaShape1,GammaRate1)/BinomTrials,Table3[[#This Row],[RV binom]])</f>
        <v>0</v>
      </c>
      <c r="K7007" s="1">
        <f>Table3[[#This Row],[Risk 1 Simulated occurences]]*_xlfn.LOGNORM.INV(Table3[[#This Row],[RV lognorm]],(LN(ImpLow1)+LN(ImpUp1))/2,(LN(ImpUp1)-LN(ImpLow1))/3.29)</f>
        <v>0</v>
      </c>
      <c r="L7007">
        <f>_xlfn.BINOM.INV(BinomTrials,_xlfn.GAMMA.INV(Table3[[#This Row],[RV gamma]],GammaShape2,GammaRate2)/BinomTrials,Table3[[#This Row],[RV binom]])</f>
        <v>0</v>
      </c>
      <c r="M7007" s="1">
        <f>Table3[[#This Row],[Risk 2 simulated occurences]]*_xlfn.LOGNORM.INV(Table3[[#This Row],[RV lognorm]],(LN(ImpLow2)+LN(ImpUp2))/2,(LN(ImpUp2)-LN(ImpLow2))/3.29)</f>
        <v>0</v>
      </c>
    </row>
    <row r="7008" spans="7:13">
      <c r="G7008">
        <v>0.35536911401682025</v>
      </c>
      <c r="H7008">
        <v>0.28390576331126771</v>
      </c>
      <c r="I7008">
        <v>0.21244241260571517</v>
      </c>
      <c r="J7008">
        <f>_xlfn.BINOM.INV(BinomTrials,_xlfn.GAMMA.INV(Table3[[#This Row],[RV gamma]],GammaShape1,GammaRate1)/BinomTrials,Table3[[#This Row],[RV binom]])</f>
        <v>0</v>
      </c>
      <c r="K7008" s="1">
        <f>Table3[[#This Row],[Risk 1 Simulated occurences]]*_xlfn.LOGNORM.INV(Table3[[#This Row],[RV lognorm]],(LN(ImpLow1)+LN(ImpUp1))/2,(LN(ImpUp1)-LN(ImpLow1))/3.29)</f>
        <v>0</v>
      </c>
      <c r="L7008">
        <f>_xlfn.BINOM.INV(BinomTrials,_xlfn.GAMMA.INV(Table3[[#This Row],[RV gamma]],GammaShape2,GammaRate2)/BinomTrials,Table3[[#This Row],[RV binom]])</f>
        <v>0</v>
      </c>
      <c r="M7008" s="1">
        <f>Table3[[#This Row],[Risk 2 simulated occurences]]*_xlfn.LOGNORM.INV(Table3[[#This Row],[RV lognorm]],(LN(ImpLow2)+LN(ImpUp2))/2,(LN(ImpUp2)-LN(ImpLow2))/3.29)</f>
        <v>0</v>
      </c>
    </row>
    <row r="7009" spans="7:13">
      <c r="G7009">
        <v>0.68869928069817798</v>
      </c>
      <c r="H7009">
        <v>0.60416397247657361</v>
      </c>
      <c r="I7009">
        <v>0.51962866425496934</v>
      </c>
      <c r="J7009">
        <f>_xlfn.BINOM.INV(BinomTrials,_xlfn.GAMMA.INV(Table3[[#This Row],[RV gamma]],GammaShape1,GammaRate1)/BinomTrials,Table3[[#This Row],[RV binom]])</f>
        <v>1</v>
      </c>
      <c r="K7009" s="1">
        <f>Table3[[#This Row],[Risk 1 Simulated occurences]]*_xlfn.LOGNORM.INV(Table3[[#This Row],[RV lognorm]],(LN(ImpLow1)+LN(ImpUp1))/2,(LN(ImpUp1)-LN(ImpLow1))/3.29)</f>
        <v>32731.128768722101</v>
      </c>
      <c r="L7009">
        <f>_xlfn.BINOM.INV(BinomTrials,_xlfn.GAMMA.INV(Table3[[#This Row],[RV gamma]],GammaShape2,GammaRate2)/BinomTrials,Table3[[#This Row],[RV binom]])</f>
        <v>0</v>
      </c>
      <c r="M7009" s="1">
        <f>Table3[[#This Row],[Risk 2 simulated occurences]]*_xlfn.LOGNORM.INV(Table3[[#This Row],[RV lognorm]],(LN(ImpLow2)+LN(ImpUp2))/2,(LN(ImpUp2)-LN(ImpLow2))/3.29)</f>
        <v>0</v>
      </c>
    </row>
    <row r="7010" spans="7:13">
      <c r="G7010">
        <v>0.96881069427766409</v>
      </c>
      <c r="H7010">
        <v>0.1838854137733045</v>
      </c>
      <c r="I7010">
        <v>0.39896013326894497</v>
      </c>
      <c r="J7010">
        <f>_xlfn.BINOM.INV(BinomTrials,_xlfn.GAMMA.INV(Table3[[#This Row],[RV gamma]],GammaShape1,GammaRate1)/BinomTrials,Table3[[#This Row],[RV binom]])</f>
        <v>0</v>
      </c>
      <c r="K7010" s="1">
        <f>Table3[[#This Row],[Risk 1 Simulated occurences]]*_xlfn.LOGNORM.INV(Table3[[#This Row],[RV lognorm]],(LN(ImpLow1)+LN(ImpUp1))/2,(LN(ImpUp1)-LN(ImpLow1))/3.29)</f>
        <v>0</v>
      </c>
      <c r="L7010">
        <f>_xlfn.BINOM.INV(BinomTrials,_xlfn.GAMMA.INV(Table3[[#This Row],[RV gamma]],GammaShape2,GammaRate2)/BinomTrials,Table3[[#This Row],[RV binom]])</f>
        <v>0</v>
      </c>
      <c r="M7010" s="1">
        <f>Table3[[#This Row],[Risk 2 simulated occurences]]*_xlfn.LOGNORM.INV(Table3[[#This Row],[RV lognorm]],(LN(ImpLow2)+LN(ImpUp2))/2,(LN(ImpUp2)-LN(ImpLow2))/3.29)</f>
        <v>0</v>
      </c>
    </row>
    <row r="7011" spans="7:13">
      <c r="G7011">
        <v>0.80133872469949474</v>
      </c>
      <c r="H7011">
        <v>0.56214928792889662</v>
      </c>
      <c r="I7011">
        <v>0.32295985115829851</v>
      </c>
      <c r="J7011">
        <f>_xlfn.BINOM.INV(BinomTrials,_xlfn.GAMMA.INV(Table3[[#This Row],[RV gamma]],GammaShape1,GammaRate1)/BinomTrials,Table3[[#This Row],[RV binom]])</f>
        <v>1</v>
      </c>
      <c r="K7011" s="1">
        <f>Table3[[#This Row],[Risk 1 Simulated occurences]]*_xlfn.LOGNORM.INV(Table3[[#This Row],[RV lognorm]],(LN(ImpLow1)+LN(ImpUp1))/2,(LN(ImpUp1)-LN(ImpLow1))/3.29)</f>
        <v>22927.315492829239</v>
      </c>
      <c r="L7011">
        <f>_xlfn.BINOM.INV(BinomTrials,_xlfn.GAMMA.INV(Table3[[#This Row],[RV gamma]],GammaShape2,GammaRate2)/BinomTrials,Table3[[#This Row],[RV binom]])</f>
        <v>0</v>
      </c>
      <c r="M7011" s="1">
        <f>Table3[[#This Row],[Risk 2 simulated occurences]]*_xlfn.LOGNORM.INV(Table3[[#This Row],[RV lognorm]],(LN(ImpLow2)+LN(ImpUp2))/2,(LN(ImpUp2)-LN(ImpLow2))/3.29)</f>
        <v>0</v>
      </c>
    </row>
    <row r="7012" spans="7:13">
      <c r="G7012">
        <v>9.9946024408538836E-2</v>
      </c>
      <c r="H7012">
        <v>4.3082220965569011E-2</v>
      </c>
      <c r="I7012">
        <v>0.9862184175225992</v>
      </c>
      <c r="J7012">
        <f>_xlfn.BINOM.INV(BinomTrials,_xlfn.GAMMA.INV(Table3[[#This Row],[RV gamma]],GammaShape1,GammaRate1)/BinomTrials,Table3[[#This Row],[RV binom]])</f>
        <v>0</v>
      </c>
      <c r="K7012" s="1">
        <f>Table3[[#This Row],[Risk 1 Simulated occurences]]*_xlfn.LOGNORM.INV(Table3[[#This Row],[RV lognorm]],(LN(ImpLow1)+LN(ImpUp1))/2,(LN(ImpUp1)-LN(ImpLow1))/3.29)</f>
        <v>0</v>
      </c>
      <c r="L7012">
        <f>_xlfn.BINOM.INV(BinomTrials,_xlfn.GAMMA.INV(Table3[[#This Row],[RV gamma]],GammaShape2,GammaRate2)/BinomTrials,Table3[[#This Row],[RV binom]])</f>
        <v>0</v>
      </c>
      <c r="M7012" s="1">
        <f>Table3[[#This Row],[Risk 2 simulated occurences]]*_xlfn.LOGNORM.INV(Table3[[#This Row],[RV lognorm]],(LN(ImpLow2)+LN(ImpUp2))/2,(LN(ImpUp2)-LN(ImpLow2))/3.29)</f>
        <v>0</v>
      </c>
    </row>
    <row r="7013" spans="7:13">
      <c r="G7013">
        <v>0.79283223431223637</v>
      </c>
      <c r="H7013">
        <v>8.2887768318358701E-2</v>
      </c>
      <c r="I7013">
        <v>0.37294330232448097</v>
      </c>
      <c r="J7013">
        <f>_xlfn.BINOM.INV(BinomTrials,_xlfn.GAMMA.INV(Table3[[#This Row],[RV gamma]],GammaShape1,GammaRate1)/BinomTrials,Table3[[#This Row],[RV binom]])</f>
        <v>0</v>
      </c>
      <c r="K7013" s="1">
        <f>Table3[[#This Row],[Risk 1 Simulated occurences]]*_xlfn.LOGNORM.INV(Table3[[#This Row],[RV lognorm]],(LN(ImpLow1)+LN(ImpUp1))/2,(LN(ImpUp1)-LN(ImpLow1))/3.29)</f>
        <v>0</v>
      </c>
      <c r="L7013">
        <f>_xlfn.BINOM.INV(BinomTrials,_xlfn.GAMMA.INV(Table3[[#This Row],[RV gamma]],GammaShape2,GammaRate2)/BinomTrials,Table3[[#This Row],[RV binom]])</f>
        <v>0</v>
      </c>
      <c r="M7013" s="1">
        <f>Table3[[#This Row],[Risk 2 simulated occurences]]*_xlfn.LOGNORM.INV(Table3[[#This Row],[RV lognorm]],(LN(ImpLow2)+LN(ImpUp2))/2,(LN(ImpUp2)-LN(ImpLow2))/3.29)</f>
        <v>0</v>
      </c>
    </row>
    <row r="7014" spans="7:13">
      <c r="G7014">
        <v>0.13136208575748004</v>
      </c>
      <c r="H7014">
        <v>9.4722126654685532E-2</v>
      </c>
      <c r="I7014">
        <v>5.8082167551891023E-2</v>
      </c>
      <c r="J7014">
        <f>_xlfn.BINOM.INV(BinomTrials,_xlfn.GAMMA.INV(Table3[[#This Row],[RV gamma]],GammaShape1,GammaRate1)/BinomTrials,Table3[[#This Row],[RV binom]])</f>
        <v>0</v>
      </c>
      <c r="K7014" s="1">
        <f>Table3[[#This Row],[Risk 1 Simulated occurences]]*_xlfn.LOGNORM.INV(Table3[[#This Row],[RV lognorm]],(LN(ImpLow1)+LN(ImpUp1))/2,(LN(ImpUp1)-LN(ImpLow1))/3.29)</f>
        <v>0</v>
      </c>
      <c r="L7014">
        <f>_xlfn.BINOM.INV(BinomTrials,_xlfn.GAMMA.INV(Table3[[#This Row],[RV gamma]],GammaShape2,GammaRate2)/BinomTrials,Table3[[#This Row],[RV binom]])</f>
        <v>0</v>
      </c>
      <c r="M7014" s="1">
        <f>Table3[[#This Row],[Risk 2 simulated occurences]]*_xlfn.LOGNORM.INV(Table3[[#This Row],[RV lognorm]],(LN(ImpLow2)+LN(ImpUp2))/2,(LN(ImpUp2)-LN(ImpLow2))/3.29)</f>
        <v>0</v>
      </c>
    </row>
    <row r="7015" spans="7:13">
      <c r="G7015">
        <v>0.80257532596708059</v>
      </c>
      <c r="H7015">
        <v>0.99478268529976843</v>
      </c>
      <c r="I7015">
        <v>0.18699004463245628</v>
      </c>
      <c r="J7015">
        <f>_xlfn.BINOM.INV(BinomTrials,_xlfn.GAMMA.INV(Table3[[#This Row],[RV gamma]],GammaShape1,GammaRate1)/BinomTrials,Table3[[#This Row],[RV binom]])</f>
        <v>3</v>
      </c>
      <c r="K7015" s="1">
        <f>Table3[[#This Row],[Risk 1 Simulated occurences]]*_xlfn.LOGNORM.INV(Table3[[#This Row],[RV lognorm]],(LN(ImpLow1)+LN(ImpUp1))/2,(LN(ImpUp1)-LN(ImpLow1))/3.29)</f>
        <v>50920.831405374352</v>
      </c>
      <c r="L7015">
        <f>_xlfn.BINOM.INV(BinomTrials,_xlfn.GAMMA.INV(Table3[[#This Row],[RV gamma]],GammaShape2,GammaRate2)/BinomTrials,Table3[[#This Row],[RV binom]])</f>
        <v>2</v>
      </c>
      <c r="M7015" s="1">
        <f>Table3[[#This Row],[Risk 2 simulated occurences]]*_xlfn.LOGNORM.INV(Table3[[#This Row],[RV lognorm]],(LN(ImpLow2)+LN(ImpUp2))/2,(LN(ImpUp2)-LN(ImpLow2))/3.29)</f>
        <v>3394722.0936916252</v>
      </c>
    </row>
    <row r="7016" spans="7:13">
      <c r="G7016">
        <v>0.88350352872326199</v>
      </c>
      <c r="H7016">
        <v>0.31259183320803186</v>
      </c>
      <c r="I7016">
        <v>0.74168013769280172</v>
      </c>
      <c r="J7016">
        <f>_xlfn.BINOM.INV(BinomTrials,_xlfn.GAMMA.INV(Table3[[#This Row],[RV gamma]],GammaShape1,GammaRate1)/BinomTrials,Table3[[#This Row],[RV binom]])</f>
        <v>0</v>
      </c>
      <c r="K7016" s="1">
        <f>Table3[[#This Row],[Risk 1 Simulated occurences]]*_xlfn.LOGNORM.INV(Table3[[#This Row],[RV lognorm]],(LN(ImpLow1)+LN(ImpUp1))/2,(LN(ImpUp1)-LN(ImpLow1))/3.29)</f>
        <v>0</v>
      </c>
      <c r="L7016">
        <f>_xlfn.BINOM.INV(BinomTrials,_xlfn.GAMMA.INV(Table3[[#This Row],[RV gamma]],GammaShape2,GammaRate2)/BinomTrials,Table3[[#This Row],[RV binom]])</f>
        <v>0</v>
      </c>
      <c r="M7016" s="1">
        <f>Table3[[#This Row],[Risk 2 simulated occurences]]*_xlfn.LOGNORM.INV(Table3[[#This Row],[RV lognorm]],(LN(ImpLow2)+LN(ImpUp2))/2,(LN(ImpUp2)-LN(ImpLow2))/3.29)</f>
        <v>0</v>
      </c>
    </row>
    <row r="7017" spans="7:13">
      <c r="G7017">
        <v>4.3807251864954481E-2</v>
      </c>
      <c r="H7017">
        <v>0.73094072739171834</v>
      </c>
      <c r="I7017">
        <v>0.41807420291848213</v>
      </c>
      <c r="J7017">
        <f>_xlfn.BINOM.INV(BinomTrials,_xlfn.GAMMA.INV(Table3[[#This Row],[RV gamma]],GammaShape1,GammaRate1)/BinomTrials,Table3[[#This Row],[RV binom]])</f>
        <v>1</v>
      </c>
      <c r="K7017" s="1">
        <f>Table3[[#This Row],[Risk 1 Simulated occurences]]*_xlfn.LOGNORM.INV(Table3[[#This Row],[RV lognorm]],(LN(ImpLow1)+LN(ImpUp1))/2,(LN(ImpUp1)-LN(ImpLow1))/3.29)</f>
        <v>27361.253383864554</v>
      </c>
      <c r="L7017">
        <f>_xlfn.BINOM.INV(BinomTrials,_xlfn.GAMMA.INV(Table3[[#This Row],[RV gamma]],GammaShape2,GammaRate2)/BinomTrials,Table3[[#This Row],[RV binom]])</f>
        <v>0</v>
      </c>
      <c r="M7017" s="1">
        <f>Table3[[#This Row],[Risk 2 simulated occurences]]*_xlfn.LOGNORM.INV(Table3[[#This Row],[RV lognorm]],(LN(ImpLow2)+LN(ImpUp2))/2,(LN(ImpUp2)-LN(ImpLow2))/3.29)</f>
        <v>0</v>
      </c>
    </row>
    <row r="7018" spans="7:13">
      <c r="G7018">
        <v>0.26848209428995945</v>
      </c>
      <c r="H7018">
        <v>0.9208052726093704</v>
      </c>
      <c r="I7018">
        <v>0.5731284509287814</v>
      </c>
      <c r="J7018">
        <f>_xlfn.BINOM.INV(BinomTrials,_xlfn.GAMMA.INV(Table3[[#This Row],[RV gamma]],GammaShape1,GammaRate1)/BinomTrials,Table3[[#This Row],[RV binom]])</f>
        <v>1</v>
      </c>
      <c r="K7018" s="1">
        <f>Table3[[#This Row],[Risk 1 Simulated occurences]]*_xlfn.LOGNORM.INV(Table3[[#This Row],[RV lognorm]],(LN(ImpLow1)+LN(ImpUp1))/2,(LN(ImpUp1)-LN(ImpLow1))/3.29)</f>
        <v>35977.568170040955</v>
      </c>
      <c r="L7018">
        <f>_xlfn.BINOM.INV(BinomTrials,_xlfn.GAMMA.INV(Table3[[#This Row],[RV gamma]],GammaShape2,GammaRate2)/BinomTrials,Table3[[#This Row],[RV binom]])</f>
        <v>1</v>
      </c>
      <c r="M7018" s="1">
        <f>Table3[[#This Row],[Risk 2 simulated occurences]]*_xlfn.LOGNORM.INV(Table3[[#This Row],[RV lognorm]],(LN(ImpLow2)+LN(ImpUp2))/2,(LN(ImpUp2)-LN(ImpLow2))/3.29)</f>
        <v>3597756.8170040967</v>
      </c>
    </row>
    <row r="7019" spans="7:13">
      <c r="G7019">
        <v>0.37855873134851398</v>
      </c>
      <c r="H7019">
        <v>0.97421674568868089</v>
      </c>
      <c r="I7019">
        <v>0.56987476002884785</v>
      </c>
      <c r="J7019">
        <f>_xlfn.BINOM.INV(BinomTrials,_xlfn.GAMMA.INV(Table3[[#This Row],[RV gamma]],GammaShape1,GammaRate1)/BinomTrials,Table3[[#This Row],[RV binom]])</f>
        <v>2</v>
      </c>
      <c r="K7019" s="1">
        <f>Table3[[#This Row],[Risk 1 Simulated occurences]]*_xlfn.LOGNORM.INV(Table3[[#This Row],[RV lognorm]],(LN(ImpLow1)+LN(ImpUp1))/2,(LN(ImpUp1)-LN(ImpLow1))/3.29)</f>
        <v>71538.89897074968</v>
      </c>
      <c r="L7019">
        <f>_xlfn.BINOM.INV(BinomTrials,_xlfn.GAMMA.INV(Table3[[#This Row],[RV gamma]],GammaShape2,GammaRate2)/BinomTrials,Table3[[#This Row],[RV binom]])</f>
        <v>1</v>
      </c>
      <c r="M7019" s="1">
        <f>Table3[[#This Row],[Risk 2 simulated occurences]]*_xlfn.LOGNORM.INV(Table3[[#This Row],[RV lognorm]],(LN(ImpLow2)+LN(ImpUp2))/2,(LN(ImpUp2)-LN(ImpLow2))/3.29)</f>
        <v>3576944.9485374857</v>
      </c>
    </row>
    <row r="7020" spans="7:13">
      <c r="G7020">
        <v>0.43659777447422865</v>
      </c>
      <c r="H7020">
        <v>0.66084478965999782</v>
      </c>
      <c r="I7020">
        <v>0.88509180484576699</v>
      </c>
      <c r="J7020">
        <f>_xlfn.BINOM.INV(BinomTrials,_xlfn.GAMMA.INV(Table3[[#This Row],[RV gamma]],GammaShape1,GammaRate1)/BinomTrials,Table3[[#This Row],[RV binom]])</f>
        <v>1</v>
      </c>
      <c r="K7020" s="1">
        <f>Table3[[#This Row],[Risk 1 Simulated occurences]]*_xlfn.LOGNORM.INV(Table3[[#This Row],[RV lognorm]],(LN(ImpLow1)+LN(ImpUp1))/2,(LN(ImpUp1)-LN(ImpLow1))/3.29)</f>
        <v>73281.528253655197</v>
      </c>
      <c r="L7020">
        <f>_xlfn.BINOM.INV(BinomTrials,_xlfn.GAMMA.INV(Table3[[#This Row],[RV gamma]],GammaShape2,GammaRate2)/BinomTrials,Table3[[#This Row],[RV binom]])</f>
        <v>0</v>
      </c>
      <c r="M7020" s="1">
        <f>Table3[[#This Row],[Risk 2 simulated occurences]]*_xlfn.LOGNORM.INV(Table3[[#This Row],[RV lognorm]],(LN(ImpLow2)+LN(ImpUp2))/2,(LN(ImpUp2)-LN(ImpLow2))/3.29)</f>
        <v>0</v>
      </c>
    </row>
    <row r="7021" spans="7:13">
      <c r="G7021">
        <v>0.89879558836053852</v>
      </c>
      <c r="H7021">
        <v>0.8183798155832942</v>
      </c>
      <c r="I7021">
        <v>0.73796404280604988</v>
      </c>
      <c r="J7021">
        <f>_xlfn.BINOM.INV(BinomTrials,_xlfn.GAMMA.INV(Table3[[#This Row],[RV gamma]],GammaShape1,GammaRate1)/BinomTrials,Table3[[#This Row],[RV binom]])</f>
        <v>1</v>
      </c>
      <c r="K7021" s="1">
        <f>Table3[[#This Row],[Risk 1 Simulated occurences]]*_xlfn.LOGNORM.INV(Table3[[#This Row],[RV lognorm]],(LN(ImpLow1)+LN(ImpUp1))/2,(LN(ImpUp1)-LN(ImpLow1))/3.29)</f>
        <v>49390.306407346805</v>
      </c>
      <c r="L7021">
        <f>_xlfn.BINOM.INV(BinomTrials,_xlfn.GAMMA.INV(Table3[[#This Row],[RV gamma]],GammaShape2,GammaRate2)/BinomTrials,Table3[[#This Row],[RV binom]])</f>
        <v>1</v>
      </c>
      <c r="M7021" s="1">
        <f>Table3[[#This Row],[Risk 2 simulated occurences]]*_xlfn.LOGNORM.INV(Table3[[#This Row],[RV lognorm]],(LN(ImpLow2)+LN(ImpUp2))/2,(LN(ImpUp2)-LN(ImpLow2))/3.29)</f>
        <v>4939030.6407346828</v>
      </c>
    </row>
    <row r="7022" spans="7:13">
      <c r="G7022">
        <v>5.7453575570813181E-2</v>
      </c>
      <c r="H7022">
        <v>0.50956050842514289</v>
      </c>
      <c r="I7022">
        <v>0.96166744127947257</v>
      </c>
      <c r="J7022">
        <f>_xlfn.BINOM.INV(BinomTrials,_xlfn.GAMMA.INV(Table3[[#This Row],[RV gamma]],GammaShape1,GammaRate1)/BinomTrials,Table3[[#This Row],[RV binom]])</f>
        <v>0</v>
      </c>
      <c r="K7022" s="1">
        <f>Table3[[#This Row],[Risk 1 Simulated occurences]]*_xlfn.LOGNORM.INV(Table3[[#This Row],[RV lognorm]],(LN(ImpLow1)+LN(ImpUp1))/2,(LN(ImpUp1)-LN(ImpLow1))/3.29)</f>
        <v>0</v>
      </c>
      <c r="L7022">
        <f>_xlfn.BINOM.INV(BinomTrials,_xlfn.GAMMA.INV(Table3[[#This Row],[RV gamma]],GammaShape2,GammaRate2)/BinomTrials,Table3[[#This Row],[RV binom]])</f>
        <v>0</v>
      </c>
      <c r="M7022" s="1">
        <f>Table3[[#This Row],[Risk 2 simulated occurences]]*_xlfn.LOGNORM.INV(Table3[[#This Row],[RV lognorm]],(LN(ImpLow2)+LN(ImpUp2))/2,(LN(ImpUp2)-LN(ImpLow2))/3.29)</f>
        <v>0</v>
      </c>
    </row>
    <row r="7023" spans="7:13">
      <c r="G7023">
        <v>0.62224461865715897</v>
      </c>
      <c r="H7023">
        <v>0.18346510137592681</v>
      </c>
      <c r="I7023">
        <v>0.74468558409469465</v>
      </c>
      <c r="J7023">
        <f>_xlfn.BINOM.INV(BinomTrials,_xlfn.GAMMA.INV(Table3[[#This Row],[RV gamma]],GammaShape1,GammaRate1)/BinomTrials,Table3[[#This Row],[RV binom]])</f>
        <v>0</v>
      </c>
      <c r="K7023" s="1">
        <f>Table3[[#This Row],[Risk 1 Simulated occurences]]*_xlfn.LOGNORM.INV(Table3[[#This Row],[RV lognorm]],(LN(ImpLow1)+LN(ImpUp1))/2,(LN(ImpUp1)-LN(ImpLow1))/3.29)</f>
        <v>0</v>
      </c>
      <c r="L7023">
        <f>_xlfn.BINOM.INV(BinomTrials,_xlfn.GAMMA.INV(Table3[[#This Row],[RV gamma]],GammaShape2,GammaRate2)/BinomTrials,Table3[[#This Row],[RV binom]])</f>
        <v>0</v>
      </c>
      <c r="M7023" s="1">
        <f>Table3[[#This Row],[Risk 2 simulated occurences]]*_xlfn.LOGNORM.INV(Table3[[#This Row],[RV lognorm]],(LN(ImpLow2)+LN(ImpUp2))/2,(LN(ImpUp2)-LN(ImpLow2))/3.29)</f>
        <v>0</v>
      </c>
    </row>
    <row r="7024" spans="7:13">
      <c r="G7024">
        <v>6.5305770870906193E-2</v>
      </c>
      <c r="H7024">
        <v>0.49795882520170826</v>
      </c>
      <c r="I7024">
        <v>0.93061187953251034</v>
      </c>
      <c r="J7024">
        <f>_xlfn.BINOM.INV(BinomTrials,_xlfn.GAMMA.INV(Table3[[#This Row],[RV gamma]],GammaShape1,GammaRate1)/BinomTrials,Table3[[#This Row],[RV binom]])</f>
        <v>0</v>
      </c>
      <c r="K7024" s="1">
        <f>Table3[[#This Row],[Risk 1 Simulated occurences]]*_xlfn.LOGNORM.INV(Table3[[#This Row],[RV lognorm]],(LN(ImpLow1)+LN(ImpUp1))/2,(LN(ImpUp1)-LN(ImpLow1))/3.29)</f>
        <v>0</v>
      </c>
      <c r="L7024">
        <f>_xlfn.BINOM.INV(BinomTrials,_xlfn.GAMMA.INV(Table3[[#This Row],[RV gamma]],GammaShape2,GammaRate2)/BinomTrials,Table3[[#This Row],[RV binom]])</f>
        <v>0</v>
      </c>
      <c r="M7024" s="1">
        <f>Table3[[#This Row],[Risk 2 simulated occurences]]*_xlfn.LOGNORM.INV(Table3[[#This Row],[RV lognorm]],(LN(ImpLow2)+LN(ImpUp2))/2,(LN(ImpUp2)-LN(ImpLow2))/3.29)</f>
        <v>0</v>
      </c>
    </row>
    <row r="7025" spans="7:13">
      <c r="G7025">
        <v>0.59409102732040497</v>
      </c>
      <c r="H7025">
        <v>0.19397516511100119</v>
      </c>
      <c r="I7025">
        <v>0.79385930290159734</v>
      </c>
      <c r="J7025">
        <f>_xlfn.BINOM.INV(BinomTrials,_xlfn.GAMMA.INV(Table3[[#This Row],[RV gamma]],GammaShape1,GammaRate1)/BinomTrials,Table3[[#This Row],[RV binom]])</f>
        <v>0</v>
      </c>
      <c r="K7025" s="1">
        <f>Table3[[#This Row],[Risk 1 Simulated occurences]]*_xlfn.LOGNORM.INV(Table3[[#This Row],[RV lognorm]],(LN(ImpLow1)+LN(ImpUp1))/2,(LN(ImpUp1)-LN(ImpLow1))/3.29)</f>
        <v>0</v>
      </c>
      <c r="L7025">
        <f>_xlfn.BINOM.INV(BinomTrials,_xlfn.GAMMA.INV(Table3[[#This Row],[RV gamma]],GammaShape2,GammaRate2)/BinomTrials,Table3[[#This Row],[RV binom]])</f>
        <v>0</v>
      </c>
      <c r="M7025" s="1">
        <f>Table3[[#This Row],[Risk 2 simulated occurences]]*_xlfn.LOGNORM.INV(Table3[[#This Row],[RV lognorm]],(LN(ImpLow2)+LN(ImpUp2))/2,(LN(ImpUp2)-LN(ImpLow2))/3.29)</f>
        <v>0</v>
      </c>
    </row>
    <row r="7026" spans="7:13">
      <c r="G7026">
        <v>0.88789617404709387</v>
      </c>
      <c r="H7026">
        <v>0.14060002059703694</v>
      </c>
      <c r="I7026">
        <v>0.39330386714697996</v>
      </c>
      <c r="J7026">
        <f>_xlfn.BINOM.INV(BinomTrials,_xlfn.GAMMA.INV(Table3[[#This Row],[RV gamma]],GammaShape1,GammaRate1)/BinomTrials,Table3[[#This Row],[RV binom]])</f>
        <v>0</v>
      </c>
      <c r="K7026" s="1">
        <f>Table3[[#This Row],[Risk 1 Simulated occurences]]*_xlfn.LOGNORM.INV(Table3[[#This Row],[RV lognorm]],(LN(ImpLow1)+LN(ImpUp1))/2,(LN(ImpUp1)-LN(ImpLow1))/3.29)</f>
        <v>0</v>
      </c>
      <c r="L7026">
        <f>_xlfn.BINOM.INV(BinomTrials,_xlfn.GAMMA.INV(Table3[[#This Row],[RV gamma]],GammaShape2,GammaRate2)/BinomTrials,Table3[[#This Row],[RV binom]])</f>
        <v>0</v>
      </c>
      <c r="M7026" s="1">
        <f>Table3[[#This Row],[Risk 2 simulated occurences]]*_xlfn.LOGNORM.INV(Table3[[#This Row],[RV lognorm]],(LN(ImpLow2)+LN(ImpUp2))/2,(LN(ImpUp2)-LN(ImpLow2))/3.29)</f>
        <v>0</v>
      </c>
    </row>
    <row r="7027" spans="7:13">
      <c r="G7027">
        <v>0.87099720950750503</v>
      </c>
      <c r="H7027">
        <v>6.4546174399809059E-2</v>
      </c>
      <c r="I7027">
        <v>0.25809513929211308</v>
      </c>
      <c r="J7027">
        <f>_xlfn.BINOM.INV(BinomTrials,_xlfn.GAMMA.INV(Table3[[#This Row],[RV gamma]],GammaShape1,GammaRate1)/BinomTrials,Table3[[#This Row],[RV binom]])</f>
        <v>0</v>
      </c>
      <c r="K7027" s="1">
        <f>Table3[[#This Row],[Risk 1 Simulated occurences]]*_xlfn.LOGNORM.INV(Table3[[#This Row],[RV lognorm]],(LN(ImpLow1)+LN(ImpUp1))/2,(LN(ImpUp1)-LN(ImpLow1))/3.29)</f>
        <v>0</v>
      </c>
      <c r="L7027">
        <f>_xlfn.BINOM.INV(BinomTrials,_xlfn.GAMMA.INV(Table3[[#This Row],[RV gamma]],GammaShape2,GammaRate2)/BinomTrials,Table3[[#This Row],[RV binom]])</f>
        <v>0</v>
      </c>
      <c r="M7027" s="1">
        <f>Table3[[#This Row],[Risk 2 simulated occurences]]*_xlfn.LOGNORM.INV(Table3[[#This Row],[RV lognorm]],(LN(ImpLow2)+LN(ImpUp2))/2,(LN(ImpUp2)-LN(ImpLow2))/3.29)</f>
        <v>0</v>
      </c>
    </row>
    <row r="7028" spans="7:13">
      <c r="G7028">
        <v>0.85010019263722947</v>
      </c>
      <c r="H7028">
        <v>0.82755313759090054</v>
      </c>
      <c r="I7028">
        <v>0.80500608254457173</v>
      </c>
      <c r="J7028">
        <f>_xlfn.BINOM.INV(BinomTrials,_xlfn.GAMMA.INV(Table3[[#This Row],[RV gamma]],GammaShape1,GammaRate1)/BinomTrials,Table3[[#This Row],[RV binom]])</f>
        <v>1</v>
      </c>
      <c r="K7028" s="1">
        <f>Table3[[#This Row],[Risk 1 Simulated occurences]]*_xlfn.LOGNORM.INV(Table3[[#This Row],[RV lognorm]],(LN(ImpLow1)+LN(ImpUp1))/2,(LN(ImpUp1)-LN(ImpLow1))/3.29)</f>
        <v>57714.983961411795</v>
      </c>
      <c r="L7028">
        <f>_xlfn.BINOM.INV(BinomTrials,_xlfn.GAMMA.INV(Table3[[#This Row],[RV gamma]],GammaShape2,GammaRate2)/BinomTrials,Table3[[#This Row],[RV binom]])</f>
        <v>1</v>
      </c>
      <c r="M7028" s="1">
        <f>Table3[[#This Row],[Risk 2 simulated occurences]]*_xlfn.LOGNORM.INV(Table3[[#This Row],[RV lognorm]],(LN(ImpLow2)+LN(ImpUp2))/2,(LN(ImpUp2)-LN(ImpLow2))/3.29)</f>
        <v>5771498.3961411919</v>
      </c>
    </row>
    <row r="7029" spans="7:13">
      <c r="G7029">
        <v>0.63393765391499624</v>
      </c>
      <c r="H7029">
        <v>0.68558349026627075</v>
      </c>
      <c r="I7029">
        <v>0.73722932661754514</v>
      </c>
      <c r="J7029">
        <f>_xlfn.BINOM.INV(BinomTrials,_xlfn.GAMMA.INV(Table3[[#This Row],[RV gamma]],GammaShape1,GammaRate1)/BinomTrials,Table3[[#This Row],[RV binom]])</f>
        <v>1</v>
      </c>
      <c r="K7029" s="1">
        <f>Table3[[#This Row],[Risk 1 Simulated occurences]]*_xlfn.LOGNORM.INV(Table3[[#This Row],[RV lognorm]],(LN(ImpLow1)+LN(ImpUp1))/2,(LN(ImpUp1)-LN(ImpLow1))/3.29)</f>
        <v>49312.439838105733</v>
      </c>
      <c r="L7029">
        <f>_xlfn.BINOM.INV(BinomTrials,_xlfn.GAMMA.INV(Table3[[#This Row],[RV gamma]],GammaShape2,GammaRate2)/BinomTrials,Table3[[#This Row],[RV binom]])</f>
        <v>0</v>
      </c>
      <c r="M7029" s="1">
        <f>Table3[[#This Row],[Risk 2 simulated occurences]]*_xlfn.LOGNORM.INV(Table3[[#This Row],[RV lognorm]],(LN(ImpLow2)+LN(ImpUp2))/2,(LN(ImpUp2)-LN(ImpLow2))/3.29)</f>
        <v>0</v>
      </c>
    </row>
    <row r="7030" spans="7:13">
      <c r="G7030">
        <v>0.59014934934216989</v>
      </c>
      <c r="H7030">
        <v>0.60172090521162414</v>
      </c>
      <c r="I7030">
        <v>0.61329246108107849</v>
      </c>
      <c r="J7030">
        <f>_xlfn.BINOM.INV(BinomTrials,_xlfn.GAMMA.INV(Table3[[#This Row],[RV gamma]],GammaShape1,GammaRate1)/BinomTrials,Table3[[#This Row],[RV binom]])</f>
        <v>1</v>
      </c>
      <c r="K7030" s="1">
        <f>Table3[[#This Row],[Risk 1 Simulated occurences]]*_xlfn.LOGNORM.INV(Table3[[#This Row],[RV lognorm]],(LN(ImpLow1)+LN(ImpUp1))/2,(LN(ImpUp1)-LN(ImpLow1))/3.29)</f>
        <v>38682.172592084455</v>
      </c>
      <c r="L7030">
        <f>_xlfn.BINOM.INV(BinomTrials,_xlfn.GAMMA.INV(Table3[[#This Row],[RV gamma]],GammaShape2,GammaRate2)/BinomTrials,Table3[[#This Row],[RV binom]])</f>
        <v>0</v>
      </c>
      <c r="M7030" s="1">
        <f>Table3[[#This Row],[Risk 2 simulated occurences]]*_xlfn.LOGNORM.INV(Table3[[#This Row],[RV lognorm]],(LN(ImpLow2)+LN(ImpUp2))/2,(LN(ImpUp2)-LN(ImpLow2))/3.29)</f>
        <v>0</v>
      </c>
    </row>
    <row r="7031" spans="7:13">
      <c r="G7031">
        <v>0.64011439384897906</v>
      </c>
      <c r="H7031">
        <v>0.12325389176758653</v>
      </c>
      <c r="I7031">
        <v>0.60639338968619394</v>
      </c>
      <c r="J7031">
        <f>_xlfn.BINOM.INV(BinomTrials,_xlfn.GAMMA.INV(Table3[[#This Row],[RV gamma]],GammaShape1,GammaRate1)/BinomTrials,Table3[[#This Row],[RV binom]])</f>
        <v>0</v>
      </c>
      <c r="K7031" s="1">
        <f>Table3[[#This Row],[Risk 1 Simulated occurences]]*_xlfn.LOGNORM.INV(Table3[[#This Row],[RV lognorm]],(LN(ImpLow1)+LN(ImpUp1))/2,(LN(ImpUp1)-LN(ImpLow1))/3.29)</f>
        <v>0</v>
      </c>
      <c r="L7031">
        <f>_xlfn.BINOM.INV(BinomTrials,_xlfn.GAMMA.INV(Table3[[#This Row],[RV gamma]],GammaShape2,GammaRate2)/BinomTrials,Table3[[#This Row],[RV binom]])</f>
        <v>0</v>
      </c>
      <c r="M7031" s="1">
        <f>Table3[[#This Row],[Risk 2 simulated occurences]]*_xlfn.LOGNORM.INV(Table3[[#This Row],[RV lognorm]],(LN(ImpLow2)+LN(ImpUp2))/2,(LN(ImpUp2)-LN(ImpLow2))/3.29)</f>
        <v>0</v>
      </c>
    </row>
    <row r="7032" spans="7:13">
      <c r="G7032">
        <v>0.40261741979169541</v>
      </c>
      <c r="H7032">
        <v>0.52815893782682666</v>
      </c>
      <c r="I7032">
        <v>0.65370045586195791</v>
      </c>
      <c r="J7032">
        <f>_xlfn.BINOM.INV(BinomTrials,_xlfn.GAMMA.INV(Table3[[#This Row],[RV gamma]],GammaShape1,GammaRate1)/BinomTrials,Table3[[#This Row],[RV binom]])</f>
        <v>0</v>
      </c>
      <c r="K7032" s="1">
        <f>Table3[[#This Row],[Risk 1 Simulated occurences]]*_xlfn.LOGNORM.INV(Table3[[#This Row],[RV lognorm]],(LN(ImpLow1)+LN(ImpUp1))/2,(LN(ImpUp1)-LN(ImpLow1))/3.29)</f>
        <v>0</v>
      </c>
      <c r="L7032">
        <f>_xlfn.BINOM.INV(BinomTrials,_xlfn.GAMMA.INV(Table3[[#This Row],[RV gamma]],GammaShape2,GammaRate2)/BinomTrials,Table3[[#This Row],[RV binom]])</f>
        <v>0</v>
      </c>
      <c r="M7032" s="1">
        <f>Table3[[#This Row],[Risk 2 simulated occurences]]*_xlfn.LOGNORM.INV(Table3[[#This Row],[RV lognorm]],(LN(ImpLow2)+LN(ImpUp2))/2,(LN(ImpUp2)-LN(ImpLow2))/3.29)</f>
        <v>0</v>
      </c>
    </row>
    <row r="7033" spans="7:13">
      <c r="G7033">
        <v>0.79097443902444764</v>
      </c>
      <c r="H7033">
        <v>0.76726805547590737</v>
      </c>
      <c r="I7033">
        <v>0.74356167192736722</v>
      </c>
      <c r="J7033">
        <f>_xlfn.BINOM.INV(BinomTrials,_xlfn.GAMMA.INV(Table3[[#This Row],[RV gamma]],GammaShape1,GammaRate1)/BinomTrials,Table3[[#This Row],[RV binom]])</f>
        <v>1</v>
      </c>
      <c r="K7033" s="1">
        <f>Table3[[#This Row],[Risk 1 Simulated occurences]]*_xlfn.LOGNORM.INV(Table3[[#This Row],[RV lognorm]],(LN(ImpLow1)+LN(ImpUp1))/2,(LN(ImpUp1)-LN(ImpLow1))/3.29)</f>
        <v>49991.382481103959</v>
      </c>
      <c r="L7033">
        <f>_xlfn.BINOM.INV(BinomTrials,_xlfn.GAMMA.INV(Table3[[#This Row],[RV gamma]],GammaShape2,GammaRate2)/BinomTrials,Table3[[#This Row],[RV binom]])</f>
        <v>0</v>
      </c>
      <c r="M7033" s="1">
        <f>Table3[[#This Row],[Risk 2 simulated occurences]]*_xlfn.LOGNORM.INV(Table3[[#This Row],[RV lognorm]],(LN(ImpLow2)+LN(ImpUp2))/2,(LN(ImpUp2)-LN(ImpLow2))/3.29)</f>
        <v>0</v>
      </c>
    </row>
    <row r="7034" spans="7:13">
      <c r="G7034">
        <v>0.90739668389195427</v>
      </c>
      <c r="H7034">
        <v>0.47420838357611017</v>
      </c>
      <c r="I7034">
        <v>4.1020083260266148E-2</v>
      </c>
      <c r="J7034">
        <f>_xlfn.BINOM.INV(BinomTrials,_xlfn.GAMMA.INV(Table3[[#This Row],[RV gamma]],GammaShape1,GammaRate1)/BinomTrials,Table3[[#This Row],[RV binom]])</f>
        <v>0</v>
      </c>
      <c r="K7034" s="1">
        <f>Table3[[#This Row],[Risk 1 Simulated occurences]]*_xlfn.LOGNORM.INV(Table3[[#This Row],[RV lognorm]],(LN(ImpLow1)+LN(ImpUp1))/2,(LN(ImpUp1)-LN(ImpLow1))/3.29)</f>
        <v>0</v>
      </c>
      <c r="L7034">
        <f>_xlfn.BINOM.INV(BinomTrials,_xlfn.GAMMA.INV(Table3[[#This Row],[RV gamma]],GammaShape2,GammaRate2)/BinomTrials,Table3[[#This Row],[RV binom]])</f>
        <v>0</v>
      </c>
      <c r="M7034" s="1">
        <f>Table3[[#This Row],[Risk 2 simulated occurences]]*_xlfn.LOGNORM.INV(Table3[[#This Row],[RV lognorm]],(LN(ImpLow2)+LN(ImpUp2))/2,(LN(ImpUp2)-LN(ImpLow2))/3.29)</f>
        <v>0</v>
      </c>
    </row>
    <row r="7035" spans="7:13">
      <c r="G7035">
        <v>0.61606617207455738</v>
      </c>
      <c r="H7035">
        <v>2.0302763683862409E-2</v>
      </c>
      <c r="I7035">
        <v>0.42453935529316744</v>
      </c>
      <c r="J7035">
        <f>_xlfn.BINOM.INV(BinomTrials,_xlfn.GAMMA.INV(Table3[[#This Row],[RV gamma]],GammaShape1,GammaRate1)/BinomTrials,Table3[[#This Row],[RV binom]])</f>
        <v>0</v>
      </c>
      <c r="K7035" s="1">
        <f>Table3[[#This Row],[Risk 1 Simulated occurences]]*_xlfn.LOGNORM.INV(Table3[[#This Row],[RV lognorm]],(LN(ImpLow1)+LN(ImpUp1))/2,(LN(ImpUp1)-LN(ImpLow1))/3.29)</f>
        <v>0</v>
      </c>
      <c r="L7035">
        <f>_xlfn.BINOM.INV(BinomTrials,_xlfn.GAMMA.INV(Table3[[#This Row],[RV gamma]],GammaShape2,GammaRate2)/BinomTrials,Table3[[#This Row],[RV binom]])</f>
        <v>0</v>
      </c>
      <c r="M7035" s="1">
        <f>Table3[[#This Row],[Risk 2 simulated occurences]]*_xlfn.LOGNORM.INV(Table3[[#This Row],[RV lognorm]],(LN(ImpLow2)+LN(ImpUp2))/2,(LN(ImpUp2)-LN(ImpLow2))/3.29)</f>
        <v>0</v>
      </c>
    </row>
    <row r="7036" spans="7:13">
      <c r="G7036">
        <v>0.22415405708558581</v>
      </c>
      <c r="H7036">
        <v>0.22854923467549926</v>
      </c>
      <c r="I7036">
        <v>0.23294441226541271</v>
      </c>
      <c r="J7036">
        <f>_xlfn.BINOM.INV(BinomTrials,_xlfn.GAMMA.INV(Table3[[#This Row],[RV gamma]],GammaShape1,GammaRate1)/BinomTrials,Table3[[#This Row],[RV binom]])</f>
        <v>0</v>
      </c>
      <c r="K7036" s="1">
        <f>Table3[[#This Row],[Risk 1 Simulated occurences]]*_xlfn.LOGNORM.INV(Table3[[#This Row],[RV lognorm]],(LN(ImpLow1)+LN(ImpUp1))/2,(LN(ImpUp1)-LN(ImpLow1))/3.29)</f>
        <v>0</v>
      </c>
      <c r="L7036">
        <f>_xlfn.BINOM.INV(BinomTrials,_xlfn.GAMMA.INV(Table3[[#This Row],[RV gamma]],GammaShape2,GammaRate2)/BinomTrials,Table3[[#This Row],[RV binom]])</f>
        <v>0</v>
      </c>
      <c r="M7036" s="1">
        <f>Table3[[#This Row],[Risk 2 simulated occurences]]*_xlfn.LOGNORM.INV(Table3[[#This Row],[RV lognorm]],(LN(ImpLow2)+LN(ImpUp2))/2,(LN(ImpUp2)-LN(ImpLow2))/3.29)</f>
        <v>0</v>
      </c>
    </row>
    <row r="7037" spans="7:13">
      <c r="G7037">
        <v>0.35723743744065867</v>
      </c>
      <c r="H7037">
        <v>0.22698719111596569</v>
      </c>
      <c r="I7037">
        <v>9.6736944791272719E-2</v>
      </c>
      <c r="J7037">
        <f>_xlfn.BINOM.INV(BinomTrials,_xlfn.GAMMA.INV(Table3[[#This Row],[RV gamma]],GammaShape1,GammaRate1)/BinomTrials,Table3[[#This Row],[RV binom]])</f>
        <v>0</v>
      </c>
      <c r="K7037" s="1">
        <f>Table3[[#This Row],[Risk 1 Simulated occurences]]*_xlfn.LOGNORM.INV(Table3[[#This Row],[RV lognorm]],(LN(ImpLow1)+LN(ImpUp1))/2,(LN(ImpUp1)-LN(ImpLow1))/3.29)</f>
        <v>0</v>
      </c>
      <c r="L7037">
        <f>_xlfn.BINOM.INV(BinomTrials,_xlfn.GAMMA.INV(Table3[[#This Row],[RV gamma]],GammaShape2,GammaRate2)/BinomTrials,Table3[[#This Row],[RV binom]])</f>
        <v>0</v>
      </c>
      <c r="M7037" s="1">
        <f>Table3[[#This Row],[Risk 2 simulated occurences]]*_xlfn.LOGNORM.INV(Table3[[#This Row],[RV lognorm]],(LN(ImpLow2)+LN(ImpUp2))/2,(LN(ImpUp2)-LN(ImpLow2))/3.29)</f>
        <v>0</v>
      </c>
    </row>
    <row r="7038" spans="7:13">
      <c r="G7038">
        <v>8.9611065150057456E-2</v>
      </c>
      <c r="H7038">
        <v>0.97372108603535268</v>
      </c>
      <c r="I7038">
        <v>0.8578311069206479</v>
      </c>
      <c r="J7038">
        <f>_xlfn.BINOM.INV(BinomTrials,_xlfn.GAMMA.INV(Table3[[#This Row],[RV gamma]],GammaShape1,GammaRate1)/BinomTrials,Table3[[#This Row],[RV binom]])</f>
        <v>2</v>
      </c>
      <c r="K7038" s="1">
        <f>Table3[[#This Row],[Risk 1 Simulated occurences]]*_xlfn.LOGNORM.INV(Table3[[#This Row],[RV lognorm]],(LN(ImpLow1)+LN(ImpUp1))/2,(LN(ImpUp1)-LN(ImpLow1))/3.29)</f>
        <v>133797.53917735507</v>
      </c>
      <c r="L7038">
        <f>_xlfn.BINOM.INV(BinomTrials,_xlfn.GAMMA.INV(Table3[[#This Row],[RV gamma]],GammaShape2,GammaRate2)/BinomTrials,Table3[[#This Row],[RV binom]])</f>
        <v>1</v>
      </c>
      <c r="M7038" s="1">
        <f>Table3[[#This Row],[Risk 2 simulated occurences]]*_xlfn.LOGNORM.INV(Table3[[#This Row],[RV lognorm]],(LN(ImpLow2)+LN(ImpUp2))/2,(LN(ImpUp2)-LN(ImpLow2))/3.29)</f>
        <v>6689876.9588677678</v>
      </c>
    </row>
    <row r="7039" spans="7:13">
      <c r="G7039">
        <v>9.3171977015757926E-2</v>
      </c>
      <c r="H7039">
        <v>0.33029299617292962</v>
      </c>
      <c r="I7039">
        <v>0.56741401533010138</v>
      </c>
      <c r="J7039">
        <f>_xlfn.BINOM.INV(BinomTrials,_xlfn.GAMMA.INV(Table3[[#This Row],[RV gamma]],GammaShape1,GammaRate1)/BinomTrials,Table3[[#This Row],[RV binom]])</f>
        <v>0</v>
      </c>
      <c r="K7039" s="1">
        <f>Table3[[#This Row],[Risk 1 Simulated occurences]]*_xlfn.LOGNORM.INV(Table3[[#This Row],[RV lognorm]],(LN(ImpLow1)+LN(ImpUp1))/2,(LN(ImpUp1)-LN(ImpLow1))/3.29)</f>
        <v>0</v>
      </c>
      <c r="L7039">
        <f>_xlfn.BINOM.INV(BinomTrials,_xlfn.GAMMA.INV(Table3[[#This Row],[RV gamma]],GammaShape2,GammaRate2)/BinomTrials,Table3[[#This Row],[RV binom]])</f>
        <v>0</v>
      </c>
      <c r="M7039" s="1">
        <f>Table3[[#This Row],[Risk 2 simulated occurences]]*_xlfn.LOGNORM.INV(Table3[[#This Row],[RV lognorm]],(LN(ImpLow2)+LN(ImpUp2))/2,(LN(ImpUp2)-LN(ImpLow2))/3.29)</f>
        <v>0</v>
      </c>
    </row>
    <row r="7040" spans="7:13">
      <c r="G7040">
        <v>0.9414177038434044</v>
      </c>
      <c r="H7040">
        <v>0.2343866784285692</v>
      </c>
      <c r="I7040">
        <v>0.52735565301373399</v>
      </c>
      <c r="J7040">
        <f>_xlfn.BINOM.INV(BinomTrials,_xlfn.GAMMA.INV(Table3[[#This Row],[RV gamma]],GammaShape1,GammaRate1)/BinomTrials,Table3[[#This Row],[RV binom]])</f>
        <v>0</v>
      </c>
      <c r="K7040" s="1">
        <f>Table3[[#This Row],[Risk 1 Simulated occurences]]*_xlfn.LOGNORM.INV(Table3[[#This Row],[RV lognorm]],(LN(ImpLow1)+LN(ImpUp1))/2,(LN(ImpUp1)-LN(ImpLow1))/3.29)</f>
        <v>0</v>
      </c>
      <c r="L7040">
        <f>_xlfn.BINOM.INV(BinomTrials,_xlfn.GAMMA.INV(Table3[[#This Row],[RV gamma]],GammaShape2,GammaRate2)/BinomTrials,Table3[[#This Row],[RV binom]])</f>
        <v>0</v>
      </c>
      <c r="M7040" s="1">
        <f>Table3[[#This Row],[Risk 2 simulated occurences]]*_xlfn.LOGNORM.INV(Table3[[#This Row],[RV lognorm]],(LN(ImpLow2)+LN(ImpUp2))/2,(LN(ImpUp2)-LN(ImpLow2))/3.29)</f>
        <v>0</v>
      </c>
    </row>
    <row r="7041" spans="7:13">
      <c r="G7041">
        <v>0.40734849609776796</v>
      </c>
      <c r="H7041">
        <v>0.3369043489624301</v>
      </c>
      <c r="I7041">
        <v>0.26646020182709218</v>
      </c>
      <c r="J7041">
        <f>_xlfn.BINOM.INV(BinomTrials,_xlfn.GAMMA.INV(Table3[[#This Row],[RV gamma]],GammaShape1,GammaRate1)/BinomTrials,Table3[[#This Row],[RV binom]])</f>
        <v>0</v>
      </c>
      <c r="K7041" s="1">
        <f>Table3[[#This Row],[Risk 1 Simulated occurences]]*_xlfn.LOGNORM.INV(Table3[[#This Row],[RV lognorm]],(LN(ImpLow1)+LN(ImpUp1))/2,(LN(ImpUp1)-LN(ImpLow1))/3.29)</f>
        <v>0</v>
      </c>
      <c r="L7041">
        <f>_xlfn.BINOM.INV(BinomTrials,_xlfn.GAMMA.INV(Table3[[#This Row],[RV gamma]],GammaShape2,GammaRate2)/BinomTrials,Table3[[#This Row],[RV binom]])</f>
        <v>0</v>
      </c>
      <c r="M7041" s="1">
        <f>Table3[[#This Row],[Risk 2 simulated occurences]]*_xlfn.LOGNORM.INV(Table3[[#This Row],[RV lognorm]],(LN(ImpLow2)+LN(ImpUp2))/2,(LN(ImpUp2)-LN(ImpLow2))/3.29)</f>
        <v>0</v>
      </c>
    </row>
    <row r="7042" spans="7:13">
      <c r="G7042">
        <v>0.30617391518604659</v>
      </c>
      <c r="H7042">
        <v>0.35139301156224356</v>
      </c>
      <c r="I7042">
        <v>0.39661210793844059</v>
      </c>
      <c r="J7042">
        <f>_xlfn.BINOM.INV(BinomTrials,_xlfn.GAMMA.INV(Table3[[#This Row],[RV gamma]],GammaShape1,GammaRate1)/BinomTrials,Table3[[#This Row],[RV binom]])</f>
        <v>0</v>
      </c>
      <c r="K7042" s="1">
        <f>Table3[[#This Row],[Risk 1 Simulated occurences]]*_xlfn.LOGNORM.INV(Table3[[#This Row],[RV lognorm]],(LN(ImpLow1)+LN(ImpUp1))/2,(LN(ImpUp1)-LN(ImpLow1))/3.29)</f>
        <v>0</v>
      </c>
      <c r="L7042">
        <f>_xlfn.BINOM.INV(BinomTrials,_xlfn.GAMMA.INV(Table3[[#This Row],[RV gamma]],GammaShape2,GammaRate2)/BinomTrials,Table3[[#This Row],[RV binom]])</f>
        <v>0</v>
      </c>
      <c r="M7042" s="1">
        <f>Table3[[#This Row],[Risk 2 simulated occurences]]*_xlfn.LOGNORM.INV(Table3[[#This Row],[RV lognorm]],(LN(ImpLow2)+LN(ImpUp2))/2,(LN(ImpUp2)-LN(ImpLow2))/3.29)</f>
        <v>0</v>
      </c>
    </row>
    <row r="7043" spans="7:13">
      <c r="G7043">
        <v>0.86499253188492387</v>
      </c>
      <c r="H7043">
        <v>0.86234532662776542</v>
      </c>
      <c r="I7043">
        <v>0.85969812137060708</v>
      </c>
      <c r="J7043">
        <f>_xlfn.BINOM.INV(BinomTrials,_xlfn.GAMMA.INV(Table3[[#This Row],[RV gamma]],GammaShape1,GammaRate1)/BinomTrials,Table3[[#This Row],[RV binom]])</f>
        <v>1</v>
      </c>
      <c r="K7043" s="1">
        <f>Table3[[#This Row],[Risk 1 Simulated occurences]]*_xlfn.LOGNORM.INV(Table3[[#This Row],[RV lognorm]],(LN(ImpLow1)+LN(ImpUp1))/2,(LN(ImpUp1)-LN(ImpLow1))/3.29)</f>
        <v>67290.320463256736</v>
      </c>
      <c r="L7043">
        <f>_xlfn.BINOM.INV(BinomTrials,_xlfn.GAMMA.INV(Table3[[#This Row],[RV gamma]],GammaShape2,GammaRate2)/BinomTrials,Table3[[#This Row],[RV binom]])</f>
        <v>1</v>
      </c>
      <c r="M7043" s="1">
        <f>Table3[[#This Row],[Risk 2 simulated occurences]]*_xlfn.LOGNORM.INV(Table3[[#This Row],[RV lognorm]],(LN(ImpLow2)+LN(ImpUp2))/2,(LN(ImpUp2)-LN(ImpLow2))/3.29)</f>
        <v>6729032.0463256761</v>
      </c>
    </row>
    <row r="7044" spans="7:13">
      <c r="G7044">
        <v>0.92948338991472657</v>
      </c>
      <c r="H7044">
        <v>0.43790463285423098</v>
      </c>
      <c r="I7044">
        <v>0.94632587579373539</v>
      </c>
      <c r="J7044">
        <f>_xlfn.BINOM.INV(BinomTrials,_xlfn.GAMMA.INV(Table3[[#This Row],[RV gamma]],GammaShape1,GammaRate1)/BinomTrials,Table3[[#This Row],[RV binom]])</f>
        <v>0</v>
      </c>
      <c r="K7044" s="1">
        <f>Table3[[#This Row],[Risk 1 Simulated occurences]]*_xlfn.LOGNORM.INV(Table3[[#This Row],[RV lognorm]],(LN(ImpLow1)+LN(ImpUp1))/2,(LN(ImpUp1)-LN(ImpLow1))/3.29)</f>
        <v>0</v>
      </c>
      <c r="L7044">
        <f>_xlfn.BINOM.INV(BinomTrials,_xlfn.GAMMA.INV(Table3[[#This Row],[RV gamma]],GammaShape2,GammaRate2)/BinomTrials,Table3[[#This Row],[RV binom]])</f>
        <v>0</v>
      </c>
      <c r="M7044" s="1">
        <f>Table3[[#This Row],[Risk 2 simulated occurences]]*_xlfn.LOGNORM.INV(Table3[[#This Row],[RV lognorm]],(LN(ImpLow2)+LN(ImpUp2))/2,(LN(ImpUp2)-LN(ImpLow2))/3.29)</f>
        <v>0</v>
      </c>
    </row>
    <row r="7045" spans="7:13">
      <c r="G7045">
        <v>0.82733429680919945</v>
      </c>
      <c r="H7045">
        <v>0.8631643810603602</v>
      </c>
      <c r="I7045">
        <v>0.89899446531152094</v>
      </c>
      <c r="J7045">
        <f>_xlfn.BINOM.INV(BinomTrials,_xlfn.GAMMA.INV(Table3[[#This Row],[RV gamma]],GammaShape1,GammaRate1)/BinomTrials,Table3[[#This Row],[RV binom]])</f>
        <v>1</v>
      </c>
      <c r="K7045" s="1">
        <f>Table3[[#This Row],[Risk 1 Simulated occurences]]*_xlfn.LOGNORM.INV(Table3[[#This Row],[RV lognorm]],(LN(ImpLow1)+LN(ImpUp1))/2,(LN(ImpUp1)-LN(ImpLow1))/3.29)</f>
        <v>77231.449467954051</v>
      </c>
      <c r="L7045">
        <f>_xlfn.BINOM.INV(BinomTrials,_xlfn.GAMMA.INV(Table3[[#This Row],[RV gamma]],GammaShape2,GammaRate2)/BinomTrials,Table3[[#This Row],[RV binom]])</f>
        <v>1</v>
      </c>
      <c r="M7045" s="1">
        <f>Table3[[#This Row],[Risk 2 simulated occurences]]*_xlfn.LOGNORM.INV(Table3[[#This Row],[RV lognorm]],(LN(ImpLow2)+LN(ImpUp2))/2,(LN(ImpUp2)-LN(ImpLow2))/3.29)</f>
        <v>7723144.9467954095</v>
      </c>
    </row>
    <row r="7046" spans="7:13">
      <c r="G7046">
        <v>7.526472214388881E-3</v>
      </c>
      <c r="H7046">
        <v>0.20375248147349453</v>
      </c>
      <c r="I7046">
        <v>0.39997849073260022</v>
      </c>
      <c r="J7046">
        <f>_xlfn.BINOM.INV(BinomTrials,_xlfn.GAMMA.INV(Table3[[#This Row],[RV gamma]],GammaShape1,GammaRate1)/BinomTrials,Table3[[#This Row],[RV binom]])</f>
        <v>0</v>
      </c>
      <c r="K7046" s="1">
        <f>Table3[[#This Row],[Risk 1 Simulated occurences]]*_xlfn.LOGNORM.INV(Table3[[#This Row],[RV lognorm]],(LN(ImpLow1)+LN(ImpUp1))/2,(LN(ImpUp1)-LN(ImpLow1))/3.29)</f>
        <v>0</v>
      </c>
      <c r="L7046">
        <f>_xlfn.BINOM.INV(BinomTrials,_xlfn.GAMMA.INV(Table3[[#This Row],[RV gamma]],GammaShape2,GammaRate2)/BinomTrials,Table3[[#This Row],[RV binom]])</f>
        <v>0</v>
      </c>
      <c r="M7046" s="1">
        <f>Table3[[#This Row],[Risk 2 simulated occurences]]*_xlfn.LOGNORM.INV(Table3[[#This Row],[RV lognorm]],(LN(ImpLow2)+LN(ImpUp2))/2,(LN(ImpUp2)-LN(ImpLow2))/3.29)</f>
        <v>0</v>
      </c>
    </row>
    <row r="7047" spans="7:13">
      <c r="G7047">
        <v>0.49741850723392261</v>
      </c>
      <c r="H7047">
        <v>0.46795612502282302</v>
      </c>
      <c r="I7047">
        <v>0.43849374281172349</v>
      </c>
      <c r="J7047">
        <f>_xlfn.BINOM.INV(BinomTrials,_xlfn.GAMMA.INV(Table3[[#This Row],[RV gamma]],GammaShape1,GammaRate1)/BinomTrials,Table3[[#This Row],[RV binom]])</f>
        <v>0</v>
      </c>
      <c r="K7047" s="1">
        <f>Table3[[#This Row],[Risk 1 Simulated occurences]]*_xlfn.LOGNORM.INV(Table3[[#This Row],[RV lognorm]],(LN(ImpLow1)+LN(ImpUp1))/2,(LN(ImpUp1)-LN(ImpLow1))/3.29)</f>
        <v>0</v>
      </c>
      <c r="L7047">
        <f>_xlfn.BINOM.INV(BinomTrials,_xlfn.GAMMA.INV(Table3[[#This Row],[RV gamma]],GammaShape2,GammaRate2)/BinomTrials,Table3[[#This Row],[RV binom]])</f>
        <v>0</v>
      </c>
      <c r="M7047" s="1">
        <f>Table3[[#This Row],[Risk 2 simulated occurences]]*_xlfn.LOGNORM.INV(Table3[[#This Row],[RV lognorm]],(LN(ImpLow2)+LN(ImpUp2))/2,(LN(ImpUp2)-LN(ImpLow2))/3.29)</f>
        <v>0</v>
      </c>
    </row>
    <row r="7048" spans="7:13">
      <c r="G7048">
        <v>0.11285108053723866</v>
      </c>
      <c r="H7048">
        <v>0.93859325858698839</v>
      </c>
      <c r="I7048">
        <v>0.7643354366367382</v>
      </c>
      <c r="J7048">
        <f>_xlfn.BINOM.INV(BinomTrials,_xlfn.GAMMA.INV(Table3[[#This Row],[RV gamma]],GammaShape1,GammaRate1)/BinomTrials,Table3[[#This Row],[RV binom]])</f>
        <v>1</v>
      </c>
      <c r="K7048" s="1">
        <f>Table3[[#This Row],[Risk 1 Simulated occurences]]*_xlfn.LOGNORM.INV(Table3[[#This Row],[RV lognorm]],(LN(ImpLow1)+LN(ImpUp1))/2,(LN(ImpUp1)-LN(ImpLow1))/3.29)</f>
        <v>52353.014033407722</v>
      </c>
      <c r="L7048">
        <f>_xlfn.BINOM.INV(BinomTrials,_xlfn.GAMMA.INV(Table3[[#This Row],[RV gamma]],GammaShape2,GammaRate2)/BinomTrials,Table3[[#This Row],[RV binom]])</f>
        <v>1</v>
      </c>
      <c r="M7048" s="1">
        <f>Table3[[#This Row],[Risk 2 simulated occurences]]*_xlfn.LOGNORM.INV(Table3[[#This Row],[RV lognorm]],(LN(ImpLow2)+LN(ImpUp2))/2,(LN(ImpUp2)-LN(ImpLow2))/3.29)</f>
        <v>5235301.4033407746</v>
      </c>
    </row>
    <row r="7049" spans="7:13">
      <c r="G7049">
        <v>0.68811058937018299</v>
      </c>
      <c r="H7049">
        <v>0.93689707151469637</v>
      </c>
      <c r="I7049">
        <v>0.18568355365920977</v>
      </c>
      <c r="J7049">
        <f>_xlfn.BINOM.INV(BinomTrials,_xlfn.GAMMA.INV(Table3[[#This Row],[RV gamma]],GammaShape1,GammaRate1)/BinomTrials,Table3[[#This Row],[RV binom]])</f>
        <v>2</v>
      </c>
      <c r="K7049" s="1">
        <f>Table3[[#This Row],[Risk 1 Simulated occurences]]*_xlfn.LOGNORM.INV(Table3[[#This Row],[RV lognorm]],(LN(ImpLow1)+LN(ImpUp1))/2,(LN(ImpUp1)-LN(ImpLow1))/3.29)</f>
        <v>33831.648398172591</v>
      </c>
      <c r="L7049">
        <f>_xlfn.BINOM.INV(BinomTrials,_xlfn.GAMMA.INV(Table3[[#This Row],[RV gamma]],GammaShape2,GammaRate2)/BinomTrials,Table3[[#This Row],[RV binom]])</f>
        <v>1</v>
      </c>
      <c r="M7049" s="1">
        <f>Table3[[#This Row],[Risk 2 simulated occurences]]*_xlfn.LOGNORM.INV(Table3[[#This Row],[RV lognorm]],(LN(ImpLow2)+LN(ImpUp2))/2,(LN(ImpUp2)-LN(ImpLow2))/3.29)</f>
        <v>1691582.4199086302</v>
      </c>
    </row>
    <row r="7050" spans="7:13">
      <c r="G7050">
        <v>7.4675544665509616E-2</v>
      </c>
      <c r="H7050">
        <v>0.42908094750208825</v>
      </c>
      <c r="I7050">
        <v>0.78348635033866687</v>
      </c>
      <c r="J7050">
        <f>_xlfn.BINOM.INV(BinomTrials,_xlfn.GAMMA.INV(Table3[[#This Row],[RV gamma]],GammaShape1,GammaRate1)/BinomTrials,Table3[[#This Row],[RV binom]])</f>
        <v>0</v>
      </c>
      <c r="K7050" s="1">
        <f>Table3[[#This Row],[Risk 1 Simulated occurences]]*_xlfn.LOGNORM.INV(Table3[[#This Row],[RV lognorm]],(LN(ImpLow1)+LN(ImpUp1))/2,(LN(ImpUp1)-LN(ImpLow1))/3.29)</f>
        <v>0</v>
      </c>
      <c r="L7050">
        <f>_xlfn.BINOM.INV(BinomTrials,_xlfn.GAMMA.INV(Table3[[#This Row],[RV gamma]],GammaShape2,GammaRate2)/BinomTrials,Table3[[#This Row],[RV binom]])</f>
        <v>0</v>
      </c>
      <c r="M7050" s="1">
        <f>Table3[[#This Row],[Risk 2 simulated occurences]]*_xlfn.LOGNORM.INV(Table3[[#This Row],[RV lognorm]],(LN(ImpLow2)+LN(ImpUp2))/2,(LN(ImpUp2)-LN(ImpLow2))/3.29)</f>
        <v>0</v>
      </c>
    </row>
    <row r="7051" spans="7:13">
      <c r="G7051">
        <v>7.1879193220231313E-2</v>
      </c>
      <c r="H7051">
        <v>0.56348466759709859</v>
      </c>
      <c r="I7051">
        <v>5.5090141973965868E-2</v>
      </c>
      <c r="J7051">
        <f>_xlfn.BINOM.INV(BinomTrials,_xlfn.GAMMA.INV(Table3[[#This Row],[RV gamma]],GammaShape1,GammaRate1)/BinomTrials,Table3[[#This Row],[RV binom]])</f>
        <v>0</v>
      </c>
      <c r="K7051" s="1">
        <f>Table3[[#This Row],[Risk 1 Simulated occurences]]*_xlfn.LOGNORM.INV(Table3[[#This Row],[RV lognorm]],(LN(ImpLow1)+LN(ImpUp1))/2,(LN(ImpUp1)-LN(ImpLow1))/3.29)</f>
        <v>0</v>
      </c>
      <c r="L7051">
        <f>_xlfn.BINOM.INV(BinomTrials,_xlfn.GAMMA.INV(Table3[[#This Row],[RV gamma]],GammaShape2,GammaRate2)/BinomTrials,Table3[[#This Row],[RV binom]])</f>
        <v>0</v>
      </c>
      <c r="M7051" s="1">
        <f>Table3[[#This Row],[Risk 2 simulated occurences]]*_xlfn.LOGNORM.INV(Table3[[#This Row],[RV lognorm]],(LN(ImpLow2)+LN(ImpUp2))/2,(LN(ImpUp2)-LN(ImpLow2))/3.29)</f>
        <v>0</v>
      </c>
    </row>
    <row r="7052" spans="7:13">
      <c r="G7052">
        <v>7.3600452427566257E-2</v>
      </c>
      <c r="H7052">
        <v>0.48680830443594991</v>
      </c>
      <c r="I7052">
        <v>0.90001615644433353</v>
      </c>
      <c r="J7052">
        <f>_xlfn.BINOM.INV(BinomTrials,_xlfn.GAMMA.INV(Table3[[#This Row],[RV gamma]],GammaShape1,GammaRate1)/BinomTrials,Table3[[#This Row],[RV binom]])</f>
        <v>0</v>
      </c>
      <c r="K7052" s="1">
        <f>Table3[[#This Row],[Risk 1 Simulated occurences]]*_xlfn.LOGNORM.INV(Table3[[#This Row],[RV lognorm]],(LN(ImpLow1)+LN(ImpUp1))/2,(LN(ImpUp1)-LN(ImpLow1))/3.29)</f>
        <v>0</v>
      </c>
      <c r="L7052">
        <f>_xlfn.BINOM.INV(BinomTrials,_xlfn.GAMMA.INV(Table3[[#This Row],[RV gamma]],GammaShape2,GammaRate2)/BinomTrials,Table3[[#This Row],[RV binom]])</f>
        <v>0</v>
      </c>
      <c r="M7052" s="1">
        <f>Table3[[#This Row],[Risk 2 simulated occurences]]*_xlfn.LOGNORM.INV(Table3[[#This Row],[RV lognorm]],(LN(ImpLow2)+LN(ImpUp2))/2,(LN(ImpUp2)-LN(ImpLow2))/3.29)</f>
        <v>0</v>
      </c>
    </row>
    <row r="7053" spans="7:13">
      <c r="G7053">
        <v>2.8039501061681428E-3</v>
      </c>
      <c r="H7053">
        <v>0.78717265501021061</v>
      </c>
      <c r="I7053">
        <v>0.57154135991425314</v>
      </c>
      <c r="J7053">
        <f>_xlfn.BINOM.INV(BinomTrials,_xlfn.GAMMA.INV(Table3[[#This Row],[RV gamma]],GammaShape1,GammaRate1)/BinomTrials,Table3[[#This Row],[RV binom]])</f>
        <v>1</v>
      </c>
      <c r="K7053" s="1">
        <f>Table3[[#This Row],[Risk 1 Simulated occurences]]*_xlfn.LOGNORM.INV(Table3[[#This Row],[RV lognorm]],(LN(ImpLow1)+LN(ImpUp1))/2,(LN(ImpUp1)-LN(ImpLow1))/3.29)</f>
        <v>35875.861991466219</v>
      </c>
      <c r="L7053">
        <f>_xlfn.BINOM.INV(BinomTrials,_xlfn.GAMMA.INV(Table3[[#This Row],[RV gamma]],GammaShape2,GammaRate2)/BinomTrials,Table3[[#This Row],[RV binom]])</f>
        <v>0</v>
      </c>
      <c r="M7053" s="1">
        <f>Table3[[#This Row],[Risk 2 simulated occurences]]*_xlfn.LOGNORM.INV(Table3[[#This Row],[RV lognorm]],(LN(ImpLow2)+LN(ImpUp2))/2,(LN(ImpUp2)-LN(ImpLow2))/3.29)</f>
        <v>0</v>
      </c>
    </row>
    <row r="7054" spans="7:13">
      <c r="G7054">
        <v>0.12598943436797216</v>
      </c>
      <c r="H7054">
        <v>1.081275661048142E-2</v>
      </c>
      <c r="I7054">
        <v>0.89563607885299068</v>
      </c>
      <c r="J7054">
        <f>_xlfn.BINOM.INV(BinomTrials,_xlfn.GAMMA.INV(Table3[[#This Row],[RV gamma]],GammaShape1,GammaRate1)/BinomTrials,Table3[[#This Row],[RV binom]])</f>
        <v>0</v>
      </c>
      <c r="K7054" s="1">
        <f>Table3[[#This Row],[Risk 1 Simulated occurences]]*_xlfn.LOGNORM.INV(Table3[[#This Row],[RV lognorm]],(LN(ImpLow1)+LN(ImpUp1))/2,(LN(ImpUp1)-LN(ImpLow1))/3.29)</f>
        <v>0</v>
      </c>
      <c r="L7054">
        <f>_xlfn.BINOM.INV(BinomTrials,_xlfn.GAMMA.INV(Table3[[#This Row],[RV gamma]],GammaShape2,GammaRate2)/BinomTrials,Table3[[#This Row],[RV binom]])</f>
        <v>0</v>
      </c>
      <c r="M7054" s="1">
        <f>Table3[[#This Row],[Risk 2 simulated occurences]]*_xlfn.LOGNORM.INV(Table3[[#This Row],[RV lognorm]],(LN(ImpLow2)+LN(ImpUp2))/2,(LN(ImpUp2)-LN(ImpLow2))/3.29)</f>
        <v>0</v>
      </c>
    </row>
    <row r="7055" spans="7:13">
      <c r="G7055">
        <v>0.50442342250813887</v>
      </c>
      <c r="H7055">
        <v>0.73000035236123961</v>
      </c>
      <c r="I7055">
        <v>0.95557728221434046</v>
      </c>
      <c r="J7055">
        <f>_xlfn.BINOM.INV(BinomTrials,_xlfn.GAMMA.INV(Table3[[#This Row],[RV gamma]],GammaShape1,GammaRate1)/BinomTrials,Table3[[#This Row],[RV binom]])</f>
        <v>1</v>
      </c>
      <c r="K7055" s="1">
        <f>Table3[[#This Row],[Risk 1 Simulated occurences]]*_xlfn.LOGNORM.INV(Table3[[#This Row],[RV lognorm]],(LN(ImpLow1)+LN(ImpUp1))/2,(LN(ImpUp1)-LN(ImpLow1))/3.29)</f>
        <v>104034.94698596818</v>
      </c>
      <c r="L7055">
        <f>_xlfn.BINOM.INV(BinomTrials,_xlfn.GAMMA.INV(Table3[[#This Row],[RV gamma]],GammaShape2,GammaRate2)/BinomTrials,Table3[[#This Row],[RV binom]])</f>
        <v>0</v>
      </c>
      <c r="M7055" s="1">
        <f>Table3[[#This Row],[Risk 2 simulated occurences]]*_xlfn.LOGNORM.INV(Table3[[#This Row],[RV lognorm]],(LN(ImpLow2)+LN(ImpUp2))/2,(LN(ImpUp2)-LN(ImpLow2))/3.29)</f>
        <v>0</v>
      </c>
    </row>
    <row r="7056" spans="7:13">
      <c r="G7056">
        <v>0.8444620942903972</v>
      </c>
      <c r="H7056">
        <v>0.11592213535491476</v>
      </c>
      <c r="I7056">
        <v>0.38738217641943234</v>
      </c>
      <c r="J7056">
        <f>_xlfn.BINOM.INV(BinomTrials,_xlfn.GAMMA.INV(Table3[[#This Row],[RV gamma]],GammaShape1,GammaRate1)/BinomTrials,Table3[[#This Row],[RV binom]])</f>
        <v>0</v>
      </c>
      <c r="K7056" s="1">
        <f>Table3[[#This Row],[Risk 1 Simulated occurences]]*_xlfn.LOGNORM.INV(Table3[[#This Row],[RV lognorm]],(LN(ImpLow1)+LN(ImpUp1))/2,(LN(ImpUp1)-LN(ImpLow1))/3.29)</f>
        <v>0</v>
      </c>
      <c r="L7056">
        <f>_xlfn.BINOM.INV(BinomTrials,_xlfn.GAMMA.INV(Table3[[#This Row],[RV gamma]],GammaShape2,GammaRate2)/BinomTrials,Table3[[#This Row],[RV binom]])</f>
        <v>0</v>
      </c>
      <c r="M7056" s="1">
        <f>Table3[[#This Row],[Risk 2 simulated occurences]]*_xlfn.LOGNORM.INV(Table3[[#This Row],[RV lognorm]],(LN(ImpLow2)+LN(ImpUp2))/2,(LN(ImpUp2)-LN(ImpLow2))/3.29)</f>
        <v>0</v>
      </c>
    </row>
    <row r="7057" spans="7:13">
      <c r="G7057">
        <v>0.87441873870530107</v>
      </c>
      <c r="H7057">
        <v>0.30332891005246382</v>
      </c>
      <c r="I7057">
        <v>0.73223908139962657</v>
      </c>
      <c r="J7057">
        <f>_xlfn.BINOM.INV(BinomTrials,_xlfn.GAMMA.INV(Table3[[#This Row],[RV gamma]],GammaShape1,GammaRate1)/BinomTrials,Table3[[#This Row],[RV binom]])</f>
        <v>0</v>
      </c>
      <c r="K7057" s="1">
        <f>Table3[[#This Row],[Risk 1 Simulated occurences]]*_xlfn.LOGNORM.INV(Table3[[#This Row],[RV lognorm]],(LN(ImpLow1)+LN(ImpUp1))/2,(LN(ImpUp1)-LN(ImpLow1))/3.29)</f>
        <v>0</v>
      </c>
      <c r="L7057">
        <f>_xlfn.BINOM.INV(BinomTrials,_xlfn.GAMMA.INV(Table3[[#This Row],[RV gamma]],GammaShape2,GammaRate2)/BinomTrials,Table3[[#This Row],[RV binom]])</f>
        <v>0</v>
      </c>
      <c r="M7057" s="1">
        <f>Table3[[#This Row],[Risk 2 simulated occurences]]*_xlfn.LOGNORM.INV(Table3[[#This Row],[RV lognorm]],(LN(ImpLow2)+LN(ImpUp2))/2,(LN(ImpUp2)-LN(ImpLow2))/3.29)</f>
        <v>0</v>
      </c>
    </row>
    <row r="7058" spans="7:13">
      <c r="G7058">
        <v>0.35574141999508319</v>
      </c>
      <c r="H7058">
        <v>4.8991251759692676E-2</v>
      </c>
      <c r="I7058">
        <v>0.74224108352430218</v>
      </c>
      <c r="J7058">
        <f>_xlfn.BINOM.INV(BinomTrials,_xlfn.GAMMA.INV(Table3[[#This Row],[RV gamma]],GammaShape1,GammaRate1)/BinomTrials,Table3[[#This Row],[RV binom]])</f>
        <v>0</v>
      </c>
      <c r="K7058" s="1">
        <f>Table3[[#This Row],[Risk 1 Simulated occurences]]*_xlfn.LOGNORM.INV(Table3[[#This Row],[RV lognorm]],(LN(ImpLow1)+LN(ImpUp1))/2,(LN(ImpUp1)-LN(ImpLow1))/3.29)</f>
        <v>0</v>
      </c>
      <c r="L7058">
        <f>_xlfn.BINOM.INV(BinomTrials,_xlfn.GAMMA.INV(Table3[[#This Row],[RV gamma]],GammaShape2,GammaRate2)/BinomTrials,Table3[[#This Row],[RV binom]])</f>
        <v>0</v>
      </c>
      <c r="M7058" s="1">
        <f>Table3[[#This Row],[Risk 2 simulated occurences]]*_xlfn.LOGNORM.INV(Table3[[#This Row],[RV lognorm]],(LN(ImpLow2)+LN(ImpUp2))/2,(LN(ImpUp2)-LN(ImpLow2))/3.29)</f>
        <v>0</v>
      </c>
    </row>
    <row r="7059" spans="7:13">
      <c r="G7059">
        <v>0.94604585736340185</v>
      </c>
      <c r="H7059">
        <v>0.39596832515484109</v>
      </c>
      <c r="I7059">
        <v>0.84589079294628033</v>
      </c>
      <c r="J7059">
        <f>_xlfn.BINOM.INV(BinomTrials,_xlfn.GAMMA.INV(Table3[[#This Row],[RV gamma]],GammaShape1,GammaRate1)/BinomTrials,Table3[[#This Row],[RV binom]])</f>
        <v>0</v>
      </c>
      <c r="K7059" s="1">
        <f>Table3[[#This Row],[Risk 1 Simulated occurences]]*_xlfn.LOGNORM.INV(Table3[[#This Row],[RV lognorm]],(LN(ImpLow1)+LN(ImpUp1))/2,(LN(ImpUp1)-LN(ImpLow1))/3.29)</f>
        <v>0</v>
      </c>
      <c r="L7059">
        <f>_xlfn.BINOM.INV(BinomTrials,_xlfn.GAMMA.INV(Table3[[#This Row],[RV gamma]],GammaShape2,GammaRate2)/BinomTrials,Table3[[#This Row],[RV binom]])</f>
        <v>0</v>
      </c>
      <c r="M7059" s="1">
        <f>Table3[[#This Row],[Risk 2 simulated occurences]]*_xlfn.LOGNORM.INV(Table3[[#This Row],[RV lognorm]],(LN(ImpLow2)+LN(ImpUp2))/2,(LN(ImpUp2)-LN(ImpLow2))/3.29)</f>
        <v>0</v>
      </c>
    </row>
    <row r="7060" spans="7:13">
      <c r="G7060">
        <v>0.19272470669482122</v>
      </c>
      <c r="H7060">
        <v>3.9640877414327522E-2</v>
      </c>
      <c r="I7060">
        <v>0.88655704813383385</v>
      </c>
      <c r="J7060">
        <f>_xlfn.BINOM.INV(BinomTrials,_xlfn.GAMMA.INV(Table3[[#This Row],[RV gamma]],GammaShape1,GammaRate1)/BinomTrials,Table3[[#This Row],[RV binom]])</f>
        <v>0</v>
      </c>
      <c r="K7060" s="1">
        <f>Table3[[#This Row],[Risk 1 Simulated occurences]]*_xlfn.LOGNORM.INV(Table3[[#This Row],[RV lognorm]],(LN(ImpLow1)+LN(ImpUp1))/2,(LN(ImpUp1)-LN(ImpLow1))/3.29)</f>
        <v>0</v>
      </c>
      <c r="L7060">
        <f>_xlfn.BINOM.INV(BinomTrials,_xlfn.GAMMA.INV(Table3[[#This Row],[RV gamma]],GammaShape2,GammaRate2)/BinomTrials,Table3[[#This Row],[RV binom]])</f>
        <v>0</v>
      </c>
      <c r="M7060" s="1">
        <f>Table3[[#This Row],[Risk 2 simulated occurences]]*_xlfn.LOGNORM.INV(Table3[[#This Row],[RV lognorm]],(LN(ImpLow2)+LN(ImpUp2))/2,(LN(ImpUp2)-LN(ImpLow2))/3.29)</f>
        <v>0</v>
      </c>
    </row>
    <row r="7061" spans="7:13">
      <c r="G7061">
        <v>0.12414541986032641</v>
      </c>
      <c r="H7061">
        <v>0.24422670260268575</v>
      </c>
      <c r="I7061">
        <v>0.3643079853450451</v>
      </c>
      <c r="J7061">
        <f>_xlfn.BINOM.INV(BinomTrials,_xlfn.GAMMA.INV(Table3[[#This Row],[RV gamma]],GammaShape1,GammaRate1)/BinomTrials,Table3[[#This Row],[RV binom]])</f>
        <v>0</v>
      </c>
      <c r="K7061" s="1">
        <f>Table3[[#This Row],[Risk 1 Simulated occurences]]*_xlfn.LOGNORM.INV(Table3[[#This Row],[RV lognorm]],(LN(ImpLow1)+LN(ImpUp1))/2,(LN(ImpUp1)-LN(ImpLow1))/3.29)</f>
        <v>0</v>
      </c>
      <c r="L7061">
        <f>_xlfn.BINOM.INV(BinomTrials,_xlfn.GAMMA.INV(Table3[[#This Row],[RV gamma]],GammaShape2,GammaRate2)/BinomTrials,Table3[[#This Row],[RV binom]])</f>
        <v>0</v>
      </c>
      <c r="M7061" s="1">
        <f>Table3[[#This Row],[Risk 2 simulated occurences]]*_xlfn.LOGNORM.INV(Table3[[#This Row],[RV lognorm]],(LN(ImpLow2)+LN(ImpUp2))/2,(LN(ImpUp2)-LN(ImpLow2))/3.29)</f>
        <v>0</v>
      </c>
    </row>
    <row r="7062" spans="7:13">
      <c r="G7062">
        <v>0.51207159250605461</v>
      </c>
      <c r="H7062">
        <v>0.71819064333950666</v>
      </c>
      <c r="I7062">
        <v>0.92430969417295872</v>
      </c>
      <c r="J7062">
        <f>_xlfn.BINOM.INV(BinomTrials,_xlfn.GAMMA.INV(Table3[[#This Row],[RV gamma]],GammaShape1,GammaRate1)/BinomTrials,Table3[[#This Row],[RV binom]])</f>
        <v>1</v>
      </c>
      <c r="K7062" s="1">
        <f>Table3[[#This Row],[Risk 1 Simulated occurences]]*_xlfn.LOGNORM.INV(Table3[[#This Row],[RV lognorm]],(LN(ImpLow1)+LN(ImpUp1))/2,(LN(ImpUp1)-LN(ImpLow1))/3.29)</f>
        <v>86311.862877850013</v>
      </c>
      <c r="L7062">
        <f>_xlfn.BINOM.INV(BinomTrials,_xlfn.GAMMA.INV(Table3[[#This Row],[RV gamma]],GammaShape2,GammaRate2)/BinomTrials,Table3[[#This Row],[RV binom]])</f>
        <v>0</v>
      </c>
      <c r="M7062" s="1">
        <f>Table3[[#This Row],[Risk 2 simulated occurences]]*_xlfn.LOGNORM.INV(Table3[[#This Row],[RV lognorm]],(LN(ImpLow2)+LN(ImpUp2))/2,(LN(ImpUp2)-LN(ImpLow2))/3.29)</f>
        <v>0</v>
      </c>
    </row>
    <row r="7063" spans="7:13">
      <c r="G7063">
        <v>0.38725524925964661</v>
      </c>
      <c r="H7063">
        <v>0.63014260708826719</v>
      </c>
      <c r="I7063">
        <v>0.87302996491688767</v>
      </c>
      <c r="J7063">
        <f>_xlfn.BINOM.INV(BinomTrials,_xlfn.GAMMA.INV(Table3[[#This Row],[RV gamma]],GammaShape1,GammaRate1)/BinomTrials,Table3[[#This Row],[RV binom]])</f>
        <v>1</v>
      </c>
      <c r="K7063" s="1">
        <f>Table3[[#This Row],[Risk 1 Simulated occurences]]*_xlfn.LOGNORM.INV(Table3[[#This Row],[RV lognorm]],(LN(ImpLow1)+LN(ImpUp1))/2,(LN(ImpUp1)-LN(ImpLow1))/3.29)</f>
        <v>70267.94936947072</v>
      </c>
      <c r="L7063">
        <f>_xlfn.BINOM.INV(BinomTrials,_xlfn.GAMMA.INV(Table3[[#This Row],[RV gamma]],GammaShape2,GammaRate2)/BinomTrials,Table3[[#This Row],[RV binom]])</f>
        <v>0</v>
      </c>
      <c r="M7063" s="1">
        <f>Table3[[#This Row],[Risk 2 simulated occurences]]*_xlfn.LOGNORM.INV(Table3[[#This Row],[RV lognorm]],(LN(ImpLow2)+LN(ImpUp2))/2,(LN(ImpUp2)-LN(ImpLow2))/3.29)</f>
        <v>0</v>
      </c>
    </row>
    <row r="7064" spans="7:13">
      <c r="G7064">
        <v>0.5989743068809501</v>
      </c>
      <c r="H7064">
        <v>0.80679733250606678</v>
      </c>
      <c r="I7064">
        <v>1.4620358131183479E-2</v>
      </c>
      <c r="J7064">
        <f>_xlfn.BINOM.INV(BinomTrials,_xlfn.GAMMA.INV(Table3[[#This Row],[RV gamma]],GammaShape1,GammaRate1)/BinomTrials,Table3[[#This Row],[RV binom]])</f>
        <v>1</v>
      </c>
      <c r="K7064" s="1">
        <f>Table3[[#This Row],[Risk 1 Simulated occurences]]*_xlfn.LOGNORM.INV(Table3[[#This Row],[RV lognorm]],(LN(ImpLow1)+LN(ImpUp1))/2,(LN(ImpUp1)-LN(ImpLow1))/3.29)</f>
        <v>6875.7066223203246</v>
      </c>
      <c r="L7064">
        <f>_xlfn.BINOM.INV(BinomTrials,_xlfn.GAMMA.INV(Table3[[#This Row],[RV gamma]],GammaShape2,GammaRate2)/BinomTrials,Table3[[#This Row],[RV binom]])</f>
        <v>0</v>
      </c>
      <c r="M7064" s="1">
        <f>Table3[[#This Row],[Risk 2 simulated occurences]]*_xlfn.LOGNORM.INV(Table3[[#This Row],[RV lognorm]],(LN(ImpLow2)+LN(ImpUp2))/2,(LN(ImpUp2)-LN(ImpLow2))/3.29)</f>
        <v>0</v>
      </c>
    </row>
    <row r="7065" spans="7:13">
      <c r="G7065">
        <v>0.96117574812899143</v>
      </c>
      <c r="H7065">
        <v>0.84276742946485406</v>
      </c>
      <c r="I7065">
        <v>0.72435911080071658</v>
      </c>
      <c r="J7065">
        <f>_xlfn.BINOM.INV(BinomTrials,_xlfn.GAMMA.INV(Table3[[#This Row],[RV gamma]],GammaShape1,GammaRate1)/BinomTrials,Table3[[#This Row],[RV binom]])</f>
        <v>1</v>
      </c>
      <c r="K7065" s="1">
        <f>Table3[[#This Row],[Risk 1 Simulated occurences]]*_xlfn.LOGNORM.INV(Table3[[#This Row],[RV lognorm]],(LN(ImpLow1)+LN(ImpUp1))/2,(LN(ImpUp1)-LN(ImpLow1))/3.29)</f>
        <v>47985.114778750598</v>
      </c>
      <c r="L7065">
        <f>_xlfn.BINOM.INV(BinomTrials,_xlfn.GAMMA.INV(Table3[[#This Row],[RV gamma]],GammaShape2,GammaRate2)/BinomTrials,Table3[[#This Row],[RV binom]])</f>
        <v>1</v>
      </c>
      <c r="M7065" s="1">
        <f>Table3[[#This Row],[Risk 2 simulated occurences]]*_xlfn.LOGNORM.INV(Table3[[#This Row],[RV lognorm]],(LN(ImpLow2)+LN(ImpUp2))/2,(LN(ImpUp2)-LN(ImpLow2))/3.29)</f>
        <v>4798511.4778750613</v>
      </c>
    </row>
    <row r="7066" spans="7:13">
      <c r="G7066">
        <v>0.48079880395941382</v>
      </c>
      <c r="H7066">
        <v>0.39218701580175525</v>
      </c>
      <c r="I7066">
        <v>0.30357522764409672</v>
      </c>
      <c r="J7066">
        <f>_xlfn.BINOM.INV(BinomTrials,_xlfn.GAMMA.INV(Table3[[#This Row],[RV gamma]],GammaShape1,GammaRate1)/BinomTrials,Table3[[#This Row],[RV binom]])</f>
        <v>0</v>
      </c>
      <c r="K7066" s="1">
        <f>Table3[[#This Row],[Risk 1 Simulated occurences]]*_xlfn.LOGNORM.INV(Table3[[#This Row],[RV lognorm]],(LN(ImpLow1)+LN(ImpUp1))/2,(LN(ImpUp1)-LN(ImpLow1))/3.29)</f>
        <v>0</v>
      </c>
      <c r="L7066">
        <f>_xlfn.BINOM.INV(BinomTrials,_xlfn.GAMMA.INV(Table3[[#This Row],[RV gamma]],GammaShape2,GammaRate2)/BinomTrials,Table3[[#This Row],[RV binom]])</f>
        <v>0</v>
      </c>
      <c r="M7066" s="1">
        <f>Table3[[#This Row],[Risk 2 simulated occurences]]*_xlfn.LOGNORM.INV(Table3[[#This Row],[RV lognorm]],(LN(ImpLow2)+LN(ImpUp2))/2,(LN(ImpUp2)-LN(ImpLow2))/3.29)</f>
        <v>0</v>
      </c>
    </row>
    <row r="7067" spans="7:13">
      <c r="G7067">
        <v>0.78549814586783673</v>
      </c>
      <c r="H7067">
        <v>0.48717458010053943</v>
      </c>
      <c r="I7067">
        <v>0.18885101433324208</v>
      </c>
      <c r="J7067">
        <f>_xlfn.BINOM.INV(BinomTrials,_xlfn.GAMMA.INV(Table3[[#This Row],[RV gamma]],GammaShape1,GammaRate1)/BinomTrials,Table3[[#This Row],[RV binom]])</f>
        <v>0</v>
      </c>
      <c r="K7067" s="1">
        <f>Table3[[#This Row],[Risk 1 Simulated occurences]]*_xlfn.LOGNORM.INV(Table3[[#This Row],[RV lognorm]],(LN(ImpLow1)+LN(ImpUp1))/2,(LN(ImpUp1)-LN(ImpLow1))/3.29)</f>
        <v>0</v>
      </c>
      <c r="L7067">
        <f>_xlfn.BINOM.INV(BinomTrials,_xlfn.GAMMA.INV(Table3[[#This Row],[RV gamma]],GammaShape2,GammaRate2)/BinomTrials,Table3[[#This Row],[RV binom]])</f>
        <v>0</v>
      </c>
      <c r="M7067" s="1">
        <f>Table3[[#This Row],[Risk 2 simulated occurences]]*_xlfn.LOGNORM.INV(Table3[[#This Row],[RV lognorm]],(LN(ImpLow2)+LN(ImpUp2))/2,(LN(ImpUp2)-LN(ImpLow2))/3.29)</f>
        <v>0</v>
      </c>
    </row>
    <row r="7068" spans="7:13">
      <c r="G7068">
        <v>0.86733760073191379</v>
      </c>
      <c r="H7068">
        <v>0.94316774976587281</v>
      </c>
      <c r="I7068">
        <v>1.8997898799831932E-2</v>
      </c>
      <c r="J7068">
        <f>_xlfn.BINOM.INV(BinomTrials,_xlfn.GAMMA.INV(Table3[[#This Row],[RV gamma]],GammaShape1,GammaRate1)/BinomTrials,Table3[[#This Row],[RV binom]])</f>
        <v>2</v>
      </c>
      <c r="K7068" s="1">
        <f>Table3[[#This Row],[Risk 1 Simulated occurences]]*_xlfn.LOGNORM.INV(Table3[[#This Row],[RV lognorm]],(LN(ImpLow1)+LN(ImpUp1))/2,(LN(ImpUp1)-LN(ImpLow1))/3.29)</f>
        <v>14803.39346542967</v>
      </c>
      <c r="L7068">
        <f>_xlfn.BINOM.INV(BinomTrials,_xlfn.GAMMA.INV(Table3[[#This Row],[RV gamma]],GammaShape2,GammaRate2)/BinomTrials,Table3[[#This Row],[RV binom]])</f>
        <v>1</v>
      </c>
      <c r="M7068" s="1">
        <f>Table3[[#This Row],[Risk 2 simulated occurences]]*_xlfn.LOGNORM.INV(Table3[[#This Row],[RV lognorm]],(LN(ImpLow2)+LN(ImpUp2))/2,(LN(ImpUp2)-LN(ImpLow2))/3.29)</f>
        <v>740169.67327148374</v>
      </c>
    </row>
    <row r="7069" spans="7:13">
      <c r="G7069">
        <v>0.34305550127432471</v>
      </c>
      <c r="H7069">
        <v>0.82037031502480162</v>
      </c>
      <c r="I7069">
        <v>0.29768512877527864</v>
      </c>
      <c r="J7069">
        <f>_xlfn.BINOM.INV(BinomTrials,_xlfn.GAMMA.INV(Table3[[#This Row],[RV gamma]],GammaShape1,GammaRate1)/BinomTrials,Table3[[#This Row],[RV binom]])</f>
        <v>1</v>
      </c>
      <c r="K7069" s="1">
        <f>Table3[[#This Row],[Risk 1 Simulated occurences]]*_xlfn.LOGNORM.INV(Table3[[#This Row],[RV lognorm]],(LN(ImpLow1)+LN(ImpUp1))/2,(LN(ImpUp1)-LN(ImpLow1))/3.29)</f>
        <v>21806.227597971429</v>
      </c>
      <c r="L7069">
        <f>_xlfn.BINOM.INV(BinomTrials,_xlfn.GAMMA.INV(Table3[[#This Row],[RV gamma]],GammaShape2,GammaRate2)/BinomTrials,Table3[[#This Row],[RV binom]])</f>
        <v>0</v>
      </c>
      <c r="M7069" s="1">
        <f>Table3[[#This Row],[Risk 2 simulated occurences]]*_xlfn.LOGNORM.INV(Table3[[#This Row],[RV lognorm]],(LN(ImpLow2)+LN(ImpUp2))/2,(LN(ImpUp2)-LN(ImpLow2))/3.29)</f>
        <v>0</v>
      </c>
    </row>
    <row r="7070" spans="7:13">
      <c r="G7070">
        <v>0.73380991757559122</v>
      </c>
      <c r="H7070">
        <v>0.96388462184177925</v>
      </c>
      <c r="I7070">
        <v>0.19395932610796734</v>
      </c>
      <c r="J7070">
        <f>_xlfn.BINOM.INV(BinomTrials,_xlfn.GAMMA.INV(Table3[[#This Row],[RV gamma]],GammaShape1,GammaRate1)/BinomTrials,Table3[[#This Row],[RV binom]])</f>
        <v>2</v>
      </c>
      <c r="K7070" s="1">
        <f>Table3[[#This Row],[Risk 1 Simulated occurences]]*_xlfn.LOGNORM.INV(Table3[[#This Row],[RV lognorm]],(LN(ImpLow1)+LN(ImpUp1))/2,(LN(ImpUp1)-LN(ImpLow1))/3.29)</f>
        <v>34562.008922761852</v>
      </c>
      <c r="L7070">
        <f>_xlfn.BINOM.INV(BinomTrials,_xlfn.GAMMA.INV(Table3[[#This Row],[RV gamma]],GammaShape2,GammaRate2)/BinomTrials,Table3[[#This Row],[RV binom]])</f>
        <v>1</v>
      </c>
      <c r="M7070" s="1">
        <f>Table3[[#This Row],[Risk 2 simulated occurences]]*_xlfn.LOGNORM.INV(Table3[[#This Row],[RV lognorm]],(LN(ImpLow2)+LN(ImpUp2))/2,(LN(ImpUp2)-LN(ImpLow2))/3.29)</f>
        <v>1728100.4461380935</v>
      </c>
    </row>
    <row r="7071" spans="7:13">
      <c r="G7071">
        <v>0.14328469296138951</v>
      </c>
      <c r="H7071">
        <v>8.8392947841618649E-3</v>
      </c>
      <c r="I7071">
        <v>0.87439389660693423</v>
      </c>
      <c r="J7071">
        <f>_xlfn.BINOM.INV(BinomTrials,_xlfn.GAMMA.INV(Table3[[#This Row],[RV gamma]],GammaShape1,GammaRate1)/BinomTrials,Table3[[#This Row],[RV binom]])</f>
        <v>0</v>
      </c>
      <c r="K7071" s="1">
        <f>Table3[[#This Row],[Risk 1 Simulated occurences]]*_xlfn.LOGNORM.INV(Table3[[#This Row],[RV lognorm]],(LN(ImpLow1)+LN(ImpUp1))/2,(LN(ImpUp1)-LN(ImpLow1))/3.29)</f>
        <v>0</v>
      </c>
      <c r="L7071">
        <f>_xlfn.BINOM.INV(BinomTrials,_xlfn.GAMMA.INV(Table3[[#This Row],[RV gamma]],GammaShape2,GammaRate2)/BinomTrials,Table3[[#This Row],[RV binom]])</f>
        <v>0</v>
      </c>
      <c r="M7071" s="1">
        <f>Table3[[#This Row],[Risk 2 simulated occurences]]*_xlfn.LOGNORM.INV(Table3[[#This Row],[RV lognorm]],(LN(ImpLow2)+LN(ImpUp2))/2,(LN(ImpUp2)-LN(ImpLow2))/3.29)</f>
        <v>0</v>
      </c>
    </row>
    <row r="7072" spans="7:13">
      <c r="G7072">
        <v>0.18583460207368926</v>
      </c>
      <c r="H7072">
        <v>0.5620274374084675</v>
      </c>
      <c r="I7072">
        <v>0.93822027274324571</v>
      </c>
      <c r="J7072">
        <f>_xlfn.BINOM.INV(BinomTrials,_xlfn.GAMMA.INV(Table3[[#This Row],[RV gamma]],GammaShape1,GammaRate1)/BinomTrials,Table3[[#This Row],[RV binom]])</f>
        <v>0</v>
      </c>
      <c r="K7072" s="1">
        <f>Table3[[#This Row],[Risk 1 Simulated occurences]]*_xlfn.LOGNORM.INV(Table3[[#This Row],[RV lognorm]],(LN(ImpLow1)+LN(ImpUp1))/2,(LN(ImpUp1)-LN(ImpLow1))/3.29)</f>
        <v>0</v>
      </c>
      <c r="L7072">
        <f>_xlfn.BINOM.INV(BinomTrials,_xlfn.GAMMA.INV(Table3[[#This Row],[RV gamma]],GammaShape2,GammaRate2)/BinomTrials,Table3[[#This Row],[RV binom]])</f>
        <v>0</v>
      </c>
      <c r="M7072" s="1">
        <f>Table3[[#This Row],[Risk 2 simulated occurences]]*_xlfn.LOGNORM.INV(Table3[[#This Row],[RV lognorm]],(LN(ImpLow2)+LN(ImpUp2))/2,(LN(ImpUp2)-LN(ImpLow2))/3.29)</f>
        <v>0</v>
      </c>
    </row>
    <row r="7073" spans="7:13">
      <c r="G7073">
        <v>0.32215705249558996</v>
      </c>
      <c r="H7073">
        <v>0.99514052411315057</v>
      </c>
      <c r="I7073">
        <v>0.66812399573071113</v>
      </c>
      <c r="J7073">
        <f>_xlfn.BINOM.INV(BinomTrials,_xlfn.GAMMA.INV(Table3[[#This Row],[RV gamma]],GammaShape1,GammaRate1)/BinomTrials,Table3[[#This Row],[RV binom]])</f>
        <v>3</v>
      </c>
      <c r="K7073" s="1">
        <f>Table3[[#This Row],[Risk 1 Simulated occurences]]*_xlfn.LOGNORM.INV(Table3[[#This Row],[RV lognorm]],(LN(ImpLow1)+LN(ImpUp1))/2,(LN(ImpUp1)-LN(ImpLow1))/3.29)</f>
        <v>128605.84798021789</v>
      </c>
      <c r="L7073">
        <f>_xlfn.BINOM.INV(BinomTrials,_xlfn.GAMMA.INV(Table3[[#This Row],[RV gamma]],GammaShape2,GammaRate2)/BinomTrials,Table3[[#This Row],[RV binom]])</f>
        <v>2</v>
      </c>
      <c r="M7073" s="1">
        <f>Table3[[#This Row],[Risk 2 simulated occurences]]*_xlfn.LOGNORM.INV(Table3[[#This Row],[RV lognorm]],(LN(ImpLow2)+LN(ImpUp2))/2,(LN(ImpUp2)-LN(ImpLow2))/3.29)</f>
        <v>8573723.1986811962</v>
      </c>
    </row>
    <row r="7074" spans="7:13">
      <c r="G7074">
        <v>0.49358129338062429</v>
      </c>
      <c r="H7074">
        <v>0.32678876972142085</v>
      </c>
      <c r="I7074">
        <v>0.15999624606221741</v>
      </c>
      <c r="J7074">
        <f>_xlfn.BINOM.INV(BinomTrials,_xlfn.GAMMA.INV(Table3[[#This Row],[RV gamma]],GammaShape1,GammaRate1)/BinomTrials,Table3[[#This Row],[RV binom]])</f>
        <v>0</v>
      </c>
      <c r="K7074" s="1">
        <f>Table3[[#This Row],[Risk 1 Simulated occurences]]*_xlfn.LOGNORM.INV(Table3[[#This Row],[RV lognorm]],(LN(ImpLow1)+LN(ImpUp1))/2,(LN(ImpUp1)-LN(ImpLow1))/3.29)</f>
        <v>0</v>
      </c>
      <c r="L7074">
        <f>_xlfn.BINOM.INV(BinomTrials,_xlfn.GAMMA.INV(Table3[[#This Row],[RV gamma]],GammaShape2,GammaRate2)/BinomTrials,Table3[[#This Row],[RV binom]])</f>
        <v>0</v>
      </c>
      <c r="M7074" s="1">
        <f>Table3[[#This Row],[Risk 2 simulated occurences]]*_xlfn.LOGNORM.INV(Table3[[#This Row],[RV lognorm]],(LN(ImpLow2)+LN(ImpUp2))/2,(LN(ImpUp2)-LN(ImpLow2))/3.29)</f>
        <v>0</v>
      </c>
    </row>
    <row r="7075" spans="7:13">
      <c r="G7075">
        <v>0.62079784815236827</v>
      </c>
      <c r="H7075">
        <v>0.33885270792006178</v>
      </c>
      <c r="I7075">
        <v>5.6907567687755248E-2</v>
      </c>
      <c r="J7075">
        <f>_xlfn.BINOM.INV(BinomTrials,_xlfn.GAMMA.INV(Table3[[#This Row],[RV gamma]],GammaShape1,GammaRate1)/BinomTrials,Table3[[#This Row],[RV binom]])</f>
        <v>0</v>
      </c>
      <c r="K7075" s="1">
        <f>Table3[[#This Row],[Risk 1 Simulated occurences]]*_xlfn.LOGNORM.INV(Table3[[#This Row],[RV lognorm]],(LN(ImpLow1)+LN(ImpUp1))/2,(LN(ImpUp1)-LN(ImpLow1))/3.29)</f>
        <v>0</v>
      </c>
      <c r="L7075">
        <f>_xlfn.BINOM.INV(BinomTrials,_xlfn.GAMMA.INV(Table3[[#This Row],[RV gamma]],GammaShape2,GammaRate2)/BinomTrials,Table3[[#This Row],[RV binom]])</f>
        <v>0</v>
      </c>
      <c r="M7075" s="1">
        <f>Table3[[#This Row],[Risk 2 simulated occurences]]*_xlfn.LOGNORM.INV(Table3[[#This Row],[RV lognorm]],(LN(ImpLow2)+LN(ImpUp2))/2,(LN(ImpUp2)-LN(ImpLow2))/3.29)</f>
        <v>0</v>
      </c>
    </row>
    <row r="7076" spans="7:13">
      <c r="G7076">
        <v>0.74943389685332495</v>
      </c>
      <c r="H7076">
        <v>9.7462012477899901E-2</v>
      </c>
      <c r="I7076">
        <v>0.4454901281024749</v>
      </c>
      <c r="J7076">
        <f>_xlfn.BINOM.INV(BinomTrials,_xlfn.GAMMA.INV(Table3[[#This Row],[RV gamma]],GammaShape1,GammaRate1)/BinomTrials,Table3[[#This Row],[RV binom]])</f>
        <v>0</v>
      </c>
      <c r="K7076" s="1">
        <f>Table3[[#This Row],[Risk 1 Simulated occurences]]*_xlfn.LOGNORM.INV(Table3[[#This Row],[RV lognorm]],(LN(ImpLow1)+LN(ImpUp1))/2,(LN(ImpUp1)-LN(ImpLow1))/3.29)</f>
        <v>0</v>
      </c>
      <c r="L7076">
        <f>_xlfn.BINOM.INV(BinomTrials,_xlfn.GAMMA.INV(Table3[[#This Row],[RV gamma]],GammaShape2,GammaRate2)/BinomTrials,Table3[[#This Row],[RV binom]])</f>
        <v>0</v>
      </c>
      <c r="M7076" s="1">
        <f>Table3[[#This Row],[Risk 2 simulated occurences]]*_xlfn.LOGNORM.INV(Table3[[#This Row],[RV lognorm]],(LN(ImpLow2)+LN(ImpUp2))/2,(LN(ImpUp2)-LN(ImpLow2))/3.29)</f>
        <v>0</v>
      </c>
    </row>
    <row r="7077" spans="7:13">
      <c r="G7077">
        <v>0.73550441383174825</v>
      </c>
      <c r="H7077">
        <v>4.4043716063743327E-2</v>
      </c>
      <c r="I7077">
        <v>0.3525830182957384</v>
      </c>
      <c r="J7077">
        <f>_xlfn.BINOM.INV(BinomTrials,_xlfn.GAMMA.INV(Table3[[#This Row],[RV gamma]],GammaShape1,GammaRate1)/BinomTrials,Table3[[#This Row],[RV binom]])</f>
        <v>0</v>
      </c>
      <c r="K7077" s="1">
        <f>Table3[[#This Row],[Risk 1 Simulated occurences]]*_xlfn.LOGNORM.INV(Table3[[#This Row],[RV lognorm]],(LN(ImpLow1)+LN(ImpUp1))/2,(LN(ImpUp1)-LN(ImpLow1))/3.29)</f>
        <v>0</v>
      </c>
      <c r="L7077">
        <f>_xlfn.BINOM.INV(BinomTrials,_xlfn.GAMMA.INV(Table3[[#This Row],[RV gamma]],GammaShape2,GammaRate2)/BinomTrials,Table3[[#This Row],[RV binom]])</f>
        <v>0</v>
      </c>
      <c r="M7077" s="1">
        <f>Table3[[#This Row],[Risk 2 simulated occurences]]*_xlfn.LOGNORM.INV(Table3[[#This Row],[RV lognorm]],(LN(ImpLow2)+LN(ImpUp2))/2,(LN(ImpUp2)-LN(ImpLow2))/3.29)</f>
        <v>0</v>
      </c>
    </row>
    <row r="7078" spans="7:13">
      <c r="G7078">
        <v>0.62268327019302327</v>
      </c>
      <c r="H7078">
        <v>0.24273588333406293</v>
      </c>
      <c r="I7078">
        <v>0.86278849647510258</v>
      </c>
      <c r="J7078">
        <f>_xlfn.BINOM.INV(BinomTrials,_xlfn.GAMMA.INV(Table3[[#This Row],[RV gamma]],GammaShape1,GammaRate1)/BinomTrials,Table3[[#This Row],[RV binom]])</f>
        <v>0</v>
      </c>
      <c r="K7078" s="1">
        <f>Table3[[#This Row],[Risk 1 Simulated occurences]]*_xlfn.LOGNORM.INV(Table3[[#This Row],[RV lognorm]],(LN(ImpLow1)+LN(ImpUp1))/2,(LN(ImpUp1)-LN(ImpLow1))/3.29)</f>
        <v>0</v>
      </c>
      <c r="L7078">
        <f>_xlfn.BINOM.INV(BinomTrials,_xlfn.GAMMA.INV(Table3[[#This Row],[RV gamma]],GammaShape2,GammaRate2)/BinomTrials,Table3[[#This Row],[RV binom]])</f>
        <v>0</v>
      </c>
      <c r="M7078" s="1">
        <f>Table3[[#This Row],[Risk 2 simulated occurences]]*_xlfn.LOGNORM.INV(Table3[[#This Row],[RV lognorm]],(LN(ImpLow2)+LN(ImpUp2))/2,(LN(ImpUp2)-LN(ImpLow2))/3.29)</f>
        <v>0</v>
      </c>
    </row>
    <row r="7079" spans="7:13">
      <c r="G7079">
        <v>0.43772213414205335</v>
      </c>
      <c r="H7079">
        <v>0.66199119559581909</v>
      </c>
      <c r="I7079">
        <v>0.88626025704958489</v>
      </c>
      <c r="J7079">
        <f>_xlfn.BINOM.INV(BinomTrials,_xlfn.GAMMA.INV(Table3[[#This Row],[RV gamma]],GammaShape1,GammaRate1)/BinomTrials,Table3[[#This Row],[RV binom]])</f>
        <v>1</v>
      </c>
      <c r="K7079" s="1">
        <f>Table3[[#This Row],[Risk 1 Simulated occurences]]*_xlfn.LOGNORM.INV(Table3[[#This Row],[RV lognorm]],(LN(ImpLow1)+LN(ImpUp1))/2,(LN(ImpUp1)-LN(ImpLow1))/3.29)</f>
        <v>73592.225913568109</v>
      </c>
      <c r="L7079">
        <f>_xlfn.BINOM.INV(BinomTrials,_xlfn.GAMMA.INV(Table3[[#This Row],[RV gamma]],GammaShape2,GammaRate2)/BinomTrials,Table3[[#This Row],[RV binom]])</f>
        <v>0</v>
      </c>
      <c r="M7079" s="1">
        <f>Table3[[#This Row],[Risk 2 simulated occurences]]*_xlfn.LOGNORM.INV(Table3[[#This Row],[RV lognorm]],(LN(ImpLow2)+LN(ImpUp2))/2,(LN(ImpUp2)-LN(ImpLow2))/3.29)</f>
        <v>0</v>
      </c>
    </row>
    <row r="7080" spans="7:13">
      <c r="G7080">
        <v>0.7959085254910907</v>
      </c>
      <c r="H7080">
        <v>8.6024378932092513E-2</v>
      </c>
      <c r="I7080">
        <v>0.3761402323730943</v>
      </c>
      <c r="J7080">
        <f>_xlfn.BINOM.INV(BinomTrials,_xlfn.GAMMA.INV(Table3[[#This Row],[RV gamma]],GammaShape1,GammaRate1)/BinomTrials,Table3[[#This Row],[RV binom]])</f>
        <v>0</v>
      </c>
      <c r="K7080" s="1">
        <f>Table3[[#This Row],[Risk 1 Simulated occurences]]*_xlfn.LOGNORM.INV(Table3[[#This Row],[RV lognorm]],(LN(ImpLow1)+LN(ImpUp1))/2,(LN(ImpUp1)-LN(ImpLow1))/3.29)</f>
        <v>0</v>
      </c>
      <c r="L7080">
        <f>_xlfn.BINOM.INV(BinomTrials,_xlfn.GAMMA.INV(Table3[[#This Row],[RV gamma]],GammaShape2,GammaRate2)/BinomTrials,Table3[[#This Row],[RV binom]])</f>
        <v>0</v>
      </c>
      <c r="M7080" s="1">
        <f>Table3[[#This Row],[Risk 2 simulated occurences]]*_xlfn.LOGNORM.INV(Table3[[#This Row],[RV lognorm]],(LN(ImpLow2)+LN(ImpUp2))/2,(LN(ImpUp2)-LN(ImpLow2))/3.29)</f>
        <v>0</v>
      </c>
    </row>
    <row r="7081" spans="7:13">
      <c r="G7081">
        <v>0.83458792876200183</v>
      </c>
      <c r="H7081">
        <v>0.81173671167890393</v>
      </c>
      <c r="I7081">
        <v>0.78888549459580593</v>
      </c>
      <c r="J7081">
        <f>_xlfn.BINOM.INV(BinomTrials,_xlfn.GAMMA.INV(Table3[[#This Row],[RV gamma]],GammaShape1,GammaRate1)/BinomTrials,Table3[[#This Row],[RV binom]])</f>
        <v>1</v>
      </c>
      <c r="K7081" s="1">
        <f>Table3[[#This Row],[Risk 1 Simulated occurences]]*_xlfn.LOGNORM.INV(Table3[[#This Row],[RV lognorm]],(LN(ImpLow1)+LN(ImpUp1))/2,(LN(ImpUp1)-LN(ImpLow1))/3.29)</f>
        <v>55454.814184146962</v>
      </c>
      <c r="L7081">
        <f>_xlfn.BINOM.INV(BinomTrials,_xlfn.GAMMA.INV(Table3[[#This Row],[RV gamma]],GammaShape2,GammaRate2)/BinomTrials,Table3[[#This Row],[RV binom]])</f>
        <v>0</v>
      </c>
      <c r="M7081" s="1">
        <f>Table3[[#This Row],[Risk 2 simulated occurences]]*_xlfn.LOGNORM.INV(Table3[[#This Row],[RV lognorm]],(LN(ImpLow2)+LN(ImpUp2))/2,(LN(ImpUp2)-LN(ImpLow2))/3.29)</f>
        <v>0</v>
      </c>
    </row>
    <row r="7082" spans="7:13">
      <c r="G7082">
        <v>0.91931870296565754</v>
      </c>
      <c r="H7082">
        <v>0.85891318733753319</v>
      </c>
      <c r="I7082">
        <v>0.79850767170940884</v>
      </c>
      <c r="J7082">
        <f>_xlfn.BINOM.INV(BinomTrials,_xlfn.GAMMA.INV(Table3[[#This Row],[RV gamma]],GammaShape1,GammaRate1)/BinomTrials,Table3[[#This Row],[RV binom]])</f>
        <v>1</v>
      </c>
      <c r="K7082" s="1">
        <f>Table3[[#This Row],[Risk 1 Simulated occurences]]*_xlfn.LOGNORM.INV(Table3[[#This Row],[RV lognorm]],(LN(ImpLow1)+LN(ImpUp1))/2,(LN(ImpUp1)-LN(ImpLow1))/3.29)</f>
        <v>56779.99339460436</v>
      </c>
      <c r="L7082">
        <f>_xlfn.BINOM.INV(BinomTrials,_xlfn.GAMMA.INV(Table3[[#This Row],[RV gamma]],GammaShape2,GammaRate2)/BinomTrials,Table3[[#This Row],[RV binom]])</f>
        <v>1</v>
      </c>
      <c r="M7082" s="1">
        <f>Table3[[#This Row],[Risk 2 simulated occurences]]*_xlfn.LOGNORM.INV(Table3[[#This Row],[RV lognorm]],(LN(ImpLow2)+LN(ImpUp2))/2,(LN(ImpUp2)-LN(ImpLow2))/3.29)</f>
        <v>5677999.3394604484</v>
      </c>
    </row>
    <row r="7083" spans="7:13">
      <c r="G7083">
        <v>0.98944074380651148</v>
      </c>
      <c r="H7083">
        <v>0.7539395819203647</v>
      </c>
      <c r="I7083">
        <v>0.51843842003421781</v>
      </c>
      <c r="J7083">
        <f>_xlfn.BINOM.INV(BinomTrials,_xlfn.GAMMA.INV(Table3[[#This Row],[RV gamma]],GammaShape1,GammaRate1)/BinomTrials,Table3[[#This Row],[RV binom]])</f>
        <v>1</v>
      </c>
      <c r="K7083" s="1">
        <f>Table3[[#This Row],[Risk 1 Simulated occurences]]*_xlfn.LOGNORM.INV(Table3[[#This Row],[RV lognorm]],(LN(ImpLow1)+LN(ImpUp1))/2,(LN(ImpUp1)-LN(ImpLow1))/3.29)</f>
        <v>32662.777315931151</v>
      </c>
      <c r="L7083">
        <f>_xlfn.BINOM.INV(BinomTrials,_xlfn.GAMMA.INV(Table3[[#This Row],[RV gamma]],GammaShape2,GammaRate2)/BinomTrials,Table3[[#This Row],[RV binom]])</f>
        <v>0</v>
      </c>
      <c r="M7083" s="1">
        <f>Table3[[#This Row],[Risk 2 simulated occurences]]*_xlfn.LOGNORM.INV(Table3[[#This Row],[RV lognorm]],(LN(ImpLow2)+LN(ImpUp2))/2,(LN(ImpUp2)-LN(ImpLow2))/3.29)</f>
        <v>0</v>
      </c>
    </row>
    <row r="7084" spans="7:13">
      <c r="G7084">
        <v>0.53058115603894984</v>
      </c>
      <c r="H7084">
        <v>0.46255333556912531</v>
      </c>
      <c r="I7084">
        <v>0.39452551509930078</v>
      </c>
      <c r="J7084">
        <f>_xlfn.BINOM.INV(BinomTrials,_xlfn.GAMMA.INV(Table3[[#This Row],[RV gamma]],GammaShape1,GammaRate1)/BinomTrials,Table3[[#This Row],[RV binom]])</f>
        <v>0</v>
      </c>
      <c r="K7084" s="1">
        <f>Table3[[#This Row],[Risk 1 Simulated occurences]]*_xlfn.LOGNORM.INV(Table3[[#This Row],[RV lognorm]],(LN(ImpLow1)+LN(ImpUp1))/2,(LN(ImpUp1)-LN(ImpLow1))/3.29)</f>
        <v>0</v>
      </c>
      <c r="L7084">
        <f>_xlfn.BINOM.INV(BinomTrials,_xlfn.GAMMA.INV(Table3[[#This Row],[RV gamma]],GammaShape2,GammaRate2)/BinomTrials,Table3[[#This Row],[RV binom]])</f>
        <v>0</v>
      </c>
      <c r="M7084" s="1">
        <f>Table3[[#This Row],[Risk 2 simulated occurences]]*_xlfn.LOGNORM.INV(Table3[[#This Row],[RV lognorm]],(LN(ImpLow2)+LN(ImpUp2))/2,(LN(ImpUp2)-LN(ImpLow2))/3.29)</f>
        <v>0</v>
      </c>
    </row>
    <row r="7085" spans="7:13">
      <c r="G7085">
        <v>0.47748954662936255</v>
      </c>
      <c r="H7085">
        <v>0.13391091028876179</v>
      </c>
      <c r="I7085">
        <v>0.79033227394816108</v>
      </c>
      <c r="J7085">
        <f>_xlfn.BINOM.INV(BinomTrials,_xlfn.GAMMA.INV(Table3[[#This Row],[RV gamma]],GammaShape1,GammaRate1)/BinomTrials,Table3[[#This Row],[RV binom]])</f>
        <v>0</v>
      </c>
      <c r="K7085" s="1">
        <f>Table3[[#This Row],[Risk 1 Simulated occurences]]*_xlfn.LOGNORM.INV(Table3[[#This Row],[RV lognorm]],(LN(ImpLow1)+LN(ImpUp1))/2,(LN(ImpUp1)-LN(ImpLow1))/3.29)</f>
        <v>0</v>
      </c>
      <c r="L7085">
        <f>_xlfn.BINOM.INV(BinomTrials,_xlfn.GAMMA.INV(Table3[[#This Row],[RV gamma]],GammaShape2,GammaRate2)/BinomTrials,Table3[[#This Row],[RV binom]])</f>
        <v>0</v>
      </c>
      <c r="M7085" s="1">
        <f>Table3[[#This Row],[Risk 2 simulated occurences]]*_xlfn.LOGNORM.INV(Table3[[#This Row],[RV lognorm]],(LN(ImpLow2)+LN(ImpUp2))/2,(LN(ImpUp2)-LN(ImpLow2))/3.29)</f>
        <v>0</v>
      </c>
    </row>
    <row r="7086" spans="7:13">
      <c r="G7086">
        <v>0.1668101996960166</v>
      </c>
      <c r="H7086">
        <v>0.64066922321946784</v>
      </c>
      <c r="I7086">
        <v>0.1145282467429192</v>
      </c>
      <c r="J7086">
        <f>_xlfn.BINOM.INV(BinomTrials,_xlfn.GAMMA.INV(Table3[[#This Row],[RV gamma]],GammaShape1,GammaRate1)/BinomTrials,Table3[[#This Row],[RV binom]])</f>
        <v>0</v>
      </c>
      <c r="K7086" s="1">
        <f>Table3[[#This Row],[Risk 1 Simulated occurences]]*_xlfn.LOGNORM.INV(Table3[[#This Row],[RV lognorm]],(LN(ImpLow1)+LN(ImpUp1))/2,(LN(ImpUp1)-LN(ImpLow1))/3.29)</f>
        <v>0</v>
      </c>
      <c r="L7086">
        <f>_xlfn.BINOM.INV(BinomTrials,_xlfn.GAMMA.INV(Table3[[#This Row],[RV gamma]],GammaShape2,GammaRate2)/BinomTrials,Table3[[#This Row],[RV binom]])</f>
        <v>0</v>
      </c>
      <c r="M7086" s="1">
        <f>Table3[[#This Row],[Risk 2 simulated occurences]]*_xlfn.LOGNORM.INV(Table3[[#This Row],[RV lognorm]],(LN(ImpLow2)+LN(ImpUp2))/2,(LN(ImpUp2)-LN(ImpLow2))/3.29)</f>
        <v>0</v>
      </c>
    </row>
    <row r="7087" spans="7:13">
      <c r="G7087">
        <v>0.57902629095084324</v>
      </c>
      <c r="H7087">
        <v>0.72763464959693824</v>
      </c>
      <c r="I7087">
        <v>0.87624300824303325</v>
      </c>
      <c r="J7087">
        <f>_xlfn.BINOM.INV(BinomTrials,_xlfn.GAMMA.INV(Table3[[#This Row],[RV gamma]],GammaShape1,GammaRate1)/BinomTrials,Table3[[#This Row],[RV binom]])</f>
        <v>1</v>
      </c>
      <c r="K7087" s="1">
        <f>Table3[[#This Row],[Risk 1 Simulated occurences]]*_xlfn.LOGNORM.INV(Table3[[#This Row],[RV lognorm]],(LN(ImpLow1)+LN(ImpUp1))/2,(LN(ImpUp1)-LN(ImpLow1))/3.29)</f>
        <v>71038.214415763767</v>
      </c>
      <c r="L7087">
        <f>_xlfn.BINOM.INV(BinomTrials,_xlfn.GAMMA.INV(Table3[[#This Row],[RV gamma]],GammaShape2,GammaRate2)/BinomTrials,Table3[[#This Row],[RV binom]])</f>
        <v>0</v>
      </c>
      <c r="M7087" s="1">
        <f>Table3[[#This Row],[Risk 2 simulated occurences]]*_xlfn.LOGNORM.INV(Table3[[#This Row],[RV lognorm]],(LN(ImpLow2)+LN(ImpUp2))/2,(LN(ImpUp2)-LN(ImpLow2))/3.29)</f>
        <v>0</v>
      </c>
    </row>
    <row r="7088" spans="7:13">
      <c r="G7088">
        <v>0.69487201082281391</v>
      </c>
      <c r="H7088">
        <v>0.35555577574090835</v>
      </c>
      <c r="I7088">
        <v>1.6239540659002745E-2</v>
      </c>
      <c r="J7088">
        <f>_xlfn.BINOM.INV(BinomTrials,_xlfn.GAMMA.INV(Table3[[#This Row],[RV gamma]],GammaShape1,GammaRate1)/BinomTrials,Table3[[#This Row],[RV binom]])</f>
        <v>0</v>
      </c>
      <c r="K7088" s="1">
        <f>Table3[[#This Row],[Risk 1 Simulated occurences]]*_xlfn.LOGNORM.INV(Table3[[#This Row],[RV lognorm]],(LN(ImpLow1)+LN(ImpUp1))/2,(LN(ImpUp1)-LN(ImpLow1))/3.29)</f>
        <v>0</v>
      </c>
      <c r="L7088">
        <f>_xlfn.BINOM.INV(BinomTrials,_xlfn.GAMMA.INV(Table3[[#This Row],[RV gamma]],GammaShape2,GammaRate2)/BinomTrials,Table3[[#This Row],[RV binom]])</f>
        <v>0</v>
      </c>
      <c r="M7088" s="1">
        <f>Table3[[#This Row],[Risk 2 simulated occurences]]*_xlfn.LOGNORM.INV(Table3[[#This Row],[RV lognorm]],(LN(ImpLow2)+LN(ImpUp2))/2,(LN(ImpUp2)-LN(ImpLow2))/3.29)</f>
        <v>0</v>
      </c>
    </row>
    <row r="7089" spans="7:13">
      <c r="G7089">
        <v>0.71388589903427557</v>
      </c>
      <c r="H7089">
        <v>0.82592287744671244</v>
      </c>
      <c r="I7089">
        <v>0.93795985585914921</v>
      </c>
      <c r="J7089">
        <f>_xlfn.BINOM.INV(BinomTrials,_xlfn.GAMMA.INV(Table3[[#This Row],[RV gamma]],GammaShape1,GammaRate1)/BinomTrials,Table3[[#This Row],[RV binom]])</f>
        <v>1</v>
      </c>
      <c r="K7089" s="1">
        <f>Table3[[#This Row],[Risk 1 Simulated occurences]]*_xlfn.LOGNORM.INV(Table3[[#This Row],[RV lognorm]],(LN(ImpLow1)+LN(ImpUp1))/2,(LN(ImpUp1)-LN(ImpLow1))/3.29)</f>
        <v>92776.467710655415</v>
      </c>
      <c r="L7089">
        <f>_xlfn.BINOM.INV(BinomTrials,_xlfn.GAMMA.INV(Table3[[#This Row],[RV gamma]],GammaShape2,GammaRate2)/BinomTrials,Table3[[#This Row],[RV binom]])</f>
        <v>0</v>
      </c>
      <c r="M7089" s="1">
        <f>Table3[[#This Row],[Risk 2 simulated occurences]]*_xlfn.LOGNORM.INV(Table3[[#This Row],[RV lognorm]],(LN(ImpLow2)+LN(ImpUp2))/2,(LN(ImpUp2)-LN(ImpLow2))/3.29)</f>
        <v>0</v>
      </c>
    </row>
    <row r="7090" spans="7:13">
      <c r="G7090">
        <v>0.28030506907045144</v>
      </c>
      <c r="H7090">
        <v>0.28580124689536229</v>
      </c>
      <c r="I7090">
        <v>0.29129742472027309</v>
      </c>
      <c r="J7090">
        <f>_xlfn.BINOM.INV(BinomTrials,_xlfn.GAMMA.INV(Table3[[#This Row],[RV gamma]],GammaShape1,GammaRate1)/BinomTrials,Table3[[#This Row],[RV binom]])</f>
        <v>0</v>
      </c>
      <c r="K7090" s="1">
        <f>Table3[[#This Row],[Risk 1 Simulated occurences]]*_xlfn.LOGNORM.INV(Table3[[#This Row],[RV lognorm]],(LN(ImpLow1)+LN(ImpUp1))/2,(LN(ImpUp1)-LN(ImpLow1))/3.29)</f>
        <v>0</v>
      </c>
      <c r="L7090">
        <f>_xlfn.BINOM.INV(BinomTrials,_xlfn.GAMMA.INV(Table3[[#This Row],[RV gamma]],GammaShape2,GammaRate2)/BinomTrials,Table3[[#This Row],[RV binom]])</f>
        <v>0</v>
      </c>
      <c r="M7090" s="1">
        <f>Table3[[#This Row],[Risk 2 simulated occurences]]*_xlfn.LOGNORM.INV(Table3[[#This Row],[RV lognorm]],(LN(ImpLow2)+LN(ImpUp2))/2,(LN(ImpUp2)-LN(ImpLow2))/3.29)</f>
        <v>0</v>
      </c>
    </row>
    <row r="7091" spans="7:13">
      <c r="G7091">
        <v>8.7295867077678377E-2</v>
      </c>
      <c r="H7091">
        <v>0.46155657035371128</v>
      </c>
      <c r="I7091">
        <v>0.83581727362974423</v>
      </c>
      <c r="J7091">
        <f>_xlfn.BINOM.INV(BinomTrials,_xlfn.GAMMA.INV(Table3[[#This Row],[RV gamma]],GammaShape1,GammaRate1)/BinomTrials,Table3[[#This Row],[RV binom]])</f>
        <v>0</v>
      </c>
      <c r="K7091" s="1">
        <f>Table3[[#This Row],[Risk 1 Simulated occurences]]*_xlfn.LOGNORM.INV(Table3[[#This Row],[RV lognorm]],(LN(ImpLow1)+LN(ImpUp1))/2,(LN(ImpUp1)-LN(ImpLow1))/3.29)</f>
        <v>0</v>
      </c>
      <c r="L7091">
        <f>_xlfn.BINOM.INV(BinomTrials,_xlfn.GAMMA.INV(Table3[[#This Row],[RV gamma]],GammaShape2,GammaRate2)/BinomTrials,Table3[[#This Row],[RV binom]])</f>
        <v>0</v>
      </c>
      <c r="M7091" s="1">
        <f>Table3[[#This Row],[Risk 2 simulated occurences]]*_xlfn.LOGNORM.INV(Table3[[#This Row],[RV lognorm]],(LN(ImpLow2)+LN(ImpUp2))/2,(LN(ImpUp2)-LN(ImpLow2))/3.29)</f>
        <v>0</v>
      </c>
    </row>
    <row r="7092" spans="7:13">
      <c r="G7092">
        <v>0.18163797454053443</v>
      </c>
      <c r="H7092">
        <v>0.38127793482564293</v>
      </c>
      <c r="I7092">
        <v>0.58091789511075143</v>
      </c>
      <c r="J7092">
        <f>_xlfn.BINOM.INV(BinomTrials,_xlfn.GAMMA.INV(Table3[[#This Row],[RV gamma]],GammaShape1,GammaRate1)/BinomTrials,Table3[[#This Row],[RV binom]])</f>
        <v>0</v>
      </c>
      <c r="K7092" s="1">
        <f>Table3[[#This Row],[Risk 1 Simulated occurences]]*_xlfn.LOGNORM.INV(Table3[[#This Row],[RV lognorm]],(LN(ImpLow1)+LN(ImpUp1))/2,(LN(ImpUp1)-LN(ImpLow1))/3.29)</f>
        <v>0</v>
      </c>
      <c r="L7092">
        <f>_xlfn.BINOM.INV(BinomTrials,_xlfn.GAMMA.INV(Table3[[#This Row],[RV gamma]],GammaShape2,GammaRate2)/BinomTrials,Table3[[#This Row],[RV binom]])</f>
        <v>0</v>
      </c>
      <c r="M7092" s="1">
        <f>Table3[[#This Row],[Risk 2 simulated occurences]]*_xlfn.LOGNORM.INV(Table3[[#This Row],[RV lognorm]],(LN(ImpLow2)+LN(ImpUp2))/2,(LN(ImpUp2)-LN(ImpLow2))/3.29)</f>
        <v>0</v>
      </c>
    </row>
    <row r="7093" spans="7:13">
      <c r="G7093">
        <v>0.78943810276195314</v>
      </c>
      <c r="H7093">
        <v>0.138250614580815</v>
      </c>
      <c r="I7093">
        <v>0.48706312639967686</v>
      </c>
      <c r="J7093">
        <f>_xlfn.BINOM.INV(BinomTrials,_xlfn.GAMMA.INV(Table3[[#This Row],[RV gamma]],GammaShape1,GammaRate1)/BinomTrials,Table3[[#This Row],[RV binom]])</f>
        <v>0</v>
      </c>
      <c r="K7093" s="1">
        <f>Table3[[#This Row],[Risk 1 Simulated occurences]]*_xlfn.LOGNORM.INV(Table3[[#This Row],[RV lognorm]],(LN(ImpLow1)+LN(ImpUp1))/2,(LN(ImpUp1)-LN(ImpLow1))/3.29)</f>
        <v>0</v>
      </c>
      <c r="L7093">
        <f>_xlfn.BINOM.INV(BinomTrials,_xlfn.GAMMA.INV(Table3[[#This Row],[RV gamma]],GammaShape2,GammaRate2)/BinomTrials,Table3[[#This Row],[RV binom]])</f>
        <v>0</v>
      </c>
      <c r="M7093" s="1">
        <f>Table3[[#This Row],[Risk 2 simulated occurences]]*_xlfn.LOGNORM.INV(Table3[[#This Row],[RV lognorm]],(LN(ImpLow2)+LN(ImpUp2))/2,(LN(ImpUp2)-LN(ImpLow2))/3.29)</f>
        <v>0</v>
      </c>
    </row>
    <row r="7094" spans="7:13">
      <c r="G7094">
        <v>8.6193120147191507E-2</v>
      </c>
      <c r="H7094">
        <v>0.57807925975792074</v>
      </c>
      <c r="I7094">
        <v>6.9965399368649997E-2</v>
      </c>
      <c r="J7094">
        <f>_xlfn.BINOM.INV(BinomTrials,_xlfn.GAMMA.INV(Table3[[#This Row],[RV gamma]],GammaShape1,GammaRate1)/BinomTrials,Table3[[#This Row],[RV binom]])</f>
        <v>0</v>
      </c>
      <c r="K7094" s="1">
        <f>Table3[[#This Row],[Risk 1 Simulated occurences]]*_xlfn.LOGNORM.INV(Table3[[#This Row],[RV lognorm]],(LN(ImpLow1)+LN(ImpUp1))/2,(LN(ImpUp1)-LN(ImpLow1))/3.29)</f>
        <v>0</v>
      </c>
      <c r="L7094">
        <f>_xlfn.BINOM.INV(BinomTrials,_xlfn.GAMMA.INV(Table3[[#This Row],[RV gamma]],GammaShape2,GammaRate2)/BinomTrials,Table3[[#This Row],[RV binom]])</f>
        <v>0</v>
      </c>
      <c r="M7094" s="1">
        <f>Table3[[#This Row],[Risk 2 simulated occurences]]*_xlfn.LOGNORM.INV(Table3[[#This Row],[RV lognorm]],(LN(ImpLow2)+LN(ImpUp2))/2,(LN(ImpUp2)-LN(ImpLow2))/3.29)</f>
        <v>0</v>
      </c>
    </row>
    <row r="7095" spans="7:13">
      <c r="G7095">
        <v>0.64777031384770312</v>
      </c>
      <c r="H7095">
        <v>0.77811875137412867</v>
      </c>
      <c r="I7095">
        <v>0.90846718890055422</v>
      </c>
      <c r="J7095">
        <f>_xlfn.BINOM.INV(BinomTrials,_xlfn.GAMMA.INV(Table3[[#This Row],[RV gamma]],GammaShape1,GammaRate1)/BinomTrials,Table3[[#This Row],[RV binom]])</f>
        <v>1</v>
      </c>
      <c r="K7095" s="1">
        <f>Table3[[#This Row],[Risk 1 Simulated occurences]]*_xlfn.LOGNORM.INV(Table3[[#This Row],[RV lognorm]],(LN(ImpLow1)+LN(ImpUp1))/2,(LN(ImpUp1)-LN(ImpLow1))/3.29)</f>
        <v>80292.185465633316</v>
      </c>
      <c r="L7095">
        <f>_xlfn.BINOM.INV(BinomTrials,_xlfn.GAMMA.INV(Table3[[#This Row],[RV gamma]],GammaShape2,GammaRate2)/BinomTrials,Table3[[#This Row],[RV binom]])</f>
        <v>0</v>
      </c>
      <c r="M7095" s="1">
        <f>Table3[[#This Row],[Risk 2 simulated occurences]]*_xlfn.LOGNORM.INV(Table3[[#This Row],[RV lognorm]],(LN(ImpLow2)+LN(ImpUp2))/2,(LN(ImpUp2)-LN(ImpLow2))/3.29)</f>
        <v>0</v>
      </c>
    </row>
    <row r="7096" spans="7:13">
      <c r="G7096">
        <v>7.5664838345565297E-2</v>
      </c>
      <c r="H7096">
        <v>0.84185434497979206</v>
      </c>
      <c r="I7096">
        <v>0.60804385161401886</v>
      </c>
      <c r="J7096">
        <f>_xlfn.BINOM.INV(BinomTrials,_xlfn.GAMMA.INV(Table3[[#This Row],[RV gamma]],GammaShape1,GammaRate1)/BinomTrials,Table3[[#This Row],[RV binom]])</f>
        <v>1</v>
      </c>
      <c r="K7096" s="1">
        <f>Table3[[#This Row],[Risk 1 Simulated occurences]]*_xlfn.LOGNORM.INV(Table3[[#This Row],[RV lognorm]],(LN(ImpLow1)+LN(ImpUp1))/2,(LN(ImpUp1)-LN(ImpLow1))/3.29)</f>
        <v>38313.412416655236</v>
      </c>
      <c r="L7096">
        <f>_xlfn.BINOM.INV(BinomTrials,_xlfn.GAMMA.INV(Table3[[#This Row],[RV gamma]],GammaShape2,GammaRate2)/BinomTrials,Table3[[#This Row],[RV binom]])</f>
        <v>0</v>
      </c>
      <c r="M7096" s="1">
        <f>Table3[[#This Row],[Risk 2 simulated occurences]]*_xlfn.LOGNORM.INV(Table3[[#This Row],[RV lognorm]],(LN(ImpLow2)+LN(ImpUp2))/2,(LN(ImpUp2)-LN(ImpLow2))/3.29)</f>
        <v>0</v>
      </c>
    </row>
    <row r="7097" spans="7:13">
      <c r="G7097">
        <v>0.69893807391586626</v>
      </c>
      <c r="H7097">
        <v>4.5976075365196947E-2</v>
      </c>
      <c r="I7097">
        <v>0.39301407681452766</v>
      </c>
      <c r="J7097">
        <f>_xlfn.BINOM.INV(BinomTrials,_xlfn.GAMMA.INV(Table3[[#This Row],[RV gamma]],GammaShape1,GammaRate1)/BinomTrials,Table3[[#This Row],[RV binom]])</f>
        <v>0</v>
      </c>
      <c r="K7097" s="1">
        <f>Table3[[#This Row],[Risk 1 Simulated occurences]]*_xlfn.LOGNORM.INV(Table3[[#This Row],[RV lognorm]],(LN(ImpLow1)+LN(ImpUp1))/2,(LN(ImpUp1)-LN(ImpLow1))/3.29)</f>
        <v>0</v>
      </c>
      <c r="L7097">
        <f>_xlfn.BINOM.INV(BinomTrials,_xlfn.GAMMA.INV(Table3[[#This Row],[RV gamma]],GammaShape2,GammaRate2)/BinomTrials,Table3[[#This Row],[RV binom]])</f>
        <v>0</v>
      </c>
      <c r="M7097" s="1">
        <f>Table3[[#This Row],[Risk 2 simulated occurences]]*_xlfn.LOGNORM.INV(Table3[[#This Row],[RV lognorm]],(LN(ImpLow2)+LN(ImpUp2))/2,(LN(ImpUp2)-LN(ImpLow2))/3.29)</f>
        <v>0</v>
      </c>
    </row>
    <row r="7098" spans="7:13">
      <c r="G7098">
        <v>5.2208303963862501E-2</v>
      </c>
      <c r="H7098">
        <v>0.71989866286511472</v>
      </c>
      <c r="I7098">
        <v>0.38758902176636689</v>
      </c>
      <c r="J7098">
        <f>_xlfn.BINOM.INV(BinomTrials,_xlfn.GAMMA.INV(Table3[[#This Row],[RV gamma]],GammaShape1,GammaRate1)/BinomTrials,Table3[[#This Row],[RV binom]])</f>
        <v>1</v>
      </c>
      <c r="K7098" s="1">
        <f>Table3[[#This Row],[Risk 1 Simulated occurences]]*_xlfn.LOGNORM.INV(Table3[[#This Row],[RV lognorm]],(LN(ImpLow1)+LN(ImpUp1))/2,(LN(ImpUp1)-LN(ImpLow1))/3.29)</f>
        <v>25893.390799932349</v>
      </c>
      <c r="L7098">
        <f>_xlfn.BINOM.INV(BinomTrials,_xlfn.GAMMA.INV(Table3[[#This Row],[RV gamma]],GammaShape2,GammaRate2)/BinomTrials,Table3[[#This Row],[RV binom]])</f>
        <v>0</v>
      </c>
      <c r="M7098" s="1">
        <f>Table3[[#This Row],[Risk 2 simulated occurences]]*_xlfn.LOGNORM.INV(Table3[[#This Row],[RV lognorm]],(LN(ImpLow2)+LN(ImpUp2))/2,(LN(ImpUp2)-LN(ImpLow2))/3.29)</f>
        <v>0</v>
      </c>
    </row>
    <row r="7099" spans="7:13">
      <c r="G7099">
        <v>0.46496472063705546</v>
      </c>
      <c r="H7099">
        <v>0.33682677398288008</v>
      </c>
      <c r="I7099">
        <v>0.2086888273287047</v>
      </c>
      <c r="J7099">
        <f>_xlfn.BINOM.INV(BinomTrials,_xlfn.GAMMA.INV(Table3[[#This Row],[RV gamma]],GammaShape1,GammaRate1)/BinomTrials,Table3[[#This Row],[RV binom]])</f>
        <v>0</v>
      </c>
      <c r="K7099" s="1">
        <f>Table3[[#This Row],[Risk 1 Simulated occurences]]*_xlfn.LOGNORM.INV(Table3[[#This Row],[RV lognorm]],(LN(ImpLow1)+LN(ImpUp1))/2,(LN(ImpUp1)-LN(ImpLow1))/3.29)</f>
        <v>0</v>
      </c>
      <c r="L7099">
        <f>_xlfn.BINOM.INV(BinomTrials,_xlfn.GAMMA.INV(Table3[[#This Row],[RV gamma]],GammaShape2,GammaRate2)/BinomTrials,Table3[[#This Row],[RV binom]])</f>
        <v>0</v>
      </c>
      <c r="M7099" s="1">
        <f>Table3[[#This Row],[Risk 2 simulated occurences]]*_xlfn.LOGNORM.INV(Table3[[#This Row],[RV lognorm]],(LN(ImpLow2)+LN(ImpUp2))/2,(LN(ImpUp2)-LN(ImpLow2))/3.29)</f>
        <v>0</v>
      </c>
    </row>
    <row r="7100" spans="7:13">
      <c r="G7100">
        <v>0.6620597469909395</v>
      </c>
      <c r="H7100">
        <v>4.7590330265271631E-2</v>
      </c>
      <c r="I7100">
        <v>0.4331209135396038</v>
      </c>
      <c r="J7100">
        <f>_xlfn.BINOM.INV(BinomTrials,_xlfn.GAMMA.INV(Table3[[#This Row],[RV gamma]],GammaShape1,GammaRate1)/BinomTrials,Table3[[#This Row],[RV binom]])</f>
        <v>0</v>
      </c>
      <c r="K7100" s="1">
        <f>Table3[[#This Row],[Risk 1 Simulated occurences]]*_xlfn.LOGNORM.INV(Table3[[#This Row],[RV lognorm]],(LN(ImpLow1)+LN(ImpUp1))/2,(LN(ImpUp1)-LN(ImpLow1))/3.29)</f>
        <v>0</v>
      </c>
      <c r="L7100">
        <f>_xlfn.BINOM.INV(BinomTrials,_xlfn.GAMMA.INV(Table3[[#This Row],[RV gamma]],GammaShape2,GammaRate2)/BinomTrials,Table3[[#This Row],[RV binom]])</f>
        <v>0</v>
      </c>
      <c r="M7100" s="1">
        <f>Table3[[#This Row],[Risk 2 simulated occurences]]*_xlfn.LOGNORM.INV(Table3[[#This Row],[RV lognorm]],(LN(ImpLow2)+LN(ImpUp2))/2,(LN(ImpUp2)-LN(ImpLow2))/3.29)</f>
        <v>0</v>
      </c>
    </row>
    <row r="7101" spans="7:13">
      <c r="G7101">
        <v>0.23816767671991498</v>
      </c>
      <c r="H7101">
        <v>0.85068076842030549</v>
      </c>
      <c r="I7101">
        <v>0.46319386012069597</v>
      </c>
      <c r="J7101">
        <f>_xlfn.BINOM.INV(BinomTrials,_xlfn.GAMMA.INV(Table3[[#This Row],[RV gamma]],GammaShape1,GammaRate1)/BinomTrials,Table3[[#This Row],[RV binom]])</f>
        <v>1</v>
      </c>
      <c r="K7101" s="1">
        <f>Table3[[#This Row],[Risk 1 Simulated occurences]]*_xlfn.LOGNORM.INV(Table3[[#This Row],[RV lognorm]],(LN(ImpLow1)+LN(ImpUp1))/2,(LN(ImpUp1)-LN(ImpLow1))/3.29)</f>
        <v>29642.699785191158</v>
      </c>
      <c r="L7101">
        <f>_xlfn.BINOM.INV(BinomTrials,_xlfn.GAMMA.INV(Table3[[#This Row],[RV gamma]],GammaShape2,GammaRate2)/BinomTrials,Table3[[#This Row],[RV binom]])</f>
        <v>0</v>
      </c>
      <c r="M7101" s="1">
        <f>Table3[[#This Row],[Risk 2 simulated occurences]]*_xlfn.LOGNORM.INV(Table3[[#This Row],[RV lognorm]],(LN(ImpLow2)+LN(ImpUp2))/2,(LN(ImpUp2)-LN(ImpLow2))/3.29)</f>
        <v>0</v>
      </c>
    </row>
    <row r="7102" spans="7:13">
      <c r="G7102">
        <v>0.88414263161092188</v>
      </c>
      <c r="H7102">
        <v>0.39167484007388115</v>
      </c>
      <c r="I7102">
        <v>0.89920704853684041</v>
      </c>
      <c r="J7102">
        <f>_xlfn.BINOM.INV(BinomTrials,_xlfn.GAMMA.INV(Table3[[#This Row],[RV gamma]],GammaShape1,GammaRate1)/BinomTrials,Table3[[#This Row],[RV binom]])</f>
        <v>0</v>
      </c>
      <c r="K7102" s="1">
        <f>Table3[[#This Row],[Risk 1 Simulated occurences]]*_xlfn.LOGNORM.INV(Table3[[#This Row],[RV lognorm]],(LN(ImpLow1)+LN(ImpUp1))/2,(LN(ImpUp1)-LN(ImpLow1))/3.29)</f>
        <v>0</v>
      </c>
      <c r="L7102">
        <f>_xlfn.BINOM.INV(BinomTrials,_xlfn.GAMMA.INV(Table3[[#This Row],[RV gamma]],GammaShape2,GammaRate2)/BinomTrials,Table3[[#This Row],[RV binom]])</f>
        <v>0</v>
      </c>
      <c r="M7102" s="1">
        <f>Table3[[#This Row],[Risk 2 simulated occurences]]*_xlfn.LOGNORM.INV(Table3[[#This Row],[RV lognorm]],(LN(ImpLow2)+LN(ImpUp2))/2,(LN(ImpUp2)-LN(ImpLow2))/3.29)</f>
        <v>0</v>
      </c>
    </row>
    <row r="7103" spans="7:13">
      <c r="G7103">
        <v>0.78520948476400665</v>
      </c>
      <c r="H7103">
        <v>0.87903712172016368</v>
      </c>
      <c r="I7103">
        <v>0.97286475867632072</v>
      </c>
      <c r="J7103">
        <f>_xlfn.BINOM.INV(BinomTrials,_xlfn.GAMMA.INV(Table3[[#This Row],[RV gamma]],GammaShape1,GammaRate1)/BinomTrials,Table3[[#This Row],[RV binom]])</f>
        <v>1</v>
      </c>
      <c r="K7103" s="1">
        <f>Table3[[#This Row],[Risk 1 Simulated occurences]]*_xlfn.LOGNORM.INV(Table3[[#This Row],[RV lognorm]],(LN(ImpLow1)+LN(ImpUp1))/2,(LN(ImpUp1)-LN(ImpLow1))/3.29)</f>
        <v>121620.42025202625</v>
      </c>
      <c r="L7103">
        <f>_xlfn.BINOM.INV(BinomTrials,_xlfn.GAMMA.INV(Table3[[#This Row],[RV gamma]],GammaShape2,GammaRate2)/BinomTrials,Table3[[#This Row],[RV binom]])</f>
        <v>1</v>
      </c>
      <c r="M7103" s="1">
        <f>Table3[[#This Row],[Risk 2 simulated occurences]]*_xlfn.LOGNORM.INV(Table3[[#This Row],[RV lognorm]],(LN(ImpLow2)+LN(ImpUp2))/2,(LN(ImpUp2)-LN(ImpLow2))/3.29)</f>
        <v>12162042.025202652</v>
      </c>
    </row>
    <row r="7104" spans="7:13">
      <c r="G7104">
        <v>1.5810428660274684E-2</v>
      </c>
      <c r="H7104">
        <v>0.97690475079086836</v>
      </c>
      <c r="I7104">
        <v>0.9379990729214619</v>
      </c>
      <c r="J7104">
        <f>_xlfn.BINOM.INV(BinomTrials,_xlfn.GAMMA.INV(Table3[[#This Row],[RV gamma]],GammaShape1,GammaRate1)/BinomTrials,Table3[[#This Row],[RV binom]])</f>
        <v>2</v>
      </c>
      <c r="K7104" s="1">
        <f>Table3[[#This Row],[Risk 1 Simulated occurences]]*_xlfn.LOGNORM.INV(Table3[[#This Row],[RV lognorm]],(LN(ImpLow1)+LN(ImpUp1))/2,(LN(ImpUp1)-LN(ImpLow1))/3.29)</f>
        <v>185594.6004441634</v>
      </c>
      <c r="L7104">
        <f>_xlfn.BINOM.INV(BinomTrials,_xlfn.GAMMA.INV(Table3[[#This Row],[RV gamma]],GammaShape2,GammaRate2)/BinomTrials,Table3[[#This Row],[RV binom]])</f>
        <v>1</v>
      </c>
      <c r="M7104" s="1">
        <f>Table3[[#This Row],[Risk 2 simulated occurences]]*_xlfn.LOGNORM.INV(Table3[[#This Row],[RV lognorm]],(LN(ImpLow2)+LN(ImpUp2))/2,(LN(ImpUp2)-LN(ImpLow2))/3.29)</f>
        <v>9279730.0222081896</v>
      </c>
    </row>
    <row r="7105" spans="7:13">
      <c r="G7105">
        <v>0.72587449323659503</v>
      </c>
      <c r="H7105">
        <v>0.83814654212358708</v>
      </c>
      <c r="I7105">
        <v>0.95041859101057913</v>
      </c>
      <c r="J7105">
        <f>_xlfn.BINOM.INV(BinomTrials,_xlfn.GAMMA.INV(Table3[[#This Row],[RV gamma]],GammaShape1,GammaRate1)/BinomTrials,Table3[[#This Row],[RV binom]])</f>
        <v>1</v>
      </c>
      <c r="K7105" s="1">
        <f>Table3[[#This Row],[Risk 1 Simulated occurences]]*_xlfn.LOGNORM.INV(Table3[[#This Row],[RV lognorm]],(LN(ImpLow1)+LN(ImpUp1))/2,(LN(ImpUp1)-LN(ImpLow1))/3.29)</f>
        <v>100275.14074301743</v>
      </c>
      <c r="L7105">
        <f>_xlfn.BINOM.INV(BinomTrials,_xlfn.GAMMA.INV(Table3[[#This Row],[RV gamma]],GammaShape2,GammaRate2)/BinomTrials,Table3[[#This Row],[RV binom]])</f>
        <v>1</v>
      </c>
      <c r="M7105" s="1">
        <f>Table3[[#This Row],[Risk 2 simulated occurences]]*_xlfn.LOGNORM.INV(Table3[[#This Row],[RV lognorm]],(LN(ImpLow2)+LN(ImpUp2))/2,(LN(ImpUp2)-LN(ImpLow2))/3.29)</f>
        <v>10027514.074301764</v>
      </c>
    </row>
    <row r="7106" spans="7:13">
      <c r="G7106">
        <v>0.77260782745322576</v>
      </c>
      <c r="H7106">
        <v>0.72893347112877926</v>
      </c>
      <c r="I7106">
        <v>0.68525911480433266</v>
      </c>
      <c r="J7106">
        <f>_xlfn.BINOM.INV(BinomTrials,_xlfn.GAMMA.INV(Table3[[#This Row],[RV gamma]],GammaShape1,GammaRate1)/BinomTrials,Table3[[#This Row],[RV binom]])</f>
        <v>1</v>
      </c>
      <c r="K7106" s="1">
        <f>Table3[[#This Row],[Risk 1 Simulated occurences]]*_xlfn.LOGNORM.INV(Table3[[#This Row],[RV lognorm]],(LN(ImpLow1)+LN(ImpUp1))/2,(LN(ImpUp1)-LN(ImpLow1))/3.29)</f>
        <v>44324.442297698988</v>
      </c>
      <c r="L7106">
        <f>_xlfn.BINOM.INV(BinomTrials,_xlfn.GAMMA.INV(Table3[[#This Row],[RV gamma]],GammaShape2,GammaRate2)/BinomTrials,Table3[[#This Row],[RV binom]])</f>
        <v>0</v>
      </c>
      <c r="M7106" s="1">
        <f>Table3[[#This Row],[Risk 2 simulated occurences]]*_xlfn.LOGNORM.INV(Table3[[#This Row],[RV lognorm]],(LN(ImpLow2)+LN(ImpUp2))/2,(LN(ImpUp2)-LN(ImpLow2))/3.29)</f>
        <v>0</v>
      </c>
    </row>
    <row r="7107" spans="7:13">
      <c r="G7107">
        <v>0.21975600636552833</v>
      </c>
      <c r="H7107">
        <v>0.1848492613923034</v>
      </c>
      <c r="I7107">
        <v>0.14994251641907846</v>
      </c>
      <c r="J7107">
        <f>_xlfn.BINOM.INV(BinomTrials,_xlfn.GAMMA.INV(Table3[[#This Row],[RV gamma]],GammaShape1,GammaRate1)/BinomTrials,Table3[[#This Row],[RV binom]])</f>
        <v>0</v>
      </c>
      <c r="K7107" s="1">
        <f>Table3[[#This Row],[Risk 1 Simulated occurences]]*_xlfn.LOGNORM.INV(Table3[[#This Row],[RV lognorm]],(LN(ImpLow1)+LN(ImpUp1))/2,(LN(ImpUp1)-LN(ImpLow1))/3.29)</f>
        <v>0</v>
      </c>
      <c r="L7107">
        <f>_xlfn.BINOM.INV(BinomTrials,_xlfn.GAMMA.INV(Table3[[#This Row],[RV gamma]],GammaShape2,GammaRate2)/BinomTrials,Table3[[#This Row],[RV binom]])</f>
        <v>0</v>
      </c>
      <c r="M7107" s="1">
        <f>Table3[[#This Row],[Risk 2 simulated occurences]]*_xlfn.LOGNORM.INV(Table3[[#This Row],[RV lognorm]],(LN(ImpLow2)+LN(ImpUp2))/2,(LN(ImpUp2)-LN(ImpLow2))/3.29)</f>
        <v>0</v>
      </c>
    </row>
    <row r="7108" spans="7:13">
      <c r="G7108">
        <v>0.4391989854346956</v>
      </c>
      <c r="H7108">
        <v>0.761536220443219</v>
      </c>
      <c r="I7108">
        <v>8.387345545174249E-2</v>
      </c>
      <c r="J7108">
        <f>_xlfn.BINOM.INV(BinomTrials,_xlfn.GAMMA.INV(Table3[[#This Row],[RV gamma]],GammaShape1,GammaRate1)/BinomTrials,Table3[[#This Row],[RV binom]])</f>
        <v>1</v>
      </c>
      <c r="K7108" s="1">
        <f>Table3[[#This Row],[Risk 1 Simulated occurences]]*_xlfn.LOGNORM.INV(Table3[[#This Row],[RV lognorm]],(LN(ImpLow1)+LN(ImpUp1))/2,(LN(ImpUp1)-LN(ImpLow1))/3.29)</f>
        <v>12042.184261048011</v>
      </c>
      <c r="L7108">
        <f>_xlfn.BINOM.INV(BinomTrials,_xlfn.GAMMA.INV(Table3[[#This Row],[RV gamma]],GammaShape2,GammaRate2)/BinomTrials,Table3[[#This Row],[RV binom]])</f>
        <v>0</v>
      </c>
      <c r="M7108" s="1">
        <f>Table3[[#This Row],[Risk 2 simulated occurences]]*_xlfn.LOGNORM.INV(Table3[[#This Row],[RV lognorm]],(LN(ImpLow2)+LN(ImpUp2))/2,(LN(ImpUp2)-LN(ImpLow2))/3.29)</f>
        <v>0</v>
      </c>
    </row>
    <row r="7109" spans="7:13">
      <c r="G7109">
        <v>0.61734820092904763</v>
      </c>
      <c r="H7109">
        <v>0.13925698918255838</v>
      </c>
      <c r="I7109">
        <v>0.66116577743606908</v>
      </c>
      <c r="J7109">
        <f>_xlfn.BINOM.INV(BinomTrials,_xlfn.GAMMA.INV(Table3[[#This Row],[RV gamma]],GammaShape1,GammaRate1)/BinomTrials,Table3[[#This Row],[RV binom]])</f>
        <v>0</v>
      </c>
      <c r="K7109" s="1">
        <f>Table3[[#This Row],[Risk 1 Simulated occurences]]*_xlfn.LOGNORM.INV(Table3[[#This Row],[RV lognorm]],(LN(ImpLow1)+LN(ImpUp1))/2,(LN(ImpUp1)-LN(ImpLow1))/3.29)</f>
        <v>0</v>
      </c>
      <c r="L7109">
        <f>_xlfn.BINOM.INV(BinomTrials,_xlfn.GAMMA.INV(Table3[[#This Row],[RV gamma]],GammaShape2,GammaRate2)/BinomTrials,Table3[[#This Row],[RV binom]])</f>
        <v>0</v>
      </c>
      <c r="M7109" s="1">
        <f>Table3[[#This Row],[Risk 2 simulated occurences]]*_xlfn.LOGNORM.INV(Table3[[#This Row],[RV lognorm]],(LN(ImpLow2)+LN(ImpUp2))/2,(LN(ImpUp2)-LN(ImpLow2))/3.29)</f>
        <v>0</v>
      </c>
    </row>
    <row r="7110" spans="7:13">
      <c r="G7110">
        <v>0.77121301450357449</v>
      </c>
      <c r="H7110">
        <v>0.49221719125854652</v>
      </c>
      <c r="I7110">
        <v>0.21322136801351857</v>
      </c>
      <c r="J7110">
        <f>_xlfn.BINOM.INV(BinomTrials,_xlfn.GAMMA.INV(Table3[[#This Row],[RV gamma]],GammaShape1,GammaRate1)/BinomTrials,Table3[[#This Row],[RV binom]])</f>
        <v>0</v>
      </c>
      <c r="K7110" s="1">
        <f>Table3[[#This Row],[Risk 1 Simulated occurences]]*_xlfn.LOGNORM.INV(Table3[[#This Row],[RV lognorm]],(LN(ImpLow1)+LN(ImpUp1))/2,(LN(ImpUp1)-LN(ImpLow1))/3.29)</f>
        <v>0</v>
      </c>
      <c r="L7110">
        <f>_xlfn.BINOM.INV(BinomTrials,_xlfn.GAMMA.INV(Table3[[#This Row],[RV gamma]],GammaShape2,GammaRate2)/BinomTrials,Table3[[#This Row],[RV binom]])</f>
        <v>0</v>
      </c>
      <c r="M7110" s="1">
        <f>Table3[[#This Row],[Risk 2 simulated occurences]]*_xlfn.LOGNORM.INV(Table3[[#This Row],[RV lognorm]],(LN(ImpLow2)+LN(ImpUp2))/2,(LN(ImpUp2)-LN(ImpLow2))/3.29)</f>
        <v>0</v>
      </c>
    </row>
    <row r="7111" spans="7:13">
      <c r="G7111">
        <v>0.77713476157613781</v>
      </c>
      <c r="H7111">
        <v>0.69433348239135628</v>
      </c>
      <c r="I7111">
        <v>0.61153220320657464</v>
      </c>
      <c r="J7111">
        <f>_xlfn.BINOM.INV(BinomTrials,_xlfn.GAMMA.INV(Table3[[#This Row],[RV gamma]],GammaShape1,GammaRate1)/BinomTrials,Table3[[#This Row],[RV binom]])</f>
        <v>1</v>
      </c>
      <c r="K7111" s="1">
        <f>Table3[[#This Row],[Risk 1 Simulated occurences]]*_xlfn.LOGNORM.INV(Table3[[#This Row],[RV lognorm]],(LN(ImpLow1)+LN(ImpUp1))/2,(LN(ImpUp1)-LN(ImpLow1))/3.29)</f>
        <v>38557.946551898058</v>
      </c>
      <c r="L7111">
        <f>_xlfn.BINOM.INV(BinomTrials,_xlfn.GAMMA.INV(Table3[[#This Row],[RV gamma]],GammaShape2,GammaRate2)/BinomTrials,Table3[[#This Row],[RV binom]])</f>
        <v>0</v>
      </c>
      <c r="M7111" s="1">
        <f>Table3[[#This Row],[Risk 2 simulated occurences]]*_xlfn.LOGNORM.INV(Table3[[#This Row],[RV lognorm]],(LN(ImpLow2)+LN(ImpUp2))/2,(LN(ImpUp2)-LN(ImpLow2))/3.29)</f>
        <v>0</v>
      </c>
    </row>
    <row r="7112" spans="7:13">
      <c r="G7112">
        <v>0.30393781014901483</v>
      </c>
      <c r="H7112">
        <v>0.66283855152448568</v>
      </c>
      <c r="I7112">
        <v>2.1739292899956599E-2</v>
      </c>
      <c r="J7112">
        <f>_xlfn.BINOM.INV(BinomTrials,_xlfn.GAMMA.INV(Table3[[#This Row],[RV gamma]],GammaShape1,GammaRate1)/BinomTrials,Table3[[#This Row],[RV binom]])</f>
        <v>1</v>
      </c>
      <c r="K7112" s="1">
        <f>Table3[[#This Row],[Risk 1 Simulated occurences]]*_xlfn.LOGNORM.INV(Table3[[#This Row],[RV lognorm]],(LN(ImpLow1)+LN(ImpUp1))/2,(LN(ImpUp1)-LN(ImpLow1))/3.29)</f>
        <v>7696.5649391002025</v>
      </c>
      <c r="L7112">
        <f>_xlfn.BINOM.INV(BinomTrials,_xlfn.GAMMA.INV(Table3[[#This Row],[RV gamma]],GammaShape2,GammaRate2)/BinomTrials,Table3[[#This Row],[RV binom]])</f>
        <v>0</v>
      </c>
      <c r="M7112" s="1">
        <f>Table3[[#This Row],[Risk 2 simulated occurences]]*_xlfn.LOGNORM.INV(Table3[[#This Row],[RV lognorm]],(LN(ImpLow2)+LN(ImpUp2))/2,(LN(ImpUp2)-LN(ImpLow2))/3.29)</f>
        <v>0</v>
      </c>
    </row>
    <row r="7113" spans="7:13">
      <c r="G7113">
        <v>0.28277517449239975</v>
      </c>
      <c r="H7113">
        <v>0.32753547203146643</v>
      </c>
      <c r="I7113">
        <v>0.37229576957053306</v>
      </c>
      <c r="J7113">
        <f>_xlfn.BINOM.INV(BinomTrials,_xlfn.GAMMA.INV(Table3[[#This Row],[RV gamma]],GammaShape1,GammaRate1)/BinomTrials,Table3[[#This Row],[RV binom]])</f>
        <v>0</v>
      </c>
      <c r="K7113" s="1">
        <f>Table3[[#This Row],[Risk 1 Simulated occurences]]*_xlfn.LOGNORM.INV(Table3[[#This Row],[RV lognorm]],(LN(ImpLow1)+LN(ImpUp1))/2,(LN(ImpUp1)-LN(ImpLow1))/3.29)</f>
        <v>0</v>
      </c>
      <c r="L7113">
        <f>_xlfn.BINOM.INV(BinomTrials,_xlfn.GAMMA.INV(Table3[[#This Row],[RV gamma]],GammaShape2,GammaRate2)/BinomTrials,Table3[[#This Row],[RV binom]])</f>
        <v>0</v>
      </c>
      <c r="M7113" s="1">
        <f>Table3[[#This Row],[Risk 2 simulated occurences]]*_xlfn.LOGNORM.INV(Table3[[#This Row],[RV lognorm]],(LN(ImpLow2)+LN(ImpUp2))/2,(LN(ImpUp2)-LN(ImpLow2))/3.29)</f>
        <v>0</v>
      </c>
    </row>
    <row r="7114" spans="7:13">
      <c r="G7114">
        <v>0.602357693762685</v>
      </c>
      <c r="H7114">
        <v>0.88867843285607107</v>
      </c>
      <c r="I7114">
        <v>0.17499917194945699</v>
      </c>
      <c r="J7114">
        <f>_xlfn.BINOM.INV(BinomTrials,_xlfn.GAMMA.INV(Table3[[#This Row],[RV gamma]],GammaShape1,GammaRate1)/BinomTrials,Table3[[#This Row],[RV binom]])</f>
        <v>1</v>
      </c>
      <c r="K7114" s="1">
        <f>Table3[[#This Row],[Risk 1 Simulated occurences]]*_xlfn.LOGNORM.INV(Table3[[#This Row],[RV lognorm]],(LN(ImpLow1)+LN(ImpUp1))/2,(LN(ImpUp1)-LN(ImpLow1))/3.29)</f>
        <v>16441.041678172016</v>
      </c>
      <c r="L7114">
        <f>_xlfn.BINOM.INV(BinomTrials,_xlfn.GAMMA.INV(Table3[[#This Row],[RV gamma]],GammaShape2,GammaRate2)/BinomTrials,Table3[[#This Row],[RV binom]])</f>
        <v>1</v>
      </c>
      <c r="M7114" s="1">
        <f>Table3[[#This Row],[Risk 2 simulated occurences]]*_xlfn.LOGNORM.INV(Table3[[#This Row],[RV lognorm]],(LN(ImpLow2)+LN(ImpUp2))/2,(LN(ImpUp2)-LN(ImpLow2))/3.29)</f>
        <v>1644104.1678172024</v>
      </c>
    </row>
    <row r="7115" spans="7:13">
      <c r="G7115">
        <v>0.82575906944729349</v>
      </c>
      <c r="H7115">
        <v>1.8421011985475667E-2</v>
      </c>
      <c r="I7115">
        <v>0.21108295452365788</v>
      </c>
      <c r="J7115">
        <f>_xlfn.BINOM.INV(BinomTrials,_xlfn.GAMMA.INV(Table3[[#This Row],[RV gamma]],GammaShape1,GammaRate1)/BinomTrials,Table3[[#This Row],[RV binom]])</f>
        <v>0</v>
      </c>
      <c r="K7115" s="1">
        <f>Table3[[#This Row],[Risk 1 Simulated occurences]]*_xlfn.LOGNORM.INV(Table3[[#This Row],[RV lognorm]],(LN(ImpLow1)+LN(ImpUp1))/2,(LN(ImpUp1)-LN(ImpLow1))/3.29)</f>
        <v>0</v>
      </c>
      <c r="L7115">
        <f>_xlfn.BINOM.INV(BinomTrials,_xlfn.GAMMA.INV(Table3[[#This Row],[RV gamma]],GammaShape2,GammaRate2)/BinomTrials,Table3[[#This Row],[RV binom]])</f>
        <v>0</v>
      </c>
      <c r="M7115" s="1">
        <f>Table3[[#This Row],[Risk 2 simulated occurences]]*_xlfn.LOGNORM.INV(Table3[[#This Row],[RV lognorm]],(LN(ImpLow2)+LN(ImpUp2))/2,(LN(ImpUp2)-LN(ImpLow2))/3.29)</f>
        <v>0</v>
      </c>
    </row>
    <row r="7116" spans="7:13">
      <c r="G7116">
        <v>0.53268020066091804</v>
      </c>
      <c r="H7116">
        <v>0.60194843988956348</v>
      </c>
      <c r="I7116">
        <v>0.67121667911820893</v>
      </c>
      <c r="J7116">
        <f>_xlfn.BINOM.INV(BinomTrials,_xlfn.GAMMA.INV(Table3[[#This Row],[RV gamma]],GammaShape1,GammaRate1)/BinomTrials,Table3[[#This Row],[RV binom]])</f>
        <v>0</v>
      </c>
      <c r="K7116" s="1">
        <f>Table3[[#This Row],[Risk 1 Simulated occurences]]*_xlfn.LOGNORM.INV(Table3[[#This Row],[RV lognorm]],(LN(ImpLow1)+LN(ImpUp1))/2,(LN(ImpUp1)-LN(ImpLow1))/3.29)</f>
        <v>0</v>
      </c>
      <c r="L7116">
        <f>_xlfn.BINOM.INV(BinomTrials,_xlfn.GAMMA.INV(Table3[[#This Row],[RV gamma]],GammaShape2,GammaRate2)/BinomTrials,Table3[[#This Row],[RV binom]])</f>
        <v>0</v>
      </c>
      <c r="M7116" s="1">
        <f>Table3[[#This Row],[Risk 2 simulated occurences]]*_xlfn.LOGNORM.INV(Table3[[#This Row],[RV lognorm]],(LN(ImpLow2)+LN(ImpUp2))/2,(LN(ImpUp2)-LN(ImpLow2))/3.29)</f>
        <v>0</v>
      </c>
    </row>
    <row r="7117" spans="7:13">
      <c r="G7117">
        <v>0.75613250804884946</v>
      </c>
      <c r="H7117">
        <v>0.94742922389294448</v>
      </c>
      <c r="I7117">
        <v>0.13872593973703959</v>
      </c>
      <c r="J7117">
        <f>_xlfn.BINOM.INV(BinomTrials,_xlfn.GAMMA.INV(Table3[[#This Row],[RV gamma]],GammaShape1,GammaRate1)/BinomTrials,Table3[[#This Row],[RV binom]])</f>
        <v>2</v>
      </c>
      <c r="K7117" s="1">
        <f>Table3[[#This Row],[Risk 1 Simulated occurences]]*_xlfn.LOGNORM.INV(Table3[[#This Row],[RV lognorm]],(LN(ImpLow1)+LN(ImpUp1))/2,(LN(ImpUp1)-LN(ImpLow1))/3.29)</f>
        <v>29574.688750986792</v>
      </c>
      <c r="L7117">
        <f>_xlfn.BINOM.INV(BinomTrials,_xlfn.GAMMA.INV(Table3[[#This Row],[RV gamma]],GammaShape2,GammaRate2)/BinomTrials,Table3[[#This Row],[RV binom]])</f>
        <v>1</v>
      </c>
      <c r="M7117" s="1">
        <f>Table3[[#This Row],[Risk 2 simulated occurences]]*_xlfn.LOGNORM.INV(Table3[[#This Row],[RV lognorm]],(LN(ImpLow2)+LN(ImpUp2))/2,(LN(ImpUp2)-LN(ImpLow2))/3.29)</f>
        <v>1478734.4375493377</v>
      </c>
    </row>
    <row r="7118" spans="7:13">
      <c r="G7118">
        <v>0.31906277701215019</v>
      </c>
      <c r="H7118">
        <v>0.44296596871827076</v>
      </c>
      <c r="I7118">
        <v>0.56686916042439139</v>
      </c>
      <c r="J7118">
        <f>_xlfn.BINOM.INV(BinomTrials,_xlfn.GAMMA.INV(Table3[[#This Row],[RV gamma]],GammaShape1,GammaRate1)/BinomTrials,Table3[[#This Row],[RV binom]])</f>
        <v>0</v>
      </c>
      <c r="K7118" s="1">
        <f>Table3[[#This Row],[Risk 1 Simulated occurences]]*_xlfn.LOGNORM.INV(Table3[[#This Row],[RV lognorm]],(LN(ImpLow1)+LN(ImpUp1))/2,(LN(ImpUp1)-LN(ImpLow1))/3.29)</f>
        <v>0</v>
      </c>
      <c r="L7118">
        <f>_xlfn.BINOM.INV(BinomTrials,_xlfn.GAMMA.INV(Table3[[#This Row],[RV gamma]],GammaShape2,GammaRate2)/BinomTrials,Table3[[#This Row],[RV binom]])</f>
        <v>0</v>
      </c>
      <c r="M7118" s="1">
        <f>Table3[[#This Row],[Risk 2 simulated occurences]]*_xlfn.LOGNORM.INV(Table3[[#This Row],[RV lognorm]],(LN(ImpLow2)+LN(ImpUp2))/2,(LN(ImpUp2)-LN(ImpLow2))/3.29)</f>
        <v>0</v>
      </c>
    </row>
    <row r="7119" spans="7:13">
      <c r="G7119">
        <v>0.48809324320782593</v>
      </c>
      <c r="H7119">
        <v>0.92903624797660678</v>
      </c>
      <c r="I7119">
        <v>0.36997925274538773</v>
      </c>
      <c r="J7119">
        <f>_xlfn.BINOM.INV(BinomTrials,_xlfn.GAMMA.INV(Table3[[#This Row],[RV gamma]],GammaShape1,GammaRate1)/BinomTrials,Table3[[#This Row],[RV binom]])</f>
        <v>2</v>
      </c>
      <c r="K7119" s="1">
        <f>Table3[[#This Row],[Risk 1 Simulated occurences]]*_xlfn.LOGNORM.INV(Table3[[#This Row],[RV lognorm]],(LN(ImpLow1)+LN(ImpUp1))/2,(LN(ImpUp1)-LN(ImpLow1))/3.29)</f>
        <v>50135.5767058567</v>
      </c>
      <c r="L7119">
        <f>_xlfn.BINOM.INV(BinomTrials,_xlfn.GAMMA.INV(Table3[[#This Row],[RV gamma]],GammaShape2,GammaRate2)/BinomTrials,Table3[[#This Row],[RV binom]])</f>
        <v>1</v>
      </c>
      <c r="M7119" s="1">
        <f>Table3[[#This Row],[Risk 2 simulated occurences]]*_xlfn.LOGNORM.INV(Table3[[#This Row],[RV lognorm]],(LN(ImpLow2)+LN(ImpUp2))/2,(LN(ImpUp2)-LN(ImpLow2))/3.29)</f>
        <v>2506778.8352928362</v>
      </c>
    </row>
    <row r="7120" spans="7:13">
      <c r="G7120">
        <v>0.38313859393034994</v>
      </c>
      <c r="H7120">
        <v>0.31221974283094506</v>
      </c>
      <c r="I7120">
        <v>0.24130089173154015</v>
      </c>
      <c r="J7120">
        <f>_xlfn.BINOM.INV(BinomTrials,_xlfn.GAMMA.INV(Table3[[#This Row],[RV gamma]],GammaShape1,GammaRate1)/BinomTrials,Table3[[#This Row],[RV binom]])</f>
        <v>0</v>
      </c>
      <c r="K7120" s="1">
        <f>Table3[[#This Row],[Risk 1 Simulated occurences]]*_xlfn.LOGNORM.INV(Table3[[#This Row],[RV lognorm]],(LN(ImpLow1)+LN(ImpUp1))/2,(LN(ImpUp1)-LN(ImpLow1))/3.29)</f>
        <v>0</v>
      </c>
      <c r="L7120">
        <f>_xlfn.BINOM.INV(BinomTrials,_xlfn.GAMMA.INV(Table3[[#This Row],[RV gamma]],GammaShape2,GammaRate2)/BinomTrials,Table3[[#This Row],[RV binom]])</f>
        <v>0</v>
      </c>
      <c r="M7120" s="1">
        <f>Table3[[#This Row],[Risk 2 simulated occurences]]*_xlfn.LOGNORM.INV(Table3[[#This Row],[RV lognorm]],(LN(ImpLow2)+LN(ImpUp2))/2,(LN(ImpUp2)-LN(ImpLow2))/3.29)</f>
        <v>0</v>
      </c>
    </row>
    <row r="7121" spans="7:13">
      <c r="G7121">
        <v>0.41034818739180834</v>
      </c>
      <c r="H7121">
        <v>0.47721775969360852</v>
      </c>
      <c r="I7121">
        <v>0.54408733199540871</v>
      </c>
      <c r="J7121">
        <f>_xlfn.BINOM.INV(BinomTrials,_xlfn.GAMMA.INV(Table3[[#This Row],[RV gamma]],GammaShape1,GammaRate1)/BinomTrials,Table3[[#This Row],[RV binom]])</f>
        <v>0</v>
      </c>
      <c r="K7121" s="1">
        <f>Table3[[#This Row],[Risk 1 Simulated occurences]]*_xlfn.LOGNORM.INV(Table3[[#This Row],[RV lognorm]],(LN(ImpLow1)+LN(ImpUp1))/2,(LN(ImpUp1)-LN(ImpLow1))/3.29)</f>
        <v>0</v>
      </c>
      <c r="L7121">
        <f>_xlfn.BINOM.INV(BinomTrials,_xlfn.GAMMA.INV(Table3[[#This Row],[RV gamma]],GammaShape2,GammaRate2)/BinomTrials,Table3[[#This Row],[RV binom]])</f>
        <v>0</v>
      </c>
      <c r="M7121" s="1">
        <f>Table3[[#This Row],[Risk 2 simulated occurences]]*_xlfn.LOGNORM.INV(Table3[[#This Row],[RV lognorm]],(LN(ImpLow2)+LN(ImpUp2))/2,(LN(ImpUp2)-LN(ImpLow2))/3.29)</f>
        <v>0</v>
      </c>
    </row>
    <row r="7122" spans="7:13">
      <c r="G7122">
        <v>0.72198549412283375</v>
      </c>
      <c r="H7122">
        <v>0.59888717047818341</v>
      </c>
      <c r="I7122">
        <v>0.47578884683353306</v>
      </c>
      <c r="J7122">
        <f>_xlfn.BINOM.INV(BinomTrials,_xlfn.GAMMA.INV(Table3[[#This Row],[RV gamma]],GammaShape1,GammaRate1)/BinomTrials,Table3[[#This Row],[RV binom]])</f>
        <v>1</v>
      </c>
      <c r="K7122" s="1">
        <f>Table3[[#This Row],[Risk 1 Simulated occurences]]*_xlfn.LOGNORM.INV(Table3[[#This Row],[RV lognorm]],(LN(ImpLow1)+LN(ImpUp1))/2,(LN(ImpUp1)-LN(ImpLow1))/3.29)</f>
        <v>30306.958328140743</v>
      </c>
      <c r="L7122">
        <f>_xlfn.BINOM.INV(BinomTrials,_xlfn.GAMMA.INV(Table3[[#This Row],[RV gamma]],GammaShape2,GammaRate2)/BinomTrials,Table3[[#This Row],[RV binom]])</f>
        <v>0</v>
      </c>
      <c r="M7122" s="1">
        <f>Table3[[#This Row],[Risk 2 simulated occurences]]*_xlfn.LOGNORM.INV(Table3[[#This Row],[RV lognorm]],(LN(ImpLow2)+LN(ImpUp2))/2,(LN(ImpUp2)-LN(ImpLow2))/3.29)</f>
        <v>0</v>
      </c>
    </row>
    <row r="7123" spans="7:13">
      <c r="G7123">
        <v>0.41019972246615205</v>
      </c>
      <c r="H7123">
        <v>0.49667422682823342</v>
      </c>
      <c r="I7123">
        <v>0.58314873119031485</v>
      </c>
      <c r="J7123">
        <f>_xlfn.BINOM.INV(BinomTrials,_xlfn.GAMMA.INV(Table3[[#This Row],[RV gamma]],GammaShape1,GammaRate1)/BinomTrials,Table3[[#This Row],[RV binom]])</f>
        <v>0</v>
      </c>
      <c r="K7123" s="1">
        <f>Table3[[#This Row],[Risk 1 Simulated occurences]]*_xlfn.LOGNORM.INV(Table3[[#This Row],[RV lognorm]],(LN(ImpLow1)+LN(ImpUp1))/2,(LN(ImpUp1)-LN(ImpLow1))/3.29)</f>
        <v>0</v>
      </c>
      <c r="L7123">
        <f>_xlfn.BINOM.INV(BinomTrials,_xlfn.GAMMA.INV(Table3[[#This Row],[RV gamma]],GammaShape2,GammaRate2)/BinomTrials,Table3[[#This Row],[RV binom]])</f>
        <v>0</v>
      </c>
      <c r="M7123" s="1">
        <f>Table3[[#This Row],[Risk 2 simulated occurences]]*_xlfn.LOGNORM.INV(Table3[[#This Row],[RV lognorm]],(LN(ImpLow2)+LN(ImpUp2))/2,(LN(ImpUp2)-LN(ImpLow2))/3.29)</f>
        <v>0</v>
      </c>
    </row>
    <row r="7124" spans="7:13">
      <c r="G7124">
        <v>0.22673548861720388</v>
      </c>
      <c r="H7124">
        <v>0.60373030211950196</v>
      </c>
      <c r="I7124">
        <v>0.98072511562180009</v>
      </c>
      <c r="J7124">
        <f>_xlfn.BINOM.INV(BinomTrials,_xlfn.GAMMA.INV(Table3[[#This Row],[RV gamma]],GammaShape1,GammaRate1)/BinomTrials,Table3[[#This Row],[RV binom]])</f>
        <v>0</v>
      </c>
      <c r="K7124" s="1">
        <f>Table3[[#This Row],[Risk 1 Simulated occurences]]*_xlfn.LOGNORM.INV(Table3[[#This Row],[RV lognorm]],(LN(ImpLow1)+LN(ImpUp1))/2,(LN(ImpUp1)-LN(ImpLow1))/3.29)</f>
        <v>0</v>
      </c>
      <c r="L7124">
        <f>_xlfn.BINOM.INV(BinomTrials,_xlfn.GAMMA.INV(Table3[[#This Row],[RV gamma]],GammaShape2,GammaRate2)/BinomTrials,Table3[[#This Row],[RV binom]])</f>
        <v>0</v>
      </c>
      <c r="M7124" s="1">
        <f>Table3[[#This Row],[Risk 2 simulated occurences]]*_xlfn.LOGNORM.INV(Table3[[#This Row],[RV lognorm]],(LN(ImpLow2)+LN(ImpUp2))/2,(LN(ImpUp2)-LN(ImpLow2))/3.29)</f>
        <v>0</v>
      </c>
    </row>
    <row r="7125" spans="7:13">
      <c r="G7125">
        <v>0.74335718934580552</v>
      </c>
      <c r="H7125">
        <v>0.89518772247023304</v>
      </c>
      <c r="I7125">
        <v>4.7018255594660649E-2</v>
      </c>
      <c r="J7125">
        <f>_xlfn.BINOM.INV(BinomTrials,_xlfn.GAMMA.INV(Table3[[#This Row],[RV gamma]],GammaShape1,GammaRate1)/BinomTrials,Table3[[#This Row],[RV binom]])</f>
        <v>2</v>
      </c>
      <c r="K7125" s="1">
        <f>Table3[[#This Row],[Risk 1 Simulated occurences]]*_xlfn.LOGNORM.INV(Table3[[#This Row],[RV lognorm]],(LN(ImpLow1)+LN(ImpUp1))/2,(LN(ImpUp1)-LN(ImpLow1))/3.29)</f>
        <v>19591.596758578253</v>
      </c>
      <c r="L7125">
        <f>_xlfn.BINOM.INV(BinomTrials,_xlfn.GAMMA.INV(Table3[[#This Row],[RV gamma]],GammaShape2,GammaRate2)/BinomTrials,Table3[[#This Row],[RV binom]])</f>
        <v>1</v>
      </c>
      <c r="M7125" s="1">
        <f>Table3[[#This Row],[Risk 2 simulated occurences]]*_xlfn.LOGNORM.INV(Table3[[#This Row],[RV lognorm]],(LN(ImpLow2)+LN(ImpUp2))/2,(LN(ImpUp2)-LN(ImpLow2))/3.29)</f>
        <v>979579.83792891318</v>
      </c>
    </row>
    <row r="7126" spans="7:13">
      <c r="G7126">
        <v>0.60428133495351366</v>
      </c>
      <c r="H7126">
        <v>0.42005155720750409</v>
      </c>
      <c r="I7126">
        <v>0.23582177946149455</v>
      </c>
      <c r="J7126">
        <f>_xlfn.BINOM.INV(BinomTrials,_xlfn.GAMMA.INV(Table3[[#This Row],[RV gamma]],GammaShape1,GammaRate1)/BinomTrials,Table3[[#This Row],[RV binom]])</f>
        <v>0</v>
      </c>
      <c r="K7126" s="1">
        <f>Table3[[#This Row],[Risk 1 Simulated occurences]]*_xlfn.LOGNORM.INV(Table3[[#This Row],[RV lognorm]],(LN(ImpLow1)+LN(ImpUp1))/2,(LN(ImpUp1)-LN(ImpLow1))/3.29)</f>
        <v>0</v>
      </c>
      <c r="L7126">
        <f>_xlfn.BINOM.INV(BinomTrials,_xlfn.GAMMA.INV(Table3[[#This Row],[RV gamma]],GammaShape2,GammaRate2)/BinomTrials,Table3[[#This Row],[RV binom]])</f>
        <v>0</v>
      </c>
      <c r="M7126" s="1">
        <f>Table3[[#This Row],[Risk 2 simulated occurences]]*_xlfn.LOGNORM.INV(Table3[[#This Row],[RV lognorm]],(LN(ImpLow2)+LN(ImpUp2))/2,(LN(ImpUp2)-LN(ImpLow2))/3.29)</f>
        <v>0</v>
      </c>
    </row>
    <row r="7127" spans="7:13">
      <c r="G7127">
        <v>0.15639656370337893</v>
      </c>
      <c r="H7127">
        <v>0.80652198652109219</v>
      </c>
      <c r="I7127">
        <v>0.45664740933880554</v>
      </c>
      <c r="J7127">
        <f>_xlfn.BINOM.INV(BinomTrials,_xlfn.GAMMA.INV(Table3[[#This Row],[RV gamma]],GammaShape1,GammaRate1)/BinomTrials,Table3[[#This Row],[RV binom]])</f>
        <v>1</v>
      </c>
      <c r="K7127" s="1">
        <f>Table3[[#This Row],[Risk 1 Simulated occurences]]*_xlfn.LOGNORM.INV(Table3[[#This Row],[RV lognorm]],(LN(ImpLow1)+LN(ImpUp1))/2,(LN(ImpUp1)-LN(ImpLow1))/3.29)</f>
        <v>29302.500526006716</v>
      </c>
      <c r="L7127">
        <f>_xlfn.BINOM.INV(BinomTrials,_xlfn.GAMMA.INV(Table3[[#This Row],[RV gamma]],GammaShape2,GammaRate2)/BinomTrials,Table3[[#This Row],[RV binom]])</f>
        <v>0</v>
      </c>
      <c r="M7127" s="1">
        <f>Table3[[#This Row],[Risk 2 simulated occurences]]*_xlfn.LOGNORM.INV(Table3[[#This Row],[RV lognorm]],(LN(ImpLow2)+LN(ImpUp2))/2,(LN(ImpUp2)-LN(ImpLow2))/3.29)</f>
        <v>0</v>
      </c>
    </row>
    <row r="7128" spans="7:13">
      <c r="G7128">
        <v>0.55704616268959184</v>
      </c>
      <c r="H7128">
        <v>0.21502745999723089</v>
      </c>
      <c r="I7128">
        <v>0.87300875730486993</v>
      </c>
      <c r="J7128">
        <f>_xlfn.BINOM.INV(BinomTrials,_xlfn.GAMMA.INV(Table3[[#This Row],[RV gamma]],GammaShape1,GammaRate1)/BinomTrials,Table3[[#This Row],[RV binom]])</f>
        <v>0</v>
      </c>
      <c r="K7128" s="1">
        <f>Table3[[#This Row],[Risk 1 Simulated occurences]]*_xlfn.LOGNORM.INV(Table3[[#This Row],[RV lognorm]],(LN(ImpLow1)+LN(ImpUp1))/2,(LN(ImpUp1)-LN(ImpLow1))/3.29)</f>
        <v>0</v>
      </c>
      <c r="L7128">
        <f>_xlfn.BINOM.INV(BinomTrials,_xlfn.GAMMA.INV(Table3[[#This Row],[RV gamma]],GammaShape2,GammaRate2)/BinomTrials,Table3[[#This Row],[RV binom]])</f>
        <v>0</v>
      </c>
      <c r="M7128" s="1">
        <f>Table3[[#This Row],[Risk 2 simulated occurences]]*_xlfn.LOGNORM.INV(Table3[[#This Row],[RV lognorm]],(LN(ImpLow2)+LN(ImpUp2))/2,(LN(ImpUp2)-LN(ImpLow2))/3.29)</f>
        <v>0</v>
      </c>
    </row>
    <row r="7129" spans="7:13">
      <c r="G7129">
        <v>0.27485632396994919</v>
      </c>
      <c r="H7129">
        <v>0.96652017345955599</v>
      </c>
      <c r="I7129">
        <v>0.65818402294916289</v>
      </c>
      <c r="J7129">
        <f>_xlfn.BINOM.INV(BinomTrials,_xlfn.GAMMA.INV(Table3[[#This Row],[RV gamma]],GammaShape1,GammaRate1)/BinomTrials,Table3[[#This Row],[RV binom]])</f>
        <v>2</v>
      </c>
      <c r="K7129" s="1">
        <f>Table3[[#This Row],[Risk 1 Simulated occurences]]*_xlfn.LOGNORM.INV(Table3[[#This Row],[RV lognorm]],(LN(ImpLow1)+LN(ImpUp1))/2,(LN(ImpUp1)-LN(ImpLow1))/3.29)</f>
        <v>84118.948861782628</v>
      </c>
      <c r="L7129">
        <f>_xlfn.BINOM.INV(BinomTrials,_xlfn.GAMMA.INV(Table3[[#This Row],[RV gamma]],GammaShape2,GammaRate2)/BinomTrials,Table3[[#This Row],[RV binom]])</f>
        <v>1</v>
      </c>
      <c r="M7129" s="1">
        <f>Table3[[#This Row],[Risk 2 simulated occurences]]*_xlfn.LOGNORM.INV(Table3[[#This Row],[RV lognorm]],(LN(ImpLow2)+LN(ImpUp2))/2,(LN(ImpUp2)-LN(ImpLow2))/3.29)</f>
        <v>4205947.4430891406</v>
      </c>
    </row>
    <row r="7130" spans="7:13">
      <c r="G7130">
        <v>0.51023696293599763</v>
      </c>
      <c r="H7130">
        <v>0.30455533475827207</v>
      </c>
      <c r="I7130">
        <v>9.8873706580546547E-2</v>
      </c>
      <c r="J7130">
        <f>_xlfn.BINOM.INV(BinomTrials,_xlfn.GAMMA.INV(Table3[[#This Row],[RV gamma]],GammaShape1,GammaRate1)/BinomTrials,Table3[[#This Row],[RV binom]])</f>
        <v>0</v>
      </c>
      <c r="K7130" s="1">
        <f>Table3[[#This Row],[Risk 1 Simulated occurences]]*_xlfn.LOGNORM.INV(Table3[[#This Row],[RV lognorm]],(LN(ImpLow1)+LN(ImpUp1))/2,(LN(ImpUp1)-LN(ImpLow1))/3.29)</f>
        <v>0</v>
      </c>
      <c r="L7130">
        <f>_xlfn.BINOM.INV(BinomTrials,_xlfn.GAMMA.INV(Table3[[#This Row],[RV gamma]],GammaShape2,GammaRate2)/BinomTrials,Table3[[#This Row],[RV binom]])</f>
        <v>0</v>
      </c>
      <c r="M7130" s="1">
        <f>Table3[[#This Row],[Risk 2 simulated occurences]]*_xlfn.LOGNORM.INV(Table3[[#This Row],[RV lognorm]],(LN(ImpLow2)+LN(ImpUp2))/2,(LN(ImpUp2)-LN(ImpLow2))/3.29)</f>
        <v>0</v>
      </c>
    </row>
    <row r="7131" spans="7:13">
      <c r="G7131">
        <v>0.55263606531202614</v>
      </c>
      <c r="H7131">
        <v>0.66151128227892853</v>
      </c>
      <c r="I7131">
        <v>0.77038649924583102</v>
      </c>
      <c r="J7131">
        <f>_xlfn.BINOM.INV(BinomTrials,_xlfn.GAMMA.INV(Table3[[#This Row],[RV gamma]],GammaShape1,GammaRate1)/BinomTrials,Table3[[#This Row],[RV binom]])</f>
        <v>1</v>
      </c>
      <c r="K7131" s="1">
        <f>Table3[[#This Row],[Risk 1 Simulated occurences]]*_xlfn.LOGNORM.INV(Table3[[#This Row],[RV lognorm]],(LN(ImpLow1)+LN(ImpUp1))/2,(LN(ImpUp1)-LN(ImpLow1))/3.29)</f>
        <v>53083.625647569592</v>
      </c>
      <c r="L7131">
        <f>_xlfn.BINOM.INV(BinomTrials,_xlfn.GAMMA.INV(Table3[[#This Row],[RV gamma]],GammaShape2,GammaRate2)/BinomTrials,Table3[[#This Row],[RV binom]])</f>
        <v>0</v>
      </c>
      <c r="M7131" s="1">
        <f>Table3[[#This Row],[Risk 2 simulated occurences]]*_xlfn.LOGNORM.INV(Table3[[#This Row],[RV lognorm]],(LN(ImpLow2)+LN(ImpUp2))/2,(LN(ImpUp2)-LN(ImpLow2))/3.29)</f>
        <v>0</v>
      </c>
    </row>
    <row r="7132" spans="7:13">
      <c r="G7132">
        <v>0.15434969922264558</v>
      </c>
      <c r="H7132">
        <v>2.0121261952501378E-2</v>
      </c>
      <c r="I7132">
        <v>0.88589282468235719</v>
      </c>
      <c r="J7132">
        <f>_xlfn.BINOM.INV(BinomTrials,_xlfn.GAMMA.INV(Table3[[#This Row],[RV gamma]],GammaShape1,GammaRate1)/BinomTrials,Table3[[#This Row],[RV binom]])</f>
        <v>0</v>
      </c>
      <c r="K7132" s="1">
        <f>Table3[[#This Row],[Risk 1 Simulated occurences]]*_xlfn.LOGNORM.INV(Table3[[#This Row],[RV lognorm]],(LN(ImpLow1)+LN(ImpUp1))/2,(LN(ImpUp1)-LN(ImpLow1))/3.29)</f>
        <v>0</v>
      </c>
      <c r="L7132">
        <f>_xlfn.BINOM.INV(BinomTrials,_xlfn.GAMMA.INV(Table3[[#This Row],[RV gamma]],GammaShape2,GammaRate2)/BinomTrials,Table3[[#This Row],[RV binom]])</f>
        <v>0</v>
      </c>
      <c r="M7132" s="1">
        <f>Table3[[#This Row],[Risk 2 simulated occurences]]*_xlfn.LOGNORM.INV(Table3[[#This Row],[RV lognorm]],(LN(ImpLow2)+LN(ImpUp2))/2,(LN(ImpUp2)-LN(ImpLow2))/3.29)</f>
        <v>0</v>
      </c>
    </row>
    <row r="7133" spans="7:13">
      <c r="G7133">
        <v>0.15539483500430121</v>
      </c>
      <c r="H7133">
        <v>0.17804963569066004</v>
      </c>
      <c r="I7133">
        <v>0.2007044363770189</v>
      </c>
      <c r="J7133">
        <f>_xlfn.BINOM.INV(BinomTrials,_xlfn.GAMMA.INV(Table3[[#This Row],[RV gamma]],GammaShape1,GammaRate1)/BinomTrials,Table3[[#This Row],[RV binom]])</f>
        <v>0</v>
      </c>
      <c r="K7133" s="1">
        <f>Table3[[#This Row],[Risk 1 Simulated occurences]]*_xlfn.LOGNORM.INV(Table3[[#This Row],[RV lognorm]],(LN(ImpLow1)+LN(ImpUp1))/2,(LN(ImpUp1)-LN(ImpLow1))/3.29)</f>
        <v>0</v>
      </c>
      <c r="L7133">
        <f>_xlfn.BINOM.INV(BinomTrials,_xlfn.GAMMA.INV(Table3[[#This Row],[RV gamma]],GammaShape2,GammaRate2)/BinomTrials,Table3[[#This Row],[RV binom]])</f>
        <v>0</v>
      </c>
      <c r="M7133" s="1">
        <f>Table3[[#This Row],[Risk 2 simulated occurences]]*_xlfn.LOGNORM.INV(Table3[[#This Row],[RV lognorm]],(LN(ImpLow2)+LN(ImpUp2))/2,(LN(ImpUp2)-LN(ImpLow2))/3.29)</f>
        <v>0</v>
      </c>
    </row>
    <row r="7134" spans="7:13">
      <c r="G7134">
        <v>0.72099191729025536</v>
      </c>
      <c r="H7134">
        <v>0.48022705292339762</v>
      </c>
      <c r="I7134">
        <v>0.23946218855653992</v>
      </c>
      <c r="J7134">
        <f>_xlfn.BINOM.INV(BinomTrials,_xlfn.GAMMA.INV(Table3[[#This Row],[RV gamma]],GammaShape1,GammaRate1)/BinomTrials,Table3[[#This Row],[RV binom]])</f>
        <v>0</v>
      </c>
      <c r="K7134" s="1">
        <f>Table3[[#This Row],[Risk 1 Simulated occurences]]*_xlfn.LOGNORM.INV(Table3[[#This Row],[RV lognorm]],(LN(ImpLow1)+LN(ImpUp1))/2,(LN(ImpUp1)-LN(ImpLow1))/3.29)</f>
        <v>0</v>
      </c>
      <c r="L7134">
        <f>_xlfn.BINOM.INV(BinomTrials,_xlfn.GAMMA.INV(Table3[[#This Row],[RV gamma]],GammaShape2,GammaRate2)/BinomTrials,Table3[[#This Row],[RV binom]])</f>
        <v>0</v>
      </c>
      <c r="M7134" s="1">
        <f>Table3[[#This Row],[Risk 2 simulated occurences]]*_xlfn.LOGNORM.INV(Table3[[#This Row],[RV lognorm]],(LN(ImpLow2)+LN(ImpUp2))/2,(LN(ImpUp2)-LN(ImpLow2))/3.29)</f>
        <v>0</v>
      </c>
    </row>
    <row r="7135" spans="7:13">
      <c r="G7135">
        <v>0.71115389732232037</v>
      </c>
      <c r="H7135">
        <v>0.17607848354432662</v>
      </c>
      <c r="I7135">
        <v>0.64100306976633292</v>
      </c>
      <c r="J7135">
        <f>_xlfn.BINOM.INV(BinomTrials,_xlfn.GAMMA.INV(Table3[[#This Row],[RV gamma]],GammaShape1,GammaRate1)/BinomTrials,Table3[[#This Row],[RV binom]])</f>
        <v>0</v>
      </c>
      <c r="K7135" s="1">
        <f>Table3[[#This Row],[Risk 1 Simulated occurences]]*_xlfn.LOGNORM.INV(Table3[[#This Row],[RV lognorm]],(LN(ImpLow1)+LN(ImpUp1))/2,(LN(ImpUp1)-LN(ImpLow1))/3.29)</f>
        <v>0</v>
      </c>
      <c r="L7135">
        <f>_xlfn.BINOM.INV(BinomTrials,_xlfn.GAMMA.INV(Table3[[#This Row],[RV gamma]],GammaShape2,GammaRate2)/BinomTrials,Table3[[#This Row],[RV binom]])</f>
        <v>0</v>
      </c>
      <c r="M7135" s="1">
        <f>Table3[[#This Row],[Risk 2 simulated occurences]]*_xlfn.LOGNORM.INV(Table3[[#This Row],[RV lognorm]],(LN(ImpLow2)+LN(ImpUp2))/2,(LN(ImpUp2)-LN(ImpLow2))/3.29)</f>
        <v>0</v>
      </c>
    </row>
    <row r="7136" spans="7:13">
      <c r="G7136">
        <v>0.3635522962378116</v>
      </c>
      <c r="H7136">
        <v>0.35107292949737651</v>
      </c>
      <c r="I7136">
        <v>0.33859356275694147</v>
      </c>
      <c r="J7136">
        <f>_xlfn.BINOM.INV(BinomTrials,_xlfn.GAMMA.INV(Table3[[#This Row],[RV gamma]],GammaShape1,GammaRate1)/BinomTrials,Table3[[#This Row],[RV binom]])</f>
        <v>0</v>
      </c>
      <c r="K7136" s="1">
        <f>Table3[[#This Row],[Risk 1 Simulated occurences]]*_xlfn.LOGNORM.INV(Table3[[#This Row],[RV lognorm]],(LN(ImpLow1)+LN(ImpUp1))/2,(LN(ImpUp1)-LN(ImpLow1))/3.29)</f>
        <v>0</v>
      </c>
      <c r="L7136">
        <f>_xlfn.BINOM.INV(BinomTrials,_xlfn.GAMMA.INV(Table3[[#This Row],[RV gamma]],GammaShape2,GammaRate2)/BinomTrials,Table3[[#This Row],[RV binom]])</f>
        <v>0</v>
      </c>
      <c r="M7136" s="1">
        <f>Table3[[#This Row],[Risk 2 simulated occurences]]*_xlfn.LOGNORM.INV(Table3[[#This Row],[RV lognorm]],(LN(ImpLow2)+LN(ImpUp2))/2,(LN(ImpUp2)-LN(ImpLow2))/3.29)</f>
        <v>0</v>
      </c>
    </row>
    <row r="7137" spans="7:13">
      <c r="G7137">
        <v>0.22344286889929457</v>
      </c>
      <c r="H7137">
        <v>0.4827260624071239</v>
      </c>
      <c r="I7137">
        <v>0.74200925591495315</v>
      </c>
      <c r="J7137">
        <f>_xlfn.BINOM.INV(BinomTrials,_xlfn.GAMMA.INV(Table3[[#This Row],[RV gamma]],GammaShape1,GammaRate1)/BinomTrials,Table3[[#This Row],[RV binom]])</f>
        <v>0</v>
      </c>
      <c r="K7137" s="1">
        <f>Table3[[#This Row],[Risk 1 Simulated occurences]]*_xlfn.LOGNORM.INV(Table3[[#This Row],[RV lognorm]],(LN(ImpLow1)+LN(ImpUp1))/2,(LN(ImpUp1)-LN(ImpLow1))/3.29)</f>
        <v>0</v>
      </c>
      <c r="L7137">
        <f>_xlfn.BINOM.INV(BinomTrials,_xlfn.GAMMA.INV(Table3[[#This Row],[RV gamma]],GammaShape2,GammaRate2)/BinomTrials,Table3[[#This Row],[RV binom]])</f>
        <v>0</v>
      </c>
      <c r="M7137" s="1">
        <f>Table3[[#This Row],[Risk 2 simulated occurences]]*_xlfn.LOGNORM.INV(Table3[[#This Row],[RV lognorm]],(LN(ImpLow2)+LN(ImpUp2))/2,(LN(ImpUp2)-LN(ImpLow2))/3.29)</f>
        <v>0</v>
      </c>
    </row>
    <row r="7138" spans="7:13">
      <c r="G7138">
        <v>0.40429759044400304</v>
      </c>
      <c r="H7138">
        <v>0.17693087653114037</v>
      </c>
      <c r="I7138">
        <v>0.9495641626182777</v>
      </c>
      <c r="J7138">
        <f>_xlfn.BINOM.INV(BinomTrials,_xlfn.GAMMA.INV(Table3[[#This Row],[RV gamma]],GammaShape1,GammaRate1)/BinomTrials,Table3[[#This Row],[RV binom]])</f>
        <v>0</v>
      </c>
      <c r="K7138" s="1">
        <f>Table3[[#This Row],[Risk 1 Simulated occurences]]*_xlfn.LOGNORM.INV(Table3[[#This Row],[RV lognorm]],(LN(ImpLow1)+LN(ImpUp1))/2,(LN(ImpUp1)-LN(ImpLow1))/3.29)</f>
        <v>0</v>
      </c>
      <c r="L7138">
        <f>_xlfn.BINOM.INV(BinomTrials,_xlfn.GAMMA.INV(Table3[[#This Row],[RV gamma]],GammaShape2,GammaRate2)/BinomTrials,Table3[[#This Row],[RV binom]])</f>
        <v>0</v>
      </c>
      <c r="M7138" s="1">
        <f>Table3[[#This Row],[Risk 2 simulated occurences]]*_xlfn.LOGNORM.INV(Table3[[#This Row],[RV lognorm]],(LN(ImpLow2)+LN(ImpUp2))/2,(LN(ImpUp2)-LN(ImpLow2))/3.29)</f>
        <v>0</v>
      </c>
    </row>
    <row r="7139" spans="7:13">
      <c r="G7139">
        <v>2.9602592359111921E-2</v>
      </c>
      <c r="H7139">
        <v>0.67724185887595723</v>
      </c>
      <c r="I7139">
        <v>0.32488112539280256</v>
      </c>
      <c r="J7139">
        <f>_xlfn.BINOM.INV(BinomTrials,_xlfn.GAMMA.INV(Table3[[#This Row],[RV gamma]],GammaShape1,GammaRate1)/BinomTrials,Table3[[#This Row],[RV binom]])</f>
        <v>0</v>
      </c>
      <c r="K7139" s="1">
        <f>Table3[[#This Row],[Risk 1 Simulated occurences]]*_xlfn.LOGNORM.INV(Table3[[#This Row],[RV lognorm]],(LN(ImpLow1)+LN(ImpUp1))/2,(LN(ImpUp1)-LN(ImpLow1))/3.29)</f>
        <v>0</v>
      </c>
      <c r="L7139">
        <f>_xlfn.BINOM.INV(BinomTrials,_xlfn.GAMMA.INV(Table3[[#This Row],[RV gamma]],GammaShape2,GammaRate2)/BinomTrials,Table3[[#This Row],[RV binom]])</f>
        <v>0</v>
      </c>
      <c r="M7139" s="1">
        <f>Table3[[#This Row],[Risk 2 simulated occurences]]*_xlfn.LOGNORM.INV(Table3[[#This Row],[RV lognorm]],(LN(ImpLow2)+LN(ImpUp2))/2,(LN(ImpUp2)-LN(ImpLow2))/3.29)</f>
        <v>0</v>
      </c>
    </row>
    <row r="7140" spans="7:13">
      <c r="G7140">
        <v>0.53076977959404226</v>
      </c>
      <c r="H7140">
        <v>0.40392212821353324</v>
      </c>
      <c r="I7140">
        <v>0.27707447683302427</v>
      </c>
      <c r="J7140">
        <f>_xlfn.BINOM.INV(BinomTrials,_xlfn.GAMMA.INV(Table3[[#This Row],[RV gamma]],GammaShape1,GammaRate1)/BinomTrials,Table3[[#This Row],[RV binom]])</f>
        <v>0</v>
      </c>
      <c r="K7140" s="1">
        <f>Table3[[#This Row],[Risk 1 Simulated occurences]]*_xlfn.LOGNORM.INV(Table3[[#This Row],[RV lognorm]],(LN(ImpLow1)+LN(ImpUp1))/2,(LN(ImpUp1)-LN(ImpLow1))/3.29)</f>
        <v>0</v>
      </c>
      <c r="L7140">
        <f>_xlfn.BINOM.INV(BinomTrials,_xlfn.GAMMA.INV(Table3[[#This Row],[RV gamma]],GammaShape2,GammaRate2)/BinomTrials,Table3[[#This Row],[RV binom]])</f>
        <v>0</v>
      </c>
      <c r="M7140" s="1">
        <f>Table3[[#This Row],[Risk 2 simulated occurences]]*_xlfn.LOGNORM.INV(Table3[[#This Row],[RV lognorm]],(LN(ImpLow2)+LN(ImpUp2))/2,(LN(ImpUp2)-LN(ImpLow2))/3.29)</f>
        <v>0</v>
      </c>
    </row>
    <row r="7141" spans="7:13">
      <c r="G7141">
        <v>0.64768563706785698</v>
      </c>
      <c r="H7141">
        <v>0.71920888485350132</v>
      </c>
      <c r="I7141">
        <v>0.79073213263914555</v>
      </c>
      <c r="J7141">
        <f>_xlfn.BINOM.INV(BinomTrials,_xlfn.GAMMA.INV(Table3[[#This Row],[RV gamma]],GammaShape1,GammaRate1)/BinomTrials,Table3[[#This Row],[RV binom]])</f>
        <v>1</v>
      </c>
      <c r="K7141" s="1">
        <f>Table3[[#This Row],[Risk 1 Simulated occurences]]*_xlfn.LOGNORM.INV(Table3[[#This Row],[RV lognorm]],(LN(ImpLow1)+LN(ImpUp1))/2,(LN(ImpUp1)-LN(ImpLow1))/3.29)</f>
        <v>55703.922412139887</v>
      </c>
      <c r="L7141">
        <f>_xlfn.BINOM.INV(BinomTrials,_xlfn.GAMMA.INV(Table3[[#This Row],[RV gamma]],GammaShape2,GammaRate2)/BinomTrials,Table3[[#This Row],[RV binom]])</f>
        <v>0</v>
      </c>
      <c r="M7141" s="1">
        <f>Table3[[#This Row],[Risk 2 simulated occurences]]*_xlfn.LOGNORM.INV(Table3[[#This Row],[RV lognorm]],(LN(ImpLow2)+LN(ImpUp2))/2,(LN(ImpUp2)-LN(ImpLow2))/3.29)</f>
        <v>0</v>
      </c>
    </row>
    <row r="7142" spans="7:13">
      <c r="G7142">
        <v>0.6525021994730934</v>
      </c>
      <c r="H7142">
        <v>0.74372773279609516</v>
      </c>
      <c r="I7142">
        <v>0.83495326611909704</v>
      </c>
      <c r="J7142">
        <f>_xlfn.BINOM.INV(BinomTrials,_xlfn.GAMMA.INV(Table3[[#This Row],[RV gamma]],GammaShape1,GammaRate1)/BinomTrials,Table3[[#This Row],[RV binom]])</f>
        <v>1</v>
      </c>
      <c r="K7142" s="1">
        <f>Table3[[#This Row],[Risk 1 Simulated occurences]]*_xlfn.LOGNORM.INV(Table3[[#This Row],[RV lognorm]],(LN(ImpLow1)+LN(ImpUp1))/2,(LN(ImpUp1)-LN(ImpLow1))/3.29)</f>
        <v>62521.015980564167</v>
      </c>
      <c r="L7142">
        <f>_xlfn.BINOM.INV(BinomTrials,_xlfn.GAMMA.INV(Table3[[#This Row],[RV gamma]],GammaShape2,GammaRate2)/BinomTrials,Table3[[#This Row],[RV binom]])</f>
        <v>0</v>
      </c>
      <c r="M7142" s="1">
        <f>Table3[[#This Row],[Risk 2 simulated occurences]]*_xlfn.LOGNORM.INV(Table3[[#This Row],[RV lognorm]],(LN(ImpLow2)+LN(ImpUp2))/2,(LN(ImpUp2)-LN(ImpLow2))/3.29)</f>
        <v>0</v>
      </c>
    </row>
    <row r="7143" spans="7:13">
      <c r="G7143">
        <v>0.60446654428004587</v>
      </c>
      <c r="H7143">
        <v>0.83200510397181149</v>
      </c>
      <c r="I7143">
        <v>5.9543663663577134E-2</v>
      </c>
      <c r="J7143">
        <f>_xlfn.BINOM.INV(BinomTrials,_xlfn.GAMMA.INV(Table3[[#This Row],[RV gamma]],GammaShape1,GammaRate1)/BinomTrials,Table3[[#This Row],[RV binom]])</f>
        <v>1</v>
      </c>
      <c r="K7143" s="1">
        <f>Table3[[#This Row],[Risk 1 Simulated occurences]]*_xlfn.LOGNORM.INV(Table3[[#This Row],[RV lognorm]],(LN(ImpLow1)+LN(ImpUp1))/2,(LN(ImpUp1)-LN(ImpLow1))/3.29)</f>
        <v>10623.229844466638</v>
      </c>
      <c r="L7143">
        <f>_xlfn.BINOM.INV(BinomTrials,_xlfn.GAMMA.INV(Table3[[#This Row],[RV gamma]],GammaShape2,GammaRate2)/BinomTrials,Table3[[#This Row],[RV binom]])</f>
        <v>0</v>
      </c>
      <c r="M7143" s="1">
        <f>Table3[[#This Row],[Risk 2 simulated occurences]]*_xlfn.LOGNORM.INV(Table3[[#This Row],[RV lognorm]],(LN(ImpLow2)+LN(ImpUp2))/2,(LN(ImpUp2)-LN(ImpLow2))/3.29)</f>
        <v>0</v>
      </c>
    </row>
    <row r="7144" spans="7:13">
      <c r="G7144">
        <v>0.26920971473176486</v>
      </c>
      <c r="H7144">
        <v>0.5097824542363093</v>
      </c>
      <c r="I7144">
        <v>0.75035519374085369</v>
      </c>
      <c r="J7144">
        <f>_xlfn.BINOM.INV(BinomTrials,_xlfn.GAMMA.INV(Table3[[#This Row],[RV gamma]],GammaShape1,GammaRate1)/BinomTrials,Table3[[#This Row],[RV binom]])</f>
        <v>0</v>
      </c>
      <c r="K7144" s="1">
        <f>Table3[[#This Row],[Risk 1 Simulated occurences]]*_xlfn.LOGNORM.INV(Table3[[#This Row],[RV lognorm]],(LN(ImpLow1)+LN(ImpUp1))/2,(LN(ImpUp1)-LN(ImpLow1))/3.29)</f>
        <v>0</v>
      </c>
      <c r="L7144">
        <f>_xlfn.BINOM.INV(BinomTrials,_xlfn.GAMMA.INV(Table3[[#This Row],[RV gamma]],GammaShape2,GammaRate2)/BinomTrials,Table3[[#This Row],[RV binom]])</f>
        <v>0</v>
      </c>
      <c r="M7144" s="1">
        <f>Table3[[#This Row],[Risk 2 simulated occurences]]*_xlfn.LOGNORM.INV(Table3[[#This Row],[RV lognorm]],(LN(ImpLow2)+LN(ImpUp2))/2,(LN(ImpUp2)-LN(ImpLow2))/3.29)</f>
        <v>0</v>
      </c>
    </row>
    <row r="7145" spans="7:13">
      <c r="G7145">
        <v>0.60767549677178057</v>
      </c>
      <c r="H7145">
        <v>0.91370834964965864</v>
      </c>
      <c r="I7145">
        <v>0.21974120252753665</v>
      </c>
      <c r="J7145">
        <f>_xlfn.BINOM.INV(BinomTrials,_xlfn.GAMMA.INV(Table3[[#This Row],[RV gamma]],GammaShape1,GammaRate1)/BinomTrials,Table3[[#This Row],[RV binom]])</f>
        <v>2</v>
      </c>
      <c r="K7145" s="1">
        <f>Table3[[#This Row],[Risk 1 Simulated occurences]]*_xlfn.LOGNORM.INV(Table3[[#This Row],[RV lognorm]],(LN(ImpLow1)+LN(ImpUp1))/2,(LN(ImpUp1)-LN(ImpLow1))/3.29)</f>
        <v>36817.564540954088</v>
      </c>
      <c r="L7145">
        <f>_xlfn.BINOM.INV(BinomTrials,_xlfn.GAMMA.INV(Table3[[#This Row],[RV gamma]],GammaShape2,GammaRate2)/BinomTrials,Table3[[#This Row],[RV binom]])</f>
        <v>1</v>
      </c>
      <c r="M7145" s="1">
        <f>Table3[[#This Row],[Risk 2 simulated occurences]]*_xlfn.LOGNORM.INV(Table3[[#This Row],[RV lognorm]],(LN(ImpLow2)+LN(ImpUp2))/2,(LN(ImpUp2)-LN(ImpLow2))/3.29)</f>
        <v>1840878.2270477053</v>
      </c>
    </row>
    <row r="7146" spans="7:13">
      <c r="G7146">
        <v>0.20207424331553012</v>
      </c>
      <c r="H7146">
        <v>0.69623256181191306</v>
      </c>
      <c r="I7146">
        <v>0.19039088030829601</v>
      </c>
      <c r="J7146">
        <f>_xlfn.BINOM.INV(BinomTrials,_xlfn.GAMMA.INV(Table3[[#This Row],[RV gamma]],GammaShape1,GammaRate1)/BinomTrials,Table3[[#This Row],[RV binom]])</f>
        <v>1</v>
      </c>
      <c r="K7146" s="1">
        <f>Table3[[#This Row],[Risk 1 Simulated occurences]]*_xlfn.LOGNORM.INV(Table3[[#This Row],[RV lognorm]],(LN(ImpLow1)+LN(ImpUp1))/2,(LN(ImpUp1)-LN(ImpLow1))/3.29)</f>
        <v>17123.784825277755</v>
      </c>
      <c r="L7146">
        <f>_xlfn.BINOM.INV(BinomTrials,_xlfn.GAMMA.INV(Table3[[#This Row],[RV gamma]],GammaShape2,GammaRate2)/BinomTrials,Table3[[#This Row],[RV binom]])</f>
        <v>0</v>
      </c>
      <c r="M7146" s="1">
        <f>Table3[[#This Row],[Risk 2 simulated occurences]]*_xlfn.LOGNORM.INV(Table3[[#This Row],[RV lognorm]],(LN(ImpLow2)+LN(ImpUp2))/2,(LN(ImpUp2)-LN(ImpLow2))/3.29)</f>
        <v>0</v>
      </c>
    </row>
    <row r="7147" spans="7:13">
      <c r="G7147">
        <v>0.2618074041147751</v>
      </c>
      <c r="H7147">
        <v>0.58066637282290789</v>
      </c>
      <c r="I7147">
        <v>0.8995253415310408</v>
      </c>
      <c r="J7147">
        <f>_xlfn.BINOM.INV(BinomTrials,_xlfn.GAMMA.INV(Table3[[#This Row],[RV gamma]],GammaShape1,GammaRate1)/BinomTrials,Table3[[#This Row],[RV binom]])</f>
        <v>0</v>
      </c>
      <c r="K7147" s="1">
        <f>Table3[[#This Row],[Risk 1 Simulated occurences]]*_xlfn.LOGNORM.INV(Table3[[#This Row],[RV lognorm]],(LN(ImpLow1)+LN(ImpUp1))/2,(LN(ImpUp1)-LN(ImpLow1))/3.29)</f>
        <v>0</v>
      </c>
      <c r="L7147">
        <f>_xlfn.BINOM.INV(BinomTrials,_xlfn.GAMMA.INV(Table3[[#This Row],[RV gamma]],GammaShape2,GammaRate2)/BinomTrials,Table3[[#This Row],[RV binom]])</f>
        <v>0</v>
      </c>
      <c r="M7147" s="1">
        <f>Table3[[#This Row],[Risk 2 simulated occurences]]*_xlfn.LOGNORM.INV(Table3[[#This Row],[RV lognorm]],(LN(ImpLow2)+LN(ImpUp2))/2,(LN(ImpUp2)-LN(ImpLow2))/3.29)</f>
        <v>0</v>
      </c>
    </row>
    <row r="7148" spans="7:13">
      <c r="G7148">
        <v>0.1970409570248057</v>
      </c>
      <c r="H7148">
        <v>0.25972803461352739</v>
      </c>
      <c r="I7148">
        <v>0.32241511220224905</v>
      </c>
      <c r="J7148">
        <f>_xlfn.BINOM.INV(BinomTrials,_xlfn.GAMMA.INV(Table3[[#This Row],[RV gamma]],GammaShape1,GammaRate1)/BinomTrials,Table3[[#This Row],[RV binom]])</f>
        <v>0</v>
      </c>
      <c r="K7148" s="1">
        <f>Table3[[#This Row],[Risk 1 Simulated occurences]]*_xlfn.LOGNORM.INV(Table3[[#This Row],[RV lognorm]],(LN(ImpLow1)+LN(ImpUp1))/2,(LN(ImpUp1)-LN(ImpLow1))/3.29)</f>
        <v>0</v>
      </c>
      <c r="L7148">
        <f>_xlfn.BINOM.INV(BinomTrials,_xlfn.GAMMA.INV(Table3[[#This Row],[RV gamma]],GammaShape2,GammaRate2)/BinomTrials,Table3[[#This Row],[RV binom]])</f>
        <v>0</v>
      </c>
      <c r="M7148" s="1">
        <f>Table3[[#This Row],[Risk 2 simulated occurences]]*_xlfn.LOGNORM.INV(Table3[[#This Row],[RV lognorm]],(LN(ImpLow2)+LN(ImpUp2))/2,(LN(ImpUp2)-LN(ImpLow2))/3.29)</f>
        <v>0</v>
      </c>
    </row>
    <row r="7149" spans="7:13">
      <c r="G7149">
        <v>0.66736471590928947</v>
      </c>
      <c r="H7149">
        <v>0.24907774955456971</v>
      </c>
      <c r="I7149">
        <v>0.83079078319984989</v>
      </c>
      <c r="J7149">
        <f>_xlfn.BINOM.INV(BinomTrials,_xlfn.GAMMA.INV(Table3[[#This Row],[RV gamma]],GammaShape1,GammaRate1)/BinomTrials,Table3[[#This Row],[RV binom]])</f>
        <v>0</v>
      </c>
      <c r="K7149" s="1">
        <f>Table3[[#This Row],[Risk 1 Simulated occurences]]*_xlfn.LOGNORM.INV(Table3[[#This Row],[RV lognorm]],(LN(ImpLow1)+LN(ImpUp1))/2,(LN(ImpUp1)-LN(ImpLow1))/3.29)</f>
        <v>0</v>
      </c>
      <c r="L7149">
        <f>_xlfn.BINOM.INV(BinomTrials,_xlfn.GAMMA.INV(Table3[[#This Row],[RV gamma]],GammaShape2,GammaRate2)/BinomTrials,Table3[[#This Row],[RV binom]])</f>
        <v>0</v>
      </c>
      <c r="M7149" s="1">
        <f>Table3[[#This Row],[Risk 2 simulated occurences]]*_xlfn.LOGNORM.INV(Table3[[#This Row],[RV lognorm]],(LN(ImpLow2)+LN(ImpUp2))/2,(LN(ImpUp2)-LN(ImpLow2))/3.29)</f>
        <v>0</v>
      </c>
    </row>
    <row r="7150" spans="7:13">
      <c r="G7150">
        <v>0.39878028742912242</v>
      </c>
      <c r="H7150">
        <v>0.24973676365322284</v>
      </c>
      <c r="I7150">
        <v>0.10069323987732326</v>
      </c>
      <c r="J7150">
        <f>_xlfn.BINOM.INV(BinomTrials,_xlfn.GAMMA.INV(Table3[[#This Row],[RV gamma]],GammaShape1,GammaRate1)/BinomTrials,Table3[[#This Row],[RV binom]])</f>
        <v>0</v>
      </c>
      <c r="K7150" s="1">
        <f>Table3[[#This Row],[Risk 1 Simulated occurences]]*_xlfn.LOGNORM.INV(Table3[[#This Row],[RV lognorm]],(LN(ImpLow1)+LN(ImpUp1))/2,(LN(ImpUp1)-LN(ImpLow1))/3.29)</f>
        <v>0</v>
      </c>
      <c r="L7150">
        <f>_xlfn.BINOM.INV(BinomTrials,_xlfn.GAMMA.INV(Table3[[#This Row],[RV gamma]],GammaShape2,GammaRate2)/BinomTrials,Table3[[#This Row],[RV binom]])</f>
        <v>0</v>
      </c>
      <c r="M7150" s="1">
        <f>Table3[[#This Row],[Risk 2 simulated occurences]]*_xlfn.LOGNORM.INV(Table3[[#This Row],[RV lognorm]],(LN(ImpLow2)+LN(ImpUp2))/2,(LN(ImpUp2)-LN(ImpLow2))/3.29)</f>
        <v>0</v>
      </c>
    </row>
    <row r="7151" spans="7:13">
      <c r="G7151">
        <v>0.30029082125997675</v>
      </c>
      <c r="H7151">
        <v>0.32578671971605472</v>
      </c>
      <c r="I7151">
        <v>0.35128261817213269</v>
      </c>
      <c r="J7151">
        <f>_xlfn.BINOM.INV(BinomTrials,_xlfn.GAMMA.INV(Table3[[#This Row],[RV gamma]],GammaShape1,GammaRate1)/BinomTrials,Table3[[#This Row],[RV binom]])</f>
        <v>0</v>
      </c>
      <c r="K7151" s="1">
        <f>Table3[[#This Row],[Risk 1 Simulated occurences]]*_xlfn.LOGNORM.INV(Table3[[#This Row],[RV lognorm]],(LN(ImpLow1)+LN(ImpUp1))/2,(LN(ImpUp1)-LN(ImpLow1))/3.29)</f>
        <v>0</v>
      </c>
      <c r="L7151">
        <f>_xlfn.BINOM.INV(BinomTrials,_xlfn.GAMMA.INV(Table3[[#This Row],[RV gamma]],GammaShape2,GammaRate2)/BinomTrials,Table3[[#This Row],[RV binom]])</f>
        <v>0</v>
      </c>
      <c r="M7151" s="1">
        <f>Table3[[#This Row],[Risk 2 simulated occurences]]*_xlfn.LOGNORM.INV(Table3[[#This Row],[RV lognorm]],(LN(ImpLow2)+LN(ImpUp2))/2,(LN(ImpUp2)-LN(ImpLow2))/3.29)</f>
        <v>0</v>
      </c>
    </row>
    <row r="7152" spans="7:13">
      <c r="G7152">
        <v>0.98783291642918858</v>
      </c>
      <c r="H7152">
        <v>0.49739826773172163</v>
      </c>
      <c r="I7152">
        <v>6.9636190342547465E-3</v>
      </c>
      <c r="J7152">
        <f>_xlfn.BINOM.INV(BinomTrials,_xlfn.GAMMA.INV(Table3[[#This Row],[RV gamma]],GammaShape1,GammaRate1)/BinomTrials,Table3[[#This Row],[RV binom]])</f>
        <v>1</v>
      </c>
      <c r="K7152" s="1">
        <f>Table3[[#This Row],[Risk 1 Simulated occurences]]*_xlfn.LOGNORM.INV(Table3[[#This Row],[RV lognorm]],(LN(ImpLow1)+LN(ImpUp1))/2,(LN(ImpUp1)-LN(ImpLow1))/3.29)</f>
        <v>5656.4332521471561</v>
      </c>
      <c r="L7152">
        <f>_xlfn.BINOM.INV(BinomTrials,_xlfn.GAMMA.INV(Table3[[#This Row],[RV gamma]],GammaShape2,GammaRate2)/BinomTrials,Table3[[#This Row],[RV binom]])</f>
        <v>0</v>
      </c>
      <c r="M7152" s="1">
        <f>Table3[[#This Row],[Risk 2 simulated occurences]]*_xlfn.LOGNORM.INV(Table3[[#This Row],[RV lognorm]],(LN(ImpLow2)+LN(ImpUp2))/2,(LN(ImpUp2)-LN(ImpLow2))/3.29)</f>
        <v>0</v>
      </c>
    </row>
    <row r="7153" spans="7:13">
      <c r="G7153">
        <v>0.50782642537161071</v>
      </c>
      <c r="H7153">
        <v>0.77268576704556391</v>
      </c>
      <c r="I7153">
        <v>3.7545108719517065E-2</v>
      </c>
      <c r="J7153">
        <f>_xlfn.BINOM.INV(BinomTrials,_xlfn.GAMMA.INV(Table3[[#This Row],[RV gamma]],GammaShape1,GammaRate1)/BinomTrials,Table3[[#This Row],[RV binom]])</f>
        <v>1</v>
      </c>
      <c r="K7153" s="1">
        <f>Table3[[#This Row],[Risk 1 Simulated occurences]]*_xlfn.LOGNORM.INV(Table3[[#This Row],[RV lognorm]],(LN(ImpLow1)+LN(ImpUp1))/2,(LN(ImpUp1)-LN(ImpLow1))/3.29)</f>
        <v>9098.9869428522888</v>
      </c>
      <c r="L7153">
        <f>_xlfn.BINOM.INV(BinomTrials,_xlfn.GAMMA.INV(Table3[[#This Row],[RV gamma]],GammaShape2,GammaRate2)/BinomTrials,Table3[[#This Row],[RV binom]])</f>
        <v>0</v>
      </c>
      <c r="M7153" s="1">
        <f>Table3[[#This Row],[Risk 2 simulated occurences]]*_xlfn.LOGNORM.INV(Table3[[#This Row],[RV lognorm]],(LN(ImpLow2)+LN(ImpUp2))/2,(LN(ImpUp2)-LN(ImpLow2))/3.29)</f>
        <v>0</v>
      </c>
    </row>
    <row r="7154" spans="7:13">
      <c r="G7154">
        <v>3.8731220662003019E-2</v>
      </c>
      <c r="H7154">
        <v>0.52968673479263051</v>
      </c>
      <c r="I7154">
        <v>2.0642248923258041E-2</v>
      </c>
      <c r="J7154">
        <f>_xlfn.BINOM.INV(BinomTrials,_xlfn.GAMMA.INV(Table3[[#This Row],[RV gamma]],GammaShape1,GammaRate1)/BinomTrials,Table3[[#This Row],[RV binom]])</f>
        <v>0</v>
      </c>
      <c r="K7154" s="1">
        <f>Table3[[#This Row],[Risk 1 Simulated occurences]]*_xlfn.LOGNORM.INV(Table3[[#This Row],[RV lognorm]],(LN(ImpLow1)+LN(ImpUp1))/2,(LN(ImpUp1)-LN(ImpLow1))/3.29)</f>
        <v>0</v>
      </c>
      <c r="L7154">
        <f>_xlfn.BINOM.INV(BinomTrials,_xlfn.GAMMA.INV(Table3[[#This Row],[RV gamma]],GammaShape2,GammaRate2)/BinomTrials,Table3[[#This Row],[RV binom]])</f>
        <v>0</v>
      </c>
      <c r="M7154" s="1">
        <f>Table3[[#This Row],[Risk 2 simulated occurences]]*_xlfn.LOGNORM.INV(Table3[[#This Row],[RV lognorm]],(LN(ImpLow2)+LN(ImpUp2))/2,(LN(ImpUp2)-LN(ImpLow2))/3.29)</f>
        <v>0</v>
      </c>
    </row>
    <row r="7155" spans="7:13">
      <c r="G7155">
        <v>0.95562566628475942</v>
      </c>
      <c r="H7155">
        <v>0.44495165974132328</v>
      </c>
      <c r="I7155">
        <v>0.93427765319788714</v>
      </c>
      <c r="J7155">
        <f>_xlfn.BINOM.INV(BinomTrials,_xlfn.GAMMA.INV(Table3[[#This Row],[RV gamma]],GammaShape1,GammaRate1)/BinomTrials,Table3[[#This Row],[RV binom]])</f>
        <v>0</v>
      </c>
      <c r="K7155" s="1">
        <f>Table3[[#This Row],[Risk 1 Simulated occurences]]*_xlfn.LOGNORM.INV(Table3[[#This Row],[RV lognorm]],(LN(ImpLow1)+LN(ImpUp1))/2,(LN(ImpUp1)-LN(ImpLow1))/3.29)</f>
        <v>0</v>
      </c>
      <c r="L7155">
        <f>_xlfn.BINOM.INV(BinomTrials,_xlfn.GAMMA.INV(Table3[[#This Row],[RV gamma]],GammaShape2,GammaRate2)/BinomTrials,Table3[[#This Row],[RV binom]])</f>
        <v>0</v>
      </c>
      <c r="M7155" s="1">
        <f>Table3[[#This Row],[Risk 2 simulated occurences]]*_xlfn.LOGNORM.INV(Table3[[#This Row],[RV lognorm]],(LN(ImpLow2)+LN(ImpUp2))/2,(LN(ImpUp2)-LN(ImpLow2))/3.29)</f>
        <v>0</v>
      </c>
    </row>
    <row r="7156" spans="7:13">
      <c r="G7156">
        <v>0.20057324795079104</v>
      </c>
      <c r="H7156">
        <v>0.3025452724204144</v>
      </c>
      <c r="I7156">
        <v>0.40451729689003774</v>
      </c>
      <c r="J7156">
        <f>_xlfn.BINOM.INV(BinomTrials,_xlfn.GAMMA.INV(Table3[[#This Row],[RV gamma]],GammaShape1,GammaRate1)/BinomTrials,Table3[[#This Row],[RV binom]])</f>
        <v>0</v>
      </c>
      <c r="K7156" s="1">
        <f>Table3[[#This Row],[Risk 1 Simulated occurences]]*_xlfn.LOGNORM.INV(Table3[[#This Row],[RV lognorm]],(LN(ImpLow1)+LN(ImpUp1))/2,(LN(ImpUp1)-LN(ImpLow1))/3.29)</f>
        <v>0</v>
      </c>
      <c r="L7156">
        <f>_xlfn.BINOM.INV(BinomTrials,_xlfn.GAMMA.INV(Table3[[#This Row],[RV gamma]],GammaShape2,GammaRate2)/BinomTrials,Table3[[#This Row],[RV binom]])</f>
        <v>0</v>
      </c>
      <c r="M7156" s="1">
        <f>Table3[[#This Row],[Risk 2 simulated occurences]]*_xlfn.LOGNORM.INV(Table3[[#This Row],[RV lognorm]],(LN(ImpLow2)+LN(ImpUp2))/2,(LN(ImpUp2)-LN(ImpLow2))/3.29)</f>
        <v>0</v>
      </c>
    </row>
    <row r="7157" spans="7:13">
      <c r="G7157">
        <v>3.4578308944859686E-2</v>
      </c>
      <c r="H7157">
        <v>0.87839356990456285</v>
      </c>
      <c r="I7157">
        <v>0.7222088308642659</v>
      </c>
      <c r="J7157">
        <f>_xlfn.BINOM.INV(BinomTrials,_xlfn.GAMMA.INV(Table3[[#This Row],[RV gamma]],GammaShape1,GammaRate1)/BinomTrials,Table3[[#This Row],[RV binom]])</f>
        <v>1</v>
      </c>
      <c r="K7157" s="1">
        <f>Table3[[#This Row],[Risk 1 Simulated occurences]]*_xlfn.LOGNORM.INV(Table3[[#This Row],[RV lognorm]],(LN(ImpLow1)+LN(ImpUp1))/2,(LN(ImpUp1)-LN(ImpLow1))/3.29)</f>
        <v>47769.83679846306</v>
      </c>
      <c r="L7157">
        <f>_xlfn.BINOM.INV(BinomTrials,_xlfn.GAMMA.INV(Table3[[#This Row],[RV gamma]],GammaShape2,GammaRate2)/BinomTrials,Table3[[#This Row],[RV binom]])</f>
        <v>0</v>
      </c>
      <c r="M7157" s="1">
        <f>Table3[[#This Row],[Risk 2 simulated occurences]]*_xlfn.LOGNORM.INV(Table3[[#This Row],[RV lognorm]],(LN(ImpLow2)+LN(ImpUp2))/2,(LN(ImpUp2)-LN(ImpLow2))/3.29)</f>
        <v>0</v>
      </c>
    </row>
    <row r="7158" spans="7:13">
      <c r="G7158">
        <v>0.15763843625673951</v>
      </c>
      <c r="H7158">
        <v>0.16072938598726383</v>
      </c>
      <c r="I7158">
        <v>0.16382033571778812</v>
      </c>
      <c r="J7158">
        <f>_xlfn.BINOM.INV(BinomTrials,_xlfn.GAMMA.INV(Table3[[#This Row],[RV gamma]],GammaShape1,GammaRate1)/BinomTrials,Table3[[#This Row],[RV binom]])</f>
        <v>0</v>
      </c>
      <c r="K7158" s="1">
        <f>Table3[[#This Row],[Risk 1 Simulated occurences]]*_xlfn.LOGNORM.INV(Table3[[#This Row],[RV lognorm]],(LN(ImpLow1)+LN(ImpUp1))/2,(LN(ImpUp1)-LN(ImpLow1))/3.29)</f>
        <v>0</v>
      </c>
      <c r="L7158">
        <f>_xlfn.BINOM.INV(BinomTrials,_xlfn.GAMMA.INV(Table3[[#This Row],[RV gamma]],GammaShape2,GammaRate2)/BinomTrials,Table3[[#This Row],[RV binom]])</f>
        <v>0</v>
      </c>
      <c r="M7158" s="1">
        <f>Table3[[#This Row],[Risk 2 simulated occurences]]*_xlfn.LOGNORM.INV(Table3[[#This Row],[RV lognorm]],(LN(ImpLow2)+LN(ImpUp2))/2,(LN(ImpUp2)-LN(ImpLow2))/3.29)</f>
        <v>0</v>
      </c>
    </row>
    <row r="7159" spans="7:13">
      <c r="G7159">
        <v>0.42919816702101293</v>
      </c>
      <c r="H7159">
        <v>0.37879028794299358</v>
      </c>
      <c r="I7159">
        <v>0.32838240886497422</v>
      </c>
      <c r="J7159">
        <f>_xlfn.BINOM.INV(BinomTrials,_xlfn.GAMMA.INV(Table3[[#This Row],[RV gamma]],GammaShape1,GammaRate1)/BinomTrials,Table3[[#This Row],[RV binom]])</f>
        <v>0</v>
      </c>
      <c r="K7159" s="1">
        <f>Table3[[#This Row],[Risk 1 Simulated occurences]]*_xlfn.LOGNORM.INV(Table3[[#This Row],[RV lognorm]],(LN(ImpLow1)+LN(ImpUp1))/2,(LN(ImpUp1)-LN(ImpLow1))/3.29)</f>
        <v>0</v>
      </c>
      <c r="L7159">
        <f>_xlfn.BINOM.INV(BinomTrials,_xlfn.GAMMA.INV(Table3[[#This Row],[RV gamma]],GammaShape2,GammaRate2)/BinomTrials,Table3[[#This Row],[RV binom]])</f>
        <v>0</v>
      </c>
      <c r="M7159" s="1">
        <f>Table3[[#This Row],[Risk 2 simulated occurences]]*_xlfn.LOGNORM.INV(Table3[[#This Row],[RV lognorm]],(LN(ImpLow2)+LN(ImpUp2))/2,(LN(ImpUp2)-LN(ImpLow2))/3.29)</f>
        <v>0</v>
      </c>
    </row>
    <row r="7160" spans="7:13">
      <c r="G7160">
        <v>0.53359312216452937</v>
      </c>
      <c r="H7160">
        <v>0.32836945789324562</v>
      </c>
      <c r="I7160">
        <v>0.12314579362196186</v>
      </c>
      <c r="J7160">
        <f>_xlfn.BINOM.INV(BinomTrials,_xlfn.GAMMA.INV(Table3[[#This Row],[RV gamma]],GammaShape1,GammaRate1)/BinomTrials,Table3[[#This Row],[RV binom]])</f>
        <v>0</v>
      </c>
      <c r="K7160" s="1">
        <f>Table3[[#This Row],[Risk 1 Simulated occurences]]*_xlfn.LOGNORM.INV(Table3[[#This Row],[RV lognorm]],(LN(ImpLow1)+LN(ImpUp1))/2,(LN(ImpUp1)-LN(ImpLow1))/3.29)</f>
        <v>0</v>
      </c>
      <c r="L7160">
        <f>_xlfn.BINOM.INV(BinomTrials,_xlfn.GAMMA.INV(Table3[[#This Row],[RV gamma]],GammaShape2,GammaRate2)/BinomTrials,Table3[[#This Row],[RV binom]])</f>
        <v>0</v>
      </c>
      <c r="M7160" s="1">
        <f>Table3[[#This Row],[Risk 2 simulated occurences]]*_xlfn.LOGNORM.INV(Table3[[#This Row],[RV lognorm]],(LN(ImpLow2)+LN(ImpUp2))/2,(LN(ImpUp2)-LN(ImpLow2))/3.29)</f>
        <v>0</v>
      </c>
    </row>
    <row r="7161" spans="7:13">
      <c r="G7161">
        <v>9.9604219244608758E-2</v>
      </c>
      <c r="H7161">
        <v>0.90547881177881673</v>
      </c>
      <c r="I7161">
        <v>0.71135340431302474</v>
      </c>
      <c r="J7161">
        <f>_xlfn.BINOM.INV(BinomTrials,_xlfn.GAMMA.INV(Table3[[#This Row],[RV gamma]],GammaShape1,GammaRate1)/BinomTrials,Table3[[#This Row],[RV binom]])</f>
        <v>1</v>
      </c>
      <c r="K7161" s="1">
        <f>Table3[[#This Row],[Risk 1 Simulated occurences]]*_xlfn.LOGNORM.INV(Table3[[#This Row],[RV lognorm]],(LN(ImpLow1)+LN(ImpUp1))/2,(LN(ImpUp1)-LN(ImpLow1))/3.29)</f>
        <v>46709.49020326684</v>
      </c>
      <c r="L7161">
        <f>_xlfn.BINOM.INV(BinomTrials,_xlfn.GAMMA.INV(Table3[[#This Row],[RV gamma]],GammaShape2,GammaRate2)/BinomTrials,Table3[[#This Row],[RV binom]])</f>
        <v>1</v>
      </c>
      <c r="M7161" s="1">
        <f>Table3[[#This Row],[Risk 2 simulated occurences]]*_xlfn.LOGNORM.INV(Table3[[#This Row],[RV lognorm]],(LN(ImpLow2)+LN(ImpUp2))/2,(LN(ImpUp2)-LN(ImpLow2))/3.29)</f>
        <v>4670949.0203266861</v>
      </c>
    </row>
    <row r="7162" spans="7:13">
      <c r="G7162">
        <v>4.8112844139390085E-2</v>
      </c>
      <c r="H7162">
        <v>0.38238956657349576</v>
      </c>
      <c r="I7162">
        <v>0.71666628900760143</v>
      </c>
      <c r="J7162">
        <f>_xlfn.BINOM.INV(BinomTrials,_xlfn.GAMMA.INV(Table3[[#This Row],[RV gamma]],GammaShape1,GammaRate1)/BinomTrials,Table3[[#This Row],[RV binom]])</f>
        <v>0</v>
      </c>
      <c r="K7162" s="1">
        <f>Table3[[#This Row],[Risk 1 Simulated occurences]]*_xlfn.LOGNORM.INV(Table3[[#This Row],[RV lognorm]],(LN(ImpLow1)+LN(ImpUp1))/2,(LN(ImpUp1)-LN(ImpLow1))/3.29)</f>
        <v>0</v>
      </c>
      <c r="L7162">
        <f>_xlfn.BINOM.INV(BinomTrials,_xlfn.GAMMA.INV(Table3[[#This Row],[RV gamma]],GammaShape2,GammaRate2)/BinomTrials,Table3[[#This Row],[RV binom]])</f>
        <v>0</v>
      </c>
      <c r="M7162" s="1">
        <f>Table3[[#This Row],[Risk 2 simulated occurences]]*_xlfn.LOGNORM.INV(Table3[[#This Row],[RV lognorm]],(LN(ImpLow2)+LN(ImpUp2))/2,(LN(ImpUp2)-LN(ImpLow2))/3.29)</f>
        <v>0</v>
      </c>
    </row>
    <row r="7163" spans="7:13">
      <c r="G7163">
        <v>0.63257145072918919</v>
      </c>
      <c r="H7163">
        <v>0.82144540074348704</v>
      </c>
      <c r="I7163">
        <v>1.031935075778484E-2</v>
      </c>
      <c r="J7163">
        <f>_xlfn.BINOM.INV(BinomTrials,_xlfn.GAMMA.INV(Table3[[#This Row],[RV gamma]],GammaShape1,GammaRate1)/BinomTrials,Table3[[#This Row],[RV binom]])</f>
        <v>1</v>
      </c>
      <c r="K7163" s="1">
        <f>Table3[[#This Row],[Risk 1 Simulated occurences]]*_xlfn.LOGNORM.INV(Table3[[#This Row],[RV lognorm]],(LN(ImpLow1)+LN(ImpUp1))/2,(LN(ImpUp1)-LN(ImpLow1))/3.29)</f>
        <v>6258.8656436731444</v>
      </c>
      <c r="L7163">
        <f>_xlfn.BINOM.INV(BinomTrials,_xlfn.GAMMA.INV(Table3[[#This Row],[RV gamma]],GammaShape2,GammaRate2)/BinomTrials,Table3[[#This Row],[RV binom]])</f>
        <v>0</v>
      </c>
      <c r="M7163" s="1">
        <f>Table3[[#This Row],[Risk 2 simulated occurences]]*_xlfn.LOGNORM.INV(Table3[[#This Row],[RV lognorm]],(LN(ImpLow2)+LN(ImpUp2))/2,(LN(ImpUp2)-LN(ImpLow2))/3.29)</f>
        <v>0</v>
      </c>
    </row>
    <row r="7164" spans="7:13">
      <c r="G7164">
        <v>0.62837240548262951</v>
      </c>
      <c r="H7164">
        <v>3.2850295786210473E-2</v>
      </c>
      <c r="I7164">
        <v>0.43732818608979146</v>
      </c>
      <c r="J7164">
        <f>_xlfn.BINOM.INV(BinomTrials,_xlfn.GAMMA.INV(Table3[[#This Row],[RV gamma]],GammaShape1,GammaRate1)/BinomTrials,Table3[[#This Row],[RV binom]])</f>
        <v>0</v>
      </c>
      <c r="K7164" s="1">
        <f>Table3[[#This Row],[Risk 1 Simulated occurences]]*_xlfn.LOGNORM.INV(Table3[[#This Row],[RV lognorm]],(LN(ImpLow1)+LN(ImpUp1))/2,(LN(ImpUp1)-LN(ImpLow1))/3.29)</f>
        <v>0</v>
      </c>
      <c r="L7164">
        <f>_xlfn.BINOM.INV(BinomTrials,_xlfn.GAMMA.INV(Table3[[#This Row],[RV gamma]],GammaShape2,GammaRate2)/BinomTrials,Table3[[#This Row],[RV binom]])</f>
        <v>0</v>
      </c>
      <c r="M7164" s="1">
        <f>Table3[[#This Row],[Risk 2 simulated occurences]]*_xlfn.LOGNORM.INV(Table3[[#This Row],[RV lognorm]],(LN(ImpLow2)+LN(ImpUp2))/2,(LN(ImpUp2)-LN(ImpLow2))/3.29)</f>
        <v>0</v>
      </c>
    </row>
    <row r="7165" spans="7:13">
      <c r="G7165">
        <v>5.5018946554054947E-2</v>
      </c>
      <c r="H7165">
        <v>0.11492127883942857</v>
      </c>
      <c r="I7165">
        <v>0.17482361112480219</v>
      </c>
      <c r="J7165">
        <f>_xlfn.BINOM.INV(BinomTrials,_xlfn.GAMMA.INV(Table3[[#This Row],[RV gamma]],GammaShape1,GammaRate1)/BinomTrials,Table3[[#This Row],[RV binom]])</f>
        <v>0</v>
      </c>
      <c r="K7165" s="1">
        <f>Table3[[#This Row],[Risk 1 Simulated occurences]]*_xlfn.LOGNORM.INV(Table3[[#This Row],[RV lognorm]],(LN(ImpLow1)+LN(ImpUp1))/2,(LN(ImpUp1)-LN(ImpLow1))/3.29)</f>
        <v>0</v>
      </c>
      <c r="L7165">
        <f>_xlfn.BINOM.INV(BinomTrials,_xlfn.GAMMA.INV(Table3[[#This Row],[RV gamma]],GammaShape2,GammaRate2)/BinomTrials,Table3[[#This Row],[RV binom]])</f>
        <v>0</v>
      </c>
      <c r="M7165" s="1">
        <f>Table3[[#This Row],[Risk 2 simulated occurences]]*_xlfn.LOGNORM.INV(Table3[[#This Row],[RV lognorm]],(LN(ImpLow2)+LN(ImpUp2))/2,(LN(ImpUp2)-LN(ImpLow2))/3.29)</f>
        <v>0</v>
      </c>
    </row>
    <row r="7166" spans="7:13">
      <c r="G7166">
        <v>0.70343473400149248</v>
      </c>
      <c r="H7166">
        <v>0.48193345427603157</v>
      </c>
      <c r="I7166">
        <v>0.26043217455057061</v>
      </c>
      <c r="J7166">
        <f>_xlfn.BINOM.INV(BinomTrials,_xlfn.GAMMA.INV(Table3[[#This Row],[RV gamma]],GammaShape1,GammaRate1)/BinomTrials,Table3[[#This Row],[RV binom]])</f>
        <v>0</v>
      </c>
      <c r="K7166" s="1">
        <f>Table3[[#This Row],[Risk 1 Simulated occurences]]*_xlfn.LOGNORM.INV(Table3[[#This Row],[RV lognorm]],(LN(ImpLow1)+LN(ImpUp1))/2,(LN(ImpUp1)-LN(ImpLow1))/3.29)</f>
        <v>0</v>
      </c>
      <c r="L7166">
        <f>_xlfn.BINOM.INV(BinomTrials,_xlfn.GAMMA.INV(Table3[[#This Row],[RV gamma]],GammaShape2,GammaRate2)/BinomTrials,Table3[[#This Row],[RV binom]])</f>
        <v>0</v>
      </c>
      <c r="M7166" s="1">
        <f>Table3[[#This Row],[Risk 2 simulated occurences]]*_xlfn.LOGNORM.INV(Table3[[#This Row],[RV lognorm]],(LN(ImpLow2)+LN(ImpUp2))/2,(LN(ImpUp2)-LN(ImpLow2))/3.29)</f>
        <v>0</v>
      </c>
    </row>
    <row r="7167" spans="7:13">
      <c r="G7167">
        <v>0.6275743630843118</v>
      </c>
      <c r="H7167">
        <v>0.85556601726243553</v>
      </c>
      <c r="I7167">
        <v>8.3557671440559284E-2</v>
      </c>
      <c r="J7167">
        <f>_xlfn.BINOM.INV(BinomTrials,_xlfn.GAMMA.INV(Table3[[#This Row],[RV gamma]],GammaShape1,GammaRate1)/BinomTrials,Table3[[#This Row],[RV binom]])</f>
        <v>1</v>
      </c>
      <c r="K7167" s="1">
        <f>Table3[[#This Row],[Risk 1 Simulated occurences]]*_xlfn.LOGNORM.INV(Table3[[#This Row],[RV lognorm]],(LN(ImpLow1)+LN(ImpUp1))/2,(LN(ImpUp1)-LN(ImpLow1))/3.29)</f>
        <v>12024.896782108804</v>
      </c>
      <c r="L7167">
        <f>_xlfn.BINOM.INV(BinomTrials,_xlfn.GAMMA.INV(Table3[[#This Row],[RV gamma]],GammaShape2,GammaRate2)/BinomTrials,Table3[[#This Row],[RV binom]])</f>
        <v>1</v>
      </c>
      <c r="M7167" s="1">
        <f>Table3[[#This Row],[Risk 2 simulated occurences]]*_xlfn.LOGNORM.INV(Table3[[#This Row],[RV lognorm]],(LN(ImpLow2)+LN(ImpUp2))/2,(LN(ImpUp2)-LN(ImpLow2))/3.29)</f>
        <v>1202489.6782108787</v>
      </c>
    </row>
    <row r="7168" spans="7:13">
      <c r="G7168">
        <v>0.64232035802785326</v>
      </c>
      <c r="H7168">
        <v>0.49805212975388957</v>
      </c>
      <c r="I7168">
        <v>0.35378390147992589</v>
      </c>
      <c r="J7168">
        <f>_xlfn.BINOM.INV(BinomTrials,_xlfn.GAMMA.INV(Table3[[#This Row],[RV gamma]],GammaShape1,GammaRate1)/BinomTrials,Table3[[#This Row],[RV binom]])</f>
        <v>0</v>
      </c>
      <c r="K7168" s="1">
        <f>Table3[[#This Row],[Risk 1 Simulated occurences]]*_xlfn.LOGNORM.INV(Table3[[#This Row],[RV lognorm]],(LN(ImpLow1)+LN(ImpUp1))/2,(LN(ImpUp1)-LN(ImpLow1))/3.29)</f>
        <v>0</v>
      </c>
      <c r="L7168">
        <f>_xlfn.BINOM.INV(BinomTrials,_xlfn.GAMMA.INV(Table3[[#This Row],[RV gamma]],GammaShape2,GammaRate2)/BinomTrials,Table3[[#This Row],[RV binom]])</f>
        <v>0</v>
      </c>
      <c r="M7168" s="1">
        <f>Table3[[#This Row],[Risk 2 simulated occurences]]*_xlfn.LOGNORM.INV(Table3[[#This Row],[RV lognorm]],(LN(ImpLow2)+LN(ImpUp2))/2,(LN(ImpUp2)-LN(ImpLow2))/3.29)</f>
        <v>0</v>
      </c>
    </row>
    <row r="7169" spans="7:13">
      <c r="G7169">
        <v>0.47825737412937797</v>
      </c>
      <c r="H7169">
        <v>0.76214477362211086</v>
      </c>
      <c r="I7169">
        <v>4.6032173114843748E-2</v>
      </c>
      <c r="J7169">
        <f>_xlfn.BINOM.INV(BinomTrials,_xlfn.GAMMA.INV(Table3[[#This Row],[RV gamma]],GammaShape1,GammaRate1)/BinomTrials,Table3[[#This Row],[RV binom]])</f>
        <v>1</v>
      </c>
      <c r="K7169" s="1">
        <f>Table3[[#This Row],[Risk 1 Simulated occurences]]*_xlfn.LOGNORM.INV(Table3[[#This Row],[RV lognorm]],(LN(ImpLow1)+LN(ImpUp1))/2,(LN(ImpUp1)-LN(ImpLow1))/3.29)</f>
        <v>9726.6050614015712</v>
      </c>
      <c r="L7169">
        <f>_xlfn.BINOM.INV(BinomTrials,_xlfn.GAMMA.INV(Table3[[#This Row],[RV gamma]],GammaShape2,GammaRate2)/BinomTrials,Table3[[#This Row],[RV binom]])</f>
        <v>0</v>
      </c>
      <c r="M7169" s="1">
        <f>Table3[[#This Row],[Risk 2 simulated occurences]]*_xlfn.LOGNORM.INV(Table3[[#This Row],[RV lognorm]],(LN(ImpLow2)+LN(ImpUp2))/2,(LN(ImpUp2)-LN(ImpLow2))/3.29)</f>
        <v>0</v>
      </c>
    </row>
    <row r="7170" spans="7:13">
      <c r="G7170">
        <v>7.1686992455128107E-2</v>
      </c>
      <c r="H7170">
        <v>0.36721026681699337</v>
      </c>
      <c r="I7170">
        <v>0.66273354117885863</v>
      </c>
      <c r="J7170">
        <f>_xlfn.BINOM.INV(BinomTrials,_xlfn.GAMMA.INV(Table3[[#This Row],[RV gamma]],GammaShape1,GammaRate1)/BinomTrials,Table3[[#This Row],[RV binom]])</f>
        <v>0</v>
      </c>
      <c r="K7170" s="1">
        <f>Table3[[#This Row],[Risk 1 Simulated occurences]]*_xlfn.LOGNORM.INV(Table3[[#This Row],[RV lognorm]],(LN(ImpLow1)+LN(ImpUp1))/2,(LN(ImpUp1)-LN(ImpLow1))/3.29)</f>
        <v>0</v>
      </c>
      <c r="L7170">
        <f>_xlfn.BINOM.INV(BinomTrials,_xlfn.GAMMA.INV(Table3[[#This Row],[RV gamma]],GammaShape2,GammaRate2)/BinomTrials,Table3[[#This Row],[RV binom]])</f>
        <v>0</v>
      </c>
      <c r="M7170" s="1">
        <f>Table3[[#This Row],[Risk 2 simulated occurences]]*_xlfn.LOGNORM.INV(Table3[[#This Row],[RV lognorm]],(LN(ImpLow2)+LN(ImpUp2))/2,(LN(ImpUp2)-LN(ImpLow2))/3.29)</f>
        <v>0</v>
      </c>
    </row>
    <row r="7171" spans="7:13">
      <c r="G7171">
        <v>0.84328219333816423</v>
      </c>
      <c r="H7171">
        <v>0.70295439320753994</v>
      </c>
      <c r="I7171">
        <v>0.56262659307691576</v>
      </c>
      <c r="J7171">
        <f>_xlfn.BINOM.INV(BinomTrials,_xlfn.GAMMA.INV(Table3[[#This Row],[RV gamma]],GammaShape1,GammaRate1)/BinomTrials,Table3[[#This Row],[RV binom]])</f>
        <v>1</v>
      </c>
      <c r="K7171" s="1">
        <f>Table3[[#This Row],[Risk 1 Simulated occurences]]*_xlfn.LOGNORM.INV(Table3[[#This Row],[RV lognorm]],(LN(ImpLow1)+LN(ImpUp1))/2,(LN(ImpUp1)-LN(ImpLow1))/3.29)</f>
        <v>35311.197947568646</v>
      </c>
      <c r="L7171">
        <f>_xlfn.BINOM.INV(BinomTrials,_xlfn.GAMMA.INV(Table3[[#This Row],[RV gamma]],GammaShape2,GammaRate2)/BinomTrials,Table3[[#This Row],[RV binom]])</f>
        <v>0</v>
      </c>
      <c r="M7171" s="1">
        <f>Table3[[#This Row],[Risk 2 simulated occurences]]*_xlfn.LOGNORM.INV(Table3[[#This Row],[RV lognorm]],(LN(ImpLow2)+LN(ImpUp2))/2,(LN(ImpUp2)-LN(ImpLow2))/3.29)</f>
        <v>0</v>
      </c>
    </row>
    <row r="7172" spans="7:13">
      <c r="G7172">
        <v>4.3823434526018536E-2</v>
      </c>
      <c r="H7172">
        <v>0.55448663912456797</v>
      </c>
      <c r="I7172">
        <v>6.5149843723117301E-2</v>
      </c>
      <c r="J7172">
        <f>_xlfn.BINOM.INV(BinomTrials,_xlfn.GAMMA.INV(Table3[[#This Row],[RV gamma]],GammaShape1,GammaRate1)/BinomTrials,Table3[[#This Row],[RV binom]])</f>
        <v>0</v>
      </c>
      <c r="K7172" s="1">
        <f>Table3[[#This Row],[Risk 1 Simulated occurences]]*_xlfn.LOGNORM.INV(Table3[[#This Row],[RV lognorm]],(LN(ImpLow1)+LN(ImpUp1))/2,(LN(ImpUp1)-LN(ImpLow1))/3.29)</f>
        <v>0</v>
      </c>
      <c r="L7172">
        <f>_xlfn.BINOM.INV(BinomTrials,_xlfn.GAMMA.INV(Table3[[#This Row],[RV gamma]],GammaShape2,GammaRate2)/BinomTrials,Table3[[#This Row],[RV binom]])</f>
        <v>0</v>
      </c>
      <c r="M7172" s="1">
        <f>Table3[[#This Row],[Risk 2 simulated occurences]]*_xlfn.LOGNORM.INV(Table3[[#This Row],[RV lognorm]],(LN(ImpLow2)+LN(ImpUp2))/2,(LN(ImpUp2)-LN(ImpLow2))/3.29)</f>
        <v>0</v>
      </c>
    </row>
    <row r="7173" spans="7:13">
      <c r="G7173">
        <v>0.54046407879351832</v>
      </c>
      <c r="H7173">
        <v>0.25694376661299906</v>
      </c>
      <c r="I7173">
        <v>0.9734234544324798</v>
      </c>
      <c r="J7173">
        <f>_xlfn.BINOM.INV(BinomTrials,_xlfn.GAMMA.INV(Table3[[#This Row],[RV gamma]],GammaShape1,GammaRate1)/BinomTrials,Table3[[#This Row],[RV binom]])</f>
        <v>0</v>
      </c>
      <c r="K7173" s="1">
        <f>Table3[[#This Row],[Risk 1 Simulated occurences]]*_xlfn.LOGNORM.INV(Table3[[#This Row],[RV lognorm]],(LN(ImpLow1)+LN(ImpUp1))/2,(LN(ImpUp1)-LN(ImpLow1))/3.29)</f>
        <v>0</v>
      </c>
      <c r="L7173">
        <f>_xlfn.BINOM.INV(BinomTrials,_xlfn.GAMMA.INV(Table3[[#This Row],[RV gamma]],GammaShape2,GammaRate2)/BinomTrials,Table3[[#This Row],[RV binom]])</f>
        <v>0</v>
      </c>
      <c r="M7173" s="1">
        <f>Table3[[#This Row],[Risk 2 simulated occurences]]*_xlfn.LOGNORM.INV(Table3[[#This Row],[RV lognorm]],(LN(ImpLow2)+LN(ImpUp2))/2,(LN(ImpUp2)-LN(ImpLow2))/3.29)</f>
        <v>0</v>
      </c>
    </row>
    <row r="7174" spans="7:13">
      <c r="G7174">
        <v>0.57977228266176406</v>
      </c>
      <c r="H7174">
        <v>0.45388546467473984</v>
      </c>
      <c r="I7174">
        <v>0.32799864668771561</v>
      </c>
      <c r="J7174">
        <f>_xlfn.BINOM.INV(BinomTrials,_xlfn.GAMMA.INV(Table3[[#This Row],[RV gamma]],GammaShape1,GammaRate1)/BinomTrials,Table3[[#This Row],[RV binom]])</f>
        <v>0</v>
      </c>
      <c r="K7174" s="1">
        <f>Table3[[#This Row],[Risk 1 Simulated occurences]]*_xlfn.LOGNORM.INV(Table3[[#This Row],[RV lognorm]],(LN(ImpLow1)+LN(ImpUp1))/2,(LN(ImpUp1)-LN(ImpLow1))/3.29)</f>
        <v>0</v>
      </c>
      <c r="L7174">
        <f>_xlfn.BINOM.INV(BinomTrials,_xlfn.GAMMA.INV(Table3[[#This Row],[RV gamma]],GammaShape2,GammaRate2)/BinomTrials,Table3[[#This Row],[RV binom]])</f>
        <v>0</v>
      </c>
      <c r="M7174" s="1">
        <f>Table3[[#This Row],[Risk 2 simulated occurences]]*_xlfn.LOGNORM.INV(Table3[[#This Row],[RV lognorm]],(LN(ImpLow2)+LN(ImpUp2))/2,(LN(ImpUp2)-LN(ImpLow2))/3.29)</f>
        <v>0</v>
      </c>
    </row>
    <row r="7175" spans="7:13">
      <c r="G7175">
        <v>0.23275469626893974</v>
      </c>
      <c r="H7175">
        <v>0.45300478835264446</v>
      </c>
      <c r="I7175">
        <v>0.67325488043634918</v>
      </c>
      <c r="J7175">
        <f>_xlfn.BINOM.INV(BinomTrials,_xlfn.GAMMA.INV(Table3[[#This Row],[RV gamma]],GammaShape1,GammaRate1)/BinomTrials,Table3[[#This Row],[RV binom]])</f>
        <v>0</v>
      </c>
      <c r="K7175" s="1">
        <f>Table3[[#This Row],[Risk 1 Simulated occurences]]*_xlfn.LOGNORM.INV(Table3[[#This Row],[RV lognorm]],(LN(ImpLow1)+LN(ImpUp1))/2,(LN(ImpUp1)-LN(ImpLow1))/3.29)</f>
        <v>0</v>
      </c>
      <c r="L7175">
        <f>_xlfn.BINOM.INV(BinomTrials,_xlfn.GAMMA.INV(Table3[[#This Row],[RV gamma]],GammaShape2,GammaRate2)/BinomTrials,Table3[[#This Row],[RV binom]])</f>
        <v>0</v>
      </c>
      <c r="M7175" s="1">
        <f>Table3[[#This Row],[Risk 2 simulated occurences]]*_xlfn.LOGNORM.INV(Table3[[#This Row],[RV lognorm]],(LN(ImpLow2)+LN(ImpUp2))/2,(LN(ImpUp2)-LN(ImpLow2))/3.29)</f>
        <v>0</v>
      </c>
    </row>
    <row r="7176" spans="7:13">
      <c r="G7176">
        <v>0.90818019207016576</v>
      </c>
      <c r="H7176">
        <v>0.65147784289507094</v>
      </c>
      <c r="I7176">
        <v>0.39477549371997617</v>
      </c>
      <c r="J7176">
        <f>_xlfn.BINOM.INV(BinomTrials,_xlfn.GAMMA.INV(Table3[[#This Row],[RV gamma]],GammaShape1,GammaRate1)/BinomTrials,Table3[[#This Row],[RV binom]])</f>
        <v>1</v>
      </c>
      <c r="K7176" s="1">
        <f>Table3[[#This Row],[Risk 1 Simulated occurences]]*_xlfn.LOGNORM.INV(Table3[[#This Row],[RV lognorm]],(LN(ImpLow1)+LN(ImpUp1))/2,(LN(ImpUp1)-LN(ImpLow1))/3.29)</f>
        <v>26234.771561251484</v>
      </c>
      <c r="L7176">
        <f>_xlfn.BINOM.INV(BinomTrials,_xlfn.GAMMA.INV(Table3[[#This Row],[RV gamma]],GammaShape2,GammaRate2)/BinomTrials,Table3[[#This Row],[RV binom]])</f>
        <v>0</v>
      </c>
      <c r="M7176" s="1">
        <f>Table3[[#This Row],[Risk 2 simulated occurences]]*_xlfn.LOGNORM.INV(Table3[[#This Row],[RV lognorm]],(LN(ImpLow2)+LN(ImpUp2))/2,(LN(ImpUp2)-LN(ImpLow2))/3.29)</f>
        <v>0</v>
      </c>
    </row>
    <row r="7177" spans="7:13">
      <c r="G7177">
        <v>0.78448812327556694</v>
      </c>
      <c r="H7177">
        <v>0.38810553745744075</v>
      </c>
      <c r="I7177">
        <v>0.99172295163931468</v>
      </c>
      <c r="J7177">
        <f>_xlfn.BINOM.INV(BinomTrials,_xlfn.GAMMA.INV(Table3[[#This Row],[RV gamma]],GammaShape1,GammaRate1)/BinomTrials,Table3[[#This Row],[RV binom]])</f>
        <v>0</v>
      </c>
      <c r="K7177" s="1">
        <f>Table3[[#This Row],[Risk 1 Simulated occurences]]*_xlfn.LOGNORM.INV(Table3[[#This Row],[RV lognorm]],(LN(ImpLow1)+LN(ImpUp1))/2,(LN(ImpUp1)-LN(ImpLow1))/3.29)</f>
        <v>0</v>
      </c>
      <c r="L7177">
        <f>_xlfn.BINOM.INV(BinomTrials,_xlfn.GAMMA.INV(Table3[[#This Row],[RV gamma]],GammaShape2,GammaRate2)/BinomTrials,Table3[[#This Row],[RV binom]])</f>
        <v>0</v>
      </c>
      <c r="M7177" s="1">
        <f>Table3[[#This Row],[Risk 2 simulated occurences]]*_xlfn.LOGNORM.INV(Table3[[#This Row],[RV lognorm]],(LN(ImpLow2)+LN(ImpUp2))/2,(LN(ImpUp2)-LN(ImpLow2))/3.29)</f>
        <v>0</v>
      </c>
    </row>
    <row r="7178" spans="7:13">
      <c r="G7178">
        <v>0.89188789245294775</v>
      </c>
      <c r="H7178">
        <v>0.88976804720692715</v>
      </c>
      <c r="I7178">
        <v>0.88764820196090644</v>
      </c>
      <c r="J7178">
        <f>_xlfn.BINOM.INV(BinomTrials,_xlfn.GAMMA.INV(Table3[[#This Row],[RV gamma]],GammaShape1,GammaRate1)/BinomTrials,Table3[[#This Row],[RV binom]])</f>
        <v>2</v>
      </c>
      <c r="K7178" s="1">
        <f>Table3[[#This Row],[Risk 1 Simulated occurences]]*_xlfn.LOGNORM.INV(Table3[[#This Row],[RV lognorm]],(LN(ImpLow1)+LN(ImpUp1))/2,(LN(ImpUp1)-LN(ImpLow1))/3.29)</f>
        <v>147931.98441706601</v>
      </c>
      <c r="L7178">
        <f>_xlfn.BINOM.INV(BinomTrials,_xlfn.GAMMA.INV(Table3[[#This Row],[RV gamma]],GammaShape2,GammaRate2)/BinomTrials,Table3[[#This Row],[RV binom]])</f>
        <v>1</v>
      </c>
      <c r="M7178" s="1">
        <f>Table3[[#This Row],[Risk 2 simulated occurences]]*_xlfn.LOGNORM.INV(Table3[[#This Row],[RV lognorm]],(LN(ImpLow2)+LN(ImpUp2))/2,(LN(ImpUp2)-LN(ImpLow2))/3.29)</f>
        <v>7396599.2208533157</v>
      </c>
    </row>
    <row r="7179" spans="7:13">
      <c r="G7179">
        <v>0.95980845669275539</v>
      </c>
      <c r="H7179">
        <v>0.33156940682398595</v>
      </c>
      <c r="I7179">
        <v>0.7033303569552164</v>
      </c>
      <c r="J7179">
        <f>_xlfn.BINOM.INV(BinomTrials,_xlfn.GAMMA.INV(Table3[[#This Row],[RV gamma]],GammaShape1,GammaRate1)/BinomTrials,Table3[[#This Row],[RV binom]])</f>
        <v>0</v>
      </c>
      <c r="K7179" s="1">
        <f>Table3[[#This Row],[Risk 1 Simulated occurences]]*_xlfn.LOGNORM.INV(Table3[[#This Row],[RV lognorm]],(LN(ImpLow1)+LN(ImpUp1))/2,(LN(ImpUp1)-LN(ImpLow1))/3.29)</f>
        <v>0</v>
      </c>
      <c r="L7179">
        <f>_xlfn.BINOM.INV(BinomTrials,_xlfn.GAMMA.INV(Table3[[#This Row],[RV gamma]],GammaShape2,GammaRate2)/BinomTrials,Table3[[#This Row],[RV binom]])</f>
        <v>0</v>
      </c>
      <c r="M7179" s="1">
        <f>Table3[[#This Row],[Risk 2 simulated occurences]]*_xlfn.LOGNORM.INV(Table3[[#This Row],[RV lognorm]],(LN(ImpLow2)+LN(ImpUp2))/2,(LN(ImpUp2)-LN(ImpLow2))/3.29)</f>
        <v>0</v>
      </c>
    </row>
    <row r="7180" spans="7:13">
      <c r="G7180">
        <v>0.50073163514059582</v>
      </c>
      <c r="H7180">
        <v>0.68702049073158789</v>
      </c>
      <c r="I7180">
        <v>0.87330934632257995</v>
      </c>
      <c r="J7180">
        <f>_xlfn.BINOM.INV(BinomTrials,_xlfn.GAMMA.INV(Table3[[#This Row],[RV gamma]],GammaShape1,GammaRate1)/BinomTrials,Table3[[#This Row],[RV binom]])</f>
        <v>1</v>
      </c>
      <c r="K7180" s="1">
        <f>Table3[[#This Row],[Risk 1 Simulated occurences]]*_xlfn.LOGNORM.INV(Table3[[#This Row],[RV lognorm]],(LN(ImpLow1)+LN(ImpUp1))/2,(LN(ImpUp1)-LN(ImpLow1))/3.29)</f>
        <v>70334.05188090945</v>
      </c>
      <c r="L7180">
        <f>_xlfn.BINOM.INV(BinomTrials,_xlfn.GAMMA.INV(Table3[[#This Row],[RV gamma]],GammaShape2,GammaRate2)/BinomTrials,Table3[[#This Row],[RV binom]])</f>
        <v>0</v>
      </c>
      <c r="M7180" s="1">
        <f>Table3[[#This Row],[Risk 2 simulated occurences]]*_xlfn.LOGNORM.INV(Table3[[#This Row],[RV lognorm]],(LN(ImpLow2)+LN(ImpUp2))/2,(LN(ImpUp2)-LN(ImpLow2))/3.29)</f>
        <v>0</v>
      </c>
    </row>
    <row r="7181" spans="7:13">
      <c r="G7181">
        <v>0.79659180799340445</v>
      </c>
      <c r="H7181">
        <v>0.75338772579719671</v>
      </c>
      <c r="I7181">
        <v>0.71018364360098896</v>
      </c>
      <c r="J7181">
        <f>_xlfn.BINOM.INV(BinomTrials,_xlfn.GAMMA.INV(Table3[[#This Row],[RV gamma]],GammaShape1,GammaRate1)/BinomTrials,Table3[[#This Row],[RV binom]])</f>
        <v>1</v>
      </c>
      <c r="K7181" s="1">
        <f>Table3[[#This Row],[Risk 1 Simulated occurences]]*_xlfn.LOGNORM.INV(Table3[[#This Row],[RV lognorm]],(LN(ImpLow1)+LN(ImpUp1))/2,(LN(ImpUp1)-LN(ImpLow1))/3.29)</f>
        <v>46597.770093164188</v>
      </c>
      <c r="L7181">
        <f>_xlfn.BINOM.INV(BinomTrials,_xlfn.GAMMA.INV(Table3[[#This Row],[RV gamma]],GammaShape2,GammaRate2)/BinomTrials,Table3[[#This Row],[RV binom]])</f>
        <v>0</v>
      </c>
      <c r="M7181" s="1">
        <f>Table3[[#This Row],[Risk 2 simulated occurences]]*_xlfn.LOGNORM.INV(Table3[[#This Row],[RV lognorm]],(LN(ImpLow2)+LN(ImpUp2))/2,(LN(ImpUp2)-LN(ImpLow2))/3.29)</f>
        <v>0</v>
      </c>
    </row>
    <row r="7182" spans="7:13">
      <c r="G7182">
        <v>0.31851694514905893</v>
      </c>
      <c r="H7182">
        <v>0.18750747348531496</v>
      </c>
      <c r="I7182">
        <v>5.6498001821571033E-2</v>
      </c>
      <c r="J7182">
        <f>_xlfn.BINOM.INV(BinomTrials,_xlfn.GAMMA.INV(Table3[[#This Row],[RV gamma]],GammaShape1,GammaRate1)/BinomTrials,Table3[[#This Row],[RV binom]])</f>
        <v>0</v>
      </c>
      <c r="K7182" s="1">
        <f>Table3[[#This Row],[Risk 1 Simulated occurences]]*_xlfn.LOGNORM.INV(Table3[[#This Row],[RV lognorm]],(LN(ImpLow1)+LN(ImpUp1))/2,(LN(ImpUp1)-LN(ImpLow1))/3.29)</f>
        <v>0</v>
      </c>
      <c r="L7182">
        <f>_xlfn.BINOM.INV(BinomTrials,_xlfn.GAMMA.INV(Table3[[#This Row],[RV gamma]],GammaShape2,GammaRate2)/BinomTrials,Table3[[#This Row],[RV binom]])</f>
        <v>0</v>
      </c>
      <c r="M7182" s="1">
        <f>Table3[[#This Row],[Risk 2 simulated occurences]]*_xlfn.LOGNORM.INV(Table3[[#This Row],[RV lognorm]],(LN(ImpLow2)+LN(ImpUp2))/2,(LN(ImpUp2)-LN(ImpLow2))/3.29)</f>
        <v>0</v>
      </c>
    </row>
    <row r="7183" spans="7:13">
      <c r="G7183">
        <v>0.31429712023320472</v>
      </c>
      <c r="H7183">
        <v>0.43810686768875778</v>
      </c>
      <c r="I7183">
        <v>0.56191661514431079</v>
      </c>
      <c r="J7183">
        <f>_xlfn.BINOM.INV(BinomTrials,_xlfn.GAMMA.INV(Table3[[#This Row],[RV gamma]],GammaShape1,GammaRate1)/BinomTrials,Table3[[#This Row],[RV binom]])</f>
        <v>0</v>
      </c>
      <c r="K7183" s="1">
        <f>Table3[[#This Row],[Risk 1 Simulated occurences]]*_xlfn.LOGNORM.INV(Table3[[#This Row],[RV lognorm]],(LN(ImpLow1)+LN(ImpUp1))/2,(LN(ImpUp1)-LN(ImpLow1))/3.29)</f>
        <v>0</v>
      </c>
      <c r="L7183">
        <f>_xlfn.BINOM.INV(BinomTrials,_xlfn.GAMMA.INV(Table3[[#This Row],[RV gamma]],GammaShape2,GammaRate2)/BinomTrials,Table3[[#This Row],[RV binom]])</f>
        <v>0</v>
      </c>
      <c r="M7183" s="1">
        <f>Table3[[#This Row],[Risk 2 simulated occurences]]*_xlfn.LOGNORM.INV(Table3[[#This Row],[RV lognorm]],(LN(ImpLow2)+LN(ImpUp2))/2,(LN(ImpUp2)-LN(ImpLow2))/3.29)</f>
        <v>0</v>
      </c>
    </row>
    <row r="7184" spans="7:13">
      <c r="G7184">
        <v>0.39169975947202174</v>
      </c>
      <c r="H7184">
        <v>0.26212524495186529</v>
      </c>
      <c r="I7184">
        <v>0.13255073043170884</v>
      </c>
      <c r="J7184">
        <f>_xlfn.BINOM.INV(BinomTrials,_xlfn.GAMMA.INV(Table3[[#This Row],[RV gamma]],GammaShape1,GammaRate1)/BinomTrials,Table3[[#This Row],[RV binom]])</f>
        <v>0</v>
      </c>
      <c r="K7184" s="1">
        <f>Table3[[#This Row],[Risk 1 Simulated occurences]]*_xlfn.LOGNORM.INV(Table3[[#This Row],[RV lognorm]],(LN(ImpLow1)+LN(ImpUp1))/2,(LN(ImpUp1)-LN(ImpLow1))/3.29)</f>
        <v>0</v>
      </c>
      <c r="L7184">
        <f>_xlfn.BINOM.INV(BinomTrials,_xlfn.GAMMA.INV(Table3[[#This Row],[RV gamma]],GammaShape2,GammaRate2)/BinomTrials,Table3[[#This Row],[RV binom]])</f>
        <v>0</v>
      </c>
      <c r="M7184" s="1">
        <f>Table3[[#This Row],[Risk 2 simulated occurences]]*_xlfn.LOGNORM.INV(Table3[[#This Row],[RV lognorm]],(LN(ImpLow2)+LN(ImpUp2))/2,(LN(ImpUp2)-LN(ImpLow2))/3.29)</f>
        <v>0</v>
      </c>
    </row>
    <row r="7185" spans="7:13">
      <c r="G7185">
        <v>0.2978574462690658</v>
      </c>
      <c r="H7185">
        <v>0.53899190599983182</v>
      </c>
      <c r="I7185">
        <v>0.78012636573059779</v>
      </c>
      <c r="J7185">
        <f>_xlfn.BINOM.INV(BinomTrials,_xlfn.GAMMA.INV(Table3[[#This Row],[RV gamma]],GammaShape1,GammaRate1)/BinomTrials,Table3[[#This Row],[RV binom]])</f>
        <v>0</v>
      </c>
      <c r="K7185" s="1">
        <f>Table3[[#This Row],[Risk 1 Simulated occurences]]*_xlfn.LOGNORM.INV(Table3[[#This Row],[RV lognorm]],(LN(ImpLow1)+LN(ImpUp1))/2,(LN(ImpUp1)-LN(ImpLow1))/3.29)</f>
        <v>0</v>
      </c>
      <c r="L7185">
        <f>_xlfn.BINOM.INV(BinomTrials,_xlfn.GAMMA.INV(Table3[[#This Row],[RV gamma]],GammaShape2,GammaRate2)/BinomTrials,Table3[[#This Row],[RV binom]])</f>
        <v>0</v>
      </c>
      <c r="M7185" s="1">
        <f>Table3[[#This Row],[Risk 2 simulated occurences]]*_xlfn.LOGNORM.INV(Table3[[#This Row],[RV lognorm]],(LN(ImpLow2)+LN(ImpUp2))/2,(LN(ImpUp2)-LN(ImpLow2))/3.29)</f>
        <v>0</v>
      </c>
    </row>
    <row r="7186" spans="7:13">
      <c r="G7186">
        <v>9.009944418915522E-2</v>
      </c>
      <c r="H7186">
        <v>0.83696413917325629</v>
      </c>
      <c r="I7186">
        <v>0.58382883415735742</v>
      </c>
      <c r="J7186">
        <f>_xlfn.BINOM.INV(BinomTrials,_xlfn.GAMMA.INV(Table3[[#This Row],[RV gamma]],GammaShape1,GammaRate1)/BinomTrials,Table3[[#This Row],[RV binom]])</f>
        <v>1</v>
      </c>
      <c r="K7186" s="1">
        <f>Table3[[#This Row],[Risk 1 Simulated occurences]]*_xlfn.LOGNORM.INV(Table3[[#This Row],[RV lognorm]],(LN(ImpLow1)+LN(ImpUp1))/2,(LN(ImpUp1)-LN(ImpLow1))/3.29)</f>
        <v>36672.964671047142</v>
      </c>
      <c r="L7186">
        <f>_xlfn.BINOM.INV(BinomTrials,_xlfn.GAMMA.INV(Table3[[#This Row],[RV gamma]],GammaShape2,GammaRate2)/BinomTrials,Table3[[#This Row],[RV binom]])</f>
        <v>0</v>
      </c>
      <c r="M7186" s="1">
        <f>Table3[[#This Row],[Risk 2 simulated occurences]]*_xlfn.LOGNORM.INV(Table3[[#This Row],[RV lognorm]],(LN(ImpLow2)+LN(ImpUp2))/2,(LN(ImpUp2)-LN(ImpLow2))/3.29)</f>
        <v>0</v>
      </c>
    </row>
    <row r="7187" spans="7:13">
      <c r="G7187">
        <v>0.30135848713170665</v>
      </c>
      <c r="H7187">
        <v>0.85628708491860284</v>
      </c>
      <c r="I7187">
        <v>0.41121568270549907</v>
      </c>
      <c r="J7187">
        <f>_xlfn.BINOM.INV(BinomTrials,_xlfn.GAMMA.INV(Table3[[#This Row],[RV gamma]],GammaShape1,GammaRate1)/BinomTrials,Table3[[#This Row],[RV binom]])</f>
        <v>1</v>
      </c>
      <c r="K7187" s="1">
        <f>Table3[[#This Row],[Risk 1 Simulated occurences]]*_xlfn.LOGNORM.INV(Table3[[#This Row],[RV lognorm]],(LN(ImpLow1)+LN(ImpUp1))/2,(LN(ImpUp1)-LN(ImpLow1))/3.29)</f>
        <v>27026.360677453256</v>
      </c>
      <c r="L7187">
        <f>_xlfn.BINOM.INV(BinomTrials,_xlfn.GAMMA.INV(Table3[[#This Row],[RV gamma]],GammaShape2,GammaRate2)/BinomTrials,Table3[[#This Row],[RV binom]])</f>
        <v>1</v>
      </c>
      <c r="M7187" s="1">
        <f>Table3[[#This Row],[Risk 2 simulated occurences]]*_xlfn.LOGNORM.INV(Table3[[#This Row],[RV lognorm]],(LN(ImpLow2)+LN(ImpUp2))/2,(LN(ImpUp2)-LN(ImpLow2))/3.29)</f>
        <v>2702636.0677453266</v>
      </c>
    </row>
    <row r="7188" spans="7:13">
      <c r="G7188">
        <v>0.93209322259393201</v>
      </c>
      <c r="H7188">
        <v>0.61703622695851901</v>
      </c>
      <c r="I7188">
        <v>0.30197923132310583</v>
      </c>
      <c r="J7188">
        <f>_xlfn.BINOM.INV(BinomTrials,_xlfn.GAMMA.INV(Table3[[#This Row],[RV gamma]],GammaShape1,GammaRate1)/BinomTrials,Table3[[#This Row],[RV binom]])</f>
        <v>1</v>
      </c>
      <c r="K7188" s="1">
        <f>Table3[[#This Row],[Risk 1 Simulated occurences]]*_xlfn.LOGNORM.INV(Table3[[#This Row],[RV lognorm]],(LN(ImpLow1)+LN(ImpUp1))/2,(LN(ImpUp1)-LN(ImpLow1))/3.29)</f>
        <v>21995.579791116812</v>
      </c>
      <c r="L7188">
        <f>_xlfn.BINOM.INV(BinomTrials,_xlfn.GAMMA.INV(Table3[[#This Row],[RV gamma]],GammaShape2,GammaRate2)/BinomTrials,Table3[[#This Row],[RV binom]])</f>
        <v>0</v>
      </c>
      <c r="M7188" s="1">
        <f>Table3[[#This Row],[Risk 2 simulated occurences]]*_xlfn.LOGNORM.INV(Table3[[#This Row],[RV lognorm]],(LN(ImpLow2)+LN(ImpUp2))/2,(LN(ImpUp2)-LN(ImpLow2))/3.29)</f>
        <v>0</v>
      </c>
    </row>
    <row r="7189" spans="7:13">
      <c r="G7189">
        <v>0.69079213621597368</v>
      </c>
      <c r="H7189">
        <v>0.52786649182805168</v>
      </c>
      <c r="I7189">
        <v>0.36494084744012956</v>
      </c>
      <c r="J7189">
        <f>_xlfn.BINOM.INV(BinomTrials,_xlfn.GAMMA.INV(Table3[[#This Row],[RV gamma]],GammaShape1,GammaRate1)/BinomTrials,Table3[[#This Row],[RV binom]])</f>
        <v>0</v>
      </c>
      <c r="K7189" s="1">
        <f>Table3[[#This Row],[Risk 1 Simulated occurences]]*_xlfn.LOGNORM.INV(Table3[[#This Row],[RV lognorm]],(LN(ImpLow1)+LN(ImpUp1))/2,(LN(ImpUp1)-LN(ImpLow1))/3.29)</f>
        <v>0</v>
      </c>
      <c r="L7189">
        <f>_xlfn.BINOM.INV(BinomTrials,_xlfn.GAMMA.INV(Table3[[#This Row],[RV gamma]],GammaShape2,GammaRate2)/BinomTrials,Table3[[#This Row],[RV binom]])</f>
        <v>0</v>
      </c>
      <c r="M7189" s="1">
        <f>Table3[[#This Row],[Risk 2 simulated occurences]]*_xlfn.LOGNORM.INV(Table3[[#This Row],[RV lognorm]],(LN(ImpLow2)+LN(ImpUp2))/2,(LN(ImpUp2)-LN(ImpLow2))/3.29)</f>
        <v>0</v>
      </c>
    </row>
    <row r="7190" spans="7:13">
      <c r="G7190">
        <v>0.14343338187012514</v>
      </c>
      <c r="H7190">
        <v>0.85212815406365705</v>
      </c>
      <c r="I7190">
        <v>0.56082292625718888</v>
      </c>
      <c r="J7190">
        <f>_xlfn.BINOM.INV(BinomTrials,_xlfn.GAMMA.INV(Table3[[#This Row],[RV gamma]],GammaShape1,GammaRate1)/BinomTrials,Table3[[#This Row],[RV binom]])</f>
        <v>1</v>
      </c>
      <c r="K7190" s="1">
        <f>Table3[[#This Row],[Risk 1 Simulated occurences]]*_xlfn.LOGNORM.INV(Table3[[#This Row],[RV lognorm]],(LN(ImpLow1)+LN(ImpUp1))/2,(LN(ImpUp1)-LN(ImpLow1))/3.29)</f>
        <v>35198.290198854571</v>
      </c>
      <c r="L7190">
        <f>_xlfn.BINOM.INV(BinomTrials,_xlfn.GAMMA.INV(Table3[[#This Row],[RV gamma]],GammaShape2,GammaRate2)/BinomTrials,Table3[[#This Row],[RV binom]])</f>
        <v>0</v>
      </c>
      <c r="M7190" s="1">
        <f>Table3[[#This Row],[Risk 2 simulated occurences]]*_xlfn.LOGNORM.INV(Table3[[#This Row],[RV lognorm]],(LN(ImpLow2)+LN(ImpUp2))/2,(LN(ImpUp2)-LN(ImpLow2))/3.29)</f>
        <v>0</v>
      </c>
    </row>
    <row r="7191" spans="7:13">
      <c r="G7191">
        <v>0.68484909119310278</v>
      </c>
      <c r="H7191">
        <v>0.7178853478831636</v>
      </c>
      <c r="I7191">
        <v>0.75092160457322443</v>
      </c>
      <c r="J7191">
        <f>_xlfn.BINOM.INV(BinomTrials,_xlfn.GAMMA.INV(Table3[[#This Row],[RV gamma]],GammaShape1,GammaRate1)/BinomTrials,Table3[[#This Row],[RV binom]])</f>
        <v>1</v>
      </c>
      <c r="K7191" s="1">
        <f>Table3[[#This Row],[Risk 1 Simulated occurences]]*_xlfn.LOGNORM.INV(Table3[[#This Row],[RV lognorm]],(LN(ImpLow1)+LN(ImpUp1))/2,(LN(ImpUp1)-LN(ImpLow1))/3.29)</f>
        <v>50803.596244150584</v>
      </c>
      <c r="L7191">
        <f>_xlfn.BINOM.INV(BinomTrials,_xlfn.GAMMA.INV(Table3[[#This Row],[RV gamma]],GammaShape2,GammaRate2)/BinomTrials,Table3[[#This Row],[RV binom]])</f>
        <v>0</v>
      </c>
      <c r="M7191" s="1">
        <f>Table3[[#This Row],[Risk 2 simulated occurences]]*_xlfn.LOGNORM.INV(Table3[[#This Row],[RV lognorm]],(LN(ImpLow2)+LN(ImpUp2))/2,(LN(ImpUp2)-LN(ImpLow2))/3.29)</f>
        <v>0</v>
      </c>
    </row>
    <row r="7192" spans="7:13">
      <c r="G7192">
        <v>0.25867568247889899</v>
      </c>
      <c r="H7192">
        <v>0.49904187233142644</v>
      </c>
      <c r="I7192">
        <v>0.73940806218395383</v>
      </c>
      <c r="J7192">
        <f>_xlfn.BINOM.INV(BinomTrials,_xlfn.GAMMA.INV(Table3[[#This Row],[RV gamma]],GammaShape1,GammaRate1)/BinomTrials,Table3[[#This Row],[RV binom]])</f>
        <v>0</v>
      </c>
      <c r="K7192" s="1">
        <f>Table3[[#This Row],[Risk 1 Simulated occurences]]*_xlfn.LOGNORM.INV(Table3[[#This Row],[RV lognorm]],(LN(ImpLow1)+LN(ImpUp1))/2,(LN(ImpUp1)-LN(ImpLow1))/3.29)</f>
        <v>0</v>
      </c>
      <c r="L7192">
        <f>_xlfn.BINOM.INV(BinomTrials,_xlfn.GAMMA.INV(Table3[[#This Row],[RV gamma]],GammaShape2,GammaRate2)/BinomTrials,Table3[[#This Row],[RV binom]])</f>
        <v>0</v>
      </c>
      <c r="M7192" s="1">
        <f>Table3[[#This Row],[Risk 2 simulated occurences]]*_xlfn.LOGNORM.INV(Table3[[#This Row],[RV lognorm]],(LN(ImpLow2)+LN(ImpUp2))/2,(LN(ImpUp2)-LN(ImpLow2))/3.29)</f>
        <v>0</v>
      </c>
    </row>
    <row r="7193" spans="7:13">
      <c r="G7193">
        <v>0.56219542285529689</v>
      </c>
      <c r="H7193">
        <v>0.39674827428383208</v>
      </c>
      <c r="I7193">
        <v>0.2313011257123673</v>
      </c>
      <c r="J7193">
        <f>_xlfn.BINOM.INV(BinomTrials,_xlfn.GAMMA.INV(Table3[[#This Row],[RV gamma]],GammaShape1,GammaRate1)/BinomTrials,Table3[[#This Row],[RV binom]])</f>
        <v>0</v>
      </c>
      <c r="K7193" s="1">
        <f>Table3[[#This Row],[Risk 1 Simulated occurences]]*_xlfn.LOGNORM.INV(Table3[[#This Row],[RV lognorm]],(LN(ImpLow1)+LN(ImpUp1))/2,(LN(ImpUp1)-LN(ImpLow1))/3.29)</f>
        <v>0</v>
      </c>
      <c r="L7193">
        <f>_xlfn.BINOM.INV(BinomTrials,_xlfn.GAMMA.INV(Table3[[#This Row],[RV gamma]],GammaShape2,GammaRate2)/BinomTrials,Table3[[#This Row],[RV binom]])</f>
        <v>0</v>
      </c>
      <c r="M7193" s="1">
        <f>Table3[[#This Row],[Risk 2 simulated occurences]]*_xlfn.LOGNORM.INV(Table3[[#This Row],[RV lognorm]],(LN(ImpLow2)+LN(ImpUp2))/2,(LN(ImpUp2)-LN(ImpLow2))/3.29)</f>
        <v>0</v>
      </c>
    </row>
    <row r="7194" spans="7:13">
      <c r="G7194">
        <v>0.81847192897390197</v>
      </c>
      <c r="H7194">
        <v>0.14824588836554711</v>
      </c>
      <c r="I7194">
        <v>0.47801984775719225</v>
      </c>
      <c r="J7194">
        <f>_xlfn.BINOM.INV(BinomTrials,_xlfn.GAMMA.INV(Table3[[#This Row],[RV gamma]],GammaShape1,GammaRate1)/BinomTrials,Table3[[#This Row],[RV binom]])</f>
        <v>0</v>
      </c>
      <c r="K7194" s="1">
        <f>Table3[[#This Row],[Risk 1 Simulated occurences]]*_xlfn.LOGNORM.INV(Table3[[#This Row],[RV lognorm]],(LN(ImpLow1)+LN(ImpUp1))/2,(LN(ImpUp1)-LN(ImpLow1))/3.29)</f>
        <v>0</v>
      </c>
      <c r="L7194">
        <f>_xlfn.BINOM.INV(BinomTrials,_xlfn.GAMMA.INV(Table3[[#This Row],[RV gamma]],GammaShape2,GammaRate2)/BinomTrials,Table3[[#This Row],[RV binom]])</f>
        <v>0</v>
      </c>
      <c r="M7194" s="1">
        <f>Table3[[#This Row],[Risk 2 simulated occurences]]*_xlfn.LOGNORM.INV(Table3[[#This Row],[RV lognorm]],(LN(ImpLow2)+LN(ImpUp2))/2,(LN(ImpUp2)-LN(ImpLow2))/3.29)</f>
        <v>0</v>
      </c>
    </row>
    <row r="7195" spans="7:13">
      <c r="G7195">
        <v>5.7710264370641792E-2</v>
      </c>
      <c r="H7195">
        <v>0.56864575975045828</v>
      </c>
      <c r="I7195">
        <v>7.9581255130274808E-2</v>
      </c>
      <c r="J7195">
        <f>_xlfn.BINOM.INV(BinomTrials,_xlfn.GAMMA.INV(Table3[[#This Row],[RV gamma]],GammaShape1,GammaRate1)/BinomTrials,Table3[[#This Row],[RV binom]])</f>
        <v>0</v>
      </c>
      <c r="K7195" s="1">
        <f>Table3[[#This Row],[Risk 1 Simulated occurences]]*_xlfn.LOGNORM.INV(Table3[[#This Row],[RV lognorm]],(LN(ImpLow1)+LN(ImpUp1))/2,(LN(ImpUp1)-LN(ImpLow1))/3.29)</f>
        <v>0</v>
      </c>
      <c r="L7195">
        <f>_xlfn.BINOM.INV(BinomTrials,_xlfn.GAMMA.INV(Table3[[#This Row],[RV gamma]],GammaShape2,GammaRate2)/BinomTrials,Table3[[#This Row],[RV binom]])</f>
        <v>0</v>
      </c>
      <c r="M7195" s="1">
        <f>Table3[[#This Row],[Risk 2 simulated occurences]]*_xlfn.LOGNORM.INV(Table3[[#This Row],[RV lognorm]],(LN(ImpLow2)+LN(ImpUp2))/2,(LN(ImpUp2)-LN(ImpLow2))/3.29)</f>
        <v>0</v>
      </c>
    </row>
    <row r="7196" spans="7:13">
      <c r="G7196">
        <v>0.9364132773766356</v>
      </c>
      <c r="H7196">
        <v>0.22928412595264805</v>
      </c>
      <c r="I7196">
        <v>0.52215497452866055</v>
      </c>
      <c r="J7196">
        <f>_xlfn.BINOM.INV(BinomTrials,_xlfn.GAMMA.INV(Table3[[#This Row],[RV gamma]],GammaShape1,GammaRate1)/BinomTrials,Table3[[#This Row],[RV binom]])</f>
        <v>0</v>
      </c>
      <c r="K7196" s="1">
        <f>Table3[[#This Row],[Risk 1 Simulated occurences]]*_xlfn.LOGNORM.INV(Table3[[#This Row],[RV lognorm]],(LN(ImpLow1)+LN(ImpUp1))/2,(LN(ImpUp1)-LN(ImpLow1))/3.29)</f>
        <v>0</v>
      </c>
      <c r="L7196">
        <f>_xlfn.BINOM.INV(BinomTrials,_xlfn.GAMMA.INV(Table3[[#This Row],[RV gamma]],GammaShape2,GammaRate2)/BinomTrials,Table3[[#This Row],[RV binom]])</f>
        <v>0</v>
      </c>
      <c r="M7196" s="1">
        <f>Table3[[#This Row],[Risk 2 simulated occurences]]*_xlfn.LOGNORM.INV(Table3[[#This Row],[RV lognorm]],(LN(ImpLow2)+LN(ImpUp2))/2,(LN(ImpUp2)-LN(ImpLow2))/3.29)</f>
        <v>0</v>
      </c>
    </row>
    <row r="7197" spans="7:13">
      <c r="G7197">
        <v>0.29795286911444407</v>
      </c>
      <c r="H7197">
        <v>0.5783048861559037</v>
      </c>
      <c r="I7197">
        <v>0.85865690319736343</v>
      </c>
      <c r="J7197">
        <f>_xlfn.BINOM.INV(BinomTrials,_xlfn.GAMMA.INV(Table3[[#This Row],[RV gamma]],GammaShape1,GammaRate1)/BinomTrials,Table3[[#This Row],[RV binom]])</f>
        <v>0</v>
      </c>
      <c r="K7197" s="1">
        <f>Table3[[#This Row],[Risk 1 Simulated occurences]]*_xlfn.LOGNORM.INV(Table3[[#This Row],[RV lognorm]],(LN(ImpLow1)+LN(ImpUp1))/2,(LN(ImpUp1)-LN(ImpLow1))/3.29)</f>
        <v>0</v>
      </c>
      <c r="L7197">
        <f>_xlfn.BINOM.INV(BinomTrials,_xlfn.GAMMA.INV(Table3[[#This Row],[RV gamma]],GammaShape2,GammaRate2)/BinomTrials,Table3[[#This Row],[RV binom]])</f>
        <v>0</v>
      </c>
      <c r="M7197" s="1">
        <f>Table3[[#This Row],[Risk 2 simulated occurences]]*_xlfn.LOGNORM.INV(Table3[[#This Row],[RV lognorm]],(LN(ImpLow2)+LN(ImpUp2))/2,(LN(ImpUp2)-LN(ImpLow2))/3.29)</f>
        <v>0</v>
      </c>
    </row>
    <row r="7198" spans="7:13">
      <c r="G7198">
        <v>0.693871206461392</v>
      </c>
      <c r="H7198">
        <v>0.57022162227436046</v>
      </c>
      <c r="I7198">
        <v>0.44657203808732893</v>
      </c>
      <c r="J7198">
        <f>_xlfn.BINOM.INV(BinomTrials,_xlfn.GAMMA.INV(Table3[[#This Row],[RV gamma]],GammaShape1,GammaRate1)/BinomTrials,Table3[[#This Row],[RV binom]])</f>
        <v>0</v>
      </c>
      <c r="K7198" s="1">
        <f>Table3[[#This Row],[Risk 1 Simulated occurences]]*_xlfn.LOGNORM.INV(Table3[[#This Row],[RV lognorm]],(LN(ImpLow1)+LN(ImpUp1))/2,(LN(ImpUp1)-LN(ImpLow1))/3.29)</f>
        <v>0</v>
      </c>
      <c r="L7198">
        <f>_xlfn.BINOM.INV(BinomTrials,_xlfn.GAMMA.INV(Table3[[#This Row],[RV gamma]],GammaShape2,GammaRate2)/BinomTrials,Table3[[#This Row],[RV binom]])</f>
        <v>0</v>
      </c>
      <c r="M7198" s="1">
        <f>Table3[[#This Row],[Risk 2 simulated occurences]]*_xlfn.LOGNORM.INV(Table3[[#This Row],[RV lognorm]],(LN(ImpLow2)+LN(ImpUp2))/2,(LN(ImpUp2)-LN(ImpLow2))/3.29)</f>
        <v>0</v>
      </c>
    </row>
    <row r="7199" spans="7:13">
      <c r="G7199">
        <v>0.89336699661489904</v>
      </c>
      <c r="H7199">
        <v>0.71480556517597549</v>
      </c>
      <c r="I7199">
        <v>0.53624413373705193</v>
      </c>
      <c r="J7199">
        <f>_xlfn.BINOM.INV(BinomTrials,_xlfn.GAMMA.INV(Table3[[#This Row],[RV gamma]],GammaShape1,GammaRate1)/BinomTrials,Table3[[#This Row],[RV binom]])</f>
        <v>1</v>
      </c>
      <c r="K7199" s="1">
        <f>Table3[[#This Row],[Risk 1 Simulated occurences]]*_xlfn.LOGNORM.INV(Table3[[#This Row],[RV lognorm]],(LN(ImpLow1)+LN(ImpUp1))/2,(LN(ImpUp1)-LN(ImpLow1))/3.29)</f>
        <v>33701.734454582547</v>
      </c>
      <c r="L7199">
        <f>_xlfn.BINOM.INV(BinomTrials,_xlfn.GAMMA.INV(Table3[[#This Row],[RV gamma]],GammaShape2,GammaRate2)/BinomTrials,Table3[[#This Row],[RV binom]])</f>
        <v>0</v>
      </c>
      <c r="M7199" s="1">
        <f>Table3[[#This Row],[Risk 2 simulated occurences]]*_xlfn.LOGNORM.INV(Table3[[#This Row],[RV lognorm]],(LN(ImpLow2)+LN(ImpUp2))/2,(LN(ImpUp2)-LN(ImpLow2))/3.29)</f>
        <v>0</v>
      </c>
    </row>
    <row r="7200" spans="7:13">
      <c r="G7200">
        <v>0.81911210660781342</v>
      </c>
      <c r="H7200">
        <v>0.73713391261973138</v>
      </c>
      <c r="I7200">
        <v>0.65515571863164923</v>
      </c>
      <c r="J7200">
        <f>_xlfn.BINOM.INV(BinomTrials,_xlfn.GAMMA.INV(Table3[[#This Row],[RV gamma]],GammaShape1,GammaRate1)/BinomTrials,Table3[[#This Row],[RV binom]])</f>
        <v>1</v>
      </c>
      <c r="K7200" s="1">
        <f>Table3[[#This Row],[Risk 1 Simulated occurences]]*_xlfn.LOGNORM.INV(Table3[[#This Row],[RV lognorm]],(LN(ImpLow1)+LN(ImpUp1))/2,(LN(ImpUp1)-LN(ImpLow1))/3.29)</f>
        <v>41817.784191076091</v>
      </c>
      <c r="L7200">
        <f>_xlfn.BINOM.INV(BinomTrials,_xlfn.GAMMA.INV(Table3[[#This Row],[RV gamma]],GammaShape2,GammaRate2)/BinomTrials,Table3[[#This Row],[RV binom]])</f>
        <v>0</v>
      </c>
      <c r="M7200" s="1">
        <f>Table3[[#This Row],[Risk 2 simulated occurences]]*_xlfn.LOGNORM.INV(Table3[[#This Row],[RV lognorm]],(LN(ImpLow2)+LN(ImpUp2))/2,(LN(ImpUp2)-LN(ImpLow2))/3.29)</f>
        <v>0</v>
      </c>
    </row>
    <row r="7201" spans="7:13">
      <c r="G7201">
        <v>0.81717575752044835</v>
      </c>
      <c r="H7201">
        <v>9.6693998247708197E-3</v>
      </c>
      <c r="I7201">
        <v>0.20216304212909333</v>
      </c>
      <c r="J7201">
        <f>_xlfn.BINOM.INV(BinomTrials,_xlfn.GAMMA.INV(Table3[[#This Row],[RV gamma]],GammaShape1,GammaRate1)/BinomTrials,Table3[[#This Row],[RV binom]])</f>
        <v>0</v>
      </c>
      <c r="K7201" s="1">
        <f>Table3[[#This Row],[Risk 1 Simulated occurences]]*_xlfn.LOGNORM.INV(Table3[[#This Row],[RV lognorm]],(LN(ImpLow1)+LN(ImpUp1))/2,(LN(ImpUp1)-LN(ImpLow1))/3.29)</f>
        <v>0</v>
      </c>
      <c r="L7201">
        <f>_xlfn.BINOM.INV(BinomTrials,_xlfn.GAMMA.INV(Table3[[#This Row],[RV gamma]],GammaShape2,GammaRate2)/BinomTrials,Table3[[#This Row],[RV binom]])</f>
        <v>0</v>
      </c>
      <c r="M7201" s="1">
        <f>Table3[[#This Row],[Risk 2 simulated occurences]]*_xlfn.LOGNORM.INV(Table3[[#This Row],[RV lognorm]],(LN(ImpLow2)+LN(ImpUp2))/2,(LN(ImpUp2)-LN(ImpLow2))/3.29)</f>
        <v>0</v>
      </c>
    </row>
    <row r="7202" spans="7:13">
      <c r="G7202">
        <v>0.27295664617463788</v>
      </c>
      <c r="H7202">
        <v>0.51360285492316027</v>
      </c>
      <c r="I7202">
        <v>0.75424906367168254</v>
      </c>
      <c r="J7202">
        <f>_xlfn.BINOM.INV(BinomTrials,_xlfn.GAMMA.INV(Table3[[#This Row],[RV gamma]],GammaShape1,GammaRate1)/BinomTrials,Table3[[#This Row],[RV binom]])</f>
        <v>0</v>
      </c>
      <c r="K7202" s="1">
        <f>Table3[[#This Row],[Risk 1 Simulated occurences]]*_xlfn.LOGNORM.INV(Table3[[#This Row],[RV lognorm]],(LN(ImpLow1)+LN(ImpUp1))/2,(LN(ImpUp1)-LN(ImpLow1))/3.29)</f>
        <v>0</v>
      </c>
      <c r="L7202">
        <f>_xlfn.BINOM.INV(BinomTrials,_xlfn.GAMMA.INV(Table3[[#This Row],[RV gamma]],GammaShape2,GammaRate2)/BinomTrials,Table3[[#This Row],[RV binom]])</f>
        <v>0</v>
      </c>
      <c r="M7202" s="1">
        <f>Table3[[#This Row],[Risk 2 simulated occurences]]*_xlfn.LOGNORM.INV(Table3[[#This Row],[RV lognorm]],(LN(ImpLow2)+LN(ImpUp2))/2,(LN(ImpUp2)-LN(ImpLow2))/3.29)</f>
        <v>0</v>
      </c>
    </row>
    <row r="7203" spans="7:13">
      <c r="G7203">
        <v>0.58235225713921346</v>
      </c>
      <c r="H7203">
        <v>0.12318269355370788</v>
      </c>
      <c r="I7203">
        <v>0.66401312996820228</v>
      </c>
      <c r="J7203">
        <f>_xlfn.BINOM.INV(BinomTrials,_xlfn.GAMMA.INV(Table3[[#This Row],[RV gamma]],GammaShape1,GammaRate1)/BinomTrials,Table3[[#This Row],[RV binom]])</f>
        <v>0</v>
      </c>
      <c r="K7203" s="1">
        <f>Table3[[#This Row],[Risk 1 Simulated occurences]]*_xlfn.LOGNORM.INV(Table3[[#This Row],[RV lognorm]],(LN(ImpLow1)+LN(ImpUp1))/2,(LN(ImpUp1)-LN(ImpLow1))/3.29)</f>
        <v>0</v>
      </c>
      <c r="L7203">
        <f>_xlfn.BINOM.INV(BinomTrials,_xlfn.GAMMA.INV(Table3[[#This Row],[RV gamma]],GammaShape2,GammaRate2)/BinomTrials,Table3[[#This Row],[RV binom]])</f>
        <v>0</v>
      </c>
      <c r="M7203" s="1">
        <f>Table3[[#This Row],[Risk 2 simulated occurences]]*_xlfn.LOGNORM.INV(Table3[[#This Row],[RV lognorm]],(LN(ImpLow2)+LN(ImpUp2))/2,(LN(ImpUp2)-LN(ImpLow2))/3.29)</f>
        <v>0</v>
      </c>
    </row>
    <row r="7204" spans="7:13">
      <c r="G7204">
        <v>0.59438573876134382</v>
      </c>
      <c r="H7204">
        <v>0.33153055716842905</v>
      </c>
      <c r="I7204">
        <v>6.8675375575514216E-2</v>
      </c>
      <c r="J7204">
        <f>_xlfn.BINOM.INV(BinomTrials,_xlfn.GAMMA.INV(Table3[[#This Row],[RV gamma]],GammaShape1,GammaRate1)/BinomTrials,Table3[[#This Row],[RV binom]])</f>
        <v>0</v>
      </c>
      <c r="K7204" s="1">
        <f>Table3[[#This Row],[Risk 1 Simulated occurences]]*_xlfn.LOGNORM.INV(Table3[[#This Row],[RV lognorm]],(LN(ImpLow1)+LN(ImpUp1))/2,(LN(ImpUp1)-LN(ImpLow1))/3.29)</f>
        <v>0</v>
      </c>
      <c r="L7204">
        <f>_xlfn.BINOM.INV(BinomTrials,_xlfn.GAMMA.INV(Table3[[#This Row],[RV gamma]],GammaShape2,GammaRate2)/BinomTrials,Table3[[#This Row],[RV binom]])</f>
        <v>0</v>
      </c>
      <c r="M7204" s="1">
        <f>Table3[[#This Row],[Risk 2 simulated occurences]]*_xlfn.LOGNORM.INV(Table3[[#This Row],[RV lognorm]],(LN(ImpLow2)+LN(ImpUp2))/2,(LN(ImpUp2)-LN(ImpLow2))/3.29)</f>
        <v>0</v>
      </c>
    </row>
    <row r="7205" spans="7:13">
      <c r="G7205">
        <v>0.84111136190644997</v>
      </c>
      <c r="H7205">
        <v>3.4074329786968574E-2</v>
      </c>
      <c r="I7205">
        <v>0.2270372976674872</v>
      </c>
      <c r="J7205">
        <f>_xlfn.BINOM.INV(BinomTrials,_xlfn.GAMMA.INV(Table3[[#This Row],[RV gamma]],GammaShape1,GammaRate1)/BinomTrials,Table3[[#This Row],[RV binom]])</f>
        <v>0</v>
      </c>
      <c r="K7205" s="1">
        <f>Table3[[#This Row],[Risk 1 Simulated occurences]]*_xlfn.LOGNORM.INV(Table3[[#This Row],[RV lognorm]],(LN(ImpLow1)+LN(ImpUp1))/2,(LN(ImpUp1)-LN(ImpLow1))/3.29)</f>
        <v>0</v>
      </c>
      <c r="L7205">
        <f>_xlfn.BINOM.INV(BinomTrials,_xlfn.GAMMA.INV(Table3[[#This Row],[RV gamma]],GammaShape2,GammaRate2)/BinomTrials,Table3[[#This Row],[RV binom]])</f>
        <v>0</v>
      </c>
      <c r="M7205" s="1">
        <f>Table3[[#This Row],[Risk 2 simulated occurences]]*_xlfn.LOGNORM.INV(Table3[[#This Row],[RV lognorm]],(LN(ImpLow2)+LN(ImpUp2))/2,(LN(ImpUp2)-LN(ImpLow2))/3.29)</f>
        <v>0</v>
      </c>
    </row>
    <row r="7206" spans="7:13">
      <c r="G7206">
        <v>0.55865956170422004</v>
      </c>
      <c r="H7206">
        <v>0.68726072958077333</v>
      </c>
      <c r="I7206">
        <v>0.81586189745732673</v>
      </c>
      <c r="J7206">
        <f>_xlfn.BINOM.INV(BinomTrials,_xlfn.GAMMA.INV(Table3[[#This Row],[RV gamma]],GammaShape1,GammaRate1)/BinomTrials,Table3[[#This Row],[RV binom]])</f>
        <v>1</v>
      </c>
      <c r="K7206" s="1">
        <f>Table3[[#This Row],[Risk 1 Simulated occurences]]*_xlfn.LOGNORM.INV(Table3[[#This Row],[RV lognorm]],(LN(ImpLow1)+LN(ImpUp1))/2,(LN(ImpUp1)-LN(ImpLow1))/3.29)</f>
        <v>59356.347503365745</v>
      </c>
      <c r="L7206">
        <f>_xlfn.BINOM.INV(BinomTrials,_xlfn.GAMMA.INV(Table3[[#This Row],[RV gamma]],GammaShape2,GammaRate2)/BinomTrials,Table3[[#This Row],[RV binom]])</f>
        <v>0</v>
      </c>
      <c r="M7206" s="1">
        <f>Table3[[#This Row],[Risk 2 simulated occurences]]*_xlfn.LOGNORM.INV(Table3[[#This Row],[RV lognorm]],(LN(ImpLow2)+LN(ImpUp2))/2,(LN(ImpUp2)-LN(ImpLow2))/3.29)</f>
        <v>0</v>
      </c>
    </row>
    <row r="7207" spans="7:13">
      <c r="G7207">
        <v>0.39125356282631568</v>
      </c>
      <c r="H7207">
        <v>0.79108206405820425</v>
      </c>
      <c r="I7207">
        <v>0.19091056529009276</v>
      </c>
      <c r="J7207">
        <f>_xlfn.BINOM.INV(BinomTrials,_xlfn.GAMMA.INV(Table3[[#This Row],[RV gamma]],GammaShape1,GammaRate1)/BinomTrials,Table3[[#This Row],[RV binom]])</f>
        <v>1</v>
      </c>
      <c r="K7207" s="1">
        <f>Table3[[#This Row],[Risk 1 Simulated occurences]]*_xlfn.LOGNORM.INV(Table3[[#This Row],[RV lognorm]],(LN(ImpLow1)+LN(ImpUp1))/2,(LN(ImpUp1)-LN(ImpLow1))/3.29)</f>
        <v>17146.703211126358</v>
      </c>
      <c r="L7207">
        <f>_xlfn.BINOM.INV(BinomTrials,_xlfn.GAMMA.INV(Table3[[#This Row],[RV gamma]],GammaShape2,GammaRate2)/BinomTrials,Table3[[#This Row],[RV binom]])</f>
        <v>0</v>
      </c>
      <c r="M7207" s="1">
        <f>Table3[[#This Row],[Risk 2 simulated occurences]]*_xlfn.LOGNORM.INV(Table3[[#This Row],[RV lognorm]],(LN(ImpLow2)+LN(ImpUp2))/2,(LN(ImpUp2)-LN(ImpLow2))/3.29)</f>
        <v>0</v>
      </c>
    </row>
    <row r="7208" spans="7:13">
      <c r="G7208">
        <v>0.79863042188744549</v>
      </c>
      <c r="H7208">
        <v>0.7162506262381797</v>
      </c>
      <c r="I7208">
        <v>0.63387083058891391</v>
      </c>
      <c r="J7208">
        <f>_xlfn.BINOM.INV(BinomTrials,_xlfn.GAMMA.INV(Table3[[#This Row],[RV gamma]],GammaShape1,GammaRate1)/BinomTrials,Table3[[#This Row],[RV binom]])</f>
        <v>1</v>
      </c>
      <c r="K7208" s="1">
        <f>Table3[[#This Row],[Risk 1 Simulated occurences]]*_xlfn.LOGNORM.INV(Table3[[#This Row],[RV lognorm]],(LN(ImpLow1)+LN(ImpUp1))/2,(LN(ImpUp1)-LN(ImpLow1))/3.29)</f>
        <v>40178.040288651762</v>
      </c>
      <c r="L7208">
        <f>_xlfn.BINOM.INV(BinomTrials,_xlfn.GAMMA.INV(Table3[[#This Row],[RV gamma]],GammaShape2,GammaRate2)/BinomTrials,Table3[[#This Row],[RV binom]])</f>
        <v>0</v>
      </c>
      <c r="M7208" s="1">
        <f>Table3[[#This Row],[Risk 2 simulated occurences]]*_xlfn.LOGNORM.INV(Table3[[#This Row],[RV lognorm]],(LN(ImpLow2)+LN(ImpUp2))/2,(LN(ImpUp2)-LN(ImpLow2))/3.29)</f>
        <v>0</v>
      </c>
    </row>
    <row r="7209" spans="7:13">
      <c r="G7209">
        <v>0.58150066229584663</v>
      </c>
      <c r="H7209">
        <v>2.4275185085961215E-2</v>
      </c>
      <c r="I7209">
        <v>0.46704970787607586</v>
      </c>
      <c r="J7209">
        <f>_xlfn.BINOM.INV(BinomTrials,_xlfn.GAMMA.INV(Table3[[#This Row],[RV gamma]],GammaShape1,GammaRate1)/BinomTrials,Table3[[#This Row],[RV binom]])</f>
        <v>0</v>
      </c>
      <c r="K7209" s="1">
        <f>Table3[[#This Row],[Risk 1 Simulated occurences]]*_xlfn.LOGNORM.INV(Table3[[#This Row],[RV lognorm]],(LN(ImpLow1)+LN(ImpUp1))/2,(LN(ImpUp1)-LN(ImpLow1))/3.29)</f>
        <v>0</v>
      </c>
      <c r="L7209">
        <f>_xlfn.BINOM.INV(BinomTrials,_xlfn.GAMMA.INV(Table3[[#This Row],[RV gamma]],GammaShape2,GammaRate2)/BinomTrials,Table3[[#This Row],[RV binom]])</f>
        <v>0</v>
      </c>
      <c r="M7209" s="1">
        <f>Table3[[#This Row],[Risk 2 simulated occurences]]*_xlfn.LOGNORM.INV(Table3[[#This Row],[RV lognorm]],(LN(ImpLow2)+LN(ImpUp2))/2,(LN(ImpUp2)-LN(ImpLow2))/3.29)</f>
        <v>0</v>
      </c>
    </row>
    <row r="7210" spans="7:13">
      <c r="G7210">
        <v>0.28163120629341865</v>
      </c>
      <c r="H7210">
        <v>0.99303573975015236</v>
      </c>
      <c r="I7210">
        <v>0.70444027320688607</v>
      </c>
      <c r="J7210">
        <f>_xlfn.BINOM.INV(BinomTrials,_xlfn.GAMMA.INV(Table3[[#This Row],[RV gamma]],GammaShape1,GammaRate1)/BinomTrials,Table3[[#This Row],[RV binom]])</f>
        <v>3</v>
      </c>
      <c r="K7210" s="1">
        <f>Table3[[#This Row],[Risk 1 Simulated occurences]]*_xlfn.LOGNORM.INV(Table3[[#This Row],[RV lognorm]],(LN(ImpLow1)+LN(ImpUp1))/2,(LN(ImpUp1)-LN(ImpLow1))/3.29)</f>
        <v>138168.27579907046</v>
      </c>
      <c r="L7210">
        <f>_xlfn.BINOM.INV(BinomTrials,_xlfn.GAMMA.INV(Table3[[#This Row],[RV gamma]],GammaShape2,GammaRate2)/BinomTrials,Table3[[#This Row],[RV binom]])</f>
        <v>2</v>
      </c>
      <c r="M7210" s="1">
        <f>Table3[[#This Row],[Risk 2 simulated occurences]]*_xlfn.LOGNORM.INV(Table3[[#This Row],[RV lognorm]],(LN(ImpLow2)+LN(ImpUp2))/2,(LN(ImpUp2)-LN(ImpLow2))/3.29)</f>
        <v>9211218.3866047002</v>
      </c>
    </row>
    <row r="7211" spans="7:13">
      <c r="G7211">
        <v>0.37568417348697974</v>
      </c>
      <c r="H7211">
        <v>0.9516779808102539</v>
      </c>
      <c r="I7211">
        <v>0.527671788133528</v>
      </c>
      <c r="J7211">
        <f>_xlfn.BINOM.INV(BinomTrials,_xlfn.GAMMA.INV(Table3[[#This Row],[RV gamma]],GammaShape1,GammaRate1)/BinomTrials,Table3[[#This Row],[RV binom]])</f>
        <v>2</v>
      </c>
      <c r="K7211" s="1">
        <f>Table3[[#This Row],[Risk 1 Simulated occurences]]*_xlfn.LOGNORM.INV(Table3[[#This Row],[RV lognorm]],(LN(ImpLow1)+LN(ImpUp1))/2,(LN(ImpUp1)-LN(ImpLow1))/3.29)</f>
        <v>66394.159001971508</v>
      </c>
      <c r="L7211">
        <f>_xlfn.BINOM.INV(BinomTrials,_xlfn.GAMMA.INV(Table3[[#This Row],[RV gamma]],GammaShape2,GammaRate2)/BinomTrials,Table3[[#This Row],[RV binom]])</f>
        <v>1</v>
      </c>
      <c r="M7211" s="1">
        <f>Table3[[#This Row],[Risk 2 simulated occurences]]*_xlfn.LOGNORM.INV(Table3[[#This Row],[RV lognorm]],(LN(ImpLow2)+LN(ImpUp2))/2,(LN(ImpUp2)-LN(ImpLow2))/3.29)</f>
        <v>3319707.950098577</v>
      </c>
    </row>
    <row r="7212" spans="7:13">
      <c r="G7212">
        <v>0.1239037956688105</v>
      </c>
      <c r="H7212">
        <v>0.85182347793682645</v>
      </c>
      <c r="I7212">
        <v>0.57974316020484229</v>
      </c>
      <c r="J7212">
        <f>_xlfn.BINOM.INV(BinomTrials,_xlfn.GAMMA.INV(Table3[[#This Row],[RV gamma]],GammaShape1,GammaRate1)/BinomTrials,Table3[[#This Row],[RV binom]])</f>
        <v>1</v>
      </c>
      <c r="K7212" s="1">
        <f>Table3[[#This Row],[Risk 1 Simulated occurences]]*_xlfn.LOGNORM.INV(Table3[[#This Row],[RV lognorm]],(LN(ImpLow1)+LN(ImpUp1))/2,(LN(ImpUp1)-LN(ImpLow1))/3.29)</f>
        <v>36405.42444893936</v>
      </c>
      <c r="L7212">
        <f>_xlfn.BINOM.INV(BinomTrials,_xlfn.GAMMA.INV(Table3[[#This Row],[RV gamma]],GammaShape2,GammaRate2)/BinomTrials,Table3[[#This Row],[RV binom]])</f>
        <v>0</v>
      </c>
      <c r="M7212" s="1">
        <f>Table3[[#This Row],[Risk 2 simulated occurences]]*_xlfn.LOGNORM.INV(Table3[[#This Row],[RV lognorm]],(LN(ImpLow2)+LN(ImpUp2))/2,(LN(ImpUp2)-LN(ImpLow2))/3.29)</f>
        <v>0</v>
      </c>
    </row>
    <row r="7213" spans="7:13">
      <c r="G7213">
        <v>0.45109380569825591</v>
      </c>
      <c r="H7213">
        <v>0.59719368424135899</v>
      </c>
      <c r="I7213">
        <v>0.74329356278446201</v>
      </c>
      <c r="J7213">
        <f>_xlfn.BINOM.INV(BinomTrials,_xlfn.GAMMA.INV(Table3[[#This Row],[RV gamma]],GammaShape1,GammaRate1)/BinomTrials,Table3[[#This Row],[RV binom]])</f>
        <v>0</v>
      </c>
      <c r="K7213" s="1">
        <f>Table3[[#This Row],[Risk 1 Simulated occurences]]*_xlfn.LOGNORM.INV(Table3[[#This Row],[RV lognorm]],(LN(ImpLow1)+LN(ImpUp1))/2,(LN(ImpUp1)-LN(ImpLow1))/3.29)</f>
        <v>0</v>
      </c>
      <c r="L7213">
        <f>_xlfn.BINOM.INV(BinomTrials,_xlfn.GAMMA.INV(Table3[[#This Row],[RV gamma]],GammaShape2,GammaRate2)/BinomTrials,Table3[[#This Row],[RV binom]])</f>
        <v>0</v>
      </c>
      <c r="M7213" s="1">
        <f>Table3[[#This Row],[Risk 2 simulated occurences]]*_xlfn.LOGNORM.INV(Table3[[#This Row],[RV lognorm]],(LN(ImpLow2)+LN(ImpUp2))/2,(LN(ImpUp2)-LN(ImpLow2))/3.29)</f>
        <v>0</v>
      </c>
    </row>
    <row r="7214" spans="7:13">
      <c r="G7214">
        <v>0.53359237058721132</v>
      </c>
      <c r="H7214">
        <v>3.4251044520293851E-2</v>
      </c>
      <c r="I7214">
        <v>0.53490971845337643</v>
      </c>
      <c r="J7214">
        <f>_xlfn.BINOM.INV(BinomTrials,_xlfn.GAMMA.INV(Table3[[#This Row],[RV gamma]],GammaShape1,GammaRate1)/BinomTrials,Table3[[#This Row],[RV binom]])</f>
        <v>0</v>
      </c>
      <c r="K7214" s="1">
        <f>Table3[[#This Row],[Risk 1 Simulated occurences]]*_xlfn.LOGNORM.INV(Table3[[#This Row],[RV lognorm]],(LN(ImpLow1)+LN(ImpUp1))/2,(LN(ImpUp1)-LN(ImpLow1))/3.29)</f>
        <v>0</v>
      </c>
      <c r="L7214">
        <f>_xlfn.BINOM.INV(BinomTrials,_xlfn.GAMMA.INV(Table3[[#This Row],[RV gamma]],GammaShape2,GammaRate2)/BinomTrials,Table3[[#This Row],[RV binom]])</f>
        <v>0</v>
      </c>
      <c r="M7214" s="1">
        <f>Table3[[#This Row],[Risk 2 simulated occurences]]*_xlfn.LOGNORM.INV(Table3[[#This Row],[RV lognorm]],(LN(ImpLow2)+LN(ImpUp2))/2,(LN(ImpUp2)-LN(ImpLow2))/3.29)</f>
        <v>0</v>
      </c>
    </row>
    <row r="7215" spans="7:13">
      <c r="G7215">
        <v>8.6972459259895815E-2</v>
      </c>
      <c r="H7215">
        <v>0.6573052525787173</v>
      </c>
      <c r="I7215">
        <v>0.2276380458975388</v>
      </c>
      <c r="J7215">
        <f>_xlfn.BINOM.INV(BinomTrials,_xlfn.GAMMA.INV(Table3[[#This Row],[RV gamma]],GammaShape1,GammaRate1)/BinomTrials,Table3[[#This Row],[RV binom]])</f>
        <v>0</v>
      </c>
      <c r="K7215" s="1">
        <f>Table3[[#This Row],[Risk 1 Simulated occurences]]*_xlfn.LOGNORM.INV(Table3[[#This Row],[RV lognorm]],(LN(ImpLow1)+LN(ImpUp1))/2,(LN(ImpUp1)-LN(ImpLow1))/3.29)</f>
        <v>0</v>
      </c>
      <c r="L7215">
        <f>_xlfn.BINOM.INV(BinomTrials,_xlfn.GAMMA.INV(Table3[[#This Row],[RV gamma]],GammaShape2,GammaRate2)/BinomTrials,Table3[[#This Row],[RV binom]])</f>
        <v>0</v>
      </c>
      <c r="M7215" s="1">
        <f>Table3[[#This Row],[Risk 2 simulated occurences]]*_xlfn.LOGNORM.INV(Table3[[#This Row],[RV lognorm]],(LN(ImpLow2)+LN(ImpUp2))/2,(LN(ImpUp2)-LN(ImpLow2))/3.29)</f>
        <v>0</v>
      </c>
    </row>
    <row r="7216" spans="7:13">
      <c r="G7216">
        <v>0.74612278106907515</v>
      </c>
      <c r="H7216">
        <v>0.32938009050180206</v>
      </c>
      <c r="I7216">
        <v>0.91263739993452908</v>
      </c>
      <c r="J7216">
        <f>_xlfn.BINOM.INV(BinomTrials,_xlfn.GAMMA.INV(Table3[[#This Row],[RV gamma]],GammaShape1,GammaRate1)/BinomTrials,Table3[[#This Row],[RV binom]])</f>
        <v>0</v>
      </c>
      <c r="K7216" s="1">
        <f>Table3[[#This Row],[Risk 1 Simulated occurences]]*_xlfn.LOGNORM.INV(Table3[[#This Row],[RV lognorm]],(LN(ImpLow1)+LN(ImpUp1))/2,(LN(ImpUp1)-LN(ImpLow1))/3.29)</f>
        <v>0</v>
      </c>
      <c r="L7216">
        <f>_xlfn.BINOM.INV(BinomTrials,_xlfn.GAMMA.INV(Table3[[#This Row],[RV gamma]],GammaShape2,GammaRate2)/BinomTrials,Table3[[#This Row],[RV binom]])</f>
        <v>0</v>
      </c>
      <c r="M7216" s="1">
        <f>Table3[[#This Row],[Risk 2 simulated occurences]]*_xlfn.LOGNORM.INV(Table3[[#This Row],[RV lognorm]],(LN(ImpLow2)+LN(ImpUp2))/2,(LN(ImpUp2)-LN(ImpLow2))/3.29)</f>
        <v>0</v>
      </c>
    </row>
    <row r="7217" spans="7:13">
      <c r="G7217">
        <v>8.5581427945560506E-2</v>
      </c>
      <c r="H7217">
        <v>0.89118106378763029</v>
      </c>
      <c r="I7217">
        <v>0.69678069962970013</v>
      </c>
      <c r="J7217">
        <f>_xlfn.BINOM.INV(BinomTrials,_xlfn.GAMMA.INV(Table3[[#This Row],[RV gamma]],GammaShape1,GammaRate1)/BinomTrials,Table3[[#This Row],[RV binom]])</f>
        <v>1</v>
      </c>
      <c r="K7217" s="1">
        <f>Table3[[#This Row],[Risk 1 Simulated occurences]]*_xlfn.LOGNORM.INV(Table3[[#This Row],[RV lognorm]],(LN(ImpLow1)+LN(ImpUp1))/2,(LN(ImpUp1)-LN(ImpLow1))/3.29)</f>
        <v>45350.776258921636</v>
      </c>
      <c r="L7217">
        <f>_xlfn.BINOM.INV(BinomTrials,_xlfn.GAMMA.INV(Table3[[#This Row],[RV gamma]],GammaShape2,GammaRate2)/BinomTrials,Table3[[#This Row],[RV binom]])</f>
        <v>1</v>
      </c>
      <c r="M7217" s="1">
        <f>Table3[[#This Row],[Risk 2 simulated occurences]]*_xlfn.LOGNORM.INV(Table3[[#This Row],[RV lognorm]],(LN(ImpLow2)+LN(ImpUp2))/2,(LN(ImpUp2)-LN(ImpLow2))/3.29)</f>
        <v>4535077.625892166</v>
      </c>
    </row>
    <row r="7218" spans="7:13">
      <c r="G7218">
        <v>0.36705948103548003</v>
      </c>
      <c r="H7218">
        <v>8.0139078702842384E-2</v>
      </c>
      <c r="I7218">
        <v>0.79321867637020471</v>
      </c>
      <c r="J7218">
        <f>_xlfn.BINOM.INV(BinomTrials,_xlfn.GAMMA.INV(Table3[[#This Row],[RV gamma]],GammaShape1,GammaRate1)/BinomTrials,Table3[[#This Row],[RV binom]])</f>
        <v>0</v>
      </c>
      <c r="K7218" s="1">
        <f>Table3[[#This Row],[Risk 1 Simulated occurences]]*_xlfn.LOGNORM.INV(Table3[[#This Row],[RV lognorm]],(LN(ImpLow1)+LN(ImpUp1))/2,(LN(ImpUp1)-LN(ImpLow1))/3.29)</f>
        <v>0</v>
      </c>
      <c r="L7218">
        <f>_xlfn.BINOM.INV(BinomTrials,_xlfn.GAMMA.INV(Table3[[#This Row],[RV gamma]],GammaShape2,GammaRate2)/BinomTrials,Table3[[#This Row],[RV binom]])</f>
        <v>0</v>
      </c>
      <c r="M7218" s="1">
        <f>Table3[[#This Row],[Risk 2 simulated occurences]]*_xlfn.LOGNORM.INV(Table3[[#This Row],[RV lognorm]],(LN(ImpLow2)+LN(ImpUp2))/2,(LN(ImpUp2)-LN(ImpLow2))/3.29)</f>
        <v>0</v>
      </c>
    </row>
    <row r="7219" spans="7:13">
      <c r="G7219">
        <v>0.16869776331293293</v>
      </c>
      <c r="H7219">
        <v>0.89749575867201004</v>
      </c>
      <c r="I7219">
        <v>0.62629375403108711</v>
      </c>
      <c r="J7219">
        <f>_xlfn.BINOM.INV(BinomTrials,_xlfn.GAMMA.INV(Table3[[#This Row],[RV gamma]],GammaShape1,GammaRate1)/BinomTrials,Table3[[#This Row],[RV binom]])</f>
        <v>1</v>
      </c>
      <c r="K7219" s="1">
        <f>Table3[[#This Row],[Risk 1 Simulated occurences]]*_xlfn.LOGNORM.INV(Table3[[#This Row],[RV lognorm]],(LN(ImpLow1)+LN(ImpUp1))/2,(LN(ImpUp1)-LN(ImpLow1))/3.29)</f>
        <v>39617.628067832724</v>
      </c>
      <c r="L7219">
        <f>_xlfn.BINOM.INV(BinomTrials,_xlfn.GAMMA.INV(Table3[[#This Row],[RV gamma]],GammaShape2,GammaRate2)/BinomTrials,Table3[[#This Row],[RV binom]])</f>
        <v>1</v>
      </c>
      <c r="M7219" s="1">
        <f>Table3[[#This Row],[Risk 2 simulated occurences]]*_xlfn.LOGNORM.INV(Table3[[#This Row],[RV lognorm]],(LN(ImpLow2)+LN(ImpUp2))/2,(LN(ImpUp2)-LN(ImpLow2))/3.29)</f>
        <v>3961762.8067832743</v>
      </c>
    </row>
    <row r="7220" spans="7:13">
      <c r="G7220">
        <v>0.30330800046367012</v>
      </c>
      <c r="H7220">
        <v>0.21121600047276168</v>
      </c>
      <c r="I7220">
        <v>0.11912400048185326</v>
      </c>
      <c r="J7220">
        <f>_xlfn.BINOM.INV(BinomTrials,_xlfn.GAMMA.INV(Table3[[#This Row],[RV gamma]],GammaShape1,GammaRate1)/BinomTrials,Table3[[#This Row],[RV binom]])</f>
        <v>0</v>
      </c>
      <c r="K7220" s="1">
        <f>Table3[[#This Row],[Risk 1 Simulated occurences]]*_xlfn.LOGNORM.INV(Table3[[#This Row],[RV lognorm]],(LN(ImpLow1)+LN(ImpUp1))/2,(LN(ImpUp1)-LN(ImpLow1))/3.29)</f>
        <v>0</v>
      </c>
      <c r="L7220">
        <f>_xlfn.BINOM.INV(BinomTrials,_xlfn.GAMMA.INV(Table3[[#This Row],[RV gamma]],GammaShape2,GammaRate2)/BinomTrials,Table3[[#This Row],[RV binom]])</f>
        <v>0</v>
      </c>
      <c r="M7220" s="1">
        <f>Table3[[#This Row],[Risk 2 simulated occurences]]*_xlfn.LOGNORM.INV(Table3[[#This Row],[RV lognorm]],(LN(ImpLow2)+LN(ImpUp2))/2,(LN(ImpUp2)-LN(ImpLow2))/3.29)</f>
        <v>0</v>
      </c>
    </row>
    <row r="7221" spans="7:13">
      <c r="G7221">
        <v>0.69756379290370452</v>
      </c>
      <c r="H7221">
        <v>0.90731994570573793</v>
      </c>
      <c r="I7221">
        <v>0.11707609850777131</v>
      </c>
      <c r="J7221">
        <f>_xlfn.BINOM.INV(BinomTrials,_xlfn.GAMMA.INV(Table3[[#This Row],[RV gamma]],GammaShape1,GammaRate1)/BinomTrials,Table3[[#This Row],[RV binom]])</f>
        <v>2</v>
      </c>
      <c r="K7221" s="1">
        <f>Table3[[#This Row],[Risk 1 Simulated occurences]]*_xlfn.LOGNORM.INV(Table3[[#This Row],[RV lognorm]],(LN(ImpLow1)+LN(ImpUp1))/2,(LN(ImpUp1)-LN(ImpLow1))/3.29)</f>
        <v>27504.875110648209</v>
      </c>
      <c r="L7221">
        <f>_xlfn.BINOM.INV(BinomTrials,_xlfn.GAMMA.INV(Table3[[#This Row],[RV gamma]],GammaShape2,GammaRate2)/BinomTrials,Table3[[#This Row],[RV binom]])</f>
        <v>1</v>
      </c>
      <c r="M7221" s="1">
        <f>Table3[[#This Row],[Risk 2 simulated occurences]]*_xlfn.LOGNORM.INV(Table3[[#This Row],[RV lognorm]],(LN(ImpLow2)+LN(ImpUp2))/2,(LN(ImpUp2)-LN(ImpLow2))/3.29)</f>
        <v>1375243.7555324086</v>
      </c>
    </row>
    <row r="7222" spans="7:13">
      <c r="G7222">
        <v>0.95466733256106606</v>
      </c>
      <c r="H7222">
        <v>0.32632747633677323</v>
      </c>
      <c r="I7222">
        <v>0.69798762011248039</v>
      </c>
      <c r="J7222">
        <f>_xlfn.BINOM.INV(BinomTrials,_xlfn.GAMMA.INV(Table3[[#This Row],[RV gamma]],GammaShape1,GammaRate1)/BinomTrials,Table3[[#This Row],[RV binom]])</f>
        <v>0</v>
      </c>
      <c r="K7222" s="1">
        <f>Table3[[#This Row],[Risk 1 Simulated occurences]]*_xlfn.LOGNORM.INV(Table3[[#This Row],[RV lognorm]],(LN(ImpLow1)+LN(ImpUp1))/2,(LN(ImpUp1)-LN(ImpLow1))/3.29)</f>
        <v>0</v>
      </c>
      <c r="L7222">
        <f>_xlfn.BINOM.INV(BinomTrials,_xlfn.GAMMA.INV(Table3[[#This Row],[RV gamma]],GammaShape2,GammaRate2)/BinomTrials,Table3[[#This Row],[RV binom]])</f>
        <v>0</v>
      </c>
      <c r="M7222" s="1">
        <f>Table3[[#This Row],[Risk 2 simulated occurences]]*_xlfn.LOGNORM.INV(Table3[[#This Row],[RV lognorm]],(LN(ImpLow2)+LN(ImpUp2))/2,(LN(ImpUp2)-LN(ImpLow2))/3.29)</f>
        <v>0</v>
      </c>
    </row>
    <row r="7223" spans="7:13">
      <c r="G7223">
        <v>9.3858353837327269E-2</v>
      </c>
      <c r="H7223">
        <v>0.58589479214786311</v>
      </c>
      <c r="I7223">
        <v>7.793123045839892E-2</v>
      </c>
      <c r="J7223">
        <f>_xlfn.BINOM.INV(BinomTrials,_xlfn.GAMMA.INV(Table3[[#This Row],[RV gamma]],GammaShape1,GammaRate1)/BinomTrials,Table3[[#This Row],[RV binom]])</f>
        <v>0</v>
      </c>
      <c r="K7223" s="1">
        <f>Table3[[#This Row],[Risk 1 Simulated occurences]]*_xlfn.LOGNORM.INV(Table3[[#This Row],[RV lognorm]],(LN(ImpLow1)+LN(ImpUp1))/2,(LN(ImpUp1)-LN(ImpLow1))/3.29)</f>
        <v>0</v>
      </c>
      <c r="L7223">
        <f>_xlfn.BINOM.INV(BinomTrials,_xlfn.GAMMA.INV(Table3[[#This Row],[RV gamma]],GammaShape2,GammaRate2)/BinomTrials,Table3[[#This Row],[RV binom]])</f>
        <v>0</v>
      </c>
      <c r="M7223" s="1">
        <f>Table3[[#This Row],[Risk 2 simulated occurences]]*_xlfn.LOGNORM.INV(Table3[[#This Row],[RV lognorm]],(LN(ImpLow2)+LN(ImpUp2))/2,(LN(ImpUp2)-LN(ImpLow2))/3.29)</f>
        <v>0</v>
      </c>
    </row>
    <row r="7224" spans="7:13">
      <c r="G7224">
        <v>0.47735294395934463</v>
      </c>
      <c r="H7224">
        <v>0.13377162913501806</v>
      </c>
      <c r="I7224">
        <v>0.79019031431069142</v>
      </c>
      <c r="J7224">
        <f>_xlfn.BINOM.INV(BinomTrials,_xlfn.GAMMA.INV(Table3[[#This Row],[RV gamma]],GammaShape1,GammaRate1)/BinomTrials,Table3[[#This Row],[RV binom]])</f>
        <v>0</v>
      </c>
      <c r="K7224" s="1">
        <f>Table3[[#This Row],[Risk 1 Simulated occurences]]*_xlfn.LOGNORM.INV(Table3[[#This Row],[RV lognorm]],(LN(ImpLow1)+LN(ImpUp1))/2,(LN(ImpUp1)-LN(ImpLow1))/3.29)</f>
        <v>0</v>
      </c>
      <c r="L7224">
        <f>_xlfn.BINOM.INV(BinomTrials,_xlfn.GAMMA.INV(Table3[[#This Row],[RV gamma]],GammaShape2,GammaRate2)/BinomTrials,Table3[[#This Row],[RV binom]])</f>
        <v>0</v>
      </c>
      <c r="M7224" s="1">
        <f>Table3[[#This Row],[Risk 2 simulated occurences]]*_xlfn.LOGNORM.INV(Table3[[#This Row],[RV lognorm]],(LN(ImpLow2)+LN(ImpUp2))/2,(LN(ImpUp2)-LN(ImpLow2))/3.29)</f>
        <v>0</v>
      </c>
    </row>
    <row r="7225" spans="7:13">
      <c r="G7225">
        <v>0.87092912470499484</v>
      </c>
      <c r="H7225">
        <v>0.29977087224822996</v>
      </c>
      <c r="I7225">
        <v>0.72861261979146519</v>
      </c>
      <c r="J7225">
        <f>_xlfn.BINOM.INV(BinomTrials,_xlfn.GAMMA.INV(Table3[[#This Row],[RV gamma]],GammaShape1,GammaRate1)/BinomTrials,Table3[[#This Row],[RV binom]])</f>
        <v>0</v>
      </c>
      <c r="K7225" s="1">
        <f>Table3[[#This Row],[Risk 1 Simulated occurences]]*_xlfn.LOGNORM.INV(Table3[[#This Row],[RV lognorm]],(LN(ImpLow1)+LN(ImpUp1))/2,(LN(ImpUp1)-LN(ImpLow1))/3.29)</f>
        <v>0</v>
      </c>
      <c r="L7225">
        <f>_xlfn.BINOM.INV(BinomTrials,_xlfn.GAMMA.INV(Table3[[#This Row],[RV gamma]],GammaShape2,GammaRate2)/BinomTrials,Table3[[#This Row],[RV binom]])</f>
        <v>0</v>
      </c>
      <c r="M7225" s="1">
        <f>Table3[[#This Row],[Risk 2 simulated occurences]]*_xlfn.LOGNORM.INV(Table3[[#This Row],[RV lognorm]],(LN(ImpLow2)+LN(ImpUp2))/2,(LN(ImpUp2)-LN(ImpLow2))/3.29)</f>
        <v>0</v>
      </c>
    </row>
    <row r="7226" spans="7:13">
      <c r="G7226">
        <v>0.70579891684735141</v>
      </c>
      <c r="H7226">
        <v>0.24904987600122108</v>
      </c>
      <c r="I7226">
        <v>0.79230083515509075</v>
      </c>
      <c r="J7226">
        <f>_xlfn.BINOM.INV(BinomTrials,_xlfn.GAMMA.INV(Table3[[#This Row],[RV gamma]],GammaShape1,GammaRate1)/BinomTrials,Table3[[#This Row],[RV binom]])</f>
        <v>0</v>
      </c>
      <c r="K7226" s="1">
        <f>Table3[[#This Row],[Risk 1 Simulated occurences]]*_xlfn.LOGNORM.INV(Table3[[#This Row],[RV lognorm]],(LN(ImpLow1)+LN(ImpUp1))/2,(LN(ImpUp1)-LN(ImpLow1))/3.29)</f>
        <v>0</v>
      </c>
      <c r="L7226">
        <f>_xlfn.BINOM.INV(BinomTrials,_xlfn.GAMMA.INV(Table3[[#This Row],[RV gamma]],GammaShape2,GammaRate2)/BinomTrials,Table3[[#This Row],[RV binom]])</f>
        <v>0</v>
      </c>
      <c r="M7226" s="1">
        <f>Table3[[#This Row],[Risk 2 simulated occurences]]*_xlfn.LOGNORM.INV(Table3[[#This Row],[RV lognorm]],(LN(ImpLow2)+LN(ImpUp2))/2,(LN(ImpUp2)-LN(ImpLow2))/3.29)</f>
        <v>0</v>
      </c>
    </row>
    <row r="7227" spans="7:13">
      <c r="G7227">
        <v>0.36239545343555296</v>
      </c>
      <c r="H7227">
        <v>0.78126595252252462</v>
      </c>
      <c r="I7227">
        <v>0.20013645160949622</v>
      </c>
      <c r="J7227">
        <f>_xlfn.BINOM.INV(BinomTrials,_xlfn.GAMMA.INV(Table3[[#This Row],[RV gamma]],GammaShape1,GammaRate1)/BinomTrials,Table3[[#This Row],[RV binom]])</f>
        <v>1</v>
      </c>
      <c r="K7227" s="1">
        <f>Table3[[#This Row],[Risk 1 Simulated occurences]]*_xlfn.LOGNORM.INV(Table3[[#This Row],[RV lognorm]],(LN(ImpLow1)+LN(ImpUp1))/2,(LN(ImpUp1)-LN(ImpLow1))/3.29)</f>
        <v>17552.387107385017</v>
      </c>
      <c r="L7227">
        <f>_xlfn.BINOM.INV(BinomTrials,_xlfn.GAMMA.INV(Table3[[#This Row],[RV gamma]],GammaShape2,GammaRate2)/BinomTrials,Table3[[#This Row],[RV binom]])</f>
        <v>0</v>
      </c>
      <c r="M7227" s="1">
        <f>Table3[[#This Row],[Risk 2 simulated occurences]]*_xlfn.LOGNORM.INV(Table3[[#This Row],[RV lognorm]],(LN(ImpLow2)+LN(ImpUp2))/2,(LN(ImpUp2)-LN(ImpLow2))/3.29)</f>
        <v>0</v>
      </c>
    </row>
    <row r="7228" spans="7:13">
      <c r="G7228">
        <v>0.78038589133899006</v>
      </c>
      <c r="H7228">
        <v>0.7368640460711271</v>
      </c>
      <c r="I7228">
        <v>0.69334220080326414</v>
      </c>
      <c r="J7228">
        <f>_xlfn.BINOM.INV(BinomTrials,_xlfn.GAMMA.INV(Table3[[#This Row],[RV gamma]],GammaShape1,GammaRate1)/BinomTrials,Table3[[#This Row],[RV binom]])</f>
        <v>1</v>
      </c>
      <c r="K7228" s="1">
        <f>Table3[[#This Row],[Risk 1 Simulated occurences]]*_xlfn.LOGNORM.INV(Table3[[#This Row],[RV lognorm]],(LN(ImpLow1)+LN(ImpUp1))/2,(LN(ImpUp1)-LN(ImpLow1))/3.29)</f>
        <v>45040.241678177597</v>
      </c>
      <c r="L7228">
        <f>_xlfn.BINOM.INV(BinomTrials,_xlfn.GAMMA.INV(Table3[[#This Row],[RV gamma]],GammaShape2,GammaRate2)/BinomTrials,Table3[[#This Row],[RV binom]])</f>
        <v>0</v>
      </c>
      <c r="M7228" s="1">
        <f>Table3[[#This Row],[Risk 2 simulated occurences]]*_xlfn.LOGNORM.INV(Table3[[#This Row],[RV lognorm]],(LN(ImpLow2)+LN(ImpUp2))/2,(LN(ImpUp2)-LN(ImpLow2))/3.29)</f>
        <v>0</v>
      </c>
    </row>
    <row r="7229" spans="7:13">
      <c r="G7229">
        <v>0.94567573440525488</v>
      </c>
      <c r="H7229">
        <v>0.47402231743280882</v>
      </c>
      <c r="I7229">
        <v>2.3689004603628539E-3</v>
      </c>
      <c r="J7229">
        <f>_xlfn.BINOM.INV(BinomTrials,_xlfn.GAMMA.INV(Table3[[#This Row],[RV gamma]],GammaShape1,GammaRate1)/BinomTrials,Table3[[#This Row],[RV binom]])</f>
        <v>0</v>
      </c>
      <c r="K7229" s="1">
        <f>Table3[[#This Row],[Risk 1 Simulated occurences]]*_xlfn.LOGNORM.INV(Table3[[#This Row],[RV lognorm]],(LN(ImpLow1)+LN(ImpUp1))/2,(LN(ImpUp1)-LN(ImpLow1))/3.29)</f>
        <v>0</v>
      </c>
      <c r="L7229">
        <f>_xlfn.BINOM.INV(BinomTrials,_xlfn.GAMMA.INV(Table3[[#This Row],[RV gamma]],GammaShape2,GammaRate2)/BinomTrials,Table3[[#This Row],[RV binom]])</f>
        <v>0</v>
      </c>
      <c r="M7229" s="1">
        <f>Table3[[#This Row],[Risk 2 simulated occurences]]*_xlfn.LOGNORM.INV(Table3[[#This Row],[RV lognorm]],(LN(ImpLow2)+LN(ImpUp2))/2,(LN(ImpUp2)-LN(ImpLow2))/3.29)</f>
        <v>0</v>
      </c>
    </row>
    <row r="7230" spans="7:13">
      <c r="G7230">
        <v>0.97206814911778461</v>
      </c>
      <c r="H7230">
        <v>0.89308909321813335</v>
      </c>
      <c r="I7230">
        <v>0.81411003731848208</v>
      </c>
      <c r="J7230">
        <f>_xlfn.BINOM.INV(BinomTrials,_xlfn.GAMMA.INV(Table3[[#This Row],[RV gamma]],GammaShape1,GammaRate1)/BinomTrials,Table3[[#This Row],[RV binom]])</f>
        <v>2</v>
      </c>
      <c r="K7230" s="1">
        <f>Table3[[#This Row],[Risk 1 Simulated occurences]]*_xlfn.LOGNORM.INV(Table3[[#This Row],[RV lognorm]],(LN(ImpLow1)+LN(ImpUp1))/2,(LN(ImpUp1)-LN(ImpLow1))/3.29)</f>
        <v>118168.68809243251</v>
      </c>
      <c r="L7230">
        <f>_xlfn.BINOM.INV(BinomTrials,_xlfn.GAMMA.INV(Table3[[#This Row],[RV gamma]],GammaShape2,GammaRate2)/BinomTrials,Table3[[#This Row],[RV binom]])</f>
        <v>1</v>
      </c>
      <c r="M7230" s="1">
        <f>Table3[[#This Row],[Risk 2 simulated occurences]]*_xlfn.LOGNORM.INV(Table3[[#This Row],[RV lognorm]],(LN(ImpLow2)+LN(ImpUp2))/2,(LN(ImpUp2)-LN(ImpLow2))/3.29)</f>
        <v>5908434.4046216281</v>
      </c>
    </row>
    <row r="7231" spans="7:13">
      <c r="G7231">
        <v>0.54938222260651282</v>
      </c>
      <c r="H7231">
        <v>0.14838971716742483</v>
      </c>
      <c r="I7231">
        <v>0.74739721172833684</v>
      </c>
      <c r="J7231">
        <f>_xlfn.BINOM.INV(BinomTrials,_xlfn.GAMMA.INV(Table3[[#This Row],[RV gamma]],GammaShape1,GammaRate1)/BinomTrials,Table3[[#This Row],[RV binom]])</f>
        <v>0</v>
      </c>
      <c r="K7231" s="1">
        <f>Table3[[#This Row],[Risk 1 Simulated occurences]]*_xlfn.LOGNORM.INV(Table3[[#This Row],[RV lognorm]],(LN(ImpLow1)+LN(ImpUp1))/2,(LN(ImpUp1)-LN(ImpLow1))/3.29)</f>
        <v>0</v>
      </c>
      <c r="L7231">
        <f>_xlfn.BINOM.INV(BinomTrials,_xlfn.GAMMA.INV(Table3[[#This Row],[RV gamma]],GammaShape2,GammaRate2)/BinomTrials,Table3[[#This Row],[RV binom]])</f>
        <v>0</v>
      </c>
      <c r="M7231" s="1">
        <f>Table3[[#This Row],[Risk 2 simulated occurences]]*_xlfn.LOGNORM.INV(Table3[[#This Row],[RV lognorm]],(LN(ImpLow2)+LN(ImpUp2))/2,(LN(ImpUp2)-LN(ImpLow2))/3.29)</f>
        <v>0</v>
      </c>
    </row>
    <row r="7232" spans="7:13">
      <c r="G7232">
        <v>0.46701534766099201</v>
      </c>
      <c r="H7232">
        <v>0.98597643290924675</v>
      </c>
      <c r="I7232">
        <v>0.50493751815750143</v>
      </c>
      <c r="J7232">
        <f>_xlfn.BINOM.INV(BinomTrials,_xlfn.GAMMA.INV(Table3[[#This Row],[RV gamma]],GammaShape1,GammaRate1)/BinomTrials,Table3[[#This Row],[RV binom]])</f>
        <v>2</v>
      </c>
      <c r="K7232" s="1">
        <f>Table3[[#This Row],[Risk 1 Simulated occurences]]*_xlfn.LOGNORM.INV(Table3[[#This Row],[RV lognorm]],(LN(ImpLow1)+LN(ImpUp1))/2,(LN(ImpUp1)-LN(ImpLow1))/3.29)</f>
        <v>63795.780143573727</v>
      </c>
      <c r="L7232">
        <f>_xlfn.BINOM.INV(BinomTrials,_xlfn.GAMMA.INV(Table3[[#This Row],[RV gamma]],GammaShape2,GammaRate2)/BinomTrials,Table3[[#This Row],[RV binom]])</f>
        <v>1</v>
      </c>
      <c r="M7232" s="1">
        <f>Table3[[#This Row],[Risk 2 simulated occurences]]*_xlfn.LOGNORM.INV(Table3[[#This Row],[RV lognorm]],(LN(ImpLow2)+LN(ImpUp2))/2,(LN(ImpUp2)-LN(ImpLow2))/3.29)</f>
        <v>3189789.007178688</v>
      </c>
    </row>
    <row r="7233" spans="7:13">
      <c r="G7233">
        <v>0.12694813829238905</v>
      </c>
      <c r="H7233">
        <v>0.30590790570988691</v>
      </c>
      <c r="I7233">
        <v>0.48486767312738471</v>
      </c>
      <c r="J7233">
        <f>_xlfn.BINOM.INV(BinomTrials,_xlfn.GAMMA.INV(Table3[[#This Row],[RV gamma]],GammaShape1,GammaRate1)/BinomTrials,Table3[[#This Row],[RV binom]])</f>
        <v>0</v>
      </c>
      <c r="K7233" s="1">
        <f>Table3[[#This Row],[Risk 1 Simulated occurences]]*_xlfn.LOGNORM.INV(Table3[[#This Row],[RV lognorm]],(LN(ImpLow1)+LN(ImpUp1))/2,(LN(ImpUp1)-LN(ImpLow1))/3.29)</f>
        <v>0</v>
      </c>
      <c r="L7233">
        <f>_xlfn.BINOM.INV(BinomTrials,_xlfn.GAMMA.INV(Table3[[#This Row],[RV gamma]],GammaShape2,GammaRate2)/BinomTrials,Table3[[#This Row],[RV binom]])</f>
        <v>0</v>
      </c>
      <c r="M7233" s="1">
        <f>Table3[[#This Row],[Risk 2 simulated occurences]]*_xlfn.LOGNORM.INV(Table3[[#This Row],[RV lognorm]],(LN(ImpLow2)+LN(ImpUp2))/2,(LN(ImpUp2)-LN(ImpLow2))/3.29)</f>
        <v>0</v>
      </c>
    </row>
    <row r="7234" spans="7:13">
      <c r="G7234">
        <v>0.61736028018284606</v>
      </c>
      <c r="H7234">
        <v>0.39417126606878417</v>
      </c>
      <c r="I7234">
        <v>0.17098225195472233</v>
      </c>
      <c r="J7234">
        <f>_xlfn.BINOM.INV(BinomTrials,_xlfn.GAMMA.INV(Table3[[#This Row],[RV gamma]],GammaShape1,GammaRate1)/BinomTrials,Table3[[#This Row],[RV binom]])</f>
        <v>0</v>
      </c>
      <c r="K7234" s="1">
        <f>Table3[[#This Row],[Risk 1 Simulated occurences]]*_xlfn.LOGNORM.INV(Table3[[#This Row],[RV lognorm]],(LN(ImpLow1)+LN(ImpUp1))/2,(LN(ImpUp1)-LN(ImpLow1))/3.29)</f>
        <v>0</v>
      </c>
      <c r="L7234">
        <f>_xlfn.BINOM.INV(BinomTrials,_xlfn.GAMMA.INV(Table3[[#This Row],[RV gamma]],GammaShape2,GammaRate2)/BinomTrials,Table3[[#This Row],[RV binom]])</f>
        <v>0</v>
      </c>
      <c r="M7234" s="1">
        <f>Table3[[#This Row],[Risk 2 simulated occurences]]*_xlfn.LOGNORM.INV(Table3[[#This Row],[RV lognorm]],(LN(ImpLow2)+LN(ImpUp2))/2,(LN(ImpUp2)-LN(ImpLow2))/3.29)</f>
        <v>0</v>
      </c>
    </row>
    <row r="7235" spans="7:13">
      <c r="G7235">
        <v>0.97422903309307485</v>
      </c>
      <c r="H7235">
        <v>0.83646881805568418</v>
      </c>
      <c r="I7235">
        <v>0.69870860301829341</v>
      </c>
      <c r="J7235">
        <f>_xlfn.BINOM.INV(BinomTrials,_xlfn.GAMMA.INV(Table3[[#This Row],[RV gamma]],GammaShape1,GammaRate1)/BinomTrials,Table3[[#This Row],[RV binom]])</f>
        <v>1</v>
      </c>
      <c r="K7235" s="1">
        <f>Table3[[#This Row],[Risk 1 Simulated occurences]]*_xlfn.LOGNORM.INV(Table3[[#This Row],[RV lognorm]],(LN(ImpLow1)+LN(ImpUp1))/2,(LN(ImpUp1)-LN(ImpLow1))/3.29)</f>
        <v>45526.515843200032</v>
      </c>
      <c r="L7235">
        <f>_xlfn.BINOM.INV(BinomTrials,_xlfn.GAMMA.INV(Table3[[#This Row],[RV gamma]],GammaShape2,GammaRate2)/BinomTrials,Table3[[#This Row],[RV binom]])</f>
        <v>1</v>
      </c>
      <c r="M7235" s="1">
        <f>Table3[[#This Row],[Risk 2 simulated occurences]]*_xlfn.LOGNORM.INV(Table3[[#This Row],[RV lognorm]],(LN(ImpLow2)+LN(ImpUp2))/2,(LN(ImpUp2)-LN(ImpLow2))/3.29)</f>
        <v>4552651.584320005</v>
      </c>
    </row>
    <row r="7236" spans="7:13">
      <c r="G7236">
        <v>0.86735919530846139</v>
      </c>
      <c r="H7236">
        <v>0.5314250618831371</v>
      </c>
      <c r="I7236">
        <v>0.19549092845781285</v>
      </c>
      <c r="J7236">
        <f>_xlfn.BINOM.INV(BinomTrials,_xlfn.GAMMA.INV(Table3[[#This Row],[RV gamma]],GammaShape1,GammaRate1)/BinomTrials,Table3[[#This Row],[RV binom]])</f>
        <v>0</v>
      </c>
      <c r="K7236" s="1">
        <f>Table3[[#This Row],[Risk 1 Simulated occurences]]*_xlfn.LOGNORM.INV(Table3[[#This Row],[RV lognorm]],(LN(ImpLow1)+LN(ImpUp1))/2,(LN(ImpUp1)-LN(ImpLow1))/3.29)</f>
        <v>0</v>
      </c>
      <c r="L7236">
        <f>_xlfn.BINOM.INV(BinomTrials,_xlfn.GAMMA.INV(Table3[[#This Row],[RV gamma]],GammaShape2,GammaRate2)/BinomTrials,Table3[[#This Row],[RV binom]])</f>
        <v>0</v>
      </c>
      <c r="M7236" s="1">
        <f>Table3[[#This Row],[Risk 2 simulated occurences]]*_xlfn.LOGNORM.INV(Table3[[#This Row],[RV lognorm]],(LN(ImpLow2)+LN(ImpUp2))/2,(LN(ImpUp2)-LN(ImpLow2))/3.29)</f>
        <v>0</v>
      </c>
    </row>
    <row r="7237" spans="7:13">
      <c r="G7237">
        <v>0.70599554931092801</v>
      </c>
      <c r="H7237">
        <v>0.66101506988565206</v>
      </c>
      <c r="I7237">
        <v>0.61603459046037612</v>
      </c>
      <c r="J7237">
        <f>_xlfn.BINOM.INV(BinomTrials,_xlfn.GAMMA.INV(Table3[[#This Row],[RV gamma]],GammaShape1,GammaRate1)/BinomTrials,Table3[[#This Row],[RV binom]])</f>
        <v>1</v>
      </c>
      <c r="K7237" s="1">
        <f>Table3[[#This Row],[Risk 1 Simulated occurences]]*_xlfn.LOGNORM.INV(Table3[[#This Row],[RV lognorm]],(LN(ImpLow1)+LN(ImpUp1))/2,(LN(ImpUp1)-LN(ImpLow1))/3.29)</f>
        <v>38876.820992846959</v>
      </c>
      <c r="L7237">
        <f>_xlfn.BINOM.INV(BinomTrials,_xlfn.GAMMA.INV(Table3[[#This Row],[RV gamma]],GammaShape2,GammaRate2)/BinomTrials,Table3[[#This Row],[RV binom]])</f>
        <v>0</v>
      </c>
      <c r="M7237" s="1">
        <f>Table3[[#This Row],[Risk 2 simulated occurences]]*_xlfn.LOGNORM.INV(Table3[[#This Row],[RV lognorm]],(LN(ImpLow2)+LN(ImpUp2))/2,(LN(ImpUp2)-LN(ImpLow2))/3.29)</f>
        <v>0</v>
      </c>
    </row>
    <row r="7238" spans="7:13">
      <c r="G7238">
        <v>0.66719726876690855</v>
      </c>
      <c r="H7238">
        <v>0.68027956815449497</v>
      </c>
      <c r="I7238">
        <v>0.6933618675420814</v>
      </c>
      <c r="J7238">
        <f>_xlfn.BINOM.INV(BinomTrials,_xlfn.GAMMA.INV(Table3[[#This Row],[RV gamma]],GammaShape1,GammaRate1)/BinomTrials,Table3[[#This Row],[RV binom]])</f>
        <v>1</v>
      </c>
      <c r="K7238" s="1">
        <f>Table3[[#This Row],[Risk 1 Simulated occurences]]*_xlfn.LOGNORM.INV(Table3[[#This Row],[RV lognorm]],(LN(ImpLow1)+LN(ImpUp1))/2,(LN(ImpUp1)-LN(ImpLow1))/3.29)</f>
        <v>45042.007355776768</v>
      </c>
      <c r="L7238">
        <f>_xlfn.BINOM.INV(BinomTrials,_xlfn.GAMMA.INV(Table3[[#This Row],[RV gamma]],GammaShape2,GammaRate2)/BinomTrials,Table3[[#This Row],[RV binom]])</f>
        <v>0</v>
      </c>
      <c r="M7238" s="1">
        <f>Table3[[#This Row],[Risk 2 simulated occurences]]*_xlfn.LOGNORM.INV(Table3[[#This Row],[RV lognorm]],(LN(ImpLow2)+LN(ImpUp2))/2,(LN(ImpUp2)-LN(ImpLow2))/3.29)</f>
        <v>0</v>
      </c>
    </row>
    <row r="7239" spans="7:13">
      <c r="G7239">
        <v>0.58449616543226701</v>
      </c>
      <c r="H7239">
        <v>0.45870197259760553</v>
      </c>
      <c r="I7239">
        <v>0.33290777976294411</v>
      </c>
      <c r="J7239">
        <f>_xlfn.BINOM.INV(BinomTrials,_xlfn.GAMMA.INV(Table3[[#This Row],[RV gamma]],GammaShape1,GammaRate1)/BinomTrials,Table3[[#This Row],[RV binom]])</f>
        <v>0</v>
      </c>
      <c r="K7239" s="1">
        <f>Table3[[#This Row],[Risk 1 Simulated occurences]]*_xlfn.LOGNORM.INV(Table3[[#This Row],[RV lognorm]],(LN(ImpLow1)+LN(ImpUp1))/2,(LN(ImpUp1)-LN(ImpLow1))/3.29)</f>
        <v>0</v>
      </c>
      <c r="L7239">
        <f>_xlfn.BINOM.INV(BinomTrials,_xlfn.GAMMA.INV(Table3[[#This Row],[RV gamma]],GammaShape2,GammaRate2)/BinomTrials,Table3[[#This Row],[RV binom]])</f>
        <v>0</v>
      </c>
      <c r="M7239" s="1">
        <f>Table3[[#This Row],[Risk 2 simulated occurences]]*_xlfn.LOGNORM.INV(Table3[[#This Row],[RV lognorm]],(LN(ImpLow2)+LN(ImpUp2))/2,(LN(ImpUp2)-LN(ImpLow2))/3.29)</f>
        <v>0</v>
      </c>
    </row>
    <row r="7240" spans="7:13">
      <c r="G7240">
        <v>0.62705242011093176</v>
      </c>
      <c r="H7240">
        <v>0.4040534479562442</v>
      </c>
      <c r="I7240">
        <v>0.18105447580155659</v>
      </c>
      <c r="J7240">
        <f>_xlfn.BINOM.INV(BinomTrials,_xlfn.GAMMA.INV(Table3[[#This Row],[RV gamma]],GammaShape1,GammaRate1)/BinomTrials,Table3[[#This Row],[RV binom]])</f>
        <v>0</v>
      </c>
      <c r="K7240" s="1">
        <f>Table3[[#This Row],[Risk 1 Simulated occurences]]*_xlfn.LOGNORM.INV(Table3[[#This Row],[RV lognorm]],(LN(ImpLow1)+LN(ImpUp1))/2,(LN(ImpUp1)-LN(ImpLow1))/3.29)</f>
        <v>0</v>
      </c>
      <c r="L7240">
        <f>_xlfn.BINOM.INV(BinomTrials,_xlfn.GAMMA.INV(Table3[[#This Row],[RV gamma]],GammaShape2,GammaRate2)/BinomTrials,Table3[[#This Row],[RV binom]])</f>
        <v>0</v>
      </c>
      <c r="M7240" s="1">
        <f>Table3[[#This Row],[Risk 2 simulated occurences]]*_xlfn.LOGNORM.INV(Table3[[#This Row],[RV lognorm]],(LN(ImpLow2)+LN(ImpUp2))/2,(LN(ImpUp2)-LN(ImpLow2))/3.29)</f>
        <v>0</v>
      </c>
    </row>
    <row r="7241" spans="7:13">
      <c r="G7241">
        <v>0.87002480443102537</v>
      </c>
      <c r="H7241">
        <v>0.92629980059633954</v>
      </c>
      <c r="I7241">
        <v>0.98257479676165371</v>
      </c>
      <c r="J7241">
        <f>_xlfn.BINOM.INV(BinomTrials,_xlfn.GAMMA.INV(Table3[[#This Row],[RV gamma]],GammaShape1,GammaRate1)/BinomTrials,Table3[[#This Row],[RV binom]])</f>
        <v>2</v>
      </c>
      <c r="K7241" s="1">
        <f>Table3[[#This Row],[Risk 1 Simulated occurences]]*_xlfn.LOGNORM.INV(Table3[[#This Row],[RV lognorm]],(LN(ImpLow1)+LN(ImpUp1))/2,(LN(ImpUp1)-LN(ImpLow1))/3.29)</f>
        <v>276946.2163258653</v>
      </c>
      <c r="L7241">
        <f>_xlfn.BINOM.INV(BinomTrials,_xlfn.GAMMA.INV(Table3[[#This Row],[RV gamma]],GammaShape2,GammaRate2)/BinomTrials,Table3[[#This Row],[RV binom]])</f>
        <v>1</v>
      </c>
      <c r="M7241" s="1">
        <f>Table3[[#This Row],[Risk 2 simulated occurences]]*_xlfn.LOGNORM.INV(Table3[[#This Row],[RV lognorm]],(LN(ImpLow2)+LN(ImpUp2))/2,(LN(ImpUp2)-LN(ImpLow2))/3.29)</f>
        <v>13847310.816293273</v>
      </c>
    </row>
    <row r="7242" spans="7:13">
      <c r="G7242">
        <v>0.50688807224244259</v>
      </c>
      <c r="H7242">
        <v>0.32074862267856885</v>
      </c>
      <c r="I7242">
        <v>0.1346091731146952</v>
      </c>
      <c r="J7242">
        <f>_xlfn.BINOM.INV(BinomTrials,_xlfn.GAMMA.INV(Table3[[#This Row],[RV gamma]],GammaShape1,GammaRate1)/BinomTrials,Table3[[#This Row],[RV binom]])</f>
        <v>0</v>
      </c>
      <c r="K7242" s="1">
        <f>Table3[[#This Row],[Risk 1 Simulated occurences]]*_xlfn.LOGNORM.INV(Table3[[#This Row],[RV lognorm]],(LN(ImpLow1)+LN(ImpUp1))/2,(LN(ImpUp1)-LN(ImpLow1))/3.29)</f>
        <v>0</v>
      </c>
      <c r="L7242">
        <f>_xlfn.BINOM.INV(BinomTrials,_xlfn.GAMMA.INV(Table3[[#This Row],[RV gamma]],GammaShape2,GammaRate2)/BinomTrials,Table3[[#This Row],[RV binom]])</f>
        <v>0</v>
      </c>
      <c r="M7242" s="1">
        <f>Table3[[#This Row],[Risk 2 simulated occurences]]*_xlfn.LOGNORM.INV(Table3[[#This Row],[RV lognorm]],(LN(ImpLow2)+LN(ImpUp2))/2,(LN(ImpUp2)-LN(ImpLow2))/3.29)</f>
        <v>0</v>
      </c>
    </row>
    <row r="7243" spans="7:13">
      <c r="G7243">
        <v>0.26783017873197335</v>
      </c>
      <c r="H7243">
        <v>0.8221013587071101</v>
      </c>
      <c r="I7243">
        <v>0.37637253868224685</v>
      </c>
      <c r="J7243">
        <f>_xlfn.BINOM.INV(BinomTrials,_xlfn.GAMMA.INV(Table3[[#This Row],[RV gamma]],GammaShape1,GammaRate1)/BinomTrials,Table3[[#This Row],[RV binom]])</f>
        <v>1</v>
      </c>
      <c r="K7243" s="1">
        <f>Table3[[#This Row],[Risk 1 Simulated occurences]]*_xlfn.LOGNORM.INV(Table3[[#This Row],[RV lognorm]],(LN(ImpLow1)+LN(ImpUp1))/2,(LN(ImpUp1)-LN(ImpLow1))/3.29)</f>
        <v>25365.806967623445</v>
      </c>
      <c r="L7243">
        <f>_xlfn.BINOM.INV(BinomTrials,_xlfn.GAMMA.INV(Table3[[#This Row],[RV gamma]],GammaShape2,GammaRate2)/BinomTrials,Table3[[#This Row],[RV binom]])</f>
        <v>0</v>
      </c>
      <c r="M7243" s="1">
        <f>Table3[[#This Row],[Risk 2 simulated occurences]]*_xlfn.LOGNORM.INV(Table3[[#This Row],[RV lognorm]],(LN(ImpLow2)+LN(ImpUp2))/2,(LN(ImpUp2)-LN(ImpLow2))/3.29)</f>
        <v>0</v>
      </c>
    </row>
    <row r="7244" spans="7:13">
      <c r="G7244">
        <v>0.42181394827636609</v>
      </c>
      <c r="H7244">
        <v>5.7535790399432088E-2</v>
      </c>
      <c r="I7244">
        <v>0.69325763252249806</v>
      </c>
      <c r="J7244">
        <f>_xlfn.BINOM.INV(BinomTrials,_xlfn.GAMMA.INV(Table3[[#This Row],[RV gamma]],GammaShape1,GammaRate1)/BinomTrials,Table3[[#This Row],[RV binom]])</f>
        <v>0</v>
      </c>
      <c r="K7244" s="1">
        <f>Table3[[#This Row],[Risk 1 Simulated occurences]]*_xlfn.LOGNORM.INV(Table3[[#This Row],[RV lognorm]],(LN(ImpLow1)+LN(ImpUp1))/2,(LN(ImpUp1)-LN(ImpLow1))/3.29)</f>
        <v>0</v>
      </c>
      <c r="L7244">
        <f>_xlfn.BINOM.INV(BinomTrials,_xlfn.GAMMA.INV(Table3[[#This Row],[RV gamma]],GammaShape2,GammaRate2)/BinomTrials,Table3[[#This Row],[RV binom]])</f>
        <v>0</v>
      </c>
      <c r="M7244" s="1">
        <f>Table3[[#This Row],[Risk 2 simulated occurences]]*_xlfn.LOGNORM.INV(Table3[[#This Row],[RV lognorm]],(LN(ImpLow2)+LN(ImpUp2))/2,(LN(ImpUp2)-LN(ImpLow2))/3.29)</f>
        <v>0</v>
      </c>
    </row>
    <row r="7245" spans="7:13">
      <c r="G7245">
        <v>0.42702868088475832</v>
      </c>
      <c r="H7245">
        <v>4.029243255047707E-3</v>
      </c>
      <c r="I7245">
        <v>0.58102980562533713</v>
      </c>
      <c r="J7245">
        <f>_xlfn.BINOM.INV(BinomTrials,_xlfn.GAMMA.INV(Table3[[#This Row],[RV gamma]],GammaShape1,GammaRate1)/BinomTrials,Table3[[#This Row],[RV binom]])</f>
        <v>0</v>
      </c>
      <c r="K7245" s="1">
        <f>Table3[[#This Row],[Risk 1 Simulated occurences]]*_xlfn.LOGNORM.INV(Table3[[#This Row],[RV lognorm]],(LN(ImpLow1)+LN(ImpUp1))/2,(LN(ImpUp1)-LN(ImpLow1))/3.29)</f>
        <v>0</v>
      </c>
      <c r="L7245">
        <f>_xlfn.BINOM.INV(BinomTrials,_xlfn.GAMMA.INV(Table3[[#This Row],[RV gamma]],GammaShape2,GammaRate2)/BinomTrials,Table3[[#This Row],[RV binom]])</f>
        <v>0</v>
      </c>
      <c r="M7245" s="1">
        <f>Table3[[#This Row],[Risk 2 simulated occurences]]*_xlfn.LOGNORM.INV(Table3[[#This Row],[RV lognorm]],(LN(ImpLow2)+LN(ImpUp2))/2,(LN(ImpUp2)-LN(ImpLow2))/3.29)</f>
        <v>0</v>
      </c>
    </row>
    <row r="7246" spans="7:13">
      <c r="G7246">
        <v>7.1039630133211434E-2</v>
      </c>
      <c r="H7246">
        <v>0.71949138758680387</v>
      </c>
      <c r="I7246">
        <v>0.36794314504039621</v>
      </c>
      <c r="J7246">
        <f>_xlfn.BINOM.INV(BinomTrials,_xlfn.GAMMA.INV(Table3[[#This Row],[RV gamma]],GammaShape1,GammaRate1)/BinomTrials,Table3[[#This Row],[RV binom]])</f>
        <v>1</v>
      </c>
      <c r="K7246" s="1">
        <f>Table3[[#This Row],[Risk 1 Simulated occurences]]*_xlfn.LOGNORM.INV(Table3[[#This Row],[RV lognorm]],(LN(ImpLow1)+LN(ImpUp1))/2,(LN(ImpUp1)-LN(ImpLow1))/3.29)</f>
        <v>24973.269350130526</v>
      </c>
      <c r="L7246">
        <f>_xlfn.BINOM.INV(BinomTrials,_xlfn.GAMMA.INV(Table3[[#This Row],[RV gamma]],GammaShape2,GammaRate2)/BinomTrials,Table3[[#This Row],[RV binom]])</f>
        <v>0</v>
      </c>
      <c r="M7246" s="1">
        <f>Table3[[#This Row],[Risk 2 simulated occurences]]*_xlfn.LOGNORM.INV(Table3[[#This Row],[RV lognorm]],(LN(ImpLow2)+LN(ImpUp2))/2,(LN(ImpUp2)-LN(ImpLow2))/3.29)</f>
        <v>0</v>
      </c>
    </row>
    <row r="7247" spans="7:13">
      <c r="G7247">
        <v>0.96306364888467999</v>
      </c>
      <c r="H7247">
        <v>0.49175117141183056</v>
      </c>
      <c r="I7247">
        <v>2.0438693938981133E-2</v>
      </c>
      <c r="J7247">
        <f>_xlfn.BINOM.INV(BinomTrials,_xlfn.GAMMA.INV(Table3[[#This Row],[RV gamma]],GammaShape1,GammaRate1)/BinomTrials,Table3[[#This Row],[RV binom]])</f>
        <v>0</v>
      </c>
      <c r="K7247" s="1">
        <f>Table3[[#This Row],[Risk 1 Simulated occurences]]*_xlfn.LOGNORM.INV(Table3[[#This Row],[RV lognorm]],(LN(ImpLow1)+LN(ImpUp1))/2,(LN(ImpUp1)-LN(ImpLow1))/3.29)</f>
        <v>0</v>
      </c>
      <c r="L7247">
        <f>_xlfn.BINOM.INV(BinomTrials,_xlfn.GAMMA.INV(Table3[[#This Row],[RV gamma]],GammaShape2,GammaRate2)/BinomTrials,Table3[[#This Row],[RV binom]])</f>
        <v>0</v>
      </c>
      <c r="M7247" s="1">
        <f>Table3[[#This Row],[Risk 2 simulated occurences]]*_xlfn.LOGNORM.INV(Table3[[#This Row],[RV lognorm]],(LN(ImpLow2)+LN(ImpUp2))/2,(LN(ImpUp2)-LN(ImpLow2))/3.29)</f>
        <v>0</v>
      </c>
    </row>
    <row r="7248" spans="7:13">
      <c r="G7248">
        <v>0.21074680481606481</v>
      </c>
      <c r="H7248">
        <v>0.86193791863598768</v>
      </c>
      <c r="I7248">
        <v>0.51312903245591046</v>
      </c>
      <c r="J7248">
        <f>_xlfn.BINOM.INV(BinomTrials,_xlfn.GAMMA.INV(Table3[[#This Row],[RV gamma]],GammaShape1,GammaRate1)/BinomTrials,Table3[[#This Row],[RV binom]])</f>
        <v>1</v>
      </c>
      <c r="K7248" s="1">
        <f>Table3[[#This Row],[Risk 1 Simulated occurences]]*_xlfn.LOGNORM.INV(Table3[[#This Row],[RV lognorm]],(LN(ImpLow1)+LN(ImpUp1))/2,(LN(ImpUp1)-LN(ImpLow1))/3.29)</f>
        <v>32359.717787008241</v>
      </c>
      <c r="L7248">
        <f>_xlfn.BINOM.INV(BinomTrials,_xlfn.GAMMA.INV(Table3[[#This Row],[RV gamma]],GammaShape2,GammaRate2)/BinomTrials,Table3[[#This Row],[RV binom]])</f>
        <v>1</v>
      </c>
      <c r="M7248" s="1">
        <f>Table3[[#This Row],[Risk 2 simulated occurences]]*_xlfn.LOGNORM.INV(Table3[[#This Row],[RV lognorm]],(LN(ImpLow2)+LN(ImpUp2))/2,(LN(ImpUp2)-LN(ImpLow2))/3.29)</f>
        <v>3235971.7787008253</v>
      </c>
    </row>
    <row r="7249" spans="7:13">
      <c r="G7249">
        <v>2.1548543601086618E-2</v>
      </c>
      <c r="H7249">
        <v>0.59059851504424521</v>
      </c>
      <c r="I7249">
        <v>0.15964848648740373</v>
      </c>
      <c r="J7249">
        <f>_xlfn.BINOM.INV(BinomTrials,_xlfn.GAMMA.INV(Table3[[#This Row],[RV gamma]],GammaShape1,GammaRate1)/BinomTrials,Table3[[#This Row],[RV binom]])</f>
        <v>0</v>
      </c>
      <c r="K7249" s="1">
        <f>Table3[[#This Row],[Risk 1 Simulated occurences]]*_xlfn.LOGNORM.INV(Table3[[#This Row],[RV lognorm]],(LN(ImpLow1)+LN(ImpUp1))/2,(LN(ImpUp1)-LN(ImpLow1))/3.29)</f>
        <v>0</v>
      </c>
      <c r="L7249">
        <f>_xlfn.BINOM.INV(BinomTrials,_xlfn.GAMMA.INV(Table3[[#This Row],[RV gamma]],GammaShape2,GammaRate2)/BinomTrials,Table3[[#This Row],[RV binom]])</f>
        <v>0</v>
      </c>
      <c r="M7249" s="1">
        <f>Table3[[#This Row],[Risk 2 simulated occurences]]*_xlfn.LOGNORM.INV(Table3[[#This Row],[RV lognorm]],(LN(ImpLow2)+LN(ImpUp2))/2,(LN(ImpUp2)-LN(ImpLow2))/3.29)</f>
        <v>0</v>
      </c>
    </row>
    <row r="7250" spans="7:13">
      <c r="G7250">
        <v>0.16637230346276066</v>
      </c>
      <c r="H7250">
        <v>0.18924234862869715</v>
      </c>
      <c r="I7250">
        <v>0.21211239379463362</v>
      </c>
      <c r="J7250">
        <f>_xlfn.BINOM.INV(BinomTrials,_xlfn.GAMMA.INV(Table3[[#This Row],[RV gamma]],GammaShape1,GammaRate1)/BinomTrials,Table3[[#This Row],[RV binom]])</f>
        <v>0</v>
      </c>
      <c r="K7250" s="1">
        <f>Table3[[#This Row],[Risk 1 Simulated occurences]]*_xlfn.LOGNORM.INV(Table3[[#This Row],[RV lognorm]],(LN(ImpLow1)+LN(ImpUp1))/2,(LN(ImpUp1)-LN(ImpLow1))/3.29)</f>
        <v>0</v>
      </c>
      <c r="L7250">
        <f>_xlfn.BINOM.INV(BinomTrials,_xlfn.GAMMA.INV(Table3[[#This Row],[RV gamma]],GammaShape2,GammaRate2)/BinomTrials,Table3[[#This Row],[RV binom]])</f>
        <v>0</v>
      </c>
      <c r="M7250" s="1">
        <f>Table3[[#This Row],[Risk 2 simulated occurences]]*_xlfn.LOGNORM.INV(Table3[[#This Row],[RV lognorm]],(LN(ImpLow2)+LN(ImpUp2))/2,(LN(ImpUp2)-LN(ImpLow2))/3.29)</f>
        <v>0</v>
      </c>
    </row>
    <row r="7251" spans="7:13">
      <c r="G7251">
        <v>0.21930429861848444</v>
      </c>
      <c r="H7251">
        <v>0.59615340251296456</v>
      </c>
      <c r="I7251">
        <v>0.97300250640744457</v>
      </c>
      <c r="J7251">
        <f>_xlfn.BINOM.INV(BinomTrials,_xlfn.GAMMA.INV(Table3[[#This Row],[RV gamma]],GammaShape1,GammaRate1)/BinomTrials,Table3[[#This Row],[RV binom]])</f>
        <v>0</v>
      </c>
      <c r="K7251" s="1">
        <f>Table3[[#This Row],[Risk 1 Simulated occurences]]*_xlfn.LOGNORM.INV(Table3[[#This Row],[RV lognorm]],(LN(ImpLow1)+LN(ImpUp1))/2,(LN(ImpUp1)-LN(ImpLow1))/3.29)</f>
        <v>0</v>
      </c>
      <c r="L7251">
        <f>_xlfn.BINOM.INV(BinomTrials,_xlfn.GAMMA.INV(Table3[[#This Row],[RV gamma]],GammaShape2,GammaRate2)/BinomTrials,Table3[[#This Row],[RV binom]])</f>
        <v>0</v>
      </c>
      <c r="M7251" s="1">
        <f>Table3[[#This Row],[Risk 2 simulated occurences]]*_xlfn.LOGNORM.INV(Table3[[#This Row],[RV lognorm]],(LN(ImpLow2)+LN(ImpUp2))/2,(LN(ImpUp2)-LN(ImpLow2))/3.29)</f>
        <v>0</v>
      </c>
    </row>
    <row r="7252" spans="7:13">
      <c r="G7252">
        <v>0.8473468808677731</v>
      </c>
      <c r="H7252">
        <v>0.5502360353945922</v>
      </c>
      <c r="I7252">
        <v>0.25312518992141131</v>
      </c>
      <c r="J7252">
        <f>_xlfn.BINOM.INV(BinomTrials,_xlfn.GAMMA.INV(Table3[[#This Row],[RV gamma]],GammaShape1,GammaRate1)/BinomTrials,Table3[[#This Row],[RV binom]])</f>
        <v>1</v>
      </c>
      <c r="K7252" s="1">
        <f>Table3[[#This Row],[Risk 1 Simulated occurences]]*_xlfn.LOGNORM.INV(Table3[[#This Row],[RV lognorm]],(LN(ImpLow1)+LN(ImpUp1))/2,(LN(ImpUp1)-LN(ImpLow1))/3.29)</f>
        <v>19859.454730427089</v>
      </c>
      <c r="L7252">
        <f>_xlfn.BINOM.INV(BinomTrials,_xlfn.GAMMA.INV(Table3[[#This Row],[RV gamma]],GammaShape2,GammaRate2)/BinomTrials,Table3[[#This Row],[RV binom]])</f>
        <v>0</v>
      </c>
      <c r="M7252" s="1">
        <f>Table3[[#This Row],[Risk 2 simulated occurences]]*_xlfn.LOGNORM.INV(Table3[[#This Row],[RV lognorm]],(LN(ImpLow2)+LN(ImpUp2))/2,(LN(ImpUp2)-LN(ImpLow2))/3.29)</f>
        <v>0</v>
      </c>
    </row>
    <row r="7253" spans="7:13">
      <c r="G7253">
        <v>0.35902674466326218</v>
      </c>
      <c r="H7253">
        <v>0.81704687691156141</v>
      </c>
      <c r="I7253">
        <v>0.27506700915986065</v>
      </c>
      <c r="J7253">
        <f>_xlfn.BINOM.INV(BinomTrials,_xlfn.GAMMA.INV(Table3[[#This Row],[RV gamma]],GammaShape1,GammaRate1)/BinomTrials,Table3[[#This Row],[RV binom]])</f>
        <v>1</v>
      </c>
      <c r="K7253" s="1">
        <f>Table3[[#This Row],[Risk 1 Simulated occurences]]*_xlfn.LOGNORM.INV(Table3[[#This Row],[RV lognorm]],(LN(ImpLow1)+LN(ImpUp1))/2,(LN(ImpUp1)-LN(ImpLow1))/3.29)</f>
        <v>20814.741849077818</v>
      </c>
      <c r="L7253">
        <f>_xlfn.BINOM.INV(BinomTrials,_xlfn.GAMMA.INV(Table3[[#This Row],[RV gamma]],GammaShape2,GammaRate2)/BinomTrials,Table3[[#This Row],[RV binom]])</f>
        <v>0</v>
      </c>
      <c r="M7253" s="1">
        <f>Table3[[#This Row],[Risk 2 simulated occurences]]*_xlfn.LOGNORM.INV(Table3[[#This Row],[RV lognorm]],(LN(ImpLow2)+LN(ImpUp2))/2,(LN(ImpUp2)-LN(ImpLow2))/3.29)</f>
        <v>0</v>
      </c>
    </row>
    <row r="7254" spans="7:13">
      <c r="G7254">
        <v>0.16249755544704272</v>
      </c>
      <c r="H7254">
        <v>0.106860252612671</v>
      </c>
      <c r="I7254">
        <v>5.122294977829929E-2</v>
      </c>
      <c r="J7254">
        <f>_xlfn.BINOM.INV(BinomTrials,_xlfn.GAMMA.INV(Table3[[#This Row],[RV gamma]],GammaShape1,GammaRate1)/BinomTrials,Table3[[#This Row],[RV binom]])</f>
        <v>0</v>
      </c>
      <c r="K7254" s="1">
        <f>Table3[[#This Row],[Risk 1 Simulated occurences]]*_xlfn.LOGNORM.INV(Table3[[#This Row],[RV lognorm]],(LN(ImpLow1)+LN(ImpUp1))/2,(LN(ImpUp1)-LN(ImpLow1))/3.29)</f>
        <v>0</v>
      </c>
      <c r="L7254">
        <f>_xlfn.BINOM.INV(BinomTrials,_xlfn.GAMMA.INV(Table3[[#This Row],[RV gamma]],GammaShape2,GammaRate2)/BinomTrials,Table3[[#This Row],[RV binom]])</f>
        <v>0</v>
      </c>
      <c r="M7254" s="1">
        <f>Table3[[#This Row],[Risk 2 simulated occurences]]*_xlfn.LOGNORM.INV(Table3[[#This Row],[RV lognorm]],(LN(ImpLow2)+LN(ImpUp2))/2,(LN(ImpUp2)-LN(ImpLow2))/3.29)</f>
        <v>0</v>
      </c>
    </row>
    <row r="7255" spans="7:13">
      <c r="G7255">
        <v>9.6414398446872079E-2</v>
      </c>
      <c r="H7255">
        <v>2.6566116151663529E-4</v>
      </c>
      <c r="I7255">
        <v>0.90411692387616116</v>
      </c>
      <c r="J7255">
        <f>_xlfn.BINOM.INV(BinomTrials,_xlfn.GAMMA.INV(Table3[[#This Row],[RV gamma]],GammaShape1,GammaRate1)/BinomTrials,Table3[[#This Row],[RV binom]])</f>
        <v>0</v>
      </c>
      <c r="K7255" s="1">
        <f>Table3[[#This Row],[Risk 1 Simulated occurences]]*_xlfn.LOGNORM.INV(Table3[[#This Row],[RV lognorm]],(LN(ImpLow1)+LN(ImpUp1))/2,(LN(ImpUp1)-LN(ImpLow1))/3.29)</f>
        <v>0</v>
      </c>
      <c r="L7255">
        <f>_xlfn.BINOM.INV(BinomTrials,_xlfn.GAMMA.INV(Table3[[#This Row],[RV gamma]],GammaShape2,GammaRate2)/BinomTrials,Table3[[#This Row],[RV binom]])</f>
        <v>0</v>
      </c>
      <c r="M7255" s="1">
        <f>Table3[[#This Row],[Risk 2 simulated occurences]]*_xlfn.LOGNORM.INV(Table3[[#This Row],[RV lognorm]],(LN(ImpLow2)+LN(ImpUp2))/2,(LN(ImpUp2)-LN(ImpLow2))/3.29)</f>
        <v>0</v>
      </c>
    </row>
    <row r="7256" spans="7:13">
      <c r="G7256">
        <v>0.43679469657912601</v>
      </c>
      <c r="H7256">
        <v>0.46496714161008929</v>
      </c>
      <c r="I7256">
        <v>0.49313958664105256</v>
      </c>
      <c r="J7256">
        <f>_xlfn.BINOM.INV(BinomTrials,_xlfn.GAMMA.INV(Table3[[#This Row],[RV gamma]],GammaShape1,GammaRate1)/BinomTrials,Table3[[#This Row],[RV binom]])</f>
        <v>0</v>
      </c>
      <c r="K7256" s="1">
        <f>Table3[[#This Row],[Risk 1 Simulated occurences]]*_xlfn.LOGNORM.INV(Table3[[#This Row],[RV lognorm]],(LN(ImpLow1)+LN(ImpUp1))/2,(LN(ImpUp1)-LN(ImpLow1))/3.29)</f>
        <v>0</v>
      </c>
      <c r="L7256">
        <f>_xlfn.BINOM.INV(BinomTrials,_xlfn.GAMMA.INV(Table3[[#This Row],[RV gamma]],GammaShape2,GammaRate2)/BinomTrials,Table3[[#This Row],[RV binom]])</f>
        <v>0</v>
      </c>
      <c r="M7256" s="1">
        <f>Table3[[#This Row],[Risk 2 simulated occurences]]*_xlfn.LOGNORM.INV(Table3[[#This Row],[RV lognorm]],(LN(ImpLow2)+LN(ImpUp2))/2,(LN(ImpUp2)-LN(ImpLow2))/3.29)</f>
        <v>0</v>
      </c>
    </row>
    <row r="7257" spans="7:13">
      <c r="G7257">
        <v>0.20846540537125682</v>
      </c>
      <c r="H7257">
        <v>0.70274904077069322</v>
      </c>
      <c r="I7257">
        <v>0.19703267617012965</v>
      </c>
      <c r="J7257">
        <f>_xlfn.BINOM.INV(BinomTrials,_xlfn.GAMMA.INV(Table3[[#This Row],[RV gamma]],GammaShape1,GammaRate1)/BinomTrials,Table3[[#This Row],[RV binom]])</f>
        <v>1</v>
      </c>
      <c r="K7257" s="1">
        <f>Table3[[#This Row],[Risk 1 Simulated occurences]]*_xlfn.LOGNORM.INV(Table3[[#This Row],[RV lognorm]],(LN(ImpLow1)+LN(ImpUp1))/2,(LN(ImpUp1)-LN(ImpLow1))/3.29)</f>
        <v>17416.142525452749</v>
      </c>
      <c r="L7257">
        <f>_xlfn.BINOM.INV(BinomTrials,_xlfn.GAMMA.INV(Table3[[#This Row],[RV gamma]],GammaShape2,GammaRate2)/BinomTrials,Table3[[#This Row],[RV binom]])</f>
        <v>0</v>
      </c>
      <c r="M7257" s="1">
        <f>Table3[[#This Row],[Risk 2 simulated occurences]]*_xlfn.LOGNORM.INV(Table3[[#This Row],[RV lognorm]],(LN(ImpLow2)+LN(ImpUp2))/2,(LN(ImpUp2)-LN(ImpLow2))/3.29)</f>
        <v>0</v>
      </c>
    </row>
    <row r="7258" spans="7:13">
      <c r="G7258">
        <v>0.67806807471349284</v>
      </c>
      <c r="H7258">
        <v>0.10312823304120834</v>
      </c>
      <c r="I7258">
        <v>0.52818839136892393</v>
      </c>
      <c r="J7258">
        <f>_xlfn.BINOM.INV(BinomTrials,_xlfn.GAMMA.INV(Table3[[#This Row],[RV gamma]],GammaShape1,GammaRate1)/BinomTrials,Table3[[#This Row],[RV binom]])</f>
        <v>0</v>
      </c>
      <c r="K7258" s="1">
        <f>Table3[[#This Row],[Risk 1 Simulated occurences]]*_xlfn.LOGNORM.INV(Table3[[#This Row],[RV lognorm]],(LN(ImpLow1)+LN(ImpUp1))/2,(LN(ImpUp1)-LN(ImpLow1))/3.29)</f>
        <v>0</v>
      </c>
      <c r="L7258">
        <f>_xlfn.BINOM.INV(BinomTrials,_xlfn.GAMMA.INV(Table3[[#This Row],[RV gamma]],GammaShape2,GammaRate2)/BinomTrials,Table3[[#This Row],[RV binom]])</f>
        <v>0</v>
      </c>
      <c r="M7258" s="1">
        <f>Table3[[#This Row],[Risk 2 simulated occurences]]*_xlfn.LOGNORM.INV(Table3[[#This Row],[RV lognorm]],(LN(ImpLow2)+LN(ImpUp2))/2,(LN(ImpUp2)-LN(ImpLow2))/3.29)</f>
        <v>0</v>
      </c>
    </row>
    <row r="7259" spans="7:13">
      <c r="G7259">
        <v>0.29013170967350327</v>
      </c>
      <c r="H7259">
        <v>0.27621272358866999</v>
      </c>
      <c r="I7259">
        <v>0.26229373750383672</v>
      </c>
      <c r="J7259">
        <f>_xlfn.BINOM.INV(BinomTrials,_xlfn.GAMMA.INV(Table3[[#This Row],[RV gamma]],GammaShape1,GammaRate1)/BinomTrials,Table3[[#This Row],[RV binom]])</f>
        <v>0</v>
      </c>
      <c r="K7259" s="1">
        <f>Table3[[#This Row],[Risk 1 Simulated occurences]]*_xlfn.LOGNORM.INV(Table3[[#This Row],[RV lognorm]],(LN(ImpLow1)+LN(ImpUp1))/2,(LN(ImpUp1)-LN(ImpLow1))/3.29)</f>
        <v>0</v>
      </c>
      <c r="L7259">
        <f>_xlfn.BINOM.INV(BinomTrials,_xlfn.GAMMA.INV(Table3[[#This Row],[RV gamma]],GammaShape2,GammaRate2)/BinomTrials,Table3[[#This Row],[RV binom]])</f>
        <v>0</v>
      </c>
      <c r="M7259" s="1">
        <f>Table3[[#This Row],[Risk 2 simulated occurences]]*_xlfn.LOGNORM.INV(Table3[[#This Row],[RV lognorm]],(LN(ImpLow2)+LN(ImpUp2))/2,(LN(ImpUp2)-LN(ImpLow2))/3.29)</f>
        <v>0</v>
      </c>
    </row>
    <row r="7260" spans="7:13">
      <c r="G7260">
        <v>0.24364448256960347</v>
      </c>
      <c r="H7260">
        <v>0.30724535477685061</v>
      </c>
      <c r="I7260">
        <v>0.37084622698409775</v>
      </c>
      <c r="J7260">
        <f>_xlfn.BINOM.INV(BinomTrials,_xlfn.GAMMA.INV(Table3[[#This Row],[RV gamma]],GammaShape1,GammaRate1)/BinomTrials,Table3[[#This Row],[RV binom]])</f>
        <v>0</v>
      </c>
      <c r="K7260" s="1">
        <f>Table3[[#This Row],[Risk 1 Simulated occurences]]*_xlfn.LOGNORM.INV(Table3[[#This Row],[RV lognorm]],(LN(ImpLow1)+LN(ImpUp1))/2,(LN(ImpUp1)-LN(ImpLow1))/3.29)</f>
        <v>0</v>
      </c>
      <c r="L7260">
        <f>_xlfn.BINOM.INV(BinomTrials,_xlfn.GAMMA.INV(Table3[[#This Row],[RV gamma]],GammaShape2,GammaRate2)/BinomTrials,Table3[[#This Row],[RV binom]])</f>
        <v>0</v>
      </c>
      <c r="M7260" s="1">
        <f>Table3[[#This Row],[Risk 2 simulated occurences]]*_xlfn.LOGNORM.INV(Table3[[#This Row],[RV lognorm]],(LN(ImpLow2)+LN(ImpUp2))/2,(LN(ImpUp2)-LN(ImpLow2))/3.29)</f>
        <v>0</v>
      </c>
    </row>
    <row r="7261" spans="7:13">
      <c r="G7261">
        <v>0.93281854732559</v>
      </c>
      <c r="H7261">
        <v>0.87267773452805253</v>
      </c>
      <c r="I7261">
        <v>0.81253692173051506</v>
      </c>
      <c r="J7261">
        <f>_xlfn.BINOM.INV(BinomTrials,_xlfn.GAMMA.INV(Table3[[#This Row],[RV gamma]],GammaShape1,GammaRate1)/BinomTrials,Table3[[#This Row],[RV binom]])</f>
        <v>2</v>
      </c>
      <c r="K7261" s="1">
        <f>Table3[[#This Row],[Risk 1 Simulated occurences]]*_xlfn.LOGNORM.INV(Table3[[#This Row],[RV lognorm]],(LN(ImpLow1)+LN(ImpUp1))/2,(LN(ImpUp1)-LN(ImpLow1))/3.29)</f>
        <v>117684.99753856081</v>
      </c>
      <c r="L7261">
        <f>_xlfn.BINOM.INV(BinomTrials,_xlfn.GAMMA.INV(Table3[[#This Row],[RV gamma]],GammaShape2,GammaRate2)/BinomTrials,Table3[[#This Row],[RV binom]])</f>
        <v>1</v>
      </c>
      <c r="M7261" s="1">
        <f>Table3[[#This Row],[Risk 2 simulated occurences]]*_xlfn.LOGNORM.INV(Table3[[#This Row],[RV lognorm]],(LN(ImpLow2)+LN(ImpUp2))/2,(LN(ImpUp2)-LN(ImpLow2))/3.29)</f>
        <v>5884249.8769280538</v>
      </c>
    </row>
    <row r="7262" spans="7:13">
      <c r="G7262">
        <v>0.88132490119027207</v>
      </c>
      <c r="H7262">
        <v>9.468421297831657E-2</v>
      </c>
      <c r="I7262">
        <v>0.3080435247663611</v>
      </c>
      <c r="J7262">
        <f>_xlfn.BINOM.INV(BinomTrials,_xlfn.GAMMA.INV(Table3[[#This Row],[RV gamma]],GammaShape1,GammaRate1)/BinomTrials,Table3[[#This Row],[RV binom]])</f>
        <v>0</v>
      </c>
      <c r="K7262" s="1">
        <f>Table3[[#This Row],[Risk 1 Simulated occurences]]*_xlfn.LOGNORM.INV(Table3[[#This Row],[RV lognorm]],(LN(ImpLow1)+LN(ImpUp1))/2,(LN(ImpUp1)-LN(ImpLow1))/3.29)</f>
        <v>0</v>
      </c>
      <c r="L7262">
        <f>_xlfn.BINOM.INV(BinomTrials,_xlfn.GAMMA.INV(Table3[[#This Row],[RV gamma]],GammaShape2,GammaRate2)/BinomTrials,Table3[[#This Row],[RV binom]])</f>
        <v>0</v>
      </c>
      <c r="M7262" s="1">
        <f>Table3[[#This Row],[Risk 2 simulated occurences]]*_xlfn.LOGNORM.INV(Table3[[#This Row],[RV lognorm]],(LN(ImpLow2)+LN(ImpUp2))/2,(LN(ImpUp2)-LN(ImpLow2))/3.29)</f>
        <v>0</v>
      </c>
    </row>
    <row r="7263" spans="7:13">
      <c r="G7263">
        <v>0.42761430490185243</v>
      </c>
      <c r="H7263">
        <v>0.35756752656659463</v>
      </c>
      <c r="I7263">
        <v>0.28752074823133683</v>
      </c>
      <c r="J7263">
        <f>_xlfn.BINOM.INV(BinomTrials,_xlfn.GAMMA.INV(Table3[[#This Row],[RV gamma]],GammaShape1,GammaRate1)/BinomTrials,Table3[[#This Row],[RV binom]])</f>
        <v>0</v>
      </c>
      <c r="K7263" s="1">
        <f>Table3[[#This Row],[Risk 1 Simulated occurences]]*_xlfn.LOGNORM.INV(Table3[[#This Row],[RV lognorm]],(LN(ImpLow1)+LN(ImpUp1))/2,(LN(ImpUp1)-LN(ImpLow1))/3.29)</f>
        <v>0</v>
      </c>
      <c r="L7263">
        <f>_xlfn.BINOM.INV(BinomTrials,_xlfn.GAMMA.INV(Table3[[#This Row],[RV gamma]],GammaShape2,GammaRate2)/BinomTrials,Table3[[#This Row],[RV binom]])</f>
        <v>0</v>
      </c>
      <c r="M7263" s="1">
        <f>Table3[[#This Row],[Risk 2 simulated occurences]]*_xlfn.LOGNORM.INV(Table3[[#This Row],[RV lognorm]],(LN(ImpLow2)+LN(ImpUp2))/2,(LN(ImpUp2)-LN(ImpLow2))/3.29)</f>
        <v>0</v>
      </c>
    </row>
    <row r="7264" spans="7:13">
      <c r="G7264">
        <v>0.91362248543352931</v>
      </c>
      <c r="H7264">
        <v>0.63741900475575541</v>
      </c>
      <c r="I7264">
        <v>0.36121552407798146</v>
      </c>
      <c r="J7264">
        <f>_xlfn.BINOM.INV(BinomTrials,_xlfn.GAMMA.INV(Table3[[#This Row],[RV gamma]],GammaShape1,GammaRate1)/BinomTrials,Table3[[#This Row],[RV binom]])</f>
        <v>1</v>
      </c>
      <c r="K7264" s="1">
        <f>Table3[[#This Row],[Risk 1 Simulated occurences]]*_xlfn.LOGNORM.INV(Table3[[#This Row],[RV lognorm]],(LN(ImpLow1)+LN(ImpUp1))/2,(LN(ImpUp1)-LN(ImpLow1))/3.29)</f>
        <v>24662.263715682395</v>
      </c>
      <c r="L7264">
        <f>_xlfn.BINOM.INV(BinomTrials,_xlfn.GAMMA.INV(Table3[[#This Row],[RV gamma]],GammaShape2,GammaRate2)/BinomTrials,Table3[[#This Row],[RV binom]])</f>
        <v>0</v>
      </c>
      <c r="M7264" s="1">
        <f>Table3[[#This Row],[Risk 2 simulated occurences]]*_xlfn.LOGNORM.INV(Table3[[#This Row],[RV lognorm]],(LN(ImpLow2)+LN(ImpUp2))/2,(LN(ImpUp2)-LN(ImpLow2))/3.29)</f>
        <v>0</v>
      </c>
    </row>
    <row r="7265" spans="7:13">
      <c r="G7265">
        <v>0.25311268132790582</v>
      </c>
      <c r="H7265">
        <v>0.10121292998139417</v>
      </c>
      <c r="I7265">
        <v>0.94931317863488252</v>
      </c>
      <c r="J7265">
        <f>_xlfn.BINOM.INV(BinomTrials,_xlfn.GAMMA.INV(Table3[[#This Row],[RV gamma]],GammaShape1,GammaRate1)/BinomTrials,Table3[[#This Row],[RV binom]])</f>
        <v>0</v>
      </c>
      <c r="K7265" s="1">
        <f>Table3[[#This Row],[Risk 1 Simulated occurences]]*_xlfn.LOGNORM.INV(Table3[[#This Row],[RV lognorm]],(LN(ImpLow1)+LN(ImpUp1))/2,(LN(ImpUp1)-LN(ImpLow1))/3.29)</f>
        <v>0</v>
      </c>
      <c r="L7265">
        <f>_xlfn.BINOM.INV(BinomTrials,_xlfn.GAMMA.INV(Table3[[#This Row],[RV gamma]],GammaShape2,GammaRate2)/BinomTrials,Table3[[#This Row],[RV binom]])</f>
        <v>0</v>
      </c>
      <c r="M7265" s="1">
        <f>Table3[[#This Row],[Risk 2 simulated occurences]]*_xlfn.LOGNORM.INV(Table3[[#This Row],[RV lognorm]],(LN(ImpLow2)+LN(ImpUp2))/2,(LN(ImpUp2)-LN(ImpLow2))/3.29)</f>
        <v>0</v>
      </c>
    </row>
    <row r="7266" spans="7:13">
      <c r="G7266">
        <v>6.4835078113169908E-2</v>
      </c>
      <c r="H7266">
        <v>8.5714197291859515E-2</v>
      </c>
      <c r="I7266">
        <v>0.10659331647054912</v>
      </c>
      <c r="J7266">
        <f>_xlfn.BINOM.INV(BinomTrials,_xlfn.GAMMA.INV(Table3[[#This Row],[RV gamma]],GammaShape1,GammaRate1)/BinomTrials,Table3[[#This Row],[RV binom]])</f>
        <v>0</v>
      </c>
      <c r="K7266" s="1">
        <f>Table3[[#This Row],[Risk 1 Simulated occurences]]*_xlfn.LOGNORM.INV(Table3[[#This Row],[RV lognorm]],(LN(ImpLow1)+LN(ImpUp1))/2,(LN(ImpUp1)-LN(ImpLow1))/3.29)</f>
        <v>0</v>
      </c>
      <c r="L7266">
        <f>_xlfn.BINOM.INV(BinomTrials,_xlfn.GAMMA.INV(Table3[[#This Row],[RV gamma]],GammaShape2,GammaRate2)/BinomTrials,Table3[[#This Row],[RV binom]])</f>
        <v>0</v>
      </c>
      <c r="M7266" s="1">
        <f>Table3[[#This Row],[Risk 2 simulated occurences]]*_xlfn.LOGNORM.INV(Table3[[#This Row],[RV lognorm]],(LN(ImpLow2)+LN(ImpUp2))/2,(LN(ImpUp2)-LN(ImpLow2))/3.29)</f>
        <v>0</v>
      </c>
    </row>
    <row r="7267" spans="7:13">
      <c r="G7267">
        <v>0.68315784804670043</v>
      </c>
      <c r="H7267">
        <v>0.59851388428291019</v>
      </c>
      <c r="I7267">
        <v>0.51386992051912006</v>
      </c>
      <c r="J7267">
        <f>_xlfn.BINOM.INV(BinomTrials,_xlfn.GAMMA.INV(Table3[[#This Row],[RV gamma]],GammaShape1,GammaRate1)/BinomTrials,Table3[[#This Row],[RV binom]])</f>
        <v>1</v>
      </c>
      <c r="K7267" s="1">
        <f>Table3[[#This Row],[Risk 1 Simulated occurences]]*_xlfn.LOGNORM.INV(Table3[[#This Row],[RV lognorm]],(LN(ImpLow1)+LN(ImpUp1))/2,(LN(ImpUp1)-LN(ImpLow1))/3.29)</f>
        <v>32401.829050790679</v>
      </c>
      <c r="L7267">
        <f>_xlfn.BINOM.INV(BinomTrials,_xlfn.GAMMA.INV(Table3[[#This Row],[RV gamma]],GammaShape2,GammaRate2)/BinomTrials,Table3[[#This Row],[RV binom]])</f>
        <v>0</v>
      </c>
      <c r="M7267" s="1">
        <f>Table3[[#This Row],[Risk 2 simulated occurences]]*_xlfn.LOGNORM.INV(Table3[[#This Row],[RV lognorm]],(LN(ImpLow2)+LN(ImpUp2))/2,(LN(ImpUp2)-LN(ImpLow2))/3.29)</f>
        <v>0</v>
      </c>
    </row>
    <row r="7268" spans="7:13">
      <c r="G7268">
        <v>0.83395212089361259</v>
      </c>
      <c r="H7268">
        <v>0.22285314287191868</v>
      </c>
      <c r="I7268">
        <v>0.61175416485022482</v>
      </c>
      <c r="J7268">
        <f>_xlfn.BINOM.INV(BinomTrials,_xlfn.GAMMA.INV(Table3[[#This Row],[RV gamma]],GammaShape1,GammaRate1)/BinomTrials,Table3[[#This Row],[RV binom]])</f>
        <v>0</v>
      </c>
      <c r="K7268" s="1">
        <f>Table3[[#This Row],[Risk 1 Simulated occurences]]*_xlfn.LOGNORM.INV(Table3[[#This Row],[RV lognorm]],(LN(ImpLow1)+LN(ImpUp1))/2,(LN(ImpUp1)-LN(ImpLow1))/3.29)</f>
        <v>0</v>
      </c>
      <c r="L7268">
        <f>_xlfn.BINOM.INV(BinomTrials,_xlfn.GAMMA.INV(Table3[[#This Row],[RV gamma]],GammaShape2,GammaRate2)/BinomTrials,Table3[[#This Row],[RV binom]])</f>
        <v>0</v>
      </c>
      <c r="M7268" s="1">
        <f>Table3[[#This Row],[Risk 2 simulated occurences]]*_xlfn.LOGNORM.INV(Table3[[#This Row],[RV lognorm]],(LN(ImpLow2)+LN(ImpUp2))/2,(LN(ImpUp2)-LN(ImpLow2))/3.29)</f>
        <v>0</v>
      </c>
    </row>
    <row r="7269" spans="7:13">
      <c r="G7269">
        <v>0.23329585894630098</v>
      </c>
      <c r="H7269">
        <v>0.49277224833740491</v>
      </c>
      <c r="I7269">
        <v>0.75224863772850881</v>
      </c>
      <c r="J7269">
        <f>_xlfn.BINOM.INV(BinomTrials,_xlfn.GAMMA.INV(Table3[[#This Row],[RV gamma]],GammaShape1,GammaRate1)/BinomTrials,Table3[[#This Row],[RV binom]])</f>
        <v>0</v>
      </c>
      <c r="K7269" s="1">
        <f>Table3[[#This Row],[Risk 1 Simulated occurences]]*_xlfn.LOGNORM.INV(Table3[[#This Row],[RV lognorm]],(LN(ImpLow1)+LN(ImpUp1))/2,(LN(ImpUp1)-LN(ImpLow1))/3.29)</f>
        <v>0</v>
      </c>
      <c r="L7269">
        <f>_xlfn.BINOM.INV(BinomTrials,_xlfn.GAMMA.INV(Table3[[#This Row],[RV gamma]],GammaShape2,GammaRate2)/BinomTrials,Table3[[#This Row],[RV binom]])</f>
        <v>0</v>
      </c>
      <c r="M7269" s="1">
        <f>Table3[[#This Row],[Risk 2 simulated occurences]]*_xlfn.LOGNORM.INV(Table3[[#This Row],[RV lognorm]],(LN(ImpLow2)+LN(ImpUp2))/2,(LN(ImpUp2)-LN(ImpLow2))/3.29)</f>
        <v>0</v>
      </c>
    </row>
    <row r="7270" spans="7:13">
      <c r="G7270">
        <v>3.5013104805263276E-3</v>
      </c>
      <c r="H7270">
        <v>2.3177806764458218E-2</v>
      </c>
      <c r="I7270">
        <v>4.2854303048390108E-2</v>
      </c>
      <c r="J7270">
        <f>_xlfn.BINOM.INV(BinomTrials,_xlfn.GAMMA.INV(Table3[[#This Row],[RV gamma]],GammaShape1,GammaRate1)/BinomTrials,Table3[[#This Row],[RV binom]])</f>
        <v>0</v>
      </c>
      <c r="K7270" s="1">
        <f>Table3[[#This Row],[Risk 1 Simulated occurences]]*_xlfn.LOGNORM.INV(Table3[[#This Row],[RV lognorm]],(LN(ImpLow1)+LN(ImpUp1))/2,(LN(ImpUp1)-LN(ImpLow1))/3.29)</f>
        <v>0</v>
      </c>
      <c r="L7270">
        <f>_xlfn.BINOM.INV(BinomTrials,_xlfn.GAMMA.INV(Table3[[#This Row],[RV gamma]],GammaShape2,GammaRate2)/BinomTrials,Table3[[#This Row],[RV binom]])</f>
        <v>0</v>
      </c>
      <c r="M7270" s="1">
        <f>Table3[[#This Row],[Risk 2 simulated occurences]]*_xlfn.LOGNORM.INV(Table3[[#This Row],[RV lognorm]],(LN(ImpLow2)+LN(ImpUp2))/2,(LN(ImpUp2)-LN(ImpLow2))/3.29)</f>
        <v>0</v>
      </c>
    </row>
    <row r="7271" spans="7:13">
      <c r="G7271">
        <v>0.84652524620598424</v>
      </c>
      <c r="H7271">
        <v>0.54939829024923881</v>
      </c>
      <c r="I7271">
        <v>0.25227133429249343</v>
      </c>
      <c r="J7271">
        <f>_xlfn.BINOM.INV(BinomTrials,_xlfn.GAMMA.INV(Table3[[#This Row],[RV gamma]],GammaShape1,GammaRate1)/BinomTrials,Table3[[#This Row],[RV binom]])</f>
        <v>0</v>
      </c>
      <c r="K7271" s="1">
        <f>Table3[[#This Row],[Risk 1 Simulated occurences]]*_xlfn.LOGNORM.INV(Table3[[#This Row],[RV lognorm]],(LN(ImpLow1)+LN(ImpUp1))/2,(LN(ImpUp1)-LN(ImpLow1))/3.29)</f>
        <v>0</v>
      </c>
      <c r="L7271">
        <f>_xlfn.BINOM.INV(BinomTrials,_xlfn.GAMMA.INV(Table3[[#This Row],[RV gamma]],GammaShape2,GammaRate2)/BinomTrials,Table3[[#This Row],[RV binom]])</f>
        <v>0</v>
      </c>
      <c r="M7271" s="1">
        <f>Table3[[#This Row],[Risk 2 simulated occurences]]*_xlfn.LOGNORM.INV(Table3[[#This Row],[RV lognorm]],(LN(ImpLow2)+LN(ImpUp2))/2,(LN(ImpUp2)-LN(ImpLow2))/3.29)</f>
        <v>0</v>
      </c>
    </row>
    <row r="7272" spans="7:13">
      <c r="G7272">
        <v>0.54981298397752132</v>
      </c>
      <c r="H7272">
        <v>0.73706421895747265</v>
      </c>
      <c r="I7272">
        <v>0.92431545393742409</v>
      </c>
      <c r="J7272">
        <f>_xlfn.BINOM.INV(BinomTrials,_xlfn.GAMMA.INV(Table3[[#This Row],[RV gamma]],GammaShape1,GammaRate1)/BinomTrials,Table3[[#This Row],[RV binom]])</f>
        <v>1</v>
      </c>
      <c r="K7272" s="1">
        <f>Table3[[#This Row],[Risk 1 Simulated occurences]]*_xlfn.LOGNORM.INV(Table3[[#This Row],[RV lognorm]],(LN(ImpLow1)+LN(ImpUp1))/2,(LN(ImpUp1)-LN(ImpLow1))/3.29)</f>
        <v>86314.303801812071</v>
      </c>
      <c r="L7272">
        <f>_xlfn.BINOM.INV(BinomTrials,_xlfn.GAMMA.INV(Table3[[#This Row],[RV gamma]],GammaShape2,GammaRate2)/BinomTrials,Table3[[#This Row],[RV binom]])</f>
        <v>0</v>
      </c>
      <c r="M7272" s="1">
        <f>Table3[[#This Row],[Risk 2 simulated occurences]]*_xlfn.LOGNORM.INV(Table3[[#This Row],[RV lognorm]],(LN(ImpLow2)+LN(ImpUp2))/2,(LN(ImpUp2)-LN(ImpLow2))/3.29)</f>
        <v>0</v>
      </c>
    </row>
    <row r="7273" spans="7:13">
      <c r="G7273">
        <v>0.70682171020043161</v>
      </c>
      <c r="H7273">
        <v>0.83832801824357739</v>
      </c>
      <c r="I7273">
        <v>0.96983432628672306</v>
      </c>
      <c r="J7273">
        <f>_xlfn.BINOM.INV(BinomTrials,_xlfn.GAMMA.INV(Table3[[#This Row],[RV gamma]],GammaShape1,GammaRate1)/BinomTrials,Table3[[#This Row],[RV binom]])</f>
        <v>1</v>
      </c>
      <c r="K7273" s="1">
        <f>Table3[[#This Row],[Risk 1 Simulated occurences]]*_xlfn.LOGNORM.INV(Table3[[#This Row],[RV lognorm]],(LN(ImpLow1)+LN(ImpUp1))/2,(LN(ImpUp1)-LN(ImpLow1))/3.29)</f>
        <v>117741.99619364885</v>
      </c>
      <c r="L7273">
        <f>_xlfn.BINOM.INV(BinomTrials,_xlfn.GAMMA.INV(Table3[[#This Row],[RV gamma]],GammaShape2,GammaRate2)/BinomTrials,Table3[[#This Row],[RV binom]])</f>
        <v>1</v>
      </c>
      <c r="M7273" s="1">
        <f>Table3[[#This Row],[Risk 2 simulated occurences]]*_xlfn.LOGNORM.INV(Table3[[#This Row],[RV lognorm]],(LN(ImpLow2)+LN(ImpUp2))/2,(LN(ImpUp2)-LN(ImpLow2))/3.29)</f>
        <v>11774199.619364912</v>
      </c>
    </row>
    <row r="7274" spans="7:13">
      <c r="G7274">
        <v>0.55248333865426635</v>
      </c>
      <c r="H7274">
        <v>0.77900261980435004</v>
      </c>
      <c r="I7274">
        <v>5.5219009544336707E-3</v>
      </c>
      <c r="J7274">
        <f>_xlfn.BINOM.INV(BinomTrials,_xlfn.GAMMA.INV(Table3[[#This Row],[RV gamma]],GammaShape1,GammaRate1)/BinomTrials,Table3[[#This Row],[RV binom]])</f>
        <v>1</v>
      </c>
      <c r="K7274" s="1">
        <f>Table3[[#This Row],[Risk 1 Simulated occurences]]*_xlfn.LOGNORM.INV(Table3[[#This Row],[RV lognorm]],(LN(ImpLow1)+LN(ImpUp1))/2,(LN(ImpUp1)-LN(ImpLow1))/3.29)</f>
        <v>5340.2970338226842</v>
      </c>
      <c r="L7274">
        <f>_xlfn.BINOM.INV(BinomTrials,_xlfn.GAMMA.INV(Table3[[#This Row],[RV gamma]],GammaShape2,GammaRate2)/BinomTrials,Table3[[#This Row],[RV binom]])</f>
        <v>0</v>
      </c>
      <c r="M7274" s="1">
        <f>Table3[[#This Row],[Risk 2 simulated occurences]]*_xlfn.LOGNORM.INV(Table3[[#This Row],[RV lognorm]],(LN(ImpLow2)+LN(ImpUp2))/2,(LN(ImpUp2)-LN(ImpLow2))/3.29)</f>
        <v>0</v>
      </c>
    </row>
    <row r="7275" spans="7:13">
      <c r="G7275">
        <v>0.58747276225475253</v>
      </c>
      <c r="H7275">
        <v>0.6970310517107281</v>
      </c>
      <c r="I7275">
        <v>0.80658934116670367</v>
      </c>
      <c r="J7275">
        <f>_xlfn.BINOM.INV(BinomTrials,_xlfn.GAMMA.INV(Table3[[#This Row],[RV gamma]],GammaShape1,GammaRate1)/BinomTrials,Table3[[#This Row],[RV binom]])</f>
        <v>1</v>
      </c>
      <c r="K7275" s="1">
        <f>Table3[[#This Row],[Risk 1 Simulated occurences]]*_xlfn.LOGNORM.INV(Table3[[#This Row],[RV lognorm]],(LN(ImpLow1)+LN(ImpUp1))/2,(LN(ImpUp1)-LN(ImpLow1))/3.29)</f>
        <v>57947.991190363799</v>
      </c>
      <c r="L7275">
        <f>_xlfn.BINOM.INV(BinomTrials,_xlfn.GAMMA.INV(Table3[[#This Row],[RV gamma]],GammaShape2,GammaRate2)/BinomTrials,Table3[[#This Row],[RV binom]])</f>
        <v>0</v>
      </c>
      <c r="M7275" s="1">
        <f>Table3[[#This Row],[Risk 2 simulated occurences]]*_xlfn.LOGNORM.INV(Table3[[#This Row],[RV lognorm]],(LN(ImpLow2)+LN(ImpUp2))/2,(LN(ImpUp2)-LN(ImpLow2))/3.29)</f>
        <v>0</v>
      </c>
    </row>
    <row r="7276" spans="7:13">
      <c r="G7276">
        <v>0.65471521562650581</v>
      </c>
      <c r="H7276">
        <v>8.8610220741764745E-4</v>
      </c>
      <c r="I7276">
        <v>0.34705698878832952</v>
      </c>
      <c r="J7276">
        <f>_xlfn.BINOM.INV(BinomTrials,_xlfn.GAMMA.INV(Table3[[#This Row],[RV gamma]],GammaShape1,GammaRate1)/BinomTrials,Table3[[#This Row],[RV binom]])</f>
        <v>0</v>
      </c>
      <c r="K7276" s="1">
        <f>Table3[[#This Row],[Risk 1 Simulated occurences]]*_xlfn.LOGNORM.INV(Table3[[#This Row],[RV lognorm]],(LN(ImpLow1)+LN(ImpUp1))/2,(LN(ImpUp1)-LN(ImpLow1))/3.29)</f>
        <v>0</v>
      </c>
      <c r="L7276">
        <f>_xlfn.BINOM.INV(BinomTrials,_xlfn.GAMMA.INV(Table3[[#This Row],[RV gamma]],GammaShape2,GammaRate2)/BinomTrials,Table3[[#This Row],[RV binom]])</f>
        <v>0</v>
      </c>
      <c r="M7276" s="1">
        <f>Table3[[#This Row],[Risk 2 simulated occurences]]*_xlfn.LOGNORM.INV(Table3[[#This Row],[RV lognorm]],(LN(ImpLow2)+LN(ImpUp2))/2,(LN(ImpUp2)-LN(ImpLow2))/3.29)</f>
        <v>0</v>
      </c>
    </row>
    <row r="7277" spans="7:13">
      <c r="G7277">
        <v>0.79862903468246993</v>
      </c>
      <c r="H7277">
        <v>0.89271980006840068</v>
      </c>
      <c r="I7277">
        <v>0.98681056545433155</v>
      </c>
      <c r="J7277">
        <f>_xlfn.BINOM.INV(BinomTrials,_xlfn.GAMMA.INV(Table3[[#This Row],[RV gamma]],GammaShape1,GammaRate1)/BinomTrials,Table3[[#This Row],[RV binom]])</f>
        <v>2</v>
      </c>
      <c r="K7277" s="1">
        <f>Table3[[#This Row],[Risk 1 Simulated occurences]]*_xlfn.LOGNORM.INV(Table3[[#This Row],[RV lognorm]],(LN(ImpLow1)+LN(ImpUp1))/2,(LN(ImpUp1)-LN(ImpLow1))/3.29)</f>
        <v>299213.23622510902</v>
      </c>
      <c r="L7277">
        <f>_xlfn.BINOM.INV(BinomTrials,_xlfn.GAMMA.INV(Table3[[#This Row],[RV gamma]],GammaShape2,GammaRate2)/BinomTrials,Table3[[#This Row],[RV binom]])</f>
        <v>1</v>
      </c>
      <c r="M7277" s="1">
        <f>Table3[[#This Row],[Risk 2 simulated occurences]]*_xlfn.LOGNORM.INV(Table3[[#This Row],[RV lognorm]],(LN(ImpLow2)+LN(ImpUp2))/2,(LN(ImpUp2)-LN(ImpLow2))/3.29)</f>
        <v>14960661.811255485</v>
      </c>
    </row>
    <row r="7278" spans="7:13">
      <c r="G7278">
        <v>0.55818590827201764</v>
      </c>
      <c r="H7278">
        <v>0.94167974961068468</v>
      </c>
      <c r="I7278">
        <v>0.32517359094935172</v>
      </c>
      <c r="J7278">
        <f>_xlfn.BINOM.INV(BinomTrials,_xlfn.GAMMA.INV(Table3[[#This Row],[RV gamma]],GammaShape1,GammaRate1)/BinomTrials,Table3[[#This Row],[RV binom]])</f>
        <v>2</v>
      </c>
      <c r="K7278" s="1">
        <f>Table3[[#This Row],[Risk 1 Simulated occurences]]*_xlfn.LOGNORM.INV(Table3[[#This Row],[RV lognorm]],(LN(ImpLow1)+LN(ImpUp1))/2,(LN(ImpUp1)-LN(ImpLow1))/3.29)</f>
        <v>46052.683375798675</v>
      </c>
      <c r="L7278">
        <f>_xlfn.BINOM.INV(BinomTrials,_xlfn.GAMMA.INV(Table3[[#This Row],[RV gamma]],GammaShape2,GammaRate2)/BinomTrials,Table3[[#This Row],[RV binom]])</f>
        <v>1</v>
      </c>
      <c r="M7278" s="1">
        <f>Table3[[#This Row],[Risk 2 simulated occurences]]*_xlfn.LOGNORM.INV(Table3[[#This Row],[RV lognorm]],(LN(ImpLow2)+LN(ImpUp2))/2,(LN(ImpUp2)-LN(ImpLow2))/3.29)</f>
        <v>2302634.1687899306</v>
      </c>
    </row>
    <row r="7279" spans="7:13">
      <c r="G7279">
        <v>0.43056032780118303</v>
      </c>
      <c r="H7279">
        <v>0.81155170677767685</v>
      </c>
      <c r="I7279">
        <v>0.19254308575417059</v>
      </c>
      <c r="J7279">
        <f>_xlfn.BINOM.INV(BinomTrials,_xlfn.GAMMA.INV(Table3[[#This Row],[RV gamma]],GammaShape1,GammaRate1)/BinomTrials,Table3[[#This Row],[RV binom]])</f>
        <v>1</v>
      </c>
      <c r="K7279" s="1">
        <f>Table3[[#This Row],[Risk 1 Simulated occurences]]*_xlfn.LOGNORM.INV(Table3[[#This Row],[RV lognorm]],(LN(ImpLow1)+LN(ImpUp1))/2,(LN(ImpUp1)-LN(ImpLow1))/3.29)</f>
        <v>17218.648980118796</v>
      </c>
      <c r="L7279">
        <f>_xlfn.BINOM.INV(BinomTrials,_xlfn.GAMMA.INV(Table3[[#This Row],[RV gamma]],GammaShape2,GammaRate2)/BinomTrials,Table3[[#This Row],[RV binom]])</f>
        <v>0</v>
      </c>
      <c r="M7279" s="1">
        <f>Table3[[#This Row],[Risk 2 simulated occurences]]*_xlfn.LOGNORM.INV(Table3[[#This Row],[RV lognorm]],(LN(ImpLow2)+LN(ImpUp2))/2,(LN(ImpUp2)-LN(ImpLow2))/3.29)</f>
        <v>0</v>
      </c>
    </row>
    <row r="7280" spans="7:13">
      <c r="G7280">
        <v>0.42742935448299596</v>
      </c>
      <c r="H7280">
        <v>0.74953581241403511</v>
      </c>
      <c r="I7280">
        <v>7.1642270345074255E-2</v>
      </c>
      <c r="J7280">
        <f>_xlfn.BINOM.INV(BinomTrials,_xlfn.GAMMA.INV(Table3[[#This Row],[RV gamma]],GammaShape1,GammaRate1)/BinomTrials,Table3[[#This Row],[RV binom]])</f>
        <v>1</v>
      </c>
      <c r="K7280" s="1">
        <f>Table3[[#This Row],[Risk 1 Simulated occurences]]*_xlfn.LOGNORM.INV(Table3[[#This Row],[RV lognorm]],(LN(ImpLow1)+LN(ImpUp1))/2,(LN(ImpUp1)-LN(ImpLow1))/3.29)</f>
        <v>11353.13889994015</v>
      </c>
      <c r="L7280">
        <f>_xlfn.BINOM.INV(BinomTrials,_xlfn.GAMMA.INV(Table3[[#This Row],[RV gamma]],GammaShape2,GammaRate2)/BinomTrials,Table3[[#This Row],[RV binom]])</f>
        <v>0</v>
      </c>
      <c r="M7280" s="1">
        <f>Table3[[#This Row],[Risk 2 simulated occurences]]*_xlfn.LOGNORM.INV(Table3[[#This Row],[RV lognorm]],(LN(ImpLow2)+LN(ImpUp2))/2,(LN(ImpUp2)-LN(ImpLow2))/3.29)</f>
        <v>0</v>
      </c>
    </row>
    <row r="7281" spans="7:13">
      <c r="G7281">
        <v>0.80516079571338406</v>
      </c>
      <c r="H7281">
        <v>0.44839924268815629</v>
      </c>
      <c r="I7281">
        <v>9.1637689662928554E-2</v>
      </c>
      <c r="J7281">
        <f>_xlfn.BINOM.INV(BinomTrials,_xlfn.GAMMA.INV(Table3[[#This Row],[RV gamma]],GammaShape1,GammaRate1)/BinomTrials,Table3[[#This Row],[RV binom]])</f>
        <v>0</v>
      </c>
      <c r="K7281" s="1">
        <f>Table3[[#This Row],[Risk 1 Simulated occurences]]*_xlfn.LOGNORM.INV(Table3[[#This Row],[RV lognorm]],(LN(ImpLow1)+LN(ImpUp1))/2,(LN(ImpUp1)-LN(ImpLow1))/3.29)</f>
        <v>0</v>
      </c>
      <c r="L7281">
        <f>_xlfn.BINOM.INV(BinomTrials,_xlfn.GAMMA.INV(Table3[[#This Row],[RV gamma]],GammaShape2,GammaRate2)/BinomTrials,Table3[[#This Row],[RV binom]])</f>
        <v>0</v>
      </c>
      <c r="M7281" s="1">
        <f>Table3[[#This Row],[Risk 2 simulated occurences]]*_xlfn.LOGNORM.INV(Table3[[#This Row],[RV lognorm]],(LN(ImpLow2)+LN(ImpUp2))/2,(LN(ImpUp2)-LN(ImpLow2))/3.29)</f>
        <v>0</v>
      </c>
    </row>
    <row r="7282" spans="7:13">
      <c r="G7282">
        <v>0.33749355484614779</v>
      </c>
      <c r="H7282">
        <v>0.2460718598431311</v>
      </c>
      <c r="I7282">
        <v>0.15465016484011437</v>
      </c>
      <c r="J7282">
        <f>_xlfn.BINOM.INV(BinomTrials,_xlfn.GAMMA.INV(Table3[[#This Row],[RV gamma]],GammaShape1,GammaRate1)/BinomTrials,Table3[[#This Row],[RV binom]])</f>
        <v>0</v>
      </c>
      <c r="K7282" s="1">
        <f>Table3[[#This Row],[Risk 1 Simulated occurences]]*_xlfn.LOGNORM.INV(Table3[[#This Row],[RV lognorm]],(LN(ImpLow1)+LN(ImpUp1))/2,(LN(ImpUp1)-LN(ImpLow1))/3.29)</f>
        <v>0</v>
      </c>
      <c r="L7282">
        <f>_xlfn.BINOM.INV(BinomTrials,_xlfn.GAMMA.INV(Table3[[#This Row],[RV gamma]],GammaShape2,GammaRate2)/BinomTrials,Table3[[#This Row],[RV binom]])</f>
        <v>0</v>
      </c>
      <c r="M7282" s="1">
        <f>Table3[[#This Row],[Risk 2 simulated occurences]]*_xlfn.LOGNORM.INV(Table3[[#This Row],[RV lognorm]],(LN(ImpLow2)+LN(ImpUp2))/2,(LN(ImpUp2)-LN(ImpLow2))/3.29)</f>
        <v>0</v>
      </c>
    </row>
    <row r="7283" spans="7:13">
      <c r="G7283">
        <v>0.25417629920606327</v>
      </c>
      <c r="H7283">
        <v>0.72974838350422144</v>
      </c>
      <c r="I7283">
        <v>0.2053204678023795</v>
      </c>
      <c r="J7283">
        <f>_xlfn.BINOM.INV(BinomTrials,_xlfn.GAMMA.INV(Table3[[#This Row],[RV gamma]],GammaShape1,GammaRate1)/BinomTrials,Table3[[#This Row],[RV binom]])</f>
        <v>1</v>
      </c>
      <c r="K7283" s="1">
        <f>Table3[[#This Row],[Risk 1 Simulated occurences]]*_xlfn.LOGNORM.INV(Table3[[#This Row],[RV lognorm]],(LN(ImpLow1)+LN(ImpUp1))/2,(LN(ImpUp1)-LN(ImpLow1))/3.29)</f>
        <v>17779.480801336762</v>
      </c>
      <c r="L7283">
        <f>_xlfn.BINOM.INV(BinomTrials,_xlfn.GAMMA.INV(Table3[[#This Row],[RV gamma]],GammaShape2,GammaRate2)/BinomTrials,Table3[[#This Row],[RV binom]])</f>
        <v>0</v>
      </c>
      <c r="M7283" s="1">
        <f>Table3[[#This Row],[Risk 2 simulated occurences]]*_xlfn.LOGNORM.INV(Table3[[#This Row],[RV lognorm]],(LN(ImpLow2)+LN(ImpUp2))/2,(LN(ImpUp2)-LN(ImpLow2))/3.29)</f>
        <v>0</v>
      </c>
    </row>
    <row r="7284" spans="7:13">
      <c r="G7284">
        <v>0.94106075630572661</v>
      </c>
      <c r="H7284">
        <v>0.88108155544897615</v>
      </c>
      <c r="I7284">
        <v>0.82110235459222569</v>
      </c>
      <c r="J7284">
        <f>_xlfn.BINOM.INV(BinomTrials,_xlfn.GAMMA.INV(Table3[[#This Row],[RV gamma]],GammaShape1,GammaRate1)/BinomTrials,Table3[[#This Row],[RV binom]])</f>
        <v>2</v>
      </c>
      <c r="K7284" s="1">
        <f>Table3[[#This Row],[Risk 1 Simulated occurences]]*_xlfn.LOGNORM.INV(Table3[[#This Row],[RV lognorm]],(LN(ImpLow1)+LN(ImpUp1))/2,(LN(ImpUp1)-LN(ImpLow1))/3.29)</f>
        <v>120374.87388829495</v>
      </c>
      <c r="L7284">
        <f>_xlfn.BINOM.INV(BinomTrials,_xlfn.GAMMA.INV(Table3[[#This Row],[RV gamma]],GammaShape2,GammaRate2)/BinomTrials,Table3[[#This Row],[RV binom]])</f>
        <v>1</v>
      </c>
      <c r="M7284" s="1">
        <f>Table3[[#This Row],[Risk 2 simulated occurences]]*_xlfn.LOGNORM.INV(Table3[[#This Row],[RV lognorm]],(LN(ImpLow2)+LN(ImpUp2))/2,(LN(ImpUp2)-LN(ImpLow2))/3.29)</f>
        <v>6018743.6944147507</v>
      </c>
    </row>
    <row r="7285" spans="7:13">
      <c r="G7285">
        <v>0.40813123034691962</v>
      </c>
      <c r="H7285">
        <v>0.33770243094195723</v>
      </c>
      <c r="I7285">
        <v>0.2672736315369949</v>
      </c>
      <c r="J7285">
        <f>_xlfn.BINOM.INV(BinomTrials,_xlfn.GAMMA.INV(Table3[[#This Row],[RV gamma]],GammaShape1,GammaRate1)/BinomTrials,Table3[[#This Row],[RV binom]])</f>
        <v>0</v>
      </c>
      <c r="K7285" s="1">
        <f>Table3[[#This Row],[Risk 1 Simulated occurences]]*_xlfn.LOGNORM.INV(Table3[[#This Row],[RV lognorm]],(LN(ImpLow1)+LN(ImpUp1))/2,(LN(ImpUp1)-LN(ImpLow1))/3.29)</f>
        <v>0</v>
      </c>
      <c r="L7285">
        <f>_xlfn.BINOM.INV(BinomTrials,_xlfn.GAMMA.INV(Table3[[#This Row],[RV gamma]],GammaShape2,GammaRate2)/BinomTrials,Table3[[#This Row],[RV binom]])</f>
        <v>0</v>
      </c>
      <c r="M7285" s="1">
        <f>Table3[[#This Row],[Risk 2 simulated occurences]]*_xlfn.LOGNORM.INV(Table3[[#This Row],[RV lognorm]],(LN(ImpLow2)+LN(ImpUp2))/2,(LN(ImpUp2)-LN(ImpLow2))/3.29)</f>
        <v>0</v>
      </c>
    </row>
    <row r="7286" spans="7:13">
      <c r="G7286">
        <v>0.46158844067789073</v>
      </c>
      <c r="H7286">
        <v>0.7647568414754965</v>
      </c>
      <c r="I7286">
        <v>6.7925242273102163E-2</v>
      </c>
      <c r="J7286">
        <f>_xlfn.BINOM.INV(BinomTrials,_xlfn.GAMMA.INV(Table3[[#This Row],[RV gamma]],GammaShape1,GammaRate1)/BinomTrials,Table3[[#This Row],[RV binom]])</f>
        <v>1</v>
      </c>
      <c r="K7286" s="1">
        <f>Table3[[#This Row],[Risk 1 Simulated occurences]]*_xlfn.LOGNORM.INV(Table3[[#This Row],[RV lognorm]],(LN(ImpLow1)+LN(ImpUp1))/2,(LN(ImpUp1)-LN(ImpLow1))/3.29)</f>
        <v>11134.736710286144</v>
      </c>
      <c r="L7286">
        <f>_xlfn.BINOM.INV(BinomTrials,_xlfn.GAMMA.INV(Table3[[#This Row],[RV gamma]],GammaShape2,GammaRate2)/BinomTrials,Table3[[#This Row],[RV binom]])</f>
        <v>0</v>
      </c>
      <c r="M7286" s="1">
        <f>Table3[[#This Row],[Risk 2 simulated occurences]]*_xlfn.LOGNORM.INV(Table3[[#This Row],[RV lognorm]],(LN(ImpLow2)+LN(ImpUp2))/2,(LN(ImpUp2)-LN(ImpLow2))/3.29)</f>
        <v>0</v>
      </c>
    </row>
    <row r="7287" spans="7:13">
      <c r="G7287">
        <v>0.91692247330999122</v>
      </c>
      <c r="H7287">
        <v>0.26823467866901063</v>
      </c>
      <c r="I7287">
        <v>0.61954688402803004</v>
      </c>
      <c r="J7287">
        <f>_xlfn.BINOM.INV(BinomTrials,_xlfn.GAMMA.INV(Table3[[#This Row],[RV gamma]],GammaShape1,GammaRate1)/BinomTrials,Table3[[#This Row],[RV binom]])</f>
        <v>0</v>
      </c>
      <c r="K7287" s="1">
        <f>Table3[[#This Row],[Risk 1 Simulated occurences]]*_xlfn.LOGNORM.INV(Table3[[#This Row],[RV lognorm]],(LN(ImpLow1)+LN(ImpUp1))/2,(LN(ImpUp1)-LN(ImpLow1))/3.29)</f>
        <v>0</v>
      </c>
      <c r="L7287">
        <f>_xlfn.BINOM.INV(BinomTrials,_xlfn.GAMMA.INV(Table3[[#This Row],[RV gamma]],GammaShape2,GammaRate2)/BinomTrials,Table3[[#This Row],[RV binom]])</f>
        <v>0</v>
      </c>
      <c r="M7287" s="1">
        <f>Table3[[#This Row],[Risk 2 simulated occurences]]*_xlfn.LOGNORM.INV(Table3[[#This Row],[RV lognorm]],(LN(ImpLow2)+LN(ImpUp2))/2,(LN(ImpUp2)-LN(ImpLow2))/3.29)</f>
        <v>0</v>
      </c>
    </row>
    <row r="7288" spans="7:13">
      <c r="G7288">
        <v>0.71600892102159974</v>
      </c>
      <c r="H7288">
        <v>0.22024439006123897</v>
      </c>
      <c r="I7288">
        <v>0.7244798591008782</v>
      </c>
      <c r="J7288">
        <f>_xlfn.BINOM.INV(BinomTrials,_xlfn.GAMMA.INV(Table3[[#This Row],[RV gamma]],GammaShape1,GammaRate1)/BinomTrials,Table3[[#This Row],[RV binom]])</f>
        <v>0</v>
      </c>
      <c r="K7288" s="1">
        <f>Table3[[#This Row],[Risk 1 Simulated occurences]]*_xlfn.LOGNORM.INV(Table3[[#This Row],[RV lognorm]],(LN(ImpLow1)+LN(ImpUp1))/2,(LN(ImpUp1)-LN(ImpLow1))/3.29)</f>
        <v>0</v>
      </c>
      <c r="L7288">
        <f>_xlfn.BINOM.INV(BinomTrials,_xlfn.GAMMA.INV(Table3[[#This Row],[RV gamma]],GammaShape2,GammaRate2)/BinomTrials,Table3[[#This Row],[RV binom]])</f>
        <v>0</v>
      </c>
      <c r="M7288" s="1">
        <f>Table3[[#This Row],[Risk 2 simulated occurences]]*_xlfn.LOGNORM.INV(Table3[[#This Row],[RV lognorm]],(LN(ImpLow2)+LN(ImpUp2))/2,(LN(ImpUp2)-LN(ImpLow2))/3.29)</f>
        <v>0</v>
      </c>
    </row>
    <row r="7289" spans="7:13">
      <c r="G7289">
        <v>0.96193561002702244</v>
      </c>
      <c r="H7289">
        <v>0.64746375924323862</v>
      </c>
      <c r="I7289">
        <v>0.33299190845945476</v>
      </c>
      <c r="J7289">
        <f>_xlfn.BINOM.INV(BinomTrials,_xlfn.GAMMA.INV(Table3[[#This Row],[RV gamma]],GammaShape1,GammaRate1)/BinomTrials,Table3[[#This Row],[RV binom]])</f>
        <v>1</v>
      </c>
      <c r="K7289" s="1">
        <f>Table3[[#This Row],[Risk 1 Simulated occurences]]*_xlfn.LOGNORM.INV(Table3[[#This Row],[RV lognorm]],(LN(ImpLow1)+LN(ImpUp1))/2,(LN(ImpUp1)-LN(ImpLow1))/3.29)</f>
        <v>23377.301402184661</v>
      </c>
      <c r="L7289">
        <f>_xlfn.BINOM.INV(BinomTrials,_xlfn.GAMMA.INV(Table3[[#This Row],[RV gamma]],GammaShape2,GammaRate2)/BinomTrials,Table3[[#This Row],[RV binom]])</f>
        <v>0</v>
      </c>
      <c r="M7289" s="1">
        <f>Table3[[#This Row],[Risk 2 simulated occurences]]*_xlfn.LOGNORM.INV(Table3[[#This Row],[RV lognorm]],(LN(ImpLow2)+LN(ImpUp2))/2,(LN(ImpUp2)-LN(ImpLow2))/3.29)</f>
        <v>0</v>
      </c>
    </row>
    <row r="7290" spans="7:13">
      <c r="G7290">
        <v>0.2517977241667908</v>
      </c>
      <c r="H7290">
        <v>0.9234016011112377</v>
      </c>
      <c r="I7290">
        <v>0.5950054780556846</v>
      </c>
      <c r="J7290">
        <f>_xlfn.BINOM.INV(BinomTrials,_xlfn.GAMMA.INV(Table3[[#This Row],[RV gamma]],GammaShape1,GammaRate1)/BinomTrials,Table3[[#This Row],[RV binom]])</f>
        <v>1</v>
      </c>
      <c r="K7290" s="1">
        <f>Table3[[#This Row],[Risk 1 Simulated occurences]]*_xlfn.LOGNORM.INV(Table3[[#This Row],[RV lognorm]],(LN(ImpLow1)+LN(ImpUp1))/2,(LN(ImpUp1)-LN(ImpLow1))/3.29)</f>
        <v>37418.13323973665</v>
      </c>
      <c r="L7290">
        <f>_xlfn.BINOM.INV(BinomTrials,_xlfn.GAMMA.INV(Table3[[#This Row],[RV gamma]],GammaShape2,GammaRate2)/BinomTrials,Table3[[#This Row],[RV binom]])</f>
        <v>1</v>
      </c>
      <c r="M7290" s="1">
        <f>Table3[[#This Row],[Risk 2 simulated occurences]]*_xlfn.LOGNORM.INV(Table3[[#This Row],[RV lognorm]],(LN(ImpLow2)+LN(ImpUp2))/2,(LN(ImpUp2)-LN(ImpLow2))/3.29)</f>
        <v>3741813.3239736669</v>
      </c>
    </row>
    <row r="7291" spans="7:13">
      <c r="G7291">
        <v>0.96435007125341798</v>
      </c>
      <c r="H7291">
        <v>0.61070987657211251</v>
      </c>
      <c r="I7291">
        <v>0.25706968189080698</v>
      </c>
      <c r="J7291">
        <f>_xlfn.BINOM.INV(BinomTrials,_xlfn.GAMMA.INV(Table3[[#This Row],[RV gamma]],GammaShape1,GammaRate1)/BinomTrials,Table3[[#This Row],[RV binom]])</f>
        <v>1</v>
      </c>
      <c r="K7291" s="1">
        <f>Table3[[#This Row],[Risk 1 Simulated occurences]]*_xlfn.LOGNORM.INV(Table3[[#This Row],[RV lognorm]],(LN(ImpLow1)+LN(ImpUp1))/2,(LN(ImpUp1)-LN(ImpLow1))/3.29)</f>
        <v>20030.894172493638</v>
      </c>
      <c r="L7291">
        <f>_xlfn.BINOM.INV(BinomTrials,_xlfn.GAMMA.INV(Table3[[#This Row],[RV gamma]],GammaShape2,GammaRate2)/BinomTrials,Table3[[#This Row],[RV binom]])</f>
        <v>0</v>
      </c>
      <c r="M7291" s="1">
        <f>Table3[[#This Row],[Risk 2 simulated occurences]]*_xlfn.LOGNORM.INV(Table3[[#This Row],[RV lognorm]],(LN(ImpLow2)+LN(ImpUp2))/2,(LN(ImpUp2)-LN(ImpLow2))/3.29)</f>
        <v>0</v>
      </c>
    </row>
    <row r="7292" spans="7:13">
      <c r="G7292">
        <v>0.83164755619673414</v>
      </c>
      <c r="H7292">
        <v>0.20089554749470928</v>
      </c>
      <c r="I7292">
        <v>0.57014353879268442</v>
      </c>
      <c r="J7292">
        <f>_xlfn.BINOM.INV(BinomTrials,_xlfn.GAMMA.INV(Table3[[#This Row],[RV gamma]],GammaShape1,GammaRate1)/BinomTrials,Table3[[#This Row],[RV binom]])</f>
        <v>0</v>
      </c>
      <c r="K7292" s="1">
        <f>Table3[[#This Row],[Risk 1 Simulated occurences]]*_xlfn.LOGNORM.INV(Table3[[#This Row],[RV lognorm]],(LN(ImpLow1)+LN(ImpUp1))/2,(LN(ImpUp1)-LN(ImpLow1))/3.29)</f>
        <v>0</v>
      </c>
      <c r="L7292">
        <f>_xlfn.BINOM.INV(BinomTrials,_xlfn.GAMMA.INV(Table3[[#This Row],[RV gamma]],GammaShape2,GammaRate2)/BinomTrials,Table3[[#This Row],[RV binom]])</f>
        <v>0</v>
      </c>
      <c r="M7292" s="1">
        <f>Table3[[#This Row],[Risk 2 simulated occurences]]*_xlfn.LOGNORM.INV(Table3[[#This Row],[RV lognorm]],(LN(ImpLow2)+LN(ImpUp2))/2,(LN(ImpUp2)-LN(ImpLow2))/3.29)</f>
        <v>0</v>
      </c>
    </row>
    <row r="7293" spans="7:13">
      <c r="G7293">
        <v>0.50047699851006133</v>
      </c>
      <c r="H7293">
        <v>0.45146674357888605</v>
      </c>
      <c r="I7293">
        <v>0.40245648864771078</v>
      </c>
      <c r="J7293">
        <f>_xlfn.BINOM.INV(BinomTrials,_xlfn.GAMMA.INV(Table3[[#This Row],[RV gamma]],GammaShape1,GammaRate1)/BinomTrials,Table3[[#This Row],[RV binom]])</f>
        <v>0</v>
      </c>
      <c r="K7293" s="1">
        <f>Table3[[#This Row],[Risk 1 Simulated occurences]]*_xlfn.LOGNORM.INV(Table3[[#This Row],[RV lognorm]],(LN(ImpLow1)+LN(ImpUp1))/2,(LN(ImpUp1)-LN(ImpLow1))/3.29)</f>
        <v>0</v>
      </c>
      <c r="L7293">
        <f>_xlfn.BINOM.INV(BinomTrials,_xlfn.GAMMA.INV(Table3[[#This Row],[RV gamma]],GammaShape2,GammaRate2)/BinomTrials,Table3[[#This Row],[RV binom]])</f>
        <v>0</v>
      </c>
      <c r="M7293" s="1">
        <f>Table3[[#This Row],[Risk 2 simulated occurences]]*_xlfn.LOGNORM.INV(Table3[[#This Row],[RV lognorm]],(LN(ImpLow2)+LN(ImpUp2))/2,(LN(ImpUp2)-LN(ImpLow2))/3.29)</f>
        <v>0</v>
      </c>
    </row>
    <row r="7294" spans="7:13">
      <c r="G7294">
        <v>0.51691395860021649</v>
      </c>
      <c r="H7294">
        <v>0.80155933033747573</v>
      </c>
      <c r="I7294">
        <v>8.6204702074734824E-2</v>
      </c>
      <c r="J7294">
        <f>_xlfn.BINOM.INV(BinomTrials,_xlfn.GAMMA.INV(Table3[[#This Row],[RV gamma]],GammaShape1,GammaRate1)/BinomTrials,Table3[[#This Row],[RV binom]])</f>
        <v>1</v>
      </c>
      <c r="K7294" s="1">
        <f>Table3[[#This Row],[Risk 1 Simulated occurences]]*_xlfn.LOGNORM.INV(Table3[[#This Row],[RV lognorm]],(LN(ImpLow1)+LN(ImpUp1))/2,(LN(ImpUp1)-LN(ImpLow1))/3.29)</f>
        <v>12169.074143221798</v>
      </c>
      <c r="L7294">
        <f>_xlfn.BINOM.INV(BinomTrials,_xlfn.GAMMA.INV(Table3[[#This Row],[RV gamma]],GammaShape2,GammaRate2)/BinomTrials,Table3[[#This Row],[RV binom]])</f>
        <v>0</v>
      </c>
      <c r="M7294" s="1">
        <f>Table3[[#This Row],[Risk 2 simulated occurences]]*_xlfn.LOGNORM.INV(Table3[[#This Row],[RV lognorm]],(LN(ImpLow2)+LN(ImpUp2))/2,(LN(ImpUp2)-LN(ImpLow2))/3.29)</f>
        <v>0</v>
      </c>
    </row>
    <row r="7295" spans="7:13">
      <c r="G7295">
        <v>0.7729021938391506</v>
      </c>
      <c r="H7295">
        <v>0.80766498195364367</v>
      </c>
      <c r="I7295">
        <v>0.84242777006813685</v>
      </c>
      <c r="J7295">
        <f>_xlfn.BINOM.INV(BinomTrials,_xlfn.GAMMA.INV(Table3[[#This Row],[RV gamma]],GammaShape1,GammaRate1)/BinomTrials,Table3[[#This Row],[RV binom]])</f>
        <v>1</v>
      </c>
      <c r="K7295" s="1">
        <f>Table3[[#This Row],[Risk 1 Simulated occurences]]*_xlfn.LOGNORM.INV(Table3[[#This Row],[RV lognorm]],(LN(ImpLow1)+LN(ImpUp1))/2,(LN(ImpUp1)-LN(ImpLow1))/3.29)</f>
        <v>63872.639857083865</v>
      </c>
      <c r="L7295">
        <f>_xlfn.BINOM.INV(BinomTrials,_xlfn.GAMMA.INV(Table3[[#This Row],[RV gamma]],GammaShape2,GammaRate2)/BinomTrials,Table3[[#This Row],[RV binom]])</f>
        <v>0</v>
      </c>
      <c r="M7295" s="1">
        <f>Table3[[#This Row],[Risk 2 simulated occurences]]*_xlfn.LOGNORM.INV(Table3[[#This Row],[RV lognorm]],(LN(ImpLow2)+LN(ImpUp2))/2,(LN(ImpUp2)-LN(ImpLow2))/3.29)</f>
        <v>0</v>
      </c>
    </row>
    <row r="7296" spans="7:13">
      <c r="G7296">
        <v>0.16717185460364997</v>
      </c>
      <c r="H7296">
        <v>0.42535169488999608</v>
      </c>
      <c r="I7296">
        <v>0.68353153517634213</v>
      </c>
      <c r="J7296">
        <f>_xlfn.BINOM.INV(BinomTrials,_xlfn.GAMMA.INV(Table3[[#This Row],[RV gamma]],GammaShape1,GammaRate1)/BinomTrials,Table3[[#This Row],[RV binom]])</f>
        <v>0</v>
      </c>
      <c r="K7296" s="1">
        <f>Table3[[#This Row],[Risk 1 Simulated occurences]]*_xlfn.LOGNORM.INV(Table3[[#This Row],[RV lognorm]],(LN(ImpLow1)+LN(ImpUp1))/2,(LN(ImpUp1)-LN(ImpLow1))/3.29)</f>
        <v>0</v>
      </c>
      <c r="L7296">
        <f>_xlfn.BINOM.INV(BinomTrials,_xlfn.GAMMA.INV(Table3[[#This Row],[RV gamma]],GammaShape2,GammaRate2)/BinomTrials,Table3[[#This Row],[RV binom]])</f>
        <v>0</v>
      </c>
      <c r="M7296" s="1">
        <f>Table3[[#This Row],[Risk 2 simulated occurences]]*_xlfn.LOGNORM.INV(Table3[[#This Row],[RV lognorm]],(LN(ImpLow2)+LN(ImpUp2))/2,(LN(ImpUp2)-LN(ImpLow2))/3.29)</f>
        <v>0</v>
      </c>
    </row>
    <row r="7297" spans="7:13">
      <c r="G7297">
        <v>0.65736032354522511</v>
      </c>
      <c r="H7297">
        <v>0.88593601616375894</v>
      </c>
      <c r="I7297">
        <v>0.11451170878229276</v>
      </c>
      <c r="J7297">
        <f>_xlfn.BINOM.INV(BinomTrials,_xlfn.GAMMA.INV(Table3[[#This Row],[RV gamma]],GammaShape1,GammaRate1)/BinomTrials,Table3[[#This Row],[RV binom]])</f>
        <v>1</v>
      </c>
      <c r="K7297" s="1">
        <f>Table3[[#This Row],[Risk 1 Simulated occurences]]*_xlfn.LOGNORM.INV(Table3[[#This Row],[RV lognorm]],(LN(ImpLow1)+LN(ImpUp1))/2,(LN(ImpUp1)-LN(ImpLow1))/3.29)</f>
        <v>13626.474080077765</v>
      </c>
      <c r="L7297">
        <f>_xlfn.BINOM.INV(BinomTrials,_xlfn.GAMMA.INV(Table3[[#This Row],[RV gamma]],GammaShape2,GammaRate2)/BinomTrials,Table3[[#This Row],[RV binom]])</f>
        <v>1</v>
      </c>
      <c r="M7297" s="1">
        <f>Table3[[#This Row],[Risk 2 simulated occurences]]*_xlfn.LOGNORM.INV(Table3[[#This Row],[RV lognorm]],(LN(ImpLow2)+LN(ImpUp2))/2,(LN(ImpUp2)-LN(ImpLow2))/3.29)</f>
        <v>1362647.4080077771</v>
      </c>
    </row>
    <row r="7298" spans="7:13">
      <c r="G7298">
        <v>0.25495782459851252</v>
      </c>
      <c r="H7298">
        <v>0.92662366429652254</v>
      </c>
      <c r="I7298">
        <v>0.59828950399453262</v>
      </c>
      <c r="J7298">
        <f>_xlfn.BINOM.INV(BinomTrials,_xlfn.GAMMA.INV(Table3[[#This Row],[RV gamma]],GammaShape1,GammaRate1)/BinomTrials,Table3[[#This Row],[RV binom]])</f>
        <v>1</v>
      </c>
      <c r="K7298" s="1">
        <f>Table3[[#This Row],[Risk 1 Simulated occurences]]*_xlfn.LOGNORM.INV(Table3[[#This Row],[RV lognorm]],(LN(ImpLow1)+LN(ImpUp1))/2,(LN(ImpUp1)-LN(ImpLow1))/3.29)</f>
        <v>37640.92016512042</v>
      </c>
      <c r="L7298">
        <f>_xlfn.BINOM.INV(BinomTrials,_xlfn.GAMMA.INV(Table3[[#This Row],[RV gamma]],GammaShape2,GammaRate2)/BinomTrials,Table3[[#This Row],[RV binom]])</f>
        <v>1</v>
      </c>
      <c r="M7298" s="1">
        <f>Table3[[#This Row],[Risk 2 simulated occurences]]*_xlfn.LOGNORM.INV(Table3[[#This Row],[RV lognorm]],(LN(ImpLow2)+LN(ImpUp2))/2,(LN(ImpUp2)-LN(ImpLow2))/3.29)</f>
        <v>3764092.0165120438</v>
      </c>
    </row>
    <row r="7299" spans="7:13">
      <c r="G7299">
        <v>7.6158027200101883E-2</v>
      </c>
      <c r="H7299">
        <v>0.76392583165500583</v>
      </c>
      <c r="I7299">
        <v>0.45169363610990981</v>
      </c>
      <c r="J7299">
        <f>_xlfn.BINOM.INV(BinomTrials,_xlfn.GAMMA.INV(Table3[[#This Row],[RV gamma]],GammaShape1,GammaRate1)/BinomTrials,Table3[[#This Row],[RV binom]])</f>
        <v>1</v>
      </c>
      <c r="K7299" s="1">
        <f>Table3[[#This Row],[Risk 1 Simulated occurences]]*_xlfn.LOGNORM.INV(Table3[[#This Row],[RV lognorm]],(LN(ImpLow1)+LN(ImpUp1))/2,(LN(ImpUp1)-LN(ImpLow1))/3.29)</f>
        <v>29047.269500020037</v>
      </c>
      <c r="L7299">
        <f>_xlfn.BINOM.INV(BinomTrials,_xlfn.GAMMA.INV(Table3[[#This Row],[RV gamma]],GammaShape2,GammaRate2)/BinomTrials,Table3[[#This Row],[RV binom]])</f>
        <v>0</v>
      </c>
      <c r="M7299" s="1">
        <f>Table3[[#This Row],[Risk 2 simulated occurences]]*_xlfn.LOGNORM.INV(Table3[[#This Row],[RV lognorm]],(LN(ImpLow2)+LN(ImpUp2))/2,(LN(ImpUp2)-LN(ImpLow2))/3.29)</f>
        <v>0</v>
      </c>
    </row>
    <row r="7300" spans="7:13">
      <c r="G7300">
        <v>0.98796315211242214</v>
      </c>
      <c r="H7300">
        <v>0.30145262568325393</v>
      </c>
      <c r="I7300">
        <v>0.61494209925408572</v>
      </c>
      <c r="J7300">
        <f>_xlfn.BINOM.INV(BinomTrials,_xlfn.GAMMA.INV(Table3[[#This Row],[RV gamma]],GammaShape1,GammaRate1)/BinomTrials,Table3[[#This Row],[RV binom]])</f>
        <v>0</v>
      </c>
      <c r="K7300" s="1">
        <f>Table3[[#This Row],[Risk 1 Simulated occurences]]*_xlfn.LOGNORM.INV(Table3[[#This Row],[RV lognorm]],(LN(ImpLow1)+LN(ImpUp1))/2,(LN(ImpUp1)-LN(ImpLow1))/3.29)</f>
        <v>0</v>
      </c>
      <c r="L7300">
        <f>_xlfn.BINOM.INV(BinomTrials,_xlfn.GAMMA.INV(Table3[[#This Row],[RV gamma]],GammaShape2,GammaRate2)/BinomTrials,Table3[[#This Row],[RV binom]])</f>
        <v>0</v>
      </c>
      <c r="M7300" s="1">
        <f>Table3[[#This Row],[Risk 2 simulated occurences]]*_xlfn.LOGNORM.INV(Table3[[#This Row],[RV lognorm]],(LN(ImpLow2)+LN(ImpUp2))/2,(LN(ImpUp2)-LN(ImpLow2))/3.29)</f>
        <v>0</v>
      </c>
    </row>
    <row r="7301" spans="7:13">
      <c r="G7301">
        <v>0.69669755347850615</v>
      </c>
      <c r="H7301">
        <v>0.51427985844867297</v>
      </c>
      <c r="I7301">
        <v>0.33186216341883978</v>
      </c>
      <c r="J7301">
        <f>_xlfn.BINOM.INV(BinomTrials,_xlfn.GAMMA.INV(Table3[[#This Row],[RV gamma]],GammaShape1,GammaRate1)/BinomTrials,Table3[[#This Row],[RV binom]])</f>
        <v>0</v>
      </c>
      <c r="K7301" s="1">
        <f>Table3[[#This Row],[Risk 1 Simulated occurences]]*_xlfn.LOGNORM.INV(Table3[[#This Row],[RV lognorm]],(LN(ImpLow1)+LN(ImpUp1))/2,(LN(ImpUp1)-LN(ImpLow1))/3.29)</f>
        <v>0</v>
      </c>
      <c r="L7301">
        <f>_xlfn.BINOM.INV(BinomTrials,_xlfn.GAMMA.INV(Table3[[#This Row],[RV gamma]],GammaShape2,GammaRate2)/BinomTrials,Table3[[#This Row],[RV binom]])</f>
        <v>0</v>
      </c>
      <c r="M7301" s="1">
        <f>Table3[[#This Row],[Risk 2 simulated occurences]]*_xlfn.LOGNORM.INV(Table3[[#This Row],[RV lognorm]],(LN(ImpLow2)+LN(ImpUp2))/2,(LN(ImpUp2)-LN(ImpLow2))/3.29)</f>
        <v>0</v>
      </c>
    </row>
    <row r="7302" spans="7:13">
      <c r="G7302">
        <v>0.39578131325346477</v>
      </c>
      <c r="H7302">
        <v>0.50158094684666998</v>
      </c>
      <c r="I7302">
        <v>0.6073805804398752</v>
      </c>
      <c r="J7302">
        <f>_xlfn.BINOM.INV(BinomTrials,_xlfn.GAMMA.INV(Table3[[#This Row],[RV gamma]],GammaShape1,GammaRate1)/BinomTrials,Table3[[#This Row],[RV binom]])</f>
        <v>0</v>
      </c>
      <c r="K7302" s="1">
        <f>Table3[[#This Row],[Risk 1 Simulated occurences]]*_xlfn.LOGNORM.INV(Table3[[#This Row],[RV lognorm]],(LN(ImpLow1)+LN(ImpUp1))/2,(LN(ImpUp1)-LN(ImpLow1))/3.29)</f>
        <v>0</v>
      </c>
      <c r="L7302">
        <f>_xlfn.BINOM.INV(BinomTrials,_xlfn.GAMMA.INV(Table3[[#This Row],[RV gamma]],GammaShape2,GammaRate2)/BinomTrials,Table3[[#This Row],[RV binom]])</f>
        <v>0</v>
      </c>
      <c r="M7302" s="1">
        <f>Table3[[#This Row],[Risk 2 simulated occurences]]*_xlfn.LOGNORM.INV(Table3[[#This Row],[RV lognorm]],(LN(ImpLow2)+LN(ImpUp2))/2,(LN(ImpUp2)-LN(ImpLow2))/3.29)</f>
        <v>0</v>
      </c>
    </row>
    <row r="7303" spans="7:13">
      <c r="G7303">
        <v>0.89653185098270505</v>
      </c>
      <c r="H7303">
        <v>7.0973651982365951E-2</v>
      </c>
      <c r="I7303">
        <v>0.24541545298202683</v>
      </c>
      <c r="J7303">
        <f>_xlfn.BINOM.INV(BinomTrials,_xlfn.GAMMA.INV(Table3[[#This Row],[RV gamma]],GammaShape1,GammaRate1)/BinomTrials,Table3[[#This Row],[RV binom]])</f>
        <v>0</v>
      </c>
      <c r="K7303" s="1">
        <f>Table3[[#This Row],[Risk 1 Simulated occurences]]*_xlfn.LOGNORM.INV(Table3[[#This Row],[RV lognorm]],(LN(ImpLow1)+LN(ImpUp1))/2,(LN(ImpUp1)-LN(ImpLow1))/3.29)</f>
        <v>0</v>
      </c>
      <c r="L7303">
        <f>_xlfn.BINOM.INV(BinomTrials,_xlfn.GAMMA.INV(Table3[[#This Row],[RV gamma]],GammaShape2,GammaRate2)/BinomTrials,Table3[[#This Row],[RV binom]])</f>
        <v>0</v>
      </c>
      <c r="M7303" s="1">
        <f>Table3[[#This Row],[Risk 2 simulated occurences]]*_xlfn.LOGNORM.INV(Table3[[#This Row],[RV lognorm]],(LN(ImpLow2)+LN(ImpUp2))/2,(LN(ImpUp2)-LN(ImpLow2))/3.29)</f>
        <v>0</v>
      </c>
    </row>
    <row r="7304" spans="7:13">
      <c r="G7304">
        <v>1.0819466323973362E-2</v>
      </c>
      <c r="H7304">
        <v>0.85416886762444344</v>
      </c>
      <c r="I7304">
        <v>0.69751826892491353</v>
      </c>
      <c r="J7304">
        <f>_xlfn.BINOM.INV(BinomTrials,_xlfn.GAMMA.INV(Table3[[#This Row],[RV gamma]],GammaShape1,GammaRate1)/BinomTrials,Table3[[#This Row],[RV binom]])</f>
        <v>1</v>
      </c>
      <c r="K7304" s="1">
        <f>Table3[[#This Row],[Risk 1 Simulated occurences]]*_xlfn.LOGNORM.INV(Table3[[#This Row],[RV lognorm]],(LN(ImpLow1)+LN(ImpUp1))/2,(LN(ImpUp1)-LN(ImpLow1))/3.29)</f>
        <v>45417.870376317602</v>
      </c>
      <c r="L7304">
        <f>_xlfn.BINOM.INV(BinomTrials,_xlfn.GAMMA.INV(Table3[[#This Row],[RV gamma]],GammaShape2,GammaRate2)/BinomTrials,Table3[[#This Row],[RV binom]])</f>
        <v>0</v>
      </c>
      <c r="M7304" s="1">
        <f>Table3[[#This Row],[Risk 2 simulated occurences]]*_xlfn.LOGNORM.INV(Table3[[#This Row],[RV lognorm]],(LN(ImpLow2)+LN(ImpUp2))/2,(LN(ImpUp2)-LN(ImpLow2))/3.29)</f>
        <v>0</v>
      </c>
    </row>
    <row r="7305" spans="7:13">
      <c r="G7305">
        <v>0.84277050702030332</v>
      </c>
      <c r="H7305">
        <v>1.6158164020701388E-2</v>
      </c>
      <c r="I7305">
        <v>0.18954582102109949</v>
      </c>
      <c r="J7305">
        <f>_xlfn.BINOM.INV(BinomTrials,_xlfn.GAMMA.INV(Table3[[#This Row],[RV gamma]],GammaShape1,GammaRate1)/BinomTrials,Table3[[#This Row],[RV binom]])</f>
        <v>0</v>
      </c>
      <c r="K7305" s="1">
        <f>Table3[[#This Row],[Risk 1 Simulated occurences]]*_xlfn.LOGNORM.INV(Table3[[#This Row],[RV lognorm]],(LN(ImpLow1)+LN(ImpUp1))/2,(LN(ImpUp1)-LN(ImpLow1))/3.29)</f>
        <v>0</v>
      </c>
      <c r="L7305">
        <f>_xlfn.BINOM.INV(BinomTrials,_xlfn.GAMMA.INV(Table3[[#This Row],[RV gamma]],GammaShape2,GammaRate2)/BinomTrials,Table3[[#This Row],[RV binom]])</f>
        <v>0</v>
      </c>
      <c r="M7305" s="1">
        <f>Table3[[#This Row],[Risk 2 simulated occurences]]*_xlfn.LOGNORM.INV(Table3[[#This Row],[RV lognorm]],(LN(ImpLow2)+LN(ImpUp2))/2,(LN(ImpUp2)-LN(ImpLow2))/3.29)</f>
        <v>0</v>
      </c>
    </row>
    <row r="7306" spans="7:13">
      <c r="G7306">
        <v>0.44391149023729909</v>
      </c>
      <c r="H7306">
        <v>0.57026269592822654</v>
      </c>
      <c r="I7306">
        <v>0.69661390161915393</v>
      </c>
      <c r="J7306">
        <f>_xlfn.BINOM.INV(BinomTrials,_xlfn.GAMMA.INV(Table3[[#This Row],[RV gamma]],GammaShape1,GammaRate1)/BinomTrials,Table3[[#This Row],[RV binom]])</f>
        <v>0</v>
      </c>
      <c r="K7306" s="1">
        <f>Table3[[#This Row],[Risk 1 Simulated occurences]]*_xlfn.LOGNORM.INV(Table3[[#This Row],[RV lognorm]],(LN(ImpLow1)+LN(ImpUp1))/2,(LN(ImpUp1)-LN(ImpLow1))/3.29)</f>
        <v>0</v>
      </c>
      <c r="L7306">
        <f>_xlfn.BINOM.INV(BinomTrials,_xlfn.GAMMA.INV(Table3[[#This Row],[RV gamma]],GammaShape2,GammaRate2)/BinomTrials,Table3[[#This Row],[RV binom]])</f>
        <v>0</v>
      </c>
      <c r="M7306" s="1">
        <f>Table3[[#This Row],[Risk 2 simulated occurences]]*_xlfn.LOGNORM.INV(Table3[[#This Row],[RV lognorm]],(LN(ImpLow2)+LN(ImpUp2))/2,(LN(ImpUp2)-LN(ImpLow2))/3.29)</f>
        <v>0</v>
      </c>
    </row>
    <row r="7307" spans="7:13">
      <c r="G7307">
        <v>0.82041641828623435</v>
      </c>
      <c r="H7307">
        <v>0.4051304657036115</v>
      </c>
      <c r="I7307">
        <v>0.98984451312098864</v>
      </c>
      <c r="J7307">
        <f>_xlfn.BINOM.INV(BinomTrials,_xlfn.GAMMA.INV(Table3[[#This Row],[RV gamma]],GammaShape1,GammaRate1)/BinomTrials,Table3[[#This Row],[RV binom]])</f>
        <v>0</v>
      </c>
      <c r="K7307" s="1">
        <f>Table3[[#This Row],[Risk 1 Simulated occurences]]*_xlfn.LOGNORM.INV(Table3[[#This Row],[RV lognorm]],(LN(ImpLow1)+LN(ImpUp1))/2,(LN(ImpUp1)-LN(ImpLow1))/3.29)</f>
        <v>0</v>
      </c>
      <c r="L7307">
        <f>_xlfn.BINOM.INV(BinomTrials,_xlfn.GAMMA.INV(Table3[[#This Row],[RV gamma]],GammaShape2,GammaRate2)/BinomTrials,Table3[[#This Row],[RV binom]])</f>
        <v>0</v>
      </c>
      <c r="M7307" s="1">
        <f>Table3[[#This Row],[Risk 2 simulated occurences]]*_xlfn.LOGNORM.INV(Table3[[#This Row],[RV lognorm]],(LN(ImpLow2)+LN(ImpUp2))/2,(LN(ImpUp2)-LN(ImpLow2))/3.29)</f>
        <v>0</v>
      </c>
    </row>
    <row r="7308" spans="7:13">
      <c r="G7308">
        <v>0.73874213674047129</v>
      </c>
      <c r="H7308">
        <v>2.77370805981276E-2</v>
      </c>
      <c r="I7308">
        <v>0.31673202445578391</v>
      </c>
      <c r="J7308">
        <f>_xlfn.BINOM.INV(BinomTrials,_xlfn.GAMMA.INV(Table3[[#This Row],[RV gamma]],GammaShape1,GammaRate1)/BinomTrials,Table3[[#This Row],[RV binom]])</f>
        <v>0</v>
      </c>
      <c r="K7308" s="1">
        <f>Table3[[#This Row],[Risk 1 Simulated occurences]]*_xlfn.LOGNORM.INV(Table3[[#This Row],[RV lognorm]],(LN(ImpLow1)+LN(ImpUp1))/2,(LN(ImpUp1)-LN(ImpLow1))/3.29)</f>
        <v>0</v>
      </c>
      <c r="L7308">
        <f>_xlfn.BINOM.INV(BinomTrials,_xlfn.GAMMA.INV(Table3[[#This Row],[RV gamma]],GammaShape2,GammaRate2)/BinomTrials,Table3[[#This Row],[RV binom]])</f>
        <v>0</v>
      </c>
      <c r="M7308" s="1">
        <f>Table3[[#This Row],[Risk 2 simulated occurences]]*_xlfn.LOGNORM.INV(Table3[[#This Row],[RV lognorm]],(LN(ImpLow2)+LN(ImpUp2))/2,(LN(ImpUp2)-LN(ImpLow2))/3.29)</f>
        <v>0</v>
      </c>
    </row>
    <row r="7309" spans="7:13">
      <c r="G7309">
        <v>3.9092197101140487E-2</v>
      </c>
      <c r="H7309">
        <v>0.1771136127305746</v>
      </c>
      <c r="I7309">
        <v>0.31513502836000873</v>
      </c>
      <c r="J7309">
        <f>_xlfn.BINOM.INV(BinomTrials,_xlfn.GAMMA.INV(Table3[[#This Row],[RV gamma]],GammaShape1,GammaRate1)/BinomTrials,Table3[[#This Row],[RV binom]])</f>
        <v>0</v>
      </c>
      <c r="K7309" s="1">
        <f>Table3[[#This Row],[Risk 1 Simulated occurences]]*_xlfn.LOGNORM.INV(Table3[[#This Row],[RV lognorm]],(LN(ImpLow1)+LN(ImpUp1))/2,(LN(ImpUp1)-LN(ImpLow1))/3.29)</f>
        <v>0</v>
      </c>
      <c r="L7309">
        <f>_xlfn.BINOM.INV(BinomTrials,_xlfn.GAMMA.INV(Table3[[#This Row],[RV gamma]],GammaShape2,GammaRate2)/BinomTrials,Table3[[#This Row],[RV binom]])</f>
        <v>0</v>
      </c>
      <c r="M7309" s="1">
        <f>Table3[[#This Row],[Risk 2 simulated occurences]]*_xlfn.LOGNORM.INV(Table3[[#This Row],[RV lognorm]],(LN(ImpLow2)+LN(ImpUp2))/2,(LN(ImpUp2)-LN(ImpLow2))/3.29)</f>
        <v>0</v>
      </c>
    </row>
    <row r="7310" spans="7:13">
      <c r="G7310">
        <v>2.2556678868158105E-2</v>
      </c>
      <c r="H7310">
        <v>0.74848916276753374</v>
      </c>
      <c r="I7310">
        <v>0.47442164666690939</v>
      </c>
      <c r="J7310">
        <f>_xlfn.BINOM.INV(BinomTrials,_xlfn.GAMMA.INV(Table3[[#This Row],[RV gamma]],GammaShape1,GammaRate1)/BinomTrials,Table3[[#This Row],[RV binom]])</f>
        <v>1</v>
      </c>
      <c r="K7310" s="1">
        <f>Table3[[#This Row],[Risk 1 Simulated occurences]]*_xlfn.LOGNORM.INV(Table3[[#This Row],[RV lognorm]],(LN(ImpLow1)+LN(ImpUp1))/2,(LN(ImpUp1)-LN(ImpLow1))/3.29)</f>
        <v>30234.212294006553</v>
      </c>
      <c r="L7310">
        <f>_xlfn.BINOM.INV(BinomTrials,_xlfn.GAMMA.INV(Table3[[#This Row],[RV gamma]],GammaShape2,GammaRate2)/BinomTrials,Table3[[#This Row],[RV binom]])</f>
        <v>0</v>
      </c>
      <c r="M7310" s="1">
        <f>Table3[[#This Row],[Risk 2 simulated occurences]]*_xlfn.LOGNORM.INV(Table3[[#This Row],[RV lognorm]],(LN(ImpLow2)+LN(ImpUp2))/2,(LN(ImpUp2)-LN(ImpLow2))/3.29)</f>
        <v>0</v>
      </c>
    </row>
    <row r="7311" spans="7:13">
      <c r="G7311">
        <v>0.11010173713327466</v>
      </c>
      <c r="H7311">
        <v>0.85735863393980949</v>
      </c>
      <c r="I7311">
        <v>0.60461553074634422</v>
      </c>
      <c r="J7311">
        <f>_xlfn.BINOM.INV(BinomTrials,_xlfn.GAMMA.INV(Table3[[#This Row],[RV gamma]],GammaShape1,GammaRate1)/BinomTrials,Table3[[#This Row],[RV binom]])</f>
        <v>1</v>
      </c>
      <c r="K7311" s="1">
        <f>Table3[[#This Row],[Risk 1 Simulated occurences]]*_xlfn.LOGNORM.INV(Table3[[#This Row],[RV lognorm]],(LN(ImpLow1)+LN(ImpUp1))/2,(LN(ImpUp1)-LN(ImpLow1))/3.29)</f>
        <v>38075.184573249731</v>
      </c>
      <c r="L7311">
        <f>_xlfn.BINOM.INV(BinomTrials,_xlfn.GAMMA.INV(Table3[[#This Row],[RV gamma]],GammaShape2,GammaRate2)/BinomTrials,Table3[[#This Row],[RV binom]])</f>
        <v>0</v>
      </c>
      <c r="M7311" s="1">
        <f>Table3[[#This Row],[Risk 2 simulated occurences]]*_xlfn.LOGNORM.INV(Table3[[#This Row],[RV lognorm]],(LN(ImpLow2)+LN(ImpUp2))/2,(LN(ImpUp2)-LN(ImpLow2))/3.29)</f>
        <v>0</v>
      </c>
    </row>
    <row r="7312" spans="7:13">
      <c r="G7312">
        <v>0.47989599894727392</v>
      </c>
      <c r="H7312">
        <v>0.62656062637761267</v>
      </c>
      <c r="I7312">
        <v>0.77322525380795137</v>
      </c>
      <c r="J7312">
        <f>_xlfn.BINOM.INV(BinomTrials,_xlfn.GAMMA.INV(Table3[[#This Row],[RV gamma]],GammaShape1,GammaRate1)/BinomTrials,Table3[[#This Row],[RV binom]])</f>
        <v>1</v>
      </c>
      <c r="K7312" s="1">
        <f>Table3[[#This Row],[Risk 1 Simulated occurences]]*_xlfn.LOGNORM.INV(Table3[[#This Row],[RV lognorm]],(LN(ImpLow1)+LN(ImpUp1))/2,(LN(ImpUp1)-LN(ImpLow1))/3.29)</f>
        <v>53433.642690409179</v>
      </c>
      <c r="L7312">
        <f>_xlfn.BINOM.INV(BinomTrials,_xlfn.GAMMA.INV(Table3[[#This Row],[RV gamma]],GammaShape2,GammaRate2)/BinomTrials,Table3[[#This Row],[RV binom]])</f>
        <v>0</v>
      </c>
      <c r="M7312" s="1">
        <f>Table3[[#This Row],[Risk 2 simulated occurences]]*_xlfn.LOGNORM.INV(Table3[[#This Row],[RV lognorm]],(LN(ImpLow2)+LN(ImpUp2))/2,(LN(ImpUp2)-LN(ImpLow2))/3.29)</f>
        <v>0</v>
      </c>
    </row>
    <row r="7313" spans="7:13">
      <c r="G7313">
        <v>0.6120543068330988</v>
      </c>
      <c r="H7313">
        <v>0.6044475285357086</v>
      </c>
      <c r="I7313">
        <v>0.5968407502383184</v>
      </c>
      <c r="J7313">
        <f>_xlfn.BINOM.INV(BinomTrials,_xlfn.GAMMA.INV(Table3[[#This Row],[RV gamma]],GammaShape1,GammaRate1)/BinomTrials,Table3[[#This Row],[RV binom]])</f>
        <v>1</v>
      </c>
      <c r="K7313" s="1">
        <f>Table3[[#This Row],[Risk 1 Simulated occurences]]*_xlfn.LOGNORM.INV(Table3[[#This Row],[RV lognorm]],(LN(ImpLow1)+LN(ImpUp1))/2,(LN(ImpUp1)-LN(ImpLow1))/3.29)</f>
        <v>37542.417221152209</v>
      </c>
      <c r="L7313">
        <f>_xlfn.BINOM.INV(BinomTrials,_xlfn.GAMMA.INV(Table3[[#This Row],[RV gamma]],GammaShape2,GammaRate2)/BinomTrials,Table3[[#This Row],[RV binom]])</f>
        <v>0</v>
      </c>
      <c r="M7313" s="1">
        <f>Table3[[#This Row],[Risk 2 simulated occurences]]*_xlfn.LOGNORM.INV(Table3[[#This Row],[RV lognorm]],(LN(ImpLow2)+LN(ImpUp2))/2,(LN(ImpUp2)-LN(ImpLow2))/3.29)</f>
        <v>0</v>
      </c>
    </row>
    <row r="7314" spans="7:13">
      <c r="G7314">
        <v>0.79673494389128641</v>
      </c>
      <c r="H7314">
        <v>0.94961209965386062</v>
      </c>
      <c r="I7314">
        <v>0.10248925541643485</v>
      </c>
      <c r="J7314">
        <f>_xlfn.BINOM.INV(BinomTrials,_xlfn.GAMMA.INV(Table3[[#This Row],[RV gamma]],GammaShape1,GammaRate1)/BinomTrials,Table3[[#This Row],[RV binom]])</f>
        <v>2</v>
      </c>
      <c r="K7314" s="1">
        <f>Table3[[#This Row],[Risk 1 Simulated occurences]]*_xlfn.LOGNORM.INV(Table3[[#This Row],[RV lognorm]],(LN(ImpLow1)+LN(ImpUp1))/2,(LN(ImpUp1)-LN(ImpLow1))/3.29)</f>
        <v>26047.934629441093</v>
      </c>
      <c r="L7314">
        <f>_xlfn.BINOM.INV(BinomTrials,_xlfn.GAMMA.INV(Table3[[#This Row],[RV gamma]],GammaShape2,GammaRate2)/BinomTrials,Table3[[#This Row],[RV binom]])</f>
        <v>1</v>
      </c>
      <c r="M7314" s="1">
        <f>Table3[[#This Row],[Risk 2 simulated occurences]]*_xlfn.LOGNORM.INV(Table3[[#This Row],[RV lognorm]],(LN(ImpLow2)+LN(ImpUp2))/2,(LN(ImpUp2)-LN(ImpLow2))/3.29)</f>
        <v>1302396.7314720529</v>
      </c>
    </row>
    <row r="7315" spans="7:13">
      <c r="G7315">
        <v>0.72420198084982201</v>
      </c>
      <c r="H7315">
        <v>0.13055888243511268</v>
      </c>
      <c r="I7315">
        <v>0.5369157840204033</v>
      </c>
      <c r="J7315">
        <f>_xlfn.BINOM.INV(BinomTrials,_xlfn.GAMMA.INV(Table3[[#This Row],[RV gamma]],GammaShape1,GammaRate1)/BinomTrials,Table3[[#This Row],[RV binom]])</f>
        <v>0</v>
      </c>
      <c r="K7315" s="1">
        <f>Table3[[#This Row],[Risk 1 Simulated occurences]]*_xlfn.LOGNORM.INV(Table3[[#This Row],[RV lognorm]],(LN(ImpLow1)+LN(ImpUp1))/2,(LN(ImpUp1)-LN(ImpLow1))/3.29)</f>
        <v>0</v>
      </c>
      <c r="L7315">
        <f>_xlfn.BINOM.INV(BinomTrials,_xlfn.GAMMA.INV(Table3[[#This Row],[RV gamma]],GammaShape2,GammaRate2)/BinomTrials,Table3[[#This Row],[RV binom]])</f>
        <v>0</v>
      </c>
      <c r="M7315" s="1">
        <f>Table3[[#This Row],[Risk 2 simulated occurences]]*_xlfn.LOGNORM.INV(Table3[[#This Row],[RV lognorm]],(LN(ImpLow2)+LN(ImpUp2))/2,(LN(ImpUp2)-LN(ImpLow2))/3.29)</f>
        <v>0</v>
      </c>
    </row>
    <row r="7316" spans="7:13">
      <c r="G7316">
        <v>0.66269214295907508</v>
      </c>
      <c r="H7316">
        <v>0.30313708693866481</v>
      </c>
      <c r="I7316">
        <v>0.94358203091825454</v>
      </c>
      <c r="J7316">
        <f>_xlfn.BINOM.INV(BinomTrials,_xlfn.GAMMA.INV(Table3[[#This Row],[RV gamma]],GammaShape1,GammaRate1)/BinomTrials,Table3[[#This Row],[RV binom]])</f>
        <v>0</v>
      </c>
      <c r="K7316" s="1">
        <f>Table3[[#This Row],[Risk 1 Simulated occurences]]*_xlfn.LOGNORM.INV(Table3[[#This Row],[RV lognorm]],(LN(ImpLow1)+LN(ImpUp1))/2,(LN(ImpUp1)-LN(ImpLow1))/3.29)</f>
        <v>0</v>
      </c>
      <c r="L7316">
        <f>_xlfn.BINOM.INV(BinomTrials,_xlfn.GAMMA.INV(Table3[[#This Row],[RV gamma]],GammaShape2,GammaRate2)/BinomTrials,Table3[[#This Row],[RV binom]])</f>
        <v>0</v>
      </c>
      <c r="M7316" s="1">
        <f>Table3[[#This Row],[Risk 2 simulated occurences]]*_xlfn.LOGNORM.INV(Table3[[#This Row],[RV lognorm]],(LN(ImpLow2)+LN(ImpUp2))/2,(LN(ImpUp2)-LN(ImpLow2))/3.29)</f>
        <v>0</v>
      </c>
    </row>
    <row r="7317" spans="7:13">
      <c r="G7317">
        <v>0.86684671317546014</v>
      </c>
      <c r="H7317">
        <v>0.82502017813968476</v>
      </c>
      <c r="I7317">
        <v>0.78319364310390949</v>
      </c>
      <c r="J7317">
        <f>_xlfn.BINOM.INV(BinomTrials,_xlfn.GAMMA.INV(Table3[[#This Row],[RV gamma]],GammaShape1,GammaRate1)/BinomTrials,Table3[[#This Row],[RV binom]])</f>
        <v>1</v>
      </c>
      <c r="K7317" s="1">
        <f>Table3[[#This Row],[Risk 1 Simulated occurences]]*_xlfn.LOGNORM.INV(Table3[[#This Row],[RV lognorm]],(LN(ImpLow1)+LN(ImpUp1))/2,(LN(ImpUp1)-LN(ImpLow1))/3.29)</f>
        <v>54701.769299971915</v>
      </c>
      <c r="L7317">
        <f>_xlfn.BINOM.INV(BinomTrials,_xlfn.GAMMA.INV(Table3[[#This Row],[RV gamma]],GammaShape2,GammaRate2)/BinomTrials,Table3[[#This Row],[RV binom]])</f>
        <v>1</v>
      </c>
      <c r="M7317" s="1">
        <f>Table3[[#This Row],[Risk 2 simulated occurences]]*_xlfn.LOGNORM.INV(Table3[[#This Row],[RV lognorm]],(LN(ImpLow2)+LN(ImpUp2))/2,(LN(ImpUp2)-LN(ImpLow2))/3.29)</f>
        <v>5470176.9299972039</v>
      </c>
    </row>
    <row r="7318" spans="7:13">
      <c r="G7318">
        <v>9.2708339957850217E-2</v>
      </c>
      <c r="H7318">
        <v>0.11413399368251394</v>
      </c>
      <c r="I7318">
        <v>0.13555964740717766</v>
      </c>
      <c r="J7318">
        <f>_xlfn.BINOM.INV(BinomTrials,_xlfn.GAMMA.INV(Table3[[#This Row],[RV gamma]],GammaShape1,GammaRate1)/BinomTrials,Table3[[#This Row],[RV binom]])</f>
        <v>0</v>
      </c>
      <c r="K7318" s="1">
        <f>Table3[[#This Row],[Risk 1 Simulated occurences]]*_xlfn.LOGNORM.INV(Table3[[#This Row],[RV lognorm]],(LN(ImpLow1)+LN(ImpUp1))/2,(LN(ImpUp1)-LN(ImpLow1))/3.29)</f>
        <v>0</v>
      </c>
      <c r="L7318">
        <f>_xlfn.BINOM.INV(BinomTrials,_xlfn.GAMMA.INV(Table3[[#This Row],[RV gamma]],GammaShape2,GammaRate2)/BinomTrials,Table3[[#This Row],[RV binom]])</f>
        <v>0</v>
      </c>
      <c r="M7318" s="1">
        <f>Table3[[#This Row],[Risk 2 simulated occurences]]*_xlfn.LOGNORM.INV(Table3[[#This Row],[RV lognorm]],(LN(ImpLow2)+LN(ImpUp2))/2,(LN(ImpUp2)-LN(ImpLow2))/3.29)</f>
        <v>0</v>
      </c>
    </row>
    <row r="7319" spans="7:13">
      <c r="G7319">
        <v>0.14906967158851664</v>
      </c>
      <c r="H7319">
        <v>0.25003182201182089</v>
      </c>
      <c r="I7319">
        <v>0.35099397243512515</v>
      </c>
      <c r="J7319">
        <f>_xlfn.BINOM.INV(BinomTrials,_xlfn.GAMMA.INV(Table3[[#This Row],[RV gamma]],GammaShape1,GammaRate1)/BinomTrials,Table3[[#This Row],[RV binom]])</f>
        <v>0</v>
      </c>
      <c r="K7319" s="1">
        <f>Table3[[#This Row],[Risk 1 Simulated occurences]]*_xlfn.LOGNORM.INV(Table3[[#This Row],[RV lognorm]],(LN(ImpLow1)+LN(ImpUp1))/2,(LN(ImpUp1)-LN(ImpLow1))/3.29)</f>
        <v>0</v>
      </c>
      <c r="L7319">
        <f>_xlfn.BINOM.INV(BinomTrials,_xlfn.GAMMA.INV(Table3[[#This Row],[RV gamma]],GammaShape2,GammaRate2)/BinomTrials,Table3[[#This Row],[RV binom]])</f>
        <v>0</v>
      </c>
      <c r="M7319" s="1">
        <f>Table3[[#This Row],[Risk 2 simulated occurences]]*_xlfn.LOGNORM.INV(Table3[[#This Row],[RV lognorm]],(LN(ImpLow2)+LN(ImpUp2))/2,(LN(ImpUp2)-LN(ImpLow2))/3.29)</f>
        <v>0</v>
      </c>
    </row>
    <row r="7320" spans="7:13">
      <c r="G7320">
        <v>0.41397038819918891</v>
      </c>
      <c r="H7320">
        <v>0.28483255267368285</v>
      </c>
      <c r="I7320">
        <v>0.15569471714817673</v>
      </c>
      <c r="J7320">
        <f>_xlfn.BINOM.INV(BinomTrials,_xlfn.GAMMA.INV(Table3[[#This Row],[RV gamma]],GammaShape1,GammaRate1)/BinomTrials,Table3[[#This Row],[RV binom]])</f>
        <v>0</v>
      </c>
      <c r="K7320" s="1">
        <f>Table3[[#This Row],[Risk 1 Simulated occurences]]*_xlfn.LOGNORM.INV(Table3[[#This Row],[RV lognorm]],(LN(ImpLow1)+LN(ImpUp1))/2,(LN(ImpUp1)-LN(ImpLow1))/3.29)</f>
        <v>0</v>
      </c>
      <c r="L7320">
        <f>_xlfn.BINOM.INV(BinomTrials,_xlfn.GAMMA.INV(Table3[[#This Row],[RV gamma]],GammaShape2,GammaRate2)/BinomTrials,Table3[[#This Row],[RV binom]])</f>
        <v>0</v>
      </c>
      <c r="M7320" s="1">
        <f>Table3[[#This Row],[Risk 2 simulated occurences]]*_xlfn.LOGNORM.INV(Table3[[#This Row],[RV lognorm]],(LN(ImpLow2)+LN(ImpUp2))/2,(LN(ImpUp2)-LN(ImpLow2))/3.29)</f>
        <v>0</v>
      </c>
    </row>
    <row r="7321" spans="7:13">
      <c r="G7321">
        <v>0.60031446376830078</v>
      </c>
      <c r="H7321">
        <v>0.18071278658728709</v>
      </c>
      <c r="I7321">
        <v>0.76111110940627336</v>
      </c>
      <c r="J7321">
        <f>_xlfn.BINOM.INV(BinomTrials,_xlfn.GAMMA.INV(Table3[[#This Row],[RV gamma]],GammaShape1,GammaRate1)/BinomTrials,Table3[[#This Row],[RV binom]])</f>
        <v>0</v>
      </c>
      <c r="K7321" s="1">
        <f>Table3[[#This Row],[Risk 1 Simulated occurences]]*_xlfn.LOGNORM.INV(Table3[[#This Row],[RV lognorm]],(LN(ImpLow1)+LN(ImpUp1))/2,(LN(ImpUp1)-LN(ImpLow1))/3.29)</f>
        <v>0</v>
      </c>
      <c r="L7321">
        <f>_xlfn.BINOM.INV(BinomTrials,_xlfn.GAMMA.INV(Table3[[#This Row],[RV gamma]],GammaShape2,GammaRate2)/BinomTrials,Table3[[#This Row],[RV binom]])</f>
        <v>0</v>
      </c>
      <c r="M7321" s="1">
        <f>Table3[[#This Row],[Risk 2 simulated occurences]]*_xlfn.LOGNORM.INV(Table3[[#This Row],[RV lognorm]],(LN(ImpLow2)+LN(ImpUp2))/2,(LN(ImpUp2)-LN(ImpLow2))/3.29)</f>
        <v>0</v>
      </c>
    </row>
    <row r="7322" spans="7:13">
      <c r="G7322">
        <v>0.4851925538318197</v>
      </c>
      <c r="H7322">
        <v>0.23980417253440439</v>
      </c>
      <c r="I7322">
        <v>0.99441579123698909</v>
      </c>
      <c r="J7322">
        <f>_xlfn.BINOM.INV(BinomTrials,_xlfn.GAMMA.INV(Table3[[#This Row],[RV gamma]],GammaShape1,GammaRate1)/BinomTrials,Table3[[#This Row],[RV binom]])</f>
        <v>0</v>
      </c>
      <c r="K7322" s="1">
        <f>Table3[[#This Row],[Risk 1 Simulated occurences]]*_xlfn.LOGNORM.INV(Table3[[#This Row],[RV lognorm]],(LN(ImpLow1)+LN(ImpUp1))/2,(LN(ImpUp1)-LN(ImpLow1))/3.29)</f>
        <v>0</v>
      </c>
      <c r="L7322">
        <f>_xlfn.BINOM.INV(BinomTrials,_xlfn.GAMMA.INV(Table3[[#This Row],[RV gamma]],GammaShape2,GammaRate2)/BinomTrials,Table3[[#This Row],[RV binom]])</f>
        <v>0</v>
      </c>
      <c r="M7322" s="1">
        <f>Table3[[#This Row],[Risk 2 simulated occurences]]*_xlfn.LOGNORM.INV(Table3[[#This Row],[RV lognorm]],(LN(ImpLow2)+LN(ImpUp2))/2,(LN(ImpUp2)-LN(ImpLow2))/3.29)</f>
        <v>0</v>
      </c>
    </row>
    <row r="7323" spans="7:13">
      <c r="G7323">
        <v>0.63125225139374486</v>
      </c>
      <c r="H7323">
        <v>0.38872778573479866</v>
      </c>
      <c r="I7323">
        <v>0.14620332007585249</v>
      </c>
      <c r="J7323">
        <f>_xlfn.BINOM.INV(BinomTrials,_xlfn.GAMMA.INV(Table3[[#This Row],[RV gamma]],GammaShape1,GammaRate1)/BinomTrials,Table3[[#This Row],[RV binom]])</f>
        <v>0</v>
      </c>
      <c r="K7323" s="1">
        <f>Table3[[#This Row],[Risk 1 Simulated occurences]]*_xlfn.LOGNORM.INV(Table3[[#This Row],[RV lognorm]],(LN(ImpLow1)+LN(ImpUp1))/2,(LN(ImpUp1)-LN(ImpLow1))/3.29)</f>
        <v>0</v>
      </c>
      <c r="L7323">
        <f>_xlfn.BINOM.INV(BinomTrials,_xlfn.GAMMA.INV(Table3[[#This Row],[RV gamma]],GammaShape2,GammaRate2)/BinomTrials,Table3[[#This Row],[RV binom]])</f>
        <v>0</v>
      </c>
      <c r="M7323" s="1">
        <f>Table3[[#This Row],[Risk 2 simulated occurences]]*_xlfn.LOGNORM.INV(Table3[[#This Row],[RV lognorm]],(LN(ImpLow2)+LN(ImpUp2))/2,(LN(ImpUp2)-LN(ImpLow2))/3.29)</f>
        <v>0</v>
      </c>
    </row>
    <row r="7324" spans="7:13">
      <c r="G7324">
        <v>0.45658917466951032</v>
      </c>
      <c r="H7324">
        <v>0.3478948447610693</v>
      </c>
      <c r="I7324">
        <v>0.23920051485262836</v>
      </c>
      <c r="J7324">
        <f>_xlfn.BINOM.INV(BinomTrials,_xlfn.GAMMA.INV(Table3[[#This Row],[RV gamma]],GammaShape1,GammaRate1)/BinomTrials,Table3[[#This Row],[RV binom]])</f>
        <v>0</v>
      </c>
      <c r="K7324" s="1">
        <f>Table3[[#This Row],[Risk 1 Simulated occurences]]*_xlfn.LOGNORM.INV(Table3[[#This Row],[RV lognorm]],(LN(ImpLow1)+LN(ImpUp1))/2,(LN(ImpUp1)-LN(ImpLow1))/3.29)</f>
        <v>0</v>
      </c>
      <c r="L7324">
        <f>_xlfn.BINOM.INV(BinomTrials,_xlfn.GAMMA.INV(Table3[[#This Row],[RV gamma]],GammaShape2,GammaRate2)/BinomTrials,Table3[[#This Row],[RV binom]])</f>
        <v>0</v>
      </c>
      <c r="M7324" s="1">
        <f>Table3[[#This Row],[Risk 2 simulated occurences]]*_xlfn.LOGNORM.INV(Table3[[#This Row],[RV lognorm]],(LN(ImpLow2)+LN(ImpUp2))/2,(LN(ImpUp2)-LN(ImpLow2))/3.29)</f>
        <v>0</v>
      </c>
    </row>
    <row r="7325" spans="7:13">
      <c r="G7325">
        <v>0.89425867045962193</v>
      </c>
      <c r="H7325">
        <v>6.8655899292163508E-2</v>
      </c>
      <c r="I7325">
        <v>0.24305312812470511</v>
      </c>
      <c r="J7325">
        <f>_xlfn.BINOM.INV(BinomTrials,_xlfn.GAMMA.INV(Table3[[#This Row],[RV gamma]],GammaShape1,GammaRate1)/BinomTrials,Table3[[#This Row],[RV binom]])</f>
        <v>0</v>
      </c>
      <c r="K7325" s="1">
        <f>Table3[[#This Row],[Risk 1 Simulated occurences]]*_xlfn.LOGNORM.INV(Table3[[#This Row],[RV lognorm]],(LN(ImpLow1)+LN(ImpUp1))/2,(LN(ImpUp1)-LN(ImpLow1))/3.29)</f>
        <v>0</v>
      </c>
      <c r="L7325">
        <f>_xlfn.BINOM.INV(BinomTrials,_xlfn.GAMMA.INV(Table3[[#This Row],[RV gamma]],GammaShape2,GammaRate2)/BinomTrials,Table3[[#This Row],[RV binom]])</f>
        <v>0</v>
      </c>
      <c r="M7325" s="1">
        <f>Table3[[#This Row],[Risk 2 simulated occurences]]*_xlfn.LOGNORM.INV(Table3[[#This Row],[RV lognorm]],(LN(ImpLow2)+LN(ImpUp2))/2,(LN(ImpUp2)-LN(ImpLow2))/3.29)</f>
        <v>0</v>
      </c>
    </row>
    <row r="7326" spans="7:13">
      <c r="G7326">
        <v>0.80547441486524163</v>
      </c>
      <c r="H7326">
        <v>0.89969940339201104</v>
      </c>
      <c r="I7326">
        <v>0.99392439191878046</v>
      </c>
      <c r="J7326">
        <f>_xlfn.BINOM.INV(BinomTrials,_xlfn.GAMMA.INV(Table3[[#This Row],[RV gamma]],GammaShape1,GammaRate1)/BinomTrials,Table3[[#This Row],[RV binom]])</f>
        <v>2</v>
      </c>
      <c r="K7326" s="1">
        <f>Table3[[#This Row],[Risk 1 Simulated occurences]]*_xlfn.LOGNORM.INV(Table3[[#This Row],[RV lognorm]],(LN(ImpLow1)+LN(ImpUp1))/2,(LN(ImpUp1)-LN(ImpLow1))/3.29)</f>
        <v>365810.00853673951</v>
      </c>
      <c r="L7326">
        <f>_xlfn.BINOM.INV(BinomTrials,_xlfn.GAMMA.INV(Table3[[#This Row],[RV gamma]],GammaShape2,GammaRate2)/BinomTrials,Table3[[#This Row],[RV binom]])</f>
        <v>1</v>
      </c>
      <c r="M7326" s="1">
        <f>Table3[[#This Row],[Risk 2 simulated occurences]]*_xlfn.LOGNORM.INV(Table3[[#This Row],[RV lognorm]],(LN(ImpLow2)+LN(ImpUp2))/2,(LN(ImpUp2)-LN(ImpLow2))/3.29)</f>
        <v>18290500.426837016</v>
      </c>
    </row>
    <row r="7327" spans="7:13">
      <c r="G7327">
        <v>0.60849064011522136</v>
      </c>
      <c r="H7327">
        <v>0.24787280952924529</v>
      </c>
      <c r="I7327">
        <v>0.88725497894326921</v>
      </c>
      <c r="J7327">
        <f>_xlfn.BINOM.INV(BinomTrials,_xlfn.GAMMA.INV(Table3[[#This Row],[RV gamma]],GammaShape1,GammaRate1)/BinomTrials,Table3[[#This Row],[RV binom]])</f>
        <v>0</v>
      </c>
      <c r="K7327" s="1">
        <f>Table3[[#This Row],[Risk 1 Simulated occurences]]*_xlfn.LOGNORM.INV(Table3[[#This Row],[RV lognorm]],(LN(ImpLow1)+LN(ImpUp1))/2,(LN(ImpUp1)-LN(ImpLow1))/3.29)</f>
        <v>0</v>
      </c>
      <c r="L7327">
        <f>_xlfn.BINOM.INV(BinomTrials,_xlfn.GAMMA.INV(Table3[[#This Row],[RV gamma]],GammaShape2,GammaRate2)/BinomTrials,Table3[[#This Row],[RV binom]])</f>
        <v>0</v>
      </c>
      <c r="M7327" s="1">
        <f>Table3[[#This Row],[Risk 2 simulated occurences]]*_xlfn.LOGNORM.INV(Table3[[#This Row],[RV lognorm]],(LN(ImpLow2)+LN(ImpUp2))/2,(LN(ImpUp2)-LN(ImpLow2))/3.29)</f>
        <v>0</v>
      </c>
    </row>
    <row r="7328" spans="7:13">
      <c r="G7328">
        <v>0.90218841652487791</v>
      </c>
      <c r="H7328">
        <v>0.99830975802536581</v>
      </c>
      <c r="I7328">
        <v>9.4431099525853573E-2</v>
      </c>
      <c r="J7328">
        <f>_xlfn.BINOM.INV(BinomTrials,_xlfn.GAMMA.INV(Table3[[#This Row],[RV gamma]],GammaShape1,GammaRate1)/BinomTrials,Table3[[#This Row],[RV binom]])</f>
        <v>4</v>
      </c>
      <c r="K7328" s="1">
        <f>Table3[[#This Row],[Risk 1 Simulated occurences]]*_xlfn.LOGNORM.INV(Table3[[#This Row],[RV lognorm]],(LN(ImpLow1)+LN(ImpUp1))/2,(LN(ImpUp1)-LN(ImpLow1))/3.29)</f>
        <v>50429.230385928153</v>
      </c>
      <c r="L7328">
        <f>_xlfn.BINOM.INV(BinomTrials,_xlfn.GAMMA.INV(Table3[[#This Row],[RV gamma]],GammaShape2,GammaRate2)/BinomTrials,Table3[[#This Row],[RV binom]])</f>
        <v>2</v>
      </c>
      <c r="M7328" s="1">
        <f>Table3[[#This Row],[Risk 2 simulated occurences]]*_xlfn.LOGNORM.INV(Table3[[#This Row],[RV lognorm]],(LN(ImpLow2)+LN(ImpUp2))/2,(LN(ImpUp2)-LN(ImpLow2))/3.29)</f>
        <v>2521461.5192964091</v>
      </c>
    </row>
    <row r="7329" spans="7:13">
      <c r="G7329">
        <v>8.0716533623969425E-2</v>
      </c>
      <c r="H7329">
        <v>0.59210313232247869</v>
      </c>
      <c r="I7329">
        <v>0.10348973102098784</v>
      </c>
      <c r="J7329">
        <f>_xlfn.BINOM.INV(BinomTrials,_xlfn.GAMMA.INV(Table3[[#This Row],[RV gamma]],GammaShape1,GammaRate1)/BinomTrials,Table3[[#This Row],[RV binom]])</f>
        <v>0</v>
      </c>
      <c r="K7329" s="1">
        <f>Table3[[#This Row],[Risk 1 Simulated occurences]]*_xlfn.LOGNORM.INV(Table3[[#This Row],[RV lognorm]],(LN(ImpLow1)+LN(ImpUp1))/2,(LN(ImpUp1)-LN(ImpLow1))/3.29)</f>
        <v>0</v>
      </c>
      <c r="L7329">
        <f>_xlfn.BINOM.INV(BinomTrials,_xlfn.GAMMA.INV(Table3[[#This Row],[RV gamma]],GammaShape2,GammaRate2)/BinomTrials,Table3[[#This Row],[RV binom]])</f>
        <v>0</v>
      </c>
      <c r="M7329" s="1">
        <f>Table3[[#This Row],[Risk 2 simulated occurences]]*_xlfn.LOGNORM.INV(Table3[[#This Row],[RV lognorm]],(LN(ImpLow2)+LN(ImpUp2))/2,(LN(ImpUp2)-LN(ImpLow2))/3.29)</f>
        <v>0</v>
      </c>
    </row>
    <row r="7330" spans="7:13">
      <c r="G7330">
        <v>0.60278061805422445</v>
      </c>
      <c r="H7330">
        <v>0.47734494389842497</v>
      </c>
      <c r="I7330">
        <v>0.35190926974262543</v>
      </c>
      <c r="J7330">
        <f>_xlfn.BINOM.INV(BinomTrials,_xlfn.GAMMA.INV(Table3[[#This Row],[RV gamma]],GammaShape1,GammaRate1)/BinomTrials,Table3[[#This Row],[RV binom]])</f>
        <v>0</v>
      </c>
      <c r="K7330" s="1">
        <f>Table3[[#This Row],[Risk 1 Simulated occurences]]*_xlfn.LOGNORM.INV(Table3[[#This Row],[RV lognorm]],(LN(ImpLow1)+LN(ImpUp1))/2,(LN(ImpUp1)-LN(ImpLow1))/3.29)</f>
        <v>0</v>
      </c>
      <c r="L7330">
        <f>_xlfn.BINOM.INV(BinomTrials,_xlfn.GAMMA.INV(Table3[[#This Row],[RV gamma]],GammaShape2,GammaRate2)/BinomTrials,Table3[[#This Row],[RV binom]])</f>
        <v>0</v>
      </c>
      <c r="M7330" s="1">
        <f>Table3[[#This Row],[Risk 2 simulated occurences]]*_xlfn.LOGNORM.INV(Table3[[#This Row],[RV lognorm]],(LN(ImpLow2)+LN(ImpUp2))/2,(LN(ImpUp2)-LN(ImpLow2))/3.29)</f>
        <v>0</v>
      </c>
    </row>
    <row r="7331" spans="7:13">
      <c r="G7331">
        <v>0.93384763735060006</v>
      </c>
      <c r="H7331">
        <v>0.7364721008280628</v>
      </c>
      <c r="I7331">
        <v>0.53909656430552555</v>
      </c>
      <c r="J7331">
        <f>_xlfn.BINOM.INV(BinomTrials,_xlfn.GAMMA.INV(Table3[[#This Row],[RV gamma]],GammaShape1,GammaRate1)/BinomTrials,Table3[[#This Row],[RV binom]])</f>
        <v>1</v>
      </c>
      <c r="K7331" s="1">
        <f>Table3[[#This Row],[Risk 1 Simulated occurences]]*_xlfn.LOGNORM.INV(Table3[[#This Row],[RV lognorm]],(LN(ImpLow1)+LN(ImpUp1))/2,(LN(ImpUp1)-LN(ImpLow1))/3.29)</f>
        <v>33871.563459163604</v>
      </c>
      <c r="L7331">
        <f>_xlfn.BINOM.INV(BinomTrials,_xlfn.GAMMA.INV(Table3[[#This Row],[RV gamma]],GammaShape2,GammaRate2)/BinomTrials,Table3[[#This Row],[RV binom]])</f>
        <v>0</v>
      </c>
      <c r="M7331" s="1">
        <f>Table3[[#This Row],[Risk 2 simulated occurences]]*_xlfn.LOGNORM.INV(Table3[[#This Row],[RV lognorm]],(LN(ImpLow2)+LN(ImpUp2))/2,(LN(ImpUp2)-LN(ImpLow2))/3.29)</f>
        <v>0</v>
      </c>
    </row>
    <row r="7332" spans="7:13">
      <c r="G7332">
        <v>0.17724095153493852</v>
      </c>
      <c r="H7332">
        <v>0.88659861725130984</v>
      </c>
      <c r="I7332">
        <v>0.59595628296768122</v>
      </c>
      <c r="J7332">
        <f>_xlfn.BINOM.INV(BinomTrials,_xlfn.GAMMA.INV(Table3[[#This Row],[RV gamma]],GammaShape1,GammaRate1)/BinomTrials,Table3[[#This Row],[RV binom]])</f>
        <v>1</v>
      </c>
      <c r="K7332" s="1">
        <f>Table3[[#This Row],[Risk 1 Simulated occurences]]*_xlfn.LOGNORM.INV(Table3[[#This Row],[RV lognorm]],(LN(ImpLow1)+LN(ImpUp1))/2,(LN(ImpUp1)-LN(ImpLow1))/3.29)</f>
        <v>37482.452109565027</v>
      </c>
      <c r="L7332">
        <f>_xlfn.BINOM.INV(BinomTrials,_xlfn.GAMMA.INV(Table3[[#This Row],[RV gamma]],GammaShape2,GammaRate2)/BinomTrials,Table3[[#This Row],[RV binom]])</f>
        <v>1</v>
      </c>
      <c r="M7332" s="1">
        <f>Table3[[#This Row],[Risk 2 simulated occurences]]*_xlfn.LOGNORM.INV(Table3[[#This Row],[RV lognorm]],(LN(ImpLow2)+LN(ImpUp2))/2,(LN(ImpUp2)-LN(ImpLow2))/3.29)</f>
        <v>3748245.2109565041</v>
      </c>
    </row>
    <row r="7333" spans="7:13">
      <c r="G7333">
        <v>0.88867244771154241</v>
      </c>
      <c r="H7333">
        <v>6.2960142764709959E-2</v>
      </c>
      <c r="I7333">
        <v>0.23724783781787745</v>
      </c>
      <c r="J7333">
        <f>_xlfn.BINOM.INV(BinomTrials,_xlfn.GAMMA.INV(Table3[[#This Row],[RV gamma]],GammaShape1,GammaRate1)/BinomTrials,Table3[[#This Row],[RV binom]])</f>
        <v>0</v>
      </c>
      <c r="K7333" s="1">
        <f>Table3[[#This Row],[Risk 1 Simulated occurences]]*_xlfn.LOGNORM.INV(Table3[[#This Row],[RV lognorm]],(LN(ImpLow1)+LN(ImpUp1))/2,(LN(ImpUp1)-LN(ImpLow1))/3.29)</f>
        <v>0</v>
      </c>
      <c r="L7333">
        <f>_xlfn.BINOM.INV(BinomTrials,_xlfn.GAMMA.INV(Table3[[#This Row],[RV gamma]],GammaShape2,GammaRate2)/BinomTrials,Table3[[#This Row],[RV binom]])</f>
        <v>0</v>
      </c>
      <c r="M7333" s="1">
        <f>Table3[[#This Row],[Risk 2 simulated occurences]]*_xlfn.LOGNORM.INV(Table3[[#This Row],[RV lognorm]],(LN(ImpLow2)+LN(ImpUp2))/2,(LN(ImpUp2)-LN(ImpLow2))/3.29)</f>
        <v>0</v>
      </c>
    </row>
    <row r="7334" spans="7:13">
      <c r="G7334">
        <v>0.91782868789407834</v>
      </c>
      <c r="H7334">
        <v>0.17111944648023669</v>
      </c>
      <c r="I7334">
        <v>0.4244102050663951</v>
      </c>
      <c r="J7334">
        <f>_xlfn.BINOM.INV(BinomTrials,_xlfn.GAMMA.INV(Table3[[#This Row],[RV gamma]],GammaShape1,GammaRate1)/BinomTrials,Table3[[#This Row],[RV binom]])</f>
        <v>0</v>
      </c>
      <c r="K7334" s="1">
        <f>Table3[[#This Row],[Risk 1 Simulated occurences]]*_xlfn.LOGNORM.INV(Table3[[#This Row],[RV lognorm]],(LN(ImpLow1)+LN(ImpUp1))/2,(LN(ImpUp1)-LN(ImpLow1))/3.29)</f>
        <v>0</v>
      </c>
      <c r="L7334">
        <f>_xlfn.BINOM.INV(BinomTrials,_xlfn.GAMMA.INV(Table3[[#This Row],[RV gamma]],GammaShape2,GammaRate2)/BinomTrials,Table3[[#This Row],[RV binom]])</f>
        <v>0</v>
      </c>
      <c r="M7334" s="1">
        <f>Table3[[#This Row],[Risk 2 simulated occurences]]*_xlfn.LOGNORM.INV(Table3[[#This Row],[RV lognorm]],(LN(ImpLow2)+LN(ImpUp2))/2,(LN(ImpUp2)-LN(ImpLow2))/3.29)</f>
        <v>0</v>
      </c>
    </row>
    <row r="7335" spans="7:13">
      <c r="G7335">
        <v>0.94675743577385196</v>
      </c>
      <c r="H7335">
        <v>4.5369933380451956E-3</v>
      </c>
      <c r="I7335">
        <v>6.2316550902238373E-2</v>
      </c>
      <c r="J7335">
        <f>_xlfn.BINOM.INV(BinomTrials,_xlfn.GAMMA.INV(Table3[[#This Row],[RV gamma]],GammaShape1,GammaRate1)/BinomTrials,Table3[[#This Row],[RV binom]])</f>
        <v>0</v>
      </c>
      <c r="K7335" s="1">
        <f>Table3[[#This Row],[Risk 1 Simulated occurences]]*_xlfn.LOGNORM.INV(Table3[[#This Row],[RV lognorm]],(LN(ImpLow1)+LN(ImpUp1))/2,(LN(ImpUp1)-LN(ImpLow1))/3.29)</f>
        <v>0</v>
      </c>
      <c r="L7335">
        <f>_xlfn.BINOM.INV(BinomTrials,_xlfn.GAMMA.INV(Table3[[#This Row],[RV gamma]],GammaShape2,GammaRate2)/BinomTrials,Table3[[#This Row],[RV binom]])</f>
        <v>0</v>
      </c>
      <c r="M7335" s="1">
        <f>Table3[[#This Row],[Risk 2 simulated occurences]]*_xlfn.LOGNORM.INV(Table3[[#This Row],[RV lognorm]],(LN(ImpLow2)+LN(ImpUp2))/2,(LN(ImpUp2)-LN(ImpLow2))/3.29)</f>
        <v>0</v>
      </c>
    </row>
    <row r="7336" spans="7:13">
      <c r="G7336">
        <v>0.1522230511308755</v>
      </c>
      <c r="H7336">
        <v>0.25324703252559855</v>
      </c>
      <c r="I7336">
        <v>0.35427101392032162</v>
      </c>
      <c r="J7336">
        <f>_xlfn.BINOM.INV(BinomTrials,_xlfn.GAMMA.INV(Table3[[#This Row],[RV gamma]],GammaShape1,GammaRate1)/BinomTrials,Table3[[#This Row],[RV binom]])</f>
        <v>0</v>
      </c>
      <c r="K7336" s="1">
        <f>Table3[[#This Row],[Risk 1 Simulated occurences]]*_xlfn.LOGNORM.INV(Table3[[#This Row],[RV lognorm]],(LN(ImpLow1)+LN(ImpUp1))/2,(LN(ImpUp1)-LN(ImpLow1))/3.29)</f>
        <v>0</v>
      </c>
      <c r="L7336">
        <f>_xlfn.BINOM.INV(BinomTrials,_xlfn.GAMMA.INV(Table3[[#This Row],[RV gamma]],GammaShape2,GammaRate2)/BinomTrials,Table3[[#This Row],[RV binom]])</f>
        <v>0</v>
      </c>
      <c r="M7336" s="1">
        <f>Table3[[#This Row],[Risk 2 simulated occurences]]*_xlfn.LOGNORM.INV(Table3[[#This Row],[RV lognorm]],(LN(ImpLow2)+LN(ImpUp2))/2,(LN(ImpUp2)-LN(ImpLow2))/3.29)</f>
        <v>0</v>
      </c>
    </row>
    <row r="7337" spans="7:13">
      <c r="G7337">
        <v>0.41282035662458294</v>
      </c>
      <c r="H7337">
        <v>0.32287565773486887</v>
      </c>
      <c r="I7337">
        <v>0.23293095884515483</v>
      </c>
      <c r="J7337">
        <f>_xlfn.BINOM.INV(BinomTrials,_xlfn.GAMMA.INV(Table3[[#This Row],[RV gamma]],GammaShape1,GammaRate1)/BinomTrials,Table3[[#This Row],[RV binom]])</f>
        <v>0</v>
      </c>
      <c r="K7337" s="1">
        <f>Table3[[#This Row],[Risk 1 Simulated occurences]]*_xlfn.LOGNORM.INV(Table3[[#This Row],[RV lognorm]],(LN(ImpLow1)+LN(ImpUp1))/2,(LN(ImpUp1)-LN(ImpLow1))/3.29)</f>
        <v>0</v>
      </c>
      <c r="L7337">
        <f>_xlfn.BINOM.INV(BinomTrials,_xlfn.GAMMA.INV(Table3[[#This Row],[RV gamma]],GammaShape2,GammaRate2)/BinomTrials,Table3[[#This Row],[RV binom]])</f>
        <v>0</v>
      </c>
      <c r="M7337" s="1">
        <f>Table3[[#This Row],[Risk 2 simulated occurences]]*_xlfn.LOGNORM.INV(Table3[[#This Row],[RV lognorm]],(LN(ImpLow2)+LN(ImpUp2))/2,(LN(ImpUp2)-LN(ImpLow2))/3.29)</f>
        <v>0</v>
      </c>
    </row>
    <row r="7338" spans="7:13">
      <c r="G7338">
        <v>0.27173378936561465</v>
      </c>
      <c r="H7338">
        <v>0.57117954994141107</v>
      </c>
      <c r="I7338">
        <v>0.87062531051720737</v>
      </c>
      <c r="J7338">
        <f>_xlfn.BINOM.INV(BinomTrials,_xlfn.GAMMA.INV(Table3[[#This Row],[RV gamma]],GammaShape1,GammaRate1)/BinomTrials,Table3[[#This Row],[RV binom]])</f>
        <v>0</v>
      </c>
      <c r="K7338" s="1">
        <f>Table3[[#This Row],[Risk 1 Simulated occurences]]*_xlfn.LOGNORM.INV(Table3[[#This Row],[RV lognorm]],(LN(ImpLow1)+LN(ImpUp1))/2,(LN(ImpUp1)-LN(ImpLow1))/3.29)</f>
        <v>0</v>
      </c>
      <c r="L7338">
        <f>_xlfn.BINOM.INV(BinomTrials,_xlfn.GAMMA.INV(Table3[[#This Row],[RV gamma]],GammaShape2,GammaRate2)/BinomTrials,Table3[[#This Row],[RV binom]])</f>
        <v>0</v>
      </c>
      <c r="M7338" s="1">
        <f>Table3[[#This Row],[Risk 2 simulated occurences]]*_xlfn.LOGNORM.INV(Table3[[#This Row],[RV lognorm]],(LN(ImpLow2)+LN(ImpUp2))/2,(LN(ImpUp2)-LN(ImpLow2))/3.29)</f>
        <v>0</v>
      </c>
    </row>
    <row r="7339" spans="7:13">
      <c r="G7339">
        <v>2.979786788569664E-2</v>
      </c>
      <c r="H7339">
        <v>0.81469586529522009</v>
      </c>
      <c r="I7339">
        <v>0.59959386270474357</v>
      </c>
      <c r="J7339">
        <f>_xlfn.BINOM.INV(BinomTrials,_xlfn.GAMMA.INV(Table3[[#This Row],[RV gamma]],GammaShape1,GammaRate1)/BinomTrials,Table3[[#This Row],[RV binom]])</f>
        <v>1</v>
      </c>
      <c r="K7339" s="1">
        <f>Table3[[#This Row],[Risk 1 Simulated occurences]]*_xlfn.LOGNORM.INV(Table3[[#This Row],[RV lognorm]],(LN(ImpLow1)+LN(ImpUp1))/2,(LN(ImpUp1)-LN(ImpLow1))/3.29)</f>
        <v>37729.905399580159</v>
      </c>
      <c r="L7339">
        <f>_xlfn.BINOM.INV(BinomTrials,_xlfn.GAMMA.INV(Table3[[#This Row],[RV gamma]],GammaShape2,GammaRate2)/BinomTrials,Table3[[#This Row],[RV binom]])</f>
        <v>0</v>
      </c>
      <c r="M7339" s="1">
        <f>Table3[[#This Row],[Risk 2 simulated occurences]]*_xlfn.LOGNORM.INV(Table3[[#This Row],[RV lognorm]],(LN(ImpLow2)+LN(ImpUp2))/2,(LN(ImpUp2)-LN(ImpLow2))/3.29)</f>
        <v>0</v>
      </c>
    </row>
    <row r="7340" spans="7:13">
      <c r="G7340">
        <v>0.81276555490343161</v>
      </c>
      <c r="H7340">
        <v>0.59340801676428323</v>
      </c>
      <c r="I7340">
        <v>0.3740504786251348</v>
      </c>
      <c r="J7340">
        <f>_xlfn.BINOM.INV(BinomTrials,_xlfn.GAMMA.INV(Table3[[#This Row],[RV gamma]],GammaShape1,GammaRate1)/BinomTrials,Table3[[#This Row],[RV binom]])</f>
        <v>1</v>
      </c>
      <c r="K7340" s="1">
        <f>Table3[[#This Row],[Risk 1 Simulated occurences]]*_xlfn.LOGNORM.INV(Table3[[#This Row],[RV lognorm]],(LN(ImpLow1)+LN(ImpUp1))/2,(LN(ImpUp1)-LN(ImpLow1))/3.29)</f>
        <v>25257.346219980915</v>
      </c>
      <c r="L7340">
        <f>_xlfn.BINOM.INV(BinomTrials,_xlfn.GAMMA.INV(Table3[[#This Row],[RV gamma]],GammaShape2,GammaRate2)/BinomTrials,Table3[[#This Row],[RV binom]])</f>
        <v>0</v>
      </c>
      <c r="M7340" s="1">
        <f>Table3[[#This Row],[Risk 2 simulated occurences]]*_xlfn.LOGNORM.INV(Table3[[#This Row],[RV lognorm]],(LN(ImpLow2)+LN(ImpUp2))/2,(LN(ImpUp2)-LN(ImpLow2))/3.29)</f>
        <v>0</v>
      </c>
    </row>
    <row r="7341" spans="7:13">
      <c r="G7341">
        <v>0.15068126197470411</v>
      </c>
      <c r="H7341">
        <v>0.40853775730754144</v>
      </c>
      <c r="I7341">
        <v>0.66639425264037877</v>
      </c>
      <c r="J7341">
        <f>_xlfn.BINOM.INV(BinomTrials,_xlfn.GAMMA.INV(Table3[[#This Row],[RV gamma]],GammaShape1,GammaRate1)/BinomTrials,Table3[[#This Row],[RV binom]])</f>
        <v>0</v>
      </c>
      <c r="K7341" s="1">
        <f>Table3[[#This Row],[Risk 1 Simulated occurences]]*_xlfn.LOGNORM.INV(Table3[[#This Row],[RV lognorm]],(LN(ImpLow1)+LN(ImpUp1))/2,(LN(ImpUp1)-LN(ImpLow1))/3.29)</f>
        <v>0</v>
      </c>
      <c r="L7341">
        <f>_xlfn.BINOM.INV(BinomTrials,_xlfn.GAMMA.INV(Table3[[#This Row],[RV gamma]],GammaShape2,GammaRate2)/BinomTrials,Table3[[#This Row],[RV binom]])</f>
        <v>0</v>
      </c>
      <c r="M7341" s="1">
        <f>Table3[[#This Row],[Risk 2 simulated occurences]]*_xlfn.LOGNORM.INV(Table3[[#This Row],[RV lognorm]],(LN(ImpLow2)+LN(ImpUp2))/2,(LN(ImpUp2)-LN(ImpLow2))/3.29)</f>
        <v>0</v>
      </c>
    </row>
    <row r="7342" spans="7:13">
      <c r="G7342">
        <v>0.49997000885194631</v>
      </c>
      <c r="H7342">
        <v>0.29408706784904332</v>
      </c>
      <c r="I7342">
        <v>8.8204126846140304E-2</v>
      </c>
      <c r="J7342">
        <f>_xlfn.BINOM.INV(BinomTrials,_xlfn.GAMMA.INV(Table3[[#This Row],[RV gamma]],GammaShape1,GammaRate1)/BinomTrials,Table3[[#This Row],[RV binom]])</f>
        <v>0</v>
      </c>
      <c r="K7342" s="1">
        <f>Table3[[#This Row],[Risk 1 Simulated occurences]]*_xlfn.LOGNORM.INV(Table3[[#This Row],[RV lognorm]],(LN(ImpLow1)+LN(ImpUp1))/2,(LN(ImpUp1)-LN(ImpLow1))/3.29)</f>
        <v>0</v>
      </c>
      <c r="L7342">
        <f>_xlfn.BINOM.INV(BinomTrials,_xlfn.GAMMA.INV(Table3[[#This Row],[RV gamma]],GammaShape2,GammaRate2)/BinomTrials,Table3[[#This Row],[RV binom]])</f>
        <v>0</v>
      </c>
      <c r="M7342" s="1">
        <f>Table3[[#This Row],[Risk 2 simulated occurences]]*_xlfn.LOGNORM.INV(Table3[[#This Row],[RV lognorm]],(LN(ImpLow2)+LN(ImpUp2))/2,(LN(ImpUp2)-LN(ImpLow2))/3.29)</f>
        <v>0</v>
      </c>
    </row>
    <row r="7343" spans="7:13">
      <c r="G7343">
        <v>0.99593877466206382</v>
      </c>
      <c r="H7343">
        <v>0.72134933887112385</v>
      </c>
      <c r="I7343">
        <v>0.44675990308018398</v>
      </c>
      <c r="J7343">
        <f>_xlfn.BINOM.INV(BinomTrials,_xlfn.GAMMA.INV(Table3[[#This Row],[RV gamma]],GammaShape1,GammaRate1)/BinomTrials,Table3[[#This Row],[RV binom]])</f>
        <v>1</v>
      </c>
      <c r="K7343" s="1">
        <f>Table3[[#This Row],[Risk 1 Simulated occurences]]*_xlfn.LOGNORM.INV(Table3[[#This Row],[RV lognorm]],(LN(ImpLow1)+LN(ImpUp1))/2,(LN(ImpUp1)-LN(ImpLow1))/3.29)</f>
        <v>28794.900226105161</v>
      </c>
      <c r="L7343">
        <f>_xlfn.BINOM.INV(BinomTrials,_xlfn.GAMMA.INV(Table3[[#This Row],[RV gamma]],GammaShape2,GammaRate2)/BinomTrials,Table3[[#This Row],[RV binom]])</f>
        <v>0</v>
      </c>
      <c r="M7343" s="1">
        <f>Table3[[#This Row],[Risk 2 simulated occurences]]*_xlfn.LOGNORM.INV(Table3[[#This Row],[RV lognorm]],(LN(ImpLow2)+LN(ImpUp2))/2,(LN(ImpUp2)-LN(ImpLow2))/3.29)</f>
        <v>0</v>
      </c>
    </row>
    <row r="7344" spans="7:13">
      <c r="G7344">
        <v>0.74298574530658579</v>
      </c>
      <c r="H7344">
        <v>0.71833840697926399</v>
      </c>
      <c r="I7344">
        <v>0.69369106865194208</v>
      </c>
      <c r="J7344">
        <f>_xlfn.BINOM.INV(BinomTrials,_xlfn.GAMMA.INV(Table3[[#This Row],[RV gamma]],GammaShape1,GammaRate1)/BinomTrials,Table3[[#This Row],[RV binom]])</f>
        <v>1</v>
      </c>
      <c r="K7344" s="1">
        <f>Table3[[#This Row],[Risk 1 Simulated occurences]]*_xlfn.LOGNORM.INV(Table3[[#This Row],[RV lognorm]],(LN(ImpLow1)+LN(ImpUp1))/2,(LN(ImpUp1)-LN(ImpLow1))/3.29)</f>
        <v>45071.580705804481</v>
      </c>
      <c r="L7344">
        <f>_xlfn.BINOM.INV(BinomTrials,_xlfn.GAMMA.INV(Table3[[#This Row],[RV gamma]],GammaShape2,GammaRate2)/BinomTrials,Table3[[#This Row],[RV binom]])</f>
        <v>0</v>
      </c>
      <c r="M7344" s="1">
        <f>Table3[[#This Row],[Risk 2 simulated occurences]]*_xlfn.LOGNORM.INV(Table3[[#This Row],[RV lognorm]],(LN(ImpLow2)+LN(ImpUp2))/2,(LN(ImpUp2)-LN(ImpLow2))/3.29)</f>
        <v>0</v>
      </c>
    </row>
    <row r="7345" spans="7:13">
      <c r="G7345">
        <v>0.36142136778748657</v>
      </c>
      <c r="H7345">
        <v>0.113606100489202</v>
      </c>
      <c r="I7345">
        <v>0.86579083319091743</v>
      </c>
      <c r="J7345">
        <f>_xlfn.BINOM.INV(BinomTrials,_xlfn.GAMMA.INV(Table3[[#This Row],[RV gamma]],GammaShape1,GammaRate1)/BinomTrials,Table3[[#This Row],[RV binom]])</f>
        <v>0</v>
      </c>
      <c r="K7345" s="1">
        <f>Table3[[#This Row],[Risk 1 Simulated occurences]]*_xlfn.LOGNORM.INV(Table3[[#This Row],[RV lognorm]],(LN(ImpLow1)+LN(ImpUp1))/2,(LN(ImpUp1)-LN(ImpLow1))/3.29)</f>
        <v>0</v>
      </c>
      <c r="L7345">
        <f>_xlfn.BINOM.INV(BinomTrials,_xlfn.GAMMA.INV(Table3[[#This Row],[RV gamma]],GammaShape2,GammaRate2)/BinomTrials,Table3[[#This Row],[RV binom]])</f>
        <v>0</v>
      </c>
      <c r="M7345" s="1">
        <f>Table3[[#This Row],[Risk 2 simulated occurences]]*_xlfn.LOGNORM.INV(Table3[[#This Row],[RV lognorm]],(LN(ImpLow2)+LN(ImpUp2))/2,(LN(ImpUp2)-LN(ImpLow2))/3.29)</f>
        <v>0</v>
      </c>
    </row>
    <row r="7346" spans="7:13">
      <c r="G7346">
        <v>0.40892840428693611</v>
      </c>
      <c r="H7346">
        <v>0.37773092201805253</v>
      </c>
      <c r="I7346">
        <v>0.34653343974916889</v>
      </c>
      <c r="J7346">
        <f>_xlfn.BINOM.INV(BinomTrials,_xlfn.GAMMA.INV(Table3[[#This Row],[RV gamma]],GammaShape1,GammaRate1)/BinomTrials,Table3[[#This Row],[RV binom]])</f>
        <v>0</v>
      </c>
      <c r="K7346" s="1">
        <f>Table3[[#This Row],[Risk 1 Simulated occurences]]*_xlfn.LOGNORM.INV(Table3[[#This Row],[RV lognorm]],(LN(ImpLow1)+LN(ImpUp1))/2,(LN(ImpUp1)-LN(ImpLow1))/3.29)</f>
        <v>0</v>
      </c>
      <c r="L7346">
        <f>_xlfn.BINOM.INV(BinomTrials,_xlfn.GAMMA.INV(Table3[[#This Row],[RV gamma]],GammaShape2,GammaRate2)/BinomTrials,Table3[[#This Row],[RV binom]])</f>
        <v>0</v>
      </c>
      <c r="M7346" s="1">
        <f>Table3[[#This Row],[Risk 2 simulated occurences]]*_xlfn.LOGNORM.INV(Table3[[#This Row],[RV lognorm]],(LN(ImpLow2)+LN(ImpUp2))/2,(LN(ImpUp2)-LN(ImpLow2))/3.29)</f>
        <v>0</v>
      </c>
    </row>
    <row r="7347" spans="7:13">
      <c r="G7347">
        <v>0.85969085053526373</v>
      </c>
      <c r="H7347">
        <v>0.52360635740850414</v>
      </c>
      <c r="I7347">
        <v>0.18752186428174464</v>
      </c>
      <c r="J7347">
        <f>_xlfn.BINOM.INV(BinomTrials,_xlfn.GAMMA.INV(Table3[[#This Row],[RV gamma]],GammaShape1,GammaRate1)/BinomTrials,Table3[[#This Row],[RV binom]])</f>
        <v>0</v>
      </c>
      <c r="K7347" s="1">
        <f>Table3[[#This Row],[Risk 1 Simulated occurences]]*_xlfn.LOGNORM.INV(Table3[[#This Row],[RV lognorm]],(LN(ImpLow1)+LN(ImpUp1))/2,(LN(ImpUp1)-LN(ImpLow1))/3.29)</f>
        <v>0</v>
      </c>
      <c r="L7347">
        <f>_xlfn.BINOM.INV(BinomTrials,_xlfn.GAMMA.INV(Table3[[#This Row],[RV gamma]],GammaShape2,GammaRate2)/BinomTrials,Table3[[#This Row],[RV binom]])</f>
        <v>0</v>
      </c>
      <c r="M7347" s="1">
        <f>Table3[[#This Row],[Risk 2 simulated occurences]]*_xlfn.LOGNORM.INV(Table3[[#This Row],[RV lognorm]],(LN(ImpLow2)+LN(ImpUp2))/2,(LN(ImpUp2)-LN(ImpLow2))/3.29)</f>
        <v>0</v>
      </c>
    </row>
    <row r="7348" spans="7:13">
      <c r="G7348">
        <v>0.824124946177064</v>
      </c>
      <c r="H7348">
        <v>0.2520489647295554</v>
      </c>
      <c r="I7348">
        <v>0.67997298328204681</v>
      </c>
      <c r="J7348">
        <f>_xlfn.BINOM.INV(BinomTrials,_xlfn.GAMMA.INV(Table3[[#This Row],[RV gamma]],GammaShape1,GammaRate1)/BinomTrials,Table3[[#This Row],[RV binom]])</f>
        <v>0</v>
      </c>
      <c r="K7348" s="1">
        <f>Table3[[#This Row],[Risk 1 Simulated occurences]]*_xlfn.LOGNORM.INV(Table3[[#This Row],[RV lognorm]],(LN(ImpLow1)+LN(ImpUp1))/2,(LN(ImpUp1)-LN(ImpLow1))/3.29)</f>
        <v>0</v>
      </c>
      <c r="L7348">
        <f>_xlfn.BINOM.INV(BinomTrials,_xlfn.GAMMA.INV(Table3[[#This Row],[RV gamma]],GammaShape2,GammaRate2)/BinomTrials,Table3[[#This Row],[RV binom]])</f>
        <v>0</v>
      </c>
      <c r="M7348" s="1">
        <f>Table3[[#This Row],[Risk 2 simulated occurences]]*_xlfn.LOGNORM.INV(Table3[[#This Row],[RV lognorm]],(LN(ImpLow2)+LN(ImpUp2))/2,(LN(ImpUp2)-LN(ImpLow2))/3.29)</f>
        <v>0</v>
      </c>
    </row>
    <row r="7349" spans="7:13">
      <c r="G7349">
        <v>6.7970397913814706E-2</v>
      </c>
      <c r="H7349">
        <v>0.18695020963761499</v>
      </c>
      <c r="I7349">
        <v>0.30593002136141528</v>
      </c>
      <c r="J7349">
        <f>_xlfn.BINOM.INV(BinomTrials,_xlfn.GAMMA.INV(Table3[[#This Row],[RV gamma]],GammaShape1,GammaRate1)/BinomTrials,Table3[[#This Row],[RV binom]])</f>
        <v>0</v>
      </c>
      <c r="K7349" s="1">
        <f>Table3[[#This Row],[Risk 1 Simulated occurences]]*_xlfn.LOGNORM.INV(Table3[[#This Row],[RV lognorm]],(LN(ImpLow1)+LN(ImpUp1))/2,(LN(ImpUp1)-LN(ImpLow1))/3.29)</f>
        <v>0</v>
      </c>
      <c r="L7349">
        <f>_xlfn.BINOM.INV(BinomTrials,_xlfn.GAMMA.INV(Table3[[#This Row],[RV gamma]],GammaShape2,GammaRate2)/BinomTrials,Table3[[#This Row],[RV binom]])</f>
        <v>0</v>
      </c>
      <c r="M7349" s="1">
        <f>Table3[[#This Row],[Risk 2 simulated occurences]]*_xlfn.LOGNORM.INV(Table3[[#This Row],[RV lognorm]],(LN(ImpLow2)+LN(ImpUp2))/2,(LN(ImpUp2)-LN(ImpLow2))/3.29)</f>
        <v>0</v>
      </c>
    </row>
    <row r="7350" spans="7:13">
      <c r="G7350">
        <v>0.37847773748379093</v>
      </c>
      <c r="H7350">
        <v>7.2173379395237838E-2</v>
      </c>
      <c r="I7350">
        <v>0.76586902130668466</v>
      </c>
      <c r="J7350">
        <f>_xlfn.BINOM.INV(BinomTrials,_xlfn.GAMMA.INV(Table3[[#This Row],[RV gamma]],GammaShape1,GammaRate1)/BinomTrials,Table3[[#This Row],[RV binom]])</f>
        <v>0</v>
      </c>
      <c r="K7350" s="1">
        <f>Table3[[#This Row],[Risk 1 Simulated occurences]]*_xlfn.LOGNORM.INV(Table3[[#This Row],[RV lognorm]],(LN(ImpLow1)+LN(ImpUp1))/2,(LN(ImpUp1)-LN(ImpLow1))/3.29)</f>
        <v>0</v>
      </c>
      <c r="L7350">
        <f>_xlfn.BINOM.INV(BinomTrials,_xlfn.GAMMA.INV(Table3[[#This Row],[RV gamma]],GammaShape2,GammaRate2)/BinomTrials,Table3[[#This Row],[RV binom]])</f>
        <v>0</v>
      </c>
      <c r="M7350" s="1">
        <f>Table3[[#This Row],[Risk 2 simulated occurences]]*_xlfn.LOGNORM.INV(Table3[[#This Row],[RV lognorm]],(LN(ImpLow2)+LN(ImpUp2))/2,(LN(ImpUp2)-LN(ImpLow2))/3.29)</f>
        <v>0</v>
      </c>
    </row>
    <row r="7351" spans="7:13">
      <c r="G7351">
        <v>7.533389007455385E-2</v>
      </c>
      <c r="H7351">
        <v>1.7987495762290199E-2</v>
      </c>
      <c r="I7351">
        <v>0.96064110145002657</v>
      </c>
      <c r="J7351">
        <f>_xlfn.BINOM.INV(BinomTrials,_xlfn.GAMMA.INV(Table3[[#This Row],[RV gamma]],GammaShape1,GammaRate1)/BinomTrials,Table3[[#This Row],[RV binom]])</f>
        <v>0</v>
      </c>
      <c r="K7351" s="1">
        <f>Table3[[#This Row],[Risk 1 Simulated occurences]]*_xlfn.LOGNORM.INV(Table3[[#This Row],[RV lognorm]],(LN(ImpLow1)+LN(ImpUp1))/2,(LN(ImpUp1)-LN(ImpLow1))/3.29)</f>
        <v>0</v>
      </c>
      <c r="L7351">
        <f>_xlfn.BINOM.INV(BinomTrials,_xlfn.GAMMA.INV(Table3[[#This Row],[RV gamma]],GammaShape2,GammaRate2)/BinomTrials,Table3[[#This Row],[RV binom]])</f>
        <v>0</v>
      </c>
      <c r="M7351" s="1">
        <f>Table3[[#This Row],[Risk 2 simulated occurences]]*_xlfn.LOGNORM.INV(Table3[[#This Row],[RV lognorm]],(LN(ImpLow2)+LN(ImpUp2))/2,(LN(ImpUp2)-LN(ImpLow2))/3.29)</f>
        <v>0</v>
      </c>
    </row>
    <row r="7352" spans="7:13">
      <c r="G7352">
        <v>0.13669048302652803</v>
      </c>
      <c r="H7352">
        <v>0.31584127681136193</v>
      </c>
      <c r="I7352">
        <v>0.49499207059619577</v>
      </c>
      <c r="J7352">
        <f>_xlfn.BINOM.INV(BinomTrials,_xlfn.GAMMA.INV(Table3[[#This Row],[RV gamma]],GammaShape1,GammaRate1)/BinomTrials,Table3[[#This Row],[RV binom]])</f>
        <v>0</v>
      </c>
      <c r="K7352" s="1">
        <f>Table3[[#This Row],[Risk 1 Simulated occurences]]*_xlfn.LOGNORM.INV(Table3[[#This Row],[RV lognorm]],(LN(ImpLow1)+LN(ImpUp1))/2,(LN(ImpUp1)-LN(ImpLow1))/3.29)</f>
        <v>0</v>
      </c>
      <c r="L7352">
        <f>_xlfn.BINOM.INV(BinomTrials,_xlfn.GAMMA.INV(Table3[[#This Row],[RV gamma]],GammaShape2,GammaRate2)/BinomTrials,Table3[[#This Row],[RV binom]])</f>
        <v>0</v>
      </c>
      <c r="M7352" s="1">
        <f>Table3[[#This Row],[Risk 2 simulated occurences]]*_xlfn.LOGNORM.INV(Table3[[#This Row],[RV lognorm]],(LN(ImpLow2)+LN(ImpUp2))/2,(LN(ImpUp2)-LN(ImpLow2))/3.29)</f>
        <v>0</v>
      </c>
    </row>
    <row r="7353" spans="7:13">
      <c r="G7353">
        <v>0.35694822685650934</v>
      </c>
      <c r="H7353">
        <v>0.34433936855957814</v>
      </c>
      <c r="I7353">
        <v>0.33173051026264694</v>
      </c>
      <c r="J7353">
        <f>_xlfn.BINOM.INV(BinomTrials,_xlfn.GAMMA.INV(Table3[[#This Row],[RV gamma]],GammaShape1,GammaRate1)/BinomTrials,Table3[[#This Row],[RV binom]])</f>
        <v>0</v>
      </c>
      <c r="K7353" s="1">
        <f>Table3[[#This Row],[Risk 1 Simulated occurences]]*_xlfn.LOGNORM.INV(Table3[[#This Row],[RV lognorm]],(LN(ImpLow1)+LN(ImpUp1))/2,(LN(ImpUp1)-LN(ImpLow1))/3.29)</f>
        <v>0</v>
      </c>
      <c r="L7353">
        <f>_xlfn.BINOM.INV(BinomTrials,_xlfn.GAMMA.INV(Table3[[#This Row],[RV gamma]],GammaShape2,GammaRate2)/BinomTrials,Table3[[#This Row],[RV binom]])</f>
        <v>0</v>
      </c>
      <c r="M7353" s="1">
        <f>Table3[[#This Row],[Risk 2 simulated occurences]]*_xlfn.LOGNORM.INV(Table3[[#This Row],[RV lognorm]],(LN(ImpLow2)+LN(ImpUp2))/2,(LN(ImpUp2)-LN(ImpLow2))/3.29)</f>
        <v>0</v>
      </c>
    </row>
    <row r="7354" spans="7:13">
      <c r="G7354">
        <v>0.22884877735229617</v>
      </c>
      <c r="H7354">
        <v>0.31176738082979216</v>
      </c>
      <c r="I7354">
        <v>0.39468598430728818</v>
      </c>
      <c r="J7354">
        <f>_xlfn.BINOM.INV(BinomTrials,_xlfn.GAMMA.INV(Table3[[#This Row],[RV gamma]],GammaShape1,GammaRate1)/BinomTrials,Table3[[#This Row],[RV binom]])</f>
        <v>0</v>
      </c>
      <c r="K7354" s="1">
        <f>Table3[[#This Row],[Risk 1 Simulated occurences]]*_xlfn.LOGNORM.INV(Table3[[#This Row],[RV lognorm]],(LN(ImpLow1)+LN(ImpUp1))/2,(LN(ImpUp1)-LN(ImpLow1))/3.29)</f>
        <v>0</v>
      </c>
      <c r="L7354">
        <f>_xlfn.BINOM.INV(BinomTrials,_xlfn.GAMMA.INV(Table3[[#This Row],[RV gamma]],GammaShape2,GammaRate2)/BinomTrials,Table3[[#This Row],[RV binom]])</f>
        <v>0</v>
      </c>
      <c r="M7354" s="1">
        <f>Table3[[#This Row],[Risk 2 simulated occurences]]*_xlfn.LOGNORM.INV(Table3[[#This Row],[RV lognorm]],(LN(ImpLow2)+LN(ImpUp2))/2,(LN(ImpUp2)-LN(ImpLow2))/3.29)</f>
        <v>0</v>
      </c>
    </row>
    <row r="7355" spans="7:13">
      <c r="G7355">
        <v>0.26140096004186242</v>
      </c>
      <c r="H7355">
        <v>0.87436960631719307</v>
      </c>
      <c r="I7355">
        <v>0.48733825259252372</v>
      </c>
      <c r="J7355">
        <f>_xlfn.BINOM.INV(BinomTrials,_xlfn.GAMMA.INV(Table3[[#This Row],[RV gamma]],GammaShape1,GammaRate1)/BinomTrials,Table3[[#This Row],[RV binom]])</f>
        <v>1</v>
      </c>
      <c r="K7355" s="1">
        <f>Table3[[#This Row],[Risk 1 Simulated occurences]]*_xlfn.LOGNORM.INV(Table3[[#This Row],[RV lognorm]],(LN(ImpLow1)+LN(ImpUp1))/2,(LN(ImpUp1)-LN(ImpLow1))/3.29)</f>
        <v>30927.974738138761</v>
      </c>
      <c r="L7355">
        <f>_xlfn.BINOM.INV(BinomTrials,_xlfn.GAMMA.INV(Table3[[#This Row],[RV gamma]],GammaShape2,GammaRate2)/BinomTrials,Table3[[#This Row],[RV binom]])</f>
        <v>1</v>
      </c>
      <c r="M7355" s="1">
        <f>Table3[[#This Row],[Risk 2 simulated occurences]]*_xlfn.LOGNORM.INV(Table3[[#This Row],[RV lognorm]],(LN(ImpLow2)+LN(ImpUp2))/2,(LN(ImpUp2)-LN(ImpLow2))/3.29)</f>
        <v>3092797.4738138774</v>
      </c>
    </row>
    <row r="7356" spans="7:13">
      <c r="G7356">
        <v>0.3659354235818309</v>
      </c>
      <c r="H7356">
        <v>0.52997337306382752</v>
      </c>
      <c r="I7356">
        <v>0.69401132254582421</v>
      </c>
      <c r="J7356">
        <f>_xlfn.BINOM.INV(BinomTrials,_xlfn.GAMMA.INV(Table3[[#This Row],[RV gamma]],GammaShape1,GammaRate1)/BinomTrials,Table3[[#This Row],[RV binom]])</f>
        <v>0</v>
      </c>
      <c r="K7356" s="1">
        <f>Table3[[#This Row],[Risk 1 Simulated occurences]]*_xlfn.LOGNORM.INV(Table3[[#This Row],[RV lognorm]],(LN(ImpLow1)+LN(ImpUp1))/2,(LN(ImpUp1)-LN(ImpLow1))/3.29)</f>
        <v>0</v>
      </c>
      <c r="L7356">
        <f>_xlfn.BINOM.INV(BinomTrials,_xlfn.GAMMA.INV(Table3[[#This Row],[RV gamma]],GammaShape2,GammaRate2)/BinomTrials,Table3[[#This Row],[RV binom]])</f>
        <v>0</v>
      </c>
      <c r="M7356" s="1">
        <f>Table3[[#This Row],[Risk 2 simulated occurences]]*_xlfn.LOGNORM.INV(Table3[[#This Row],[RV lognorm]],(LN(ImpLow2)+LN(ImpUp2))/2,(LN(ImpUp2)-LN(ImpLow2))/3.29)</f>
        <v>0</v>
      </c>
    </row>
    <row r="7357" spans="7:13">
      <c r="G7357">
        <v>0.27666413983174792</v>
      </c>
      <c r="H7357">
        <v>0.2624810837500175</v>
      </c>
      <c r="I7357">
        <v>0.24829802766828707</v>
      </c>
      <c r="J7357">
        <f>_xlfn.BINOM.INV(BinomTrials,_xlfn.GAMMA.INV(Table3[[#This Row],[RV gamma]],GammaShape1,GammaRate1)/BinomTrials,Table3[[#This Row],[RV binom]])</f>
        <v>0</v>
      </c>
      <c r="K7357" s="1">
        <f>Table3[[#This Row],[Risk 1 Simulated occurences]]*_xlfn.LOGNORM.INV(Table3[[#This Row],[RV lognorm]],(LN(ImpLow1)+LN(ImpUp1))/2,(LN(ImpUp1)-LN(ImpLow1))/3.29)</f>
        <v>0</v>
      </c>
      <c r="L7357">
        <f>_xlfn.BINOM.INV(BinomTrials,_xlfn.GAMMA.INV(Table3[[#This Row],[RV gamma]],GammaShape2,GammaRate2)/BinomTrials,Table3[[#This Row],[RV binom]])</f>
        <v>0</v>
      </c>
      <c r="M7357" s="1">
        <f>Table3[[#This Row],[Risk 2 simulated occurences]]*_xlfn.LOGNORM.INV(Table3[[#This Row],[RV lognorm]],(LN(ImpLow2)+LN(ImpUp2))/2,(LN(ImpUp2)-LN(ImpLow2))/3.29)</f>
        <v>0</v>
      </c>
    </row>
    <row r="7358" spans="7:13">
      <c r="G7358">
        <v>0.89419815218737264</v>
      </c>
      <c r="H7358">
        <v>0.5195745865439878</v>
      </c>
      <c r="I7358">
        <v>0.14495102090060294</v>
      </c>
      <c r="J7358">
        <f>_xlfn.BINOM.INV(BinomTrials,_xlfn.GAMMA.INV(Table3[[#This Row],[RV gamma]],GammaShape1,GammaRate1)/BinomTrials,Table3[[#This Row],[RV binom]])</f>
        <v>0</v>
      </c>
      <c r="K7358" s="1">
        <f>Table3[[#This Row],[Risk 1 Simulated occurences]]*_xlfn.LOGNORM.INV(Table3[[#This Row],[RV lognorm]],(LN(ImpLow1)+LN(ImpUp1))/2,(LN(ImpUp1)-LN(ImpLow1))/3.29)</f>
        <v>0</v>
      </c>
      <c r="L7358">
        <f>_xlfn.BINOM.INV(BinomTrials,_xlfn.GAMMA.INV(Table3[[#This Row],[RV gamma]],GammaShape2,GammaRate2)/BinomTrials,Table3[[#This Row],[RV binom]])</f>
        <v>0</v>
      </c>
      <c r="M7358" s="1">
        <f>Table3[[#This Row],[Risk 2 simulated occurences]]*_xlfn.LOGNORM.INV(Table3[[#This Row],[RV lognorm]],(LN(ImpLow2)+LN(ImpUp2))/2,(LN(ImpUp2)-LN(ImpLow2))/3.29)</f>
        <v>0</v>
      </c>
    </row>
    <row r="7359" spans="7:13">
      <c r="G7359">
        <v>0.78834381317177038</v>
      </c>
      <c r="H7359">
        <v>0.49007604480258937</v>
      </c>
      <c r="I7359">
        <v>0.19180827643340839</v>
      </c>
      <c r="J7359">
        <f>_xlfn.BINOM.INV(BinomTrials,_xlfn.GAMMA.INV(Table3[[#This Row],[RV gamma]],GammaShape1,GammaRate1)/BinomTrials,Table3[[#This Row],[RV binom]])</f>
        <v>0</v>
      </c>
      <c r="K7359" s="1">
        <f>Table3[[#This Row],[Risk 1 Simulated occurences]]*_xlfn.LOGNORM.INV(Table3[[#This Row],[RV lognorm]],(LN(ImpLow1)+LN(ImpUp1))/2,(LN(ImpUp1)-LN(ImpLow1))/3.29)</f>
        <v>0</v>
      </c>
      <c r="L7359">
        <f>_xlfn.BINOM.INV(BinomTrials,_xlfn.GAMMA.INV(Table3[[#This Row],[RV gamma]],GammaShape2,GammaRate2)/BinomTrials,Table3[[#This Row],[RV binom]])</f>
        <v>0</v>
      </c>
      <c r="M7359" s="1">
        <f>Table3[[#This Row],[Risk 2 simulated occurences]]*_xlfn.LOGNORM.INV(Table3[[#This Row],[RV lognorm]],(LN(ImpLow2)+LN(ImpUp2))/2,(LN(ImpUp2)-LN(ImpLow2))/3.29)</f>
        <v>0</v>
      </c>
    </row>
    <row r="7360" spans="7:13">
      <c r="G7360">
        <v>0.69446797794404813</v>
      </c>
      <c r="H7360">
        <v>0.70808499711942163</v>
      </c>
      <c r="I7360">
        <v>0.72170201629479513</v>
      </c>
      <c r="J7360">
        <f>_xlfn.BINOM.INV(BinomTrials,_xlfn.GAMMA.INV(Table3[[#This Row],[RV gamma]],GammaShape1,GammaRate1)/BinomTrials,Table3[[#This Row],[RV binom]])</f>
        <v>1</v>
      </c>
      <c r="K7360" s="1">
        <f>Table3[[#This Row],[Risk 1 Simulated occurences]]*_xlfn.LOGNORM.INV(Table3[[#This Row],[RV lognorm]],(LN(ImpLow1)+LN(ImpUp1))/2,(LN(ImpUp1)-LN(ImpLow1))/3.29)</f>
        <v>47719.355659304099</v>
      </c>
      <c r="L7360">
        <f>_xlfn.BINOM.INV(BinomTrials,_xlfn.GAMMA.INV(Table3[[#This Row],[RV gamma]],GammaShape2,GammaRate2)/BinomTrials,Table3[[#This Row],[RV binom]])</f>
        <v>0</v>
      </c>
      <c r="M7360" s="1">
        <f>Table3[[#This Row],[Risk 2 simulated occurences]]*_xlfn.LOGNORM.INV(Table3[[#This Row],[RV lognorm]],(LN(ImpLow2)+LN(ImpUp2))/2,(LN(ImpUp2)-LN(ImpLow2))/3.29)</f>
        <v>0</v>
      </c>
    </row>
    <row r="7361" spans="7:13">
      <c r="G7361">
        <v>0.92330530561660662</v>
      </c>
      <c r="H7361">
        <v>0.78454658611889305</v>
      </c>
      <c r="I7361">
        <v>0.64578786662117948</v>
      </c>
      <c r="J7361">
        <f>_xlfn.BINOM.INV(BinomTrials,_xlfn.GAMMA.INV(Table3[[#This Row],[RV gamma]],GammaShape1,GammaRate1)/BinomTrials,Table3[[#This Row],[RV binom]])</f>
        <v>1</v>
      </c>
      <c r="K7361" s="1">
        <f>Table3[[#This Row],[Risk 1 Simulated occurences]]*_xlfn.LOGNORM.INV(Table3[[#This Row],[RV lognorm]],(LN(ImpLow1)+LN(ImpUp1))/2,(LN(ImpUp1)-LN(ImpLow1))/3.29)</f>
        <v>41083.710562427703</v>
      </c>
      <c r="L7361">
        <f>_xlfn.BINOM.INV(BinomTrials,_xlfn.GAMMA.INV(Table3[[#This Row],[RV gamma]],GammaShape2,GammaRate2)/BinomTrials,Table3[[#This Row],[RV binom]])</f>
        <v>0</v>
      </c>
      <c r="M7361" s="1">
        <f>Table3[[#This Row],[Risk 2 simulated occurences]]*_xlfn.LOGNORM.INV(Table3[[#This Row],[RV lognorm]],(LN(ImpLow2)+LN(ImpUp2))/2,(LN(ImpUp2)-LN(ImpLow2))/3.29)</f>
        <v>0</v>
      </c>
    </row>
    <row r="7362" spans="7:13">
      <c r="G7362">
        <v>0.99227149830771211</v>
      </c>
      <c r="H7362">
        <v>0.87447290023531432</v>
      </c>
      <c r="I7362">
        <v>0.75667430216291653</v>
      </c>
      <c r="J7362">
        <f>_xlfn.BINOM.INV(BinomTrials,_xlfn.GAMMA.INV(Table3[[#This Row],[RV gamma]],GammaShape1,GammaRate1)/BinomTrials,Table3[[#This Row],[RV binom]])</f>
        <v>2</v>
      </c>
      <c r="K7362" s="1">
        <f>Table3[[#This Row],[Risk 1 Simulated occurences]]*_xlfn.LOGNORM.INV(Table3[[#This Row],[RV lognorm]],(LN(ImpLow1)+LN(ImpUp1))/2,(LN(ImpUp1)-LN(ImpLow1))/3.29)</f>
        <v>102913.45036359197</v>
      </c>
      <c r="L7362">
        <f>_xlfn.BINOM.INV(BinomTrials,_xlfn.GAMMA.INV(Table3[[#This Row],[RV gamma]],GammaShape2,GammaRate2)/BinomTrials,Table3[[#This Row],[RV binom]])</f>
        <v>1</v>
      </c>
      <c r="M7362" s="1">
        <f>Table3[[#This Row],[Risk 2 simulated occurences]]*_xlfn.LOGNORM.INV(Table3[[#This Row],[RV lognorm]],(LN(ImpLow2)+LN(ImpUp2))/2,(LN(ImpUp2)-LN(ImpLow2))/3.29)</f>
        <v>5145672.5181796011</v>
      </c>
    </row>
    <row r="7363" spans="7:13">
      <c r="G7363">
        <v>0.10707205771797898</v>
      </c>
      <c r="H7363">
        <v>0.26603425492813543</v>
      </c>
      <c r="I7363">
        <v>0.4249964521382919</v>
      </c>
      <c r="J7363">
        <f>_xlfn.BINOM.INV(BinomTrials,_xlfn.GAMMA.INV(Table3[[#This Row],[RV gamma]],GammaShape1,GammaRate1)/BinomTrials,Table3[[#This Row],[RV binom]])</f>
        <v>0</v>
      </c>
      <c r="K7363" s="1">
        <f>Table3[[#This Row],[Risk 1 Simulated occurences]]*_xlfn.LOGNORM.INV(Table3[[#This Row],[RV lognorm]],(LN(ImpLow1)+LN(ImpUp1))/2,(LN(ImpUp1)-LN(ImpLow1))/3.29)</f>
        <v>0</v>
      </c>
      <c r="L7363">
        <f>_xlfn.BINOM.INV(BinomTrials,_xlfn.GAMMA.INV(Table3[[#This Row],[RV gamma]],GammaShape2,GammaRate2)/BinomTrials,Table3[[#This Row],[RV binom]])</f>
        <v>0</v>
      </c>
      <c r="M7363" s="1">
        <f>Table3[[#This Row],[Risk 2 simulated occurences]]*_xlfn.LOGNORM.INV(Table3[[#This Row],[RV lognorm]],(LN(ImpLow2)+LN(ImpUp2))/2,(LN(ImpUp2)-LN(ImpLow2))/3.29)</f>
        <v>0</v>
      </c>
    </row>
    <row r="7364" spans="7:13">
      <c r="G7364">
        <v>0.56007406607273691</v>
      </c>
      <c r="H7364">
        <v>0.23772257717220233</v>
      </c>
      <c r="I7364">
        <v>0.9153710882716678</v>
      </c>
      <c r="J7364">
        <f>_xlfn.BINOM.INV(BinomTrials,_xlfn.GAMMA.INV(Table3[[#This Row],[RV gamma]],GammaShape1,GammaRate1)/BinomTrials,Table3[[#This Row],[RV binom]])</f>
        <v>0</v>
      </c>
      <c r="K7364" s="1">
        <f>Table3[[#This Row],[Risk 1 Simulated occurences]]*_xlfn.LOGNORM.INV(Table3[[#This Row],[RV lognorm]],(LN(ImpLow1)+LN(ImpUp1))/2,(LN(ImpUp1)-LN(ImpLow1))/3.29)</f>
        <v>0</v>
      </c>
      <c r="L7364">
        <f>_xlfn.BINOM.INV(BinomTrials,_xlfn.GAMMA.INV(Table3[[#This Row],[RV gamma]],GammaShape2,GammaRate2)/BinomTrials,Table3[[#This Row],[RV binom]])</f>
        <v>0</v>
      </c>
      <c r="M7364" s="1">
        <f>Table3[[#This Row],[Risk 2 simulated occurences]]*_xlfn.LOGNORM.INV(Table3[[#This Row],[RV lognorm]],(LN(ImpLow2)+LN(ImpUp2))/2,(LN(ImpUp2)-LN(ImpLow2))/3.29)</f>
        <v>0</v>
      </c>
    </row>
    <row r="7365" spans="7:13">
      <c r="G7365">
        <v>0.16482848448903695</v>
      </c>
      <c r="H7365">
        <v>0.40335453320450826</v>
      </c>
      <c r="I7365">
        <v>0.64188058191997954</v>
      </c>
      <c r="J7365">
        <f>_xlfn.BINOM.INV(BinomTrials,_xlfn.GAMMA.INV(Table3[[#This Row],[RV gamma]],GammaShape1,GammaRate1)/BinomTrials,Table3[[#This Row],[RV binom]])</f>
        <v>0</v>
      </c>
      <c r="K7365" s="1">
        <f>Table3[[#This Row],[Risk 1 Simulated occurences]]*_xlfn.LOGNORM.INV(Table3[[#This Row],[RV lognorm]],(LN(ImpLow1)+LN(ImpUp1))/2,(LN(ImpUp1)-LN(ImpLow1))/3.29)</f>
        <v>0</v>
      </c>
      <c r="L7365">
        <f>_xlfn.BINOM.INV(BinomTrials,_xlfn.GAMMA.INV(Table3[[#This Row],[RV gamma]],GammaShape2,GammaRate2)/BinomTrials,Table3[[#This Row],[RV binom]])</f>
        <v>0</v>
      </c>
      <c r="M7365" s="1">
        <f>Table3[[#This Row],[Risk 2 simulated occurences]]*_xlfn.LOGNORM.INV(Table3[[#This Row],[RV lognorm]],(LN(ImpLow2)+LN(ImpUp2))/2,(LN(ImpUp2)-LN(ImpLow2))/3.29)</f>
        <v>0</v>
      </c>
    </row>
    <row r="7366" spans="7:13">
      <c r="G7366">
        <v>0.27233880724401155</v>
      </c>
      <c r="H7366">
        <v>0.17963956817036475</v>
      </c>
      <c r="I7366">
        <v>8.6940329096717908E-2</v>
      </c>
      <c r="J7366">
        <f>_xlfn.BINOM.INV(BinomTrials,_xlfn.GAMMA.INV(Table3[[#This Row],[RV gamma]],GammaShape1,GammaRate1)/BinomTrials,Table3[[#This Row],[RV binom]])</f>
        <v>0</v>
      </c>
      <c r="K7366" s="1">
        <f>Table3[[#This Row],[Risk 1 Simulated occurences]]*_xlfn.LOGNORM.INV(Table3[[#This Row],[RV lognorm]],(LN(ImpLow1)+LN(ImpUp1))/2,(LN(ImpUp1)-LN(ImpLow1))/3.29)</f>
        <v>0</v>
      </c>
      <c r="L7366">
        <f>_xlfn.BINOM.INV(BinomTrials,_xlfn.GAMMA.INV(Table3[[#This Row],[RV gamma]],GammaShape2,GammaRate2)/BinomTrials,Table3[[#This Row],[RV binom]])</f>
        <v>0</v>
      </c>
      <c r="M7366" s="1">
        <f>Table3[[#This Row],[Risk 2 simulated occurences]]*_xlfn.LOGNORM.INV(Table3[[#This Row],[RV lognorm]],(LN(ImpLow2)+LN(ImpUp2))/2,(LN(ImpUp2)-LN(ImpLow2))/3.29)</f>
        <v>0</v>
      </c>
    </row>
    <row r="7367" spans="7:13">
      <c r="G7367">
        <v>0.19833335010257239</v>
      </c>
      <c r="H7367">
        <v>0.20222223932026989</v>
      </c>
      <c r="I7367">
        <v>0.2061111285379674</v>
      </c>
      <c r="J7367">
        <f>_xlfn.BINOM.INV(BinomTrials,_xlfn.GAMMA.INV(Table3[[#This Row],[RV gamma]],GammaShape1,GammaRate1)/BinomTrials,Table3[[#This Row],[RV binom]])</f>
        <v>0</v>
      </c>
      <c r="K7367" s="1">
        <f>Table3[[#This Row],[Risk 1 Simulated occurences]]*_xlfn.LOGNORM.INV(Table3[[#This Row],[RV lognorm]],(LN(ImpLow1)+LN(ImpUp1))/2,(LN(ImpUp1)-LN(ImpLow1))/3.29)</f>
        <v>0</v>
      </c>
      <c r="L7367">
        <f>_xlfn.BINOM.INV(BinomTrials,_xlfn.GAMMA.INV(Table3[[#This Row],[RV gamma]],GammaShape2,GammaRate2)/BinomTrials,Table3[[#This Row],[RV binom]])</f>
        <v>0</v>
      </c>
      <c r="M7367" s="1">
        <f>Table3[[#This Row],[Risk 2 simulated occurences]]*_xlfn.LOGNORM.INV(Table3[[#This Row],[RV lognorm]],(LN(ImpLow2)+LN(ImpUp2))/2,(LN(ImpUp2)-LN(ImpLow2))/3.29)</f>
        <v>0</v>
      </c>
    </row>
    <row r="7368" spans="7:13">
      <c r="G7368">
        <v>0.388615173934314</v>
      </c>
      <c r="H7368">
        <v>0.74917625577616331</v>
      </c>
      <c r="I7368">
        <v>0.1097373376180126</v>
      </c>
      <c r="J7368">
        <f>_xlfn.BINOM.INV(BinomTrials,_xlfn.GAMMA.INV(Table3[[#This Row],[RV gamma]],GammaShape1,GammaRate1)/BinomTrials,Table3[[#This Row],[RV binom]])</f>
        <v>1</v>
      </c>
      <c r="K7368" s="1">
        <f>Table3[[#This Row],[Risk 1 Simulated occurences]]*_xlfn.LOGNORM.INV(Table3[[#This Row],[RV lognorm]],(LN(ImpLow1)+LN(ImpUp1))/2,(LN(ImpUp1)-LN(ImpLow1))/3.29)</f>
        <v>13389.678634135102</v>
      </c>
      <c r="L7368">
        <f>_xlfn.BINOM.INV(BinomTrials,_xlfn.GAMMA.INV(Table3[[#This Row],[RV gamma]],GammaShape2,GammaRate2)/BinomTrials,Table3[[#This Row],[RV binom]])</f>
        <v>0</v>
      </c>
      <c r="M7368" s="1">
        <f>Table3[[#This Row],[Risk 2 simulated occurences]]*_xlfn.LOGNORM.INV(Table3[[#This Row],[RV lognorm]],(LN(ImpLow2)+LN(ImpUp2))/2,(LN(ImpUp2)-LN(ImpLow2))/3.29)</f>
        <v>0</v>
      </c>
    </row>
    <row r="7369" spans="7:13">
      <c r="G7369">
        <v>0.455228314015655</v>
      </c>
      <c r="H7369">
        <v>0.40533082997674624</v>
      </c>
      <c r="I7369">
        <v>0.35543334593783754</v>
      </c>
      <c r="J7369">
        <f>_xlfn.BINOM.INV(BinomTrials,_xlfn.GAMMA.INV(Table3[[#This Row],[RV gamma]],GammaShape1,GammaRate1)/BinomTrials,Table3[[#This Row],[RV binom]])</f>
        <v>0</v>
      </c>
      <c r="K7369" s="1">
        <f>Table3[[#This Row],[Risk 1 Simulated occurences]]*_xlfn.LOGNORM.INV(Table3[[#This Row],[RV lognorm]],(LN(ImpLow1)+LN(ImpUp1))/2,(LN(ImpUp1)-LN(ImpLow1))/3.29)</f>
        <v>0</v>
      </c>
      <c r="L7369">
        <f>_xlfn.BINOM.INV(BinomTrials,_xlfn.GAMMA.INV(Table3[[#This Row],[RV gamma]],GammaShape2,GammaRate2)/BinomTrials,Table3[[#This Row],[RV binom]])</f>
        <v>0</v>
      </c>
      <c r="M7369" s="1">
        <f>Table3[[#This Row],[Risk 2 simulated occurences]]*_xlfn.LOGNORM.INV(Table3[[#This Row],[RV lognorm]],(LN(ImpLow2)+LN(ImpUp2))/2,(LN(ImpUp2)-LN(ImpLow2))/3.29)</f>
        <v>0</v>
      </c>
    </row>
    <row r="7370" spans="7:13">
      <c r="G7370">
        <v>2.2273661113471566E-2</v>
      </c>
      <c r="H7370">
        <v>0.39525941917452001</v>
      </c>
      <c r="I7370">
        <v>0.76824517723556851</v>
      </c>
      <c r="J7370">
        <f>_xlfn.BINOM.INV(BinomTrials,_xlfn.GAMMA.INV(Table3[[#This Row],[RV gamma]],GammaShape1,GammaRate1)/BinomTrials,Table3[[#This Row],[RV binom]])</f>
        <v>0</v>
      </c>
      <c r="K7370" s="1">
        <f>Table3[[#This Row],[Risk 1 Simulated occurences]]*_xlfn.LOGNORM.INV(Table3[[#This Row],[RV lognorm]],(LN(ImpLow1)+LN(ImpUp1))/2,(LN(ImpUp1)-LN(ImpLow1))/3.29)</f>
        <v>0</v>
      </c>
      <c r="L7370">
        <f>_xlfn.BINOM.INV(BinomTrials,_xlfn.GAMMA.INV(Table3[[#This Row],[RV gamma]],GammaShape2,GammaRate2)/BinomTrials,Table3[[#This Row],[RV binom]])</f>
        <v>0</v>
      </c>
      <c r="M7370" s="1">
        <f>Table3[[#This Row],[Risk 2 simulated occurences]]*_xlfn.LOGNORM.INV(Table3[[#This Row],[RV lognorm]],(LN(ImpLow2)+LN(ImpUp2))/2,(LN(ImpUp2)-LN(ImpLow2))/3.29)</f>
        <v>0</v>
      </c>
    </row>
    <row r="7371" spans="7:13">
      <c r="G7371">
        <v>0.35342233411661456</v>
      </c>
      <c r="H7371">
        <v>0.12505806615811682</v>
      </c>
      <c r="I7371">
        <v>0.89669379819961903</v>
      </c>
      <c r="J7371">
        <f>_xlfn.BINOM.INV(BinomTrials,_xlfn.GAMMA.INV(Table3[[#This Row],[RV gamma]],GammaShape1,GammaRate1)/BinomTrials,Table3[[#This Row],[RV binom]])</f>
        <v>0</v>
      </c>
      <c r="K7371" s="1">
        <f>Table3[[#This Row],[Risk 1 Simulated occurences]]*_xlfn.LOGNORM.INV(Table3[[#This Row],[RV lognorm]],(LN(ImpLow1)+LN(ImpUp1))/2,(LN(ImpUp1)-LN(ImpLow1))/3.29)</f>
        <v>0</v>
      </c>
      <c r="L7371">
        <f>_xlfn.BINOM.INV(BinomTrials,_xlfn.GAMMA.INV(Table3[[#This Row],[RV gamma]],GammaShape2,GammaRate2)/BinomTrials,Table3[[#This Row],[RV binom]])</f>
        <v>0</v>
      </c>
      <c r="M7371" s="1">
        <f>Table3[[#This Row],[Risk 2 simulated occurences]]*_xlfn.LOGNORM.INV(Table3[[#This Row],[RV lognorm]],(LN(ImpLow2)+LN(ImpUp2))/2,(LN(ImpUp2)-LN(ImpLow2))/3.29)</f>
        <v>0</v>
      </c>
    </row>
    <row r="7372" spans="7:13">
      <c r="G7372">
        <v>0.96916949794123397</v>
      </c>
      <c r="H7372">
        <v>0.85091791946949336</v>
      </c>
      <c r="I7372">
        <v>0.73266634099775285</v>
      </c>
      <c r="J7372">
        <f>_xlfn.BINOM.INV(BinomTrials,_xlfn.GAMMA.INV(Table3[[#This Row],[RV gamma]],GammaShape1,GammaRate1)/BinomTrials,Table3[[#This Row],[RV binom]])</f>
        <v>2</v>
      </c>
      <c r="K7372" s="1">
        <f>Table3[[#This Row],[Risk 1 Simulated occurences]]*_xlfn.LOGNORM.INV(Table3[[#This Row],[RV lognorm]],(LN(ImpLow1)+LN(ImpUp1))/2,(LN(ImpUp1)-LN(ImpLow1))/3.29)</f>
        <v>97668.05154110014</v>
      </c>
      <c r="L7372">
        <f>_xlfn.BINOM.INV(BinomTrials,_xlfn.GAMMA.INV(Table3[[#This Row],[RV gamma]],GammaShape2,GammaRate2)/BinomTrials,Table3[[#This Row],[RV binom]])</f>
        <v>1</v>
      </c>
      <c r="M7372" s="1">
        <f>Table3[[#This Row],[Risk 2 simulated occurences]]*_xlfn.LOGNORM.INV(Table3[[#This Row],[RV lognorm]],(LN(ImpLow2)+LN(ImpUp2))/2,(LN(ImpUp2)-LN(ImpLow2))/3.29)</f>
        <v>4883402.5770550091</v>
      </c>
    </row>
    <row r="7373" spans="7:13">
      <c r="G7373">
        <v>0.83175189831841356</v>
      </c>
      <c r="H7373">
        <v>0.37747252377563739</v>
      </c>
      <c r="I7373">
        <v>0.92319314923286122</v>
      </c>
      <c r="J7373">
        <f>_xlfn.BINOM.INV(BinomTrials,_xlfn.GAMMA.INV(Table3[[#This Row],[RV gamma]],GammaShape1,GammaRate1)/BinomTrials,Table3[[#This Row],[RV binom]])</f>
        <v>0</v>
      </c>
      <c r="K7373" s="1">
        <f>Table3[[#This Row],[Risk 1 Simulated occurences]]*_xlfn.LOGNORM.INV(Table3[[#This Row],[RV lognorm]],(LN(ImpLow1)+LN(ImpUp1))/2,(LN(ImpUp1)-LN(ImpLow1))/3.29)</f>
        <v>0</v>
      </c>
      <c r="L7373">
        <f>_xlfn.BINOM.INV(BinomTrials,_xlfn.GAMMA.INV(Table3[[#This Row],[RV gamma]],GammaShape2,GammaRate2)/BinomTrials,Table3[[#This Row],[RV binom]])</f>
        <v>0</v>
      </c>
      <c r="M7373" s="1">
        <f>Table3[[#This Row],[Risk 2 simulated occurences]]*_xlfn.LOGNORM.INV(Table3[[#This Row],[RV lognorm]],(LN(ImpLow2)+LN(ImpUp2))/2,(LN(ImpUp2)-LN(ImpLow2))/3.29)</f>
        <v>0</v>
      </c>
    </row>
    <row r="7374" spans="7:13">
      <c r="G7374">
        <v>0.25415503757733621</v>
      </c>
      <c r="H7374">
        <v>0.18070709713767613</v>
      </c>
      <c r="I7374">
        <v>0.10725915669801606</v>
      </c>
      <c r="J7374">
        <f>_xlfn.BINOM.INV(BinomTrials,_xlfn.GAMMA.INV(Table3[[#This Row],[RV gamma]],GammaShape1,GammaRate1)/BinomTrials,Table3[[#This Row],[RV binom]])</f>
        <v>0</v>
      </c>
      <c r="K7374" s="1">
        <f>Table3[[#This Row],[Risk 1 Simulated occurences]]*_xlfn.LOGNORM.INV(Table3[[#This Row],[RV lognorm]],(LN(ImpLow1)+LN(ImpUp1))/2,(LN(ImpUp1)-LN(ImpLow1))/3.29)</f>
        <v>0</v>
      </c>
      <c r="L7374">
        <f>_xlfn.BINOM.INV(BinomTrials,_xlfn.GAMMA.INV(Table3[[#This Row],[RV gamma]],GammaShape2,GammaRate2)/BinomTrials,Table3[[#This Row],[RV binom]])</f>
        <v>0</v>
      </c>
      <c r="M7374" s="1">
        <f>Table3[[#This Row],[Risk 2 simulated occurences]]*_xlfn.LOGNORM.INV(Table3[[#This Row],[RV lognorm]],(LN(ImpLow2)+LN(ImpUp2))/2,(LN(ImpUp2)-LN(ImpLow2))/3.29)</f>
        <v>0</v>
      </c>
    </row>
    <row r="7375" spans="7:13">
      <c r="G7375">
        <v>0.58371656228961266</v>
      </c>
      <c r="H7375">
        <v>0.1441815929227423</v>
      </c>
      <c r="I7375">
        <v>0.70464662355587193</v>
      </c>
      <c r="J7375">
        <f>_xlfn.BINOM.INV(BinomTrials,_xlfn.GAMMA.INV(Table3[[#This Row],[RV gamma]],GammaShape1,GammaRate1)/BinomTrials,Table3[[#This Row],[RV binom]])</f>
        <v>0</v>
      </c>
      <c r="K7375" s="1">
        <f>Table3[[#This Row],[Risk 1 Simulated occurences]]*_xlfn.LOGNORM.INV(Table3[[#This Row],[RV lognorm]],(LN(ImpLow1)+LN(ImpUp1))/2,(LN(ImpUp1)-LN(ImpLow1))/3.29)</f>
        <v>0</v>
      </c>
      <c r="L7375">
        <f>_xlfn.BINOM.INV(BinomTrials,_xlfn.GAMMA.INV(Table3[[#This Row],[RV gamma]],GammaShape2,GammaRate2)/BinomTrials,Table3[[#This Row],[RV binom]])</f>
        <v>0</v>
      </c>
      <c r="M7375" s="1">
        <f>Table3[[#This Row],[Risk 2 simulated occurences]]*_xlfn.LOGNORM.INV(Table3[[#This Row],[RV lognorm]],(LN(ImpLow2)+LN(ImpUp2))/2,(LN(ImpUp2)-LN(ImpLow2))/3.29)</f>
        <v>0</v>
      </c>
    </row>
    <row r="7376" spans="7:13">
      <c r="G7376">
        <v>0.52426240151946546</v>
      </c>
      <c r="H7376">
        <v>0.26003225252965106</v>
      </c>
      <c r="I7376">
        <v>0.99580210353983667</v>
      </c>
      <c r="J7376">
        <f>_xlfn.BINOM.INV(BinomTrials,_xlfn.GAMMA.INV(Table3[[#This Row],[RV gamma]],GammaShape1,GammaRate1)/BinomTrials,Table3[[#This Row],[RV binom]])</f>
        <v>0</v>
      </c>
      <c r="K7376" s="1">
        <f>Table3[[#This Row],[Risk 1 Simulated occurences]]*_xlfn.LOGNORM.INV(Table3[[#This Row],[RV lognorm]],(LN(ImpLow1)+LN(ImpUp1))/2,(LN(ImpUp1)-LN(ImpLow1))/3.29)</f>
        <v>0</v>
      </c>
      <c r="L7376">
        <f>_xlfn.BINOM.INV(BinomTrials,_xlfn.GAMMA.INV(Table3[[#This Row],[RV gamma]],GammaShape2,GammaRate2)/BinomTrials,Table3[[#This Row],[RV binom]])</f>
        <v>0</v>
      </c>
      <c r="M7376" s="1">
        <f>Table3[[#This Row],[Risk 2 simulated occurences]]*_xlfn.LOGNORM.INV(Table3[[#This Row],[RV lognorm]],(LN(ImpLow2)+LN(ImpUp2))/2,(LN(ImpUp2)-LN(ImpLow2))/3.29)</f>
        <v>0</v>
      </c>
    </row>
    <row r="7377" spans="7:13">
      <c r="G7377">
        <v>0.27818233765577077</v>
      </c>
      <c r="H7377">
        <v>0.3620682658450996</v>
      </c>
      <c r="I7377">
        <v>0.44595419403442843</v>
      </c>
      <c r="J7377">
        <f>_xlfn.BINOM.INV(BinomTrials,_xlfn.GAMMA.INV(Table3[[#This Row],[RV gamma]],GammaShape1,GammaRate1)/BinomTrials,Table3[[#This Row],[RV binom]])</f>
        <v>0</v>
      </c>
      <c r="K7377" s="1">
        <f>Table3[[#This Row],[Risk 1 Simulated occurences]]*_xlfn.LOGNORM.INV(Table3[[#This Row],[RV lognorm]],(LN(ImpLow1)+LN(ImpUp1))/2,(LN(ImpUp1)-LN(ImpLow1))/3.29)</f>
        <v>0</v>
      </c>
      <c r="L7377">
        <f>_xlfn.BINOM.INV(BinomTrials,_xlfn.GAMMA.INV(Table3[[#This Row],[RV gamma]],GammaShape2,GammaRate2)/BinomTrials,Table3[[#This Row],[RV binom]])</f>
        <v>0</v>
      </c>
      <c r="M7377" s="1">
        <f>Table3[[#This Row],[Risk 2 simulated occurences]]*_xlfn.LOGNORM.INV(Table3[[#This Row],[RV lognorm]],(LN(ImpLow2)+LN(ImpUp2))/2,(LN(ImpUp2)-LN(ImpLow2))/3.29)</f>
        <v>0</v>
      </c>
    </row>
    <row r="7378" spans="7:13">
      <c r="G7378">
        <v>0.41054898053898892</v>
      </c>
      <c r="H7378">
        <v>0.28134405858877304</v>
      </c>
      <c r="I7378">
        <v>0.15213913663855713</v>
      </c>
      <c r="J7378">
        <f>_xlfn.BINOM.INV(BinomTrials,_xlfn.GAMMA.INV(Table3[[#This Row],[RV gamma]],GammaShape1,GammaRate1)/BinomTrials,Table3[[#This Row],[RV binom]])</f>
        <v>0</v>
      </c>
      <c r="K7378" s="1">
        <f>Table3[[#This Row],[Risk 1 Simulated occurences]]*_xlfn.LOGNORM.INV(Table3[[#This Row],[RV lognorm]],(LN(ImpLow1)+LN(ImpUp1))/2,(LN(ImpUp1)-LN(ImpLow1))/3.29)</f>
        <v>0</v>
      </c>
      <c r="L7378">
        <f>_xlfn.BINOM.INV(BinomTrials,_xlfn.GAMMA.INV(Table3[[#This Row],[RV gamma]],GammaShape2,GammaRate2)/BinomTrials,Table3[[#This Row],[RV binom]])</f>
        <v>0</v>
      </c>
      <c r="M7378" s="1">
        <f>Table3[[#This Row],[Risk 2 simulated occurences]]*_xlfn.LOGNORM.INV(Table3[[#This Row],[RV lognorm]],(LN(ImpLow2)+LN(ImpUp2))/2,(LN(ImpUp2)-LN(ImpLow2))/3.29)</f>
        <v>0</v>
      </c>
    </row>
    <row r="7379" spans="7:13">
      <c r="G7379">
        <v>9.6715918787157129E-2</v>
      </c>
      <c r="H7379">
        <v>0.54959270150847395</v>
      </c>
      <c r="I7379">
        <v>2.4694842297907382E-3</v>
      </c>
      <c r="J7379">
        <f>_xlfn.BINOM.INV(BinomTrials,_xlfn.GAMMA.INV(Table3[[#This Row],[RV gamma]],GammaShape1,GammaRate1)/BinomTrials,Table3[[#This Row],[RV binom]])</f>
        <v>0</v>
      </c>
      <c r="K7379" s="1">
        <f>Table3[[#This Row],[Risk 1 Simulated occurences]]*_xlfn.LOGNORM.INV(Table3[[#This Row],[RV lognorm]],(LN(ImpLow1)+LN(ImpUp1))/2,(LN(ImpUp1)-LN(ImpLow1))/3.29)</f>
        <v>0</v>
      </c>
      <c r="L7379">
        <f>_xlfn.BINOM.INV(BinomTrials,_xlfn.GAMMA.INV(Table3[[#This Row],[RV gamma]],GammaShape2,GammaRate2)/BinomTrials,Table3[[#This Row],[RV binom]])</f>
        <v>0</v>
      </c>
      <c r="M7379" s="1">
        <f>Table3[[#This Row],[Risk 2 simulated occurences]]*_xlfn.LOGNORM.INV(Table3[[#This Row],[RV lognorm]],(LN(ImpLow2)+LN(ImpUp2))/2,(LN(ImpUp2)-LN(ImpLow2))/3.29)</f>
        <v>0</v>
      </c>
    </row>
    <row r="7380" spans="7:13">
      <c r="G7380">
        <v>0.50444705574980331</v>
      </c>
      <c r="H7380">
        <v>4.5342529213681136E-3</v>
      </c>
      <c r="I7380">
        <v>0.50462145009293291</v>
      </c>
      <c r="J7380">
        <f>_xlfn.BINOM.INV(BinomTrials,_xlfn.GAMMA.INV(Table3[[#This Row],[RV gamma]],GammaShape1,GammaRate1)/BinomTrials,Table3[[#This Row],[RV binom]])</f>
        <v>0</v>
      </c>
      <c r="K7380" s="1">
        <f>Table3[[#This Row],[Risk 1 Simulated occurences]]*_xlfn.LOGNORM.INV(Table3[[#This Row],[RV lognorm]],(LN(ImpLow1)+LN(ImpUp1))/2,(LN(ImpUp1)-LN(ImpLow1))/3.29)</f>
        <v>0</v>
      </c>
      <c r="L7380">
        <f>_xlfn.BINOM.INV(BinomTrials,_xlfn.GAMMA.INV(Table3[[#This Row],[RV gamma]],GammaShape2,GammaRate2)/BinomTrials,Table3[[#This Row],[RV binom]])</f>
        <v>0</v>
      </c>
      <c r="M7380" s="1">
        <f>Table3[[#This Row],[Risk 2 simulated occurences]]*_xlfn.LOGNORM.INV(Table3[[#This Row],[RV lognorm]],(LN(ImpLow2)+LN(ImpUp2))/2,(LN(ImpUp2)-LN(ImpLow2))/3.29)</f>
        <v>0</v>
      </c>
    </row>
    <row r="7381" spans="7:13">
      <c r="G7381">
        <v>0.24166598694476576</v>
      </c>
      <c r="H7381">
        <v>0.20718884943387883</v>
      </c>
      <c r="I7381">
        <v>0.1727117119229919</v>
      </c>
      <c r="J7381">
        <f>_xlfn.BINOM.INV(BinomTrials,_xlfn.GAMMA.INV(Table3[[#This Row],[RV gamma]],GammaShape1,GammaRate1)/BinomTrials,Table3[[#This Row],[RV binom]])</f>
        <v>0</v>
      </c>
      <c r="K7381" s="1">
        <f>Table3[[#This Row],[Risk 1 Simulated occurences]]*_xlfn.LOGNORM.INV(Table3[[#This Row],[RV lognorm]],(LN(ImpLow1)+LN(ImpUp1))/2,(LN(ImpUp1)-LN(ImpLow1))/3.29)</f>
        <v>0</v>
      </c>
      <c r="L7381">
        <f>_xlfn.BINOM.INV(BinomTrials,_xlfn.GAMMA.INV(Table3[[#This Row],[RV gamma]],GammaShape2,GammaRate2)/BinomTrials,Table3[[#This Row],[RV binom]])</f>
        <v>0</v>
      </c>
      <c r="M7381" s="1">
        <f>Table3[[#This Row],[Risk 2 simulated occurences]]*_xlfn.LOGNORM.INV(Table3[[#This Row],[RV lognorm]],(LN(ImpLow2)+LN(ImpUp2))/2,(LN(ImpUp2)-LN(ImpLow2))/3.29)</f>
        <v>0</v>
      </c>
    </row>
    <row r="7382" spans="7:13">
      <c r="G7382">
        <v>0.68024258067842691</v>
      </c>
      <c r="H7382">
        <v>0.22299243520153333</v>
      </c>
      <c r="I7382">
        <v>0.76574228972463976</v>
      </c>
      <c r="J7382">
        <f>_xlfn.BINOM.INV(BinomTrials,_xlfn.GAMMA.INV(Table3[[#This Row],[RV gamma]],GammaShape1,GammaRate1)/BinomTrials,Table3[[#This Row],[RV binom]])</f>
        <v>0</v>
      </c>
      <c r="K7382" s="1">
        <f>Table3[[#This Row],[Risk 1 Simulated occurences]]*_xlfn.LOGNORM.INV(Table3[[#This Row],[RV lognorm]],(LN(ImpLow1)+LN(ImpUp1))/2,(LN(ImpUp1)-LN(ImpLow1))/3.29)</f>
        <v>0</v>
      </c>
      <c r="L7382">
        <f>_xlfn.BINOM.INV(BinomTrials,_xlfn.GAMMA.INV(Table3[[#This Row],[RV gamma]],GammaShape2,GammaRate2)/BinomTrials,Table3[[#This Row],[RV binom]])</f>
        <v>0</v>
      </c>
      <c r="M7382" s="1">
        <f>Table3[[#This Row],[Risk 2 simulated occurences]]*_xlfn.LOGNORM.INV(Table3[[#This Row],[RV lognorm]],(LN(ImpLow2)+LN(ImpUp2))/2,(LN(ImpUp2)-LN(ImpLow2))/3.29)</f>
        <v>0</v>
      </c>
    </row>
    <row r="7383" spans="7:13">
      <c r="G7383">
        <v>0.8370534623214293</v>
      </c>
      <c r="H7383">
        <v>0.83385843217086908</v>
      </c>
      <c r="I7383">
        <v>0.83066340202030886</v>
      </c>
      <c r="J7383">
        <f>_xlfn.BINOM.INV(BinomTrials,_xlfn.GAMMA.INV(Table3[[#This Row],[RV gamma]],GammaShape1,GammaRate1)/BinomTrials,Table3[[#This Row],[RV binom]])</f>
        <v>1</v>
      </c>
      <c r="K7383" s="1">
        <f>Table3[[#This Row],[Risk 1 Simulated occurences]]*_xlfn.LOGNORM.INV(Table3[[#This Row],[RV lognorm]],(LN(ImpLow1)+LN(ImpUp1))/2,(LN(ImpUp1)-LN(ImpLow1))/3.29)</f>
        <v>61775.698988151955</v>
      </c>
      <c r="L7383">
        <f>_xlfn.BINOM.INV(BinomTrials,_xlfn.GAMMA.INV(Table3[[#This Row],[RV gamma]],GammaShape2,GammaRate2)/BinomTrials,Table3[[#This Row],[RV binom]])</f>
        <v>1</v>
      </c>
      <c r="M7383" s="1">
        <f>Table3[[#This Row],[Risk 2 simulated occurences]]*_xlfn.LOGNORM.INV(Table3[[#This Row],[RV lognorm]],(LN(ImpLow2)+LN(ImpUp2))/2,(LN(ImpUp2)-LN(ImpLow2))/3.29)</f>
        <v>6177569.8988151988</v>
      </c>
    </row>
    <row r="7384" spans="7:13">
      <c r="G7384">
        <v>0.35754123626162354</v>
      </c>
      <c r="H7384">
        <v>0.65866949579616518</v>
      </c>
      <c r="I7384">
        <v>0.95979775533070688</v>
      </c>
      <c r="J7384">
        <f>_xlfn.BINOM.INV(BinomTrials,_xlfn.GAMMA.INV(Table3[[#This Row],[RV gamma]],GammaShape1,GammaRate1)/BinomTrials,Table3[[#This Row],[RV binom]])</f>
        <v>1</v>
      </c>
      <c r="K7384" s="1">
        <f>Table3[[#This Row],[Risk 1 Simulated occurences]]*_xlfn.LOGNORM.INV(Table3[[#This Row],[RV lognorm]],(LN(ImpLow1)+LN(ImpUp1))/2,(LN(ImpUp1)-LN(ImpLow1))/3.29)</f>
        <v>107500.75914977319</v>
      </c>
      <c r="L7384">
        <f>_xlfn.BINOM.INV(BinomTrials,_xlfn.GAMMA.INV(Table3[[#This Row],[RV gamma]],GammaShape2,GammaRate2)/BinomTrials,Table3[[#This Row],[RV binom]])</f>
        <v>0</v>
      </c>
      <c r="M7384" s="1">
        <f>Table3[[#This Row],[Risk 2 simulated occurences]]*_xlfn.LOGNORM.INV(Table3[[#This Row],[RV lognorm]],(LN(ImpLow2)+LN(ImpUp2))/2,(LN(ImpUp2)-LN(ImpLow2))/3.29)</f>
        <v>0</v>
      </c>
    </row>
    <row r="7385" spans="7:13">
      <c r="G7385">
        <v>0.19555784910710428</v>
      </c>
      <c r="H7385">
        <v>0.25821584614842008</v>
      </c>
      <c r="I7385">
        <v>0.32087384318973583</v>
      </c>
      <c r="J7385">
        <f>_xlfn.BINOM.INV(BinomTrials,_xlfn.GAMMA.INV(Table3[[#This Row],[RV gamma]],GammaShape1,GammaRate1)/BinomTrials,Table3[[#This Row],[RV binom]])</f>
        <v>0</v>
      </c>
      <c r="K7385" s="1">
        <f>Table3[[#This Row],[Risk 1 Simulated occurences]]*_xlfn.LOGNORM.INV(Table3[[#This Row],[RV lognorm]],(LN(ImpLow1)+LN(ImpUp1))/2,(LN(ImpUp1)-LN(ImpLow1))/3.29)</f>
        <v>0</v>
      </c>
      <c r="L7385">
        <f>_xlfn.BINOM.INV(BinomTrials,_xlfn.GAMMA.INV(Table3[[#This Row],[RV gamma]],GammaShape2,GammaRate2)/BinomTrials,Table3[[#This Row],[RV binom]])</f>
        <v>0</v>
      </c>
      <c r="M7385" s="1">
        <f>Table3[[#This Row],[Risk 2 simulated occurences]]*_xlfn.LOGNORM.INV(Table3[[#This Row],[RV lognorm]],(LN(ImpLow2)+LN(ImpUp2))/2,(LN(ImpUp2)-LN(ImpLow2))/3.29)</f>
        <v>0</v>
      </c>
    </row>
    <row r="7386" spans="7:13">
      <c r="G7386">
        <v>0.74076994310169009</v>
      </c>
      <c r="H7386">
        <v>0.83372621649584089</v>
      </c>
      <c r="I7386">
        <v>0.92668248988999169</v>
      </c>
      <c r="J7386">
        <f>_xlfn.BINOM.INV(BinomTrials,_xlfn.GAMMA.INV(Table3[[#This Row],[RV gamma]],GammaShape1,GammaRate1)/BinomTrials,Table3[[#This Row],[RV binom]])</f>
        <v>1</v>
      </c>
      <c r="K7386" s="1">
        <f>Table3[[#This Row],[Risk 1 Simulated occurences]]*_xlfn.LOGNORM.INV(Table3[[#This Row],[RV lognorm]],(LN(ImpLow1)+LN(ImpUp1))/2,(LN(ImpUp1)-LN(ImpLow1))/3.29)</f>
        <v>87335.657736059264</v>
      </c>
      <c r="L7386">
        <f>_xlfn.BINOM.INV(BinomTrials,_xlfn.GAMMA.INV(Table3[[#This Row],[RV gamma]],GammaShape2,GammaRate2)/BinomTrials,Table3[[#This Row],[RV binom]])</f>
        <v>1</v>
      </c>
      <c r="M7386" s="1">
        <f>Table3[[#This Row],[Risk 2 simulated occurences]]*_xlfn.LOGNORM.INV(Table3[[#This Row],[RV lognorm]],(LN(ImpLow2)+LN(ImpUp2))/2,(LN(ImpUp2)-LN(ImpLow2))/3.29)</f>
        <v>8733565.7736059297</v>
      </c>
    </row>
    <row r="7387" spans="7:13">
      <c r="G7387">
        <v>0.12043371010591915</v>
      </c>
      <c r="H7387">
        <v>0.43652064559819209</v>
      </c>
      <c r="I7387">
        <v>0.75260758109046499</v>
      </c>
      <c r="J7387">
        <f>_xlfn.BINOM.INV(BinomTrials,_xlfn.GAMMA.INV(Table3[[#This Row],[RV gamma]],GammaShape1,GammaRate1)/BinomTrials,Table3[[#This Row],[RV binom]])</f>
        <v>0</v>
      </c>
      <c r="K7387" s="1">
        <f>Table3[[#This Row],[Risk 1 Simulated occurences]]*_xlfn.LOGNORM.INV(Table3[[#This Row],[RV lognorm]],(LN(ImpLow1)+LN(ImpUp1))/2,(LN(ImpUp1)-LN(ImpLow1))/3.29)</f>
        <v>0</v>
      </c>
      <c r="L7387">
        <f>_xlfn.BINOM.INV(BinomTrials,_xlfn.GAMMA.INV(Table3[[#This Row],[RV gamma]],GammaShape2,GammaRate2)/BinomTrials,Table3[[#This Row],[RV binom]])</f>
        <v>0</v>
      </c>
      <c r="M7387" s="1">
        <f>Table3[[#This Row],[Risk 2 simulated occurences]]*_xlfn.LOGNORM.INV(Table3[[#This Row],[RV lognorm]],(LN(ImpLow2)+LN(ImpUp2))/2,(LN(ImpUp2)-LN(ImpLow2))/3.29)</f>
        <v>0</v>
      </c>
    </row>
    <row r="7388" spans="7:13">
      <c r="G7388">
        <v>0.12936575018305599</v>
      </c>
      <c r="H7388">
        <v>0.60249056881409635</v>
      </c>
      <c r="I7388">
        <v>7.5615387445136614E-2</v>
      </c>
      <c r="J7388">
        <f>_xlfn.BINOM.INV(BinomTrials,_xlfn.GAMMA.INV(Table3[[#This Row],[RV gamma]],GammaShape1,GammaRate1)/BinomTrials,Table3[[#This Row],[RV binom]])</f>
        <v>0</v>
      </c>
      <c r="K7388" s="1">
        <f>Table3[[#This Row],[Risk 1 Simulated occurences]]*_xlfn.LOGNORM.INV(Table3[[#This Row],[RV lognorm]],(LN(ImpLow1)+LN(ImpUp1))/2,(LN(ImpUp1)-LN(ImpLow1))/3.29)</f>
        <v>0</v>
      </c>
      <c r="L7388">
        <f>_xlfn.BINOM.INV(BinomTrials,_xlfn.GAMMA.INV(Table3[[#This Row],[RV gamma]],GammaShape2,GammaRate2)/BinomTrials,Table3[[#This Row],[RV binom]])</f>
        <v>0</v>
      </c>
      <c r="M7388" s="1">
        <f>Table3[[#This Row],[Risk 2 simulated occurences]]*_xlfn.LOGNORM.INV(Table3[[#This Row],[RV lognorm]],(LN(ImpLow2)+LN(ImpUp2))/2,(LN(ImpUp2)-LN(ImpLow2))/3.29)</f>
        <v>0</v>
      </c>
    </row>
    <row r="7389" spans="7:13">
      <c r="G7389">
        <v>0.25016332662206298</v>
      </c>
      <c r="H7389">
        <v>5.8990058516613236E-2</v>
      </c>
      <c r="I7389">
        <v>0.86781679041116344</v>
      </c>
      <c r="J7389">
        <f>_xlfn.BINOM.INV(BinomTrials,_xlfn.GAMMA.INV(Table3[[#This Row],[RV gamma]],GammaShape1,GammaRate1)/BinomTrials,Table3[[#This Row],[RV binom]])</f>
        <v>0</v>
      </c>
      <c r="K7389" s="1">
        <f>Table3[[#This Row],[Risk 1 Simulated occurences]]*_xlfn.LOGNORM.INV(Table3[[#This Row],[RV lognorm]],(LN(ImpLow1)+LN(ImpUp1))/2,(LN(ImpUp1)-LN(ImpLow1))/3.29)</f>
        <v>0</v>
      </c>
      <c r="L7389">
        <f>_xlfn.BINOM.INV(BinomTrials,_xlfn.GAMMA.INV(Table3[[#This Row],[RV gamma]],GammaShape2,GammaRate2)/BinomTrials,Table3[[#This Row],[RV binom]])</f>
        <v>0</v>
      </c>
      <c r="M7389" s="1">
        <f>Table3[[#This Row],[Risk 2 simulated occurences]]*_xlfn.LOGNORM.INV(Table3[[#This Row],[RV lognorm]],(LN(ImpLow2)+LN(ImpUp2))/2,(LN(ImpUp2)-LN(ImpLow2))/3.29)</f>
        <v>0</v>
      </c>
    </row>
    <row r="7390" spans="7:13">
      <c r="G7390">
        <v>0.49503053701251304</v>
      </c>
      <c r="H7390">
        <v>0.44591348871864073</v>
      </c>
      <c r="I7390">
        <v>0.39679644042476847</v>
      </c>
      <c r="J7390">
        <f>_xlfn.BINOM.INV(BinomTrials,_xlfn.GAMMA.INV(Table3[[#This Row],[RV gamma]],GammaShape1,GammaRate1)/BinomTrials,Table3[[#This Row],[RV binom]])</f>
        <v>0</v>
      </c>
      <c r="K7390" s="1">
        <f>Table3[[#This Row],[Risk 1 Simulated occurences]]*_xlfn.LOGNORM.INV(Table3[[#This Row],[RV lognorm]],(LN(ImpLow1)+LN(ImpUp1))/2,(LN(ImpUp1)-LN(ImpLow1))/3.29)</f>
        <v>0</v>
      </c>
      <c r="L7390">
        <f>_xlfn.BINOM.INV(BinomTrials,_xlfn.GAMMA.INV(Table3[[#This Row],[RV gamma]],GammaShape2,GammaRate2)/BinomTrials,Table3[[#This Row],[RV binom]])</f>
        <v>0</v>
      </c>
      <c r="M7390" s="1">
        <f>Table3[[#This Row],[Risk 2 simulated occurences]]*_xlfn.LOGNORM.INV(Table3[[#This Row],[RV lognorm]],(LN(ImpLow2)+LN(ImpUp2))/2,(LN(ImpUp2)-LN(ImpLow2))/3.29)</f>
        <v>0</v>
      </c>
    </row>
    <row r="7391" spans="7:13">
      <c r="G7391">
        <v>0.97823556930675892</v>
      </c>
      <c r="H7391">
        <v>0.46800489419512681</v>
      </c>
      <c r="I7391">
        <v>0.95777421908349458</v>
      </c>
      <c r="J7391">
        <f>_xlfn.BINOM.INV(BinomTrials,_xlfn.GAMMA.INV(Table3[[#This Row],[RV gamma]],GammaShape1,GammaRate1)/BinomTrials,Table3[[#This Row],[RV binom]])</f>
        <v>0</v>
      </c>
      <c r="K7391" s="1">
        <f>Table3[[#This Row],[Risk 1 Simulated occurences]]*_xlfn.LOGNORM.INV(Table3[[#This Row],[RV lognorm]],(LN(ImpLow1)+LN(ImpUp1))/2,(LN(ImpUp1)-LN(ImpLow1))/3.29)</f>
        <v>0</v>
      </c>
      <c r="L7391">
        <f>_xlfn.BINOM.INV(BinomTrials,_xlfn.GAMMA.INV(Table3[[#This Row],[RV gamma]],GammaShape2,GammaRate2)/BinomTrials,Table3[[#This Row],[RV binom]])</f>
        <v>0</v>
      </c>
      <c r="M7391" s="1">
        <f>Table3[[#This Row],[Risk 2 simulated occurences]]*_xlfn.LOGNORM.INV(Table3[[#This Row],[RV lognorm]],(LN(ImpLow2)+LN(ImpUp2))/2,(LN(ImpUp2)-LN(ImpLow2))/3.29)</f>
        <v>0</v>
      </c>
    </row>
    <row r="7392" spans="7:13">
      <c r="G7392">
        <v>0.20521333869789418</v>
      </c>
      <c r="H7392">
        <v>0.75825673749589206</v>
      </c>
      <c r="I7392">
        <v>0.31130013629389003</v>
      </c>
      <c r="J7392">
        <f>_xlfn.BINOM.INV(BinomTrials,_xlfn.GAMMA.INV(Table3[[#This Row],[RV gamma]],GammaShape1,GammaRate1)/BinomTrials,Table3[[#This Row],[RV binom]])</f>
        <v>1</v>
      </c>
      <c r="K7392" s="1">
        <f>Table3[[#This Row],[Risk 1 Simulated occurences]]*_xlfn.LOGNORM.INV(Table3[[#This Row],[RV lognorm]],(LN(ImpLow1)+LN(ImpUp1))/2,(LN(ImpUp1)-LN(ImpLow1))/3.29)</f>
        <v>22408.084278855727</v>
      </c>
      <c r="L7392">
        <f>_xlfn.BINOM.INV(BinomTrials,_xlfn.GAMMA.INV(Table3[[#This Row],[RV gamma]],GammaShape2,GammaRate2)/BinomTrials,Table3[[#This Row],[RV binom]])</f>
        <v>0</v>
      </c>
      <c r="M7392" s="1">
        <f>Table3[[#This Row],[Risk 2 simulated occurences]]*_xlfn.LOGNORM.INV(Table3[[#This Row],[RV lognorm]],(LN(ImpLow2)+LN(ImpUp2))/2,(LN(ImpUp2)-LN(ImpLow2))/3.29)</f>
        <v>0</v>
      </c>
    </row>
    <row r="7393" spans="7:13">
      <c r="G7393">
        <v>2.0583495507288489E-2</v>
      </c>
      <c r="H7393">
        <v>2.0987093458411793E-2</v>
      </c>
      <c r="I7393">
        <v>2.1390691409535097E-2</v>
      </c>
      <c r="J7393">
        <f>_xlfn.BINOM.INV(BinomTrials,_xlfn.GAMMA.INV(Table3[[#This Row],[RV gamma]],GammaShape1,GammaRate1)/BinomTrials,Table3[[#This Row],[RV binom]])</f>
        <v>0</v>
      </c>
      <c r="K7393" s="1">
        <f>Table3[[#This Row],[Risk 1 Simulated occurences]]*_xlfn.LOGNORM.INV(Table3[[#This Row],[RV lognorm]],(LN(ImpLow1)+LN(ImpUp1))/2,(LN(ImpUp1)-LN(ImpLow1))/3.29)</f>
        <v>0</v>
      </c>
      <c r="L7393">
        <f>_xlfn.BINOM.INV(BinomTrials,_xlfn.GAMMA.INV(Table3[[#This Row],[RV gamma]],GammaShape2,GammaRate2)/BinomTrials,Table3[[#This Row],[RV binom]])</f>
        <v>0</v>
      </c>
      <c r="M7393" s="1">
        <f>Table3[[#This Row],[Risk 2 simulated occurences]]*_xlfn.LOGNORM.INV(Table3[[#This Row],[RV lognorm]],(LN(ImpLow2)+LN(ImpUp2))/2,(LN(ImpUp2)-LN(ImpLow2))/3.29)</f>
        <v>0</v>
      </c>
    </row>
    <row r="7394" spans="7:13">
      <c r="G7394">
        <v>0.94680899099763904</v>
      </c>
      <c r="H7394">
        <v>0.73007975552700444</v>
      </c>
      <c r="I7394">
        <v>0.51335052005636994</v>
      </c>
      <c r="J7394">
        <f>_xlfn.BINOM.INV(BinomTrials,_xlfn.GAMMA.INV(Table3[[#This Row],[RV gamma]],GammaShape1,GammaRate1)/BinomTrials,Table3[[#This Row],[RV binom]])</f>
        <v>1</v>
      </c>
      <c r="K7394" s="1">
        <f>Table3[[#This Row],[Risk 1 Simulated occurences]]*_xlfn.LOGNORM.INV(Table3[[#This Row],[RV lognorm]],(LN(ImpLow1)+LN(ImpUp1))/2,(LN(ImpUp1)-LN(ImpLow1))/3.29)</f>
        <v>32372.300884165365</v>
      </c>
      <c r="L7394">
        <f>_xlfn.BINOM.INV(BinomTrials,_xlfn.GAMMA.INV(Table3[[#This Row],[RV gamma]],GammaShape2,GammaRate2)/BinomTrials,Table3[[#This Row],[RV binom]])</f>
        <v>0</v>
      </c>
      <c r="M7394" s="1">
        <f>Table3[[#This Row],[Risk 2 simulated occurences]]*_xlfn.LOGNORM.INV(Table3[[#This Row],[RV lognorm]],(LN(ImpLow2)+LN(ImpUp2))/2,(LN(ImpUp2)-LN(ImpLow2))/3.29)</f>
        <v>0</v>
      </c>
    </row>
    <row r="7395" spans="7:13">
      <c r="G7395">
        <v>1.8711697318922589E-2</v>
      </c>
      <c r="H7395">
        <v>0.45045114236439165</v>
      </c>
      <c r="I7395">
        <v>0.88219058740986078</v>
      </c>
      <c r="J7395">
        <f>_xlfn.BINOM.INV(BinomTrials,_xlfn.GAMMA.INV(Table3[[#This Row],[RV gamma]],GammaShape1,GammaRate1)/BinomTrials,Table3[[#This Row],[RV binom]])</f>
        <v>0</v>
      </c>
      <c r="K7395" s="1">
        <f>Table3[[#This Row],[Risk 1 Simulated occurences]]*_xlfn.LOGNORM.INV(Table3[[#This Row],[RV lognorm]],(LN(ImpLow1)+LN(ImpUp1))/2,(LN(ImpUp1)-LN(ImpLow1))/3.29)</f>
        <v>0</v>
      </c>
      <c r="L7395">
        <f>_xlfn.BINOM.INV(BinomTrials,_xlfn.GAMMA.INV(Table3[[#This Row],[RV gamma]],GammaShape2,GammaRate2)/BinomTrials,Table3[[#This Row],[RV binom]])</f>
        <v>0</v>
      </c>
      <c r="M7395" s="1">
        <f>Table3[[#This Row],[Risk 2 simulated occurences]]*_xlfn.LOGNORM.INV(Table3[[#This Row],[RV lognorm]],(LN(ImpLow2)+LN(ImpUp2))/2,(LN(ImpUp2)-LN(ImpLow2))/3.29)</f>
        <v>0</v>
      </c>
    </row>
    <row r="7396" spans="7:13">
      <c r="G7396">
        <v>0.48749683913192565</v>
      </c>
      <c r="H7396">
        <v>0.73234971833059082</v>
      </c>
      <c r="I7396">
        <v>0.97720259752925609</v>
      </c>
      <c r="J7396">
        <f>_xlfn.BINOM.INV(BinomTrials,_xlfn.GAMMA.INV(Table3[[#This Row],[RV gamma]],GammaShape1,GammaRate1)/BinomTrials,Table3[[#This Row],[RV binom]])</f>
        <v>1</v>
      </c>
      <c r="K7396" s="1">
        <f>Table3[[#This Row],[Risk 1 Simulated occurences]]*_xlfn.LOGNORM.INV(Table3[[#This Row],[RV lognorm]],(LN(ImpLow1)+LN(ImpUp1))/2,(LN(ImpUp1)-LN(ImpLow1))/3.29)</f>
        <v>128125.87690753074</v>
      </c>
      <c r="L7396">
        <f>_xlfn.BINOM.INV(BinomTrials,_xlfn.GAMMA.INV(Table3[[#This Row],[RV gamma]],GammaShape2,GammaRate2)/BinomTrials,Table3[[#This Row],[RV binom]])</f>
        <v>0</v>
      </c>
      <c r="M7396" s="1">
        <f>Table3[[#This Row],[Risk 2 simulated occurences]]*_xlfn.LOGNORM.INV(Table3[[#This Row],[RV lognorm]],(LN(ImpLow2)+LN(ImpUp2))/2,(LN(ImpUp2)-LN(ImpLow2))/3.29)</f>
        <v>0</v>
      </c>
    </row>
    <row r="7397" spans="7:13">
      <c r="G7397">
        <v>0.35937529027432913</v>
      </c>
      <c r="H7397">
        <v>0.6017159822404925</v>
      </c>
      <c r="I7397">
        <v>0.84405667420665575</v>
      </c>
      <c r="J7397">
        <f>_xlfn.BINOM.INV(BinomTrials,_xlfn.GAMMA.INV(Table3[[#This Row],[RV gamma]],GammaShape1,GammaRate1)/BinomTrials,Table3[[#This Row],[RV binom]])</f>
        <v>0</v>
      </c>
      <c r="K7397" s="1">
        <f>Table3[[#This Row],[Risk 1 Simulated occurences]]*_xlfn.LOGNORM.INV(Table3[[#This Row],[RV lognorm]],(LN(ImpLow1)+LN(ImpUp1))/2,(LN(ImpUp1)-LN(ImpLow1))/3.29)</f>
        <v>0</v>
      </c>
      <c r="L7397">
        <f>_xlfn.BINOM.INV(BinomTrials,_xlfn.GAMMA.INV(Table3[[#This Row],[RV gamma]],GammaShape2,GammaRate2)/BinomTrials,Table3[[#This Row],[RV binom]])</f>
        <v>0</v>
      </c>
      <c r="M7397" s="1">
        <f>Table3[[#This Row],[Risk 2 simulated occurences]]*_xlfn.LOGNORM.INV(Table3[[#This Row],[RV lognorm]],(LN(ImpLow2)+LN(ImpUp2))/2,(LN(ImpUp2)-LN(ImpLow2))/3.29)</f>
        <v>0</v>
      </c>
    </row>
    <row r="7398" spans="7:13">
      <c r="G7398">
        <v>2.0503640650074761E-2</v>
      </c>
      <c r="H7398">
        <v>4.0513515956938972E-2</v>
      </c>
      <c r="I7398">
        <v>6.0523391263803183E-2</v>
      </c>
      <c r="J7398">
        <f>_xlfn.BINOM.INV(BinomTrials,_xlfn.GAMMA.INV(Table3[[#This Row],[RV gamma]],GammaShape1,GammaRate1)/BinomTrials,Table3[[#This Row],[RV binom]])</f>
        <v>0</v>
      </c>
      <c r="K7398" s="1">
        <f>Table3[[#This Row],[Risk 1 Simulated occurences]]*_xlfn.LOGNORM.INV(Table3[[#This Row],[RV lognorm]],(LN(ImpLow1)+LN(ImpUp1))/2,(LN(ImpUp1)-LN(ImpLow1))/3.29)</f>
        <v>0</v>
      </c>
      <c r="L7398">
        <f>_xlfn.BINOM.INV(BinomTrials,_xlfn.GAMMA.INV(Table3[[#This Row],[RV gamma]],GammaShape2,GammaRate2)/BinomTrials,Table3[[#This Row],[RV binom]])</f>
        <v>0</v>
      </c>
      <c r="M7398" s="1">
        <f>Table3[[#This Row],[Risk 2 simulated occurences]]*_xlfn.LOGNORM.INV(Table3[[#This Row],[RV lognorm]],(LN(ImpLow2)+LN(ImpUp2))/2,(LN(ImpUp2)-LN(ImpLow2))/3.29)</f>
        <v>0</v>
      </c>
    </row>
    <row r="7399" spans="7:13">
      <c r="G7399">
        <v>0.60468840580651928</v>
      </c>
      <c r="H7399">
        <v>0.91066268827331376</v>
      </c>
      <c r="I7399">
        <v>0.21663697074010826</v>
      </c>
      <c r="J7399">
        <f>_xlfn.BINOM.INV(BinomTrials,_xlfn.GAMMA.INV(Table3[[#This Row],[RV gamma]],GammaShape1,GammaRate1)/BinomTrials,Table3[[#This Row],[RV binom]])</f>
        <v>2</v>
      </c>
      <c r="K7399" s="1">
        <f>Table3[[#This Row],[Risk 1 Simulated occurences]]*_xlfn.LOGNORM.INV(Table3[[#This Row],[RV lognorm]],(LN(ImpLow1)+LN(ImpUp1))/2,(LN(ImpUp1)-LN(ImpLow1))/3.29)</f>
        <v>36547.125990445602</v>
      </c>
      <c r="L7399">
        <f>_xlfn.BINOM.INV(BinomTrials,_xlfn.GAMMA.INV(Table3[[#This Row],[RV gamma]],GammaShape2,GammaRate2)/BinomTrials,Table3[[#This Row],[RV binom]])</f>
        <v>1</v>
      </c>
      <c r="M7399" s="1">
        <f>Table3[[#This Row],[Risk 2 simulated occurences]]*_xlfn.LOGNORM.INV(Table3[[#This Row],[RV lognorm]],(LN(ImpLow2)+LN(ImpUp2))/2,(LN(ImpUp2)-LN(ImpLow2))/3.29)</f>
        <v>1827356.2995222777</v>
      </c>
    </row>
    <row r="7400" spans="7:13">
      <c r="G7400">
        <v>0.9980363901695406</v>
      </c>
      <c r="H7400">
        <v>0.50780180958462962</v>
      </c>
      <c r="I7400">
        <v>1.7567228999718666E-2</v>
      </c>
      <c r="J7400">
        <f>_xlfn.BINOM.INV(BinomTrials,_xlfn.GAMMA.INV(Table3[[#This Row],[RV gamma]],GammaShape1,GammaRate1)/BinomTrials,Table3[[#This Row],[RV binom]])</f>
        <v>1</v>
      </c>
      <c r="K7400" s="1">
        <f>Table3[[#This Row],[Risk 1 Simulated occurences]]*_xlfn.LOGNORM.INV(Table3[[#This Row],[RV lognorm]],(LN(ImpLow1)+LN(ImpUp1))/2,(LN(ImpUp1)-LN(ImpLow1))/3.29)</f>
        <v>7238.2510287800205</v>
      </c>
      <c r="L7400">
        <f>_xlfn.BINOM.INV(BinomTrials,_xlfn.GAMMA.INV(Table3[[#This Row],[RV gamma]],GammaShape2,GammaRate2)/BinomTrials,Table3[[#This Row],[RV binom]])</f>
        <v>0</v>
      </c>
      <c r="M7400" s="1">
        <f>Table3[[#This Row],[Risk 2 simulated occurences]]*_xlfn.LOGNORM.INV(Table3[[#This Row],[RV lognorm]],(LN(ImpLow2)+LN(ImpUp2))/2,(LN(ImpUp2)-LN(ImpLow2))/3.29)</f>
        <v>0</v>
      </c>
    </row>
    <row r="7401" spans="7:13">
      <c r="G7401">
        <v>0.9976095794688955</v>
      </c>
      <c r="H7401">
        <v>0.62501368887024633</v>
      </c>
      <c r="I7401">
        <v>0.25241779827159727</v>
      </c>
      <c r="J7401">
        <f>_xlfn.BINOM.INV(BinomTrials,_xlfn.GAMMA.INV(Table3[[#This Row],[RV gamma]],GammaShape1,GammaRate1)/BinomTrials,Table3[[#This Row],[RV binom]])</f>
        <v>1</v>
      </c>
      <c r="K7401" s="1">
        <f>Table3[[#This Row],[Risk 1 Simulated occurences]]*_xlfn.LOGNORM.INV(Table3[[#This Row],[RV lognorm]],(LN(ImpLow1)+LN(ImpUp1))/2,(LN(ImpUp1)-LN(ImpLow1))/3.29)</f>
        <v>19828.717966901484</v>
      </c>
      <c r="L7401">
        <f>_xlfn.BINOM.INV(BinomTrials,_xlfn.GAMMA.INV(Table3[[#This Row],[RV gamma]],GammaShape2,GammaRate2)/BinomTrials,Table3[[#This Row],[RV binom]])</f>
        <v>0</v>
      </c>
      <c r="M7401" s="1">
        <f>Table3[[#This Row],[Risk 2 simulated occurences]]*_xlfn.LOGNORM.INV(Table3[[#This Row],[RV lognorm]],(LN(ImpLow2)+LN(ImpUp2))/2,(LN(ImpUp2)-LN(ImpLow2))/3.29)</f>
        <v>0</v>
      </c>
    </row>
    <row r="7402" spans="7:13">
      <c r="G7402">
        <v>0.8242021337264227</v>
      </c>
      <c r="H7402">
        <v>0.60506884223086244</v>
      </c>
      <c r="I7402">
        <v>0.38593555073530206</v>
      </c>
      <c r="J7402">
        <f>_xlfn.BINOM.INV(BinomTrials,_xlfn.GAMMA.INV(Table3[[#This Row],[RV gamma]],GammaShape1,GammaRate1)/BinomTrials,Table3[[#This Row],[RV binom]])</f>
        <v>1</v>
      </c>
      <c r="K7402" s="1">
        <f>Table3[[#This Row],[Risk 1 Simulated occurences]]*_xlfn.LOGNORM.INV(Table3[[#This Row],[RV lognorm]],(LN(ImpLow1)+LN(ImpUp1))/2,(LN(ImpUp1)-LN(ImpLow1))/3.29)</f>
        <v>25815.224185243165</v>
      </c>
      <c r="L7402">
        <f>_xlfn.BINOM.INV(BinomTrials,_xlfn.GAMMA.INV(Table3[[#This Row],[RV gamma]],GammaShape2,GammaRate2)/BinomTrials,Table3[[#This Row],[RV binom]])</f>
        <v>0</v>
      </c>
      <c r="M7402" s="1">
        <f>Table3[[#This Row],[Risk 2 simulated occurences]]*_xlfn.LOGNORM.INV(Table3[[#This Row],[RV lognorm]],(LN(ImpLow2)+LN(ImpUp2))/2,(LN(ImpUp2)-LN(ImpLow2))/3.29)</f>
        <v>0</v>
      </c>
    </row>
    <row r="7403" spans="7:13">
      <c r="G7403">
        <v>0.36526153998694455</v>
      </c>
      <c r="H7403">
        <v>0.39203137410433564</v>
      </c>
      <c r="I7403">
        <v>0.41880120822172667</v>
      </c>
      <c r="J7403">
        <f>_xlfn.BINOM.INV(BinomTrials,_xlfn.GAMMA.INV(Table3[[#This Row],[RV gamma]],GammaShape1,GammaRate1)/BinomTrials,Table3[[#This Row],[RV binom]])</f>
        <v>0</v>
      </c>
      <c r="K7403" s="1">
        <f>Table3[[#This Row],[Risk 1 Simulated occurences]]*_xlfn.LOGNORM.INV(Table3[[#This Row],[RV lognorm]],(LN(ImpLow1)+LN(ImpUp1))/2,(LN(ImpUp1)-LN(ImpLow1))/3.29)</f>
        <v>0</v>
      </c>
      <c r="L7403">
        <f>_xlfn.BINOM.INV(BinomTrials,_xlfn.GAMMA.INV(Table3[[#This Row],[RV gamma]],GammaShape2,GammaRate2)/BinomTrials,Table3[[#This Row],[RV binom]])</f>
        <v>0</v>
      </c>
      <c r="M7403" s="1">
        <f>Table3[[#This Row],[Risk 2 simulated occurences]]*_xlfn.LOGNORM.INV(Table3[[#This Row],[RV lognorm]],(LN(ImpLow2)+LN(ImpUp2))/2,(LN(ImpUp2)-LN(ImpLow2))/3.29)</f>
        <v>0</v>
      </c>
    </row>
    <row r="7404" spans="7:13">
      <c r="G7404">
        <v>0.95070256057693747</v>
      </c>
      <c r="H7404">
        <v>0.87130457156864205</v>
      </c>
      <c r="I7404">
        <v>0.79190658256034674</v>
      </c>
      <c r="J7404">
        <f>_xlfn.BINOM.INV(BinomTrials,_xlfn.GAMMA.INV(Table3[[#This Row],[RV gamma]],GammaShape1,GammaRate1)/BinomTrials,Table3[[#This Row],[RV binom]])</f>
        <v>2</v>
      </c>
      <c r="K7404" s="1">
        <f>Table3[[#This Row],[Risk 1 Simulated occurences]]*_xlfn.LOGNORM.INV(Table3[[#This Row],[RV lognorm]],(LN(ImpLow1)+LN(ImpUp1))/2,(LN(ImpUp1)-LN(ImpLow1))/3.29)</f>
        <v>111727.22463534489</v>
      </c>
      <c r="L7404">
        <f>_xlfn.BINOM.INV(BinomTrials,_xlfn.GAMMA.INV(Table3[[#This Row],[RV gamma]],GammaShape2,GammaRate2)/BinomTrials,Table3[[#This Row],[RV binom]])</f>
        <v>1</v>
      </c>
      <c r="M7404" s="1">
        <f>Table3[[#This Row],[Risk 2 simulated occurences]]*_xlfn.LOGNORM.INV(Table3[[#This Row],[RV lognorm]],(LN(ImpLow2)+LN(ImpUp2))/2,(LN(ImpUp2)-LN(ImpLow2))/3.29)</f>
        <v>5586361.2317672474</v>
      </c>
    </row>
    <row r="7405" spans="7:13">
      <c r="G7405">
        <v>0.45793561658725868</v>
      </c>
      <c r="H7405">
        <v>1.5934354167401025E-2</v>
      </c>
      <c r="I7405">
        <v>0.57393309174754337</v>
      </c>
      <c r="J7405">
        <f>_xlfn.BINOM.INV(BinomTrials,_xlfn.GAMMA.INV(Table3[[#This Row],[RV gamma]],GammaShape1,GammaRate1)/BinomTrials,Table3[[#This Row],[RV binom]])</f>
        <v>0</v>
      </c>
      <c r="K7405" s="1">
        <f>Table3[[#This Row],[Risk 1 Simulated occurences]]*_xlfn.LOGNORM.INV(Table3[[#This Row],[RV lognorm]],(LN(ImpLow1)+LN(ImpUp1))/2,(LN(ImpUp1)-LN(ImpLow1))/3.29)</f>
        <v>0</v>
      </c>
      <c r="L7405">
        <f>_xlfn.BINOM.INV(BinomTrials,_xlfn.GAMMA.INV(Table3[[#This Row],[RV gamma]],GammaShape2,GammaRate2)/BinomTrials,Table3[[#This Row],[RV binom]])</f>
        <v>0</v>
      </c>
      <c r="M7405" s="1">
        <f>Table3[[#This Row],[Risk 2 simulated occurences]]*_xlfn.LOGNORM.INV(Table3[[#This Row],[RV lognorm]],(LN(ImpLow2)+LN(ImpUp2))/2,(LN(ImpUp2)-LN(ImpLow2))/3.29)</f>
        <v>0</v>
      </c>
    </row>
    <row r="7406" spans="7:13">
      <c r="G7406">
        <v>0.52390798205691758</v>
      </c>
      <c r="H7406">
        <v>0.80869049150901406</v>
      </c>
      <c r="I7406">
        <v>9.3473000961110456E-2</v>
      </c>
      <c r="J7406">
        <f>_xlfn.BINOM.INV(BinomTrials,_xlfn.GAMMA.INV(Table3[[#This Row],[RV gamma]],GammaShape1,GammaRate1)/BinomTrials,Table3[[#This Row],[RV binom]])</f>
        <v>1</v>
      </c>
      <c r="K7406" s="1">
        <f>Table3[[#This Row],[Risk 1 Simulated occurences]]*_xlfn.LOGNORM.INV(Table3[[#This Row],[RV lognorm]],(LN(ImpLow1)+LN(ImpUp1))/2,(LN(ImpUp1)-LN(ImpLow1))/3.29)</f>
        <v>12556.980204842428</v>
      </c>
      <c r="L7406">
        <f>_xlfn.BINOM.INV(BinomTrials,_xlfn.GAMMA.INV(Table3[[#This Row],[RV gamma]],GammaShape2,GammaRate2)/BinomTrials,Table3[[#This Row],[RV binom]])</f>
        <v>0</v>
      </c>
      <c r="M7406" s="1">
        <f>Table3[[#This Row],[Risk 2 simulated occurences]]*_xlfn.LOGNORM.INV(Table3[[#This Row],[RV lognorm]],(LN(ImpLow2)+LN(ImpUp2))/2,(LN(ImpUp2)-LN(ImpLow2))/3.29)</f>
        <v>0</v>
      </c>
    </row>
    <row r="7407" spans="7:13">
      <c r="G7407">
        <v>0.32145443061434403</v>
      </c>
      <c r="H7407">
        <v>0.66109079199893905</v>
      </c>
      <c r="I7407">
        <v>7.2715338353400742E-4</v>
      </c>
      <c r="J7407">
        <f>_xlfn.BINOM.INV(BinomTrials,_xlfn.GAMMA.INV(Table3[[#This Row],[RV gamma]],GammaShape1,GammaRate1)/BinomTrials,Table3[[#This Row],[RV binom]])</f>
        <v>1</v>
      </c>
      <c r="K7407" s="1">
        <f>Table3[[#This Row],[Risk 1 Simulated occurences]]*_xlfn.LOGNORM.INV(Table3[[#This Row],[RV lognorm]],(LN(ImpLow1)+LN(ImpUp1))/2,(LN(ImpUp1)-LN(ImpLow1))/3.29)</f>
        <v>3406.6317443123771</v>
      </c>
      <c r="L7407">
        <f>_xlfn.BINOM.INV(BinomTrials,_xlfn.GAMMA.INV(Table3[[#This Row],[RV gamma]],GammaShape2,GammaRate2)/BinomTrials,Table3[[#This Row],[RV binom]])</f>
        <v>0</v>
      </c>
      <c r="M7407" s="1">
        <f>Table3[[#This Row],[Risk 2 simulated occurences]]*_xlfn.LOGNORM.INV(Table3[[#This Row],[RV lognorm]],(LN(ImpLow2)+LN(ImpUp2))/2,(LN(ImpUp2)-LN(ImpLow2))/3.29)</f>
        <v>0</v>
      </c>
    </row>
    <row r="7408" spans="7:13">
      <c r="G7408">
        <v>0.68461533528036222</v>
      </c>
      <c r="H7408">
        <v>0.95294112616821247</v>
      </c>
      <c r="I7408">
        <v>0.22126691705606269</v>
      </c>
      <c r="J7408">
        <f>_xlfn.BINOM.INV(BinomTrials,_xlfn.GAMMA.INV(Table3[[#This Row],[RV gamma]],GammaShape1,GammaRate1)/BinomTrials,Table3[[#This Row],[RV binom]])</f>
        <v>2</v>
      </c>
      <c r="K7408" s="1">
        <f>Table3[[#This Row],[Risk 1 Simulated occurences]]*_xlfn.LOGNORM.INV(Table3[[#This Row],[RV lognorm]],(LN(ImpLow1)+LN(ImpUp1))/2,(LN(ImpUp1)-LN(ImpLow1))/3.29)</f>
        <v>36950.40568023306</v>
      </c>
      <c r="L7408">
        <f>_xlfn.BINOM.INV(BinomTrials,_xlfn.GAMMA.INV(Table3[[#This Row],[RV gamma]],GammaShape2,GammaRate2)/BinomTrials,Table3[[#This Row],[RV binom]])</f>
        <v>1</v>
      </c>
      <c r="M7408" s="1">
        <f>Table3[[#This Row],[Risk 2 simulated occurences]]*_xlfn.LOGNORM.INV(Table3[[#This Row],[RV lognorm]],(LN(ImpLow2)+LN(ImpUp2))/2,(LN(ImpUp2)-LN(ImpLow2))/3.29)</f>
        <v>1847520.2840116536</v>
      </c>
    </row>
    <row r="7409" spans="7:13">
      <c r="G7409">
        <v>0.32994005704761487</v>
      </c>
      <c r="H7409">
        <v>8.1507509146587692E-2</v>
      </c>
      <c r="I7409">
        <v>0.83307496124556057</v>
      </c>
      <c r="J7409">
        <f>_xlfn.BINOM.INV(BinomTrials,_xlfn.GAMMA.INV(Table3[[#This Row],[RV gamma]],GammaShape1,GammaRate1)/BinomTrials,Table3[[#This Row],[RV binom]])</f>
        <v>0</v>
      </c>
      <c r="K7409" s="1">
        <f>Table3[[#This Row],[Risk 1 Simulated occurences]]*_xlfn.LOGNORM.INV(Table3[[#This Row],[RV lognorm]],(LN(ImpLow1)+LN(ImpUp1))/2,(LN(ImpUp1)-LN(ImpLow1))/3.29)</f>
        <v>0</v>
      </c>
      <c r="L7409">
        <f>_xlfn.BINOM.INV(BinomTrials,_xlfn.GAMMA.INV(Table3[[#This Row],[RV gamma]],GammaShape2,GammaRate2)/BinomTrials,Table3[[#This Row],[RV binom]])</f>
        <v>0</v>
      </c>
      <c r="M7409" s="1">
        <f>Table3[[#This Row],[Risk 2 simulated occurences]]*_xlfn.LOGNORM.INV(Table3[[#This Row],[RV lognorm]],(LN(ImpLow2)+LN(ImpUp2))/2,(LN(ImpUp2)-LN(ImpLow2))/3.29)</f>
        <v>0</v>
      </c>
    </row>
    <row r="7410" spans="7:13">
      <c r="G7410">
        <v>0.30253879926285648</v>
      </c>
      <c r="H7410">
        <v>0.89670622669938316</v>
      </c>
      <c r="I7410">
        <v>0.49087365413590972</v>
      </c>
      <c r="J7410">
        <f>_xlfn.BINOM.INV(BinomTrials,_xlfn.GAMMA.INV(Table3[[#This Row],[RV gamma]],GammaShape1,GammaRate1)/BinomTrials,Table3[[#This Row],[RV binom]])</f>
        <v>1</v>
      </c>
      <c r="K7410" s="1">
        <f>Table3[[#This Row],[Risk 1 Simulated occurences]]*_xlfn.LOGNORM.INV(Table3[[#This Row],[RV lognorm]],(LN(ImpLow1)+LN(ImpUp1))/2,(LN(ImpUp1)-LN(ImpLow1))/3.29)</f>
        <v>31120.466144525359</v>
      </c>
      <c r="L7410">
        <f>_xlfn.BINOM.INV(BinomTrials,_xlfn.GAMMA.INV(Table3[[#This Row],[RV gamma]],GammaShape2,GammaRate2)/BinomTrials,Table3[[#This Row],[RV binom]])</f>
        <v>1</v>
      </c>
      <c r="M7410" s="1">
        <f>Table3[[#This Row],[Risk 2 simulated occurences]]*_xlfn.LOGNORM.INV(Table3[[#This Row],[RV lognorm]],(LN(ImpLow2)+LN(ImpUp2))/2,(LN(ImpUp2)-LN(ImpLow2))/3.29)</f>
        <v>3112046.6144525371</v>
      </c>
    </row>
    <row r="7411" spans="7:13">
      <c r="G7411">
        <v>0.76959921082928739</v>
      </c>
      <c r="H7411">
        <v>0.94155213653182246</v>
      </c>
      <c r="I7411">
        <v>0.1135050622343575</v>
      </c>
      <c r="J7411">
        <f>_xlfn.BINOM.INV(BinomTrials,_xlfn.GAMMA.INV(Table3[[#This Row],[RV gamma]],GammaShape1,GammaRate1)/BinomTrials,Table3[[#This Row],[RV binom]])</f>
        <v>2</v>
      </c>
      <c r="K7411" s="1">
        <f>Table3[[#This Row],[Risk 1 Simulated occurences]]*_xlfn.LOGNORM.INV(Table3[[#This Row],[RV lognorm]],(LN(ImpLow1)+LN(ImpUp1))/2,(LN(ImpUp1)-LN(ImpLow1))/3.29)</f>
        <v>27153.59869069753</v>
      </c>
      <c r="L7411">
        <f>_xlfn.BINOM.INV(BinomTrials,_xlfn.GAMMA.INV(Table3[[#This Row],[RV gamma]],GammaShape2,GammaRate2)/BinomTrials,Table3[[#This Row],[RV binom]])</f>
        <v>1</v>
      </c>
      <c r="M7411" s="1">
        <f>Table3[[#This Row],[Risk 2 simulated occurences]]*_xlfn.LOGNORM.INV(Table3[[#This Row],[RV lognorm]],(LN(ImpLow2)+LN(ImpUp2))/2,(LN(ImpUp2)-LN(ImpLow2))/3.29)</f>
        <v>1357679.9345348747</v>
      </c>
    </row>
    <row r="7412" spans="7:13">
      <c r="G7412">
        <v>0.65393640783333051</v>
      </c>
      <c r="H7412">
        <v>0.66675869033986646</v>
      </c>
      <c r="I7412">
        <v>0.67958097284640229</v>
      </c>
      <c r="J7412">
        <f>_xlfn.BINOM.INV(BinomTrials,_xlfn.GAMMA.INV(Table3[[#This Row],[RV gamma]],GammaShape1,GammaRate1)/BinomTrials,Table3[[#This Row],[RV binom]])</f>
        <v>1</v>
      </c>
      <c r="K7412" s="1">
        <f>Table3[[#This Row],[Risk 1 Simulated occurences]]*_xlfn.LOGNORM.INV(Table3[[#This Row],[RV lognorm]],(LN(ImpLow1)+LN(ImpUp1))/2,(LN(ImpUp1)-LN(ImpLow1))/3.29)</f>
        <v>43833.044372407901</v>
      </c>
      <c r="L7412">
        <f>_xlfn.BINOM.INV(BinomTrials,_xlfn.GAMMA.INV(Table3[[#This Row],[RV gamma]],GammaShape2,GammaRate2)/BinomTrials,Table3[[#This Row],[RV binom]])</f>
        <v>0</v>
      </c>
      <c r="M7412" s="1">
        <f>Table3[[#This Row],[Risk 2 simulated occurences]]*_xlfn.LOGNORM.INV(Table3[[#This Row],[RV lognorm]],(LN(ImpLow2)+LN(ImpUp2))/2,(LN(ImpUp2)-LN(ImpLow2))/3.29)</f>
        <v>0</v>
      </c>
    </row>
    <row r="7413" spans="7:13">
      <c r="G7413">
        <v>0.70920645478610245</v>
      </c>
      <c r="H7413">
        <v>0.21330854213484959</v>
      </c>
      <c r="I7413">
        <v>0.71741062948359668</v>
      </c>
      <c r="J7413">
        <f>_xlfn.BINOM.INV(BinomTrials,_xlfn.GAMMA.INV(Table3[[#This Row],[RV gamma]],GammaShape1,GammaRate1)/BinomTrials,Table3[[#This Row],[RV binom]])</f>
        <v>0</v>
      </c>
      <c r="K7413" s="1">
        <f>Table3[[#This Row],[Risk 1 Simulated occurences]]*_xlfn.LOGNORM.INV(Table3[[#This Row],[RV lognorm]],(LN(ImpLow1)+LN(ImpUp1))/2,(LN(ImpUp1)-LN(ImpLow1))/3.29)</f>
        <v>0</v>
      </c>
      <c r="L7413">
        <f>_xlfn.BINOM.INV(BinomTrials,_xlfn.GAMMA.INV(Table3[[#This Row],[RV gamma]],GammaShape2,GammaRate2)/BinomTrials,Table3[[#This Row],[RV binom]])</f>
        <v>0</v>
      </c>
      <c r="M7413" s="1">
        <f>Table3[[#This Row],[Risk 2 simulated occurences]]*_xlfn.LOGNORM.INV(Table3[[#This Row],[RV lognorm]],(LN(ImpLow2)+LN(ImpUp2))/2,(LN(ImpUp2)-LN(ImpLow2))/3.29)</f>
        <v>0</v>
      </c>
    </row>
    <row r="7414" spans="7:13">
      <c r="G7414">
        <v>0.6328855900247049</v>
      </c>
      <c r="H7414">
        <v>7.6667660417346128E-2</v>
      </c>
      <c r="I7414">
        <v>0.52044973080998735</v>
      </c>
      <c r="J7414">
        <f>_xlfn.BINOM.INV(BinomTrials,_xlfn.GAMMA.INV(Table3[[#This Row],[RV gamma]],GammaShape1,GammaRate1)/BinomTrials,Table3[[#This Row],[RV binom]])</f>
        <v>0</v>
      </c>
      <c r="K7414" s="1">
        <f>Table3[[#This Row],[Risk 1 Simulated occurences]]*_xlfn.LOGNORM.INV(Table3[[#This Row],[RV lognorm]],(LN(ImpLow1)+LN(ImpUp1))/2,(LN(ImpUp1)-LN(ImpLow1))/3.29)</f>
        <v>0</v>
      </c>
      <c r="L7414">
        <f>_xlfn.BINOM.INV(BinomTrials,_xlfn.GAMMA.INV(Table3[[#This Row],[RV gamma]],GammaShape2,GammaRate2)/BinomTrials,Table3[[#This Row],[RV binom]])</f>
        <v>0</v>
      </c>
      <c r="M7414" s="1">
        <f>Table3[[#This Row],[Risk 2 simulated occurences]]*_xlfn.LOGNORM.INV(Table3[[#This Row],[RV lognorm]],(LN(ImpLow2)+LN(ImpUp2))/2,(LN(ImpUp2)-LN(ImpLow2))/3.29)</f>
        <v>0</v>
      </c>
    </row>
    <row r="7415" spans="7:13">
      <c r="G7415">
        <v>0.90811154521448145</v>
      </c>
      <c r="H7415">
        <v>0.55336863433633399</v>
      </c>
      <c r="I7415">
        <v>0.1986257234581866</v>
      </c>
      <c r="J7415">
        <f>_xlfn.BINOM.INV(BinomTrials,_xlfn.GAMMA.INV(Table3[[#This Row],[RV gamma]],GammaShape1,GammaRate1)/BinomTrials,Table3[[#This Row],[RV binom]])</f>
        <v>1</v>
      </c>
      <c r="K7415" s="1">
        <f>Table3[[#This Row],[Risk 1 Simulated occurences]]*_xlfn.LOGNORM.INV(Table3[[#This Row],[RV lognorm]],(LN(ImpLow1)+LN(ImpUp1))/2,(LN(ImpUp1)-LN(ImpLow1))/3.29)</f>
        <v>17486.099383183511</v>
      </c>
      <c r="L7415">
        <f>_xlfn.BINOM.INV(BinomTrials,_xlfn.GAMMA.INV(Table3[[#This Row],[RV gamma]],GammaShape2,GammaRate2)/BinomTrials,Table3[[#This Row],[RV binom]])</f>
        <v>0</v>
      </c>
      <c r="M7415" s="1">
        <f>Table3[[#This Row],[Risk 2 simulated occurences]]*_xlfn.LOGNORM.INV(Table3[[#This Row],[RV lognorm]],(LN(ImpLow2)+LN(ImpUp2))/2,(LN(ImpUp2)-LN(ImpLow2))/3.29)</f>
        <v>0</v>
      </c>
    </row>
    <row r="7416" spans="7:13">
      <c r="G7416">
        <v>0.63074041978956219</v>
      </c>
      <c r="H7416">
        <v>0.46663729076582811</v>
      </c>
      <c r="I7416">
        <v>0.30253416174209402</v>
      </c>
      <c r="J7416">
        <f>_xlfn.BINOM.INV(BinomTrials,_xlfn.GAMMA.INV(Table3[[#This Row],[RV gamma]],GammaShape1,GammaRate1)/BinomTrials,Table3[[#This Row],[RV binom]])</f>
        <v>0</v>
      </c>
      <c r="K7416" s="1">
        <f>Table3[[#This Row],[Risk 1 Simulated occurences]]*_xlfn.LOGNORM.INV(Table3[[#This Row],[RV lognorm]],(LN(ImpLow1)+LN(ImpUp1))/2,(LN(ImpUp1)-LN(ImpLow1))/3.29)</f>
        <v>0</v>
      </c>
      <c r="L7416">
        <f>_xlfn.BINOM.INV(BinomTrials,_xlfn.GAMMA.INV(Table3[[#This Row],[RV gamma]],GammaShape2,GammaRate2)/BinomTrials,Table3[[#This Row],[RV binom]])</f>
        <v>0</v>
      </c>
      <c r="M7416" s="1">
        <f>Table3[[#This Row],[Risk 2 simulated occurences]]*_xlfn.LOGNORM.INV(Table3[[#This Row],[RV lognorm]],(LN(ImpLow2)+LN(ImpUp2))/2,(LN(ImpUp2)-LN(ImpLow2))/3.29)</f>
        <v>0</v>
      </c>
    </row>
    <row r="7417" spans="7:13">
      <c r="G7417">
        <v>0.85423540317185009</v>
      </c>
      <c r="H7417">
        <v>0.77294590127325891</v>
      </c>
      <c r="I7417">
        <v>0.69165639937466772</v>
      </c>
      <c r="J7417">
        <f>_xlfn.BINOM.INV(BinomTrials,_xlfn.GAMMA.INV(Table3[[#This Row],[RV gamma]],GammaShape1,GammaRate1)/BinomTrials,Table3[[#This Row],[RV binom]])</f>
        <v>1</v>
      </c>
      <c r="K7417" s="1">
        <f>Table3[[#This Row],[Risk 1 Simulated occurences]]*_xlfn.LOGNORM.INV(Table3[[#This Row],[RV lognorm]],(LN(ImpLow1)+LN(ImpUp1))/2,(LN(ImpUp1)-LN(ImpLow1))/3.29)</f>
        <v>44889.331833967932</v>
      </c>
      <c r="L7417">
        <f>_xlfn.BINOM.INV(BinomTrials,_xlfn.GAMMA.INV(Table3[[#This Row],[RV gamma]],GammaShape2,GammaRate2)/BinomTrials,Table3[[#This Row],[RV binom]])</f>
        <v>0</v>
      </c>
      <c r="M7417" s="1">
        <f>Table3[[#This Row],[Risk 2 simulated occurences]]*_xlfn.LOGNORM.INV(Table3[[#This Row],[RV lognorm]],(LN(ImpLow2)+LN(ImpUp2))/2,(LN(ImpUp2)-LN(ImpLow2))/3.29)</f>
        <v>0</v>
      </c>
    </row>
    <row r="7418" spans="7:13">
      <c r="G7418">
        <v>0.13442110928447037</v>
      </c>
      <c r="H7418">
        <v>0.90176269966259726</v>
      </c>
      <c r="I7418">
        <v>0.66910429004072414</v>
      </c>
      <c r="J7418">
        <f>_xlfn.BINOM.INV(BinomTrials,_xlfn.GAMMA.INV(Table3[[#This Row],[RV gamma]],GammaShape1,GammaRate1)/BinomTrials,Table3[[#This Row],[RV binom]])</f>
        <v>1</v>
      </c>
      <c r="K7418" s="1">
        <f>Table3[[#This Row],[Risk 1 Simulated occurences]]*_xlfn.LOGNORM.INV(Table3[[#This Row],[RV lognorm]],(LN(ImpLow1)+LN(ImpUp1))/2,(LN(ImpUp1)-LN(ImpLow1))/3.29)</f>
        <v>42949.770454944068</v>
      </c>
      <c r="L7418">
        <f>_xlfn.BINOM.INV(BinomTrials,_xlfn.GAMMA.INV(Table3[[#This Row],[RV gamma]],GammaShape2,GammaRate2)/BinomTrials,Table3[[#This Row],[RV binom]])</f>
        <v>1</v>
      </c>
      <c r="M7418" s="1">
        <f>Table3[[#This Row],[Risk 2 simulated occurences]]*_xlfn.LOGNORM.INV(Table3[[#This Row],[RV lognorm]],(LN(ImpLow2)+LN(ImpUp2))/2,(LN(ImpUp2)-LN(ImpLow2))/3.29)</f>
        <v>4294977.0454944083</v>
      </c>
    </row>
    <row r="7419" spans="7:13">
      <c r="G7419">
        <v>0.21558374409358191</v>
      </c>
      <c r="H7419">
        <v>0.92569322927188746</v>
      </c>
      <c r="I7419">
        <v>0.63580271445019299</v>
      </c>
      <c r="J7419">
        <f>_xlfn.BINOM.INV(BinomTrials,_xlfn.GAMMA.INV(Table3[[#This Row],[RV gamma]],GammaShape1,GammaRate1)/BinomTrials,Table3[[#This Row],[RV binom]])</f>
        <v>1</v>
      </c>
      <c r="K7419" s="1">
        <f>Table3[[#This Row],[Risk 1 Simulated occurences]]*_xlfn.LOGNORM.INV(Table3[[#This Row],[RV lognorm]],(LN(ImpLow1)+LN(ImpUp1))/2,(LN(ImpUp1)-LN(ImpLow1))/3.29)</f>
        <v>40322.804438270497</v>
      </c>
      <c r="L7419">
        <f>_xlfn.BINOM.INV(BinomTrials,_xlfn.GAMMA.INV(Table3[[#This Row],[RV gamma]],GammaShape2,GammaRate2)/BinomTrials,Table3[[#This Row],[RV binom]])</f>
        <v>1</v>
      </c>
      <c r="M7419" s="1">
        <f>Table3[[#This Row],[Risk 2 simulated occurences]]*_xlfn.LOGNORM.INV(Table3[[#This Row],[RV lognorm]],(LN(ImpLow2)+LN(ImpUp2))/2,(LN(ImpUp2)-LN(ImpLow2))/3.29)</f>
        <v>4032280.4438270512</v>
      </c>
    </row>
    <row r="7420" spans="7:13">
      <c r="G7420">
        <v>0.31598698083124449</v>
      </c>
      <c r="H7420">
        <v>0.12610437261224927</v>
      </c>
      <c r="I7420">
        <v>0.93622176439325411</v>
      </c>
      <c r="J7420">
        <f>_xlfn.BINOM.INV(BinomTrials,_xlfn.GAMMA.INV(Table3[[#This Row],[RV gamma]],GammaShape1,GammaRate1)/BinomTrials,Table3[[#This Row],[RV binom]])</f>
        <v>0</v>
      </c>
      <c r="K7420" s="1">
        <f>Table3[[#This Row],[Risk 1 Simulated occurences]]*_xlfn.LOGNORM.INV(Table3[[#This Row],[RV lognorm]],(LN(ImpLow1)+LN(ImpUp1))/2,(LN(ImpUp1)-LN(ImpLow1))/3.29)</f>
        <v>0</v>
      </c>
      <c r="L7420">
        <f>_xlfn.BINOM.INV(BinomTrials,_xlfn.GAMMA.INV(Table3[[#This Row],[RV gamma]],GammaShape2,GammaRate2)/BinomTrials,Table3[[#This Row],[RV binom]])</f>
        <v>0</v>
      </c>
      <c r="M7420" s="1">
        <f>Table3[[#This Row],[Risk 2 simulated occurences]]*_xlfn.LOGNORM.INV(Table3[[#This Row],[RV lognorm]],(LN(ImpLow2)+LN(ImpUp2))/2,(LN(ImpUp2)-LN(ImpLow2))/3.29)</f>
        <v>0</v>
      </c>
    </row>
    <row r="7421" spans="7:13">
      <c r="G7421">
        <v>0.79318683072607354</v>
      </c>
      <c r="H7421">
        <v>0.43619049407364358</v>
      </c>
      <c r="I7421">
        <v>7.9194157421213648E-2</v>
      </c>
      <c r="J7421">
        <f>_xlfn.BINOM.INV(BinomTrials,_xlfn.GAMMA.INV(Table3[[#This Row],[RV gamma]],GammaShape1,GammaRate1)/BinomTrials,Table3[[#This Row],[RV binom]])</f>
        <v>0</v>
      </c>
      <c r="K7421" s="1">
        <f>Table3[[#This Row],[Risk 1 Simulated occurences]]*_xlfn.LOGNORM.INV(Table3[[#This Row],[RV lognorm]],(LN(ImpLow1)+LN(ImpUp1))/2,(LN(ImpUp1)-LN(ImpLow1))/3.29)</f>
        <v>0</v>
      </c>
      <c r="L7421">
        <f>_xlfn.BINOM.INV(BinomTrials,_xlfn.GAMMA.INV(Table3[[#This Row],[RV gamma]],GammaShape2,GammaRate2)/BinomTrials,Table3[[#This Row],[RV binom]])</f>
        <v>0</v>
      </c>
      <c r="M7421" s="1">
        <f>Table3[[#This Row],[Risk 2 simulated occurences]]*_xlfn.LOGNORM.INV(Table3[[#This Row],[RV lognorm]],(LN(ImpLow2)+LN(ImpUp2))/2,(LN(ImpUp2)-LN(ImpLow2))/3.29)</f>
        <v>0</v>
      </c>
    </row>
    <row r="7422" spans="7:13">
      <c r="G7422">
        <v>9.1064013117488476E-2</v>
      </c>
      <c r="H7422">
        <v>5.3633895727635314E-2</v>
      </c>
      <c r="I7422">
        <v>1.6203778337782145E-2</v>
      </c>
      <c r="J7422">
        <f>_xlfn.BINOM.INV(BinomTrials,_xlfn.GAMMA.INV(Table3[[#This Row],[RV gamma]],GammaShape1,GammaRate1)/BinomTrials,Table3[[#This Row],[RV binom]])</f>
        <v>0</v>
      </c>
      <c r="K7422" s="1">
        <f>Table3[[#This Row],[Risk 1 Simulated occurences]]*_xlfn.LOGNORM.INV(Table3[[#This Row],[RV lognorm]],(LN(ImpLow1)+LN(ImpUp1))/2,(LN(ImpUp1)-LN(ImpLow1))/3.29)</f>
        <v>0</v>
      </c>
      <c r="L7422">
        <f>_xlfn.BINOM.INV(BinomTrials,_xlfn.GAMMA.INV(Table3[[#This Row],[RV gamma]],GammaShape2,GammaRate2)/BinomTrials,Table3[[#This Row],[RV binom]])</f>
        <v>0</v>
      </c>
      <c r="M7422" s="1">
        <f>Table3[[#This Row],[Risk 2 simulated occurences]]*_xlfn.LOGNORM.INV(Table3[[#This Row],[RV lognorm]],(LN(ImpLow2)+LN(ImpUp2))/2,(LN(ImpUp2)-LN(ImpLow2))/3.29)</f>
        <v>0</v>
      </c>
    </row>
    <row r="7423" spans="7:13">
      <c r="G7423">
        <v>0.51286846562887933</v>
      </c>
      <c r="H7423">
        <v>0.42488549436670053</v>
      </c>
      <c r="I7423">
        <v>0.33690252310452168</v>
      </c>
      <c r="J7423">
        <f>_xlfn.BINOM.INV(BinomTrials,_xlfn.GAMMA.INV(Table3[[#This Row],[RV gamma]],GammaShape1,GammaRate1)/BinomTrials,Table3[[#This Row],[RV binom]])</f>
        <v>0</v>
      </c>
      <c r="K7423" s="1">
        <f>Table3[[#This Row],[Risk 1 Simulated occurences]]*_xlfn.LOGNORM.INV(Table3[[#This Row],[RV lognorm]],(LN(ImpLow1)+LN(ImpUp1))/2,(LN(ImpUp1)-LN(ImpLow1))/3.29)</f>
        <v>0</v>
      </c>
      <c r="L7423">
        <f>_xlfn.BINOM.INV(BinomTrials,_xlfn.GAMMA.INV(Table3[[#This Row],[RV gamma]],GammaShape2,GammaRate2)/BinomTrials,Table3[[#This Row],[RV binom]])</f>
        <v>0</v>
      </c>
      <c r="M7423" s="1">
        <f>Table3[[#This Row],[Risk 2 simulated occurences]]*_xlfn.LOGNORM.INV(Table3[[#This Row],[RV lognorm]],(LN(ImpLow2)+LN(ImpUp2))/2,(LN(ImpUp2)-LN(ImpLow2))/3.29)</f>
        <v>0</v>
      </c>
    </row>
    <row r="7424" spans="7:13">
      <c r="G7424">
        <v>0.78030182457543062</v>
      </c>
      <c r="H7424">
        <v>5.0503821135733193E-2</v>
      </c>
      <c r="I7424">
        <v>0.32070581769603573</v>
      </c>
      <c r="J7424">
        <f>_xlfn.BINOM.INV(BinomTrials,_xlfn.GAMMA.INV(Table3[[#This Row],[RV gamma]],GammaShape1,GammaRate1)/BinomTrials,Table3[[#This Row],[RV binom]])</f>
        <v>0</v>
      </c>
      <c r="K7424" s="1">
        <f>Table3[[#This Row],[Risk 1 Simulated occurences]]*_xlfn.LOGNORM.INV(Table3[[#This Row],[RV lognorm]],(LN(ImpLow1)+LN(ImpUp1))/2,(LN(ImpUp1)-LN(ImpLow1))/3.29)</f>
        <v>0</v>
      </c>
      <c r="L7424">
        <f>_xlfn.BINOM.INV(BinomTrials,_xlfn.GAMMA.INV(Table3[[#This Row],[RV gamma]],GammaShape2,GammaRate2)/BinomTrials,Table3[[#This Row],[RV binom]])</f>
        <v>0</v>
      </c>
      <c r="M7424" s="1">
        <f>Table3[[#This Row],[Risk 2 simulated occurences]]*_xlfn.LOGNORM.INV(Table3[[#This Row],[RV lognorm]],(LN(ImpLow2)+LN(ImpUp2))/2,(LN(ImpUp2)-LN(ImpLow2))/3.29)</f>
        <v>0</v>
      </c>
    </row>
    <row r="7425" spans="7:13">
      <c r="G7425">
        <v>0.53276563926263043</v>
      </c>
      <c r="H7425">
        <v>0.81772182826778006</v>
      </c>
      <c r="I7425">
        <v>0.10267801727292968</v>
      </c>
      <c r="J7425">
        <f>_xlfn.BINOM.INV(BinomTrials,_xlfn.GAMMA.INV(Table3[[#This Row],[RV gamma]],GammaShape1,GammaRate1)/BinomTrials,Table3[[#This Row],[RV binom]])</f>
        <v>1</v>
      </c>
      <c r="K7425" s="1">
        <f>Table3[[#This Row],[Risk 1 Simulated occurences]]*_xlfn.LOGNORM.INV(Table3[[#This Row],[RV lognorm]],(LN(ImpLow1)+LN(ImpUp1))/2,(LN(ImpUp1)-LN(ImpLow1))/3.29)</f>
        <v>13033.594369583498</v>
      </c>
      <c r="L7425">
        <f>_xlfn.BINOM.INV(BinomTrials,_xlfn.GAMMA.INV(Table3[[#This Row],[RV gamma]],GammaShape2,GammaRate2)/BinomTrials,Table3[[#This Row],[RV binom]])</f>
        <v>0</v>
      </c>
      <c r="M7425" s="1">
        <f>Table3[[#This Row],[Risk 2 simulated occurences]]*_xlfn.LOGNORM.INV(Table3[[#This Row],[RV lognorm]],(LN(ImpLow2)+LN(ImpUp2))/2,(LN(ImpUp2)-LN(ImpLow2))/3.29)</f>
        <v>0</v>
      </c>
    </row>
    <row r="7426" spans="7:13">
      <c r="G7426">
        <v>0.19209908702974166</v>
      </c>
      <c r="H7426">
        <v>0.45076769657934446</v>
      </c>
      <c r="I7426">
        <v>0.70943630612894726</v>
      </c>
      <c r="J7426">
        <f>_xlfn.BINOM.INV(BinomTrials,_xlfn.GAMMA.INV(Table3[[#This Row],[RV gamma]],GammaShape1,GammaRate1)/BinomTrials,Table3[[#This Row],[RV binom]])</f>
        <v>0</v>
      </c>
      <c r="K7426" s="1">
        <f>Table3[[#This Row],[Risk 1 Simulated occurences]]*_xlfn.LOGNORM.INV(Table3[[#This Row],[RV lognorm]],(LN(ImpLow1)+LN(ImpUp1))/2,(LN(ImpUp1)-LN(ImpLow1))/3.29)</f>
        <v>0</v>
      </c>
      <c r="L7426">
        <f>_xlfn.BINOM.INV(BinomTrials,_xlfn.GAMMA.INV(Table3[[#This Row],[RV gamma]],GammaShape2,GammaRate2)/BinomTrials,Table3[[#This Row],[RV binom]])</f>
        <v>0</v>
      </c>
      <c r="M7426" s="1">
        <f>Table3[[#This Row],[Risk 2 simulated occurences]]*_xlfn.LOGNORM.INV(Table3[[#This Row],[RV lognorm]],(LN(ImpLow2)+LN(ImpUp2))/2,(LN(ImpUp2)-LN(ImpLow2))/3.29)</f>
        <v>0</v>
      </c>
    </row>
    <row r="7427" spans="7:13">
      <c r="G7427">
        <v>0.60935570886794277</v>
      </c>
      <c r="H7427">
        <v>5.267640904182401E-2</v>
      </c>
      <c r="I7427">
        <v>0.49599710921570522</v>
      </c>
      <c r="J7427">
        <f>_xlfn.BINOM.INV(BinomTrials,_xlfn.GAMMA.INV(Table3[[#This Row],[RV gamma]],GammaShape1,GammaRate1)/BinomTrials,Table3[[#This Row],[RV binom]])</f>
        <v>0</v>
      </c>
      <c r="K7427" s="1">
        <f>Table3[[#This Row],[Risk 1 Simulated occurences]]*_xlfn.LOGNORM.INV(Table3[[#This Row],[RV lognorm]],(LN(ImpLow1)+LN(ImpUp1))/2,(LN(ImpUp1)-LN(ImpLow1))/3.29)</f>
        <v>0</v>
      </c>
      <c r="L7427">
        <f>_xlfn.BINOM.INV(BinomTrials,_xlfn.GAMMA.INV(Table3[[#This Row],[RV gamma]],GammaShape2,GammaRate2)/BinomTrials,Table3[[#This Row],[RV binom]])</f>
        <v>0</v>
      </c>
      <c r="M7427" s="1">
        <f>Table3[[#This Row],[Risk 2 simulated occurences]]*_xlfn.LOGNORM.INV(Table3[[#This Row],[RV lognorm]],(LN(ImpLow2)+LN(ImpUp2))/2,(LN(ImpUp2)-LN(ImpLow2))/3.29)</f>
        <v>0</v>
      </c>
    </row>
    <row r="7428" spans="7:13">
      <c r="G7428">
        <v>0.44139894351428327</v>
      </c>
      <c r="H7428">
        <v>0.33240676593613194</v>
      </c>
      <c r="I7428">
        <v>0.22341458835798064</v>
      </c>
      <c r="J7428">
        <f>_xlfn.BINOM.INV(BinomTrials,_xlfn.GAMMA.INV(Table3[[#This Row],[RV gamma]],GammaShape1,GammaRate1)/BinomTrials,Table3[[#This Row],[RV binom]])</f>
        <v>0</v>
      </c>
      <c r="K7428" s="1">
        <f>Table3[[#This Row],[Risk 1 Simulated occurences]]*_xlfn.LOGNORM.INV(Table3[[#This Row],[RV lognorm]],(LN(ImpLow1)+LN(ImpUp1))/2,(LN(ImpUp1)-LN(ImpLow1))/3.29)</f>
        <v>0</v>
      </c>
      <c r="L7428">
        <f>_xlfn.BINOM.INV(BinomTrials,_xlfn.GAMMA.INV(Table3[[#This Row],[RV gamma]],GammaShape2,GammaRate2)/BinomTrials,Table3[[#This Row],[RV binom]])</f>
        <v>0</v>
      </c>
      <c r="M7428" s="1">
        <f>Table3[[#This Row],[Risk 2 simulated occurences]]*_xlfn.LOGNORM.INV(Table3[[#This Row],[RV lognorm]],(LN(ImpLow2)+LN(ImpUp2))/2,(LN(ImpUp2)-LN(ImpLow2))/3.29)</f>
        <v>0</v>
      </c>
    </row>
    <row r="7429" spans="7:13">
      <c r="G7429">
        <v>0.59204364455865865</v>
      </c>
      <c r="H7429">
        <v>0.7605150885696127</v>
      </c>
      <c r="I7429">
        <v>0.92898653258056685</v>
      </c>
      <c r="J7429">
        <f>_xlfn.BINOM.INV(BinomTrials,_xlfn.GAMMA.INV(Table3[[#This Row],[RV gamma]],GammaShape1,GammaRate1)/BinomTrials,Table3[[#This Row],[RV binom]])</f>
        <v>1</v>
      </c>
      <c r="K7429" s="1">
        <f>Table3[[#This Row],[Risk 1 Simulated occurences]]*_xlfn.LOGNORM.INV(Table3[[#This Row],[RV lognorm]],(LN(ImpLow1)+LN(ImpUp1))/2,(LN(ImpUp1)-LN(ImpLow1))/3.29)</f>
        <v>88366.389255048343</v>
      </c>
      <c r="L7429">
        <f>_xlfn.BINOM.INV(BinomTrials,_xlfn.GAMMA.INV(Table3[[#This Row],[RV gamma]],GammaShape2,GammaRate2)/BinomTrials,Table3[[#This Row],[RV binom]])</f>
        <v>0</v>
      </c>
      <c r="M7429" s="1">
        <f>Table3[[#This Row],[Risk 2 simulated occurences]]*_xlfn.LOGNORM.INV(Table3[[#This Row],[RV lognorm]],(LN(ImpLow2)+LN(ImpUp2))/2,(LN(ImpUp2)-LN(ImpLow2))/3.29)</f>
        <v>0</v>
      </c>
    </row>
    <row r="7430" spans="7:13">
      <c r="G7430">
        <v>0.47753409737606256</v>
      </c>
      <c r="H7430">
        <v>0.97709358948147562</v>
      </c>
      <c r="I7430">
        <v>0.47665308158688857</v>
      </c>
      <c r="J7430">
        <f>_xlfn.BINOM.INV(BinomTrials,_xlfn.GAMMA.INV(Table3[[#This Row],[RV gamma]],GammaShape1,GammaRate1)/BinomTrials,Table3[[#This Row],[RV binom]])</f>
        <v>2</v>
      </c>
      <c r="K7430" s="1">
        <f>Table3[[#This Row],[Risk 1 Simulated occurences]]*_xlfn.LOGNORM.INV(Table3[[#This Row],[RV lognorm]],(LN(ImpLow1)+LN(ImpUp1))/2,(LN(ImpUp1)-LN(ImpLow1))/3.29)</f>
        <v>60706.049851167336</v>
      </c>
      <c r="L7430">
        <f>_xlfn.BINOM.INV(BinomTrials,_xlfn.GAMMA.INV(Table3[[#This Row],[RV gamma]],GammaShape2,GammaRate2)/BinomTrials,Table3[[#This Row],[RV binom]])</f>
        <v>1</v>
      </c>
      <c r="M7430" s="1">
        <f>Table3[[#This Row],[Risk 2 simulated occurences]]*_xlfn.LOGNORM.INV(Table3[[#This Row],[RV lognorm]],(LN(ImpLow2)+LN(ImpUp2))/2,(LN(ImpUp2)-LN(ImpLow2))/3.29)</f>
        <v>3035302.492558368</v>
      </c>
    </row>
    <row r="7431" spans="7:13">
      <c r="G7431">
        <v>0.91557459948378361</v>
      </c>
      <c r="H7431">
        <v>1.1958415159936257E-2</v>
      </c>
      <c r="I7431">
        <v>0.10834223083608888</v>
      </c>
      <c r="J7431">
        <f>_xlfn.BINOM.INV(BinomTrials,_xlfn.GAMMA.INV(Table3[[#This Row],[RV gamma]],GammaShape1,GammaRate1)/BinomTrials,Table3[[#This Row],[RV binom]])</f>
        <v>0</v>
      </c>
      <c r="K7431" s="1">
        <f>Table3[[#This Row],[Risk 1 Simulated occurences]]*_xlfn.LOGNORM.INV(Table3[[#This Row],[RV lognorm]],(LN(ImpLow1)+LN(ImpUp1))/2,(LN(ImpUp1)-LN(ImpLow1))/3.29)</f>
        <v>0</v>
      </c>
      <c r="L7431">
        <f>_xlfn.BINOM.INV(BinomTrials,_xlfn.GAMMA.INV(Table3[[#This Row],[RV gamma]],GammaShape2,GammaRate2)/BinomTrials,Table3[[#This Row],[RV binom]])</f>
        <v>0</v>
      </c>
      <c r="M7431" s="1">
        <f>Table3[[#This Row],[Risk 2 simulated occurences]]*_xlfn.LOGNORM.INV(Table3[[#This Row],[RV lognorm]],(LN(ImpLow2)+LN(ImpUp2))/2,(LN(ImpUp2)-LN(ImpLow2))/3.29)</f>
        <v>0</v>
      </c>
    </row>
    <row r="7432" spans="7:13">
      <c r="G7432">
        <v>6.2293523951570284E-2</v>
      </c>
      <c r="H7432">
        <v>0.98508359304865989</v>
      </c>
      <c r="I7432">
        <v>0.90787366214574949</v>
      </c>
      <c r="J7432">
        <f>_xlfn.BINOM.INV(BinomTrials,_xlfn.GAMMA.INV(Table3[[#This Row],[RV gamma]],GammaShape1,GammaRate1)/BinomTrials,Table3[[#This Row],[RV binom]])</f>
        <v>2</v>
      </c>
      <c r="K7432" s="1">
        <f>Table3[[#This Row],[Risk 1 Simulated occurences]]*_xlfn.LOGNORM.INV(Table3[[#This Row],[RV lognorm]],(LN(ImpLow1)+LN(ImpUp1))/2,(LN(ImpUp1)-LN(ImpLow1))/3.29)</f>
        <v>160180.19342484517</v>
      </c>
      <c r="L7432">
        <f>_xlfn.BINOM.INV(BinomTrials,_xlfn.GAMMA.INV(Table3[[#This Row],[RV gamma]],GammaShape2,GammaRate2)/BinomTrials,Table3[[#This Row],[RV binom]])</f>
        <v>1</v>
      </c>
      <c r="M7432" s="1">
        <f>Table3[[#This Row],[Risk 2 simulated occurences]]*_xlfn.LOGNORM.INV(Table3[[#This Row],[RV lognorm]],(LN(ImpLow2)+LN(ImpUp2))/2,(LN(ImpUp2)-LN(ImpLow2))/3.29)</f>
        <v>8009009.6712422622</v>
      </c>
    </row>
    <row r="7433" spans="7:13">
      <c r="G7433">
        <v>0.96725705404172513</v>
      </c>
      <c r="H7433">
        <v>0.29994836882685699</v>
      </c>
      <c r="I7433">
        <v>0.63263968361198886</v>
      </c>
      <c r="J7433">
        <f>_xlfn.BINOM.INV(BinomTrials,_xlfn.GAMMA.INV(Table3[[#This Row],[RV gamma]],GammaShape1,GammaRate1)/BinomTrials,Table3[[#This Row],[RV binom]])</f>
        <v>0</v>
      </c>
      <c r="K7433" s="1">
        <f>Table3[[#This Row],[Risk 1 Simulated occurences]]*_xlfn.LOGNORM.INV(Table3[[#This Row],[RV lognorm]],(LN(ImpLow1)+LN(ImpUp1))/2,(LN(ImpUp1)-LN(ImpLow1))/3.29)</f>
        <v>0</v>
      </c>
      <c r="L7433">
        <f>_xlfn.BINOM.INV(BinomTrials,_xlfn.GAMMA.INV(Table3[[#This Row],[RV gamma]],GammaShape2,GammaRate2)/BinomTrials,Table3[[#This Row],[RV binom]])</f>
        <v>0</v>
      </c>
      <c r="M7433" s="1">
        <f>Table3[[#This Row],[Risk 2 simulated occurences]]*_xlfn.LOGNORM.INV(Table3[[#This Row],[RV lognorm]],(LN(ImpLow2)+LN(ImpUp2))/2,(LN(ImpUp2)-LN(ImpLow2))/3.29)</f>
        <v>0</v>
      </c>
    </row>
    <row r="7434" spans="7:13">
      <c r="G7434">
        <v>0.68930727927447633</v>
      </c>
      <c r="H7434">
        <v>0.23223487298574061</v>
      </c>
      <c r="I7434">
        <v>0.77516246669700484</v>
      </c>
      <c r="J7434">
        <f>_xlfn.BINOM.INV(BinomTrials,_xlfn.GAMMA.INV(Table3[[#This Row],[RV gamma]],GammaShape1,GammaRate1)/BinomTrials,Table3[[#This Row],[RV binom]])</f>
        <v>0</v>
      </c>
      <c r="K7434" s="1">
        <f>Table3[[#This Row],[Risk 1 Simulated occurences]]*_xlfn.LOGNORM.INV(Table3[[#This Row],[RV lognorm]],(LN(ImpLow1)+LN(ImpUp1))/2,(LN(ImpUp1)-LN(ImpLow1))/3.29)</f>
        <v>0</v>
      </c>
      <c r="L7434">
        <f>_xlfn.BINOM.INV(BinomTrials,_xlfn.GAMMA.INV(Table3[[#This Row],[RV gamma]],GammaShape2,GammaRate2)/BinomTrials,Table3[[#This Row],[RV binom]])</f>
        <v>0</v>
      </c>
      <c r="M7434" s="1">
        <f>Table3[[#This Row],[Risk 2 simulated occurences]]*_xlfn.LOGNORM.INV(Table3[[#This Row],[RV lognorm]],(LN(ImpLow2)+LN(ImpUp2))/2,(LN(ImpUp2)-LN(ImpLow2))/3.29)</f>
        <v>0</v>
      </c>
    </row>
    <row r="7435" spans="7:13">
      <c r="G7435">
        <v>0.18744276612412314</v>
      </c>
      <c r="H7435">
        <v>0.1715102713422432</v>
      </c>
      <c r="I7435">
        <v>0.15557777656036326</v>
      </c>
      <c r="J7435">
        <f>_xlfn.BINOM.INV(BinomTrials,_xlfn.GAMMA.INV(Table3[[#This Row],[RV gamma]],GammaShape1,GammaRate1)/BinomTrials,Table3[[#This Row],[RV binom]])</f>
        <v>0</v>
      </c>
      <c r="K7435" s="1">
        <f>Table3[[#This Row],[Risk 1 Simulated occurences]]*_xlfn.LOGNORM.INV(Table3[[#This Row],[RV lognorm]],(LN(ImpLow1)+LN(ImpUp1))/2,(LN(ImpUp1)-LN(ImpLow1))/3.29)</f>
        <v>0</v>
      </c>
      <c r="L7435">
        <f>_xlfn.BINOM.INV(BinomTrials,_xlfn.GAMMA.INV(Table3[[#This Row],[RV gamma]],GammaShape2,GammaRate2)/BinomTrials,Table3[[#This Row],[RV binom]])</f>
        <v>0</v>
      </c>
      <c r="M7435" s="1">
        <f>Table3[[#This Row],[Risk 2 simulated occurences]]*_xlfn.LOGNORM.INV(Table3[[#This Row],[RV lognorm]],(LN(ImpLow2)+LN(ImpUp2))/2,(LN(ImpUp2)-LN(ImpLow2))/3.29)</f>
        <v>0</v>
      </c>
    </row>
    <row r="7436" spans="7:13">
      <c r="G7436">
        <v>0.35057024813749371</v>
      </c>
      <c r="H7436">
        <v>0.57313044908136612</v>
      </c>
      <c r="I7436">
        <v>0.79569065002523853</v>
      </c>
      <c r="J7436">
        <f>_xlfn.BINOM.INV(BinomTrials,_xlfn.GAMMA.INV(Table3[[#This Row],[RV gamma]],GammaShape1,GammaRate1)/BinomTrials,Table3[[#This Row],[RV binom]])</f>
        <v>0</v>
      </c>
      <c r="K7436" s="1">
        <f>Table3[[#This Row],[Risk 1 Simulated occurences]]*_xlfn.LOGNORM.INV(Table3[[#This Row],[RV lognorm]],(LN(ImpLow1)+LN(ImpUp1))/2,(LN(ImpUp1)-LN(ImpLow1))/3.29)</f>
        <v>0</v>
      </c>
      <c r="L7436">
        <f>_xlfn.BINOM.INV(BinomTrials,_xlfn.GAMMA.INV(Table3[[#This Row],[RV gamma]],GammaShape2,GammaRate2)/BinomTrials,Table3[[#This Row],[RV binom]])</f>
        <v>0</v>
      </c>
      <c r="M7436" s="1">
        <f>Table3[[#This Row],[Risk 2 simulated occurences]]*_xlfn.LOGNORM.INV(Table3[[#This Row],[RV lognorm]],(LN(ImpLow2)+LN(ImpUp2))/2,(LN(ImpUp2)-LN(ImpLow2))/3.29)</f>
        <v>0</v>
      </c>
    </row>
    <row r="7437" spans="7:13">
      <c r="G7437">
        <v>3.4160446857176931E-2</v>
      </c>
      <c r="H7437">
        <v>0.60345771052104313</v>
      </c>
      <c r="I7437">
        <v>0.17275497418490937</v>
      </c>
      <c r="J7437">
        <f>_xlfn.BINOM.INV(BinomTrials,_xlfn.GAMMA.INV(Table3[[#This Row],[RV gamma]],GammaShape1,GammaRate1)/BinomTrials,Table3[[#This Row],[RV binom]])</f>
        <v>0</v>
      </c>
      <c r="K7437" s="1">
        <f>Table3[[#This Row],[Risk 1 Simulated occurences]]*_xlfn.LOGNORM.INV(Table3[[#This Row],[RV lognorm]],(LN(ImpLow1)+LN(ImpUp1))/2,(LN(ImpUp1)-LN(ImpLow1))/3.29)</f>
        <v>0</v>
      </c>
      <c r="L7437">
        <f>_xlfn.BINOM.INV(BinomTrials,_xlfn.GAMMA.INV(Table3[[#This Row],[RV gamma]],GammaShape2,GammaRate2)/BinomTrials,Table3[[#This Row],[RV binom]])</f>
        <v>0</v>
      </c>
      <c r="M7437" s="1">
        <f>Table3[[#This Row],[Risk 2 simulated occurences]]*_xlfn.LOGNORM.INV(Table3[[#This Row],[RV lognorm]],(LN(ImpLow2)+LN(ImpUp2))/2,(LN(ImpUp2)-LN(ImpLow2))/3.29)</f>
        <v>0</v>
      </c>
    </row>
    <row r="7438" spans="7:13">
      <c r="G7438">
        <v>0.13463032857264873</v>
      </c>
      <c r="H7438">
        <v>0.31374072717211243</v>
      </c>
      <c r="I7438">
        <v>0.49285112577157614</v>
      </c>
      <c r="J7438">
        <f>_xlfn.BINOM.INV(BinomTrials,_xlfn.GAMMA.INV(Table3[[#This Row],[RV gamma]],GammaShape1,GammaRate1)/BinomTrials,Table3[[#This Row],[RV binom]])</f>
        <v>0</v>
      </c>
      <c r="K7438" s="1">
        <f>Table3[[#This Row],[Risk 1 Simulated occurences]]*_xlfn.LOGNORM.INV(Table3[[#This Row],[RV lognorm]],(LN(ImpLow1)+LN(ImpUp1))/2,(LN(ImpUp1)-LN(ImpLow1))/3.29)</f>
        <v>0</v>
      </c>
      <c r="L7438">
        <f>_xlfn.BINOM.INV(BinomTrials,_xlfn.GAMMA.INV(Table3[[#This Row],[RV gamma]],GammaShape2,GammaRate2)/BinomTrials,Table3[[#This Row],[RV binom]])</f>
        <v>0</v>
      </c>
      <c r="M7438" s="1">
        <f>Table3[[#This Row],[Risk 2 simulated occurences]]*_xlfn.LOGNORM.INV(Table3[[#This Row],[RV lognorm]],(LN(ImpLow2)+LN(ImpUp2))/2,(LN(ImpUp2)-LN(ImpLow2))/3.29)</f>
        <v>0</v>
      </c>
    </row>
    <row r="7439" spans="7:13">
      <c r="G7439">
        <v>0.7319323205072118</v>
      </c>
      <c r="H7439">
        <v>4.0401581693627675E-2</v>
      </c>
      <c r="I7439">
        <v>0.34887084288004361</v>
      </c>
      <c r="J7439">
        <f>_xlfn.BINOM.INV(BinomTrials,_xlfn.GAMMA.INV(Table3[[#This Row],[RV gamma]],GammaShape1,GammaRate1)/BinomTrials,Table3[[#This Row],[RV binom]])</f>
        <v>0</v>
      </c>
      <c r="K7439" s="1">
        <f>Table3[[#This Row],[Risk 1 Simulated occurences]]*_xlfn.LOGNORM.INV(Table3[[#This Row],[RV lognorm]],(LN(ImpLow1)+LN(ImpUp1))/2,(LN(ImpUp1)-LN(ImpLow1))/3.29)</f>
        <v>0</v>
      </c>
      <c r="L7439">
        <f>_xlfn.BINOM.INV(BinomTrials,_xlfn.GAMMA.INV(Table3[[#This Row],[RV gamma]],GammaShape2,GammaRate2)/BinomTrials,Table3[[#This Row],[RV binom]])</f>
        <v>0</v>
      </c>
      <c r="M7439" s="1">
        <f>Table3[[#This Row],[Risk 2 simulated occurences]]*_xlfn.LOGNORM.INV(Table3[[#This Row],[RV lognorm]],(LN(ImpLow2)+LN(ImpUp2))/2,(LN(ImpUp2)-LN(ImpLow2))/3.29)</f>
        <v>0</v>
      </c>
    </row>
    <row r="7440" spans="7:13">
      <c r="G7440">
        <v>0.58651076470804897</v>
      </c>
      <c r="H7440">
        <v>2.9383524800363707E-2</v>
      </c>
      <c r="I7440">
        <v>0.4722562848926784</v>
      </c>
      <c r="J7440">
        <f>_xlfn.BINOM.INV(BinomTrials,_xlfn.GAMMA.INV(Table3[[#This Row],[RV gamma]],GammaShape1,GammaRate1)/BinomTrials,Table3[[#This Row],[RV binom]])</f>
        <v>0</v>
      </c>
      <c r="K7440" s="1">
        <f>Table3[[#This Row],[Risk 1 Simulated occurences]]*_xlfn.LOGNORM.INV(Table3[[#This Row],[RV lognorm]],(LN(ImpLow1)+LN(ImpUp1))/2,(LN(ImpUp1)-LN(ImpLow1))/3.29)</f>
        <v>0</v>
      </c>
      <c r="L7440">
        <f>_xlfn.BINOM.INV(BinomTrials,_xlfn.GAMMA.INV(Table3[[#This Row],[RV gamma]],GammaShape2,GammaRate2)/BinomTrials,Table3[[#This Row],[RV binom]])</f>
        <v>0</v>
      </c>
      <c r="M7440" s="1">
        <f>Table3[[#This Row],[Risk 2 simulated occurences]]*_xlfn.LOGNORM.INV(Table3[[#This Row],[RV lognorm]],(LN(ImpLow2)+LN(ImpUp2))/2,(LN(ImpUp2)-LN(ImpLow2))/3.29)</f>
        <v>0</v>
      </c>
    </row>
    <row r="7441" spans="7:13">
      <c r="G7441">
        <v>0.48642244817988128</v>
      </c>
      <c r="H7441">
        <v>0.84890131971282012</v>
      </c>
      <c r="I7441">
        <v>0.21138019124575899</v>
      </c>
      <c r="J7441">
        <f>_xlfn.BINOM.INV(BinomTrials,_xlfn.GAMMA.INV(Table3[[#This Row],[RV gamma]],GammaShape1,GammaRate1)/BinomTrials,Table3[[#This Row],[RV binom]])</f>
        <v>1</v>
      </c>
      <c r="K7441" s="1">
        <f>Table3[[#This Row],[Risk 1 Simulated occurences]]*_xlfn.LOGNORM.INV(Table3[[#This Row],[RV lognorm]],(LN(ImpLow1)+LN(ImpUp1))/2,(LN(ImpUp1)-LN(ImpLow1))/3.29)</f>
        <v>18044.29751302466</v>
      </c>
      <c r="L7441">
        <f>_xlfn.BINOM.INV(BinomTrials,_xlfn.GAMMA.INV(Table3[[#This Row],[RV gamma]],GammaShape2,GammaRate2)/BinomTrials,Table3[[#This Row],[RV binom]])</f>
        <v>1</v>
      </c>
      <c r="M7441" s="1">
        <f>Table3[[#This Row],[Risk 2 simulated occurences]]*_xlfn.LOGNORM.INV(Table3[[#This Row],[RV lognorm]],(LN(ImpLow2)+LN(ImpUp2))/2,(LN(ImpUp2)-LN(ImpLow2))/3.29)</f>
        <v>1804429.751302467</v>
      </c>
    </row>
    <row r="7442" spans="7:13">
      <c r="G7442">
        <v>0.30208655926496097</v>
      </c>
      <c r="H7442">
        <v>0.48448041336819547</v>
      </c>
      <c r="I7442">
        <v>0.66687426747142997</v>
      </c>
      <c r="J7442">
        <f>_xlfn.BINOM.INV(BinomTrials,_xlfn.GAMMA.INV(Table3[[#This Row],[RV gamma]],GammaShape1,GammaRate1)/BinomTrials,Table3[[#This Row],[RV binom]])</f>
        <v>0</v>
      </c>
      <c r="K7442" s="1">
        <f>Table3[[#This Row],[Risk 1 Simulated occurences]]*_xlfn.LOGNORM.INV(Table3[[#This Row],[RV lognorm]],(LN(ImpLow1)+LN(ImpUp1))/2,(LN(ImpUp1)-LN(ImpLow1))/3.29)</f>
        <v>0</v>
      </c>
      <c r="L7442">
        <f>_xlfn.BINOM.INV(BinomTrials,_xlfn.GAMMA.INV(Table3[[#This Row],[RV gamma]],GammaShape2,GammaRate2)/BinomTrials,Table3[[#This Row],[RV binom]])</f>
        <v>0</v>
      </c>
      <c r="M7442" s="1">
        <f>Table3[[#This Row],[Risk 2 simulated occurences]]*_xlfn.LOGNORM.INV(Table3[[#This Row],[RV lognorm]],(LN(ImpLow2)+LN(ImpUp2))/2,(LN(ImpUp2)-LN(ImpLow2))/3.29)</f>
        <v>0</v>
      </c>
    </row>
    <row r="7443" spans="7:13">
      <c r="G7443">
        <v>0.16880156619884146</v>
      </c>
      <c r="H7443">
        <v>0.66230747926156386</v>
      </c>
      <c r="I7443">
        <v>0.15581339232428623</v>
      </c>
      <c r="J7443">
        <f>_xlfn.BINOM.INV(BinomTrials,_xlfn.GAMMA.INV(Table3[[#This Row],[RV gamma]],GammaShape1,GammaRate1)/BinomTrials,Table3[[#This Row],[RV binom]])</f>
        <v>0</v>
      </c>
      <c r="K7443" s="1">
        <f>Table3[[#This Row],[Risk 1 Simulated occurences]]*_xlfn.LOGNORM.INV(Table3[[#This Row],[RV lognorm]],(LN(ImpLow1)+LN(ImpUp1))/2,(LN(ImpUp1)-LN(ImpLow1))/3.29)</f>
        <v>0</v>
      </c>
      <c r="L7443">
        <f>_xlfn.BINOM.INV(BinomTrials,_xlfn.GAMMA.INV(Table3[[#This Row],[RV gamma]],GammaShape2,GammaRate2)/BinomTrials,Table3[[#This Row],[RV binom]])</f>
        <v>0</v>
      </c>
      <c r="M7443" s="1">
        <f>Table3[[#This Row],[Risk 2 simulated occurences]]*_xlfn.LOGNORM.INV(Table3[[#This Row],[RV lognorm]],(LN(ImpLow2)+LN(ImpUp2))/2,(LN(ImpUp2)-LN(ImpLow2))/3.29)</f>
        <v>0</v>
      </c>
    </row>
    <row r="7444" spans="7:13">
      <c r="G7444">
        <v>4.7923103928530171E-2</v>
      </c>
      <c r="H7444">
        <v>0.4018039491035994</v>
      </c>
      <c r="I7444">
        <v>0.75568479427866864</v>
      </c>
      <c r="J7444">
        <f>_xlfn.BINOM.INV(BinomTrials,_xlfn.GAMMA.INV(Table3[[#This Row],[RV gamma]],GammaShape1,GammaRate1)/BinomTrials,Table3[[#This Row],[RV binom]])</f>
        <v>0</v>
      </c>
      <c r="K7444" s="1">
        <f>Table3[[#This Row],[Risk 1 Simulated occurences]]*_xlfn.LOGNORM.INV(Table3[[#This Row],[RV lognorm]],(LN(ImpLow1)+LN(ImpUp1))/2,(LN(ImpUp1)-LN(ImpLow1))/3.29)</f>
        <v>0</v>
      </c>
      <c r="L7444">
        <f>_xlfn.BINOM.INV(BinomTrials,_xlfn.GAMMA.INV(Table3[[#This Row],[RV gamma]],GammaShape2,GammaRate2)/BinomTrials,Table3[[#This Row],[RV binom]])</f>
        <v>0</v>
      </c>
      <c r="M7444" s="1">
        <f>Table3[[#This Row],[Risk 2 simulated occurences]]*_xlfn.LOGNORM.INV(Table3[[#This Row],[RV lognorm]],(LN(ImpLow2)+LN(ImpUp2))/2,(LN(ImpUp2)-LN(ImpLow2))/3.29)</f>
        <v>0</v>
      </c>
    </row>
    <row r="7445" spans="7:13">
      <c r="G7445">
        <v>0.44360772680659205</v>
      </c>
      <c r="H7445">
        <v>0.11897258419495661</v>
      </c>
      <c r="I7445">
        <v>0.7943374415833212</v>
      </c>
      <c r="J7445">
        <f>_xlfn.BINOM.INV(BinomTrials,_xlfn.GAMMA.INV(Table3[[#This Row],[RV gamma]],GammaShape1,GammaRate1)/BinomTrials,Table3[[#This Row],[RV binom]])</f>
        <v>0</v>
      </c>
      <c r="K7445" s="1">
        <f>Table3[[#This Row],[Risk 1 Simulated occurences]]*_xlfn.LOGNORM.INV(Table3[[#This Row],[RV lognorm]],(LN(ImpLow1)+LN(ImpUp1))/2,(LN(ImpUp1)-LN(ImpLow1))/3.29)</f>
        <v>0</v>
      </c>
      <c r="L7445">
        <f>_xlfn.BINOM.INV(BinomTrials,_xlfn.GAMMA.INV(Table3[[#This Row],[RV gamma]],GammaShape2,GammaRate2)/BinomTrials,Table3[[#This Row],[RV binom]])</f>
        <v>0</v>
      </c>
      <c r="M7445" s="1">
        <f>Table3[[#This Row],[Risk 2 simulated occurences]]*_xlfn.LOGNORM.INV(Table3[[#This Row],[RV lognorm]],(LN(ImpLow2)+LN(ImpUp2))/2,(LN(ImpUp2)-LN(ImpLow2))/3.29)</f>
        <v>0</v>
      </c>
    </row>
    <row r="7446" spans="7:13">
      <c r="G7446">
        <v>0.7150644383929039</v>
      </c>
      <c r="H7446">
        <v>0.57222256463590193</v>
      </c>
      <c r="I7446">
        <v>0.42938069087890007</v>
      </c>
      <c r="J7446">
        <f>_xlfn.BINOM.INV(BinomTrials,_xlfn.GAMMA.INV(Table3[[#This Row],[RV gamma]],GammaShape1,GammaRate1)/BinomTrials,Table3[[#This Row],[RV binom]])</f>
        <v>0</v>
      </c>
      <c r="K7446" s="1">
        <f>Table3[[#This Row],[Risk 1 Simulated occurences]]*_xlfn.LOGNORM.INV(Table3[[#This Row],[RV lognorm]],(LN(ImpLow1)+LN(ImpUp1))/2,(LN(ImpUp1)-LN(ImpLow1))/3.29)</f>
        <v>0</v>
      </c>
      <c r="L7446">
        <f>_xlfn.BINOM.INV(BinomTrials,_xlfn.GAMMA.INV(Table3[[#This Row],[RV gamma]],GammaShape2,GammaRate2)/BinomTrials,Table3[[#This Row],[RV binom]])</f>
        <v>0</v>
      </c>
      <c r="M7446" s="1">
        <f>Table3[[#This Row],[Risk 2 simulated occurences]]*_xlfn.LOGNORM.INV(Table3[[#This Row],[RV lognorm]],(LN(ImpLow2)+LN(ImpUp2))/2,(LN(ImpUp2)-LN(ImpLow2))/3.29)</f>
        <v>0</v>
      </c>
    </row>
    <row r="7447" spans="7:13">
      <c r="G7447">
        <v>8.8016069535173505E-2</v>
      </c>
      <c r="H7447">
        <v>0.34464383560449063</v>
      </c>
      <c r="I7447">
        <v>0.60127160167380778</v>
      </c>
      <c r="J7447">
        <f>_xlfn.BINOM.INV(BinomTrials,_xlfn.GAMMA.INV(Table3[[#This Row],[RV gamma]],GammaShape1,GammaRate1)/BinomTrials,Table3[[#This Row],[RV binom]])</f>
        <v>0</v>
      </c>
      <c r="K7447" s="1">
        <f>Table3[[#This Row],[Risk 1 Simulated occurences]]*_xlfn.LOGNORM.INV(Table3[[#This Row],[RV lognorm]],(LN(ImpLow1)+LN(ImpUp1))/2,(LN(ImpUp1)-LN(ImpLow1))/3.29)</f>
        <v>0</v>
      </c>
      <c r="L7447">
        <f>_xlfn.BINOM.INV(BinomTrials,_xlfn.GAMMA.INV(Table3[[#This Row],[RV gamma]],GammaShape2,GammaRate2)/BinomTrials,Table3[[#This Row],[RV binom]])</f>
        <v>0</v>
      </c>
      <c r="M7447" s="1">
        <f>Table3[[#This Row],[Risk 2 simulated occurences]]*_xlfn.LOGNORM.INV(Table3[[#This Row],[RV lognorm]],(LN(ImpLow2)+LN(ImpUp2))/2,(LN(ImpUp2)-LN(ImpLow2))/3.29)</f>
        <v>0</v>
      </c>
    </row>
    <row r="7448" spans="7:13">
      <c r="G7448">
        <v>0.28608067766115103</v>
      </c>
      <c r="H7448">
        <v>0.42894500467411473</v>
      </c>
      <c r="I7448">
        <v>0.57180933168707848</v>
      </c>
      <c r="J7448">
        <f>_xlfn.BINOM.INV(BinomTrials,_xlfn.GAMMA.INV(Table3[[#This Row],[RV gamma]],GammaShape1,GammaRate1)/BinomTrials,Table3[[#This Row],[RV binom]])</f>
        <v>0</v>
      </c>
      <c r="K7448" s="1">
        <f>Table3[[#This Row],[Risk 1 Simulated occurences]]*_xlfn.LOGNORM.INV(Table3[[#This Row],[RV lognorm]],(LN(ImpLow1)+LN(ImpUp1))/2,(LN(ImpUp1)-LN(ImpLow1))/3.29)</f>
        <v>0</v>
      </c>
      <c r="L7448">
        <f>_xlfn.BINOM.INV(BinomTrials,_xlfn.GAMMA.INV(Table3[[#This Row],[RV gamma]],GammaShape2,GammaRate2)/BinomTrials,Table3[[#This Row],[RV binom]])</f>
        <v>0</v>
      </c>
      <c r="M7448" s="1">
        <f>Table3[[#This Row],[Risk 2 simulated occurences]]*_xlfn.LOGNORM.INV(Table3[[#This Row],[RV lognorm]],(LN(ImpLow2)+LN(ImpUp2))/2,(LN(ImpUp2)-LN(ImpLow2))/3.29)</f>
        <v>0</v>
      </c>
    </row>
    <row r="7449" spans="7:13">
      <c r="G7449">
        <v>0.15794945096501589</v>
      </c>
      <c r="H7449">
        <v>0.27869355784668287</v>
      </c>
      <c r="I7449">
        <v>0.39943766472834985</v>
      </c>
      <c r="J7449">
        <f>_xlfn.BINOM.INV(BinomTrials,_xlfn.GAMMA.INV(Table3[[#This Row],[RV gamma]],GammaShape1,GammaRate1)/BinomTrials,Table3[[#This Row],[RV binom]])</f>
        <v>0</v>
      </c>
      <c r="K7449" s="1">
        <f>Table3[[#This Row],[Risk 1 Simulated occurences]]*_xlfn.LOGNORM.INV(Table3[[#This Row],[RV lognorm]],(LN(ImpLow1)+LN(ImpUp1))/2,(LN(ImpUp1)-LN(ImpLow1))/3.29)</f>
        <v>0</v>
      </c>
      <c r="L7449">
        <f>_xlfn.BINOM.INV(BinomTrials,_xlfn.GAMMA.INV(Table3[[#This Row],[RV gamma]],GammaShape2,GammaRate2)/BinomTrials,Table3[[#This Row],[RV binom]])</f>
        <v>0</v>
      </c>
      <c r="M7449" s="1">
        <f>Table3[[#This Row],[Risk 2 simulated occurences]]*_xlfn.LOGNORM.INV(Table3[[#This Row],[RV lognorm]],(LN(ImpLow2)+LN(ImpUp2))/2,(LN(ImpUp2)-LN(ImpLow2))/3.29)</f>
        <v>0</v>
      </c>
    </row>
    <row r="7450" spans="7:13">
      <c r="G7450">
        <v>0.65642236902211903</v>
      </c>
      <c r="H7450">
        <v>2.6267291990233256E-3</v>
      </c>
      <c r="I7450">
        <v>0.34883108937592761</v>
      </c>
      <c r="J7450">
        <f>_xlfn.BINOM.INV(BinomTrials,_xlfn.GAMMA.INV(Table3[[#This Row],[RV gamma]],GammaShape1,GammaRate1)/BinomTrials,Table3[[#This Row],[RV binom]])</f>
        <v>0</v>
      </c>
      <c r="K7450" s="1">
        <f>Table3[[#This Row],[Risk 1 Simulated occurences]]*_xlfn.LOGNORM.INV(Table3[[#This Row],[RV lognorm]],(LN(ImpLow1)+LN(ImpUp1))/2,(LN(ImpUp1)-LN(ImpLow1))/3.29)</f>
        <v>0</v>
      </c>
      <c r="L7450">
        <f>_xlfn.BINOM.INV(BinomTrials,_xlfn.GAMMA.INV(Table3[[#This Row],[RV gamma]],GammaShape2,GammaRate2)/BinomTrials,Table3[[#This Row],[RV binom]])</f>
        <v>0</v>
      </c>
      <c r="M7450" s="1">
        <f>Table3[[#This Row],[Risk 2 simulated occurences]]*_xlfn.LOGNORM.INV(Table3[[#This Row],[RV lognorm]],(LN(ImpLow2)+LN(ImpUp2))/2,(LN(ImpUp2)-LN(ImpLow2))/3.29)</f>
        <v>0</v>
      </c>
    </row>
    <row r="7451" spans="7:13">
      <c r="G7451">
        <v>0.4907561547545512</v>
      </c>
      <c r="H7451">
        <v>0.14743764798503259</v>
      </c>
      <c r="I7451">
        <v>0.80411914121551398</v>
      </c>
      <c r="J7451">
        <f>_xlfn.BINOM.INV(BinomTrials,_xlfn.GAMMA.INV(Table3[[#This Row],[RV gamma]],GammaShape1,GammaRate1)/BinomTrials,Table3[[#This Row],[RV binom]])</f>
        <v>0</v>
      </c>
      <c r="K7451" s="1">
        <f>Table3[[#This Row],[Risk 1 Simulated occurences]]*_xlfn.LOGNORM.INV(Table3[[#This Row],[RV lognorm]],(LN(ImpLow1)+LN(ImpUp1))/2,(LN(ImpUp1)-LN(ImpLow1))/3.29)</f>
        <v>0</v>
      </c>
      <c r="L7451">
        <f>_xlfn.BINOM.INV(BinomTrials,_xlfn.GAMMA.INV(Table3[[#This Row],[RV gamma]],GammaShape2,GammaRate2)/BinomTrials,Table3[[#This Row],[RV binom]])</f>
        <v>0</v>
      </c>
      <c r="M7451" s="1">
        <f>Table3[[#This Row],[Risk 2 simulated occurences]]*_xlfn.LOGNORM.INV(Table3[[#This Row],[RV lognorm]],(LN(ImpLow2)+LN(ImpUp2))/2,(LN(ImpUp2)-LN(ImpLow2))/3.29)</f>
        <v>0</v>
      </c>
    </row>
    <row r="7452" spans="7:13">
      <c r="G7452">
        <v>0.13869295974201196</v>
      </c>
      <c r="H7452">
        <v>0.98454968444283575</v>
      </c>
      <c r="I7452">
        <v>0.83040640914365949</v>
      </c>
      <c r="J7452">
        <f>_xlfn.BINOM.INV(BinomTrials,_xlfn.GAMMA.INV(Table3[[#This Row],[RV gamma]],GammaShape1,GammaRate1)/BinomTrials,Table3[[#This Row],[RV binom]])</f>
        <v>2</v>
      </c>
      <c r="K7452" s="1">
        <f>Table3[[#This Row],[Risk 1 Simulated occurences]]*_xlfn.LOGNORM.INV(Table3[[#This Row],[RV lognorm]],(LN(ImpLow1)+LN(ImpUp1))/2,(LN(ImpUp1)-LN(ImpLow1))/3.29)</f>
        <v>123463.43511900098</v>
      </c>
      <c r="L7452">
        <f>_xlfn.BINOM.INV(BinomTrials,_xlfn.GAMMA.INV(Table3[[#This Row],[RV gamma]],GammaShape2,GammaRate2)/BinomTrials,Table3[[#This Row],[RV binom]])</f>
        <v>1</v>
      </c>
      <c r="M7452" s="1">
        <f>Table3[[#This Row],[Risk 2 simulated occurences]]*_xlfn.LOGNORM.INV(Table3[[#This Row],[RV lognorm]],(LN(ImpLow2)+LN(ImpUp2))/2,(LN(ImpUp2)-LN(ImpLow2))/3.29)</f>
        <v>6173171.7559500514</v>
      </c>
    </row>
    <row r="7453" spans="7:13">
      <c r="G7453">
        <v>1.2574383994831883E-2</v>
      </c>
      <c r="H7453">
        <v>0.32654643073982859</v>
      </c>
      <c r="I7453">
        <v>0.64051847748482527</v>
      </c>
      <c r="J7453">
        <f>_xlfn.BINOM.INV(BinomTrials,_xlfn.GAMMA.INV(Table3[[#This Row],[RV gamma]],GammaShape1,GammaRate1)/BinomTrials,Table3[[#This Row],[RV binom]])</f>
        <v>0</v>
      </c>
      <c r="K7453" s="1">
        <f>Table3[[#This Row],[Risk 1 Simulated occurences]]*_xlfn.LOGNORM.INV(Table3[[#This Row],[RV lognorm]],(LN(ImpLow1)+LN(ImpUp1))/2,(LN(ImpUp1)-LN(ImpLow1))/3.29)</f>
        <v>0</v>
      </c>
      <c r="L7453">
        <f>_xlfn.BINOM.INV(BinomTrials,_xlfn.GAMMA.INV(Table3[[#This Row],[RV gamma]],GammaShape2,GammaRate2)/BinomTrials,Table3[[#This Row],[RV binom]])</f>
        <v>0</v>
      </c>
      <c r="M7453" s="1">
        <f>Table3[[#This Row],[Risk 2 simulated occurences]]*_xlfn.LOGNORM.INV(Table3[[#This Row],[RV lognorm]],(LN(ImpLow2)+LN(ImpUp2))/2,(LN(ImpUp2)-LN(ImpLow2))/3.29)</f>
        <v>0</v>
      </c>
    </row>
    <row r="7454" spans="7:13">
      <c r="G7454">
        <v>0.33767180113944772</v>
      </c>
      <c r="H7454">
        <v>0.26586144429904474</v>
      </c>
      <c r="I7454">
        <v>0.19405108745864177</v>
      </c>
      <c r="J7454">
        <f>_xlfn.BINOM.INV(BinomTrials,_xlfn.GAMMA.INV(Table3[[#This Row],[RV gamma]],GammaShape1,GammaRate1)/BinomTrials,Table3[[#This Row],[RV binom]])</f>
        <v>0</v>
      </c>
      <c r="K7454" s="1">
        <f>Table3[[#This Row],[Risk 1 Simulated occurences]]*_xlfn.LOGNORM.INV(Table3[[#This Row],[RV lognorm]],(LN(ImpLow1)+LN(ImpUp1))/2,(LN(ImpUp1)-LN(ImpLow1))/3.29)</f>
        <v>0</v>
      </c>
      <c r="L7454">
        <f>_xlfn.BINOM.INV(BinomTrials,_xlfn.GAMMA.INV(Table3[[#This Row],[RV gamma]],GammaShape2,GammaRate2)/BinomTrials,Table3[[#This Row],[RV binom]])</f>
        <v>0</v>
      </c>
      <c r="M7454" s="1">
        <f>Table3[[#This Row],[Risk 2 simulated occurences]]*_xlfn.LOGNORM.INV(Table3[[#This Row],[RV lognorm]],(LN(ImpLow2)+LN(ImpUp2))/2,(LN(ImpUp2)-LN(ImpLow2))/3.29)</f>
        <v>0</v>
      </c>
    </row>
    <row r="7455" spans="7:13">
      <c r="G7455">
        <v>0.24996175069825805</v>
      </c>
      <c r="H7455">
        <v>0.33329433404528275</v>
      </c>
      <c r="I7455">
        <v>0.41662691739230739</v>
      </c>
      <c r="J7455">
        <f>_xlfn.BINOM.INV(BinomTrials,_xlfn.GAMMA.INV(Table3[[#This Row],[RV gamma]],GammaShape1,GammaRate1)/BinomTrials,Table3[[#This Row],[RV binom]])</f>
        <v>0</v>
      </c>
      <c r="K7455" s="1">
        <f>Table3[[#This Row],[Risk 1 Simulated occurences]]*_xlfn.LOGNORM.INV(Table3[[#This Row],[RV lognorm]],(LN(ImpLow1)+LN(ImpUp1))/2,(LN(ImpUp1)-LN(ImpLow1))/3.29)</f>
        <v>0</v>
      </c>
      <c r="L7455">
        <f>_xlfn.BINOM.INV(BinomTrials,_xlfn.GAMMA.INV(Table3[[#This Row],[RV gamma]],GammaShape2,GammaRate2)/BinomTrials,Table3[[#This Row],[RV binom]])</f>
        <v>0</v>
      </c>
      <c r="M7455" s="1">
        <f>Table3[[#This Row],[Risk 2 simulated occurences]]*_xlfn.LOGNORM.INV(Table3[[#This Row],[RV lognorm]],(LN(ImpLow2)+LN(ImpUp2))/2,(LN(ImpUp2)-LN(ImpLow2))/3.29)</f>
        <v>0</v>
      </c>
    </row>
    <row r="7456" spans="7:13">
      <c r="G7456">
        <v>0.10714398562309518</v>
      </c>
      <c r="H7456">
        <v>0.67787229906668522</v>
      </c>
      <c r="I7456">
        <v>0.24860061251027538</v>
      </c>
      <c r="J7456">
        <f>_xlfn.BINOM.INV(BinomTrials,_xlfn.GAMMA.INV(Table3[[#This Row],[RV gamma]],GammaShape1,GammaRate1)/BinomTrials,Table3[[#This Row],[RV binom]])</f>
        <v>0</v>
      </c>
      <c r="K7456" s="1">
        <f>Table3[[#This Row],[Risk 1 Simulated occurences]]*_xlfn.LOGNORM.INV(Table3[[#This Row],[RV lognorm]],(LN(ImpLow1)+LN(ImpUp1))/2,(LN(ImpUp1)-LN(ImpLow1))/3.29)</f>
        <v>0</v>
      </c>
      <c r="L7456">
        <f>_xlfn.BINOM.INV(BinomTrials,_xlfn.GAMMA.INV(Table3[[#This Row],[RV gamma]],GammaShape2,GammaRate2)/BinomTrials,Table3[[#This Row],[RV binom]])</f>
        <v>0</v>
      </c>
      <c r="M7456" s="1">
        <f>Table3[[#This Row],[Risk 2 simulated occurences]]*_xlfn.LOGNORM.INV(Table3[[#This Row],[RV lognorm]],(LN(ImpLow2)+LN(ImpUp2))/2,(LN(ImpUp2)-LN(ImpLow2))/3.29)</f>
        <v>0</v>
      </c>
    </row>
    <row r="7457" spans="7:13">
      <c r="G7457">
        <v>0.76896636736065449</v>
      </c>
      <c r="H7457">
        <v>0.99973041377949079</v>
      </c>
      <c r="I7457">
        <v>0.23049446019832717</v>
      </c>
      <c r="J7457">
        <f>_xlfn.BINOM.INV(BinomTrials,_xlfn.GAMMA.INV(Table3[[#This Row],[RV gamma]],GammaShape1,GammaRate1)/BinomTrials,Table3[[#This Row],[RV binom]])</f>
        <v>5</v>
      </c>
      <c r="K7457" s="1">
        <f>Table3[[#This Row],[Risk 1 Simulated occurences]]*_xlfn.LOGNORM.INV(Table3[[#This Row],[RV lognorm]],(LN(ImpLow1)+LN(ImpUp1))/2,(LN(ImpUp1)-LN(ImpLow1))/3.29)</f>
        <v>94382.429149005533</v>
      </c>
      <c r="L7457">
        <f>_xlfn.BINOM.INV(BinomTrials,_xlfn.GAMMA.INV(Table3[[#This Row],[RV gamma]],GammaShape2,GammaRate2)/BinomTrials,Table3[[#This Row],[RV binom]])</f>
        <v>3</v>
      </c>
      <c r="M7457" s="1">
        <f>Table3[[#This Row],[Risk 2 simulated occurences]]*_xlfn.LOGNORM.INV(Table3[[#This Row],[RV lognorm]],(LN(ImpLow2)+LN(ImpUp2))/2,(LN(ImpUp2)-LN(ImpLow2))/3.29)</f>
        <v>5662945.7489403347</v>
      </c>
    </row>
    <row r="7458" spans="7:13">
      <c r="G7458">
        <v>1.7736230519477387E-2</v>
      </c>
      <c r="H7458">
        <v>0.46906439190221222</v>
      </c>
      <c r="I7458">
        <v>0.92039255328494707</v>
      </c>
      <c r="J7458">
        <f>_xlfn.BINOM.INV(BinomTrials,_xlfn.GAMMA.INV(Table3[[#This Row],[RV gamma]],GammaShape1,GammaRate1)/BinomTrials,Table3[[#This Row],[RV binom]])</f>
        <v>0</v>
      </c>
      <c r="K7458" s="1">
        <f>Table3[[#This Row],[Risk 1 Simulated occurences]]*_xlfn.LOGNORM.INV(Table3[[#This Row],[RV lognorm]],(LN(ImpLow1)+LN(ImpUp1))/2,(LN(ImpUp1)-LN(ImpLow1))/3.29)</f>
        <v>0</v>
      </c>
      <c r="L7458">
        <f>_xlfn.BINOM.INV(BinomTrials,_xlfn.GAMMA.INV(Table3[[#This Row],[RV gamma]],GammaShape2,GammaRate2)/BinomTrials,Table3[[#This Row],[RV binom]])</f>
        <v>0</v>
      </c>
      <c r="M7458" s="1">
        <f>Table3[[#This Row],[Risk 2 simulated occurences]]*_xlfn.LOGNORM.INV(Table3[[#This Row],[RV lognorm]],(LN(ImpLow2)+LN(ImpUp2))/2,(LN(ImpUp2)-LN(ImpLow2))/3.29)</f>
        <v>0</v>
      </c>
    </row>
    <row r="7459" spans="7:13">
      <c r="G7459">
        <v>9.2826340856415376E-2</v>
      </c>
      <c r="H7459">
        <v>0.56523470048105096</v>
      </c>
      <c r="I7459">
        <v>3.764306010568657E-2</v>
      </c>
      <c r="J7459">
        <f>_xlfn.BINOM.INV(BinomTrials,_xlfn.GAMMA.INV(Table3[[#This Row],[RV gamma]],GammaShape1,GammaRate1)/BinomTrials,Table3[[#This Row],[RV binom]])</f>
        <v>0</v>
      </c>
      <c r="K7459" s="1">
        <f>Table3[[#This Row],[Risk 1 Simulated occurences]]*_xlfn.LOGNORM.INV(Table3[[#This Row],[RV lognorm]],(LN(ImpLow1)+LN(ImpUp1))/2,(LN(ImpUp1)-LN(ImpLow1))/3.29)</f>
        <v>0</v>
      </c>
      <c r="L7459">
        <f>_xlfn.BINOM.INV(BinomTrials,_xlfn.GAMMA.INV(Table3[[#This Row],[RV gamma]],GammaShape2,GammaRate2)/BinomTrials,Table3[[#This Row],[RV binom]])</f>
        <v>0</v>
      </c>
      <c r="M7459" s="1">
        <f>Table3[[#This Row],[Risk 2 simulated occurences]]*_xlfn.LOGNORM.INV(Table3[[#This Row],[RV lognorm]],(LN(ImpLow2)+LN(ImpUp2))/2,(LN(ImpUp2)-LN(ImpLow2))/3.29)</f>
        <v>0</v>
      </c>
    </row>
    <row r="7460" spans="7:13">
      <c r="G7460">
        <v>0.13231077377326356</v>
      </c>
      <c r="H7460">
        <v>0.89961098502371972</v>
      </c>
      <c r="I7460">
        <v>0.66691119627417583</v>
      </c>
      <c r="J7460">
        <f>_xlfn.BINOM.INV(BinomTrials,_xlfn.GAMMA.INV(Table3[[#This Row],[RV gamma]],GammaShape1,GammaRate1)/BinomTrials,Table3[[#This Row],[RV binom]])</f>
        <v>1</v>
      </c>
      <c r="K7460" s="1">
        <f>Table3[[#This Row],[Risk 1 Simulated occurences]]*_xlfn.LOGNORM.INV(Table3[[#This Row],[RV lognorm]],(LN(ImpLow1)+LN(ImpUp1))/2,(LN(ImpUp1)-LN(ImpLow1))/3.29)</f>
        <v>42768.556850849614</v>
      </c>
      <c r="L7460">
        <f>_xlfn.BINOM.INV(BinomTrials,_xlfn.GAMMA.INV(Table3[[#This Row],[RV gamma]],GammaShape2,GammaRate2)/BinomTrials,Table3[[#This Row],[RV binom]])</f>
        <v>1</v>
      </c>
      <c r="M7460" s="1">
        <f>Table3[[#This Row],[Risk 2 simulated occurences]]*_xlfn.LOGNORM.INV(Table3[[#This Row],[RV lognorm]],(LN(ImpLow2)+LN(ImpUp2))/2,(LN(ImpUp2)-LN(ImpLow2))/3.29)</f>
        <v>4276855.6850849707</v>
      </c>
    </row>
    <row r="7461" spans="7:13">
      <c r="G7461">
        <v>0.74717480724080221</v>
      </c>
      <c r="H7461">
        <v>0.76182529365728857</v>
      </c>
      <c r="I7461">
        <v>0.77647578007377482</v>
      </c>
      <c r="J7461">
        <f>_xlfn.BINOM.INV(BinomTrials,_xlfn.GAMMA.INV(Table3[[#This Row],[RV gamma]],GammaShape1,GammaRate1)/BinomTrials,Table3[[#This Row],[RV binom]])</f>
        <v>1</v>
      </c>
      <c r="K7461" s="1">
        <f>Table3[[#This Row],[Risk 1 Simulated occurences]]*_xlfn.LOGNORM.INV(Table3[[#This Row],[RV lognorm]],(LN(ImpLow1)+LN(ImpUp1))/2,(LN(ImpUp1)-LN(ImpLow1))/3.29)</f>
        <v>53840.350360941724</v>
      </c>
      <c r="L7461">
        <f>_xlfn.BINOM.INV(BinomTrials,_xlfn.GAMMA.INV(Table3[[#This Row],[RV gamma]],GammaShape2,GammaRate2)/BinomTrials,Table3[[#This Row],[RV binom]])</f>
        <v>0</v>
      </c>
      <c r="M7461" s="1">
        <f>Table3[[#This Row],[Risk 2 simulated occurences]]*_xlfn.LOGNORM.INV(Table3[[#This Row],[RV lognorm]],(LN(ImpLow2)+LN(ImpUp2))/2,(LN(ImpUp2)-LN(ImpLow2))/3.29)</f>
        <v>0</v>
      </c>
    </row>
    <row r="7462" spans="7:13">
      <c r="G7462">
        <v>0.76698529616323541</v>
      </c>
      <c r="H7462">
        <v>0.99771049804878909</v>
      </c>
      <c r="I7462">
        <v>0.22843569993434273</v>
      </c>
      <c r="J7462">
        <f>_xlfn.BINOM.INV(BinomTrials,_xlfn.GAMMA.INV(Table3[[#This Row],[RV gamma]],GammaShape1,GammaRate1)/BinomTrials,Table3[[#This Row],[RV binom]])</f>
        <v>4</v>
      </c>
      <c r="K7462" s="1">
        <f>Table3[[#This Row],[Risk 1 Simulated occurences]]*_xlfn.LOGNORM.INV(Table3[[#This Row],[RV lognorm]],(LN(ImpLow1)+LN(ImpUp1))/2,(LN(ImpUp1)-LN(ImpLow1))/3.29)</f>
        <v>75148.034107802479</v>
      </c>
      <c r="L7462">
        <f>_xlfn.BINOM.INV(BinomTrials,_xlfn.GAMMA.INV(Table3[[#This Row],[RV gamma]],GammaShape2,GammaRate2)/BinomTrials,Table3[[#This Row],[RV binom]])</f>
        <v>2</v>
      </c>
      <c r="M7462" s="1">
        <f>Table3[[#This Row],[Risk 2 simulated occurences]]*_xlfn.LOGNORM.INV(Table3[[#This Row],[RV lognorm]],(LN(ImpLow2)+LN(ImpUp2))/2,(LN(ImpUp2)-LN(ImpLow2))/3.29)</f>
        <v>3757401.7053901255</v>
      </c>
    </row>
    <row r="7463" spans="7:13">
      <c r="G7463">
        <v>0.72187261549843129</v>
      </c>
      <c r="H7463">
        <v>0.52034070599840054</v>
      </c>
      <c r="I7463">
        <v>0.3188087964983698</v>
      </c>
      <c r="J7463">
        <f>_xlfn.BINOM.INV(BinomTrials,_xlfn.GAMMA.INV(Table3[[#This Row],[RV gamma]],GammaShape1,GammaRate1)/BinomTrials,Table3[[#This Row],[RV binom]])</f>
        <v>0</v>
      </c>
      <c r="K7463" s="1">
        <f>Table3[[#This Row],[Risk 1 Simulated occurences]]*_xlfn.LOGNORM.INV(Table3[[#This Row],[RV lognorm]],(LN(ImpLow1)+LN(ImpUp1))/2,(LN(ImpUp1)-LN(ImpLow1))/3.29)</f>
        <v>0</v>
      </c>
      <c r="L7463">
        <f>_xlfn.BINOM.INV(BinomTrials,_xlfn.GAMMA.INV(Table3[[#This Row],[RV gamma]],GammaShape2,GammaRate2)/BinomTrials,Table3[[#This Row],[RV binom]])</f>
        <v>0</v>
      </c>
      <c r="M7463" s="1">
        <f>Table3[[#This Row],[Risk 2 simulated occurences]]*_xlfn.LOGNORM.INV(Table3[[#This Row],[RV lognorm]],(LN(ImpLow2)+LN(ImpUp2))/2,(LN(ImpUp2)-LN(ImpLow2))/3.29)</f>
        <v>0</v>
      </c>
    </row>
    <row r="7464" spans="7:13">
      <c r="G7464">
        <v>0.51304868213508681</v>
      </c>
      <c r="H7464">
        <v>0.36624571511812776</v>
      </c>
      <c r="I7464">
        <v>0.21944274810116865</v>
      </c>
      <c r="J7464">
        <f>_xlfn.BINOM.INV(BinomTrials,_xlfn.GAMMA.INV(Table3[[#This Row],[RV gamma]],GammaShape1,GammaRate1)/BinomTrials,Table3[[#This Row],[RV binom]])</f>
        <v>0</v>
      </c>
      <c r="K7464" s="1">
        <f>Table3[[#This Row],[Risk 1 Simulated occurences]]*_xlfn.LOGNORM.INV(Table3[[#This Row],[RV lognorm]],(LN(ImpLow1)+LN(ImpUp1))/2,(LN(ImpUp1)-LN(ImpLow1))/3.29)</f>
        <v>0</v>
      </c>
      <c r="L7464">
        <f>_xlfn.BINOM.INV(BinomTrials,_xlfn.GAMMA.INV(Table3[[#This Row],[RV gamma]],GammaShape2,GammaRate2)/BinomTrials,Table3[[#This Row],[RV binom]])</f>
        <v>0</v>
      </c>
      <c r="M7464" s="1">
        <f>Table3[[#This Row],[Risk 2 simulated occurences]]*_xlfn.LOGNORM.INV(Table3[[#This Row],[RV lognorm]],(LN(ImpLow2)+LN(ImpUp2))/2,(LN(ImpUp2)-LN(ImpLow2))/3.29)</f>
        <v>0</v>
      </c>
    </row>
    <row r="7465" spans="7:13">
      <c r="G7465">
        <v>0.8092006444042551</v>
      </c>
      <c r="H7465">
        <v>0.49173399037296606</v>
      </c>
      <c r="I7465">
        <v>0.17426733634167693</v>
      </c>
      <c r="J7465">
        <f>_xlfn.BINOM.INV(BinomTrials,_xlfn.GAMMA.INV(Table3[[#This Row],[RV gamma]],GammaShape1,GammaRate1)/BinomTrials,Table3[[#This Row],[RV binom]])</f>
        <v>0</v>
      </c>
      <c r="K7465" s="1">
        <f>Table3[[#This Row],[Risk 1 Simulated occurences]]*_xlfn.LOGNORM.INV(Table3[[#This Row],[RV lognorm]],(LN(ImpLow1)+LN(ImpUp1))/2,(LN(ImpUp1)-LN(ImpLow1))/3.29)</f>
        <v>0</v>
      </c>
      <c r="L7465">
        <f>_xlfn.BINOM.INV(BinomTrials,_xlfn.GAMMA.INV(Table3[[#This Row],[RV gamma]],GammaShape2,GammaRate2)/BinomTrials,Table3[[#This Row],[RV binom]])</f>
        <v>0</v>
      </c>
      <c r="M7465" s="1">
        <f>Table3[[#This Row],[Risk 2 simulated occurences]]*_xlfn.LOGNORM.INV(Table3[[#This Row],[RV lognorm]],(LN(ImpLow2)+LN(ImpUp2))/2,(LN(ImpUp2)-LN(ImpLow2))/3.29)</f>
        <v>0</v>
      </c>
    </row>
    <row r="7466" spans="7:13">
      <c r="G7466">
        <v>0.23523050231636991</v>
      </c>
      <c r="H7466">
        <v>0.57317619844022027</v>
      </c>
      <c r="I7466">
        <v>0.91112189456407067</v>
      </c>
      <c r="J7466">
        <f>_xlfn.BINOM.INV(BinomTrials,_xlfn.GAMMA.INV(Table3[[#This Row],[RV gamma]],GammaShape1,GammaRate1)/BinomTrials,Table3[[#This Row],[RV binom]])</f>
        <v>0</v>
      </c>
      <c r="K7466" s="1">
        <f>Table3[[#This Row],[Risk 1 Simulated occurences]]*_xlfn.LOGNORM.INV(Table3[[#This Row],[RV lognorm]],(LN(ImpLow1)+LN(ImpUp1))/2,(LN(ImpUp1)-LN(ImpLow1))/3.29)</f>
        <v>0</v>
      </c>
      <c r="L7466">
        <f>_xlfn.BINOM.INV(BinomTrials,_xlfn.GAMMA.INV(Table3[[#This Row],[RV gamma]],GammaShape2,GammaRate2)/BinomTrials,Table3[[#This Row],[RV binom]])</f>
        <v>0</v>
      </c>
      <c r="M7466" s="1">
        <f>Table3[[#This Row],[Risk 2 simulated occurences]]*_xlfn.LOGNORM.INV(Table3[[#This Row],[RV lognorm]],(LN(ImpLow2)+LN(ImpUp2))/2,(LN(ImpUp2)-LN(ImpLow2))/3.29)</f>
        <v>0</v>
      </c>
    </row>
    <row r="7467" spans="7:13">
      <c r="G7467">
        <v>0.51905243122906075</v>
      </c>
      <c r="H7467">
        <v>0.37236718478257169</v>
      </c>
      <c r="I7467">
        <v>0.22568193833608272</v>
      </c>
      <c r="J7467">
        <f>_xlfn.BINOM.INV(BinomTrials,_xlfn.GAMMA.INV(Table3[[#This Row],[RV gamma]],GammaShape1,GammaRate1)/BinomTrials,Table3[[#This Row],[RV binom]])</f>
        <v>0</v>
      </c>
      <c r="K7467" s="1">
        <f>Table3[[#This Row],[Risk 1 Simulated occurences]]*_xlfn.LOGNORM.INV(Table3[[#This Row],[RV lognorm]],(LN(ImpLow1)+LN(ImpUp1))/2,(LN(ImpUp1)-LN(ImpLow1))/3.29)</f>
        <v>0</v>
      </c>
      <c r="L7467">
        <f>_xlfn.BINOM.INV(BinomTrials,_xlfn.GAMMA.INV(Table3[[#This Row],[RV gamma]],GammaShape2,GammaRate2)/BinomTrials,Table3[[#This Row],[RV binom]])</f>
        <v>0</v>
      </c>
      <c r="M7467" s="1">
        <f>Table3[[#This Row],[Risk 2 simulated occurences]]*_xlfn.LOGNORM.INV(Table3[[#This Row],[RV lognorm]],(LN(ImpLow2)+LN(ImpUp2))/2,(LN(ImpUp2)-LN(ImpLow2))/3.29)</f>
        <v>0</v>
      </c>
    </row>
    <row r="7468" spans="7:13">
      <c r="G7468">
        <v>0.71421166682346338</v>
      </c>
      <c r="H7468">
        <v>0.37527464068274696</v>
      </c>
      <c r="I7468">
        <v>3.633761454203055E-2</v>
      </c>
      <c r="J7468">
        <f>_xlfn.BINOM.INV(BinomTrials,_xlfn.GAMMA.INV(Table3[[#This Row],[RV gamma]],GammaShape1,GammaRate1)/BinomTrials,Table3[[#This Row],[RV binom]])</f>
        <v>0</v>
      </c>
      <c r="K7468" s="1">
        <f>Table3[[#This Row],[Risk 1 Simulated occurences]]*_xlfn.LOGNORM.INV(Table3[[#This Row],[RV lognorm]],(LN(ImpLow1)+LN(ImpUp1))/2,(LN(ImpUp1)-LN(ImpLow1))/3.29)</f>
        <v>0</v>
      </c>
      <c r="L7468">
        <f>_xlfn.BINOM.INV(BinomTrials,_xlfn.GAMMA.INV(Table3[[#This Row],[RV gamma]],GammaShape2,GammaRate2)/BinomTrials,Table3[[#This Row],[RV binom]])</f>
        <v>0</v>
      </c>
      <c r="M7468" s="1">
        <f>Table3[[#This Row],[Risk 2 simulated occurences]]*_xlfn.LOGNORM.INV(Table3[[#This Row],[RV lognorm]],(LN(ImpLow2)+LN(ImpUp2))/2,(LN(ImpUp2)-LN(ImpLow2))/3.29)</f>
        <v>0</v>
      </c>
    </row>
    <row r="7469" spans="7:13">
      <c r="G7469">
        <v>0.75548430194867977</v>
      </c>
      <c r="H7469">
        <v>0.24088595492806564</v>
      </c>
      <c r="I7469">
        <v>0.7262876079074515</v>
      </c>
      <c r="J7469">
        <f>_xlfn.BINOM.INV(BinomTrials,_xlfn.GAMMA.INV(Table3[[#This Row],[RV gamma]],GammaShape1,GammaRate1)/BinomTrials,Table3[[#This Row],[RV binom]])</f>
        <v>0</v>
      </c>
      <c r="K7469" s="1">
        <f>Table3[[#This Row],[Risk 1 Simulated occurences]]*_xlfn.LOGNORM.INV(Table3[[#This Row],[RV lognorm]],(LN(ImpLow1)+LN(ImpUp1))/2,(LN(ImpUp1)-LN(ImpLow1))/3.29)</f>
        <v>0</v>
      </c>
      <c r="L7469">
        <f>_xlfn.BINOM.INV(BinomTrials,_xlfn.GAMMA.INV(Table3[[#This Row],[RV gamma]],GammaShape2,GammaRate2)/BinomTrials,Table3[[#This Row],[RV binom]])</f>
        <v>0</v>
      </c>
      <c r="M7469" s="1">
        <f>Table3[[#This Row],[Risk 2 simulated occurences]]*_xlfn.LOGNORM.INV(Table3[[#This Row],[RV lognorm]],(LN(ImpLow2)+LN(ImpUp2))/2,(LN(ImpUp2)-LN(ImpLow2))/3.29)</f>
        <v>0</v>
      </c>
    </row>
    <row r="7470" spans="7:13">
      <c r="G7470">
        <v>0.42466285146058669</v>
      </c>
      <c r="H7470">
        <v>0.57024447599902961</v>
      </c>
      <c r="I7470">
        <v>0.71582610053747242</v>
      </c>
      <c r="J7470">
        <f>_xlfn.BINOM.INV(BinomTrials,_xlfn.GAMMA.INV(Table3[[#This Row],[RV gamma]],GammaShape1,GammaRate1)/BinomTrials,Table3[[#This Row],[RV binom]])</f>
        <v>0</v>
      </c>
      <c r="K7470" s="1">
        <f>Table3[[#This Row],[Risk 1 Simulated occurences]]*_xlfn.LOGNORM.INV(Table3[[#This Row],[RV lognorm]],(LN(ImpLow1)+LN(ImpUp1))/2,(LN(ImpUp1)-LN(ImpLow1))/3.29)</f>
        <v>0</v>
      </c>
      <c r="L7470">
        <f>_xlfn.BINOM.INV(BinomTrials,_xlfn.GAMMA.INV(Table3[[#This Row],[RV gamma]],GammaShape2,GammaRate2)/BinomTrials,Table3[[#This Row],[RV binom]])</f>
        <v>0</v>
      </c>
      <c r="M7470" s="1">
        <f>Table3[[#This Row],[Risk 2 simulated occurences]]*_xlfn.LOGNORM.INV(Table3[[#This Row],[RV lognorm]],(LN(ImpLow2)+LN(ImpUp2))/2,(LN(ImpUp2)-LN(ImpLow2))/3.29)</f>
        <v>0</v>
      </c>
    </row>
    <row r="7471" spans="7:13">
      <c r="G7471">
        <v>0.30854449808064127</v>
      </c>
      <c r="H7471">
        <v>9.8908115690065607E-2</v>
      </c>
      <c r="I7471">
        <v>0.88927173329948994</v>
      </c>
      <c r="J7471">
        <f>_xlfn.BINOM.INV(BinomTrials,_xlfn.GAMMA.INV(Table3[[#This Row],[RV gamma]],GammaShape1,GammaRate1)/BinomTrials,Table3[[#This Row],[RV binom]])</f>
        <v>0</v>
      </c>
      <c r="K7471" s="1">
        <f>Table3[[#This Row],[Risk 1 Simulated occurences]]*_xlfn.LOGNORM.INV(Table3[[#This Row],[RV lognorm]],(LN(ImpLow1)+LN(ImpUp1))/2,(LN(ImpUp1)-LN(ImpLow1))/3.29)</f>
        <v>0</v>
      </c>
      <c r="L7471">
        <f>_xlfn.BINOM.INV(BinomTrials,_xlfn.GAMMA.INV(Table3[[#This Row],[RV gamma]],GammaShape2,GammaRate2)/BinomTrials,Table3[[#This Row],[RV binom]])</f>
        <v>0</v>
      </c>
      <c r="M7471" s="1">
        <f>Table3[[#This Row],[Risk 2 simulated occurences]]*_xlfn.LOGNORM.INV(Table3[[#This Row],[RV lognorm]],(LN(ImpLow2)+LN(ImpUp2))/2,(LN(ImpUp2)-LN(ImpLow2))/3.29)</f>
        <v>0</v>
      </c>
    </row>
    <row r="7472" spans="7:13">
      <c r="G7472">
        <v>0.70737924133771068</v>
      </c>
      <c r="H7472">
        <v>0.34870040293256771</v>
      </c>
      <c r="I7472">
        <v>0.99002156452742474</v>
      </c>
      <c r="J7472">
        <f>_xlfn.BINOM.INV(BinomTrials,_xlfn.GAMMA.INV(Table3[[#This Row],[RV gamma]],GammaShape1,GammaRate1)/BinomTrials,Table3[[#This Row],[RV binom]])</f>
        <v>0</v>
      </c>
      <c r="K7472" s="1">
        <f>Table3[[#This Row],[Risk 1 Simulated occurences]]*_xlfn.LOGNORM.INV(Table3[[#This Row],[RV lognorm]],(LN(ImpLow1)+LN(ImpUp1))/2,(LN(ImpUp1)-LN(ImpLow1))/3.29)</f>
        <v>0</v>
      </c>
      <c r="L7472">
        <f>_xlfn.BINOM.INV(BinomTrials,_xlfn.GAMMA.INV(Table3[[#This Row],[RV gamma]],GammaShape2,GammaRate2)/BinomTrials,Table3[[#This Row],[RV binom]])</f>
        <v>0</v>
      </c>
      <c r="M7472" s="1">
        <f>Table3[[#This Row],[Risk 2 simulated occurences]]*_xlfn.LOGNORM.INV(Table3[[#This Row],[RV lognorm]],(LN(ImpLow2)+LN(ImpUp2))/2,(LN(ImpUp2)-LN(ImpLow2))/3.29)</f>
        <v>0</v>
      </c>
    </row>
    <row r="7473" spans="7:13">
      <c r="G7473">
        <v>0.92290916290269664</v>
      </c>
      <c r="H7473">
        <v>0.60767208766549452</v>
      </c>
      <c r="I7473">
        <v>0.29243501242829256</v>
      </c>
      <c r="J7473">
        <f>_xlfn.BINOM.INV(BinomTrials,_xlfn.GAMMA.INV(Table3[[#This Row],[RV gamma]],GammaShape1,GammaRate1)/BinomTrials,Table3[[#This Row],[RV binom]])</f>
        <v>1</v>
      </c>
      <c r="K7473" s="1">
        <f>Table3[[#This Row],[Risk 1 Simulated occurences]]*_xlfn.LOGNORM.INV(Table3[[#This Row],[RV lognorm]],(LN(ImpLow1)+LN(ImpUp1))/2,(LN(ImpUp1)-LN(ImpLow1))/3.29)</f>
        <v>21575.254033119127</v>
      </c>
      <c r="L7473">
        <f>_xlfn.BINOM.INV(BinomTrials,_xlfn.GAMMA.INV(Table3[[#This Row],[RV gamma]],GammaShape2,GammaRate2)/BinomTrials,Table3[[#This Row],[RV binom]])</f>
        <v>0</v>
      </c>
      <c r="M7473" s="1">
        <f>Table3[[#This Row],[Risk 2 simulated occurences]]*_xlfn.LOGNORM.INV(Table3[[#This Row],[RV lognorm]],(LN(ImpLow2)+LN(ImpUp2))/2,(LN(ImpUp2)-LN(ImpLow2))/3.29)</f>
        <v>0</v>
      </c>
    </row>
    <row r="7474" spans="7:13">
      <c r="G7474">
        <v>0.33430090562175069</v>
      </c>
      <c r="H7474">
        <v>0.14477739396727524</v>
      </c>
      <c r="I7474">
        <v>0.95525388231279973</v>
      </c>
      <c r="J7474">
        <f>_xlfn.BINOM.INV(BinomTrials,_xlfn.GAMMA.INV(Table3[[#This Row],[RV gamma]],GammaShape1,GammaRate1)/BinomTrials,Table3[[#This Row],[RV binom]])</f>
        <v>0</v>
      </c>
      <c r="K7474" s="1">
        <f>Table3[[#This Row],[Risk 1 Simulated occurences]]*_xlfn.LOGNORM.INV(Table3[[#This Row],[RV lognorm]],(LN(ImpLow1)+LN(ImpUp1))/2,(LN(ImpUp1)-LN(ImpLow1))/3.29)</f>
        <v>0</v>
      </c>
      <c r="L7474">
        <f>_xlfn.BINOM.INV(BinomTrials,_xlfn.GAMMA.INV(Table3[[#This Row],[RV gamma]],GammaShape2,GammaRate2)/BinomTrials,Table3[[#This Row],[RV binom]])</f>
        <v>0</v>
      </c>
      <c r="M7474" s="1">
        <f>Table3[[#This Row],[Risk 2 simulated occurences]]*_xlfn.LOGNORM.INV(Table3[[#This Row],[RV lognorm]],(LN(ImpLow2)+LN(ImpUp2))/2,(LN(ImpUp2)-LN(ImpLow2))/3.29)</f>
        <v>0</v>
      </c>
    </row>
    <row r="7475" spans="7:13">
      <c r="G7475">
        <v>0.59532078476404804</v>
      </c>
      <c r="H7475">
        <v>0.27366040799471569</v>
      </c>
      <c r="I7475">
        <v>0.95200003122538335</v>
      </c>
      <c r="J7475">
        <f>_xlfn.BINOM.INV(BinomTrials,_xlfn.GAMMA.INV(Table3[[#This Row],[RV gamma]],GammaShape1,GammaRate1)/BinomTrials,Table3[[#This Row],[RV binom]])</f>
        <v>0</v>
      </c>
      <c r="K7475" s="1">
        <f>Table3[[#This Row],[Risk 1 Simulated occurences]]*_xlfn.LOGNORM.INV(Table3[[#This Row],[RV lognorm]],(LN(ImpLow1)+LN(ImpUp1))/2,(LN(ImpUp1)-LN(ImpLow1))/3.29)</f>
        <v>0</v>
      </c>
      <c r="L7475">
        <f>_xlfn.BINOM.INV(BinomTrials,_xlfn.GAMMA.INV(Table3[[#This Row],[RV gamma]],GammaShape2,GammaRate2)/BinomTrials,Table3[[#This Row],[RV binom]])</f>
        <v>0</v>
      </c>
      <c r="M7475" s="1">
        <f>Table3[[#This Row],[Risk 2 simulated occurences]]*_xlfn.LOGNORM.INV(Table3[[#This Row],[RV lognorm]],(LN(ImpLow2)+LN(ImpUp2))/2,(LN(ImpUp2)-LN(ImpLow2))/3.29)</f>
        <v>0</v>
      </c>
    </row>
    <row r="7476" spans="7:13">
      <c r="G7476">
        <v>0.55642952935603895</v>
      </c>
      <c r="H7476">
        <v>0.41047716718654947</v>
      </c>
      <c r="I7476">
        <v>0.26452480501706005</v>
      </c>
      <c r="J7476">
        <f>_xlfn.BINOM.INV(BinomTrials,_xlfn.GAMMA.INV(Table3[[#This Row],[RV gamma]],GammaShape1,GammaRate1)/BinomTrials,Table3[[#This Row],[RV binom]])</f>
        <v>0</v>
      </c>
      <c r="K7476" s="1">
        <f>Table3[[#This Row],[Risk 1 Simulated occurences]]*_xlfn.LOGNORM.INV(Table3[[#This Row],[RV lognorm]],(LN(ImpLow1)+LN(ImpUp1))/2,(LN(ImpUp1)-LN(ImpLow1))/3.29)</f>
        <v>0</v>
      </c>
      <c r="L7476">
        <f>_xlfn.BINOM.INV(BinomTrials,_xlfn.GAMMA.INV(Table3[[#This Row],[RV gamma]],GammaShape2,GammaRate2)/BinomTrials,Table3[[#This Row],[RV binom]])</f>
        <v>0</v>
      </c>
      <c r="M7476" s="1">
        <f>Table3[[#This Row],[Risk 2 simulated occurences]]*_xlfn.LOGNORM.INV(Table3[[#This Row],[RV lognorm]],(LN(ImpLow2)+LN(ImpUp2))/2,(LN(ImpUp2)-LN(ImpLow2))/3.29)</f>
        <v>0</v>
      </c>
    </row>
    <row r="7477" spans="7:13">
      <c r="G7477">
        <v>0.911099886945961</v>
      </c>
      <c r="H7477">
        <v>0.88974890433705822</v>
      </c>
      <c r="I7477">
        <v>0.86839792172815555</v>
      </c>
      <c r="J7477">
        <f>_xlfn.BINOM.INV(BinomTrials,_xlfn.GAMMA.INV(Table3[[#This Row],[RV gamma]],GammaShape1,GammaRate1)/BinomTrials,Table3[[#This Row],[RV binom]])</f>
        <v>2</v>
      </c>
      <c r="K7477" s="1">
        <f>Table3[[#This Row],[Risk 1 Simulated occurences]]*_xlfn.LOGNORM.INV(Table3[[#This Row],[RV lognorm]],(LN(ImpLow1)+LN(ImpUp1))/2,(LN(ImpUp1)-LN(ImpLow1))/3.29)</f>
        <v>138390.4015300574</v>
      </c>
      <c r="L7477">
        <f>_xlfn.BINOM.INV(BinomTrials,_xlfn.GAMMA.INV(Table3[[#This Row],[RV gamma]],GammaShape2,GammaRate2)/BinomTrials,Table3[[#This Row],[RV binom]])</f>
        <v>1</v>
      </c>
      <c r="M7477" s="1">
        <f>Table3[[#This Row],[Risk 2 simulated occurences]]*_xlfn.LOGNORM.INV(Table3[[#This Row],[RV lognorm]],(LN(ImpLow2)+LN(ImpUp2))/2,(LN(ImpUp2)-LN(ImpLow2))/3.29)</f>
        <v>6919520.0765028857</v>
      </c>
    </row>
    <row r="7478" spans="7:13">
      <c r="G7478">
        <v>0.85579990076636892</v>
      </c>
      <c r="H7478">
        <v>9.8351929382584965E-3</v>
      </c>
      <c r="I7478">
        <v>0.1638704851101481</v>
      </c>
      <c r="J7478">
        <f>_xlfn.BINOM.INV(BinomTrials,_xlfn.GAMMA.INV(Table3[[#This Row],[RV gamma]],GammaShape1,GammaRate1)/BinomTrials,Table3[[#This Row],[RV binom]])</f>
        <v>0</v>
      </c>
      <c r="K7478" s="1">
        <f>Table3[[#This Row],[Risk 1 Simulated occurences]]*_xlfn.LOGNORM.INV(Table3[[#This Row],[RV lognorm]],(LN(ImpLow1)+LN(ImpUp1))/2,(LN(ImpUp1)-LN(ImpLow1))/3.29)</f>
        <v>0</v>
      </c>
      <c r="L7478">
        <f>_xlfn.BINOM.INV(BinomTrials,_xlfn.GAMMA.INV(Table3[[#This Row],[RV gamma]],GammaShape2,GammaRate2)/BinomTrials,Table3[[#This Row],[RV binom]])</f>
        <v>0</v>
      </c>
      <c r="M7478" s="1">
        <f>Table3[[#This Row],[Risk 2 simulated occurences]]*_xlfn.LOGNORM.INV(Table3[[#This Row],[RV lognorm]],(LN(ImpLow2)+LN(ImpUp2))/2,(LN(ImpUp2)-LN(ImpLow2))/3.29)</f>
        <v>0</v>
      </c>
    </row>
    <row r="7479" spans="7:13">
      <c r="G7479">
        <v>0.42893218036225633</v>
      </c>
      <c r="H7479">
        <v>0.30008771331053585</v>
      </c>
      <c r="I7479">
        <v>0.1712432462588154</v>
      </c>
      <c r="J7479">
        <f>_xlfn.BINOM.INV(BinomTrials,_xlfn.GAMMA.INV(Table3[[#This Row],[RV gamma]],GammaShape1,GammaRate1)/BinomTrials,Table3[[#This Row],[RV binom]])</f>
        <v>0</v>
      </c>
      <c r="K7479" s="1">
        <f>Table3[[#This Row],[Risk 1 Simulated occurences]]*_xlfn.LOGNORM.INV(Table3[[#This Row],[RV lognorm]],(LN(ImpLow1)+LN(ImpUp1))/2,(LN(ImpUp1)-LN(ImpLow1))/3.29)</f>
        <v>0</v>
      </c>
      <c r="L7479">
        <f>_xlfn.BINOM.INV(BinomTrials,_xlfn.GAMMA.INV(Table3[[#This Row],[RV gamma]],GammaShape2,GammaRate2)/BinomTrials,Table3[[#This Row],[RV binom]])</f>
        <v>0</v>
      </c>
      <c r="M7479" s="1">
        <f>Table3[[#This Row],[Risk 2 simulated occurences]]*_xlfn.LOGNORM.INV(Table3[[#This Row],[RV lognorm]],(LN(ImpLow2)+LN(ImpUp2))/2,(LN(ImpUp2)-LN(ImpLow2))/3.29)</f>
        <v>0</v>
      </c>
    </row>
    <row r="7480" spans="7:13">
      <c r="G7480">
        <v>6.315534844210155E-2</v>
      </c>
      <c r="H7480">
        <v>0.57419761017626036</v>
      </c>
      <c r="I7480">
        <v>8.5239871910419249E-2</v>
      </c>
      <c r="J7480">
        <f>_xlfn.BINOM.INV(BinomTrials,_xlfn.GAMMA.INV(Table3[[#This Row],[RV gamma]],GammaShape1,GammaRate1)/BinomTrials,Table3[[#This Row],[RV binom]])</f>
        <v>0</v>
      </c>
      <c r="K7480" s="1">
        <f>Table3[[#This Row],[Risk 1 Simulated occurences]]*_xlfn.LOGNORM.INV(Table3[[#This Row],[RV lognorm]],(LN(ImpLow1)+LN(ImpUp1))/2,(LN(ImpUp1)-LN(ImpLow1))/3.29)</f>
        <v>0</v>
      </c>
      <c r="L7480">
        <f>_xlfn.BINOM.INV(BinomTrials,_xlfn.GAMMA.INV(Table3[[#This Row],[RV gamma]],GammaShape2,GammaRate2)/BinomTrials,Table3[[#This Row],[RV binom]])</f>
        <v>0</v>
      </c>
      <c r="M7480" s="1">
        <f>Table3[[#This Row],[Risk 2 simulated occurences]]*_xlfn.LOGNORM.INV(Table3[[#This Row],[RV lognorm]],(LN(ImpLow2)+LN(ImpUp2))/2,(LN(ImpUp2)-LN(ImpLow2))/3.29)</f>
        <v>0</v>
      </c>
    </row>
    <row r="7481" spans="7:13">
      <c r="G7481">
        <v>0.45194126640071219</v>
      </c>
      <c r="H7481">
        <v>0.53923423240856927</v>
      </c>
      <c r="I7481">
        <v>0.62652719841642646</v>
      </c>
      <c r="J7481">
        <f>_xlfn.BINOM.INV(BinomTrials,_xlfn.GAMMA.INV(Table3[[#This Row],[RV gamma]],GammaShape1,GammaRate1)/BinomTrials,Table3[[#This Row],[RV binom]])</f>
        <v>0</v>
      </c>
      <c r="K7481" s="1">
        <f>Table3[[#This Row],[Risk 1 Simulated occurences]]*_xlfn.LOGNORM.INV(Table3[[#This Row],[RV lognorm]],(LN(ImpLow1)+LN(ImpUp1))/2,(LN(ImpUp1)-LN(ImpLow1))/3.29)</f>
        <v>0</v>
      </c>
      <c r="L7481">
        <f>_xlfn.BINOM.INV(BinomTrials,_xlfn.GAMMA.INV(Table3[[#This Row],[RV gamma]],GammaShape2,GammaRate2)/BinomTrials,Table3[[#This Row],[RV binom]])</f>
        <v>0</v>
      </c>
      <c r="M7481" s="1">
        <f>Table3[[#This Row],[Risk 2 simulated occurences]]*_xlfn.LOGNORM.INV(Table3[[#This Row],[RV lognorm]],(LN(ImpLow2)+LN(ImpUp2))/2,(LN(ImpUp2)-LN(ImpLow2))/3.29)</f>
        <v>0</v>
      </c>
    </row>
    <row r="7482" spans="7:13">
      <c r="G7482">
        <v>0.77686439676995589</v>
      </c>
      <c r="H7482">
        <v>0.90974409082426877</v>
      </c>
      <c r="I7482">
        <v>4.2623784878581664E-2</v>
      </c>
      <c r="J7482">
        <f>_xlfn.BINOM.INV(BinomTrials,_xlfn.GAMMA.INV(Table3[[#This Row],[RV gamma]],GammaShape1,GammaRate1)/BinomTrials,Table3[[#This Row],[RV binom]])</f>
        <v>2</v>
      </c>
      <c r="K7482" s="1">
        <f>Table3[[#This Row],[Risk 1 Simulated occurences]]*_xlfn.LOGNORM.INV(Table3[[#This Row],[RV lognorm]],(LN(ImpLow1)+LN(ImpUp1))/2,(LN(ImpUp1)-LN(ImpLow1))/3.29)</f>
        <v>18963.750852947564</v>
      </c>
      <c r="L7482">
        <f>_xlfn.BINOM.INV(BinomTrials,_xlfn.GAMMA.INV(Table3[[#This Row],[RV gamma]],GammaShape2,GammaRate2)/BinomTrials,Table3[[#This Row],[RV binom]])</f>
        <v>1</v>
      </c>
      <c r="M7482" s="1">
        <f>Table3[[#This Row],[Risk 2 simulated occurences]]*_xlfn.LOGNORM.INV(Table3[[#This Row],[RV lognorm]],(LN(ImpLow2)+LN(ImpUp2))/2,(LN(ImpUp2)-LN(ImpLow2))/3.29)</f>
        <v>948187.54264737677</v>
      </c>
    </row>
    <row r="7483" spans="7:13">
      <c r="G7483">
        <v>0.75991651264946747</v>
      </c>
      <c r="H7483">
        <v>6.8934483485731515E-2</v>
      </c>
      <c r="I7483">
        <v>0.37795245432199559</v>
      </c>
      <c r="J7483">
        <f>_xlfn.BINOM.INV(BinomTrials,_xlfn.GAMMA.INV(Table3[[#This Row],[RV gamma]],GammaShape1,GammaRate1)/BinomTrials,Table3[[#This Row],[RV binom]])</f>
        <v>0</v>
      </c>
      <c r="K7483" s="1">
        <f>Table3[[#This Row],[Risk 1 Simulated occurences]]*_xlfn.LOGNORM.INV(Table3[[#This Row],[RV lognorm]],(LN(ImpLow1)+LN(ImpUp1))/2,(LN(ImpUp1)-LN(ImpLow1))/3.29)</f>
        <v>0</v>
      </c>
      <c r="L7483">
        <f>_xlfn.BINOM.INV(BinomTrials,_xlfn.GAMMA.INV(Table3[[#This Row],[RV gamma]],GammaShape2,GammaRate2)/BinomTrials,Table3[[#This Row],[RV binom]])</f>
        <v>0</v>
      </c>
      <c r="M7483" s="1">
        <f>Table3[[#This Row],[Risk 2 simulated occurences]]*_xlfn.LOGNORM.INV(Table3[[#This Row],[RV lognorm]],(LN(ImpLow2)+LN(ImpUp2))/2,(LN(ImpUp2)-LN(ImpLow2))/3.29)</f>
        <v>0</v>
      </c>
    </row>
    <row r="7484" spans="7:13">
      <c r="G7484">
        <v>0.91682809959949374</v>
      </c>
      <c r="H7484">
        <v>0.58186394468967984</v>
      </c>
      <c r="I7484">
        <v>0.24689978977986601</v>
      </c>
      <c r="J7484">
        <f>_xlfn.BINOM.INV(BinomTrials,_xlfn.GAMMA.INV(Table3[[#This Row],[RV gamma]],GammaShape1,GammaRate1)/BinomTrials,Table3[[#This Row],[RV binom]])</f>
        <v>1</v>
      </c>
      <c r="K7484" s="1">
        <f>Table3[[#This Row],[Risk 1 Simulated occurences]]*_xlfn.LOGNORM.INV(Table3[[#This Row],[RV lognorm]],(LN(ImpLow1)+LN(ImpUp1))/2,(LN(ImpUp1)-LN(ImpLow1))/3.29)</f>
        <v>19589.021306357736</v>
      </c>
      <c r="L7484">
        <f>_xlfn.BINOM.INV(BinomTrials,_xlfn.GAMMA.INV(Table3[[#This Row],[RV gamma]],GammaShape2,GammaRate2)/BinomTrials,Table3[[#This Row],[RV binom]])</f>
        <v>0</v>
      </c>
      <c r="M7484" s="1">
        <f>Table3[[#This Row],[Risk 2 simulated occurences]]*_xlfn.LOGNORM.INV(Table3[[#This Row],[RV lognorm]],(LN(ImpLow2)+LN(ImpUp2))/2,(LN(ImpUp2)-LN(ImpLow2))/3.29)</f>
        <v>0</v>
      </c>
    </row>
    <row r="7485" spans="7:13">
      <c r="G7485">
        <v>0.12986996869084891</v>
      </c>
      <c r="H7485">
        <v>0.38731839944949298</v>
      </c>
      <c r="I7485">
        <v>0.64476683020813708</v>
      </c>
      <c r="J7485">
        <f>_xlfn.BINOM.INV(BinomTrials,_xlfn.GAMMA.INV(Table3[[#This Row],[RV gamma]],GammaShape1,GammaRate1)/BinomTrials,Table3[[#This Row],[RV binom]])</f>
        <v>0</v>
      </c>
      <c r="K7485" s="1">
        <f>Table3[[#This Row],[Risk 1 Simulated occurences]]*_xlfn.LOGNORM.INV(Table3[[#This Row],[RV lognorm]],(LN(ImpLow1)+LN(ImpUp1))/2,(LN(ImpUp1)-LN(ImpLow1))/3.29)</f>
        <v>0</v>
      </c>
      <c r="L7485">
        <f>_xlfn.BINOM.INV(BinomTrials,_xlfn.GAMMA.INV(Table3[[#This Row],[RV gamma]],GammaShape2,GammaRate2)/BinomTrials,Table3[[#This Row],[RV binom]])</f>
        <v>0</v>
      </c>
      <c r="M7485" s="1">
        <f>Table3[[#This Row],[Risk 2 simulated occurences]]*_xlfn.LOGNORM.INV(Table3[[#This Row],[RV lognorm]],(LN(ImpLow2)+LN(ImpUp2))/2,(LN(ImpUp2)-LN(ImpLow2))/3.29)</f>
        <v>0</v>
      </c>
    </row>
    <row r="7486" spans="7:13">
      <c r="G7486">
        <v>0.7245637870973739</v>
      </c>
      <c r="H7486">
        <v>0.66033954762869496</v>
      </c>
      <c r="I7486">
        <v>0.59611530816001601</v>
      </c>
      <c r="J7486">
        <f>_xlfn.BINOM.INV(BinomTrials,_xlfn.GAMMA.INV(Table3[[#This Row],[RV gamma]],GammaShape1,GammaRate1)/BinomTrials,Table3[[#This Row],[RV binom]])</f>
        <v>1</v>
      </c>
      <c r="K7486" s="1">
        <f>Table3[[#This Row],[Risk 1 Simulated occurences]]*_xlfn.LOGNORM.INV(Table3[[#This Row],[RV lognorm]],(LN(ImpLow1)+LN(ImpUp1))/2,(LN(ImpUp1)-LN(ImpLow1))/3.29)</f>
        <v>37493.224172171809</v>
      </c>
      <c r="L7486">
        <f>_xlfn.BINOM.INV(BinomTrials,_xlfn.GAMMA.INV(Table3[[#This Row],[RV gamma]],GammaShape2,GammaRate2)/BinomTrials,Table3[[#This Row],[RV binom]])</f>
        <v>0</v>
      </c>
      <c r="M7486" s="1">
        <f>Table3[[#This Row],[Risk 2 simulated occurences]]*_xlfn.LOGNORM.INV(Table3[[#This Row],[RV lognorm]],(LN(ImpLow2)+LN(ImpUp2))/2,(LN(ImpUp2)-LN(ImpLow2))/3.29)</f>
        <v>0</v>
      </c>
    </row>
    <row r="7487" spans="7:13">
      <c r="G7487">
        <v>0.74356974556277033</v>
      </c>
      <c r="H7487">
        <v>0.32677699547576577</v>
      </c>
      <c r="I7487">
        <v>0.90998424538876133</v>
      </c>
      <c r="J7487">
        <f>_xlfn.BINOM.INV(BinomTrials,_xlfn.GAMMA.INV(Table3[[#This Row],[RV gamma]],GammaShape1,GammaRate1)/BinomTrials,Table3[[#This Row],[RV binom]])</f>
        <v>0</v>
      </c>
      <c r="K7487" s="1">
        <f>Table3[[#This Row],[Risk 1 Simulated occurences]]*_xlfn.LOGNORM.INV(Table3[[#This Row],[RV lognorm]],(LN(ImpLow1)+LN(ImpUp1))/2,(LN(ImpUp1)-LN(ImpLow1))/3.29)</f>
        <v>0</v>
      </c>
      <c r="L7487">
        <f>_xlfn.BINOM.INV(BinomTrials,_xlfn.GAMMA.INV(Table3[[#This Row],[RV gamma]],GammaShape2,GammaRate2)/BinomTrials,Table3[[#This Row],[RV binom]])</f>
        <v>0</v>
      </c>
      <c r="M7487" s="1">
        <f>Table3[[#This Row],[Risk 2 simulated occurences]]*_xlfn.LOGNORM.INV(Table3[[#This Row],[RV lognorm]],(LN(ImpLow2)+LN(ImpUp2))/2,(LN(ImpUp2)-LN(ImpLow2))/3.29)</f>
        <v>0</v>
      </c>
    </row>
    <row r="7488" spans="7:13">
      <c r="G7488">
        <v>0.17671367348018738</v>
      </c>
      <c r="H7488">
        <v>0.14096296119548518</v>
      </c>
      <c r="I7488">
        <v>0.10521224891078297</v>
      </c>
      <c r="J7488">
        <f>_xlfn.BINOM.INV(BinomTrials,_xlfn.GAMMA.INV(Table3[[#This Row],[RV gamma]],GammaShape1,GammaRate1)/BinomTrials,Table3[[#This Row],[RV binom]])</f>
        <v>0</v>
      </c>
      <c r="K7488" s="1">
        <f>Table3[[#This Row],[Risk 1 Simulated occurences]]*_xlfn.LOGNORM.INV(Table3[[#This Row],[RV lognorm]],(LN(ImpLow1)+LN(ImpUp1))/2,(LN(ImpUp1)-LN(ImpLow1))/3.29)</f>
        <v>0</v>
      </c>
      <c r="L7488">
        <f>_xlfn.BINOM.INV(BinomTrials,_xlfn.GAMMA.INV(Table3[[#This Row],[RV gamma]],GammaShape2,GammaRate2)/BinomTrials,Table3[[#This Row],[RV binom]])</f>
        <v>0</v>
      </c>
      <c r="M7488" s="1">
        <f>Table3[[#This Row],[Risk 2 simulated occurences]]*_xlfn.LOGNORM.INV(Table3[[#This Row],[RV lognorm]],(LN(ImpLow2)+LN(ImpUp2))/2,(LN(ImpUp2)-LN(ImpLow2))/3.29)</f>
        <v>0</v>
      </c>
    </row>
    <row r="7489" spans="7:13">
      <c r="G7489">
        <v>2.6710181509475309E-2</v>
      </c>
      <c r="H7489">
        <v>0.16448881251946501</v>
      </c>
      <c r="I7489">
        <v>0.30226744352945473</v>
      </c>
      <c r="J7489">
        <f>_xlfn.BINOM.INV(BinomTrials,_xlfn.GAMMA.INV(Table3[[#This Row],[RV gamma]],GammaShape1,GammaRate1)/BinomTrials,Table3[[#This Row],[RV binom]])</f>
        <v>0</v>
      </c>
      <c r="K7489" s="1">
        <f>Table3[[#This Row],[Risk 1 Simulated occurences]]*_xlfn.LOGNORM.INV(Table3[[#This Row],[RV lognorm]],(LN(ImpLow1)+LN(ImpUp1))/2,(LN(ImpUp1)-LN(ImpLow1))/3.29)</f>
        <v>0</v>
      </c>
      <c r="L7489">
        <f>_xlfn.BINOM.INV(BinomTrials,_xlfn.GAMMA.INV(Table3[[#This Row],[RV gamma]],GammaShape2,GammaRate2)/BinomTrials,Table3[[#This Row],[RV binom]])</f>
        <v>0</v>
      </c>
      <c r="M7489" s="1">
        <f>Table3[[#This Row],[Risk 2 simulated occurences]]*_xlfn.LOGNORM.INV(Table3[[#This Row],[RV lognorm]],(LN(ImpLow2)+LN(ImpUp2))/2,(LN(ImpUp2)-LN(ImpLow2))/3.29)</f>
        <v>0</v>
      </c>
    </row>
    <row r="7490" spans="7:13">
      <c r="G7490">
        <v>0.91802062975150567</v>
      </c>
      <c r="H7490">
        <v>0.56347201464859398</v>
      </c>
      <c r="I7490">
        <v>0.20892339954568231</v>
      </c>
      <c r="J7490">
        <f>_xlfn.BINOM.INV(BinomTrials,_xlfn.GAMMA.INV(Table3[[#This Row],[RV gamma]],GammaShape1,GammaRate1)/BinomTrials,Table3[[#This Row],[RV binom]])</f>
        <v>1</v>
      </c>
      <c r="K7490" s="1">
        <f>Table3[[#This Row],[Risk 1 Simulated occurences]]*_xlfn.LOGNORM.INV(Table3[[#This Row],[RV lognorm]],(LN(ImpLow1)+LN(ImpUp1))/2,(LN(ImpUp1)-LN(ImpLow1))/3.29)</f>
        <v>17937.008188283842</v>
      </c>
      <c r="L7490">
        <f>_xlfn.BINOM.INV(BinomTrials,_xlfn.GAMMA.INV(Table3[[#This Row],[RV gamma]],GammaShape2,GammaRate2)/BinomTrials,Table3[[#This Row],[RV binom]])</f>
        <v>0</v>
      </c>
      <c r="M7490" s="1">
        <f>Table3[[#This Row],[Risk 2 simulated occurences]]*_xlfn.LOGNORM.INV(Table3[[#This Row],[RV lognorm]],(LN(ImpLow2)+LN(ImpUp2))/2,(LN(ImpUp2)-LN(ImpLow2))/3.29)</f>
        <v>0</v>
      </c>
    </row>
    <row r="7491" spans="7:13">
      <c r="G7491">
        <v>0.17272423355501343</v>
      </c>
      <c r="H7491">
        <v>0.27415019891883724</v>
      </c>
      <c r="I7491">
        <v>0.375576164282661</v>
      </c>
      <c r="J7491">
        <f>_xlfn.BINOM.INV(BinomTrials,_xlfn.GAMMA.INV(Table3[[#This Row],[RV gamma]],GammaShape1,GammaRate1)/BinomTrials,Table3[[#This Row],[RV binom]])</f>
        <v>0</v>
      </c>
      <c r="K7491" s="1">
        <f>Table3[[#This Row],[Risk 1 Simulated occurences]]*_xlfn.LOGNORM.INV(Table3[[#This Row],[RV lognorm]],(LN(ImpLow1)+LN(ImpUp1))/2,(LN(ImpUp1)-LN(ImpLow1))/3.29)</f>
        <v>0</v>
      </c>
      <c r="L7491">
        <f>_xlfn.BINOM.INV(BinomTrials,_xlfn.GAMMA.INV(Table3[[#This Row],[RV gamma]],GammaShape2,GammaRate2)/BinomTrials,Table3[[#This Row],[RV binom]])</f>
        <v>0</v>
      </c>
      <c r="M7491" s="1">
        <f>Table3[[#This Row],[Risk 2 simulated occurences]]*_xlfn.LOGNORM.INV(Table3[[#This Row],[RV lognorm]],(LN(ImpLow2)+LN(ImpUp2))/2,(LN(ImpUp2)-LN(ImpLow2))/3.29)</f>
        <v>0</v>
      </c>
    </row>
    <row r="7492" spans="7:13">
      <c r="G7492">
        <v>0.97619335911059446</v>
      </c>
      <c r="H7492">
        <v>0.64239322889707662</v>
      </c>
      <c r="I7492">
        <v>0.30859309868355894</v>
      </c>
      <c r="J7492">
        <f>_xlfn.BINOM.INV(BinomTrials,_xlfn.GAMMA.INV(Table3[[#This Row],[RV gamma]],GammaShape1,GammaRate1)/BinomTrials,Table3[[#This Row],[RV binom]])</f>
        <v>1</v>
      </c>
      <c r="K7492" s="1">
        <f>Table3[[#This Row],[Risk 1 Simulated occurences]]*_xlfn.LOGNORM.INV(Table3[[#This Row],[RV lognorm]],(LN(ImpLow1)+LN(ImpUp1))/2,(LN(ImpUp1)-LN(ImpLow1))/3.29)</f>
        <v>22288.060668496597</v>
      </c>
      <c r="L7492">
        <f>_xlfn.BINOM.INV(BinomTrials,_xlfn.GAMMA.INV(Table3[[#This Row],[RV gamma]],GammaShape2,GammaRate2)/BinomTrials,Table3[[#This Row],[RV binom]])</f>
        <v>0</v>
      </c>
      <c r="M7492" s="1">
        <f>Table3[[#This Row],[Risk 2 simulated occurences]]*_xlfn.LOGNORM.INV(Table3[[#This Row],[RV lognorm]],(LN(ImpLow2)+LN(ImpUp2))/2,(LN(ImpUp2)-LN(ImpLow2))/3.29)</f>
        <v>0</v>
      </c>
    </row>
    <row r="7493" spans="7:13">
      <c r="G7493">
        <v>0.88178657176056252</v>
      </c>
      <c r="H7493">
        <v>0.70299807316763241</v>
      </c>
      <c r="I7493">
        <v>0.52420957457470219</v>
      </c>
      <c r="J7493">
        <f>_xlfn.BINOM.INV(BinomTrials,_xlfn.GAMMA.INV(Table3[[#This Row],[RV gamma]],GammaShape1,GammaRate1)/BinomTrials,Table3[[#This Row],[RV binom]])</f>
        <v>1</v>
      </c>
      <c r="K7493" s="1">
        <f>Table3[[#This Row],[Risk 1 Simulated occurences]]*_xlfn.LOGNORM.INV(Table3[[#This Row],[RV lognorm]],(LN(ImpLow1)+LN(ImpUp1))/2,(LN(ImpUp1)-LN(ImpLow1))/3.29)</f>
        <v>32995.631389504524</v>
      </c>
      <c r="L7493">
        <f>_xlfn.BINOM.INV(BinomTrials,_xlfn.GAMMA.INV(Table3[[#This Row],[RV gamma]],GammaShape2,GammaRate2)/BinomTrials,Table3[[#This Row],[RV binom]])</f>
        <v>0</v>
      </c>
      <c r="M7493" s="1">
        <f>Table3[[#This Row],[Risk 2 simulated occurences]]*_xlfn.LOGNORM.INV(Table3[[#This Row],[RV lognorm]],(LN(ImpLow2)+LN(ImpUp2))/2,(LN(ImpUp2)-LN(ImpLow2))/3.29)</f>
        <v>0</v>
      </c>
    </row>
    <row r="7494" spans="7:13">
      <c r="G7494">
        <v>0.18691157977418582</v>
      </c>
      <c r="H7494">
        <v>0.28861572839720906</v>
      </c>
      <c r="I7494">
        <v>0.3903198770202323</v>
      </c>
      <c r="J7494">
        <f>_xlfn.BINOM.INV(BinomTrials,_xlfn.GAMMA.INV(Table3[[#This Row],[RV gamma]],GammaShape1,GammaRate1)/BinomTrials,Table3[[#This Row],[RV binom]])</f>
        <v>0</v>
      </c>
      <c r="K7494" s="1">
        <f>Table3[[#This Row],[Risk 1 Simulated occurences]]*_xlfn.LOGNORM.INV(Table3[[#This Row],[RV lognorm]],(LN(ImpLow1)+LN(ImpUp1))/2,(LN(ImpUp1)-LN(ImpLow1))/3.29)</f>
        <v>0</v>
      </c>
      <c r="L7494">
        <f>_xlfn.BINOM.INV(BinomTrials,_xlfn.GAMMA.INV(Table3[[#This Row],[RV gamma]],GammaShape2,GammaRate2)/BinomTrials,Table3[[#This Row],[RV binom]])</f>
        <v>0</v>
      </c>
      <c r="M7494" s="1">
        <f>Table3[[#This Row],[Risk 2 simulated occurences]]*_xlfn.LOGNORM.INV(Table3[[#This Row],[RV lognorm]],(LN(ImpLow2)+LN(ImpUp2))/2,(LN(ImpUp2)-LN(ImpLow2))/3.29)</f>
        <v>0</v>
      </c>
    </row>
    <row r="7495" spans="7:13">
      <c r="G7495">
        <v>0.42292126474106745</v>
      </c>
      <c r="H7495">
        <v>0.76454717189285304</v>
      </c>
      <c r="I7495">
        <v>0.1061730790446387</v>
      </c>
      <c r="J7495">
        <f>_xlfn.BINOM.INV(BinomTrials,_xlfn.GAMMA.INV(Table3[[#This Row],[RV gamma]],GammaShape1,GammaRate1)/BinomTrials,Table3[[#This Row],[RV binom]])</f>
        <v>1</v>
      </c>
      <c r="K7495" s="1">
        <f>Table3[[#This Row],[Risk 1 Simulated occurences]]*_xlfn.LOGNORM.INV(Table3[[#This Row],[RV lognorm]],(LN(ImpLow1)+LN(ImpUp1))/2,(LN(ImpUp1)-LN(ImpLow1))/3.29)</f>
        <v>13210.829350355358</v>
      </c>
      <c r="L7495">
        <f>_xlfn.BINOM.INV(BinomTrials,_xlfn.GAMMA.INV(Table3[[#This Row],[RV gamma]],GammaShape2,GammaRate2)/BinomTrials,Table3[[#This Row],[RV binom]])</f>
        <v>0</v>
      </c>
      <c r="M7495" s="1">
        <f>Table3[[#This Row],[Risk 2 simulated occurences]]*_xlfn.LOGNORM.INV(Table3[[#This Row],[RV lognorm]],(LN(ImpLow2)+LN(ImpUp2))/2,(LN(ImpUp2)-LN(ImpLow2))/3.29)</f>
        <v>0</v>
      </c>
    </row>
    <row r="7496" spans="7:13">
      <c r="G7496">
        <v>3.7696503120333194E-2</v>
      </c>
      <c r="H7496">
        <v>0.7443180031815162</v>
      </c>
      <c r="I7496">
        <v>0.45093950324269921</v>
      </c>
      <c r="J7496">
        <f>_xlfn.BINOM.INV(BinomTrials,_xlfn.GAMMA.INV(Table3[[#This Row],[RV gamma]],GammaShape1,GammaRate1)/BinomTrials,Table3[[#This Row],[RV binom]])</f>
        <v>1</v>
      </c>
      <c r="K7496" s="1">
        <f>Table3[[#This Row],[Risk 1 Simulated occurences]]*_xlfn.LOGNORM.INV(Table3[[#This Row],[RV lognorm]],(LN(ImpLow1)+LN(ImpUp1))/2,(LN(ImpUp1)-LN(ImpLow1))/3.29)</f>
        <v>29008.57730236357</v>
      </c>
      <c r="L7496">
        <f>_xlfn.BINOM.INV(BinomTrials,_xlfn.GAMMA.INV(Table3[[#This Row],[RV gamma]],GammaShape2,GammaRate2)/BinomTrials,Table3[[#This Row],[RV binom]])</f>
        <v>0</v>
      </c>
      <c r="M7496" s="1">
        <f>Table3[[#This Row],[Risk 2 simulated occurences]]*_xlfn.LOGNORM.INV(Table3[[#This Row],[RV lognorm]],(LN(ImpLow2)+LN(ImpUp2))/2,(LN(ImpUp2)-LN(ImpLow2))/3.29)</f>
        <v>0</v>
      </c>
    </row>
    <row r="7497" spans="7:13">
      <c r="G7497">
        <v>0.56512794343993433</v>
      </c>
      <c r="H7497">
        <v>0.75267947174267824</v>
      </c>
      <c r="I7497">
        <v>0.94023100004542204</v>
      </c>
      <c r="J7497">
        <f>_xlfn.BINOM.INV(BinomTrials,_xlfn.GAMMA.INV(Table3[[#This Row],[RV gamma]],GammaShape1,GammaRate1)/BinomTrials,Table3[[#This Row],[RV binom]])</f>
        <v>1</v>
      </c>
      <c r="K7497" s="1">
        <f>Table3[[#This Row],[Risk 1 Simulated occurences]]*_xlfn.LOGNORM.INV(Table3[[#This Row],[RV lognorm]],(LN(ImpLow1)+LN(ImpUp1))/2,(LN(ImpUp1)-LN(ImpLow1))/3.29)</f>
        <v>94008.227806339753</v>
      </c>
      <c r="L7497">
        <f>_xlfn.BINOM.INV(BinomTrials,_xlfn.GAMMA.INV(Table3[[#This Row],[RV gamma]],GammaShape2,GammaRate2)/BinomTrials,Table3[[#This Row],[RV binom]])</f>
        <v>0</v>
      </c>
      <c r="M7497" s="1">
        <f>Table3[[#This Row],[Risk 2 simulated occurences]]*_xlfn.LOGNORM.INV(Table3[[#This Row],[RV lognorm]],(LN(ImpLow2)+LN(ImpUp2))/2,(LN(ImpUp2)-LN(ImpLow2))/3.29)</f>
        <v>0</v>
      </c>
    </row>
    <row r="7498" spans="7:13">
      <c r="G7498">
        <v>0.10534539497706359</v>
      </c>
      <c r="H7498">
        <v>0.28388157919230012</v>
      </c>
      <c r="I7498">
        <v>0.46241776340753665</v>
      </c>
      <c r="J7498">
        <f>_xlfn.BINOM.INV(BinomTrials,_xlfn.GAMMA.INV(Table3[[#This Row],[RV gamma]],GammaShape1,GammaRate1)/BinomTrials,Table3[[#This Row],[RV binom]])</f>
        <v>0</v>
      </c>
      <c r="K7498" s="1">
        <f>Table3[[#This Row],[Risk 1 Simulated occurences]]*_xlfn.LOGNORM.INV(Table3[[#This Row],[RV lognorm]],(LN(ImpLow1)+LN(ImpUp1))/2,(LN(ImpUp1)-LN(ImpLow1))/3.29)</f>
        <v>0</v>
      </c>
      <c r="L7498">
        <f>_xlfn.BINOM.INV(BinomTrials,_xlfn.GAMMA.INV(Table3[[#This Row],[RV gamma]],GammaShape2,GammaRate2)/BinomTrials,Table3[[#This Row],[RV binom]])</f>
        <v>0</v>
      </c>
      <c r="M7498" s="1">
        <f>Table3[[#This Row],[Risk 2 simulated occurences]]*_xlfn.LOGNORM.INV(Table3[[#This Row],[RV lognorm]],(LN(ImpLow2)+LN(ImpUp2))/2,(LN(ImpUp2)-LN(ImpLow2))/3.29)</f>
        <v>0</v>
      </c>
    </row>
    <row r="7499" spans="7:13">
      <c r="G7499">
        <v>0.54005337950776022</v>
      </c>
      <c r="H7499">
        <v>0.19770148498830456</v>
      </c>
      <c r="I7499">
        <v>0.85534959046884884</v>
      </c>
      <c r="J7499">
        <f>_xlfn.BINOM.INV(BinomTrials,_xlfn.GAMMA.INV(Table3[[#This Row],[RV gamma]],GammaShape1,GammaRate1)/BinomTrials,Table3[[#This Row],[RV binom]])</f>
        <v>0</v>
      </c>
      <c r="K7499" s="1">
        <f>Table3[[#This Row],[Risk 1 Simulated occurences]]*_xlfn.LOGNORM.INV(Table3[[#This Row],[RV lognorm]],(LN(ImpLow1)+LN(ImpUp1))/2,(LN(ImpUp1)-LN(ImpLow1))/3.29)</f>
        <v>0</v>
      </c>
      <c r="L7499">
        <f>_xlfn.BINOM.INV(BinomTrials,_xlfn.GAMMA.INV(Table3[[#This Row],[RV gamma]],GammaShape2,GammaRate2)/BinomTrials,Table3[[#This Row],[RV binom]])</f>
        <v>0</v>
      </c>
      <c r="M7499" s="1">
        <f>Table3[[#This Row],[Risk 2 simulated occurences]]*_xlfn.LOGNORM.INV(Table3[[#This Row],[RV lognorm]],(LN(ImpLow2)+LN(ImpUp2))/2,(LN(ImpUp2)-LN(ImpLow2))/3.29)</f>
        <v>0</v>
      </c>
    </row>
    <row r="7500" spans="7:13">
      <c r="G7500">
        <v>0.677149386926158</v>
      </c>
      <c r="H7500">
        <v>0.76885819843451408</v>
      </c>
      <c r="I7500">
        <v>0.86056700994287016</v>
      </c>
      <c r="J7500">
        <f>_xlfn.BINOM.INV(BinomTrials,_xlfn.GAMMA.INV(Table3[[#This Row],[RV gamma]],GammaShape1,GammaRate1)/BinomTrials,Table3[[#This Row],[RV binom]])</f>
        <v>1</v>
      </c>
      <c r="K7500" s="1">
        <f>Table3[[#This Row],[Risk 1 Simulated occurences]]*_xlfn.LOGNORM.INV(Table3[[#This Row],[RV lognorm]],(LN(ImpLow1)+LN(ImpUp1))/2,(LN(ImpUp1)-LN(ImpLow1))/3.29)</f>
        <v>67474.538045721434</v>
      </c>
      <c r="L7500">
        <f>_xlfn.BINOM.INV(BinomTrials,_xlfn.GAMMA.INV(Table3[[#This Row],[RV gamma]],GammaShape2,GammaRate2)/BinomTrials,Table3[[#This Row],[RV binom]])</f>
        <v>0</v>
      </c>
      <c r="M7500" s="1">
        <f>Table3[[#This Row],[Risk 2 simulated occurences]]*_xlfn.LOGNORM.INV(Table3[[#This Row],[RV lognorm]],(LN(ImpLow2)+LN(ImpUp2))/2,(LN(ImpUp2)-LN(ImpLow2))/3.29)</f>
        <v>0</v>
      </c>
    </row>
    <row r="7501" spans="7:13">
      <c r="G7501">
        <v>0.84974606793827656</v>
      </c>
      <c r="H7501">
        <v>0.1997410888782428</v>
      </c>
      <c r="I7501">
        <v>0.54973610981820897</v>
      </c>
      <c r="J7501">
        <f>_xlfn.BINOM.INV(BinomTrials,_xlfn.GAMMA.INV(Table3[[#This Row],[RV gamma]],GammaShape1,GammaRate1)/BinomTrials,Table3[[#This Row],[RV binom]])</f>
        <v>0</v>
      </c>
      <c r="K7501" s="1">
        <f>Table3[[#This Row],[Risk 1 Simulated occurences]]*_xlfn.LOGNORM.INV(Table3[[#This Row],[RV lognorm]],(LN(ImpLow1)+LN(ImpUp1))/2,(LN(ImpUp1)-LN(ImpLow1))/3.29)</f>
        <v>0</v>
      </c>
      <c r="L7501">
        <f>_xlfn.BINOM.INV(BinomTrials,_xlfn.GAMMA.INV(Table3[[#This Row],[RV gamma]],GammaShape2,GammaRate2)/BinomTrials,Table3[[#This Row],[RV binom]])</f>
        <v>0</v>
      </c>
      <c r="M7501" s="1">
        <f>Table3[[#This Row],[Risk 2 simulated occurences]]*_xlfn.LOGNORM.INV(Table3[[#This Row],[RV lognorm]],(LN(ImpLow2)+LN(ImpUp2))/2,(LN(ImpUp2)-LN(ImpLow2))/3.29)</f>
        <v>0</v>
      </c>
    </row>
    <row r="7502" spans="7:13">
      <c r="G7502">
        <v>0.68216383861478602</v>
      </c>
      <c r="H7502">
        <v>4.8480776626840597E-2</v>
      </c>
      <c r="I7502">
        <v>0.4147977146388952</v>
      </c>
      <c r="J7502">
        <f>_xlfn.BINOM.INV(BinomTrials,_xlfn.GAMMA.INV(Table3[[#This Row],[RV gamma]],GammaShape1,GammaRate1)/BinomTrials,Table3[[#This Row],[RV binom]])</f>
        <v>0</v>
      </c>
      <c r="K7502" s="1">
        <f>Table3[[#This Row],[Risk 1 Simulated occurences]]*_xlfn.LOGNORM.INV(Table3[[#This Row],[RV lognorm]],(LN(ImpLow1)+LN(ImpUp1))/2,(LN(ImpUp1)-LN(ImpLow1))/3.29)</f>
        <v>0</v>
      </c>
      <c r="L7502">
        <f>_xlfn.BINOM.INV(BinomTrials,_xlfn.GAMMA.INV(Table3[[#This Row],[RV gamma]],GammaShape2,GammaRate2)/BinomTrials,Table3[[#This Row],[RV binom]])</f>
        <v>0</v>
      </c>
      <c r="M7502" s="1">
        <f>Table3[[#This Row],[Risk 2 simulated occurences]]*_xlfn.LOGNORM.INV(Table3[[#This Row],[RV lognorm]],(LN(ImpLow2)+LN(ImpUp2))/2,(LN(ImpUp2)-LN(ImpLow2))/3.29)</f>
        <v>0</v>
      </c>
    </row>
    <row r="7503" spans="7:13">
      <c r="G7503">
        <v>0.12763559870777447</v>
      </c>
      <c r="H7503">
        <v>0.81641276730988765</v>
      </c>
      <c r="I7503">
        <v>0.5051899359120009</v>
      </c>
      <c r="J7503">
        <f>_xlfn.BINOM.INV(BinomTrials,_xlfn.GAMMA.INV(Table3[[#This Row],[RV gamma]],GammaShape1,GammaRate1)/BinomTrials,Table3[[#This Row],[RV binom]])</f>
        <v>1</v>
      </c>
      <c r="K7503" s="1">
        <f>Table3[[#This Row],[Risk 1 Simulated occurences]]*_xlfn.LOGNORM.INV(Table3[[#This Row],[RV lognorm]],(LN(ImpLow1)+LN(ImpUp1))/2,(LN(ImpUp1)-LN(ImpLow1))/3.29)</f>
        <v>31912.019440012195</v>
      </c>
      <c r="L7503">
        <f>_xlfn.BINOM.INV(BinomTrials,_xlfn.GAMMA.INV(Table3[[#This Row],[RV gamma]],GammaShape2,GammaRate2)/BinomTrials,Table3[[#This Row],[RV binom]])</f>
        <v>0</v>
      </c>
      <c r="M7503" s="1">
        <f>Table3[[#This Row],[Risk 2 simulated occurences]]*_xlfn.LOGNORM.INV(Table3[[#This Row],[RV lognorm]],(LN(ImpLow2)+LN(ImpUp2))/2,(LN(ImpUp2)-LN(ImpLow2))/3.29)</f>
        <v>0</v>
      </c>
    </row>
    <row r="7504" spans="7:13">
      <c r="G7504">
        <v>0.17150748156546963</v>
      </c>
      <c r="H7504">
        <v>0.44938017728243962</v>
      </c>
      <c r="I7504">
        <v>0.72725287299940966</v>
      </c>
      <c r="J7504">
        <f>_xlfn.BINOM.INV(BinomTrials,_xlfn.GAMMA.INV(Table3[[#This Row],[RV gamma]],GammaShape1,GammaRate1)/BinomTrials,Table3[[#This Row],[RV binom]])</f>
        <v>0</v>
      </c>
      <c r="K7504" s="1">
        <f>Table3[[#This Row],[Risk 1 Simulated occurences]]*_xlfn.LOGNORM.INV(Table3[[#This Row],[RV lognorm]],(LN(ImpLow1)+LN(ImpUp1))/2,(LN(ImpUp1)-LN(ImpLow1))/3.29)</f>
        <v>0</v>
      </c>
      <c r="L7504">
        <f>_xlfn.BINOM.INV(BinomTrials,_xlfn.GAMMA.INV(Table3[[#This Row],[RV gamma]],GammaShape2,GammaRate2)/BinomTrials,Table3[[#This Row],[RV binom]])</f>
        <v>0</v>
      </c>
      <c r="M7504" s="1">
        <f>Table3[[#This Row],[Risk 2 simulated occurences]]*_xlfn.LOGNORM.INV(Table3[[#This Row],[RV lognorm]],(LN(ImpLow2)+LN(ImpUp2))/2,(LN(ImpUp2)-LN(ImpLow2))/3.29)</f>
        <v>0</v>
      </c>
    </row>
    <row r="7505" spans="7:13">
      <c r="G7505">
        <v>0.52624267084814735</v>
      </c>
      <c r="H7505">
        <v>0.73263958596281686</v>
      </c>
      <c r="I7505">
        <v>0.93903650107748649</v>
      </c>
      <c r="J7505">
        <f>_xlfn.BINOM.INV(BinomTrials,_xlfn.GAMMA.INV(Table3[[#This Row],[RV gamma]],GammaShape1,GammaRate1)/BinomTrials,Table3[[#This Row],[RV binom]])</f>
        <v>1</v>
      </c>
      <c r="K7505" s="1">
        <f>Table3[[#This Row],[Risk 1 Simulated occurences]]*_xlfn.LOGNORM.INV(Table3[[#This Row],[RV lognorm]],(LN(ImpLow1)+LN(ImpUp1))/2,(LN(ImpUp1)-LN(ImpLow1))/3.29)</f>
        <v>93353.890710574502</v>
      </c>
      <c r="L7505">
        <f>_xlfn.BINOM.INV(BinomTrials,_xlfn.GAMMA.INV(Table3[[#This Row],[RV gamma]],GammaShape2,GammaRate2)/BinomTrials,Table3[[#This Row],[RV binom]])</f>
        <v>0</v>
      </c>
      <c r="M7505" s="1">
        <f>Table3[[#This Row],[Risk 2 simulated occurences]]*_xlfn.LOGNORM.INV(Table3[[#This Row],[RV lognorm]],(LN(ImpLow2)+LN(ImpUp2))/2,(LN(ImpUp2)-LN(ImpLow2))/3.29)</f>
        <v>0</v>
      </c>
    </row>
    <row r="7506" spans="7:13">
      <c r="G7506">
        <v>0.56056894481208597</v>
      </c>
      <c r="H7506">
        <v>0.47352127706330327</v>
      </c>
      <c r="I7506">
        <v>0.38647360931452068</v>
      </c>
      <c r="J7506">
        <f>_xlfn.BINOM.INV(BinomTrials,_xlfn.GAMMA.INV(Table3[[#This Row],[RV gamma]],GammaShape1,GammaRate1)/BinomTrials,Table3[[#This Row],[RV binom]])</f>
        <v>0</v>
      </c>
      <c r="K7506" s="1">
        <f>Table3[[#This Row],[Risk 1 Simulated occurences]]*_xlfn.LOGNORM.INV(Table3[[#This Row],[RV lognorm]],(LN(ImpLow1)+LN(ImpUp1))/2,(LN(ImpUp1)-LN(ImpLow1))/3.29)</f>
        <v>0</v>
      </c>
      <c r="L7506">
        <f>_xlfn.BINOM.INV(BinomTrials,_xlfn.GAMMA.INV(Table3[[#This Row],[RV gamma]],GammaShape2,GammaRate2)/BinomTrials,Table3[[#This Row],[RV binom]])</f>
        <v>0</v>
      </c>
      <c r="M7506" s="1">
        <f>Table3[[#This Row],[Risk 2 simulated occurences]]*_xlfn.LOGNORM.INV(Table3[[#This Row],[RV lognorm]],(LN(ImpLow2)+LN(ImpUp2))/2,(LN(ImpUp2)-LN(ImpLow2))/3.29)</f>
        <v>0</v>
      </c>
    </row>
    <row r="7507" spans="7:13">
      <c r="G7507">
        <v>0.48225545672804837</v>
      </c>
      <c r="H7507">
        <v>0.47210360293840226</v>
      </c>
      <c r="I7507">
        <v>0.46195174914875614</v>
      </c>
      <c r="J7507">
        <f>_xlfn.BINOM.INV(BinomTrials,_xlfn.GAMMA.INV(Table3[[#This Row],[RV gamma]],GammaShape1,GammaRate1)/BinomTrials,Table3[[#This Row],[RV binom]])</f>
        <v>0</v>
      </c>
      <c r="K7507" s="1">
        <f>Table3[[#This Row],[Risk 1 Simulated occurences]]*_xlfn.LOGNORM.INV(Table3[[#This Row],[RV lognorm]],(LN(ImpLow1)+LN(ImpUp1))/2,(LN(ImpUp1)-LN(ImpLow1))/3.29)</f>
        <v>0</v>
      </c>
      <c r="L7507">
        <f>_xlfn.BINOM.INV(BinomTrials,_xlfn.GAMMA.INV(Table3[[#This Row],[RV gamma]],GammaShape2,GammaRate2)/BinomTrials,Table3[[#This Row],[RV binom]])</f>
        <v>0</v>
      </c>
      <c r="M7507" s="1">
        <f>Table3[[#This Row],[Risk 2 simulated occurences]]*_xlfn.LOGNORM.INV(Table3[[#This Row],[RV lognorm]],(LN(ImpLow2)+LN(ImpUp2))/2,(LN(ImpUp2)-LN(ImpLow2))/3.29)</f>
        <v>0</v>
      </c>
    </row>
    <row r="7508" spans="7:13">
      <c r="G7508">
        <v>0.26746122830894831</v>
      </c>
      <c r="H7508">
        <v>0.64525458572677086</v>
      </c>
      <c r="I7508">
        <v>2.3047943144593363E-2</v>
      </c>
      <c r="J7508">
        <f>_xlfn.BINOM.INV(BinomTrials,_xlfn.GAMMA.INV(Table3[[#This Row],[RV gamma]],GammaShape1,GammaRate1)/BinomTrials,Table3[[#This Row],[RV binom]])</f>
        <v>1</v>
      </c>
      <c r="K7508" s="1">
        <f>Table3[[#This Row],[Risk 1 Simulated occurences]]*_xlfn.LOGNORM.INV(Table3[[#This Row],[RV lognorm]],(LN(ImpLow1)+LN(ImpUp1))/2,(LN(ImpUp1)-LN(ImpLow1))/3.29)</f>
        <v>7830.0524518627735</v>
      </c>
      <c r="L7508">
        <f>_xlfn.BINOM.INV(BinomTrials,_xlfn.GAMMA.INV(Table3[[#This Row],[RV gamma]],GammaShape2,GammaRate2)/BinomTrials,Table3[[#This Row],[RV binom]])</f>
        <v>0</v>
      </c>
      <c r="M7508" s="1">
        <f>Table3[[#This Row],[Risk 2 simulated occurences]]*_xlfn.LOGNORM.INV(Table3[[#This Row],[RV lognorm]],(LN(ImpLow2)+LN(ImpUp2))/2,(LN(ImpUp2)-LN(ImpLow2))/3.29)</f>
        <v>0</v>
      </c>
    </row>
    <row r="7509" spans="7:13">
      <c r="G7509">
        <v>0.22086418849456319</v>
      </c>
      <c r="H7509">
        <v>0.79382230983759383</v>
      </c>
      <c r="I7509">
        <v>0.36678043118062448</v>
      </c>
      <c r="J7509">
        <f>_xlfn.BINOM.INV(BinomTrials,_xlfn.GAMMA.INV(Table3[[#This Row],[RV gamma]],GammaShape1,GammaRate1)/BinomTrials,Table3[[#This Row],[RV binom]])</f>
        <v>1</v>
      </c>
      <c r="K7509" s="1">
        <f>Table3[[#This Row],[Risk 1 Simulated occurences]]*_xlfn.LOGNORM.INV(Table3[[#This Row],[RV lognorm]],(LN(ImpLow1)+LN(ImpUp1))/2,(LN(ImpUp1)-LN(ImpLow1))/3.29)</f>
        <v>24919.377672681374</v>
      </c>
      <c r="L7509">
        <f>_xlfn.BINOM.INV(BinomTrials,_xlfn.GAMMA.INV(Table3[[#This Row],[RV gamma]],GammaShape2,GammaRate2)/BinomTrials,Table3[[#This Row],[RV binom]])</f>
        <v>0</v>
      </c>
      <c r="M7509" s="1">
        <f>Table3[[#This Row],[Risk 2 simulated occurences]]*_xlfn.LOGNORM.INV(Table3[[#This Row],[RV lognorm]],(LN(ImpLow2)+LN(ImpUp2))/2,(LN(ImpUp2)-LN(ImpLow2))/3.29)</f>
        <v>0</v>
      </c>
    </row>
    <row r="7510" spans="7:13">
      <c r="G7510">
        <v>6.4416028123542676E-2</v>
      </c>
      <c r="H7510">
        <v>0.77156144043969055</v>
      </c>
      <c r="I7510">
        <v>0.47870685275583846</v>
      </c>
      <c r="J7510">
        <f>_xlfn.BINOM.INV(BinomTrials,_xlfn.GAMMA.INV(Table3[[#This Row],[RV gamma]],GammaShape1,GammaRate1)/BinomTrials,Table3[[#This Row],[RV binom]])</f>
        <v>1</v>
      </c>
      <c r="K7510" s="1">
        <f>Table3[[#This Row],[Risk 1 Simulated occurences]]*_xlfn.LOGNORM.INV(Table3[[#This Row],[RV lognorm]],(LN(ImpLow1)+LN(ImpUp1))/2,(LN(ImpUp1)-LN(ImpLow1))/3.29)</f>
        <v>30462.755714399271</v>
      </c>
      <c r="L7510">
        <f>_xlfn.BINOM.INV(BinomTrials,_xlfn.GAMMA.INV(Table3[[#This Row],[RV gamma]],GammaShape2,GammaRate2)/BinomTrials,Table3[[#This Row],[RV binom]])</f>
        <v>0</v>
      </c>
      <c r="M7510" s="1">
        <f>Table3[[#This Row],[Risk 2 simulated occurences]]*_xlfn.LOGNORM.INV(Table3[[#This Row],[RV lognorm]],(LN(ImpLow2)+LN(ImpUp2))/2,(LN(ImpUp2)-LN(ImpLow2))/3.29)</f>
        <v>0</v>
      </c>
    </row>
    <row r="7511" spans="7:13">
      <c r="G7511">
        <v>0.64018467238181487</v>
      </c>
      <c r="H7511">
        <v>0.63312946987949748</v>
      </c>
      <c r="I7511">
        <v>0.62607426737718019</v>
      </c>
      <c r="J7511">
        <f>_xlfn.BINOM.INV(BinomTrials,_xlfn.GAMMA.INV(Table3[[#This Row],[RV gamma]],GammaShape1,GammaRate1)/BinomTrials,Table3[[#This Row],[RV binom]])</f>
        <v>1</v>
      </c>
      <c r="K7511" s="1">
        <f>Table3[[#This Row],[Risk 1 Simulated occurences]]*_xlfn.LOGNORM.INV(Table3[[#This Row],[RV lognorm]],(LN(ImpLow1)+LN(ImpUp1))/2,(LN(ImpUp1)-LN(ImpLow1))/3.29)</f>
        <v>39601.566058205506</v>
      </c>
      <c r="L7511">
        <f>_xlfn.BINOM.INV(BinomTrials,_xlfn.GAMMA.INV(Table3[[#This Row],[RV gamma]],GammaShape2,GammaRate2)/BinomTrials,Table3[[#This Row],[RV binom]])</f>
        <v>0</v>
      </c>
      <c r="M7511" s="1">
        <f>Table3[[#This Row],[Risk 2 simulated occurences]]*_xlfn.LOGNORM.INV(Table3[[#This Row],[RV lognorm]],(LN(ImpLow2)+LN(ImpUp2))/2,(LN(ImpUp2)-LN(ImpLow2))/3.29)</f>
        <v>0</v>
      </c>
    </row>
    <row r="7512" spans="7:13">
      <c r="G7512">
        <v>0.5837887211627274</v>
      </c>
      <c r="H7512">
        <v>7.0002647149377808E-3</v>
      </c>
      <c r="I7512">
        <v>0.43021180826714811</v>
      </c>
      <c r="J7512">
        <f>_xlfn.BINOM.INV(BinomTrials,_xlfn.GAMMA.INV(Table3[[#This Row],[RV gamma]],GammaShape1,GammaRate1)/BinomTrials,Table3[[#This Row],[RV binom]])</f>
        <v>0</v>
      </c>
      <c r="K7512" s="1">
        <f>Table3[[#This Row],[Risk 1 Simulated occurences]]*_xlfn.LOGNORM.INV(Table3[[#This Row],[RV lognorm]],(LN(ImpLow1)+LN(ImpUp1))/2,(LN(ImpUp1)-LN(ImpLow1))/3.29)</f>
        <v>0</v>
      </c>
      <c r="L7512">
        <f>_xlfn.BINOM.INV(BinomTrials,_xlfn.GAMMA.INV(Table3[[#This Row],[RV gamma]],GammaShape2,GammaRate2)/BinomTrials,Table3[[#This Row],[RV binom]])</f>
        <v>0</v>
      </c>
      <c r="M7512" s="1">
        <f>Table3[[#This Row],[Risk 2 simulated occurences]]*_xlfn.LOGNORM.INV(Table3[[#This Row],[RV lognorm]],(LN(ImpLow2)+LN(ImpUp2))/2,(LN(ImpUp2)-LN(ImpLow2))/3.29)</f>
        <v>0</v>
      </c>
    </row>
    <row r="7513" spans="7:13">
      <c r="G7513">
        <v>0.73703658196005806</v>
      </c>
      <c r="H7513">
        <v>0.65344906395927493</v>
      </c>
      <c r="I7513">
        <v>0.56986154595849181</v>
      </c>
      <c r="J7513">
        <f>_xlfn.BINOM.INV(BinomTrials,_xlfn.GAMMA.INV(Table3[[#This Row],[RV gamma]],GammaShape1,GammaRate1)/BinomTrials,Table3[[#This Row],[RV binom]])</f>
        <v>1</v>
      </c>
      <c r="K7513" s="1">
        <f>Table3[[#This Row],[Risk 1 Simulated occurences]]*_xlfn.LOGNORM.INV(Table3[[#This Row],[RV lognorm]],(LN(ImpLow1)+LN(ImpUp1))/2,(LN(ImpUp1)-LN(ImpLow1))/3.29)</f>
        <v>35768.607348315127</v>
      </c>
      <c r="L7513">
        <f>_xlfn.BINOM.INV(BinomTrials,_xlfn.GAMMA.INV(Table3[[#This Row],[RV gamma]],GammaShape2,GammaRate2)/BinomTrials,Table3[[#This Row],[RV binom]])</f>
        <v>0</v>
      </c>
      <c r="M7513" s="1">
        <f>Table3[[#This Row],[Risk 2 simulated occurences]]*_xlfn.LOGNORM.INV(Table3[[#This Row],[RV lognorm]],(LN(ImpLow2)+LN(ImpUp2))/2,(LN(ImpUp2)-LN(ImpLow2))/3.29)</f>
        <v>0</v>
      </c>
    </row>
    <row r="7514" spans="7:13">
      <c r="G7514">
        <v>0.37383300269666736</v>
      </c>
      <c r="H7514">
        <v>0.51841796353385694</v>
      </c>
      <c r="I7514">
        <v>0.66300292437104646</v>
      </c>
      <c r="J7514">
        <f>_xlfn.BINOM.INV(BinomTrials,_xlfn.GAMMA.INV(Table3[[#This Row],[RV gamma]],GammaShape1,GammaRate1)/BinomTrials,Table3[[#This Row],[RV binom]])</f>
        <v>0</v>
      </c>
      <c r="K7514" s="1">
        <f>Table3[[#This Row],[Risk 1 Simulated occurences]]*_xlfn.LOGNORM.INV(Table3[[#This Row],[RV lognorm]],(LN(ImpLow1)+LN(ImpUp1))/2,(LN(ImpUp1)-LN(ImpLow1))/3.29)</f>
        <v>0</v>
      </c>
      <c r="L7514">
        <f>_xlfn.BINOM.INV(BinomTrials,_xlfn.GAMMA.INV(Table3[[#This Row],[RV gamma]],GammaShape2,GammaRate2)/BinomTrials,Table3[[#This Row],[RV binom]])</f>
        <v>0</v>
      </c>
      <c r="M7514" s="1">
        <f>Table3[[#This Row],[Risk 2 simulated occurences]]*_xlfn.LOGNORM.INV(Table3[[#This Row],[RV lognorm]],(LN(ImpLow2)+LN(ImpUp2))/2,(LN(ImpUp2)-LN(ImpLow2))/3.29)</f>
        <v>0</v>
      </c>
    </row>
    <row r="7515" spans="7:13">
      <c r="G7515">
        <v>1.1276322887873428E-2</v>
      </c>
      <c r="H7515">
        <v>5.0713113532733688E-2</v>
      </c>
      <c r="I7515">
        <v>9.0149904177593956E-2</v>
      </c>
      <c r="J7515">
        <f>_xlfn.BINOM.INV(BinomTrials,_xlfn.GAMMA.INV(Table3[[#This Row],[RV gamma]],GammaShape1,GammaRate1)/BinomTrials,Table3[[#This Row],[RV binom]])</f>
        <v>0</v>
      </c>
      <c r="K7515" s="1">
        <f>Table3[[#This Row],[Risk 1 Simulated occurences]]*_xlfn.LOGNORM.INV(Table3[[#This Row],[RV lognorm]],(LN(ImpLow1)+LN(ImpUp1))/2,(LN(ImpUp1)-LN(ImpLow1))/3.29)</f>
        <v>0</v>
      </c>
      <c r="L7515">
        <f>_xlfn.BINOM.INV(BinomTrials,_xlfn.GAMMA.INV(Table3[[#This Row],[RV gamma]],GammaShape2,GammaRate2)/BinomTrials,Table3[[#This Row],[RV binom]])</f>
        <v>0</v>
      </c>
      <c r="M7515" s="1">
        <f>Table3[[#This Row],[Risk 2 simulated occurences]]*_xlfn.LOGNORM.INV(Table3[[#This Row],[RV lognorm]],(LN(ImpLow2)+LN(ImpUp2))/2,(LN(ImpUp2)-LN(ImpLow2))/3.29)</f>
        <v>0</v>
      </c>
    </row>
    <row r="7516" spans="7:13">
      <c r="G7516">
        <v>0.52115877648869469</v>
      </c>
      <c r="H7516">
        <v>0.33529914465513971</v>
      </c>
      <c r="I7516">
        <v>0.14943951282158471</v>
      </c>
      <c r="J7516">
        <f>_xlfn.BINOM.INV(BinomTrials,_xlfn.GAMMA.INV(Table3[[#This Row],[RV gamma]],GammaShape1,GammaRate1)/BinomTrials,Table3[[#This Row],[RV binom]])</f>
        <v>0</v>
      </c>
      <c r="K7516" s="1">
        <f>Table3[[#This Row],[Risk 1 Simulated occurences]]*_xlfn.LOGNORM.INV(Table3[[#This Row],[RV lognorm]],(LN(ImpLow1)+LN(ImpUp1))/2,(LN(ImpUp1)-LN(ImpLow1))/3.29)</f>
        <v>0</v>
      </c>
      <c r="L7516">
        <f>_xlfn.BINOM.INV(BinomTrials,_xlfn.GAMMA.INV(Table3[[#This Row],[RV gamma]],GammaShape2,GammaRate2)/BinomTrials,Table3[[#This Row],[RV binom]])</f>
        <v>0</v>
      </c>
      <c r="M7516" s="1">
        <f>Table3[[#This Row],[Risk 2 simulated occurences]]*_xlfn.LOGNORM.INV(Table3[[#This Row],[RV lognorm]],(LN(ImpLow2)+LN(ImpUp2))/2,(LN(ImpUp2)-LN(ImpLow2))/3.29)</f>
        <v>0</v>
      </c>
    </row>
    <row r="7517" spans="7:13">
      <c r="G7517">
        <v>0.11555644549222498</v>
      </c>
      <c r="H7517">
        <v>0.37272421893324897</v>
      </c>
      <c r="I7517">
        <v>0.62989199237427307</v>
      </c>
      <c r="J7517">
        <f>_xlfn.BINOM.INV(BinomTrials,_xlfn.GAMMA.INV(Table3[[#This Row],[RV gamma]],GammaShape1,GammaRate1)/BinomTrials,Table3[[#This Row],[RV binom]])</f>
        <v>0</v>
      </c>
      <c r="K7517" s="1">
        <f>Table3[[#This Row],[Risk 1 Simulated occurences]]*_xlfn.LOGNORM.INV(Table3[[#This Row],[RV lognorm]],(LN(ImpLow1)+LN(ImpUp1))/2,(LN(ImpUp1)-LN(ImpLow1))/3.29)</f>
        <v>0</v>
      </c>
      <c r="L7517">
        <f>_xlfn.BINOM.INV(BinomTrials,_xlfn.GAMMA.INV(Table3[[#This Row],[RV gamma]],GammaShape2,GammaRate2)/BinomTrials,Table3[[#This Row],[RV binom]])</f>
        <v>0</v>
      </c>
      <c r="M7517" s="1">
        <f>Table3[[#This Row],[Risk 2 simulated occurences]]*_xlfn.LOGNORM.INV(Table3[[#This Row],[RV lognorm]],(LN(ImpLow2)+LN(ImpUp2))/2,(LN(ImpUp2)-LN(ImpLow2))/3.29)</f>
        <v>0</v>
      </c>
    </row>
    <row r="7518" spans="7:13">
      <c r="G7518">
        <v>0.15717938782515908</v>
      </c>
      <c r="H7518">
        <v>0.37594761111584846</v>
      </c>
      <c r="I7518">
        <v>0.59471583440653786</v>
      </c>
      <c r="J7518">
        <f>_xlfn.BINOM.INV(BinomTrials,_xlfn.GAMMA.INV(Table3[[#This Row],[RV gamma]],GammaShape1,GammaRate1)/BinomTrials,Table3[[#This Row],[RV binom]])</f>
        <v>0</v>
      </c>
      <c r="K7518" s="1">
        <f>Table3[[#This Row],[Risk 1 Simulated occurences]]*_xlfn.LOGNORM.INV(Table3[[#This Row],[RV lognorm]],(LN(ImpLow1)+LN(ImpUp1))/2,(LN(ImpUp1)-LN(ImpLow1))/3.29)</f>
        <v>0</v>
      </c>
      <c r="L7518">
        <f>_xlfn.BINOM.INV(BinomTrials,_xlfn.GAMMA.INV(Table3[[#This Row],[RV gamma]],GammaShape2,GammaRate2)/BinomTrials,Table3[[#This Row],[RV binom]])</f>
        <v>0</v>
      </c>
      <c r="M7518" s="1">
        <f>Table3[[#This Row],[Risk 2 simulated occurences]]*_xlfn.LOGNORM.INV(Table3[[#This Row],[RV lognorm]],(LN(ImpLow2)+LN(ImpUp2))/2,(LN(ImpUp2)-LN(ImpLow2))/3.29)</f>
        <v>0</v>
      </c>
    </row>
    <row r="7519" spans="7:13">
      <c r="G7519">
        <v>0.71397117744850513</v>
      </c>
      <c r="H7519">
        <v>0.55150002406514254</v>
      </c>
      <c r="I7519">
        <v>0.38902887068177988</v>
      </c>
      <c r="J7519">
        <f>_xlfn.BINOM.INV(BinomTrials,_xlfn.GAMMA.INV(Table3[[#This Row],[RV gamma]],GammaShape1,GammaRate1)/BinomTrials,Table3[[#This Row],[RV binom]])</f>
        <v>0</v>
      </c>
      <c r="K7519" s="1">
        <f>Table3[[#This Row],[Risk 1 Simulated occurences]]*_xlfn.LOGNORM.INV(Table3[[#This Row],[RV lognorm]],(LN(ImpLow1)+LN(ImpUp1))/2,(LN(ImpUp1)-LN(ImpLow1))/3.29)</f>
        <v>0</v>
      </c>
      <c r="L7519">
        <f>_xlfn.BINOM.INV(BinomTrials,_xlfn.GAMMA.INV(Table3[[#This Row],[RV gamma]],GammaShape2,GammaRate2)/BinomTrials,Table3[[#This Row],[RV binom]])</f>
        <v>0</v>
      </c>
      <c r="M7519" s="1">
        <f>Table3[[#This Row],[Risk 2 simulated occurences]]*_xlfn.LOGNORM.INV(Table3[[#This Row],[RV lognorm]],(LN(ImpLow2)+LN(ImpUp2))/2,(LN(ImpUp2)-LN(ImpLow2))/3.29)</f>
        <v>0</v>
      </c>
    </row>
    <row r="7520" spans="7:13">
      <c r="G7520">
        <v>0.7135793770261013</v>
      </c>
      <c r="H7520">
        <v>6.0904462850142484E-2</v>
      </c>
      <c r="I7520">
        <v>0.40822954867418371</v>
      </c>
      <c r="J7520">
        <f>_xlfn.BINOM.INV(BinomTrials,_xlfn.GAMMA.INV(Table3[[#This Row],[RV gamma]],GammaShape1,GammaRate1)/BinomTrials,Table3[[#This Row],[RV binom]])</f>
        <v>0</v>
      </c>
      <c r="K7520" s="1">
        <f>Table3[[#This Row],[Risk 1 Simulated occurences]]*_xlfn.LOGNORM.INV(Table3[[#This Row],[RV lognorm]],(LN(ImpLow1)+LN(ImpUp1))/2,(LN(ImpUp1)-LN(ImpLow1))/3.29)</f>
        <v>0</v>
      </c>
      <c r="L7520">
        <f>_xlfn.BINOM.INV(BinomTrials,_xlfn.GAMMA.INV(Table3[[#This Row],[RV gamma]],GammaShape2,GammaRate2)/BinomTrials,Table3[[#This Row],[RV binom]])</f>
        <v>0</v>
      </c>
      <c r="M7520" s="1">
        <f>Table3[[#This Row],[Risk 2 simulated occurences]]*_xlfn.LOGNORM.INV(Table3[[#This Row],[RV lognorm]],(LN(ImpLow2)+LN(ImpUp2))/2,(LN(ImpUp2)-LN(ImpLow2))/3.29)</f>
        <v>0</v>
      </c>
    </row>
    <row r="7521" spans="7:13">
      <c r="G7521">
        <v>0.12858967768428367</v>
      </c>
      <c r="H7521">
        <v>0.62130712234475982</v>
      </c>
      <c r="I7521">
        <v>0.11402456700523597</v>
      </c>
      <c r="J7521">
        <f>_xlfn.BINOM.INV(BinomTrials,_xlfn.GAMMA.INV(Table3[[#This Row],[RV gamma]],GammaShape1,GammaRate1)/BinomTrials,Table3[[#This Row],[RV binom]])</f>
        <v>0</v>
      </c>
      <c r="K7521" s="1">
        <f>Table3[[#This Row],[Risk 1 Simulated occurences]]*_xlfn.LOGNORM.INV(Table3[[#This Row],[RV lognorm]],(LN(ImpLow1)+LN(ImpUp1))/2,(LN(ImpUp1)-LN(ImpLow1))/3.29)</f>
        <v>0</v>
      </c>
      <c r="L7521">
        <f>_xlfn.BINOM.INV(BinomTrials,_xlfn.GAMMA.INV(Table3[[#This Row],[RV gamma]],GammaShape2,GammaRate2)/BinomTrials,Table3[[#This Row],[RV binom]])</f>
        <v>0</v>
      </c>
      <c r="M7521" s="1">
        <f>Table3[[#This Row],[Risk 2 simulated occurences]]*_xlfn.LOGNORM.INV(Table3[[#This Row],[RV lognorm]],(LN(ImpLow2)+LN(ImpUp2))/2,(LN(ImpUp2)-LN(ImpLow2))/3.29)</f>
        <v>0</v>
      </c>
    </row>
    <row r="7522" spans="7:13">
      <c r="G7522">
        <v>0.20671283975556159</v>
      </c>
      <c r="H7522">
        <v>0.30880524837821965</v>
      </c>
      <c r="I7522">
        <v>0.41089765700087771</v>
      </c>
      <c r="J7522">
        <f>_xlfn.BINOM.INV(BinomTrials,_xlfn.GAMMA.INV(Table3[[#This Row],[RV gamma]],GammaShape1,GammaRate1)/BinomTrials,Table3[[#This Row],[RV binom]])</f>
        <v>0</v>
      </c>
      <c r="K7522" s="1">
        <f>Table3[[#This Row],[Risk 1 Simulated occurences]]*_xlfn.LOGNORM.INV(Table3[[#This Row],[RV lognorm]],(LN(ImpLow1)+LN(ImpUp1))/2,(LN(ImpUp1)-LN(ImpLow1))/3.29)</f>
        <v>0</v>
      </c>
      <c r="L7522">
        <f>_xlfn.BINOM.INV(BinomTrials,_xlfn.GAMMA.INV(Table3[[#This Row],[RV gamma]],GammaShape2,GammaRate2)/BinomTrials,Table3[[#This Row],[RV binom]])</f>
        <v>0</v>
      </c>
      <c r="M7522" s="1">
        <f>Table3[[#This Row],[Risk 2 simulated occurences]]*_xlfn.LOGNORM.INV(Table3[[#This Row],[RV lognorm]],(LN(ImpLow2)+LN(ImpUp2))/2,(LN(ImpUp2)-LN(ImpLow2))/3.29)</f>
        <v>0</v>
      </c>
    </row>
    <row r="7523" spans="7:13">
      <c r="G7523">
        <v>0.22269777172370711</v>
      </c>
      <c r="H7523">
        <v>8.9809492737897442E-2</v>
      </c>
      <c r="I7523">
        <v>0.95692121375208772</v>
      </c>
      <c r="J7523">
        <f>_xlfn.BINOM.INV(BinomTrials,_xlfn.GAMMA.INV(Table3[[#This Row],[RV gamma]],GammaShape1,GammaRate1)/BinomTrials,Table3[[#This Row],[RV binom]])</f>
        <v>0</v>
      </c>
      <c r="K7523" s="1">
        <f>Table3[[#This Row],[Risk 1 Simulated occurences]]*_xlfn.LOGNORM.INV(Table3[[#This Row],[RV lognorm]],(LN(ImpLow1)+LN(ImpUp1))/2,(LN(ImpUp1)-LN(ImpLow1))/3.29)</f>
        <v>0</v>
      </c>
      <c r="L7523">
        <f>_xlfn.BINOM.INV(BinomTrials,_xlfn.GAMMA.INV(Table3[[#This Row],[RV gamma]],GammaShape2,GammaRate2)/BinomTrials,Table3[[#This Row],[RV binom]])</f>
        <v>0</v>
      </c>
      <c r="M7523" s="1">
        <f>Table3[[#This Row],[Risk 2 simulated occurences]]*_xlfn.LOGNORM.INV(Table3[[#This Row],[RV lognorm]],(LN(ImpLow2)+LN(ImpUp2))/2,(LN(ImpUp2)-LN(ImpLow2))/3.29)</f>
        <v>0</v>
      </c>
    </row>
    <row r="7524" spans="7:13">
      <c r="G7524">
        <v>0.88144936034523391</v>
      </c>
      <c r="H7524">
        <v>0.42814444584219924</v>
      </c>
      <c r="I7524">
        <v>0.97483953133916457</v>
      </c>
      <c r="J7524">
        <f>_xlfn.BINOM.INV(BinomTrials,_xlfn.GAMMA.INV(Table3[[#This Row],[RV gamma]],GammaShape1,GammaRate1)/BinomTrials,Table3[[#This Row],[RV binom]])</f>
        <v>0</v>
      </c>
      <c r="K7524" s="1">
        <f>Table3[[#This Row],[Risk 1 Simulated occurences]]*_xlfn.LOGNORM.INV(Table3[[#This Row],[RV lognorm]],(LN(ImpLow1)+LN(ImpUp1))/2,(LN(ImpUp1)-LN(ImpLow1))/3.29)</f>
        <v>0</v>
      </c>
      <c r="L7524">
        <f>_xlfn.BINOM.INV(BinomTrials,_xlfn.GAMMA.INV(Table3[[#This Row],[RV gamma]],GammaShape2,GammaRate2)/BinomTrials,Table3[[#This Row],[RV binom]])</f>
        <v>0</v>
      </c>
      <c r="M7524" s="1">
        <f>Table3[[#This Row],[Risk 2 simulated occurences]]*_xlfn.LOGNORM.INV(Table3[[#This Row],[RV lognorm]],(LN(ImpLow2)+LN(ImpUp2))/2,(LN(ImpUp2)-LN(ImpLow2))/3.29)</f>
        <v>0</v>
      </c>
    </row>
    <row r="7525" spans="7:13">
      <c r="G7525">
        <v>0.51939932234557318</v>
      </c>
      <c r="H7525">
        <v>0.82370126984254521</v>
      </c>
      <c r="I7525">
        <v>0.12800321733951719</v>
      </c>
      <c r="J7525">
        <f>_xlfn.BINOM.INV(BinomTrials,_xlfn.GAMMA.INV(Table3[[#This Row],[RV gamma]],GammaShape1,GammaRate1)/BinomTrials,Table3[[#This Row],[RV binom]])</f>
        <v>1</v>
      </c>
      <c r="K7525" s="1">
        <f>Table3[[#This Row],[Risk 1 Simulated occurences]]*_xlfn.LOGNORM.INV(Table3[[#This Row],[RV lognorm]],(LN(ImpLow1)+LN(ImpUp1))/2,(LN(ImpUp1)-LN(ImpLow1))/3.29)</f>
        <v>14280.63314040271</v>
      </c>
      <c r="L7525">
        <f>_xlfn.BINOM.INV(BinomTrials,_xlfn.GAMMA.INV(Table3[[#This Row],[RV gamma]],GammaShape2,GammaRate2)/BinomTrials,Table3[[#This Row],[RV binom]])</f>
        <v>0</v>
      </c>
      <c r="M7525" s="1">
        <f>Table3[[#This Row],[Risk 2 simulated occurences]]*_xlfn.LOGNORM.INV(Table3[[#This Row],[RV lognorm]],(LN(ImpLow2)+LN(ImpUp2))/2,(LN(ImpUp2)-LN(ImpLow2))/3.29)</f>
        <v>0</v>
      </c>
    </row>
    <row r="7526" spans="7:13">
      <c r="G7526">
        <v>0.54441066204775623</v>
      </c>
      <c r="H7526">
        <v>0.94724224365653575</v>
      </c>
      <c r="I7526">
        <v>0.35007382526531527</v>
      </c>
      <c r="J7526">
        <f>_xlfn.BINOM.INV(BinomTrials,_xlfn.GAMMA.INV(Table3[[#This Row],[RV gamma]],GammaShape1,GammaRate1)/BinomTrials,Table3[[#This Row],[RV binom]])</f>
        <v>2</v>
      </c>
      <c r="K7526" s="1">
        <f>Table3[[#This Row],[Risk 1 Simulated occurences]]*_xlfn.LOGNORM.INV(Table3[[#This Row],[RV lognorm]],(LN(ImpLow1)+LN(ImpUp1))/2,(LN(ImpUp1)-LN(ImpLow1))/3.29)</f>
        <v>48302.753890602959</v>
      </c>
      <c r="L7526">
        <f>_xlfn.BINOM.INV(BinomTrials,_xlfn.GAMMA.INV(Table3[[#This Row],[RV gamma]],GammaShape2,GammaRate2)/BinomTrials,Table3[[#This Row],[RV binom]])</f>
        <v>1</v>
      </c>
      <c r="M7526" s="1">
        <f>Table3[[#This Row],[Risk 2 simulated occurences]]*_xlfn.LOGNORM.INV(Table3[[#This Row],[RV lognorm]],(LN(ImpLow2)+LN(ImpUp2))/2,(LN(ImpUp2)-LN(ImpLow2))/3.29)</f>
        <v>2415137.6945301443</v>
      </c>
    </row>
    <row r="7527" spans="7:13">
      <c r="G7527">
        <v>0.90999703663866827</v>
      </c>
      <c r="H7527">
        <v>0.30038913539628925</v>
      </c>
      <c r="I7527">
        <v>0.69078123415391013</v>
      </c>
      <c r="J7527">
        <f>_xlfn.BINOM.INV(BinomTrials,_xlfn.GAMMA.INV(Table3[[#This Row],[RV gamma]],GammaShape1,GammaRate1)/BinomTrials,Table3[[#This Row],[RV binom]])</f>
        <v>0</v>
      </c>
      <c r="K7527" s="1">
        <f>Table3[[#This Row],[Risk 1 Simulated occurences]]*_xlfn.LOGNORM.INV(Table3[[#This Row],[RV lognorm]],(LN(ImpLow1)+LN(ImpUp1))/2,(LN(ImpUp1)-LN(ImpLow1))/3.29)</f>
        <v>0</v>
      </c>
      <c r="L7527">
        <f>_xlfn.BINOM.INV(BinomTrials,_xlfn.GAMMA.INV(Table3[[#This Row],[RV gamma]],GammaShape2,GammaRate2)/BinomTrials,Table3[[#This Row],[RV binom]])</f>
        <v>0</v>
      </c>
      <c r="M7527" s="1">
        <f>Table3[[#This Row],[Risk 2 simulated occurences]]*_xlfn.LOGNORM.INV(Table3[[#This Row],[RV lognorm]],(LN(ImpLow2)+LN(ImpUp2))/2,(LN(ImpUp2)-LN(ImpLow2))/3.29)</f>
        <v>0</v>
      </c>
    </row>
    <row r="7528" spans="7:13">
      <c r="G7528">
        <v>0.32019478609794511</v>
      </c>
      <c r="H7528">
        <v>0.64019860543319895</v>
      </c>
      <c r="I7528">
        <v>0.96020242476845274</v>
      </c>
      <c r="J7528">
        <f>_xlfn.BINOM.INV(BinomTrials,_xlfn.GAMMA.INV(Table3[[#This Row],[RV gamma]],GammaShape1,GammaRate1)/BinomTrials,Table3[[#This Row],[RV binom]])</f>
        <v>1</v>
      </c>
      <c r="K7528" s="1">
        <f>Table3[[#This Row],[Risk 1 Simulated occurences]]*_xlfn.LOGNORM.INV(Table3[[#This Row],[RV lognorm]],(LN(ImpLow1)+LN(ImpUp1))/2,(LN(ImpUp1)-LN(ImpLow1))/3.29)</f>
        <v>107854.65390690677</v>
      </c>
      <c r="L7528">
        <f>_xlfn.BINOM.INV(BinomTrials,_xlfn.GAMMA.INV(Table3[[#This Row],[RV gamma]],GammaShape2,GammaRate2)/BinomTrials,Table3[[#This Row],[RV binom]])</f>
        <v>0</v>
      </c>
      <c r="M7528" s="1">
        <f>Table3[[#This Row],[Risk 2 simulated occurences]]*_xlfn.LOGNORM.INV(Table3[[#This Row],[RV lognorm]],(LN(ImpLow2)+LN(ImpUp2))/2,(LN(ImpUp2)-LN(ImpLow2))/3.29)</f>
        <v>0</v>
      </c>
    </row>
    <row r="7529" spans="7:13">
      <c r="G7529">
        <v>0.51376994816296262</v>
      </c>
      <c r="H7529">
        <v>0.81796151577400111</v>
      </c>
      <c r="I7529">
        <v>0.12215308338503962</v>
      </c>
      <c r="J7529">
        <f>_xlfn.BINOM.INV(BinomTrials,_xlfn.GAMMA.INV(Table3[[#This Row],[RV gamma]],GammaShape1,GammaRate1)/BinomTrials,Table3[[#This Row],[RV binom]])</f>
        <v>1</v>
      </c>
      <c r="K7529" s="1">
        <f>Table3[[#This Row],[Risk 1 Simulated occurences]]*_xlfn.LOGNORM.INV(Table3[[#This Row],[RV lognorm]],(LN(ImpLow1)+LN(ImpUp1))/2,(LN(ImpUp1)-LN(ImpLow1))/3.29)</f>
        <v>13999.489727054706</v>
      </c>
      <c r="L7529">
        <f>_xlfn.BINOM.INV(BinomTrials,_xlfn.GAMMA.INV(Table3[[#This Row],[RV gamma]],GammaShape2,GammaRate2)/BinomTrials,Table3[[#This Row],[RV binom]])</f>
        <v>0</v>
      </c>
      <c r="M7529" s="1">
        <f>Table3[[#This Row],[Risk 2 simulated occurences]]*_xlfn.LOGNORM.INV(Table3[[#This Row],[RV lognorm]],(LN(ImpLow2)+LN(ImpUp2))/2,(LN(ImpUp2)-LN(ImpLow2))/3.29)</f>
        <v>0</v>
      </c>
    </row>
    <row r="7530" spans="7:13">
      <c r="G7530">
        <v>0.93151877491339985</v>
      </c>
      <c r="H7530">
        <v>0.47919561363719199</v>
      </c>
      <c r="I7530">
        <v>2.687245236098415E-2</v>
      </c>
      <c r="J7530">
        <f>_xlfn.BINOM.INV(BinomTrials,_xlfn.GAMMA.INV(Table3[[#This Row],[RV gamma]],GammaShape1,GammaRate1)/BinomTrials,Table3[[#This Row],[RV binom]])</f>
        <v>0</v>
      </c>
      <c r="K7530" s="1">
        <f>Table3[[#This Row],[Risk 1 Simulated occurences]]*_xlfn.LOGNORM.INV(Table3[[#This Row],[RV lognorm]],(LN(ImpLow1)+LN(ImpUp1))/2,(LN(ImpUp1)-LN(ImpLow1))/3.29)</f>
        <v>0</v>
      </c>
      <c r="L7530">
        <f>_xlfn.BINOM.INV(BinomTrials,_xlfn.GAMMA.INV(Table3[[#This Row],[RV gamma]],GammaShape2,GammaRate2)/BinomTrials,Table3[[#This Row],[RV binom]])</f>
        <v>0</v>
      </c>
      <c r="M7530" s="1">
        <f>Table3[[#This Row],[Risk 2 simulated occurences]]*_xlfn.LOGNORM.INV(Table3[[#This Row],[RV lognorm]],(LN(ImpLow2)+LN(ImpUp2))/2,(LN(ImpUp2)-LN(ImpLow2))/3.29)</f>
        <v>0</v>
      </c>
    </row>
    <row r="7531" spans="7:13">
      <c r="G7531">
        <v>3.6049969511129883E-2</v>
      </c>
      <c r="H7531">
        <v>0.84067840028585794</v>
      </c>
      <c r="I7531">
        <v>0.64530683106058595</v>
      </c>
      <c r="J7531">
        <f>_xlfn.BINOM.INV(BinomTrials,_xlfn.GAMMA.INV(Table3[[#This Row],[RV gamma]],GammaShape1,GammaRate1)/BinomTrials,Table3[[#This Row],[RV binom]])</f>
        <v>1</v>
      </c>
      <c r="K7531" s="1">
        <f>Table3[[#This Row],[Risk 1 Simulated occurences]]*_xlfn.LOGNORM.INV(Table3[[#This Row],[RV lognorm]],(LN(ImpLow1)+LN(ImpUp1))/2,(LN(ImpUp1)-LN(ImpLow1))/3.29)</f>
        <v>41046.5549372362</v>
      </c>
      <c r="L7531">
        <f>_xlfn.BINOM.INV(BinomTrials,_xlfn.GAMMA.INV(Table3[[#This Row],[RV gamma]],GammaShape2,GammaRate2)/BinomTrials,Table3[[#This Row],[RV binom]])</f>
        <v>0</v>
      </c>
      <c r="M7531" s="1">
        <f>Table3[[#This Row],[Risk 2 simulated occurences]]*_xlfn.LOGNORM.INV(Table3[[#This Row],[RV lognorm]],(LN(ImpLow2)+LN(ImpUp2))/2,(LN(ImpUp2)-LN(ImpLow2))/3.29)</f>
        <v>0</v>
      </c>
    </row>
    <row r="7532" spans="7:13">
      <c r="G7532">
        <v>0.89183757355987914</v>
      </c>
      <c r="H7532">
        <v>0.28187360441399439</v>
      </c>
      <c r="I7532">
        <v>0.67190963526810965</v>
      </c>
      <c r="J7532">
        <f>_xlfn.BINOM.INV(BinomTrials,_xlfn.GAMMA.INV(Table3[[#This Row],[RV gamma]],GammaShape1,GammaRate1)/BinomTrials,Table3[[#This Row],[RV binom]])</f>
        <v>0</v>
      </c>
      <c r="K7532" s="1">
        <f>Table3[[#This Row],[Risk 1 Simulated occurences]]*_xlfn.LOGNORM.INV(Table3[[#This Row],[RV lognorm]],(LN(ImpLow1)+LN(ImpUp1))/2,(LN(ImpUp1)-LN(ImpLow1))/3.29)</f>
        <v>0</v>
      </c>
      <c r="L7532">
        <f>_xlfn.BINOM.INV(BinomTrials,_xlfn.GAMMA.INV(Table3[[#This Row],[RV gamma]],GammaShape2,GammaRate2)/BinomTrials,Table3[[#This Row],[RV binom]])</f>
        <v>0</v>
      </c>
      <c r="M7532" s="1">
        <f>Table3[[#This Row],[Risk 2 simulated occurences]]*_xlfn.LOGNORM.INV(Table3[[#This Row],[RV lognorm]],(LN(ImpLow2)+LN(ImpUp2))/2,(LN(ImpUp2)-LN(ImpLow2))/3.29)</f>
        <v>0</v>
      </c>
    </row>
    <row r="7533" spans="7:13">
      <c r="G7533">
        <v>0.11409882088848335</v>
      </c>
      <c r="H7533">
        <v>0.44966938600394379</v>
      </c>
      <c r="I7533">
        <v>0.78523995111940426</v>
      </c>
      <c r="J7533">
        <f>_xlfn.BINOM.INV(BinomTrials,_xlfn.GAMMA.INV(Table3[[#This Row],[RV gamma]],GammaShape1,GammaRate1)/BinomTrials,Table3[[#This Row],[RV binom]])</f>
        <v>0</v>
      </c>
      <c r="K7533" s="1">
        <f>Table3[[#This Row],[Risk 1 Simulated occurences]]*_xlfn.LOGNORM.INV(Table3[[#This Row],[RV lognorm]],(LN(ImpLow1)+LN(ImpUp1))/2,(LN(ImpUp1)-LN(ImpLow1))/3.29)</f>
        <v>0</v>
      </c>
      <c r="L7533">
        <f>_xlfn.BINOM.INV(BinomTrials,_xlfn.GAMMA.INV(Table3[[#This Row],[RV gamma]],GammaShape2,GammaRate2)/BinomTrials,Table3[[#This Row],[RV binom]])</f>
        <v>0</v>
      </c>
      <c r="M7533" s="1">
        <f>Table3[[#This Row],[Risk 2 simulated occurences]]*_xlfn.LOGNORM.INV(Table3[[#This Row],[RV lognorm]],(LN(ImpLow2)+LN(ImpUp2))/2,(LN(ImpUp2)-LN(ImpLow2))/3.29)</f>
        <v>0</v>
      </c>
    </row>
    <row r="7534" spans="7:13">
      <c r="G7534">
        <v>0.6588826727396262</v>
      </c>
      <c r="H7534">
        <v>0.59337056828354051</v>
      </c>
      <c r="I7534">
        <v>0.52785846382745472</v>
      </c>
      <c r="J7534">
        <f>_xlfn.BINOM.INV(BinomTrials,_xlfn.GAMMA.INV(Table3[[#This Row],[RV gamma]],GammaShape1,GammaRate1)/BinomTrials,Table3[[#This Row],[RV binom]])</f>
        <v>1</v>
      </c>
      <c r="K7534" s="1">
        <f>Table3[[#This Row],[Risk 1 Simulated occurences]]*_xlfn.LOGNORM.INV(Table3[[#This Row],[RV lognorm]],(LN(ImpLow1)+LN(ImpUp1))/2,(LN(ImpUp1)-LN(ImpLow1))/3.29)</f>
        <v>33207.979392426409</v>
      </c>
      <c r="L7534">
        <f>_xlfn.BINOM.INV(BinomTrials,_xlfn.GAMMA.INV(Table3[[#This Row],[RV gamma]],GammaShape2,GammaRate2)/BinomTrials,Table3[[#This Row],[RV binom]])</f>
        <v>0</v>
      </c>
      <c r="M7534" s="1">
        <f>Table3[[#This Row],[Risk 2 simulated occurences]]*_xlfn.LOGNORM.INV(Table3[[#This Row],[RV lognorm]],(LN(ImpLow2)+LN(ImpUp2))/2,(LN(ImpUp2)-LN(ImpLow2))/3.29)</f>
        <v>0</v>
      </c>
    </row>
    <row r="7535" spans="7:13">
      <c r="G7535">
        <v>0.84108073489790813</v>
      </c>
      <c r="H7535">
        <v>0.77914114146453384</v>
      </c>
      <c r="I7535">
        <v>0.71720154803115943</v>
      </c>
      <c r="J7535">
        <f>_xlfn.BINOM.INV(BinomTrials,_xlfn.GAMMA.INV(Table3[[#This Row],[RV gamma]],GammaShape1,GammaRate1)/BinomTrials,Table3[[#This Row],[RV binom]])</f>
        <v>1</v>
      </c>
      <c r="K7535" s="1">
        <f>Table3[[#This Row],[Risk 1 Simulated occurences]]*_xlfn.LOGNORM.INV(Table3[[#This Row],[RV lognorm]],(LN(ImpLow1)+LN(ImpUp1))/2,(LN(ImpUp1)-LN(ImpLow1))/3.29)</f>
        <v>47275.344965972239</v>
      </c>
      <c r="L7535">
        <f>_xlfn.BINOM.INV(BinomTrials,_xlfn.GAMMA.INV(Table3[[#This Row],[RV gamma]],GammaShape2,GammaRate2)/BinomTrials,Table3[[#This Row],[RV binom]])</f>
        <v>0</v>
      </c>
      <c r="M7535" s="1">
        <f>Table3[[#This Row],[Risk 2 simulated occurences]]*_xlfn.LOGNORM.INV(Table3[[#This Row],[RV lognorm]],(LN(ImpLow2)+LN(ImpUp2))/2,(LN(ImpUp2)-LN(ImpLow2))/3.29)</f>
        <v>0</v>
      </c>
    </row>
    <row r="7536" spans="7:13">
      <c r="G7536">
        <v>4.3911429142538191E-2</v>
      </c>
      <c r="H7536">
        <v>2.5164594419842864E-2</v>
      </c>
      <c r="I7536">
        <v>6.4177596971475336E-3</v>
      </c>
      <c r="J7536">
        <f>_xlfn.BINOM.INV(BinomTrials,_xlfn.GAMMA.INV(Table3[[#This Row],[RV gamma]],GammaShape1,GammaRate1)/BinomTrials,Table3[[#This Row],[RV binom]])</f>
        <v>0</v>
      </c>
      <c r="K7536" s="1">
        <f>Table3[[#This Row],[Risk 1 Simulated occurences]]*_xlfn.LOGNORM.INV(Table3[[#This Row],[RV lognorm]],(LN(ImpLow1)+LN(ImpUp1))/2,(LN(ImpUp1)-LN(ImpLow1))/3.29)</f>
        <v>0</v>
      </c>
      <c r="L7536">
        <f>_xlfn.BINOM.INV(BinomTrials,_xlfn.GAMMA.INV(Table3[[#This Row],[RV gamma]],GammaShape2,GammaRate2)/BinomTrials,Table3[[#This Row],[RV binom]])</f>
        <v>0</v>
      </c>
      <c r="M7536" s="1">
        <f>Table3[[#This Row],[Risk 2 simulated occurences]]*_xlfn.LOGNORM.INV(Table3[[#This Row],[RV lognorm]],(LN(ImpLow2)+LN(ImpUp2))/2,(LN(ImpUp2)-LN(ImpLow2))/3.29)</f>
        <v>0</v>
      </c>
    </row>
    <row r="7537" spans="7:13">
      <c r="G7537">
        <v>1.9389598639397695E-2</v>
      </c>
      <c r="H7537">
        <v>0.94133841429899368</v>
      </c>
      <c r="I7537">
        <v>0.86328722995858975</v>
      </c>
      <c r="J7537">
        <f>_xlfn.BINOM.INV(BinomTrials,_xlfn.GAMMA.INV(Table3[[#This Row],[RV gamma]],GammaShape1,GammaRate1)/BinomTrials,Table3[[#This Row],[RV binom]])</f>
        <v>1</v>
      </c>
      <c r="K7537" s="1">
        <f>Table3[[#This Row],[Risk 1 Simulated occurences]]*_xlfn.LOGNORM.INV(Table3[[#This Row],[RV lognorm]],(LN(ImpLow1)+LN(ImpUp1))/2,(LN(ImpUp1)-LN(ImpLow1))/3.29)</f>
        <v>68059.688464345934</v>
      </c>
      <c r="L7537">
        <f>_xlfn.BINOM.INV(BinomTrials,_xlfn.GAMMA.INV(Table3[[#This Row],[RV gamma]],GammaShape2,GammaRate2)/BinomTrials,Table3[[#This Row],[RV binom]])</f>
        <v>1</v>
      </c>
      <c r="M7537" s="1">
        <f>Table3[[#This Row],[Risk 2 simulated occurences]]*_xlfn.LOGNORM.INV(Table3[[#This Row],[RV lognorm]],(LN(ImpLow2)+LN(ImpUp2))/2,(LN(ImpUp2)-LN(ImpLow2))/3.29)</f>
        <v>6805968.846434609</v>
      </c>
    </row>
    <row r="7538" spans="7:13">
      <c r="G7538">
        <v>0.88098433235706031</v>
      </c>
      <c r="H7538">
        <v>7.472912318759091E-2</v>
      </c>
      <c r="I7538">
        <v>0.26847391401812148</v>
      </c>
      <c r="J7538">
        <f>_xlfn.BINOM.INV(BinomTrials,_xlfn.GAMMA.INV(Table3[[#This Row],[RV gamma]],GammaShape1,GammaRate1)/BinomTrials,Table3[[#This Row],[RV binom]])</f>
        <v>0</v>
      </c>
      <c r="K7538" s="1">
        <f>Table3[[#This Row],[Risk 1 Simulated occurences]]*_xlfn.LOGNORM.INV(Table3[[#This Row],[RV lognorm]],(LN(ImpLow1)+LN(ImpUp1))/2,(LN(ImpUp1)-LN(ImpLow1))/3.29)</f>
        <v>0</v>
      </c>
      <c r="L7538">
        <f>_xlfn.BINOM.INV(BinomTrials,_xlfn.GAMMA.INV(Table3[[#This Row],[RV gamma]],GammaShape2,GammaRate2)/BinomTrials,Table3[[#This Row],[RV binom]])</f>
        <v>0</v>
      </c>
      <c r="M7538" s="1">
        <f>Table3[[#This Row],[Risk 2 simulated occurences]]*_xlfn.LOGNORM.INV(Table3[[#This Row],[RV lognorm]],(LN(ImpLow2)+LN(ImpUp2))/2,(LN(ImpUp2)-LN(ImpLow2))/3.29)</f>
        <v>0</v>
      </c>
    </row>
    <row r="7539" spans="7:13">
      <c r="G7539">
        <v>0.70367392511278104</v>
      </c>
      <c r="H7539">
        <v>0.9723734138404827</v>
      </c>
      <c r="I7539">
        <v>0.24107290256818426</v>
      </c>
      <c r="J7539">
        <f>_xlfn.BINOM.INV(BinomTrials,_xlfn.GAMMA.INV(Table3[[#This Row],[RV gamma]],GammaShape1,GammaRate1)/BinomTrials,Table3[[#This Row],[RV binom]])</f>
        <v>2</v>
      </c>
      <c r="K7539" s="1">
        <f>Table3[[#This Row],[Risk 1 Simulated occurences]]*_xlfn.LOGNORM.INV(Table3[[#This Row],[RV lognorm]],(LN(ImpLow1)+LN(ImpUp1))/2,(LN(ImpUp1)-LN(ImpLow1))/3.29)</f>
        <v>38671.952960555995</v>
      </c>
      <c r="L7539">
        <f>_xlfn.BINOM.INV(BinomTrials,_xlfn.GAMMA.INV(Table3[[#This Row],[RV gamma]],GammaShape2,GammaRate2)/BinomTrials,Table3[[#This Row],[RV binom]])</f>
        <v>1</v>
      </c>
      <c r="M7539" s="1">
        <f>Table3[[#This Row],[Risk 2 simulated occurences]]*_xlfn.LOGNORM.INV(Table3[[#This Row],[RV lognorm]],(LN(ImpLow2)+LN(ImpUp2))/2,(LN(ImpUp2)-LN(ImpLow2))/3.29)</f>
        <v>1933597.6480278005</v>
      </c>
    </row>
    <row r="7540" spans="7:13">
      <c r="G7540">
        <v>0.6476593705116116</v>
      </c>
      <c r="H7540">
        <v>0.67996641699223148</v>
      </c>
      <c r="I7540">
        <v>0.71227346347285125</v>
      </c>
      <c r="J7540">
        <f>_xlfn.BINOM.INV(BinomTrials,_xlfn.GAMMA.INV(Table3[[#This Row],[RV gamma]],GammaShape1,GammaRate1)/BinomTrials,Table3[[#This Row],[RV binom]])</f>
        <v>1</v>
      </c>
      <c r="K7540" s="1">
        <f>Table3[[#This Row],[Risk 1 Simulated occurences]]*_xlfn.LOGNORM.INV(Table3[[#This Row],[RV lognorm]],(LN(ImpLow1)+LN(ImpUp1))/2,(LN(ImpUp1)-LN(ImpLow1))/3.29)</f>
        <v>46797.700602524725</v>
      </c>
      <c r="L7540">
        <f>_xlfn.BINOM.INV(BinomTrials,_xlfn.GAMMA.INV(Table3[[#This Row],[RV gamma]],GammaShape2,GammaRate2)/BinomTrials,Table3[[#This Row],[RV binom]])</f>
        <v>0</v>
      </c>
      <c r="M7540" s="1">
        <f>Table3[[#This Row],[Risk 2 simulated occurences]]*_xlfn.LOGNORM.INV(Table3[[#This Row],[RV lognorm]],(LN(ImpLow2)+LN(ImpUp2))/2,(LN(ImpUp2)-LN(ImpLow2))/3.29)</f>
        <v>0</v>
      </c>
    </row>
    <row r="7541" spans="7:13">
      <c r="G7541">
        <v>0.21104018865667293</v>
      </c>
      <c r="H7541">
        <v>0.19557038843425475</v>
      </c>
      <c r="I7541">
        <v>0.18010058821183655</v>
      </c>
      <c r="J7541">
        <f>_xlfn.BINOM.INV(BinomTrials,_xlfn.GAMMA.INV(Table3[[#This Row],[RV gamma]],GammaShape1,GammaRate1)/BinomTrials,Table3[[#This Row],[RV binom]])</f>
        <v>0</v>
      </c>
      <c r="K7541" s="1">
        <f>Table3[[#This Row],[Risk 1 Simulated occurences]]*_xlfn.LOGNORM.INV(Table3[[#This Row],[RV lognorm]],(LN(ImpLow1)+LN(ImpUp1))/2,(LN(ImpUp1)-LN(ImpLow1))/3.29)</f>
        <v>0</v>
      </c>
      <c r="L7541">
        <f>_xlfn.BINOM.INV(BinomTrials,_xlfn.GAMMA.INV(Table3[[#This Row],[RV gamma]],GammaShape2,GammaRate2)/BinomTrials,Table3[[#This Row],[RV binom]])</f>
        <v>0</v>
      </c>
      <c r="M7541" s="1">
        <f>Table3[[#This Row],[Risk 2 simulated occurences]]*_xlfn.LOGNORM.INV(Table3[[#This Row],[RV lognorm]],(LN(ImpLow2)+LN(ImpUp2))/2,(LN(ImpUp2)-LN(ImpLow2))/3.29)</f>
        <v>0</v>
      </c>
    </row>
    <row r="7542" spans="7:13">
      <c r="G7542">
        <v>0.95245075270182022</v>
      </c>
      <c r="H7542">
        <v>0.95151841451950292</v>
      </c>
      <c r="I7542">
        <v>0.95058607633718573</v>
      </c>
      <c r="J7542">
        <f>_xlfn.BINOM.INV(BinomTrials,_xlfn.GAMMA.INV(Table3[[#This Row],[RV gamma]],GammaShape1,GammaRate1)/BinomTrials,Table3[[#This Row],[RV binom]])</f>
        <v>2</v>
      </c>
      <c r="K7542" s="1">
        <f>Table3[[#This Row],[Risk 1 Simulated occurences]]*_xlfn.LOGNORM.INV(Table3[[#This Row],[RV lognorm]],(LN(ImpLow1)+LN(ImpUp1))/2,(LN(ImpUp1)-LN(ImpLow1))/3.29)</f>
        <v>200780.19194966767</v>
      </c>
      <c r="L7542">
        <f>_xlfn.BINOM.INV(BinomTrials,_xlfn.GAMMA.INV(Table3[[#This Row],[RV gamma]],GammaShape2,GammaRate2)/BinomTrials,Table3[[#This Row],[RV binom]])</f>
        <v>1</v>
      </c>
      <c r="M7542" s="1">
        <f>Table3[[#This Row],[Risk 2 simulated occurences]]*_xlfn.LOGNORM.INV(Table3[[#This Row],[RV lognorm]],(LN(ImpLow2)+LN(ImpUp2))/2,(LN(ImpUp2)-LN(ImpLow2))/3.29)</f>
        <v>10039009.597483387</v>
      </c>
    </row>
    <row r="7543" spans="7:13">
      <c r="G7543">
        <v>0.83980065949251903</v>
      </c>
      <c r="H7543">
        <v>0.16999282928649001</v>
      </c>
      <c r="I7543">
        <v>0.50018499908046099</v>
      </c>
      <c r="J7543">
        <f>_xlfn.BINOM.INV(BinomTrials,_xlfn.GAMMA.INV(Table3[[#This Row],[RV gamma]],GammaShape1,GammaRate1)/BinomTrials,Table3[[#This Row],[RV binom]])</f>
        <v>0</v>
      </c>
      <c r="K7543" s="1">
        <f>Table3[[#This Row],[Risk 1 Simulated occurences]]*_xlfn.LOGNORM.INV(Table3[[#This Row],[RV lognorm]],(LN(ImpLow1)+LN(ImpUp1))/2,(LN(ImpUp1)-LN(ImpLow1))/3.29)</f>
        <v>0</v>
      </c>
      <c r="L7543">
        <f>_xlfn.BINOM.INV(BinomTrials,_xlfn.GAMMA.INV(Table3[[#This Row],[RV gamma]],GammaShape2,GammaRate2)/BinomTrials,Table3[[#This Row],[RV binom]])</f>
        <v>0</v>
      </c>
      <c r="M7543" s="1">
        <f>Table3[[#This Row],[Risk 2 simulated occurences]]*_xlfn.LOGNORM.INV(Table3[[#This Row],[RV lognorm]],(LN(ImpLow2)+LN(ImpUp2))/2,(LN(ImpUp2)-LN(ImpLow2))/3.29)</f>
        <v>0</v>
      </c>
    </row>
    <row r="7544" spans="7:13">
      <c r="G7544">
        <v>0.52968409076783995</v>
      </c>
      <c r="H7544">
        <v>6.9481818037797613E-2</v>
      </c>
      <c r="I7544">
        <v>0.6092795453077553</v>
      </c>
      <c r="J7544">
        <f>_xlfn.BINOM.INV(BinomTrials,_xlfn.GAMMA.INV(Table3[[#This Row],[RV gamma]],GammaShape1,GammaRate1)/BinomTrials,Table3[[#This Row],[RV binom]])</f>
        <v>0</v>
      </c>
      <c r="K7544" s="1">
        <f>Table3[[#This Row],[Risk 1 Simulated occurences]]*_xlfn.LOGNORM.INV(Table3[[#This Row],[RV lognorm]],(LN(ImpLow1)+LN(ImpUp1))/2,(LN(ImpUp1)-LN(ImpLow1))/3.29)</f>
        <v>0</v>
      </c>
      <c r="L7544">
        <f>_xlfn.BINOM.INV(BinomTrials,_xlfn.GAMMA.INV(Table3[[#This Row],[RV gamma]],GammaShape2,GammaRate2)/BinomTrials,Table3[[#This Row],[RV binom]])</f>
        <v>0</v>
      </c>
      <c r="M7544" s="1">
        <f>Table3[[#This Row],[Risk 2 simulated occurences]]*_xlfn.LOGNORM.INV(Table3[[#This Row],[RV lognorm]],(LN(ImpLow2)+LN(ImpUp2))/2,(LN(ImpUp2)-LN(ImpLow2))/3.29)</f>
        <v>0</v>
      </c>
    </row>
    <row r="7545" spans="7:13">
      <c r="G7545">
        <v>0.40051353508630466</v>
      </c>
      <c r="H7545">
        <v>0.78091576126446749</v>
      </c>
      <c r="I7545">
        <v>0.16131798744263035</v>
      </c>
      <c r="J7545">
        <f>_xlfn.BINOM.INV(BinomTrials,_xlfn.GAMMA.INV(Table3[[#This Row],[RV gamma]],GammaShape1,GammaRate1)/BinomTrials,Table3[[#This Row],[RV binom]])</f>
        <v>1</v>
      </c>
      <c r="K7545" s="1">
        <f>Table3[[#This Row],[Risk 1 Simulated occurences]]*_xlfn.LOGNORM.INV(Table3[[#This Row],[RV lognorm]],(LN(ImpLow1)+LN(ImpUp1))/2,(LN(ImpUp1)-LN(ImpLow1))/3.29)</f>
        <v>15826.147887376705</v>
      </c>
      <c r="L7545">
        <f>_xlfn.BINOM.INV(BinomTrials,_xlfn.GAMMA.INV(Table3[[#This Row],[RV gamma]],GammaShape2,GammaRate2)/BinomTrials,Table3[[#This Row],[RV binom]])</f>
        <v>0</v>
      </c>
      <c r="M7545" s="1">
        <f>Table3[[#This Row],[Risk 2 simulated occurences]]*_xlfn.LOGNORM.INV(Table3[[#This Row],[RV lognorm]],(LN(ImpLow2)+LN(ImpUp2))/2,(LN(ImpUp2)-LN(ImpLow2))/3.29)</f>
        <v>0</v>
      </c>
    </row>
    <row r="7546" spans="7:13">
      <c r="G7546">
        <v>0.43098419552249095</v>
      </c>
      <c r="H7546">
        <v>0.85119957190528495</v>
      </c>
      <c r="I7546">
        <v>0.27141494828807888</v>
      </c>
      <c r="J7546">
        <f>_xlfn.BINOM.INV(BinomTrials,_xlfn.GAMMA.INV(Table3[[#This Row],[RV gamma]],GammaShape1,GammaRate1)/BinomTrials,Table3[[#This Row],[RV binom]])</f>
        <v>1</v>
      </c>
      <c r="K7546" s="1">
        <f>Table3[[#This Row],[Risk 1 Simulated occurences]]*_xlfn.LOGNORM.INV(Table3[[#This Row],[RV lognorm]],(LN(ImpLow1)+LN(ImpUp1))/2,(LN(ImpUp1)-LN(ImpLow1))/3.29)</f>
        <v>20655.40283216751</v>
      </c>
      <c r="L7546">
        <f>_xlfn.BINOM.INV(BinomTrials,_xlfn.GAMMA.INV(Table3[[#This Row],[RV gamma]],GammaShape2,GammaRate2)/BinomTrials,Table3[[#This Row],[RV binom]])</f>
        <v>1</v>
      </c>
      <c r="M7546" s="1">
        <f>Table3[[#This Row],[Risk 2 simulated occurences]]*_xlfn.LOGNORM.INV(Table3[[#This Row],[RV lognorm]],(LN(ImpLow2)+LN(ImpUp2))/2,(LN(ImpUp2)-LN(ImpLow2))/3.29)</f>
        <v>2065540.2832167519</v>
      </c>
    </row>
    <row r="7547" spans="7:13">
      <c r="G7547">
        <v>0.55137414650589889</v>
      </c>
      <c r="H7547">
        <v>0.11120501212366159</v>
      </c>
      <c r="I7547">
        <v>0.67103587774142426</v>
      </c>
      <c r="J7547">
        <f>_xlfn.BINOM.INV(BinomTrials,_xlfn.GAMMA.INV(Table3[[#This Row],[RV gamma]],GammaShape1,GammaRate1)/BinomTrials,Table3[[#This Row],[RV binom]])</f>
        <v>0</v>
      </c>
      <c r="K7547" s="1">
        <f>Table3[[#This Row],[Risk 1 Simulated occurences]]*_xlfn.LOGNORM.INV(Table3[[#This Row],[RV lognorm]],(LN(ImpLow1)+LN(ImpUp1))/2,(LN(ImpUp1)-LN(ImpLow1))/3.29)</f>
        <v>0</v>
      </c>
      <c r="L7547">
        <f>_xlfn.BINOM.INV(BinomTrials,_xlfn.GAMMA.INV(Table3[[#This Row],[RV gamma]],GammaShape2,GammaRate2)/BinomTrials,Table3[[#This Row],[RV binom]])</f>
        <v>0</v>
      </c>
      <c r="M7547" s="1">
        <f>Table3[[#This Row],[Risk 2 simulated occurences]]*_xlfn.LOGNORM.INV(Table3[[#This Row],[RV lognorm]],(LN(ImpLow2)+LN(ImpUp2))/2,(LN(ImpUp2)-LN(ImpLow2))/3.29)</f>
        <v>0</v>
      </c>
    </row>
    <row r="7548" spans="7:13">
      <c r="G7548">
        <v>0.94528032464221134</v>
      </c>
      <c r="H7548">
        <v>2.2638762380293925E-2</v>
      </c>
      <c r="I7548">
        <v>9.9997200118376497E-2</v>
      </c>
      <c r="J7548">
        <f>_xlfn.BINOM.INV(BinomTrials,_xlfn.GAMMA.INV(Table3[[#This Row],[RV gamma]],GammaShape1,GammaRate1)/BinomTrials,Table3[[#This Row],[RV binom]])</f>
        <v>0</v>
      </c>
      <c r="K7548" s="1">
        <f>Table3[[#This Row],[Risk 1 Simulated occurences]]*_xlfn.LOGNORM.INV(Table3[[#This Row],[RV lognorm]],(LN(ImpLow1)+LN(ImpUp1))/2,(LN(ImpUp1)-LN(ImpLow1))/3.29)</f>
        <v>0</v>
      </c>
      <c r="L7548">
        <f>_xlfn.BINOM.INV(BinomTrials,_xlfn.GAMMA.INV(Table3[[#This Row],[RV gamma]],GammaShape2,GammaRate2)/BinomTrials,Table3[[#This Row],[RV binom]])</f>
        <v>0</v>
      </c>
      <c r="M7548" s="1">
        <f>Table3[[#This Row],[Risk 2 simulated occurences]]*_xlfn.LOGNORM.INV(Table3[[#This Row],[RV lognorm]],(LN(ImpLow2)+LN(ImpUp2))/2,(LN(ImpUp2)-LN(ImpLow2))/3.29)</f>
        <v>0</v>
      </c>
    </row>
    <row r="7549" spans="7:13">
      <c r="G7549">
        <v>0.32641626164615911</v>
      </c>
      <c r="H7549">
        <v>0.48967932560000538</v>
      </c>
      <c r="I7549">
        <v>0.65294238955385164</v>
      </c>
      <c r="J7549">
        <f>_xlfn.BINOM.INV(BinomTrials,_xlfn.GAMMA.INV(Table3[[#This Row],[RV gamma]],GammaShape1,GammaRate1)/BinomTrials,Table3[[#This Row],[RV binom]])</f>
        <v>0</v>
      </c>
      <c r="K7549" s="1">
        <f>Table3[[#This Row],[Risk 1 Simulated occurences]]*_xlfn.LOGNORM.INV(Table3[[#This Row],[RV lognorm]],(LN(ImpLow1)+LN(ImpUp1))/2,(LN(ImpUp1)-LN(ImpLow1))/3.29)</f>
        <v>0</v>
      </c>
      <c r="L7549">
        <f>_xlfn.BINOM.INV(BinomTrials,_xlfn.GAMMA.INV(Table3[[#This Row],[RV gamma]],GammaShape2,GammaRate2)/BinomTrials,Table3[[#This Row],[RV binom]])</f>
        <v>0</v>
      </c>
      <c r="M7549" s="1">
        <f>Table3[[#This Row],[Risk 2 simulated occurences]]*_xlfn.LOGNORM.INV(Table3[[#This Row],[RV lognorm]],(LN(ImpLow2)+LN(ImpUp2))/2,(LN(ImpUp2)-LN(ImpLow2))/3.29)</f>
        <v>0</v>
      </c>
    </row>
    <row r="7550" spans="7:13">
      <c r="G7550">
        <v>7.8109486996247188E-2</v>
      </c>
      <c r="H7550">
        <v>4.0425359290291257E-2</v>
      </c>
      <c r="I7550">
        <v>2.7412315843353195E-3</v>
      </c>
      <c r="J7550">
        <f>_xlfn.BINOM.INV(BinomTrials,_xlfn.GAMMA.INV(Table3[[#This Row],[RV gamma]],GammaShape1,GammaRate1)/BinomTrials,Table3[[#This Row],[RV binom]])</f>
        <v>0</v>
      </c>
      <c r="K7550" s="1">
        <f>Table3[[#This Row],[Risk 1 Simulated occurences]]*_xlfn.LOGNORM.INV(Table3[[#This Row],[RV lognorm]],(LN(ImpLow1)+LN(ImpUp1))/2,(LN(ImpUp1)-LN(ImpLow1))/3.29)</f>
        <v>0</v>
      </c>
      <c r="L7550">
        <f>_xlfn.BINOM.INV(BinomTrials,_xlfn.GAMMA.INV(Table3[[#This Row],[RV gamma]],GammaShape2,GammaRate2)/BinomTrials,Table3[[#This Row],[RV binom]])</f>
        <v>0</v>
      </c>
      <c r="M7550" s="1">
        <f>Table3[[#This Row],[Risk 2 simulated occurences]]*_xlfn.LOGNORM.INV(Table3[[#This Row],[RV lognorm]],(LN(ImpLow2)+LN(ImpUp2))/2,(LN(ImpUp2)-LN(ImpLow2))/3.29)</f>
        <v>0</v>
      </c>
    </row>
    <row r="7551" spans="7:13">
      <c r="G7551">
        <v>0.78614794592659354</v>
      </c>
      <c r="H7551">
        <v>0.42901359192515426</v>
      </c>
      <c r="I7551">
        <v>7.1879237923714909E-2</v>
      </c>
      <c r="J7551">
        <f>_xlfn.BINOM.INV(BinomTrials,_xlfn.GAMMA.INV(Table3[[#This Row],[RV gamma]],GammaShape1,GammaRate1)/BinomTrials,Table3[[#This Row],[RV binom]])</f>
        <v>0</v>
      </c>
      <c r="K7551" s="1">
        <f>Table3[[#This Row],[Risk 1 Simulated occurences]]*_xlfn.LOGNORM.INV(Table3[[#This Row],[RV lognorm]],(LN(ImpLow1)+LN(ImpUp1))/2,(LN(ImpUp1)-LN(ImpLow1))/3.29)</f>
        <v>0</v>
      </c>
      <c r="L7551">
        <f>_xlfn.BINOM.INV(BinomTrials,_xlfn.GAMMA.INV(Table3[[#This Row],[RV gamma]],GammaShape2,GammaRate2)/BinomTrials,Table3[[#This Row],[RV binom]])</f>
        <v>0</v>
      </c>
      <c r="M7551" s="1">
        <f>Table3[[#This Row],[Risk 2 simulated occurences]]*_xlfn.LOGNORM.INV(Table3[[#This Row],[RV lognorm]],(LN(ImpLow2)+LN(ImpUp2))/2,(LN(ImpUp2)-LN(ImpLow2))/3.29)</f>
        <v>0</v>
      </c>
    </row>
    <row r="7552" spans="7:13">
      <c r="G7552">
        <v>0.78852718825849111</v>
      </c>
      <c r="H7552">
        <v>0.43143948606748111</v>
      </c>
      <c r="I7552">
        <v>7.4351783876471123E-2</v>
      </c>
      <c r="J7552">
        <f>_xlfn.BINOM.INV(BinomTrials,_xlfn.GAMMA.INV(Table3[[#This Row],[RV gamma]],GammaShape1,GammaRate1)/BinomTrials,Table3[[#This Row],[RV binom]])</f>
        <v>0</v>
      </c>
      <c r="K7552" s="1">
        <f>Table3[[#This Row],[Risk 1 Simulated occurences]]*_xlfn.LOGNORM.INV(Table3[[#This Row],[RV lognorm]],(LN(ImpLow1)+LN(ImpUp1))/2,(LN(ImpUp1)-LN(ImpLow1))/3.29)</f>
        <v>0</v>
      </c>
      <c r="L7552">
        <f>_xlfn.BINOM.INV(BinomTrials,_xlfn.GAMMA.INV(Table3[[#This Row],[RV gamma]],GammaShape2,GammaRate2)/BinomTrials,Table3[[#This Row],[RV binom]])</f>
        <v>0</v>
      </c>
      <c r="M7552" s="1">
        <f>Table3[[#This Row],[Risk 2 simulated occurences]]*_xlfn.LOGNORM.INV(Table3[[#This Row],[RV lognorm]],(LN(ImpLow2)+LN(ImpUp2))/2,(LN(ImpUp2)-LN(ImpLow2))/3.29)</f>
        <v>0</v>
      </c>
    </row>
    <row r="7553" spans="7:13">
      <c r="G7553">
        <v>0.77645306045955653</v>
      </c>
      <c r="H7553">
        <v>0.20344233615484197</v>
      </c>
      <c r="I7553">
        <v>0.63043161185012742</v>
      </c>
      <c r="J7553">
        <f>_xlfn.BINOM.INV(BinomTrials,_xlfn.GAMMA.INV(Table3[[#This Row],[RV gamma]],GammaShape1,GammaRate1)/BinomTrials,Table3[[#This Row],[RV binom]])</f>
        <v>0</v>
      </c>
      <c r="K7553" s="1">
        <f>Table3[[#This Row],[Risk 1 Simulated occurences]]*_xlfn.LOGNORM.INV(Table3[[#This Row],[RV lognorm]],(LN(ImpLow1)+LN(ImpUp1))/2,(LN(ImpUp1)-LN(ImpLow1))/3.29)</f>
        <v>0</v>
      </c>
      <c r="L7553">
        <f>_xlfn.BINOM.INV(BinomTrials,_xlfn.GAMMA.INV(Table3[[#This Row],[RV gamma]],GammaShape2,GammaRate2)/BinomTrials,Table3[[#This Row],[RV binom]])</f>
        <v>0</v>
      </c>
      <c r="M7553" s="1">
        <f>Table3[[#This Row],[Risk 2 simulated occurences]]*_xlfn.LOGNORM.INV(Table3[[#This Row],[RV lognorm]],(LN(ImpLow2)+LN(ImpUp2))/2,(LN(ImpUp2)-LN(ImpLow2))/3.29)</f>
        <v>0</v>
      </c>
    </row>
    <row r="7554" spans="7:13">
      <c r="G7554">
        <v>0.8465871437669672</v>
      </c>
      <c r="H7554">
        <v>0.2553437544290646</v>
      </c>
      <c r="I7554">
        <v>0.66410036509116199</v>
      </c>
      <c r="J7554">
        <f>_xlfn.BINOM.INV(BinomTrials,_xlfn.GAMMA.INV(Table3[[#This Row],[RV gamma]],GammaShape1,GammaRate1)/BinomTrials,Table3[[#This Row],[RV binom]])</f>
        <v>0</v>
      </c>
      <c r="K7554" s="1">
        <f>Table3[[#This Row],[Risk 1 Simulated occurences]]*_xlfn.LOGNORM.INV(Table3[[#This Row],[RV lognorm]],(LN(ImpLow1)+LN(ImpUp1))/2,(LN(ImpUp1)-LN(ImpLow1))/3.29)</f>
        <v>0</v>
      </c>
      <c r="L7554">
        <f>_xlfn.BINOM.INV(BinomTrials,_xlfn.GAMMA.INV(Table3[[#This Row],[RV gamma]],GammaShape2,GammaRate2)/BinomTrials,Table3[[#This Row],[RV binom]])</f>
        <v>0</v>
      </c>
      <c r="M7554" s="1">
        <f>Table3[[#This Row],[Risk 2 simulated occurences]]*_xlfn.LOGNORM.INV(Table3[[#This Row],[RV lognorm]],(LN(ImpLow2)+LN(ImpUp2))/2,(LN(ImpUp2)-LN(ImpLow2))/3.29)</f>
        <v>0</v>
      </c>
    </row>
    <row r="7555" spans="7:13">
      <c r="G7555">
        <v>0.59012529141741121</v>
      </c>
      <c r="H7555">
        <v>0.56248068928834083</v>
      </c>
      <c r="I7555">
        <v>0.53483608715927045</v>
      </c>
      <c r="J7555">
        <f>_xlfn.BINOM.INV(BinomTrials,_xlfn.GAMMA.INV(Table3[[#This Row],[RV gamma]],GammaShape1,GammaRate1)/BinomTrials,Table3[[#This Row],[RV binom]])</f>
        <v>0</v>
      </c>
      <c r="K7555" s="1">
        <f>Table3[[#This Row],[Risk 1 Simulated occurences]]*_xlfn.LOGNORM.INV(Table3[[#This Row],[RV lognorm]],(LN(ImpLow1)+LN(ImpUp1))/2,(LN(ImpUp1)-LN(ImpLow1))/3.29)</f>
        <v>0</v>
      </c>
      <c r="L7555">
        <f>_xlfn.BINOM.INV(BinomTrials,_xlfn.GAMMA.INV(Table3[[#This Row],[RV gamma]],GammaShape2,GammaRate2)/BinomTrials,Table3[[#This Row],[RV binom]])</f>
        <v>0</v>
      </c>
      <c r="M7555" s="1">
        <f>Table3[[#This Row],[Risk 2 simulated occurences]]*_xlfn.LOGNORM.INV(Table3[[#This Row],[RV lognorm]],(LN(ImpLow2)+LN(ImpUp2))/2,(LN(ImpUp2)-LN(ImpLow2))/3.29)</f>
        <v>0</v>
      </c>
    </row>
    <row r="7556" spans="7:13">
      <c r="G7556">
        <v>0.23577285243001433</v>
      </c>
      <c r="H7556">
        <v>0.61294486914432833</v>
      </c>
      <c r="I7556">
        <v>0.99011688585864233</v>
      </c>
      <c r="J7556">
        <f>_xlfn.BINOM.INV(BinomTrials,_xlfn.GAMMA.INV(Table3[[#This Row],[RV gamma]],GammaShape1,GammaRate1)/BinomTrials,Table3[[#This Row],[RV binom]])</f>
        <v>0</v>
      </c>
      <c r="K7556" s="1">
        <f>Table3[[#This Row],[Risk 1 Simulated occurences]]*_xlfn.LOGNORM.INV(Table3[[#This Row],[RV lognorm]],(LN(ImpLow1)+LN(ImpUp1))/2,(LN(ImpUp1)-LN(ImpLow1))/3.29)</f>
        <v>0</v>
      </c>
      <c r="L7556">
        <f>_xlfn.BINOM.INV(BinomTrials,_xlfn.GAMMA.INV(Table3[[#This Row],[RV gamma]],GammaShape2,GammaRate2)/BinomTrials,Table3[[#This Row],[RV binom]])</f>
        <v>0</v>
      </c>
      <c r="M7556" s="1">
        <f>Table3[[#This Row],[Risk 2 simulated occurences]]*_xlfn.LOGNORM.INV(Table3[[#This Row],[RV lognorm]],(LN(ImpLow2)+LN(ImpUp2))/2,(LN(ImpUp2)-LN(ImpLow2))/3.29)</f>
        <v>0</v>
      </c>
    </row>
    <row r="7557" spans="7:13">
      <c r="G7557">
        <v>0.63433079125095659</v>
      </c>
      <c r="H7557">
        <v>0.76441570872646558</v>
      </c>
      <c r="I7557">
        <v>0.89450062620197457</v>
      </c>
      <c r="J7557">
        <f>_xlfn.BINOM.INV(BinomTrials,_xlfn.GAMMA.INV(Table3[[#This Row],[RV gamma]],GammaShape1,GammaRate1)/BinomTrials,Table3[[#This Row],[RV binom]])</f>
        <v>1</v>
      </c>
      <c r="K7557" s="1">
        <f>Table3[[#This Row],[Risk 1 Simulated occurences]]*_xlfn.LOGNORM.INV(Table3[[#This Row],[RV lognorm]],(LN(ImpLow1)+LN(ImpUp1))/2,(LN(ImpUp1)-LN(ImpLow1))/3.29)</f>
        <v>75890.886020291189</v>
      </c>
      <c r="L7557">
        <f>_xlfn.BINOM.INV(BinomTrials,_xlfn.GAMMA.INV(Table3[[#This Row],[RV gamma]],GammaShape2,GammaRate2)/BinomTrials,Table3[[#This Row],[RV binom]])</f>
        <v>0</v>
      </c>
      <c r="M7557" s="1">
        <f>Table3[[#This Row],[Risk 2 simulated occurences]]*_xlfn.LOGNORM.INV(Table3[[#This Row],[RV lognorm]],(LN(ImpLow2)+LN(ImpUp2))/2,(LN(ImpUp2)-LN(ImpLow2))/3.29)</f>
        <v>0</v>
      </c>
    </row>
    <row r="7558" spans="7:13">
      <c r="G7558">
        <v>0.1976085548277984</v>
      </c>
      <c r="H7558">
        <v>0.53481656570677483</v>
      </c>
      <c r="I7558">
        <v>0.87202457658575128</v>
      </c>
      <c r="J7558">
        <f>_xlfn.BINOM.INV(BinomTrials,_xlfn.GAMMA.INV(Table3[[#This Row],[RV gamma]],GammaShape1,GammaRate1)/BinomTrials,Table3[[#This Row],[RV binom]])</f>
        <v>0</v>
      </c>
      <c r="K7558" s="1">
        <f>Table3[[#This Row],[Risk 1 Simulated occurences]]*_xlfn.LOGNORM.INV(Table3[[#This Row],[RV lognorm]],(LN(ImpLow1)+LN(ImpUp1))/2,(LN(ImpUp1)-LN(ImpLow1))/3.29)</f>
        <v>0</v>
      </c>
      <c r="L7558">
        <f>_xlfn.BINOM.INV(BinomTrials,_xlfn.GAMMA.INV(Table3[[#This Row],[RV gamma]],GammaShape2,GammaRate2)/BinomTrials,Table3[[#This Row],[RV binom]])</f>
        <v>0</v>
      </c>
      <c r="M7558" s="1">
        <f>Table3[[#This Row],[Risk 2 simulated occurences]]*_xlfn.LOGNORM.INV(Table3[[#This Row],[RV lognorm]],(LN(ImpLow2)+LN(ImpUp2))/2,(LN(ImpUp2)-LN(ImpLow2))/3.29)</f>
        <v>0</v>
      </c>
    </row>
    <row r="7559" spans="7:13">
      <c r="G7559">
        <v>0.20698099080798263</v>
      </c>
      <c r="H7559">
        <v>0.66201983376500184</v>
      </c>
      <c r="I7559">
        <v>0.11705867672202115</v>
      </c>
      <c r="J7559">
        <f>_xlfn.BINOM.INV(BinomTrials,_xlfn.GAMMA.INV(Table3[[#This Row],[RV gamma]],GammaShape1,GammaRate1)/BinomTrials,Table3[[#This Row],[RV binom]])</f>
        <v>1</v>
      </c>
      <c r="K7559" s="1">
        <f>Table3[[#This Row],[Risk 1 Simulated occurences]]*_xlfn.LOGNORM.INV(Table3[[#This Row],[RV lognorm]],(LN(ImpLow1)+LN(ImpUp1))/2,(LN(ImpUp1)-LN(ImpLow1))/3.29)</f>
        <v>13751.584544335705</v>
      </c>
      <c r="L7559">
        <f>_xlfn.BINOM.INV(BinomTrials,_xlfn.GAMMA.INV(Table3[[#This Row],[RV gamma]],GammaShape2,GammaRate2)/BinomTrials,Table3[[#This Row],[RV binom]])</f>
        <v>0</v>
      </c>
      <c r="M7559" s="1">
        <f>Table3[[#This Row],[Risk 2 simulated occurences]]*_xlfn.LOGNORM.INV(Table3[[#This Row],[RV lognorm]],(LN(ImpLow2)+LN(ImpUp2))/2,(LN(ImpUp2)-LN(ImpLow2))/3.29)</f>
        <v>0</v>
      </c>
    </row>
    <row r="7560" spans="7:13">
      <c r="G7560">
        <v>0.72951250976394511</v>
      </c>
      <c r="H7560">
        <v>0.56734608838676759</v>
      </c>
      <c r="I7560">
        <v>0.40517966700959002</v>
      </c>
      <c r="J7560">
        <f>_xlfn.BINOM.INV(BinomTrials,_xlfn.GAMMA.INV(Table3[[#This Row],[RV gamma]],GammaShape1,GammaRate1)/BinomTrials,Table3[[#This Row],[RV binom]])</f>
        <v>0</v>
      </c>
      <c r="K7560" s="1">
        <f>Table3[[#This Row],[Risk 1 Simulated occurences]]*_xlfn.LOGNORM.INV(Table3[[#This Row],[RV lognorm]],(LN(ImpLow1)+LN(ImpUp1))/2,(LN(ImpUp1)-LN(ImpLow1))/3.29)</f>
        <v>0</v>
      </c>
      <c r="L7560">
        <f>_xlfn.BINOM.INV(BinomTrials,_xlfn.GAMMA.INV(Table3[[#This Row],[RV gamma]],GammaShape2,GammaRate2)/BinomTrials,Table3[[#This Row],[RV binom]])</f>
        <v>0</v>
      </c>
      <c r="M7560" s="1">
        <f>Table3[[#This Row],[Risk 2 simulated occurences]]*_xlfn.LOGNORM.INV(Table3[[#This Row],[RV lognorm]],(LN(ImpLow2)+LN(ImpUp2))/2,(LN(ImpUp2)-LN(ImpLow2))/3.29)</f>
        <v>0</v>
      </c>
    </row>
    <row r="7561" spans="7:13">
      <c r="G7561">
        <v>0.91675160262582434</v>
      </c>
      <c r="H7561">
        <v>0.38570751640280126</v>
      </c>
      <c r="I7561">
        <v>0.85466343017977819</v>
      </c>
      <c r="J7561">
        <f>_xlfn.BINOM.INV(BinomTrials,_xlfn.GAMMA.INV(Table3[[#This Row],[RV gamma]],GammaShape1,GammaRate1)/BinomTrials,Table3[[#This Row],[RV binom]])</f>
        <v>0</v>
      </c>
      <c r="K7561" s="1">
        <f>Table3[[#This Row],[Risk 1 Simulated occurences]]*_xlfn.LOGNORM.INV(Table3[[#This Row],[RV lognorm]],(LN(ImpLow1)+LN(ImpUp1))/2,(LN(ImpUp1)-LN(ImpLow1))/3.29)</f>
        <v>0</v>
      </c>
      <c r="L7561">
        <f>_xlfn.BINOM.INV(BinomTrials,_xlfn.GAMMA.INV(Table3[[#This Row],[RV gamma]],GammaShape2,GammaRate2)/BinomTrials,Table3[[#This Row],[RV binom]])</f>
        <v>0</v>
      </c>
      <c r="M7561" s="1">
        <f>Table3[[#This Row],[Risk 2 simulated occurences]]*_xlfn.LOGNORM.INV(Table3[[#This Row],[RV lognorm]],(LN(ImpLow2)+LN(ImpUp2))/2,(LN(ImpUp2)-LN(ImpLow2))/3.29)</f>
        <v>0</v>
      </c>
    </row>
    <row r="7562" spans="7:13">
      <c r="G7562">
        <v>0.84418533222944725</v>
      </c>
      <c r="H7562">
        <v>0.58622818188100501</v>
      </c>
      <c r="I7562">
        <v>0.32827103153256282</v>
      </c>
      <c r="J7562">
        <f>_xlfn.BINOM.INV(BinomTrials,_xlfn.GAMMA.INV(Table3[[#This Row],[RV gamma]],GammaShape1,GammaRate1)/BinomTrials,Table3[[#This Row],[RV binom]])</f>
        <v>1</v>
      </c>
      <c r="K7562" s="1">
        <f>Table3[[#This Row],[Risk 1 Simulated occurences]]*_xlfn.LOGNORM.INV(Table3[[#This Row],[RV lognorm]],(LN(ImpLow1)+LN(ImpUp1))/2,(LN(ImpUp1)-LN(ImpLow1))/3.29)</f>
        <v>23165.151086453709</v>
      </c>
      <c r="L7562">
        <f>_xlfn.BINOM.INV(BinomTrials,_xlfn.GAMMA.INV(Table3[[#This Row],[RV gamma]],GammaShape2,GammaRate2)/BinomTrials,Table3[[#This Row],[RV binom]])</f>
        <v>0</v>
      </c>
      <c r="M7562" s="1">
        <f>Table3[[#This Row],[Risk 2 simulated occurences]]*_xlfn.LOGNORM.INV(Table3[[#This Row],[RV lognorm]],(LN(ImpLow2)+LN(ImpUp2))/2,(LN(ImpUp2)-LN(ImpLow2))/3.29)</f>
        <v>0</v>
      </c>
    </row>
    <row r="7563" spans="7:13">
      <c r="G7563">
        <v>0.22287878031976463</v>
      </c>
      <c r="H7563">
        <v>0.73705287405152475</v>
      </c>
      <c r="I7563">
        <v>0.25122696778328485</v>
      </c>
      <c r="J7563">
        <f>_xlfn.BINOM.INV(BinomTrials,_xlfn.GAMMA.INV(Table3[[#This Row],[RV gamma]],GammaShape1,GammaRate1)/BinomTrials,Table3[[#This Row],[RV binom]])</f>
        <v>1</v>
      </c>
      <c r="K7563" s="1">
        <f>Table3[[#This Row],[Risk 1 Simulated occurences]]*_xlfn.LOGNORM.INV(Table3[[#This Row],[RV lognorm]],(LN(ImpLow1)+LN(ImpUp1))/2,(LN(ImpUp1)-LN(ImpLow1))/3.29)</f>
        <v>19776.980371749614</v>
      </c>
      <c r="L7563">
        <f>_xlfn.BINOM.INV(BinomTrials,_xlfn.GAMMA.INV(Table3[[#This Row],[RV gamma]],GammaShape2,GammaRate2)/BinomTrials,Table3[[#This Row],[RV binom]])</f>
        <v>0</v>
      </c>
      <c r="M7563" s="1">
        <f>Table3[[#This Row],[Risk 2 simulated occurences]]*_xlfn.LOGNORM.INV(Table3[[#This Row],[RV lognorm]],(LN(ImpLow2)+LN(ImpUp2))/2,(LN(ImpUp2)-LN(ImpLow2))/3.29)</f>
        <v>0</v>
      </c>
    </row>
    <row r="7564" spans="7:13">
      <c r="G7564">
        <v>0.92366083428434131</v>
      </c>
      <c r="H7564">
        <v>0.64765418397619123</v>
      </c>
      <c r="I7564">
        <v>0.37164753366804099</v>
      </c>
      <c r="J7564">
        <f>_xlfn.BINOM.INV(BinomTrials,_xlfn.GAMMA.INV(Table3[[#This Row],[RV gamma]],GammaShape1,GammaRate1)/BinomTrials,Table3[[#This Row],[RV binom]])</f>
        <v>1</v>
      </c>
      <c r="K7564" s="1">
        <f>Table3[[#This Row],[Risk 1 Simulated occurences]]*_xlfn.LOGNORM.INV(Table3[[#This Row],[RV lognorm]],(LN(ImpLow1)+LN(ImpUp1))/2,(LN(ImpUp1)-LN(ImpLow1))/3.29)</f>
        <v>25145.372124432524</v>
      </c>
      <c r="L7564">
        <f>_xlfn.BINOM.INV(BinomTrials,_xlfn.GAMMA.INV(Table3[[#This Row],[RV gamma]],GammaShape2,GammaRate2)/BinomTrials,Table3[[#This Row],[RV binom]])</f>
        <v>0</v>
      </c>
      <c r="M7564" s="1">
        <f>Table3[[#This Row],[Risk 2 simulated occurences]]*_xlfn.LOGNORM.INV(Table3[[#This Row],[RV lognorm]],(LN(ImpLow2)+LN(ImpUp2))/2,(LN(ImpUp2)-LN(ImpLow2))/3.29)</f>
        <v>0</v>
      </c>
    </row>
    <row r="7565" spans="7:13">
      <c r="G7565">
        <v>0.96764181692509066</v>
      </c>
      <c r="H7565">
        <v>0.12387008784519046</v>
      </c>
      <c r="I7565">
        <v>0.28009835876529027</v>
      </c>
      <c r="J7565">
        <f>_xlfn.BINOM.INV(BinomTrials,_xlfn.GAMMA.INV(Table3[[#This Row],[RV gamma]],GammaShape1,GammaRate1)/BinomTrials,Table3[[#This Row],[RV binom]])</f>
        <v>0</v>
      </c>
      <c r="K7565" s="1">
        <f>Table3[[#This Row],[Risk 1 Simulated occurences]]*_xlfn.LOGNORM.INV(Table3[[#This Row],[RV lognorm]],(LN(ImpLow1)+LN(ImpUp1))/2,(LN(ImpUp1)-LN(ImpLow1))/3.29)</f>
        <v>0</v>
      </c>
      <c r="L7565">
        <f>_xlfn.BINOM.INV(BinomTrials,_xlfn.GAMMA.INV(Table3[[#This Row],[RV gamma]],GammaShape2,GammaRate2)/BinomTrials,Table3[[#This Row],[RV binom]])</f>
        <v>0</v>
      </c>
      <c r="M7565" s="1">
        <f>Table3[[#This Row],[Risk 2 simulated occurences]]*_xlfn.LOGNORM.INV(Table3[[#This Row],[RV lognorm]],(LN(ImpLow2)+LN(ImpUp2))/2,(LN(ImpUp2)-LN(ImpLow2))/3.29)</f>
        <v>0</v>
      </c>
    </row>
    <row r="7566" spans="7:13">
      <c r="G7566">
        <v>0.15601705999859472</v>
      </c>
      <c r="H7566">
        <v>0.88456641411621417</v>
      </c>
      <c r="I7566">
        <v>0.61311576823383374</v>
      </c>
      <c r="J7566">
        <f>_xlfn.BINOM.INV(BinomTrials,_xlfn.GAMMA.INV(Table3[[#This Row],[RV gamma]],GammaShape1,GammaRate1)/BinomTrials,Table3[[#This Row],[RV binom]])</f>
        <v>1</v>
      </c>
      <c r="K7566" s="1">
        <f>Table3[[#This Row],[Risk 1 Simulated occurences]]*_xlfn.LOGNORM.INV(Table3[[#This Row],[RV lognorm]],(LN(ImpLow1)+LN(ImpUp1))/2,(LN(ImpUp1)-LN(ImpLow1))/3.29)</f>
        <v>38669.677471505791</v>
      </c>
      <c r="L7566">
        <f>_xlfn.BINOM.INV(BinomTrials,_xlfn.GAMMA.INV(Table3[[#This Row],[RV gamma]],GammaShape2,GammaRate2)/BinomTrials,Table3[[#This Row],[RV binom]])</f>
        <v>1</v>
      </c>
      <c r="M7566" s="1">
        <f>Table3[[#This Row],[Risk 2 simulated occurences]]*_xlfn.LOGNORM.INV(Table3[[#This Row],[RV lognorm]],(LN(ImpLow2)+LN(ImpUp2))/2,(LN(ImpUp2)-LN(ImpLow2))/3.29)</f>
        <v>3866967.7471505809</v>
      </c>
    </row>
    <row r="7567" spans="7:13">
      <c r="G7567">
        <v>0.17872739638142632</v>
      </c>
      <c r="H7567">
        <v>0.90772205121243466</v>
      </c>
      <c r="I7567">
        <v>0.63671670604344299</v>
      </c>
      <c r="J7567">
        <f>_xlfn.BINOM.INV(BinomTrials,_xlfn.GAMMA.INV(Table3[[#This Row],[RV gamma]],GammaShape1,GammaRate1)/BinomTrials,Table3[[#This Row],[RV binom]])</f>
        <v>1</v>
      </c>
      <c r="K7567" s="1">
        <f>Table3[[#This Row],[Risk 1 Simulated occurences]]*_xlfn.LOGNORM.INV(Table3[[#This Row],[RV lognorm]],(LN(ImpLow1)+LN(ImpUp1))/2,(LN(ImpUp1)-LN(ImpLow1))/3.29)</f>
        <v>40391.565510904627</v>
      </c>
      <c r="L7567">
        <f>_xlfn.BINOM.INV(BinomTrials,_xlfn.GAMMA.INV(Table3[[#This Row],[RV gamma]],GammaShape2,GammaRate2)/BinomTrials,Table3[[#This Row],[RV binom]])</f>
        <v>1</v>
      </c>
      <c r="M7567" s="1">
        <f>Table3[[#This Row],[Risk 2 simulated occurences]]*_xlfn.LOGNORM.INV(Table3[[#This Row],[RV lognorm]],(LN(ImpLow2)+LN(ImpUp2))/2,(LN(ImpUp2)-LN(ImpLow2))/3.29)</f>
        <v>4039156.5510904645</v>
      </c>
    </row>
    <row r="7568" spans="7:13">
      <c r="G7568">
        <v>0.8713509826321858</v>
      </c>
      <c r="H7568">
        <v>8.4514727389679634E-2</v>
      </c>
      <c r="I7568">
        <v>0.29767847214717347</v>
      </c>
      <c r="J7568">
        <f>_xlfn.BINOM.INV(BinomTrials,_xlfn.GAMMA.INV(Table3[[#This Row],[RV gamma]],GammaShape1,GammaRate1)/BinomTrials,Table3[[#This Row],[RV binom]])</f>
        <v>0</v>
      </c>
      <c r="K7568" s="1">
        <f>Table3[[#This Row],[Risk 1 Simulated occurences]]*_xlfn.LOGNORM.INV(Table3[[#This Row],[RV lognorm]],(LN(ImpLow1)+LN(ImpUp1))/2,(LN(ImpUp1)-LN(ImpLow1))/3.29)</f>
        <v>0</v>
      </c>
      <c r="L7568">
        <f>_xlfn.BINOM.INV(BinomTrials,_xlfn.GAMMA.INV(Table3[[#This Row],[RV gamma]],GammaShape2,GammaRate2)/BinomTrials,Table3[[#This Row],[RV binom]])</f>
        <v>0</v>
      </c>
      <c r="M7568" s="1">
        <f>Table3[[#This Row],[Risk 2 simulated occurences]]*_xlfn.LOGNORM.INV(Table3[[#This Row],[RV lognorm]],(LN(ImpLow2)+LN(ImpUp2))/2,(LN(ImpUp2)-LN(ImpLow2))/3.29)</f>
        <v>0</v>
      </c>
    </row>
    <row r="7569" spans="7:13">
      <c r="G7569">
        <v>0.79596509914657343</v>
      </c>
      <c r="H7569">
        <v>0.43902323834552581</v>
      </c>
      <c r="I7569">
        <v>8.2081377544478223E-2</v>
      </c>
      <c r="J7569">
        <f>_xlfn.BINOM.INV(BinomTrials,_xlfn.GAMMA.INV(Table3[[#This Row],[RV gamma]],GammaShape1,GammaRate1)/BinomTrials,Table3[[#This Row],[RV binom]])</f>
        <v>0</v>
      </c>
      <c r="K7569" s="1">
        <f>Table3[[#This Row],[Risk 1 Simulated occurences]]*_xlfn.LOGNORM.INV(Table3[[#This Row],[RV lognorm]],(LN(ImpLow1)+LN(ImpUp1))/2,(LN(ImpUp1)-LN(ImpLow1))/3.29)</f>
        <v>0</v>
      </c>
      <c r="L7569">
        <f>_xlfn.BINOM.INV(BinomTrials,_xlfn.GAMMA.INV(Table3[[#This Row],[RV gamma]],GammaShape2,GammaRate2)/BinomTrials,Table3[[#This Row],[RV binom]])</f>
        <v>0</v>
      </c>
      <c r="M7569" s="1">
        <f>Table3[[#This Row],[Risk 2 simulated occurences]]*_xlfn.LOGNORM.INV(Table3[[#This Row],[RV lognorm]],(LN(ImpLow2)+LN(ImpUp2))/2,(LN(ImpUp2)-LN(ImpLow2))/3.29)</f>
        <v>0</v>
      </c>
    </row>
    <row r="7570" spans="7:13">
      <c r="G7570">
        <v>0.78542135645887878</v>
      </c>
      <c r="H7570">
        <v>0.6635668732521901</v>
      </c>
      <c r="I7570">
        <v>0.54171239004550142</v>
      </c>
      <c r="J7570">
        <f>_xlfn.BINOM.INV(BinomTrials,_xlfn.GAMMA.INV(Table3[[#This Row],[RV gamma]],GammaShape1,GammaRate1)/BinomTrials,Table3[[#This Row],[RV binom]])</f>
        <v>1</v>
      </c>
      <c r="K7570" s="1">
        <f>Table3[[#This Row],[Risk 1 Simulated occurences]]*_xlfn.LOGNORM.INV(Table3[[#This Row],[RV lognorm]],(LN(ImpLow1)+LN(ImpUp1))/2,(LN(ImpUp1)-LN(ImpLow1))/3.29)</f>
        <v>34028.163410064808</v>
      </c>
      <c r="L7570">
        <f>_xlfn.BINOM.INV(BinomTrials,_xlfn.GAMMA.INV(Table3[[#This Row],[RV gamma]],GammaShape2,GammaRate2)/BinomTrials,Table3[[#This Row],[RV binom]])</f>
        <v>0</v>
      </c>
      <c r="M7570" s="1">
        <f>Table3[[#This Row],[Risk 2 simulated occurences]]*_xlfn.LOGNORM.INV(Table3[[#This Row],[RV lognorm]],(LN(ImpLow2)+LN(ImpUp2))/2,(LN(ImpUp2)-LN(ImpLow2))/3.29)</f>
        <v>0</v>
      </c>
    </row>
    <row r="7571" spans="7:13">
      <c r="G7571">
        <v>0.57673800437559286</v>
      </c>
      <c r="H7571">
        <v>0.56843874955942797</v>
      </c>
      <c r="I7571">
        <v>0.56013949474326308</v>
      </c>
      <c r="J7571">
        <f>_xlfn.BINOM.INV(BinomTrials,_xlfn.GAMMA.INV(Table3[[#This Row],[RV gamma]],GammaShape1,GammaRate1)/BinomTrials,Table3[[#This Row],[RV binom]])</f>
        <v>0</v>
      </c>
      <c r="K7571" s="1">
        <f>Table3[[#This Row],[Risk 1 Simulated occurences]]*_xlfn.LOGNORM.INV(Table3[[#This Row],[RV lognorm]],(LN(ImpLow1)+LN(ImpUp1))/2,(LN(ImpUp1)-LN(ImpLow1))/3.29)</f>
        <v>0</v>
      </c>
      <c r="L7571">
        <f>_xlfn.BINOM.INV(BinomTrials,_xlfn.GAMMA.INV(Table3[[#This Row],[RV gamma]],GammaShape2,GammaRate2)/BinomTrials,Table3[[#This Row],[RV binom]])</f>
        <v>0</v>
      </c>
      <c r="M7571" s="1">
        <f>Table3[[#This Row],[Risk 2 simulated occurences]]*_xlfn.LOGNORM.INV(Table3[[#This Row],[RV lognorm]],(LN(ImpLow2)+LN(ImpUp2))/2,(LN(ImpUp2)-LN(ImpLow2))/3.29)</f>
        <v>0</v>
      </c>
    </row>
    <row r="7572" spans="7:13">
      <c r="G7572">
        <v>0.23563954058831535</v>
      </c>
      <c r="H7572">
        <v>0.75006384530573333</v>
      </c>
      <c r="I7572">
        <v>0.26448815002315124</v>
      </c>
      <c r="J7572">
        <f>_xlfn.BINOM.INV(BinomTrials,_xlfn.GAMMA.INV(Table3[[#This Row],[RV gamma]],GammaShape1,GammaRate1)/BinomTrials,Table3[[#This Row],[RV binom]])</f>
        <v>1</v>
      </c>
      <c r="K7572" s="1">
        <f>Table3[[#This Row],[Risk 1 Simulated occurences]]*_xlfn.LOGNORM.INV(Table3[[#This Row],[RV lognorm]],(LN(ImpLow1)+LN(ImpUp1))/2,(LN(ImpUp1)-LN(ImpLow1))/3.29)</f>
        <v>20353.612259167803</v>
      </c>
      <c r="L7572">
        <f>_xlfn.BINOM.INV(BinomTrials,_xlfn.GAMMA.INV(Table3[[#This Row],[RV gamma]],GammaShape2,GammaRate2)/BinomTrials,Table3[[#This Row],[RV binom]])</f>
        <v>0</v>
      </c>
      <c r="M7572" s="1">
        <f>Table3[[#This Row],[Risk 2 simulated occurences]]*_xlfn.LOGNORM.INV(Table3[[#This Row],[RV lognorm]],(LN(ImpLow2)+LN(ImpUp2))/2,(LN(ImpUp2)-LN(ImpLow2))/3.29)</f>
        <v>0</v>
      </c>
    </row>
    <row r="7573" spans="7:13">
      <c r="G7573">
        <v>0.39375866781629559</v>
      </c>
      <c r="H7573">
        <v>0.32304805345975235</v>
      </c>
      <c r="I7573">
        <v>0.25233743910320916</v>
      </c>
      <c r="J7573">
        <f>_xlfn.BINOM.INV(BinomTrials,_xlfn.GAMMA.INV(Table3[[#This Row],[RV gamma]],GammaShape1,GammaRate1)/BinomTrials,Table3[[#This Row],[RV binom]])</f>
        <v>0</v>
      </c>
      <c r="K7573" s="1">
        <f>Table3[[#This Row],[Risk 1 Simulated occurences]]*_xlfn.LOGNORM.INV(Table3[[#This Row],[RV lognorm]],(LN(ImpLow1)+LN(ImpUp1))/2,(LN(ImpUp1)-LN(ImpLow1))/3.29)</f>
        <v>0</v>
      </c>
      <c r="L7573">
        <f>_xlfn.BINOM.INV(BinomTrials,_xlfn.GAMMA.INV(Table3[[#This Row],[RV gamma]],GammaShape2,GammaRate2)/BinomTrials,Table3[[#This Row],[RV binom]])</f>
        <v>0</v>
      </c>
      <c r="M7573" s="1">
        <f>Table3[[#This Row],[Risk 2 simulated occurences]]*_xlfn.LOGNORM.INV(Table3[[#This Row],[RV lognorm]],(LN(ImpLow2)+LN(ImpUp2))/2,(LN(ImpUp2)-LN(ImpLow2))/3.29)</f>
        <v>0</v>
      </c>
    </row>
    <row r="7574" spans="7:13">
      <c r="G7574">
        <v>0.9019299884801405</v>
      </c>
      <c r="H7574">
        <v>0.46863449805818241</v>
      </c>
      <c r="I7574">
        <v>3.5339007636224391E-2</v>
      </c>
      <c r="J7574">
        <f>_xlfn.BINOM.INV(BinomTrials,_xlfn.GAMMA.INV(Table3[[#This Row],[RV gamma]],GammaShape1,GammaRate1)/BinomTrials,Table3[[#This Row],[RV binom]])</f>
        <v>0</v>
      </c>
      <c r="K7574" s="1">
        <f>Table3[[#This Row],[Risk 1 Simulated occurences]]*_xlfn.LOGNORM.INV(Table3[[#This Row],[RV lognorm]],(LN(ImpLow1)+LN(ImpUp1))/2,(LN(ImpUp1)-LN(ImpLow1))/3.29)</f>
        <v>0</v>
      </c>
      <c r="L7574">
        <f>_xlfn.BINOM.INV(BinomTrials,_xlfn.GAMMA.INV(Table3[[#This Row],[RV gamma]],GammaShape2,GammaRate2)/BinomTrials,Table3[[#This Row],[RV binom]])</f>
        <v>0</v>
      </c>
      <c r="M7574" s="1">
        <f>Table3[[#This Row],[Risk 2 simulated occurences]]*_xlfn.LOGNORM.INV(Table3[[#This Row],[RV lognorm]],(LN(ImpLow2)+LN(ImpUp2))/2,(LN(ImpUp2)-LN(ImpLow2))/3.29)</f>
        <v>0</v>
      </c>
    </row>
    <row r="7575" spans="7:13">
      <c r="G7575">
        <v>0.73731638572053815</v>
      </c>
      <c r="H7575">
        <v>0.34000886387192125</v>
      </c>
      <c r="I7575">
        <v>0.94270134202330436</v>
      </c>
      <c r="J7575">
        <f>_xlfn.BINOM.INV(BinomTrials,_xlfn.GAMMA.INV(Table3[[#This Row],[RV gamma]],GammaShape1,GammaRate1)/BinomTrials,Table3[[#This Row],[RV binom]])</f>
        <v>0</v>
      </c>
      <c r="K7575" s="1">
        <f>Table3[[#This Row],[Risk 1 Simulated occurences]]*_xlfn.LOGNORM.INV(Table3[[#This Row],[RV lognorm]],(LN(ImpLow1)+LN(ImpUp1))/2,(LN(ImpUp1)-LN(ImpLow1))/3.29)</f>
        <v>0</v>
      </c>
      <c r="L7575">
        <f>_xlfn.BINOM.INV(BinomTrials,_xlfn.GAMMA.INV(Table3[[#This Row],[RV gamma]],GammaShape2,GammaRate2)/BinomTrials,Table3[[#This Row],[RV binom]])</f>
        <v>0</v>
      </c>
      <c r="M7575" s="1">
        <f>Table3[[#This Row],[Risk 2 simulated occurences]]*_xlfn.LOGNORM.INV(Table3[[#This Row],[RV lognorm]],(LN(ImpLow2)+LN(ImpUp2))/2,(LN(ImpUp2)-LN(ImpLow2))/3.29)</f>
        <v>0</v>
      </c>
    </row>
    <row r="7576" spans="7:13">
      <c r="G7576">
        <v>7.6494805084771855E-2</v>
      </c>
      <c r="H7576">
        <v>0.52897509538055165</v>
      </c>
      <c r="I7576">
        <v>0.9814553856763315</v>
      </c>
      <c r="J7576">
        <f>_xlfn.BINOM.INV(BinomTrials,_xlfn.GAMMA.INV(Table3[[#This Row],[RV gamma]],GammaShape1,GammaRate1)/BinomTrials,Table3[[#This Row],[RV binom]])</f>
        <v>0</v>
      </c>
      <c r="K7576" s="1">
        <f>Table3[[#This Row],[Risk 1 Simulated occurences]]*_xlfn.LOGNORM.INV(Table3[[#This Row],[RV lognorm]],(LN(ImpLow1)+LN(ImpUp1))/2,(LN(ImpUp1)-LN(ImpLow1))/3.29)</f>
        <v>0</v>
      </c>
      <c r="L7576">
        <f>_xlfn.BINOM.INV(BinomTrials,_xlfn.GAMMA.INV(Table3[[#This Row],[RV gamma]],GammaShape2,GammaRate2)/BinomTrials,Table3[[#This Row],[RV binom]])</f>
        <v>0</v>
      </c>
      <c r="M7576" s="1">
        <f>Table3[[#This Row],[Risk 2 simulated occurences]]*_xlfn.LOGNORM.INV(Table3[[#This Row],[RV lognorm]],(LN(ImpLow2)+LN(ImpUp2))/2,(LN(ImpUp2)-LN(ImpLow2))/3.29)</f>
        <v>0</v>
      </c>
    </row>
    <row r="7577" spans="7:13">
      <c r="G7577">
        <v>0.64818905976050956</v>
      </c>
      <c r="H7577">
        <v>0.48442806093228424</v>
      </c>
      <c r="I7577">
        <v>0.32066706210405893</v>
      </c>
      <c r="J7577">
        <f>_xlfn.BINOM.INV(BinomTrials,_xlfn.GAMMA.INV(Table3[[#This Row],[RV gamma]],GammaShape1,GammaRate1)/BinomTrials,Table3[[#This Row],[RV binom]])</f>
        <v>0</v>
      </c>
      <c r="K7577" s="1">
        <f>Table3[[#This Row],[Risk 1 Simulated occurences]]*_xlfn.LOGNORM.INV(Table3[[#This Row],[RV lognorm]],(LN(ImpLow1)+LN(ImpUp1))/2,(LN(ImpUp1)-LN(ImpLow1))/3.29)</f>
        <v>0</v>
      </c>
      <c r="L7577">
        <f>_xlfn.BINOM.INV(BinomTrials,_xlfn.GAMMA.INV(Table3[[#This Row],[RV gamma]],GammaShape2,GammaRate2)/BinomTrials,Table3[[#This Row],[RV binom]])</f>
        <v>0</v>
      </c>
      <c r="M7577" s="1">
        <f>Table3[[#This Row],[Risk 2 simulated occurences]]*_xlfn.LOGNORM.INV(Table3[[#This Row],[RV lognorm]],(LN(ImpLow2)+LN(ImpUp2))/2,(LN(ImpUp2)-LN(ImpLow2))/3.29)</f>
        <v>0</v>
      </c>
    </row>
    <row r="7578" spans="7:13">
      <c r="G7578">
        <v>0.11352739488404588</v>
      </c>
      <c r="H7578">
        <v>0.78242008890138015</v>
      </c>
      <c r="I7578">
        <v>0.45131278291871435</v>
      </c>
      <c r="J7578">
        <f>_xlfn.BINOM.INV(BinomTrials,_xlfn.GAMMA.INV(Table3[[#This Row],[RV gamma]],GammaShape1,GammaRate1)/BinomTrials,Table3[[#This Row],[RV binom]])</f>
        <v>1</v>
      </c>
      <c r="K7578" s="1">
        <f>Table3[[#This Row],[Risk 1 Simulated occurences]]*_xlfn.LOGNORM.INV(Table3[[#This Row],[RV lognorm]],(LN(ImpLow1)+LN(ImpUp1))/2,(LN(ImpUp1)-LN(ImpLow1))/3.29)</f>
        <v>29027.723795203481</v>
      </c>
      <c r="L7578">
        <f>_xlfn.BINOM.INV(BinomTrials,_xlfn.GAMMA.INV(Table3[[#This Row],[RV gamma]],GammaShape2,GammaRate2)/BinomTrials,Table3[[#This Row],[RV binom]])</f>
        <v>0</v>
      </c>
      <c r="M7578" s="1">
        <f>Table3[[#This Row],[Risk 2 simulated occurences]]*_xlfn.LOGNORM.INV(Table3[[#This Row],[RV lognorm]],(LN(ImpLow2)+LN(ImpUp2))/2,(LN(ImpUp2)-LN(ImpLow2))/3.29)</f>
        <v>0</v>
      </c>
    </row>
    <row r="7579" spans="7:13">
      <c r="G7579">
        <v>5.492581615919518E-2</v>
      </c>
      <c r="H7579">
        <v>0.13443416549564999</v>
      </c>
      <c r="I7579">
        <v>0.2139425148321048</v>
      </c>
      <c r="J7579">
        <f>_xlfn.BINOM.INV(BinomTrials,_xlfn.GAMMA.INV(Table3[[#This Row],[RV gamma]],GammaShape1,GammaRate1)/BinomTrials,Table3[[#This Row],[RV binom]])</f>
        <v>0</v>
      </c>
      <c r="K7579" s="1">
        <f>Table3[[#This Row],[Risk 1 Simulated occurences]]*_xlfn.LOGNORM.INV(Table3[[#This Row],[RV lognorm]],(LN(ImpLow1)+LN(ImpUp1))/2,(LN(ImpUp1)-LN(ImpLow1))/3.29)</f>
        <v>0</v>
      </c>
      <c r="L7579">
        <f>_xlfn.BINOM.INV(BinomTrials,_xlfn.GAMMA.INV(Table3[[#This Row],[RV gamma]],GammaShape2,GammaRate2)/BinomTrials,Table3[[#This Row],[RV binom]])</f>
        <v>0</v>
      </c>
      <c r="M7579" s="1">
        <f>Table3[[#This Row],[Risk 2 simulated occurences]]*_xlfn.LOGNORM.INV(Table3[[#This Row],[RV lognorm]],(LN(ImpLow2)+LN(ImpUp2))/2,(LN(ImpUp2)-LN(ImpLow2))/3.29)</f>
        <v>0</v>
      </c>
    </row>
    <row r="7580" spans="7:13">
      <c r="G7580">
        <v>0.13819218759340801</v>
      </c>
      <c r="H7580">
        <v>0.4350194853893572</v>
      </c>
      <c r="I7580">
        <v>0.73184678318530638</v>
      </c>
      <c r="J7580">
        <f>_xlfn.BINOM.INV(BinomTrials,_xlfn.GAMMA.INV(Table3[[#This Row],[RV gamma]],GammaShape1,GammaRate1)/BinomTrials,Table3[[#This Row],[RV binom]])</f>
        <v>0</v>
      </c>
      <c r="K7580" s="1">
        <f>Table3[[#This Row],[Risk 1 Simulated occurences]]*_xlfn.LOGNORM.INV(Table3[[#This Row],[RV lognorm]],(LN(ImpLow1)+LN(ImpUp1))/2,(LN(ImpUp1)-LN(ImpLow1))/3.29)</f>
        <v>0</v>
      </c>
      <c r="L7580">
        <f>_xlfn.BINOM.INV(BinomTrials,_xlfn.GAMMA.INV(Table3[[#This Row],[RV gamma]],GammaShape2,GammaRate2)/BinomTrials,Table3[[#This Row],[RV binom]])</f>
        <v>0</v>
      </c>
      <c r="M7580" s="1">
        <f>Table3[[#This Row],[Risk 2 simulated occurences]]*_xlfn.LOGNORM.INV(Table3[[#This Row],[RV lognorm]],(LN(ImpLow2)+LN(ImpUp2))/2,(LN(ImpUp2)-LN(ImpLow2))/3.29)</f>
        <v>0</v>
      </c>
    </row>
    <row r="7581" spans="7:13">
      <c r="G7581">
        <v>0.59609688240852998</v>
      </c>
      <c r="H7581">
        <v>0.37249093892634422</v>
      </c>
      <c r="I7581">
        <v>0.14888499544415856</v>
      </c>
      <c r="J7581">
        <f>_xlfn.BINOM.INV(BinomTrials,_xlfn.GAMMA.INV(Table3[[#This Row],[RV gamma]],GammaShape1,GammaRate1)/BinomTrials,Table3[[#This Row],[RV binom]])</f>
        <v>0</v>
      </c>
      <c r="K7581" s="1">
        <f>Table3[[#This Row],[Risk 1 Simulated occurences]]*_xlfn.LOGNORM.INV(Table3[[#This Row],[RV lognorm]],(LN(ImpLow1)+LN(ImpUp1))/2,(LN(ImpUp1)-LN(ImpLow1))/3.29)</f>
        <v>0</v>
      </c>
      <c r="L7581">
        <f>_xlfn.BINOM.INV(BinomTrials,_xlfn.GAMMA.INV(Table3[[#This Row],[RV gamma]],GammaShape2,GammaRate2)/BinomTrials,Table3[[#This Row],[RV binom]])</f>
        <v>0</v>
      </c>
      <c r="M7581" s="1">
        <f>Table3[[#This Row],[Risk 2 simulated occurences]]*_xlfn.LOGNORM.INV(Table3[[#This Row],[RV lognorm]],(LN(ImpLow2)+LN(ImpUp2))/2,(LN(ImpUp2)-LN(ImpLow2))/3.29)</f>
        <v>0</v>
      </c>
    </row>
    <row r="7582" spans="7:13">
      <c r="G7582">
        <v>0.60030264016254931</v>
      </c>
      <c r="H7582">
        <v>0.45521053506769732</v>
      </c>
      <c r="I7582">
        <v>0.31011842997284533</v>
      </c>
      <c r="J7582">
        <f>_xlfn.BINOM.INV(BinomTrials,_xlfn.GAMMA.INV(Table3[[#This Row],[RV gamma]],GammaShape1,GammaRate1)/BinomTrials,Table3[[#This Row],[RV binom]])</f>
        <v>0</v>
      </c>
      <c r="K7582" s="1">
        <f>Table3[[#This Row],[Risk 1 Simulated occurences]]*_xlfn.LOGNORM.INV(Table3[[#This Row],[RV lognorm]],(LN(ImpLow1)+LN(ImpUp1))/2,(LN(ImpUp1)-LN(ImpLow1))/3.29)</f>
        <v>0</v>
      </c>
      <c r="L7582">
        <f>_xlfn.BINOM.INV(BinomTrials,_xlfn.GAMMA.INV(Table3[[#This Row],[RV gamma]],GammaShape2,GammaRate2)/BinomTrials,Table3[[#This Row],[RV binom]])</f>
        <v>0</v>
      </c>
      <c r="M7582" s="1">
        <f>Table3[[#This Row],[Risk 2 simulated occurences]]*_xlfn.LOGNORM.INV(Table3[[#This Row],[RV lognorm]],(LN(ImpLow2)+LN(ImpUp2))/2,(LN(ImpUp2)-LN(ImpLow2))/3.29)</f>
        <v>0</v>
      </c>
    </row>
    <row r="7583" spans="7:13">
      <c r="G7583">
        <v>0.28647321196574399</v>
      </c>
      <c r="H7583">
        <v>0.72346288278860171</v>
      </c>
      <c r="I7583">
        <v>0.16045255361145946</v>
      </c>
      <c r="J7583">
        <f>_xlfn.BINOM.INV(BinomTrials,_xlfn.GAMMA.INV(Table3[[#This Row],[RV gamma]],GammaShape1,GammaRate1)/BinomTrials,Table3[[#This Row],[RV binom]])</f>
        <v>1</v>
      </c>
      <c r="K7583" s="1">
        <f>Table3[[#This Row],[Risk 1 Simulated occurences]]*_xlfn.LOGNORM.INV(Table3[[#This Row],[RV lognorm]],(LN(ImpLow1)+LN(ImpUp1))/2,(LN(ImpUp1)-LN(ImpLow1))/3.29)</f>
        <v>15786.941006864545</v>
      </c>
      <c r="L7583">
        <f>_xlfn.BINOM.INV(BinomTrials,_xlfn.GAMMA.INV(Table3[[#This Row],[RV gamma]],GammaShape2,GammaRate2)/BinomTrials,Table3[[#This Row],[RV binom]])</f>
        <v>0</v>
      </c>
      <c r="M7583" s="1">
        <f>Table3[[#This Row],[Risk 2 simulated occurences]]*_xlfn.LOGNORM.INV(Table3[[#This Row],[RV lognorm]],(LN(ImpLow2)+LN(ImpUp2))/2,(LN(ImpUp2)-LN(ImpLow2))/3.29)</f>
        <v>0</v>
      </c>
    </row>
    <row r="7584" spans="7:13">
      <c r="G7584">
        <v>0.75527350825968831</v>
      </c>
      <c r="H7584">
        <v>0.24067102802948609</v>
      </c>
      <c r="I7584">
        <v>0.72606854779928387</v>
      </c>
      <c r="J7584">
        <f>_xlfn.BINOM.INV(BinomTrials,_xlfn.GAMMA.INV(Table3[[#This Row],[RV gamma]],GammaShape1,GammaRate1)/BinomTrials,Table3[[#This Row],[RV binom]])</f>
        <v>0</v>
      </c>
      <c r="K7584" s="1">
        <f>Table3[[#This Row],[Risk 1 Simulated occurences]]*_xlfn.LOGNORM.INV(Table3[[#This Row],[RV lognorm]],(LN(ImpLow1)+LN(ImpUp1))/2,(LN(ImpUp1)-LN(ImpLow1))/3.29)</f>
        <v>0</v>
      </c>
      <c r="L7584">
        <f>_xlfn.BINOM.INV(BinomTrials,_xlfn.GAMMA.INV(Table3[[#This Row],[RV gamma]],GammaShape2,GammaRate2)/BinomTrials,Table3[[#This Row],[RV binom]])</f>
        <v>0</v>
      </c>
      <c r="M7584" s="1">
        <f>Table3[[#This Row],[Risk 2 simulated occurences]]*_xlfn.LOGNORM.INV(Table3[[#This Row],[RV lognorm]],(LN(ImpLow2)+LN(ImpUp2))/2,(LN(ImpUp2)-LN(ImpLow2))/3.29)</f>
        <v>0</v>
      </c>
    </row>
    <row r="7585" spans="7:13">
      <c r="G7585">
        <v>0.88185332058083887</v>
      </c>
      <c r="H7585">
        <v>0.95796809157261997</v>
      </c>
      <c r="I7585">
        <v>3.408286256440117E-2</v>
      </c>
      <c r="J7585">
        <f>_xlfn.BINOM.INV(BinomTrials,_xlfn.GAMMA.INV(Table3[[#This Row],[RV gamma]],GammaShape1,GammaRate1)/BinomTrials,Table3[[#This Row],[RV binom]])</f>
        <v>2</v>
      </c>
      <c r="K7585" s="1">
        <f>Table3[[#This Row],[Risk 1 Simulated occurences]]*_xlfn.LOGNORM.INV(Table3[[#This Row],[RV lognorm]],(LN(ImpLow1)+LN(ImpUp1))/2,(LN(ImpUp1)-LN(ImpLow1))/3.29)</f>
        <v>17646.157367957094</v>
      </c>
      <c r="L7585">
        <f>_xlfn.BINOM.INV(BinomTrials,_xlfn.GAMMA.INV(Table3[[#This Row],[RV gamma]],GammaShape2,GammaRate2)/BinomTrials,Table3[[#This Row],[RV binom]])</f>
        <v>1</v>
      </c>
      <c r="M7585" s="1">
        <f>Table3[[#This Row],[Risk 2 simulated occurences]]*_xlfn.LOGNORM.INV(Table3[[#This Row],[RV lognorm]],(LN(ImpLow2)+LN(ImpUp2))/2,(LN(ImpUp2)-LN(ImpLow2))/3.29)</f>
        <v>882307.86839785357</v>
      </c>
    </row>
    <row r="7586" spans="7:13">
      <c r="G7586">
        <v>0.30875900215877172</v>
      </c>
      <c r="H7586">
        <v>0.56971506102462999</v>
      </c>
      <c r="I7586">
        <v>0.83067111989048825</v>
      </c>
      <c r="J7586">
        <f>_xlfn.BINOM.INV(BinomTrials,_xlfn.GAMMA.INV(Table3[[#This Row],[RV gamma]],GammaShape1,GammaRate1)/BinomTrials,Table3[[#This Row],[RV binom]])</f>
        <v>0</v>
      </c>
      <c r="K7586" s="1">
        <f>Table3[[#This Row],[Risk 1 Simulated occurences]]*_xlfn.LOGNORM.INV(Table3[[#This Row],[RV lognorm]],(LN(ImpLow1)+LN(ImpUp1))/2,(LN(ImpUp1)-LN(ImpLow1))/3.29)</f>
        <v>0</v>
      </c>
      <c r="L7586">
        <f>_xlfn.BINOM.INV(BinomTrials,_xlfn.GAMMA.INV(Table3[[#This Row],[RV gamma]],GammaShape2,GammaRate2)/BinomTrials,Table3[[#This Row],[RV binom]])</f>
        <v>0</v>
      </c>
      <c r="M7586" s="1">
        <f>Table3[[#This Row],[Risk 2 simulated occurences]]*_xlfn.LOGNORM.INV(Table3[[#This Row],[RV lognorm]],(LN(ImpLow2)+LN(ImpUp2))/2,(LN(ImpUp2)-LN(ImpLow2))/3.29)</f>
        <v>0</v>
      </c>
    </row>
    <row r="7587" spans="7:13">
      <c r="G7587">
        <v>0.31254928247656172</v>
      </c>
      <c r="H7587">
        <v>0.20103064095649431</v>
      </c>
      <c r="I7587">
        <v>8.9511999436426903E-2</v>
      </c>
      <c r="J7587">
        <f>_xlfn.BINOM.INV(BinomTrials,_xlfn.GAMMA.INV(Table3[[#This Row],[RV gamma]],GammaShape1,GammaRate1)/BinomTrials,Table3[[#This Row],[RV binom]])</f>
        <v>0</v>
      </c>
      <c r="K7587" s="1">
        <f>Table3[[#This Row],[Risk 1 Simulated occurences]]*_xlfn.LOGNORM.INV(Table3[[#This Row],[RV lognorm]],(LN(ImpLow1)+LN(ImpUp1))/2,(LN(ImpUp1)-LN(ImpLow1))/3.29)</f>
        <v>0</v>
      </c>
      <c r="L7587">
        <f>_xlfn.BINOM.INV(BinomTrials,_xlfn.GAMMA.INV(Table3[[#This Row],[RV gamma]],GammaShape2,GammaRate2)/BinomTrials,Table3[[#This Row],[RV binom]])</f>
        <v>0</v>
      </c>
      <c r="M7587" s="1">
        <f>Table3[[#This Row],[Risk 2 simulated occurences]]*_xlfn.LOGNORM.INV(Table3[[#This Row],[RV lognorm]],(LN(ImpLow2)+LN(ImpUp2))/2,(LN(ImpUp2)-LN(ImpLow2))/3.29)</f>
        <v>0</v>
      </c>
    </row>
    <row r="7588" spans="7:13">
      <c r="G7588">
        <v>1.5790583573184247E-2</v>
      </c>
      <c r="H7588">
        <v>0.72198255580010939</v>
      </c>
      <c r="I7588">
        <v>0.4281745280270346</v>
      </c>
      <c r="J7588">
        <f>_xlfn.BINOM.INV(BinomTrials,_xlfn.GAMMA.INV(Table3[[#This Row],[RV gamma]],GammaShape1,GammaRate1)/BinomTrials,Table3[[#This Row],[RV binom]])</f>
        <v>0</v>
      </c>
      <c r="K7588" s="1">
        <f>Table3[[#This Row],[Risk 1 Simulated occurences]]*_xlfn.LOGNORM.INV(Table3[[#This Row],[RV lognorm]],(LN(ImpLow1)+LN(ImpUp1))/2,(LN(ImpUp1)-LN(ImpLow1))/3.29)</f>
        <v>0</v>
      </c>
      <c r="L7588">
        <f>_xlfn.BINOM.INV(BinomTrials,_xlfn.GAMMA.INV(Table3[[#This Row],[RV gamma]],GammaShape2,GammaRate2)/BinomTrials,Table3[[#This Row],[RV binom]])</f>
        <v>0</v>
      </c>
      <c r="M7588" s="1">
        <f>Table3[[#This Row],[Risk 2 simulated occurences]]*_xlfn.LOGNORM.INV(Table3[[#This Row],[RV lognorm]],(LN(ImpLow2)+LN(ImpUp2))/2,(LN(ImpUp2)-LN(ImpLow2))/3.29)</f>
        <v>0</v>
      </c>
    </row>
    <row r="7589" spans="7:13">
      <c r="G7589">
        <v>0.39233811450765382</v>
      </c>
      <c r="H7589">
        <v>0.36081533243917641</v>
      </c>
      <c r="I7589">
        <v>0.32929255037069904</v>
      </c>
      <c r="J7589">
        <f>_xlfn.BINOM.INV(BinomTrials,_xlfn.GAMMA.INV(Table3[[#This Row],[RV gamma]],GammaShape1,GammaRate1)/BinomTrials,Table3[[#This Row],[RV binom]])</f>
        <v>0</v>
      </c>
      <c r="K7589" s="1">
        <f>Table3[[#This Row],[Risk 1 Simulated occurences]]*_xlfn.LOGNORM.INV(Table3[[#This Row],[RV lognorm]],(LN(ImpLow1)+LN(ImpUp1))/2,(LN(ImpUp1)-LN(ImpLow1))/3.29)</f>
        <v>0</v>
      </c>
      <c r="L7589">
        <f>_xlfn.BINOM.INV(BinomTrials,_xlfn.GAMMA.INV(Table3[[#This Row],[RV gamma]],GammaShape2,GammaRate2)/BinomTrials,Table3[[#This Row],[RV binom]])</f>
        <v>0</v>
      </c>
      <c r="M7589" s="1">
        <f>Table3[[#This Row],[Risk 2 simulated occurences]]*_xlfn.LOGNORM.INV(Table3[[#This Row],[RV lognorm]],(LN(ImpLow2)+LN(ImpUp2))/2,(LN(ImpUp2)-LN(ImpLow2))/3.29)</f>
        <v>0</v>
      </c>
    </row>
    <row r="7590" spans="7:13">
      <c r="G7590">
        <v>2.6690530137480482E-2</v>
      </c>
      <c r="H7590">
        <v>0.22329230523821539</v>
      </c>
      <c r="I7590">
        <v>0.41989408033895032</v>
      </c>
      <c r="J7590">
        <f>_xlfn.BINOM.INV(BinomTrials,_xlfn.GAMMA.INV(Table3[[#This Row],[RV gamma]],GammaShape1,GammaRate1)/BinomTrials,Table3[[#This Row],[RV binom]])</f>
        <v>0</v>
      </c>
      <c r="K7590" s="1">
        <f>Table3[[#This Row],[Risk 1 Simulated occurences]]*_xlfn.LOGNORM.INV(Table3[[#This Row],[RV lognorm]],(LN(ImpLow1)+LN(ImpUp1))/2,(LN(ImpUp1)-LN(ImpLow1))/3.29)</f>
        <v>0</v>
      </c>
      <c r="L7590">
        <f>_xlfn.BINOM.INV(BinomTrials,_xlfn.GAMMA.INV(Table3[[#This Row],[RV gamma]],GammaShape2,GammaRate2)/BinomTrials,Table3[[#This Row],[RV binom]])</f>
        <v>0</v>
      </c>
      <c r="M7590" s="1">
        <f>Table3[[#This Row],[Risk 2 simulated occurences]]*_xlfn.LOGNORM.INV(Table3[[#This Row],[RV lognorm]],(LN(ImpLow2)+LN(ImpUp2))/2,(LN(ImpUp2)-LN(ImpLow2))/3.29)</f>
        <v>0</v>
      </c>
    </row>
    <row r="7591" spans="7:13">
      <c r="G7591">
        <v>0.58774002063448538</v>
      </c>
      <c r="H7591">
        <v>0.87377413868614195</v>
      </c>
      <c r="I7591">
        <v>0.15980825673779858</v>
      </c>
      <c r="J7591">
        <f>_xlfn.BINOM.INV(BinomTrials,_xlfn.GAMMA.INV(Table3[[#This Row],[RV gamma]],GammaShape1,GammaRate1)/BinomTrials,Table3[[#This Row],[RV binom]])</f>
        <v>1</v>
      </c>
      <c r="K7591" s="1">
        <f>Table3[[#This Row],[Risk 1 Simulated occurences]]*_xlfn.LOGNORM.INV(Table3[[#This Row],[RV lognorm]],(LN(ImpLow1)+LN(ImpUp1))/2,(LN(ImpUp1)-LN(ImpLow1))/3.29)</f>
        <v>15757.725891754038</v>
      </c>
      <c r="L7591">
        <f>_xlfn.BINOM.INV(BinomTrials,_xlfn.GAMMA.INV(Table3[[#This Row],[RV gamma]],GammaShape2,GammaRate2)/BinomTrials,Table3[[#This Row],[RV binom]])</f>
        <v>1</v>
      </c>
      <c r="M7591" s="1">
        <f>Table3[[#This Row],[Risk 2 simulated occurences]]*_xlfn.LOGNORM.INV(Table3[[#This Row],[RV lognorm]],(LN(ImpLow2)+LN(ImpUp2))/2,(LN(ImpUp2)-LN(ImpLow2))/3.29)</f>
        <v>1575772.5891754045</v>
      </c>
    </row>
    <row r="7592" spans="7:13">
      <c r="G7592">
        <v>0.14652680379642491</v>
      </c>
      <c r="H7592">
        <v>0.52194889798851163</v>
      </c>
      <c r="I7592">
        <v>0.89737099218059846</v>
      </c>
      <c r="J7592">
        <f>_xlfn.BINOM.INV(BinomTrials,_xlfn.GAMMA.INV(Table3[[#This Row],[RV gamma]],GammaShape1,GammaRate1)/BinomTrials,Table3[[#This Row],[RV binom]])</f>
        <v>0</v>
      </c>
      <c r="K7592" s="1">
        <f>Table3[[#This Row],[Risk 1 Simulated occurences]]*_xlfn.LOGNORM.INV(Table3[[#This Row],[RV lognorm]],(LN(ImpLow1)+LN(ImpUp1))/2,(LN(ImpUp1)-LN(ImpLow1))/3.29)</f>
        <v>0</v>
      </c>
      <c r="L7592">
        <f>_xlfn.BINOM.INV(BinomTrials,_xlfn.GAMMA.INV(Table3[[#This Row],[RV gamma]],GammaShape2,GammaRate2)/BinomTrials,Table3[[#This Row],[RV binom]])</f>
        <v>0</v>
      </c>
      <c r="M7592" s="1">
        <f>Table3[[#This Row],[Risk 2 simulated occurences]]*_xlfn.LOGNORM.INV(Table3[[#This Row],[RV lognorm]],(LN(ImpLow2)+LN(ImpUp2))/2,(LN(ImpUp2)-LN(ImpLow2))/3.29)</f>
        <v>0</v>
      </c>
    </row>
    <row r="7593" spans="7:13">
      <c r="G7593">
        <v>0.67599140651337397</v>
      </c>
      <c r="H7593">
        <v>0.39512849291559704</v>
      </c>
      <c r="I7593">
        <v>0.11426557931782007</v>
      </c>
      <c r="J7593">
        <f>_xlfn.BINOM.INV(BinomTrials,_xlfn.GAMMA.INV(Table3[[#This Row],[RV gamma]],GammaShape1,GammaRate1)/BinomTrials,Table3[[#This Row],[RV binom]])</f>
        <v>0</v>
      </c>
      <c r="K7593" s="1">
        <f>Table3[[#This Row],[Risk 1 Simulated occurences]]*_xlfn.LOGNORM.INV(Table3[[#This Row],[RV lognorm]],(LN(ImpLow1)+LN(ImpUp1))/2,(LN(ImpUp1)-LN(ImpLow1))/3.29)</f>
        <v>0</v>
      </c>
      <c r="L7593">
        <f>_xlfn.BINOM.INV(BinomTrials,_xlfn.GAMMA.INV(Table3[[#This Row],[RV gamma]],GammaShape2,GammaRate2)/BinomTrials,Table3[[#This Row],[RV binom]])</f>
        <v>0</v>
      </c>
      <c r="M7593" s="1">
        <f>Table3[[#This Row],[Risk 2 simulated occurences]]*_xlfn.LOGNORM.INV(Table3[[#This Row],[RV lognorm]],(LN(ImpLow2)+LN(ImpUp2))/2,(LN(ImpUp2)-LN(ImpLow2))/3.29)</f>
        <v>0</v>
      </c>
    </row>
    <row r="7594" spans="7:13">
      <c r="G7594">
        <v>0.38756927027719529</v>
      </c>
      <c r="H7594">
        <v>0.92458043243949317</v>
      </c>
      <c r="I7594">
        <v>0.46159159460179117</v>
      </c>
      <c r="J7594">
        <f>_xlfn.BINOM.INV(BinomTrials,_xlfn.GAMMA.INV(Table3[[#This Row],[RV gamma]],GammaShape1,GammaRate1)/BinomTrials,Table3[[#This Row],[RV binom]])</f>
        <v>2</v>
      </c>
      <c r="K7594" s="1">
        <f>Table3[[#This Row],[Risk 1 Simulated occurences]]*_xlfn.LOGNORM.INV(Table3[[#This Row],[RV lognorm]],(LN(ImpLow1)+LN(ImpUp1))/2,(LN(ImpUp1)-LN(ImpLow1))/3.29)</f>
        <v>59118.246373263763</v>
      </c>
      <c r="L7594">
        <f>_xlfn.BINOM.INV(BinomTrials,_xlfn.GAMMA.INV(Table3[[#This Row],[RV gamma]],GammaShape2,GammaRate2)/BinomTrials,Table3[[#This Row],[RV binom]])</f>
        <v>1</v>
      </c>
      <c r="M7594" s="1">
        <f>Table3[[#This Row],[Risk 2 simulated occurences]]*_xlfn.LOGNORM.INV(Table3[[#This Row],[RV lognorm]],(LN(ImpLow2)+LN(ImpUp2))/2,(LN(ImpUp2)-LN(ImpLow2))/3.29)</f>
        <v>2955912.3186631897</v>
      </c>
    </row>
    <row r="7595" spans="7:13">
      <c r="G7595">
        <v>0.87672554882090792</v>
      </c>
      <c r="H7595">
        <v>0.42332801056249442</v>
      </c>
      <c r="I7595">
        <v>0.9699304723040808</v>
      </c>
      <c r="J7595">
        <f>_xlfn.BINOM.INV(BinomTrials,_xlfn.GAMMA.INV(Table3[[#This Row],[RV gamma]],GammaShape1,GammaRate1)/BinomTrials,Table3[[#This Row],[RV binom]])</f>
        <v>0</v>
      </c>
      <c r="K7595" s="1">
        <f>Table3[[#This Row],[Risk 1 Simulated occurences]]*_xlfn.LOGNORM.INV(Table3[[#This Row],[RV lognorm]],(LN(ImpLow1)+LN(ImpUp1))/2,(LN(ImpUp1)-LN(ImpLow1))/3.29)</f>
        <v>0</v>
      </c>
      <c r="L7595">
        <f>_xlfn.BINOM.INV(BinomTrials,_xlfn.GAMMA.INV(Table3[[#This Row],[RV gamma]],GammaShape2,GammaRate2)/BinomTrials,Table3[[#This Row],[RV binom]])</f>
        <v>0</v>
      </c>
      <c r="M7595" s="1">
        <f>Table3[[#This Row],[Risk 2 simulated occurences]]*_xlfn.LOGNORM.INV(Table3[[#This Row],[RV lognorm]],(LN(ImpLow2)+LN(ImpUp2))/2,(LN(ImpUp2)-LN(ImpLow2))/3.29)</f>
        <v>0</v>
      </c>
    </row>
    <row r="7596" spans="7:13">
      <c r="G7596">
        <v>0.12629903300027318</v>
      </c>
      <c r="H7596">
        <v>0.87387352384341577</v>
      </c>
      <c r="I7596">
        <v>0.62144801468655841</v>
      </c>
      <c r="J7596">
        <f>_xlfn.BINOM.INV(BinomTrials,_xlfn.GAMMA.INV(Table3[[#This Row],[RV gamma]],GammaShape1,GammaRate1)/BinomTrials,Table3[[#This Row],[RV binom]])</f>
        <v>1</v>
      </c>
      <c r="K7596" s="1">
        <f>Table3[[#This Row],[Risk 1 Simulated occurences]]*_xlfn.LOGNORM.INV(Table3[[#This Row],[RV lognorm]],(LN(ImpLow1)+LN(ImpUp1))/2,(LN(ImpUp1)-LN(ImpLow1))/3.29)</f>
        <v>39265.208357084957</v>
      </c>
      <c r="L7596">
        <f>_xlfn.BINOM.INV(BinomTrials,_xlfn.GAMMA.INV(Table3[[#This Row],[RV gamma]],GammaShape2,GammaRate2)/BinomTrials,Table3[[#This Row],[RV binom]])</f>
        <v>1</v>
      </c>
      <c r="M7596" s="1">
        <f>Table3[[#This Row],[Risk 2 simulated occurences]]*_xlfn.LOGNORM.INV(Table3[[#This Row],[RV lognorm]],(LN(ImpLow2)+LN(ImpUp2))/2,(LN(ImpUp2)-LN(ImpLow2))/3.29)</f>
        <v>3926520.8357084976</v>
      </c>
    </row>
    <row r="7597" spans="7:13">
      <c r="G7597">
        <v>0.70784763559133168</v>
      </c>
      <c r="H7597">
        <v>0.19231523628920094</v>
      </c>
      <c r="I7597">
        <v>0.6767828369870702</v>
      </c>
      <c r="J7597">
        <f>_xlfn.BINOM.INV(BinomTrials,_xlfn.GAMMA.INV(Table3[[#This Row],[RV gamma]],GammaShape1,GammaRate1)/BinomTrials,Table3[[#This Row],[RV binom]])</f>
        <v>0</v>
      </c>
      <c r="K7597" s="1">
        <f>Table3[[#This Row],[Risk 1 Simulated occurences]]*_xlfn.LOGNORM.INV(Table3[[#This Row],[RV lognorm]],(LN(ImpLow1)+LN(ImpUp1))/2,(LN(ImpUp1)-LN(ImpLow1))/3.29)</f>
        <v>0</v>
      </c>
      <c r="L7597">
        <f>_xlfn.BINOM.INV(BinomTrials,_xlfn.GAMMA.INV(Table3[[#This Row],[RV gamma]],GammaShape2,GammaRate2)/BinomTrials,Table3[[#This Row],[RV binom]])</f>
        <v>0</v>
      </c>
      <c r="M7597" s="1">
        <f>Table3[[#This Row],[Risk 2 simulated occurences]]*_xlfn.LOGNORM.INV(Table3[[#This Row],[RV lognorm]],(LN(ImpLow2)+LN(ImpUp2))/2,(LN(ImpUp2)-LN(ImpLow2))/3.29)</f>
        <v>0</v>
      </c>
    </row>
    <row r="7598" spans="7:13">
      <c r="G7598">
        <v>0.79521138351187637</v>
      </c>
      <c r="H7598">
        <v>0.24217631260034456</v>
      </c>
      <c r="I7598">
        <v>0.68914124168881274</v>
      </c>
      <c r="J7598">
        <f>_xlfn.BINOM.INV(BinomTrials,_xlfn.GAMMA.INV(Table3[[#This Row],[RV gamma]],GammaShape1,GammaRate1)/BinomTrials,Table3[[#This Row],[RV binom]])</f>
        <v>0</v>
      </c>
      <c r="K7598" s="1">
        <f>Table3[[#This Row],[Risk 1 Simulated occurences]]*_xlfn.LOGNORM.INV(Table3[[#This Row],[RV lognorm]],(LN(ImpLow1)+LN(ImpUp1))/2,(LN(ImpUp1)-LN(ImpLow1))/3.29)</f>
        <v>0</v>
      </c>
      <c r="L7598">
        <f>_xlfn.BINOM.INV(BinomTrials,_xlfn.GAMMA.INV(Table3[[#This Row],[RV gamma]],GammaShape2,GammaRate2)/BinomTrials,Table3[[#This Row],[RV binom]])</f>
        <v>0</v>
      </c>
      <c r="M7598" s="1">
        <f>Table3[[#This Row],[Risk 2 simulated occurences]]*_xlfn.LOGNORM.INV(Table3[[#This Row],[RV lognorm]],(LN(ImpLow2)+LN(ImpUp2))/2,(LN(ImpUp2)-LN(ImpLow2))/3.29)</f>
        <v>0</v>
      </c>
    </row>
    <row r="7599" spans="7:13">
      <c r="G7599">
        <v>0.1177226841066604</v>
      </c>
      <c r="H7599">
        <v>0.2572858739911047</v>
      </c>
      <c r="I7599">
        <v>0.39684906387554902</v>
      </c>
      <c r="J7599">
        <f>_xlfn.BINOM.INV(BinomTrials,_xlfn.GAMMA.INV(Table3[[#This Row],[RV gamma]],GammaShape1,GammaRate1)/BinomTrials,Table3[[#This Row],[RV binom]])</f>
        <v>0</v>
      </c>
      <c r="K7599" s="1">
        <f>Table3[[#This Row],[Risk 1 Simulated occurences]]*_xlfn.LOGNORM.INV(Table3[[#This Row],[RV lognorm]],(LN(ImpLow1)+LN(ImpUp1))/2,(LN(ImpUp1)-LN(ImpLow1))/3.29)</f>
        <v>0</v>
      </c>
      <c r="L7599">
        <f>_xlfn.BINOM.INV(BinomTrials,_xlfn.GAMMA.INV(Table3[[#This Row],[RV gamma]],GammaShape2,GammaRate2)/BinomTrials,Table3[[#This Row],[RV binom]])</f>
        <v>0</v>
      </c>
      <c r="M7599" s="1">
        <f>Table3[[#This Row],[Risk 2 simulated occurences]]*_xlfn.LOGNORM.INV(Table3[[#This Row],[RV lognorm]],(LN(ImpLow2)+LN(ImpUp2))/2,(LN(ImpUp2)-LN(ImpLow2))/3.29)</f>
        <v>0</v>
      </c>
    </row>
    <row r="7600" spans="7:13">
      <c r="G7600">
        <v>0.56515178064124272</v>
      </c>
      <c r="H7600">
        <v>0.20368416849695339</v>
      </c>
      <c r="I7600">
        <v>0.84221655635266401</v>
      </c>
      <c r="J7600">
        <f>_xlfn.BINOM.INV(BinomTrials,_xlfn.GAMMA.INV(Table3[[#This Row],[RV gamma]],GammaShape1,GammaRate1)/BinomTrials,Table3[[#This Row],[RV binom]])</f>
        <v>0</v>
      </c>
      <c r="K7600" s="1">
        <f>Table3[[#This Row],[Risk 1 Simulated occurences]]*_xlfn.LOGNORM.INV(Table3[[#This Row],[RV lognorm]],(LN(ImpLow1)+LN(ImpUp1))/2,(LN(ImpUp1)-LN(ImpLow1))/3.29)</f>
        <v>0</v>
      </c>
      <c r="L7600">
        <f>_xlfn.BINOM.INV(BinomTrials,_xlfn.GAMMA.INV(Table3[[#This Row],[RV gamma]],GammaShape2,GammaRate2)/BinomTrials,Table3[[#This Row],[RV binom]])</f>
        <v>0</v>
      </c>
      <c r="M7600" s="1">
        <f>Table3[[#This Row],[Risk 2 simulated occurences]]*_xlfn.LOGNORM.INV(Table3[[#This Row],[RV lognorm]],(LN(ImpLow2)+LN(ImpUp2))/2,(LN(ImpUp2)-LN(ImpLow2))/3.29)</f>
        <v>0</v>
      </c>
    </row>
    <row r="7601" spans="7:13">
      <c r="G7601">
        <v>0.50597723736706057</v>
      </c>
      <c r="H7601">
        <v>0.31981992829582651</v>
      </c>
      <c r="I7601">
        <v>0.13366261922459241</v>
      </c>
      <c r="J7601">
        <f>_xlfn.BINOM.INV(BinomTrials,_xlfn.GAMMA.INV(Table3[[#This Row],[RV gamma]],GammaShape1,GammaRate1)/BinomTrials,Table3[[#This Row],[RV binom]])</f>
        <v>0</v>
      </c>
      <c r="K7601" s="1">
        <f>Table3[[#This Row],[Risk 1 Simulated occurences]]*_xlfn.LOGNORM.INV(Table3[[#This Row],[RV lognorm]],(LN(ImpLow1)+LN(ImpUp1))/2,(LN(ImpUp1)-LN(ImpLow1))/3.29)</f>
        <v>0</v>
      </c>
      <c r="L7601">
        <f>_xlfn.BINOM.INV(BinomTrials,_xlfn.GAMMA.INV(Table3[[#This Row],[RV gamma]],GammaShape2,GammaRate2)/BinomTrials,Table3[[#This Row],[RV binom]])</f>
        <v>0</v>
      </c>
      <c r="M7601" s="1">
        <f>Table3[[#This Row],[Risk 2 simulated occurences]]*_xlfn.LOGNORM.INV(Table3[[#This Row],[RV lognorm]],(LN(ImpLow2)+LN(ImpUp2))/2,(LN(ImpUp2)-LN(ImpLow2))/3.29)</f>
        <v>0</v>
      </c>
    </row>
    <row r="7602" spans="7:13">
      <c r="G7602">
        <v>0.95942842818770013</v>
      </c>
      <c r="H7602">
        <v>0.21353486795608648</v>
      </c>
      <c r="I7602">
        <v>0.46764130772447277</v>
      </c>
      <c r="J7602">
        <f>_xlfn.BINOM.INV(BinomTrials,_xlfn.GAMMA.INV(Table3[[#This Row],[RV gamma]],GammaShape1,GammaRate1)/BinomTrials,Table3[[#This Row],[RV binom]])</f>
        <v>0</v>
      </c>
      <c r="K7602" s="1">
        <f>Table3[[#This Row],[Risk 1 Simulated occurences]]*_xlfn.LOGNORM.INV(Table3[[#This Row],[RV lognorm]],(LN(ImpLow1)+LN(ImpUp1))/2,(LN(ImpUp1)-LN(ImpLow1))/3.29)</f>
        <v>0</v>
      </c>
      <c r="L7602">
        <f>_xlfn.BINOM.INV(BinomTrials,_xlfn.GAMMA.INV(Table3[[#This Row],[RV gamma]],GammaShape2,GammaRate2)/BinomTrials,Table3[[#This Row],[RV binom]])</f>
        <v>0</v>
      </c>
      <c r="M7602" s="1">
        <f>Table3[[#This Row],[Risk 2 simulated occurences]]*_xlfn.LOGNORM.INV(Table3[[#This Row],[RV lognorm]],(LN(ImpLow2)+LN(ImpUp2))/2,(LN(ImpUp2)-LN(ImpLow2))/3.29)</f>
        <v>0</v>
      </c>
    </row>
    <row r="7603" spans="7:13">
      <c r="G7603">
        <v>0.11359255067705762</v>
      </c>
      <c r="H7603">
        <v>0.88052573794523525</v>
      </c>
      <c r="I7603">
        <v>0.64745892521341286</v>
      </c>
      <c r="J7603">
        <f>_xlfn.BINOM.INV(BinomTrials,_xlfn.GAMMA.INV(Table3[[#This Row],[RV gamma]],GammaShape1,GammaRate1)/BinomTrials,Table3[[#This Row],[RV binom]])</f>
        <v>1</v>
      </c>
      <c r="K7603" s="1">
        <f>Table3[[#This Row],[Risk 1 Simulated occurences]]*_xlfn.LOGNORM.INV(Table3[[#This Row],[RV lognorm]],(LN(ImpLow1)+LN(ImpUp1))/2,(LN(ImpUp1)-LN(ImpLow1))/3.29)</f>
        <v>41213.186884811192</v>
      </c>
      <c r="L7603">
        <f>_xlfn.BINOM.INV(BinomTrials,_xlfn.GAMMA.INV(Table3[[#This Row],[RV gamma]],GammaShape2,GammaRate2)/BinomTrials,Table3[[#This Row],[RV binom]])</f>
        <v>1</v>
      </c>
      <c r="M7603" s="1">
        <f>Table3[[#This Row],[Risk 2 simulated occurences]]*_xlfn.LOGNORM.INV(Table3[[#This Row],[RV lognorm]],(LN(ImpLow2)+LN(ImpUp2))/2,(LN(ImpUp2)-LN(ImpLow2))/3.29)</f>
        <v>4121318.6884811209</v>
      </c>
    </row>
    <row r="7604" spans="7:13">
      <c r="G7604">
        <v>0.14999922930728607</v>
      </c>
      <c r="H7604">
        <v>0.99607764556821321</v>
      </c>
      <c r="I7604">
        <v>0.84215606182914049</v>
      </c>
      <c r="J7604">
        <f>_xlfn.BINOM.INV(BinomTrials,_xlfn.GAMMA.INV(Table3[[#This Row],[RV gamma]],GammaShape1,GammaRate1)/BinomTrials,Table3[[#This Row],[RV binom]])</f>
        <v>3</v>
      </c>
      <c r="K7604" s="1">
        <f>Table3[[#This Row],[Risk 1 Simulated occurences]]*_xlfn.LOGNORM.INV(Table3[[#This Row],[RV lognorm]],(LN(ImpLow1)+LN(ImpUp1))/2,(LN(ImpUp1)-LN(ImpLow1))/3.29)</f>
        <v>191466.7963047534</v>
      </c>
      <c r="L7604">
        <f>_xlfn.BINOM.INV(BinomTrials,_xlfn.GAMMA.INV(Table3[[#This Row],[RV gamma]],GammaShape2,GammaRate2)/BinomTrials,Table3[[#This Row],[RV binom]])</f>
        <v>2</v>
      </c>
      <c r="M7604" s="1">
        <f>Table3[[#This Row],[Risk 2 simulated occurences]]*_xlfn.LOGNORM.INV(Table3[[#This Row],[RV lognorm]],(LN(ImpLow2)+LN(ImpUp2))/2,(LN(ImpUp2)-LN(ImpLow2))/3.29)</f>
        <v>12764453.086983565</v>
      </c>
    </row>
    <row r="7605" spans="7:13">
      <c r="G7605">
        <v>3.7046967557187643E-2</v>
      </c>
      <c r="H7605">
        <v>7.6989064960269749E-2</v>
      </c>
      <c r="I7605">
        <v>0.11693116236335187</v>
      </c>
      <c r="J7605">
        <f>_xlfn.BINOM.INV(BinomTrials,_xlfn.GAMMA.INV(Table3[[#This Row],[RV gamma]],GammaShape1,GammaRate1)/BinomTrials,Table3[[#This Row],[RV binom]])</f>
        <v>0</v>
      </c>
      <c r="K7605" s="1">
        <f>Table3[[#This Row],[Risk 1 Simulated occurences]]*_xlfn.LOGNORM.INV(Table3[[#This Row],[RV lognorm]],(LN(ImpLow1)+LN(ImpUp1))/2,(LN(ImpUp1)-LN(ImpLow1))/3.29)</f>
        <v>0</v>
      </c>
      <c r="L7605">
        <f>_xlfn.BINOM.INV(BinomTrials,_xlfn.GAMMA.INV(Table3[[#This Row],[RV gamma]],GammaShape2,GammaRate2)/BinomTrials,Table3[[#This Row],[RV binom]])</f>
        <v>0</v>
      </c>
      <c r="M7605" s="1">
        <f>Table3[[#This Row],[Risk 2 simulated occurences]]*_xlfn.LOGNORM.INV(Table3[[#This Row],[RV lognorm]],(LN(ImpLow2)+LN(ImpUp2))/2,(LN(ImpUp2)-LN(ImpLow2))/3.29)</f>
        <v>0</v>
      </c>
    </row>
    <row r="7606" spans="7:13">
      <c r="G7606">
        <v>0.64838373365271074</v>
      </c>
      <c r="H7606">
        <v>0.95521478725374431</v>
      </c>
      <c r="I7606">
        <v>0.26204584085477789</v>
      </c>
      <c r="J7606">
        <f>_xlfn.BINOM.INV(BinomTrials,_xlfn.GAMMA.INV(Table3[[#This Row],[RV gamma]],GammaShape1,GammaRate1)/BinomTrials,Table3[[#This Row],[RV binom]])</f>
        <v>2</v>
      </c>
      <c r="K7606" s="1">
        <f>Table3[[#This Row],[Risk 1 Simulated occurences]]*_xlfn.LOGNORM.INV(Table3[[#This Row],[RV lognorm]],(LN(ImpLow1)+LN(ImpUp1))/2,(LN(ImpUp1)-LN(ImpLow1))/3.29)</f>
        <v>40494.636017119701</v>
      </c>
      <c r="L7606">
        <f>_xlfn.BINOM.INV(BinomTrials,_xlfn.GAMMA.INV(Table3[[#This Row],[RV gamma]],GammaShape2,GammaRate2)/BinomTrials,Table3[[#This Row],[RV binom]])</f>
        <v>1</v>
      </c>
      <c r="M7606" s="1">
        <f>Table3[[#This Row],[Risk 2 simulated occurences]]*_xlfn.LOGNORM.INV(Table3[[#This Row],[RV lognorm]],(LN(ImpLow2)+LN(ImpUp2))/2,(LN(ImpUp2)-LN(ImpLow2))/3.29)</f>
        <v>2024731.8008559861</v>
      </c>
    </row>
    <row r="7607" spans="7:13">
      <c r="G7607">
        <v>0.38541150111025735</v>
      </c>
      <c r="H7607">
        <v>0.29492937368104671</v>
      </c>
      <c r="I7607">
        <v>0.20444724625183608</v>
      </c>
      <c r="J7607">
        <f>_xlfn.BINOM.INV(BinomTrials,_xlfn.GAMMA.INV(Table3[[#This Row],[RV gamma]],GammaShape1,GammaRate1)/BinomTrials,Table3[[#This Row],[RV binom]])</f>
        <v>0</v>
      </c>
      <c r="K7607" s="1">
        <f>Table3[[#This Row],[Risk 1 Simulated occurences]]*_xlfn.LOGNORM.INV(Table3[[#This Row],[RV lognorm]],(LN(ImpLow1)+LN(ImpUp1))/2,(LN(ImpUp1)-LN(ImpLow1))/3.29)</f>
        <v>0</v>
      </c>
      <c r="L7607">
        <f>_xlfn.BINOM.INV(BinomTrials,_xlfn.GAMMA.INV(Table3[[#This Row],[RV gamma]],GammaShape2,GammaRate2)/BinomTrials,Table3[[#This Row],[RV binom]])</f>
        <v>0</v>
      </c>
      <c r="M7607" s="1">
        <f>Table3[[#This Row],[Risk 2 simulated occurences]]*_xlfn.LOGNORM.INV(Table3[[#This Row],[RV lognorm]],(LN(ImpLow2)+LN(ImpUp2))/2,(LN(ImpUp2)-LN(ImpLow2))/3.29)</f>
        <v>0</v>
      </c>
    </row>
    <row r="7608" spans="7:13">
      <c r="G7608">
        <v>0.61109916009525733</v>
      </c>
      <c r="H7608">
        <v>0.8779834573520271</v>
      </c>
      <c r="I7608">
        <v>0.14486775460879681</v>
      </c>
      <c r="J7608">
        <f>_xlfn.BINOM.INV(BinomTrials,_xlfn.GAMMA.INV(Table3[[#This Row],[RV gamma]],GammaShape1,GammaRate1)/BinomTrials,Table3[[#This Row],[RV binom]])</f>
        <v>1</v>
      </c>
      <c r="K7608" s="1">
        <f>Table3[[#This Row],[Risk 1 Simulated occurences]]*_xlfn.LOGNORM.INV(Table3[[#This Row],[RV lognorm]],(LN(ImpLow1)+LN(ImpUp1))/2,(LN(ImpUp1)-LN(ImpLow1))/3.29)</f>
        <v>15073.221252804047</v>
      </c>
      <c r="L7608">
        <f>_xlfn.BINOM.INV(BinomTrials,_xlfn.GAMMA.INV(Table3[[#This Row],[RV gamma]],GammaShape2,GammaRate2)/BinomTrials,Table3[[#This Row],[RV binom]])</f>
        <v>1</v>
      </c>
      <c r="M7608" s="1">
        <f>Table3[[#This Row],[Risk 2 simulated occurences]]*_xlfn.LOGNORM.INV(Table3[[#This Row],[RV lognorm]],(LN(ImpLow2)+LN(ImpUp2))/2,(LN(ImpUp2)-LN(ImpLow2))/3.29)</f>
        <v>1507322.1252804028</v>
      </c>
    </row>
    <row r="7609" spans="7:13">
      <c r="G7609">
        <v>0.74358372098933145</v>
      </c>
      <c r="H7609">
        <v>0.26796771551853404</v>
      </c>
      <c r="I7609">
        <v>0.79235171004773663</v>
      </c>
      <c r="J7609">
        <f>_xlfn.BINOM.INV(BinomTrials,_xlfn.GAMMA.INV(Table3[[#This Row],[RV gamma]],GammaShape1,GammaRate1)/BinomTrials,Table3[[#This Row],[RV binom]])</f>
        <v>0</v>
      </c>
      <c r="K7609" s="1">
        <f>Table3[[#This Row],[Risk 1 Simulated occurences]]*_xlfn.LOGNORM.INV(Table3[[#This Row],[RV lognorm]],(LN(ImpLow1)+LN(ImpUp1))/2,(LN(ImpUp1)-LN(ImpLow1))/3.29)</f>
        <v>0</v>
      </c>
      <c r="L7609">
        <f>_xlfn.BINOM.INV(BinomTrials,_xlfn.GAMMA.INV(Table3[[#This Row],[RV gamma]],GammaShape2,GammaRate2)/BinomTrials,Table3[[#This Row],[RV binom]])</f>
        <v>0</v>
      </c>
      <c r="M7609" s="1">
        <f>Table3[[#This Row],[Risk 2 simulated occurences]]*_xlfn.LOGNORM.INV(Table3[[#This Row],[RV lognorm]],(LN(ImpLow2)+LN(ImpUp2))/2,(LN(ImpUp2)-LN(ImpLow2))/3.29)</f>
        <v>0</v>
      </c>
    </row>
    <row r="7610" spans="7:13">
      <c r="G7610">
        <v>0.41159866769406883</v>
      </c>
      <c r="H7610">
        <v>0.73339472000179562</v>
      </c>
      <c r="I7610">
        <v>5.5190772309522504E-2</v>
      </c>
      <c r="J7610">
        <f>_xlfn.BINOM.INV(BinomTrials,_xlfn.GAMMA.INV(Table3[[#This Row],[RV gamma]],GammaShape1,GammaRate1)/BinomTrials,Table3[[#This Row],[RV binom]])</f>
        <v>1</v>
      </c>
      <c r="K7610" s="1">
        <f>Table3[[#This Row],[Risk 1 Simulated occurences]]*_xlfn.LOGNORM.INV(Table3[[#This Row],[RV lognorm]],(LN(ImpLow1)+LN(ImpUp1))/2,(LN(ImpUp1)-LN(ImpLow1))/3.29)</f>
        <v>10345.406330566886</v>
      </c>
      <c r="L7610">
        <f>_xlfn.BINOM.INV(BinomTrials,_xlfn.GAMMA.INV(Table3[[#This Row],[RV gamma]],GammaShape2,GammaRate2)/BinomTrials,Table3[[#This Row],[RV binom]])</f>
        <v>0</v>
      </c>
      <c r="M7610" s="1">
        <f>Table3[[#This Row],[Risk 2 simulated occurences]]*_xlfn.LOGNORM.INV(Table3[[#This Row],[RV lognorm]],(LN(ImpLow2)+LN(ImpUp2))/2,(LN(ImpUp2)-LN(ImpLow2))/3.29)</f>
        <v>0</v>
      </c>
    </row>
    <row r="7611" spans="7:13">
      <c r="G7611">
        <v>0.73880793421473723</v>
      </c>
      <c r="H7611">
        <v>0.16505907017973209</v>
      </c>
      <c r="I7611">
        <v>0.59131020614472696</v>
      </c>
      <c r="J7611">
        <f>_xlfn.BINOM.INV(BinomTrials,_xlfn.GAMMA.INV(Table3[[#This Row],[RV gamma]],GammaShape1,GammaRate1)/BinomTrials,Table3[[#This Row],[RV binom]])</f>
        <v>0</v>
      </c>
      <c r="K7611" s="1">
        <f>Table3[[#This Row],[Risk 1 Simulated occurences]]*_xlfn.LOGNORM.INV(Table3[[#This Row],[RV lognorm]],(LN(ImpLow1)+LN(ImpUp1))/2,(LN(ImpUp1)-LN(ImpLow1))/3.29)</f>
        <v>0</v>
      </c>
      <c r="L7611">
        <f>_xlfn.BINOM.INV(BinomTrials,_xlfn.GAMMA.INV(Table3[[#This Row],[RV gamma]],GammaShape2,GammaRate2)/BinomTrials,Table3[[#This Row],[RV binom]])</f>
        <v>0</v>
      </c>
      <c r="M7611" s="1">
        <f>Table3[[#This Row],[Risk 2 simulated occurences]]*_xlfn.LOGNORM.INV(Table3[[#This Row],[RV lognorm]],(LN(ImpLow2)+LN(ImpUp2))/2,(LN(ImpUp2)-LN(ImpLow2))/3.29)</f>
        <v>0</v>
      </c>
    </row>
    <row r="7612" spans="7:13">
      <c r="G7612">
        <v>0.14495034708871987</v>
      </c>
      <c r="H7612">
        <v>0.14779251075712616</v>
      </c>
      <c r="I7612">
        <v>0.15063467442553241</v>
      </c>
      <c r="J7612">
        <f>_xlfn.BINOM.INV(BinomTrials,_xlfn.GAMMA.INV(Table3[[#This Row],[RV gamma]],GammaShape1,GammaRate1)/BinomTrials,Table3[[#This Row],[RV binom]])</f>
        <v>0</v>
      </c>
      <c r="K7612" s="1">
        <f>Table3[[#This Row],[Risk 1 Simulated occurences]]*_xlfn.LOGNORM.INV(Table3[[#This Row],[RV lognorm]],(LN(ImpLow1)+LN(ImpUp1))/2,(LN(ImpUp1)-LN(ImpLow1))/3.29)</f>
        <v>0</v>
      </c>
      <c r="L7612">
        <f>_xlfn.BINOM.INV(BinomTrials,_xlfn.GAMMA.INV(Table3[[#This Row],[RV gamma]],GammaShape2,GammaRate2)/BinomTrials,Table3[[#This Row],[RV binom]])</f>
        <v>0</v>
      </c>
      <c r="M7612" s="1">
        <f>Table3[[#This Row],[Risk 2 simulated occurences]]*_xlfn.LOGNORM.INV(Table3[[#This Row],[RV lognorm]],(LN(ImpLow2)+LN(ImpUp2))/2,(LN(ImpUp2)-LN(ImpLow2))/3.29)</f>
        <v>0</v>
      </c>
    </row>
    <row r="7613" spans="7:13">
      <c r="G7613">
        <v>0.18048352011501953</v>
      </c>
      <c r="H7613">
        <v>0.94872829501923561</v>
      </c>
      <c r="I7613">
        <v>0.71697306992345167</v>
      </c>
      <c r="J7613">
        <f>_xlfn.BINOM.INV(BinomTrials,_xlfn.GAMMA.INV(Table3[[#This Row],[RV gamma]],GammaShape1,GammaRate1)/BinomTrials,Table3[[#This Row],[RV binom]])</f>
        <v>2</v>
      </c>
      <c r="K7613" s="1">
        <f>Table3[[#This Row],[Risk 1 Simulated occurences]]*_xlfn.LOGNORM.INV(Table3[[#This Row],[RV lognorm]],(LN(ImpLow1)+LN(ImpUp1))/2,(LN(ImpUp1)-LN(ImpLow1))/3.29)</f>
        <v>94506.009878619283</v>
      </c>
      <c r="L7613">
        <f>_xlfn.BINOM.INV(BinomTrials,_xlfn.GAMMA.INV(Table3[[#This Row],[RV gamma]],GammaShape2,GammaRate2)/BinomTrials,Table3[[#This Row],[RV binom]])</f>
        <v>1</v>
      </c>
      <c r="M7613" s="1">
        <f>Table3[[#This Row],[Risk 2 simulated occurences]]*_xlfn.LOGNORM.INV(Table3[[#This Row],[RV lognorm]],(LN(ImpLow2)+LN(ImpUp2))/2,(LN(ImpUp2)-LN(ImpLow2))/3.29)</f>
        <v>4725300.4939309657</v>
      </c>
    </row>
    <row r="7614" spans="7:13">
      <c r="G7614">
        <v>0.38652257313324256</v>
      </c>
      <c r="H7614">
        <v>0.2764543882927179</v>
      </c>
      <c r="I7614">
        <v>0.16638620345219327</v>
      </c>
      <c r="J7614">
        <f>_xlfn.BINOM.INV(BinomTrials,_xlfn.GAMMA.INV(Table3[[#This Row],[RV gamma]],GammaShape1,GammaRate1)/BinomTrials,Table3[[#This Row],[RV binom]])</f>
        <v>0</v>
      </c>
      <c r="K7614" s="1">
        <f>Table3[[#This Row],[Risk 1 Simulated occurences]]*_xlfn.LOGNORM.INV(Table3[[#This Row],[RV lognorm]],(LN(ImpLow1)+LN(ImpUp1))/2,(LN(ImpUp1)-LN(ImpLow1))/3.29)</f>
        <v>0</v>
      </c>
      <c r="L7614">
        <f>_xlfn.BINOM.INV(BinomTrials,_xlfn.GAMMA.INV(Table3[[#This Row],[RV gamma]],GammaShape2,GammaRate2)/BinomTrials,Table3[[#This Row],[RV binom]])</f>
        <v>0</v>
      </c>
      <c r="M7614" s="1">
        <f>Table3[[#This Row],[Risk 2 simulated occurences]]*_xlfn.LOGNORM.INV(Table3[[#This Row],[RV lognorm]],(LN(ImpLow2)+LN(ImpUp2))/2,(LN(ImpUp2)-LN(ImpLow2))/3.29)</f>
        <v>0</v>
      </c>
    </row>
    <row r="7615" spans="7:13">
      <c r="G7615">
        <v>0.28488665040809968</v>
      </c>
      <c r="H7615">
        <v>0.36890403571021929</v>
      </c>
      <c r="I7615">
        <v>0.4529214210123389</v>
      </c>
      <c r="J7615">
        <f>_xlfn.BINOM.INV(BinomTrials,_xlfn.GAMMA.INV(Table3[[#This Row],[RV gamma]],GammaShape1,GammaRate1)/BinomTrials,Table3[[#This Row],[RV binom]])</f>
        <v>0</v>
      </c>
      <c r="K7615" s="1">
        <f>Table3[[#This Row],[Risk 1 Simulated occurences]]*_xlfn.LOGNORM.INV(Table3[[#This Row],[RV lognorm]],(LN(ImpLow1)+LN(ImpUp1))/2,(LN(ImpUp1)-LN(ImpLow1))/3.29)</f>
        <v>0</v>
      </c>
      <c r="L7615">
        <f>_xlfn.BINOM.INV(BinomTrials,_xlfn.GAMMA.INV(Table3[[#This Row],[RV gamma]],GammaShape2,GammaRate2)/BinomTrials,Table3[[#This Row],[RV binom]])</f>
        <v>0</v>
      </c>
      <c r="M7615" s="1">
        <f>Table3[[#This Row],[Risk 2 simulated occurences]]*_xlfn.LOGNORM.INV(Table3[[#This Row],[RV lognorm]],(LN(ImpLow2)+LN(ImpUp2))/2,(LN(ImpUp2)-LN(ImpLow2))/3.29)</f>
        <v>0</v>
      </c>
    </row>
    <row r="7616" spans="7:13">
      <c r="G7616">
        <v>8.993340893179802E-2</v>
      </c>
      <c r="H7616">
        <v>0.17012818165595092</v>
      </c>
      <c r="I7616">
        <v>0.25032295438010382</v>
      </c>
      <c r="J7616">
        <f>_xlfn.BINOM.INV(BinomTrials,_xlfn.GAMMA.INV(Table3[[#This Row],[RV gamma]],GammaShape1,GammaRate1)/BinomTrials,Table3[[#This Row],[RV binom]])</f>
        <v>0</v>
      </c>
      <c r="K7616" s="1">
        <f>Table3[[#This Row],[Risk 1 Simulated occurences]]*_xlfn.LOGNORM.INV(Table3[[#This Row],[RV lognorm]],(LN(ImpLow1)+LN(ImpUp1))/2,(LN(ImpUp1)-LN(ImpLow1))/3.29)</f>
        <v>0</v>
      </c>
      <c r="L7616">
        <f>_xlfn.BINOM.INV(BinomTrials,_xlfn.GAMMA.INV(Table3[[#This Row],[RV gamma]],GammaShape2,GammaRate2)/BinomTrials,Table3[[#This Row],[RV binom]])</f>
        <v>0</v>
      </c>
      <c r="M7616" s="1">
        <f>Table3[[#This Row],[Risk 2 simulated occurences]]*_xlfn.LOGNORM.INV(Table3[[#This Row],[RV lognorm]],(LN(ImpLow2)+LN(ImpUp2))/2,(LN(ImpUp2)-LN(ImpLow2))/3.29)</f>
        <v>0</v>
      </c>
    </row>
    <row r="7617" spans="7:13">
      <c r="G7617">
        <v>0.51080391672942971</v>
      </c>
      <c r="H7617">
        <v>0.34434909156726168</v>
      </c>
      <c r="I7617">
        <v>0.17789426640509362</v>
      </c>
      <c r="J7617">
        <f>_xlfn.BINOM.INV(BinomTrials,_xlfn.GAMMA.INV(Table3[[#This Row],[RV gamma]],GammaShape1,GammaRate1)/BinomTrials,Table3[[#This Row],[RV binom]])</f>
        <v>0</v>
      </c>
      <c r="K7617" s="1">
        <f>Table3[[#This Row],[Risk 1 Simulated occurences]]*_xlfn.LOGNORM.INV(Table3[[#This Row],[RV lognorm]],(LN(ImpLow1)+LN(ImpUp1))/2,(LN(ImpUp1)-LN(ImpLow1))/3.29)</f>
        <v>0</v>
      </c>
      <c r="L7617">
        <f>_xlfn.BINOM.INV(BinomTrials,_xlfn.GAMMA.INV(Table3[[#This Row],[RV gamma]],GammaShape2,GammaRate2)/BinomTrials,Table3[[#This Row],[RV binom]])</f>
        <v>0</v>
      </c>
      <c r="M7617" s="1">
        <f>Table3[[#This Row],[Risk 2 simulated occurences]]*_xlfn.LOGNORM.INV(Table3[[#This Row],[RV lognorm]],(LN(ImpLow2)+LN(ImpUp2))/2,(LN(ImpUp2)-LN(ImpLow2))/3.29)</f>
        <v>0</v>
      </c>
    </row>
    <row r="7618" spans="7:13">
      <c r="G7618">
        <v>8.1428471524933571E-2</v>
      </c>
      <c r="H7618">
        <v>0.47518197096659892</v>
      </c>
      <c r="I7618">
        <v>0.86893547040826435</v>
      </c>
      <c r="J7618">
        <f>_xlfn.BINOM.INV(BinomTrials,_xlfn.GAMMA.INV(Table3[[#This Row],[RV gamma]],GammaShape1,GammaRate1)/BinomTrials,Table3[[#This Row],[RV binom]])</f>
        <v>0</v>
      </c>
      <c r="K7618" s="1">
        <f>Table3[[#This Row],[Risk 1 Simulated occurences]]*_xlfn.LOGNORM.INV(Table3[[#This Row],[RV lognorm]],(LN(ImpLow1)+LN(ImpUp1))/2,(LN(ImpUp1)-LN(ImpLow1))/3.29)</f>
        <v>0</v>
      </c>
      <c r="L7618">
        <f>_xlfn.BINOM.INV(BinomTrials,_xlfn.GAMMA.INV(Table3[[#This Row],[RV gamma]],GammaShape2,GammaRate2)/BinomTrials,Table3[[#This Row],[RV binom]])</f>
        <v>0</v>
      </c>
      <c r="M7618" s="1">
        <f>Table3[[#This Row],[Risk 2 simulated occurences]]*_xlfn.LOGNORM.INV(Table3[[#This Row],[RV lognorm]],(LN(ImpLow2)+LN(ImpUp2))/2,(LN(ImpUp2)-LN(ImpLow2))/3.29)</f>
        <v>0</v>
      </c>
    </row>
    <row r="7619" spans="7:13">
      <c r="G7619">
        <v>0.56832091955855535</v>
      </c>
      <c r="H7619">
        <v>0.3833860356283309</v>
      </c>
      <c r="I7619">
        <v>0.19845115169810651</v>
      </c>
      <c r="J7619">
        <f>_xlfn.BINOM.INV(BinomTrials,_xlfn.GAMMA.INV(Table3[[#This Row],[RV gamma]],GammaShape1,GammaRate1)/BinomTrials,Table3[[#This Row],[RV binom]])</f>
        <v>0</v>
      </c>
      <c r="K7619" s="1">
        <f>Table3[[#This Row],[Risk 1 Simulated occurences]]*_xlfn.LOGNORM.INV(Table3[[#This Row],[RV lognorm]],(LN(ImpLow1)+LN(ImpUp1))/2,(LN(ImpUp1)-LN(ImpLow1))/3.29)</f>
        <v>0</v>
      </c>
      <c r="L7619">
        <f>_xlfn.BINOM.INV(BinomTrials,_xlfn.GAMMA.INV(Table3[[#This Row],[RV gamma]],GammaShape2,GammaRate2)/BinomTrials,Table3[[#This Row],[RV binom]])</f>
        <v>0</v>
      </c>
      <c r="M7619" s="1">
        <f>Table3[[#This Row],[Risk 2 simulated occurences]]*_xlfn.LOGNORM.INV(Table3[[#This Row],[RV lognorm]],(LN(ImpLow2)+LN(ImpUp2))/2,(LN(ImpUp2)-LN(ImpLow2))/3.29)</f>
        <v>0</v>
      </c>
    </row>
    <row r="7620" spans="7:13">
      <c r="G7620">
        <v>0.76969502063919559</v>
      </c>
      <c r="H7620">
        <v>0.56910080535761121</v>
      </c>
      <c r="I7620">
        <v>0.36850659007602676</v>
      </c>
      <c r="J7620">
        <f>_xlfn.BINOM.INV(BinomTrials,_xlfn.GAMMA.INV(Table3[[#This Row],[RV gamma]],GammaShape1,GammaRate1)/BinomTrials,Table3[[#This Row],[RV binom]])</f>
        <v>1</v>
      </c>
      <c r="K7620" s="1">
        <f>Table3[[#This Row],[Risk 1 Simulated occurences]]*_xlfn.LOGNORM.INV(Table3[[#This Row],[RV lognorm]],(LN(ImpLow1)+LN(ImpUp1))/2,(LN(ImpUp1)-LN(ImpLow1))/3.29)</f>
        <v>24999.406638214714</v>
      </c>
      <c r="L7620">
        <f>_xlfn.BINOM.INV(BinomTrials,_xlfn.GAMMA.INV(Table3[[#This Row],[RV gamma]],GammaShape2,GammaRate2)/BinomTrials,Table3[[#This Row],[RV binom]])</f>
        <v>0</v>
      </c>
      <c r="M7620" s="1">
        <f>Table3[[#This Row],[Risk 2 simulated occurences]]*_xlfn.LOGNORM.INV(Table3[[#This Row],[RV lognorm]],(LN(ImpLow2)+LN(ImpUp2))/2,(LN(ImpUp2)-LN(ImpLow2))/3.29)</f>
        <v>0</v>
      </c>
    </row>
    <row r="7621" spans="7:13">
      <c r="G7621">
        <v>0.26421188296014997</v>
      </c>
      <c r="H7621">
        <v>0.8772356453711333</v>
      </c>
      <c r="I7621">
        <v>0.49025940778211663</v>
      </c>
      <c r="J7621">
        <f>_xlfn.BINOM.INV(BinomTrials,_xlfn.GAMMA.INV(Table3[[#This Row],[RV gamma]],GammaShape1,GammaRate1)/BinomTrials,Table3[[#This Row],[RV binom]])</f>
        <v>1</v>
      </c>
      <c r="K7621" s="1">
        <f>Table3[[#This Row],[Risk 1 Simulated occurences]]*_xlfn.LOGNORM.INV(Table3[[#This Row],[RV lognorm]],(LN(ImpLow1)+LN(ImpUp1))/2,(LN(ImpUp1)-LN(ImpLow1))/3.29)</f>
        <v>31086.939827446942</v>
      </c>
      <c r="L7621">
        <f>_xlfn.BINOM.INV(BinomTrials,_xlfn.GAMMA.INV(Table3[[#This Row],[RV gamma]],GammaShape2,GammaRate2)/BinomTrials,Table3[[#This Row],[RV binom]])</f>
        <v>1</v>
      </c>
      <c r="M7621" s="1">
        <f>Table3[[#This Row],[Risk 2 simulated occurences]]*_xlfn.LOGNORM.INV(Table3[[#This Row],[RV lognorm]],(LN(ImpLow2)+LN(ImpUp2))/2,(LN(ImpUp2)-LN(ImpLow2))/3.29)</f>
        <v>3108693.9827446956</v>
      </c>
    </row>
    <row r="7622" spans="7:13">
      <c r="G7622">
        <v>0.60911691124044209</v>
      </c>
      <c r="H7622">
        <v>0.69949175263731356</v>
      </c>
      <c r="I7622">
        <v>0.78986659403418502</v>
      </c>
      <c r="J7622">
        <f>_xlfn.BINOM.INV(BinomTrials,_xlfn.GAMMA.INV(Table3[[#This Row],[RV gamma]],GammaShape1,GammaRate1)/BinomTrials,Table3[[#This Row],[RV binom]])</f>
        <v>1</v>
      </c>
      <c r="K7622" s="1">
        <f>Table3[[#This Row],[Risk 1 Simulated occurences]]*_xlfn.LOGNORM.INV(Table3[[#This Row],[RV lognorm]],(LN(ImpLow1)+LN(ImpUp1))/2,(LN(ImpUp1)-LN(ImpLow1))/3.29)</f>
        <v>55586.863648787526</v>
      </c>
      <c r="L7622">
        <f>_xlfn.BINOM.INV(BinomTrials,_xlfn.GAMMA.INV(Table3[[#This Row],[RV gamma]],GammaShape2,GammaRate2)/BinomTrials,Table3[[#This Row],[RV binom]])</f>
        <v>0</v>
      </c>
      <c r="M7622" s="1">
        <f>Table3[[#This Row],[Risk 2 simulated occurences]]*_xlfn.LOGNORM.INV(Table3[[#This Row],[RV lognorm]],(LN(ImpLow2)+LN(ImpUp2))/2,(LN(ImpUp2)-LN(ImpLow2))/3.29)</f>
        <v>0</v>
      </c>
    </row>
    <row r="7623" spans="7:13">
      <c r="G7623">
        <v>0.42792721811119805</v>
      </c>
      <c r="H7623">
        <v>0.35788657532906465</v>
      </c>
      <c r="I7623">
        <v>0.2878459325469313</v>
      </c>
      <c r="J7623">
        <f>_xlfn.BINOM.INV(BinomTrials,_xlfn.GAMMA.INV(Table3[[#This Row],[RV gamma]],GammaShape1,GammaRate1)/BinomTrials,Table3[[#This Row],[RV binom]])</f>
        <v>0</v>
      </c>
      <c r="K7623" s="1">
        <f>Table3[[#This Row],[Risk 1 Simulated occurences]]*_xlfn.LOGNORM.INV(Table3[[#This Row],[RV lognorm]],(LN(ImpLow1)+LN(ImpUp1))/2,(LN(ImpUp1)-LN(ImpLow1))/3.29)</f>
        <v>0</v>
      </c>
      <c r="L7623">
        <f>_xlfn.BINOM.INV(BinomTrials,_xlfn.GAMMA.INV(Table3[[#This Row],[RV gamma]],GammaShape2,GammaRate2)/BinomTrials,Table3[[#This Row],[RV binom]])</f>
        <v>0</v>
      </c>
      <c r="M7623" s="1">
        <f>Table3[[#This Row],[Risk 2 simulated occurences]]*_xlfn.LOGNORM.INV(Table3[[#This Row],[RV lognorm]],(LN(ImpLow2)+LN(ImpUp2))/2,(LN(ImpUp2)-LN(ImpLow2))/3.29)</f>
        <v>0</v>
      </c>
    </row>
    <row r="7624" spans="7:13">
      <c r="G7624">
        <v>0.17275479490531367</v>
      </c>
      <c r="H7624">
        <v>0.99967155558973153</v>
      </c>
      <c r="I7624">
        <v>0.82658831627414953</v>
      </c>
      <c r="J7624">
        <f>_xlfn.BINOM.INV(BinomTrials,_xlfn.GAMMA.INV(Table3[[#This Row],[RV gamma]],GammaShape1,GammaRate1)/BinomTrials,Table3[[#This Row],[RV binom]])</f>
        <v>4</v>
      </c>
      <c r="K7624" s="1">
        <f>Table3[[#This Row],[Risk 1 Simulated occurences]]*_xlfn.LOGNORM.INV(Table3[[#This Row],[RV lognorm]],(LN(ImpLow1)+LN(ImpUp1))/2,(LN(ImpUp1)-LN(ImpLow1))/3.29)</f>
        <v>244347.52602477581</v>
      </c>
      <c r="L7624">
        <f>_xlfn.BINOM.INV(BinomTrials,_xlfn.GAMMA.INV(Table3[[#This Row],[RV gamma]],GammaShape2,GammaRate2)/BinomTrials,Table3[[#This Row],[RV binom]])</f>
        <v>3</v>
      </c>
      <c r="M7624" s="1">
        <f>Table3[[#This Row],[Risk 2 simulated occurences]]*_xlfn.LOGNORM.INV(Table3[[#This Row],[RV lognorm]],(LN(ImpLow2)+LN(ImpUp2))/2,(LN(ImpUp2)-LN(ImpLow2))/3.29)</f>
        <v>18326064.451858193</v>
      </c>
    </row>
    <row r="7625" spans="7:13">
      <c r="G7625">
        <v>0.48983797360669729</v>
      </c>
      <c r="H7625">
        <v>0.4798347966185933</v>
      </c>
      <c r="I7625">
        <v>0.46983161963048931</v>
      </c>
      <c r="J7625">
        <f>_xlfn.BINOM.INV(BinomTrials,_xlfn.GAMMA.INV(Table3[[#This Row],[RV gamma]],GammaShape1,GammaRate1)/BinomTrials,Table3[[#This Row],[RV binom]])</f>
        <v>0</v>
      </c>
      <c r="K7625" s="1">
        <f>Table3[[#This Row],[Risk 1 Simulated occurences]]*_xlfn.LOGNORM.INV(Table3[[#This Row],[RV lognorm]],(LN(ImpLow1)+LN(ImpUp1))/2,(LN(ImpUp1)-LN(ImpLow1))/3.29)</f>
        <v>0</v>
      </c>
      <c r="L7625">
        <f>_xlfn.BINOM.INV(BinomTrials,_xlfn.GAMMA.INV(Table3[[#This Row],[RV gamma]],GammaShape2,GammaRate2)/BinomTrials,Table3[[#This Row],[RV binom]])</f>
        <v>0</v>
      </c>
      <c r="M7625" s="1">
        <f>Table3[[#This Row],[Risk 2 simulated occurences]]*_xlfn.LOGNORM.INV(Table3[[#This Row],[RV lognorm]],(LN(ImpLow2)+LN(ImpUp2))/2,(LN(ImpUp2)-LN(ImpLow2))/3.29)</f>
        <v>0</v>
      </c>
    </row>
    <row r="7626" spans="7:13">
      <c r="G7626">
        <v>0.70682240776104033</v>
      </c>
      <c r="H7626">
        <v>0.58342676869753129</v>
      </c>
      <c r="I7626">
        <v>0.46003112963402232</v>
      </c>
      <c r="J7626">
        <f>_xlfn.BINOM.INV(BinomTrials,_xlfn.GAMMA.INV(Table3[[#This Row],[RV gamma]],GammaShape1,GammaRate1)/BinomTrials,Table3[[#This Row],[RV binom]])</f>
        <v>1</v>
      </c>
      <c r="K7626" s="1">
        <f>Table3[[#This Row],[Risk 1 Simulated occurences]]*_xlfn.LOGNORM.INV(Table3[[#This Row],[RV lognorm]],(LN(ImpLow1)+LN(ImpUp1))/2,(LN(ImpUp1)-LN(ImpLow1))/3.29)</f>
        <v>29477.922353149454</v>
      </c>
      <c r="L7626">
        <f>_xlfn.BINOM.INV(BinomTrials,_xlfn.GAMMA.INV(Table3[[#This Row],[RV gamma]],GammaShape2,GammaRate2)/BinomTrials,Table3[[#This Row],[RV binom]])</f>
        <v>0</v>
      </c>
      <c r="M7626" s="1">
        <f>Table3[[#This Row],[Risk 2 simulated occurences]]*_xlfn.LOGNORM.INV(Table3[[#This Row],[RV lognorm]],(LN(ImpLow2)+LN(ImpUp2))/2,(LN(ImpUp2)-LN(ImpLow2))/3.29)</f>
        <v>0</v>
      </c>
    </row>
    <row r="7627" spans="7:13">
      <c r="G7627">
        <v>0.56420723980488596</v>
      </c>
      <c r="H7627">
        <v>0.65370149940890332</v>
      </c>
      <c r="I7627">
        <v>0.74319575901292068</v>
      </c>
      <c r="J7627">
        <f>_xlfn.BINOM.INV(BinomTrials,_xlfn.GAMMA.INV(Table3[[#This Row],[RV gamma]],GammaShape1,GammaRate1)/BinomTrials,Table3[[#This Row],[RV binom]])</f>
        <v>1</v>
      </c>
      <c r="K7627" s="1">
        <f>Table3[[#This Row],[Risk 1 Simulated occurences]]*_xlfn.LOGNORM.INV(Table3[[#This Row],[RV lognorm]],(LN(ImpLow1)+LN(ImpUp1))/2,(LN(ImpUp1)-LN(ImpLow1))/3.29)</f>
        <v>49951.660603395147</v>
      </c>
      <c r="L7627">
        <f>_xlfn.BINOM.INV(BinomTrials,_xlfn.GAMMA.INV(Table3[[#This Row],[RV gamma]],GammaShape2,GammaRate2)/BinomTrials,Table3[[#This Row],[RV binom]])</f>
        <v>0</v>
      </c>
      <c r="M7627" s="1">
        <f>Table3[[#This Row],[Risk 2 simulated occurences]]*_xlfn.LOGNORM.INV(Table3[[#This Row],[RV lognorm]],(LN(ImpLow2)+LN(ImpUp2))/2,(LN(ImpUp2)-LN(ImpLow2))/3.29)</f>
        <v>0</v>
      </c>
    </row>
    <row r="7628" spans="7:13">
      <c r="G7628">
        <v>0.63107940071778346</v>
      </c>
      <c r="H7628">
        <v>0.76110056543773996</v>
      </c>
      <c r="I7628">
        <v>0.89112173015769647</v>
      </c>
      <c r="J7628">
        <f>_xlfn.BINOM.INV(BinomTrials,_xlfn.GAMMA.INV(Table3[[#This Row],[RV gamma]],GammaShape1,GammaRate1)/BinomTrials,Table3[[#This Row],[RV binom]])</f>
        <v>1</v>
      </c>
      <c r="K7628" s="1">
        <f>Table3[[#This Row],[Risk 1 Simulated occurences]]*_xlfn.LOGNORM.INV(Table3[[#This Row],[RV lognorm]],(LN(ImpLow1)+LN(ImpUp1))/2,(LN(ImpUp1)-LN(ImpLow1))/3.29)</f>
        <v>74924.664176011138</v>
      </c>
      <c r="L7628">
        <f>_xlfn.BINOM.INV(BinomTrials,_xlfn.GAMMA.INV(Table3[[#This Row],[RV gamma]],GammaShape2,GammaRate2)/BinomTrials,Table3[[#This Row],[RV binom]])</f>
        <v>0</v>
      </c>
      <c r="M7628" s="1">
        <f>Table3[[#This Row],[Risk 2 simulated occurences]]*_xlfn.LOGNORM.INV(Table3[[#This Row],[RV lognorm]],(LN(ImpLow2)+LN(ImpUp2))/2,(LN(ImpUp2)-LN(ImpLow2))/3.29)</f>
        <v>0</v>
      </c>
    </row>
    <row r="7629" spans="7:13">
      <c r="G7629">
        <v>0.55148786378628012</v>
      </c>
      <c r="H7629">
        <v>0.81720331209581498</v>
      </c>
      <c r="I7629">
        <v>8.2918760405349901E-2</v>
      </c>
      <c r="J7629">
        <f>_xlfn.BINOM.INV(BinomTrials,_xlfn.GAMMA.INV(Table3[[#This Row],[RV gamma]],GammaShape1,GammaRate1)/BinomTrials,Table3[[#This Row],[RV binom]])</f>
        <v>1</v>
      </c>
      <c r="K7629" s="1">
        <f>Table3[[#This Row],[Risk 1 Simulated occurences]]*_xlfn.LOGNORM.INV(Table3[[#This Row],[RV lognorm]],(LN(ImpLow1)+LN(ImpUp1))/2,(LN(ImpUp1)-LN(ImpLow1))/3.29)</f>
        <v>11989.845512499713</v>
      </c>
      <c r="L7629">
        <f>_xlfn.BINOM.INV(BinomTrials,_xlfn.GAMMA.INV(Table3[[#This Row],[RV gamma]],GammaShape2,GammaRate2)/BinomTrials,Table3[[#This Row],[RV binom]])</f>
        <v>0</v>
      </c>
      <c r="M7629" s="1">
        <f>Table3[[#This Row],[Risk 2 simulated occurences]]*_xlfn.LOGNORM.INV(Table3[[#This Row],[RV lognorm]],(LN(ImpLow2)+LN(ImpUp2))/2,(LN(ImpUp2)-LN(ImpLow2))/3.29)</f>
        <v>0</v>
      </c>
    </row>
    <row r="7630" spans="7:13">
      <c r="G7630">
        <v>0.85652665600950206</v>
      </c>
      <c r="H7630">
        <v>0.73606639436262955</v>
      </c>
      <c r="I7630">
        <v>0.61560613271575704</v>
      </c>
      <c r="J7630">
        <f>_xlfn.BINOM.INV(BinomTrials,_xlfn.GAMMA.INV(Table3[[#This Row],[RV gamma]],GammaShape1,GammaRate1)/BinomTrials,Table3[[#This Row],[RV binom]])</f>
        <v>1</v>
      </c>
      <c r="K7630" s="1">
        <f>Table3[[#This Row],[Risk 1 Simulated occurences]]*_xlfn.LOGNORM.INV(Table3[[#This Row],[RV lognorm]],(LN(ImpLow1)+LN(ImpUp1))/2,(LN(ImpUp1)-LN(ImpLow1))/3.29)</f>
        <v>38846.315779833974</v>
      </c>
      <c r="L7630">
        <f>_xlfn.BINOM.INV(BinomTrials,_xlfn.GAMMA.INV(Table3[[#This Row],[RV gamma]],GammaShape2,GammaRate2)/BinomTrials,Table3[[#This Row],[RV binom]])</f>
        <v>0</v>
      </c>
      <c r="M7630" s="1">
        <f>Table3[[#This Row],[Risk 2 simulated occurences]]*_xlfn.LOGNORM.INV(Table3[[#This Row],[RV lognorm]],(LN(ImpLow2)+LN(ImpUp2))/2,(LN(ImpUp2)-LN(ImpLow2))/3.29)</f>
        <v>0</v>
      </c>
    </row>
    <row r="7631" spans="7:13">
      <c r="G7631">
        <v>0.64350755170151008</v>
      </c>
      <c r="H7631">
        <v>6.7890052715265214E-2</v>
      </c>
      <c r="I7631">
        <v>0.49227255372902029</v>
      </c>
      <c r="J7631">
        <f>_xlfn.BINOM.INV(BinomTrials,_xlfn.GAMMA.INV(Table3[[#This Row],[RV gamma]],GammaShape1,GammaRate1)/BinomTrials,Table3[[#This Row],[RV binom]])</f>
        <v>0</v>
      </c>
      <c r="K7631" s="1">
        <f>Table3[[#This Row],[Risk 1 Simulated occurences]]*_xlfn.LOGNORM.INV(Table3[[#This Row],[RV lognorm]],(LN(ImpLow1)+LN(ImpUp1))/2,(LN(ImpUp1)-LN(ImpLow1))/3.29)</f>
        <v>0</v>
      </c>
      <c r="L7631">
        <f>_xlfn.BINOM.INV(BinomTrials,_xlfn.GAMMA.INV(Table3[[#This Row],[RV gamma]],GammaShape2,GammaRate2)/BinomTrials,Table3[[#This Row],[RV binom]])</f>
        <v>0</v>
      </c>
      <c r="M7631" s="1">
        <f>Table3[[#This Row],[Risk 2 simulated occurences]]*_xlfn.LOGNORM.INV(Table3[[#This Row],[RV lognorm]],(LN(ImpLow2)+LN(ImpUp2))/2,(LN(ImpUp2)-LN(ImpLow2))/3.29)</f>
        <v>0</v>
      </c>
    </row>
    <row r="7632" spans="7:13">
      <c r="G7632">
        <v>0.43142144728052495</v>
      </c>
      <c r="H7632">
        <v>2.8115985462496051E-2</v>
      </c>
      <c r="I7632">
        <v>0.6248105236444671</v>
      </c>
      <c r="J7632">
        <f>_xlfn.BINOM.INV(BinomTrials,_xlfn.GAMMA.INV(Table3[[#This Row],[RV gamma]],GammaShape1,GammaRate1)/BinomTrials,Table3[[#This Row],[RV binom]])</f>
        <v>0</v>
      </c>
      <c r="K7632" s="1">
        <f>Table3[[#This Row],[Risk 1 Simulated occurences]]*_xlfn.LOGNORM.INV(Table3[[#This Row],[RV lognorm]],(LN(ImpLow1)+LN(ImpUp1))/2,(LN(ImpUp1)-LN(ImpLow1))/3.29)</f>
        <v>0</v>
      </c>
      <c r="L7632">
        <f>_xlfn.BINOM.INV(BinomTrials,_xlfn.GAMMA.INV(Table3[[#This Row],[RV gamma]],GammaShape2,GammaRate2)/BinomTrials,Table3[[#This Row],[RV binom]])</f>
        <v>0</v>
      </c>
      <c r="M7632" s="1">
        <f>Table3[[#This Row],[Risk 2 simulated occurences]]*_xlfn.LOGNORM.INV(Table3[[#This Row],[RV lognorm]],(LN(ImpLow2)+LN(ImpUp2))/2,(LN(ImpUp2)-LN(ImpLow2))/3.29)</f>
        <v>0</v>
      </c>
    </row>
    <row r="7633" spans="7:13">
      <c r="G7633">
        <v>0.90026444378321269</v>
      </c>
      <c r="H7633">
        <v>0.54536766817111881</v>
      </c>
      <c r="I7633">
        <v>0.19047089255902491</v>
      </c>
      <c r="J7633">
        <f>_xlfn.BINOM.INV(BinomTrials,_xlfn.GAMMA.INV(Table3[[#This Row],[RV gamma]],GammaShape1,GammaRate1)/BinomTrials,Table3[[#This Row],[RV binom]])</f>
        <v>1</v>
      </c>
      <c r="K7633" s="1">
        <f>Table3[[#This Row],[Risk 1 Simulated occurences]]*_xlfn.LOGNORM.INV(Table3[[#This Row],[RV lognorm]],(LN(ImpLow1)+LN(ImpUp1))/2,(LN(ImpUp1)-LN(ImpLow1))/3.29)</f>
        <v>17127.313910090921</v>
      </c>
      <c r="L7633">
        <f>_xlfn.BINOM.INV(BinomTrials,_xlfn.GAMMA.INV(Table3[[#This Row],[RV gamma]],GammaShape2,GammaRate2)/BinomTrials,Table3[[#This Row],[RV binom]])</f>
        <v>0</v>
      </c>
      <c r="M7633" s="1">
        <f>Table3[[#This Row],[Risk 2 simulated occurences]]*_xlfn.LOGNORM.INV(Table3[[#This Row],[RV lognorm]],(LN(ImpLow2)+LN(ImpUp2))/2,(LN(ImpUp2)-LN(ImpLow2))/3.29)</f>
        <v>0</v>
      </c>
    </row>
    <row r="7634" spans="7:13">
      <c r="G7634">
        <v>0.74450666445517288</v>
      </c>
      <c r="H7634">
        <v>0.99439895199350969</v>
      </c>
      <c r="I7634">
        <v>0.24429123953184637</v>
      </c>
      <c r="J7634">
        <f>_xlfn.BINOM.INV(BinomTrials,_xlfn.GAMMA.INV(Table3[[#This Row],[RV gamma]],GammaShape1,GammaRate1)/BinomTrials,Table3[[#This Row],[RV binom]])</f>
        <v>3</v>
      </c>
      <c r="K7634" s="1">
        <f>Table3[[#This Row],[Risk 1 Simulated occurences]]*_xlfn.LOGNORM.INV(Table3[[#This Row],[RV lognorm]],(LN(ImpLow1)+LN(ImpUp1))/2,(LN(ImpUp1)-LN(ImpLow1))/3.29)</f>
        <v>58427.207000069058</v>
      </c>
      <c r="L7634">
        <f>_xlfn.BINOM.INV(BinomTrials,_xlfn.GAMMA.INV(Table3[[#This Row],[RV gamma]],GammaShape2,GammaRate2)/BinomTrials,Table3[[#This Row],[RV binom]])</f>
        <v>2</v>
      </c>
      <c r="M7634" s="1">
        <f>Table3[[#This Row],[Risk 2 simulated occurences]]*_xlfn.LOGNORM.INV(Table3[[#This Row],[RV lognorm]],(LN(ImpLow2)+LN(ImpUp2))/2,(LN(ImpUp2)-LN(ImpLow2))/3.29)</f>
        <v>3895147.1333379387</v>
      </c>
    </row>
    <row r="7635" spans="7:13">
      <c r="G7635">
        <v>0.92350949809118621</v>
      </c>
      <c r="H7635">
        <v>0.86318615491650352</v>
      </c>
      <c r="I7635">
        <v>0.80286281174182095</v>
      </c>
      <c r="J7635">
        <f>_xlfn.BINOM.INV(BinomTrials,_xlfn.GAMMA.INV(Table3[[#This Row],[RV gamma]],GammaShape1,GammaRate1)/BinomTrials,Table3[[#This Row],[RV binom]])</f>
        <v>1</v>
      </c>
      <c r="K7635" s="1">
        <f>Table3[[#This Row],[Risk 1 Simulated occurences]]*_xlfn.LOGNORM.INV(Table3[[#This Row],[RV lognorm]],(LN(ImpLow1)+LN(ImpUp1))/2,(LN(ImpUp1)-LN(ImpLow1))/3.29)</f>
        <v>57402.862908604475</v>
      </c>
      <c r="L7635">
        <f>_xlfn.BINOM.INV(BinomTrials,_xlfn.GAMMA.INV(Table3[[#This Row],[RV gamma]],GammaShape2,GammaRate2)/BinomTrials,Table3[[#This Row],[RV binom]])</f>
        <v>1</v>
      </c>
      <c r="M7635" s="1">
        <f>Table3[[#This Row],[Risk 2 simulated occurences]]*_xlfn.LOGNORM.INV(Table3[[#This Row],[RV lognorm]],(LN(ImpLow2)+LN(ImpUp2))/2,(LN(ImpUp2)-LN(ImpLow2))/3.29)</f>
        <v>5740286.2908604499</v>
      </c>
    </row>
    <row r="7636" spans="7:13">
      <c r="G7636">
        <v>0.4241344185658425</v>
      </c>
      <c r="H7636">
        <v>0.5697056816749767</v>
      </c>
      <c r="I7636">
        <v>0.71527694478411086</v>
      </c>
      <c r="J7636">
        <f>_xlfn.BINOM.INV(BinomTrials,_xlfn.GAMMA.INV(Table3[[#This Row],[RV gamma]],GammaShape1,GammaRate1)/BinomTrials,Table3[[#This Row],[RV binom]])</f>
        <v>0</v>
      </c>
      <c r="K7636" s="1">
        <f>Table3[[#This Row],[Risk 1 Simulated occurences]]*_xlfn.LOGNORM.INV(Table3[[#This Row],[RV lognorm]],(LN(ImpLow1)+LN(ImpUp1))/2,(LN(ImpUp1)-LN(ImpLow1))/3.29)</f>
        <v>0</v>
      </c>
      <c r="L7636">
        <f>_xlfn.BINOM.INV(BinomTrials,_xlfn.GAMMA.INV(Table3[[#This Row],[RV gamma]],GammaShape2,GammaRate2)/BinomTrials,Table3[[#This Row],[RV binom]])</f>
        <v>0</v>
      </c>
      <c r="M7636" s="1">
        <f>Table3[[#This Row],[Risk 2 simulated occurences]]*_xlfn.LOGNORM.INV(Table3[[#This Row],[RV lognorm]],(LN(ImpLow2)+LN(ImpUp2))/2,(LN(ImpUp2)-LN(ImpLow2))/3.29)</f>
        <v>0</v>
      </c>
    </row>
    <row r="7637" spans="7:13">
      <c r="G7637">
        <v>0.42717283611519857</v>
      </c>
      <c r="H7637">
        <v>4.3391911333143671E-2</v>
      </c>
      <c r="I7637">
        <v>0.65961098655108874</v>
      </c>
      <c r="J7637">
        <f>_xlfn.BINOM.INV(BinomTrials,_xlfn.GAMMA.INV(Table3[[#This Row],[RV gamma]],GammaShape1,GammaRate1)/BinomTrials,Table3[[#This Row],[RV binom]])</f>
        <v>0</v>
      </c>
      <c r="K7637" s="1">
        <f>Table3[[#This Row],[Risk 1 Simulated occurences]]*_xlfn.LOGNORM.INV(Table3[[#This Row],[RV lognorm]],(LN(ImpLow1)+LN(ImpUp1))/2,(LN(ImpUp1)-LN(ImpLow1))/3.29)</f>
        <v>0</v>
      </c>
      <c r="L7637">
        <f>_xlfn.BINOM.INV(BinomTrials,_xlfn.GAMMA.INV(Table3[[#This Row],[RV gamma]],GammaShape2,GammaRate2)/BinomTrials,Table3[[#This Row],[RV binom]])</f>
        <v>0</v>
      </c>
      <c r="M7637" s="1">
        <f>Table3[[#This Row],[Risk 2 simulated occurences]]*_xlfn.LOGNORM.INV(Table3[[#This Row],[RV lognorm]],(LN(ImpLow2)+LN(ImpUp2))/2,(LN(ImpUp2)-LN(ImpLow2))/3.29)</f>
        <v>0</v>
      </c>
    </row>
    <row r="7638" spans="7:13">
      <c r="G7638">
        <v>0.49385658814285721</v>
      </c>
      <c r="H7638">
        <v>0.28785377614565832</v>
      </c>
      <c r="I7638">
        <v>8.1850964148459479E-2</v>
      </c>
      <c r="J7638">
        <f>_xlfn.BINOM.INV(BinomTrials,_xlfn.GAMMA.INV(Table3[[#This Row],[RV gamma]],GammaShape1,GammaRate1)/BinomTrials,Table3[[#This Row],[RV binom]])</f>
        <v>0</v>
      </c>
      <c r="K7638" s="1">
        <f>Table3[[#This Row],[Risk 1 Simulated occurences]]*_xlfn.LOGNORM.INV(Table3[[#This Row],[RV lognorm]],(LN(ImpLow1)+LN(ImpUp1))/2,(LN(ImpUp1)-LN(ImpLow1))/3.29)</f>
        <v>0</v>
      </c>
      <c r="L7638">
        <f>_xlfn.BINOM.INV(BinomTrials,_xlfn.GAMMA.INV(Table3[[#This Row],[RV gamma]],GammaShape2,GammaRate2)/BinomTrials,Table3[[#This Row],[RV binom]])</f>
        <v>0</v>
      </c>
      <c r="M7638" s="1">
        <f>Table3[[#This Row],[Risk 2 simulated occurences]]*_xlfn.LOGNORM.INV(Table3[[#This Row],[RV lognorm]],(LN(ImpLow2)+LN(ImpUp2))/2,(LN(ImpUp2)-LN(ImpLow2))/3.29)</f>
        <v>0</v>
      </c>
    </row>
    <row r="7639" spans="7:13">
      <c r="G7639">
        <v>0.24767691700145458</v>
      </c>
      <c r="H7639">
        <v>0.95841568007991451</v>
      </c>
      <c r="I7639">
        <v>0.66915444315837436</v>
      </c>
      <c r="J7639">
        <f>_xlfn.BINOM.INV(BinomTrials,_xlfn.GAMMA.INV(Table3[[#This Row],[RV gamma]],GammaShape1,GammaRate1)/BinomTrials,Table3[[#This Row],[RV binom]])</f>
        <v>2</v>
      </c>
      <c r="K7639" s="1">
        <f>Table3[[#This Row],[Risk 1 Simulated occurences]]*_xlfn.LOGNORM.INV(Table3[[#This Row],[RV lognorm]],(LN(ImpLow1)+LN(ImpUp1))/2,(LN(ImpUp1)-LN(ImpLow1))/3.29)</f>
        <v>85907.85825716157</v>
      </c>
      <c r="L7639">
        <f>_xlfn.BINOM.INV(BinomTrials,_xlfn.GAMMA.INV(Table3[[#This Row],[RV gamma]],GammaShape2,GammaRate2)/BinomTrials,Table3[[#This Row],[RV binom]])</f>
        <v>1</v>
      </c>
      <c r="M7639" s="1">
        <f>Table3[[#This Row],[Risk 2 simulated occurences]]*_xlfn.LOGNORM.INV(Table3[[#This Row],[RV lognorm]],(LN(ImpLow2)+LN(ImpUp2))/2,(LN(ImpUp2)-LN(ImpLow2))/3.29)</f>
        <v>4295392.9128580801</v>
      </c>
    </row>
    <row r="7640" spans="7:13">
      <c r="G7640">
        <v>0.70594404344723749</v>
      </c>
      <c r="H7640">
        <v>9.2335103122673512E-2</v>
      </c>
      <c r="I7640">
        <v>0.47872616279810953</v>
      </c>
      <c r="J7640">
        <f>_xlfn.BINOM.INV(BinomTrials,_xlfn.GAMMA.INV(Table3[[#This Row],[RV gamma]],GammaShape1,GammaRate1)/BinomTrials,Table3[[#This Row],[RV binom]])</f>
        <v>0</v>
      </c>
      <c r="K7640" s="1">
        <f>Table3[[#This Row],[Risk 1 Simulated occurences]]*_xlfn.LOGNORM.INV(Table3[[#This Row],[RV lognorm]],(LN(ImpLow1)+LN(ImpUp1))/2,(LN(ImpUp1)-LN(ImpLow1))/3.29)</f>
        <v>0</v>
      </c>
      <c r="L7640">
        <f>_xlfn.BINOM.INV(BinomTrials,_xlfn.GAMMA.INV(Table3[[#This Row],[RV gamma]],GammaShape2,GammaRate2)/BinomTrials,Table3[[#This Row],[RV binom]])</f>
        <v>0</v>
      </c>
      <c r="M7640" s="1">
        <f>Table3[[#This Row],[Risk 2 simulated occurences]]*_xlfn.LOGNORM.INV(Table3[[#This Row],[RV lognorm]],(LN(ImpLow2)+LN(ImpUp2))/2,(LN(ImpUp2)-LN(ImpLow2))/3.29)</f>
        <v>0</v>
      </c>
    </row>
    <row r="7641" spans="7:13">
      <c r="G7641">
        <v>0.8015382177203606</v>
      </c>
      <c r="H7641">
        <v>0.87607818277370098</v>
      </c>
      <c r="I7641">
        <v>0.95061814782704135</v>
      </c>
      <c r="J7641">
        <f>_xlfn.BINOM.INV(BinomTrials,_xlfn.GAMMA.INV(Table3[[#This Row],[RV gamma]],GammaShape1,GammaRate1)/BinomTrials,Table3[[#This Row],[RV binom]])</f>
        <v>1</v>
      </c>
      <c r="K7641" s="1">
        <f>Table3[[#This Row],[Risk 1 Simulated occurences]]*_xlfn.LOGNORM.INV(Table3[[#This Row],[RV lognorm]],(LN(ImpLow1)+LN(ImpUp1))/2,(LN(ImpUp1)-LN(ImpLow1))/3.29)</f>
        <v>100412.15908987161</v>
      </c>
      <c r="L7641">
        <f>_xlfn.BINOM.INV(BinomTrials,_xlfn.GAMMA.INV(Table3[[#This Row],[RV gamma]],GammaShape2,GammaRate2)/BinomTrials,Table3[[#This Row],[RV binom]])</f>
        <v>1</v>
      </c>
      <c r="M7641" s="1">
        <f>Table3[[#This Row],[Risk 2 simulated occurences]]*_xlfn.LOGNORM.INV(Table3[[#This Row],[RV lognorm]],(LN(ImpLow2)+LN(ImpUp2))/2,(LN(ImpUp2)-LN(ImpLow2))/3.29)</f>
        <v>10041215.908987183</v>
      </c>
    </row>
    <row r="7642" spans="7:13">
      <c r="G7642">
        <v>0.45282522610054593</v>
      </c>
      <c r="H7642">
        <v>0.24601787759271351</v>
      </c>
      <c r="I7642">
        <v>3.9210529084881082E-2</v>
      </c>
      <c r="J7642">
        <f>_xlfn.BINOM.INV(BinomTrials,_xlfn.GAMMA.INV(Table3[[#This Row],[RV gamma]],GammaShape1,GammaRate1)/BinomTrials,Table3[[#This Row],[RV binom]])</f>
        <v>0</v>
      </c>
      <c r="K7642" s="1">
        <f>Table3[[#This Row],[Risk 1 Simulated occurences]]*_xlfn.LOGNORM.INV(Table3[[#This Row],[RV lognorm]],(LN(ImpLow1)+LN(ImpUp1))/2,(LN(ImpUp1)-LN(ImpLow1))/3.29)</f>
        <v>0</v>
      </c>
      <c r="L7642">
        <f>_xlfn.BINOM.INV(BinomTrials,_xlfn.GAMMA.INV(Table3[[#This Row],[RV gamma]],GammaShape2,GammaRate2)/BinomTrials,Table3[[#This Row],[RV binom]])</f>
        <v>0</v>
      </c>
      <c r="M7642" s="1">
        <f>Table3[[#This Row],[Risk 2 simulated occurences]]*_xlfn.LOGNORM.INV(Table3[[#This Row],[RV lognorm]],(LN(ImpLow2)+LN(ImpUp2))/2,(LN(ImpUp2)-LN(ImpLow2))/3.29)</f>
        <v>0</v>
      </c>
    </row>
    <row r="7643" spans="7:13">
      <c r="G7643">
        <v>0.63357507187573936</v>
      </c>
      <c r="H7643">
        <v>0.82246870073604805</v>
      </c>
      <c r="I7643">
        <v>1.1362329596356642E-2</v>
      </c>
      <c r="J7643">
        <f>_xlfn.BINOM.INV(BinomTrials,_xlfn.GAMMA.INV(Table3[[#This Row],[RV gamma]],GammaShape1,GammaRate1)/BinomTrials,Table3[[#This Row],[RV binom]])</f>
        <v>1</v>
      </c>
      <c r="K7643" s="1">
        <f>Table3[[#This Row],[Risk 1 Simulated occurences]]*_xlfn.LOGNORM.INV(Table3[[#This Row],[RV lognorm]],(LN(ImpLow1)+LN(ImpUp1))/2,(LN(ImpUp1)-LN(ImpLow1))/3.29)</f>
        <v>6420.7978501845791</v>
      </c>
      <c r="L7643">
        <f>_xlfn.BINOM.INV(BinomTrials,_xlfn.GAMMA.INV(Table3[[#This Row],[RV gamma]],GammaShape2,GammaRate2)/BinomTrials,Table3[[#This Row],[RV binom]])</f>
        <v>0</v>
      </c>
      <c r="M7643" s="1">
        <f>Table3[[#This Row],[Risk 2 simulated occurences]]*_xlfn.LOGNORM.INV(Table3[[#This Row],[RV lognorm]],(LN(ImpLow2)+LN(ImpUp2))/2,(LN(ImpUp2)-LN(ImpLow2))/3.29)</f>
        <v>0</v>
      </c>
    </row>
    <row r="7644" spans="7:13">
      <c r="G7644">
        <v>0.49623301555227162</v>
      </c>
      <c r="H7644">
        <v>0.23145327075917893</v>
      </c>
      <c r="I7644">
        <v>0.96667352596608624</v>
      </c>
      <c r="J7644">
        <f>_xlfn.BINOM.INV(BinomTrials,_xlfn.GAMMA.INV(Table3[[#This Row],[RV gamma]],GammaShape1,GammaRate1)/BinomTrials,Table3[[#This Row],[RV binom]])</f>
        <v>0</v>
      </c>
      <c r="K7644" s="1">
        <f>Table3[[#This Row],[Risk 1 Simulated occurences]]*_xlfn.LOGNORM.INV(Table3[[#This Row],[RV lognorm]],(LN(ImpLow1)+LN(ImpUp1))/2,(LN(ImpUp1)-LN(ImpLow1))/3.29)</f>
        <v>0</v>
      </c>
      <c r="L7644">
        <f>_xlfn.BINOM.INV(BinomTrials,_xlfn.GAMMA.INV(Table3[[#This Row],[RV gamma]],GammaShape2,GammaRate2)/BinomTrials,Table3[[#This Row],[RV binom]])</f>
        <v>0</v>
      </c>
      <c r="M7644" s="1">
        <f>Table3[[#This Row],[Risk 2 simulated occurences]]*_xlfn.LOGNORM.INV(Table3[[#This Row],[RV lognorm]],(LN(ImpLow2)+LN(ImpUp2))/2,(LN(ImpUp2)-LN(ImpLow2))/3.29)</f>
        <v>0</v>
      </c>
    </row>
    <row r="7645" spans="7:13">
      <c r="G7645">
        <v>0.18829238702929224</v>
      </c>
      <c r="H7645">
        <v>3.5121649520062678E-2</v>
      </c>
      <c r="I7645">
        <v>0.88195091201083309</v>
      </c>
      <c r="J7645">
        <f>_xlfn.BINOM.INV(BinomTrials,_xlfn.GAMMA.INV(Table3[[#This Row],[RV gamma]],GammaShape1,GammaRate1)/BinomTrials,Table3[[#This Row],[RV binom]])</f>
        <v>0</v>
      </c>
      <c r="K7645" s="1">
        <f>Table3[[#This Row],[Risk 1 Simulated occurences]]*_xlfn.LOGNORM.INV(Table3[[#This Row],[RV lognorm]],(LN(ImpLow1)+LN(ImpUp1))/2,(LN(ImpUp1)-LN(ImpLow1))/3.29)</f>
        <v>0</v>
      </c>
      <c r="L7645">
        <f>_xlfn.BINOM.INV(BinomTrials,_xlfn.GAMMA.INV(Table3[[#This Row],[RV gamma]],GammaShape2,GammaRate2)/BinomTrials,Table3[[#This Row],[RV binom]])</f>
        <v>0</v>
      </c>
      <c r="M7645" s="1">
        <f>Table3[[#This Row],[Risk 2 simulated occurences]]*_xlfn.LOGNORM.INV(Table3[[#This Row],[RV lognorm]],(LN(ImpLow2)+LN(ImpUp2))/2,(LN(ImpUp2)-LN(ImpLow2))/3.29)</f>
        <v>0</v>
      </c>
    </row>
    <row r="7646" spans="7:13">
      <c r="G7646">
        <v>0.63014880131471385</v>
      </c>
      <c r="H7646">
        <v>0.28956348369343371</v>
      </c>
      <c r="I7646">
        <v>0.94897816607215357</v>
      </c>
      <c r="J7646">
        <f>_xlfn.BINOM.INV(BinomTrials,_xlfn.GAMMA.INV(Table3[[#This Row],[RV gamma]],GammaShape1,GammaRate1)/BinomTrials,Table3[[#This Row],[RV binom]])</f>
        <v>0</v>
      </c>
      <c r="K7646" s="1">
        <f>Table3[[#This Row],[Risk 1 Simulated occurences]]*_xlfn.LOGNORM.INV(Table3[[#This Row],[RV lognorm]],(LN(ImpLow1)+LN(ImpUp1))/2,(LN(ImpUp1)-LN(ImpLow1))/3.29)</f>
        <v>0</v>
      </c>
      <c r="L7646">
        <f>_xlfn.BINOM.INV(BinomTrials,_xlfn.GAMMA.INV(Table3[[#This Row],[RV gamma]],GammaShape2,GammaRate2)/BinomTrials,Table3[[#This Row],[RV binom]])</f>
        <v>0</v>
      </c>
      <c r="M7646" s="1">
        <f>Table3[[#This Row],[Risk 2 simulated occurences]]*_xlfn.LOGNORM.INV(Table3[[#This Row],[RV lognorm]],(LN(ImpLow2)+LN(ImpUp2))/2,(LN(ImpUp2)-LN(ImpLow2))/3.29)</f>
        <v>0</v>
      </c>
    </row>
    <row r="7647" spans="7:13">
      <c r="G7647">
        <v>0.91090369639494628</v>
      </c>
      <c r="H7647">
        <v>0.69347043553994525</v>
      </c>
      <c r="I7647">
        <v>0.47603717468494416</v>
      </c>
      <c r="J7647">
        <f>_xlfn.BINOM.INV(BinomTrials,_xlfn.GAMMA.INV(Table3[[#This Row],[RV gamma]],GammaShape1,GammaRate1)/BinomTrials,Table3[[#This Row],[RV binom]])</f>
        <v>1</v>
      </c>
      <c r="K7647" s="1">
        <f>Table3[[#This Row],[Risk 1 Simulated occurences]]*_xlfn.LOGNORM.INV(Table3[[#This Row],[RV lognorm]],(LN(ImpLow1)+LN(ImpUp1))/2,(LN(ImpUp1)-LN(ImpLow1))/3.29)</f>
        <v>30320.188480393896</v>
      </c>
      <c r="L7647">
        <f>_xlfn.BINOM.INV(BinomTrials,_xlfn.GAMMA.INV(Table3[[#This Row],[RV gamma]],GammaShape2,GammaRate2)/BinomTrials,Table3[[#This Row],[RV binom]])</f>
        <v>0</v>
      </c>
      <c r="M7647" s="1">
        <f>Table3[[#This Row],[Risk 2 simulated occurences]]*_xlfn.LOGNORM.INV(Table3[[#This Row],[RV lognorm]],(LN(ImpLow2)+LN(ImpUp2))/2,(LN(ImpUp2)-LN(ImpLow2))/3.29)</f>
        <v>0</v>
      </c>
    </row>
    <row r="7648" spans="7:13">
      <c r="G7648">
        <v>0.55842530986220829</v>
      </c>
      <c r="H7648">
        <v>0.15761011985950643</v>
      </c>
      <c r="I7648">
        <v>0.75679492985680463</v>
      </c>
      <c r="J7648">
        <f>_xlfn.BINOM.INV(BinomTrials,_xlfn.GAMMA.INV(Table3[[#This Row],[RV gamma]],GammaShape1,GammaRate1)/BinomTrials,Table3[[#This Row],[RV binom]])</f>
        <v>0</v>
      </c>
      <c r="K7648" s="1">
        <f>Table3[[#This Row],[Risk 1 Simulated occurences]]*_xlfn.LOGNORM.INV(Table3[[#This Row],[RV lognorm]],(LN(ImpLow1)+LN(ImpUp1))/2,(LN(ImpUp1)-LN(ImpLow1))/3.29)</f>
        <v>0</v>
      </c>
      <c r="L7648">
        <f>_xlfn.BINOM.INV(BinomTrials,_xlfn.GAMMA.INV(Table3[[#This Row],[RV gamma]],GammaShape2,GammaRate2)/BinomTrials,Table3[[#This Row],[RV binom]])</f>
        <v>0</v>
      </c>
      <c r="M7648" s="1">
        <f>Table3[[#This Row],[Risk 2 simulated occurences]]*_xlfn.LOGNORM.INV(Table3[[#This Row],[RV lognorm]],(LN(ImpLow2)+LN(ImpUp2))/2,(LN(ImpUp2)-LN(ImpLow2))/3.29)</f>
        <v>0</v>
      </c>
    </row>
    <row r="7649" spans="7:13">
      <c r="G7649">
        <v>0.45418285413374326</v>
      </c>
      <c r="H7649">
        <v>0.95328447872460098</v>
      </c>
      <c r="I7649">
        <v>0.4523861033154587</v>
      </c>
      <c r="J7649">
        <f>_xlfn.BINOM.INV(BinomTrials,_xlfn.GAMMA.INV(Table3[[#This Row],[RV gamma]],GammaShape1,GammaRate1)/BinomTrials,Table3[[#This Row],[RV binom]])</f>
        <v>2</v>
      </c>
      <c r="K7649" s="1">
        <f>Table3[[#This Row],[Risk 1 Simulated occurences]]*_xlfn.LOGNORM.INV(Table3[[#This Row],[RV lognorm]],(LN(ImpLow1)+LN(ImpUp1))/2,(LN(ImpUp1)-LN(ImpLow1))/3.29)</f>
        <v>58165.670761254907</v>
      </c>
      <c r="L7649">
        <f>_xlfn.BINOM.INV(BinomTrials,_xlfn.GAMMA.INV(Table3[[#This Row],[RV gamma]],GammaShape2,GammaRate2)/BinomTrials,Table3[[#This Row],[RV binom]])</f>
        <v>1</v>
      </c>
      <c r="M7649" s="1">
        <f>Table3[[#This Row],[Risk 2 simulated occurences]]*_xlfn.LOGNORM.INV(Table3[[#This Row],[RV lognorm]],(LN(ImpLow2)+LN(ImpUp2))/2,(LN(ImpUp2)-LN(ImpLow2))/3.29)</f>
        <v>2908283.5380627466</v>
      </c>
    </row>
    <row r="7650" spans="7:13">
      <c r="G7650">
        <v>0.45122942582295716</v>
      </c>
      <c r="H7650">
        <v>0.85223392436850531</v>
      </c>
      <c r="I7650">
        <v>0.25323842291405352</v>
      </c>
      <c r="J7650">
        <f>_xlfn.BINOM.INV(BinomTrials,_xlfn.GAMMA.INV(Table3[[#This Row],[RV gamma]],GammaShape1,GammaRate1)/BinomTrials,Table3[[#This Row],[RV binom]])</f>
        <v>1</v>
      </c>
      <c r="K7650" s="1">
        <f>Table3[[#This Row],[Risk 1 Simulated occurences]]*_xlfn.LOGNORM.INV(Table3[[#This Row],[RV lognorm]],(LN(ImpLow1)+LN(ImpUp1))/2,(LN(ImpUp1)-LN(ImpLow1))/3.29)</f>
        <v>19864.375017666447</v>
      </c>
      <c r="L7650">
        <f>_xlfn.BINOM.INV(BinomTrials,_xlfn.GAMMA.INV(Table3[[#This Row],[RV gamma]],GammaShape2,GammaRate2)/BinomTrials,Table3[[#This Row],[RV binom]])</f>
        <v>1</v>
      </c>
      <c r="M7650" s="1">
        <f>Table3[[#This Row],[Risk 2 simulated occurences]]*_xlfn.LOGNORM.INV(Table3[[#This Row],[RV lognorm]],(LN(ImpLow2)+LN(ImpUp2))/2,(LN(ImpUp2)-LN(ImpLow2))/3.29)</f>
        <v>1986437.5017666456</v>
      </c>
    </row>
    <row r="7651" spans="7:13">
      <c r="G7651">
        <v>0.81295980644084509</v>
      </c>
      <c r="H7651">
        <v>0.4955668614690969</v>
      </c>
      <c r="I7651">
        <v>0.17817391649734876</v>
      </c>
      <c r="J7651">
        <f>_xlfn.BINOM.INV(BinomTrials,_xlfn.GAMMA.INV(Table3[[#This Row],[RV gamma]],GammaShape1,GammaRate1)/BinomTrials,Table3[[#This Row],[RV binom]])</f>
        <v>0</v>
      </c>
      <c r="K7651" s="1">
        <f>Table3[[#This Row],[Risk 1 Simulated occurences]]*_xlfn.LOGNORM.INV(Table3[[#This Row],[RV lognorm]],(LN(ImpLow1)+LN(ImpUp1))/2,(LN(ImpUp1)-LN(ImpLow1))/3.29)</f>
        <v>0</v>
      </c>
      <c r="L7651">
        <f>_xlfn.BINOM.INV(BinomTrials,_xlfn.GAMMA.INV(Table3[[#This Row],[RV gamma]],GammaShape2,GammaRate2)/BinomTrials,Table3[[#This Row],[RV binom]])</f>
        <v>0</v>
      </c>
      <c r="M7651" s="1">
        <f>Table3[[#This Row],[Risk 2 simulated occurences]]*_xlfn.LOGNORM.INV(Table3[[#This Row],[RV lognorm]],(LN(ImpLow2)+LN(ImpUp2))/2,(LN(ImpUp2)-LN(ImpLow2))/3.29)</f>
        <v>0</v>
      </c>
    </row>
    <row r="7652" spans="7:13">
      <c r="G7652">
        <v>0.41546685128261657</v>
      </c>
      <c r="H7652">
        <v>0.99224071111168743</v>
      </c>
      <c r="I7652">
        <v>0.56901457094075836</v>
      </c>
      <c r="J7652">
        <f>_xlfn.BINOM.INV(BinomTrials,_xlfn.GAMMA.INV(Table3[[#This Row],[RV gamma]],GammaShape1,GammaRate1)/BinomTrials,Table3[[#This Row],[RV binom]])</f>
        <v>3</v>
      </c>
      <c r="K7652" s="1">
        <f>Table3[[#This Row],[Risk 1 Simulated occurences]]*_xlfn.LOGNORM.INV(Table3[[#This Row],[RV lognorm]],(LN(ImpLow1)+LN(ImpUp1))/2,(LN(ImpUp1)-LN(ImpLow1))/3.29)</f>
        <v>107144.04311101389</v>
      </c>
      <c r="L7652">
        <f>_xlfn.BINOM.INV(BinomTrials,_xlfn.GAMMA.INV(Table3[[#This Row],[RV gamma]],GammaShape2,GammaRate2)/BinomTrials,Table3[[#This Row],[RV binom]])</f>
        <v>2</v>
      </c>
      <c r="M7652" s="1">
        <f>Table3[[#This Row],[Risk 2 simulated occurences]]*_xlfn.LOGNORM.INV(Table3[[#This Row],[RV lognorm]],(LN(ImpLow2)+LN(ImpUp2))/2,(LN(ImpUp2)-LN(ImpLow2))/3.29)</f>
        <v>7142936.2074009292</v>
      </c>
    </row>
    <row r="7653" spans="7:13">
      <c r="G7653">
        <v>0.75136950693622673</v>
      </c>
      <c r="H7653">
        <v>0.58963165413105467</v>
      </c>
      <c r="I7653">
        <v>0.42789380132588267</v>
      </c>
      <c r="J7653">
        <f>_xlfn.BINOM.INV(BinomTrials,_xlfn.GAMMA.INV(Table3[[#This Row],[RV gamma]],GammaShape1,GammaRate1)/BinomTrials,Table3[[#This Row],[RV binom]])</f>
        <v>1</v>
      </c>
      <c r="K7653" s="1">
        <f>Table3[[#This Row],[Risk 1 Simulated occurences]]*_xlfn.LOGNORM.INV(Table3[[#This Row],[RV lognorm]],(LN(ImpLow1)+LN(ImpUp1))/2,(LN(ImpUp1)-LN(ImpLow1))/3.29)</f>
        <v>27845.832066222574</v>
      </c>
      <c r="L7653">
        <f>_xlfn.BINOM.INV(BinomTrials,_xlfn.GAMMA.INV(Table3[[#This Row],[RV gamma]],GammaShape2,GammaRate2)/BinomTrials,Table3[[#This Row],[RV binom]])</f>
        <v>0</v>
      </c>
      <c r="M7653" s="1">
        <f>Table3[[#This Row],[Risk 2 simulated occurences]]*_xlfn.LOGNORM.INV(Table3[[#This Row],[RV lognorm]],(LN(ImpLow2)+LN(ImpUp2))/2,(LN(ImpUp2)-LN(ImpLow2))/3.29)</f>
        <v>0</v>
      </c>
    </row>
    <row r="7654" spans="7:13">
      <c r="G7654">
        <v>0.26730307716285023</v>
      </c>
      <c r="H7654">
        <v>0.93921098063663155</v>
      </c>
      <c r="I7654">
        <v>0.61111888411041293</v>
      </c>
      <c r="J7654">
        <f>_xlfn.BINOM.INV(BinomTrials,_xlfn.GAMMA.INV(Table3[[#This Row],[RV gamma]],GammaShape1,GammaRate1)/BinomTrials,Table3[[#This Row],[RV binom]])</f>
        <v>2</v>
      </c>
      <c r="K7654" s="1">
        <f>Table3[[#This Row],[Risk 1 Simulated occurences]]*_xlfn.LOGNORM.INV(Table3[[#This Row],[RV lognorm]],(LN(ImpLow1)+LN(ImpUp1))/2,(LN(ImpUp1)-LN(ImpLow1))/3.29)</f>
        <v>77057.717784442124</v>
      </c>
      <c r="L7654">
        <f>_xlfn.BINOM.INV(BinomTrials,_xlfn.GAMMA.INV(Table3[[#This Row],[RV gamma]],GammaShape2,GammaRate2)/BinomTrials,Table3[[#This Row],[RV binom]])</f>
        <v>1</v>
      </c>
      <c r="M7654" s="1">
        <f>Table3[[#This Row],[Risk 2 simulated occurences]]*_xlfn.LOGNORM.INV(Table3[[#This Row],[RV lognorm]],(LN(ImpLow2)+LN(ImpUp2))/2,(LN(ImpUp2)-LN(ImpLow2))/3.29)</f>
        <v>3852885.8892221083</v>
      </c>
    </row>
    <row r="7655" spans="7:13">
      <c r="G7655">
        <v>0.56281787602362121</v>
      </c>
      <c r="H7655">
        <v>0.31895155986722168</v>
      </c>
      <c r="I7655">
        <v>7.5085243710822078E-2</v>
      </c>
      <c r="J7655">
        <f>_xlfn.BINOM.INV(BinomTrials,_xlfn.GAMMA.INV(Table3[[#This Row],[RV gamma]],GammaShape1,GammaRate1)/BinomTrials,Table3[[#This Row],[RV binom]])</f>
        <v>0</v>
      </c>
      <c r="K7655" s="1">
        <f>Table3[[#This Row],[Risk 1 Simulated occurences]]*_xlfn.LOGNORM.INV(Table3[[#This Row],[RV lognorm]],(LN(ImpLow1)+LN(ImpUp1))/2,(LN(ImpUp1)-LN(ImpLow1))/3.29)</f>
        <v>0</v>
      </c>
      <c r="L7655">
        <f>_xlfn.BINOM.INV(BinomTrials,_xlfn.GAMMA.INV(Table3[[#This Row],[RV gamma]],GammaShape2,GammaRate2)/BinomTrials,Table3[[#This Row],[RV binom]])</f>
        <v>0</v>
      </c>
      <c r="M7655" s="1">
        <f>Table3[[#This Row],[Risk 2 simulated occurences]]*_xlfn.LOGNORM.INV(Table3[[#This Row],[RV lognorm]],(LN(ImpLow2)+LN(ImpUp2))/2,(LN(ImpUp2)-LN(ImpLow2))/3.29)</f>
        <v>0</v>
      </c>
    </row>
    <row r="7656" spans="7:13">
      <c r="G7656">
        <v>0.28004232900219145</v>
      </c>
      <c r="H7656">
        <v>0.6188666883943913</v>
      </c>
      <c r="I7656">
        <v>0.95769104778659109</v>
      </c>
      <c r="J7656">
        <f>_xlfn.BINOM.INV(BinomTrials,_xlfn.GAMMA.INV(Table3[[#This Row],[RV gamma]],GammaShape1,GammaRate1)/BinomTrials,Table3[[#This Row],[RV binom]])</f>
        <v>0</v>
      </c>
      <c r="K7656" s="1">
        <f>Table3[[#This Row],[Risk 1 Simulated occurences]]*_xlfn.LOGNORM.INV(Table3[[#This Row],[RV lognorm]],(LN(ImpLow1)+LN(ImpUp1))/2,(LN(ImpUp1)-LN(ImpLow1))/3.29)</f>
        <v>0</v>
      </c>
      <c r="L7656">
        <f>_xlfn.BINOM.INV(BinomTrials,_xlfn.GAMMA.INV(Table3[[#This Row],[RV gamma]],GammaShape2,GammaRate2)/BinomTrials,Table3[[#This Row],[RV binom]])</f>
        <v>0</v>
      </c>
      <c r="M7656" s="1">
        <f>Table3[[#This Row],[Risk 2 simulated occurences]]*_xlfn.LOGNORM.INV(Table3[[#This Row],[RV lognorm]],(LN(ImpLow2)+LN(ImpUp2))/2,(LN(ImpUp2)-LN(ImpLow2))/3.29)</f>
        <v>0</v>
      </c>
    </row>
    <row r="7657" spans="7:13">
      <c r="G7657">
        <v>0.6714235398319659</v>
      </c>
      <c r="H7657">
        <v>0.29243184453455351</v>
      </c>
      <c r="I7657">
        <v>0.91344014923714112</v>
      </c>
      <c r="J7657">
        <f>_xlfn.BINOM.INV(BinomTrials,_xlfn.GAMMA.INV(Table3[[#This Row],[RV gamma]],GammaShape1,GammaRate1)/BinomTrials,Table3[[#This Row],[RV binom]])</f>
        <v>0</v>
      </c>
      <c r="K7657" s="1">
        <f>Table3[[#This Row],[Risk 1 Simulated occurences]]*_xlfn.LOGNORM.INV(Table3[[#This Row],[RV lognorm]],(LN(ImpLow1)+LN(ImpUp1))/2,(LN(ImpUp1)-LN(ImpLow1))/3.29)</f>
        <v>0</v>
      </c>
      <c r="L7657">
        <f>_xlfn.BINOM.INV(BinomTrials,_xlfn.GAMMA.INV(Table3[[#This Row],[RV gamma]],GammaShape2,GammaRate2)/BinomTrials,Table3[[#This Row],[RV binom]])</f>
        <v>0</v>
      </c>
      <c r="M7657" s="1">
        <f>Table3[[#This Row],[Risk 2 simulated occurences]]*_xlfn.LOGNORM.INV(Table3[[#This Row],[RV lognorm]],(LN(ImpLow2)+LN(ImpUp2))/2,(LN(ImpUp2)-LN(ImpLow2))/3.29)</f>
        <v>0</v>
      </c>
    </row>
    <row r="7658" spans="7:13">
      <c r="G7658">
        <v>0.6154339558516787</v>
      </c>
      <c r="H7658">
        <v>0.90201109224092735</v>
      </c>
      <c r="I7658">
        <v>0.18858822863017591</v>
      </c>
      <c r="J7658">
        <f>_xlfn.BINOM.INV(BinomTrials,_xlfn.GAMMA.INV(Table3[[#This Row],[RV gamma]],GammaShape1,GammaRate1)/BinomTrials,Table3[[#This Row],[RV binom]])</f>
        <v>1</v>
      </c>
      <c r="K7658" s="1">
        <f>Table3[[#This Row],[Risk 1 Simulated occurences]]*_xlfn.LOGNORM.INV(Table3[[#This Row],[RV lognorm]],(LN(ImpLow1)+LN(ImpUp1))/2,(LN(ImpUp1)-LN(ImpLow1))/3.29)</f>
        <v>17044.226280903327</v>
      </c>
      <c r="L7658">
        <f>_xlfn.BINOM.INV(BinomTrials,_xlfn.GAMMA.INV(Table3[[#This Row],[RV gamma]],GammaShape2,GammaRate2)/BinomTrials,Table3[[#This Row],[RV binom]])</f>
        <v>1</v>
      </c>
      <c r="M7658" s="1">
        <f>Table3[[#This Row],[Risk 2 simulated occurences]]*_xlfn.LOGNORM.INV(Table3[[#This Row],[RV lognorm]],(LN(ImpLow2)+LN(ImpUp2))/2,(LN(ImpUp2)-LN(ImpLow2))/3.29)</f>
        <v>1704422.6280903304</v>
      </c>
    </row>
    <row r="7659" spans="7:13">
      <c r="G7659">
        <v>0.59849599916417895</v>
      </c>
      <c r="H7659">
        <v>0.10042729326543738</v>
      </c>
      <c r="I7659">
        <v>0.60235858736669579</v>
      </c>
      <c r="J7659">
        <f>_xlfn.BINOM.INV(BinomTrials,_xlfn.GAMMA.INV(Table3[[#This Row],[RV gamma]],GammaShape1,GammaRate1)/BinomTrials,Table3[[#This Row],[RV binom]])</f>
        <v>0</v>
      </c>
      <c r="K7659" s="1">
        <f>Table3[[#This Row],[Risk 1 Simulated occurences]]*_xlfn.LOGNORM.INV(Table3[[#This Row],[RV lognorm]],(LN(ImpLow1)+LN(ImpUp1))/2,(LN(ImpUp1)-LN(ImpLow1))/3.29)</f>
        <v>0</v>
      </c>
      <c r="L7659">
        <f>_xlfn.BINOM.INV(BinomTrials,_xlfn.GAMMA.INV(Table3[[#This Row],[RV gamma]],GammaShape2,GammaRate2)/BinomTrials,Table3[[#This Row],[RV binom]])</f>
        <v>0</v>
      </c>
      <c r="M7659" s="1">
        <f>Table3[[#This Row],[Risk 2 simulated occurences]]*_xlfn.LOGNORM.INV(Table3[[#This Row],[RV lognorm]],(LN(ImpLow2)+LN(ImpUp2))/2,(LN(ImpUp2)-LN(ImpLow2))/3.29)</f>
        <v>0</v>
      </c>
    </row>
    <row r="7660" spans="7:13">
      <c r="G7660">
        <v>0.9222579523558998</v>
      </c>
      <c r="H7660">
        <v>0.8815179122060155</v>
      </c>
      <c r="I7660">
        <v>0.84077787205613119</v>
      </c>
      <c r="J7660">
        <f>_xlfn.BINOM.INV(BinomTrials,_xlfn.GAMMA.INV(Table3[[#This Row],[RV gamma]],GammaShape1,GammaRate1)/BinomTrials,Table3[[#This Row],[RV binom]])</f>
        <v>2</v>
      </c>
      <c r="K7660" s="1">
        <f>Table3[[#This Row],[Risk 1 Simulated occurences]]*_xlfn.LOGNORM.INV(Table3[[#This Row],[RV lognorm]],(LN(ImpLow1)+LN(ImpUp1))/2,(LN(ImpUp1)-LN(ImpLow1))/3.29)</f>
        <v>127136.46071920295</v>
      </c>
      <c r="L7660">
        <f>_xlfn.BINOM.INV(BinomTrials,_xlfn.GAMMA.INV(Table3[[#This Row],[RV gamma]],GammaShape2,GammaRate2)/BinomTrials,Table3[[#This Row],[RV binom]])</f>
        <v>1</v>
      </c>
      <c r="M7660" s="1">
        <f>Table3[[#This Row],[Risk 2 simulated occurences]]*_xlfn.LOGNORM.INV(Table3[[#This Row],[RV lognorm]],(LN(ImpLow2)+LN(ImpUp2))/2,(LN(ImpUp2)-LN(ImpLow2))/3.29)</f>
        <v>6356823.0359601611</v>
      </c>
    </row>
    <row r="7661" spans="7:13">
      <c r="G7661">
        <v>0.3894052456083732</v>
      </c>
      <c r="H7661">
        <v>0.67155044650265505</v>
      </c>
      <c r="I7661">
        <v>0.9536956473969368</v>
      </c>
      <c r="J7661">
        <f>_xlfn.BINOM.INV(BinomTrials,_xlfn.GAMMA.INV(Table3[[#This Row],[RV gamma]],GammaShape1,GammaRate1)/BinomTrials,Table3[[#This Row],[RV binom]])</f>
        <v>1</v>
      </c>
      <c r="K7661" s="1">
        <f>Table3[[#This Row],[Risk 1 Simulated occurences]]*_xlfn.LOGNORM.INV(Table3[[#This Row],[RV lognorm]],(LN(ImpLow1)+LN(ImpUp1))/2,(LN(ImpUp1)-LN(ImpLow1))/3.29)</f>
        <v>102608.59089786619</v>
      </c>
      <c r="L7661">
        <f>_xlfn.BINOM.INV(BinomTrials,_xlfn.GAMMA.INV(Table3[[#This Row],[RV gamma]],GammaShape2,GammaRate2)/BinomTrials,Table3[[#This Row],[RV binom]])</f>
        <v>0</v>
      </c>
      <c r="M7661" s="1">
        <f>Table3[[#This Row],[Risk 2 simulated occurences]]*_xlfn.LOGNORM.INV(Table3[[#This Row],[RV lognorm]],(LN(ImpLow2)+LN(ImpUp2))/2,(LN(ImpUp2)-LN(ImpLow2))/3.29)</f>
        <v>0</v>
      </c>
    </row>
    <row r="7662" spans="7:13">
      <c r="G7662">
        <v>0.73396293992826855</v>
      </c>
      <c r="H7662">
        <v>0.74835437012294048</v>
      </c>
      <c r="I7662">
        <v>0.76274580031761241</v>
      </c>
      <c r="J7662">
        <f>_xlfn.BINOM.INV(BinomTrials,_xlfn.GAMMA.INV(Table3[[#This Row],[RV gamma]],GammaShape1,GammaRate1)/BinomTrials,Table3[[#This Row],[RV binom]])</f>
        <v>1</v>
      </c>
      <c r="K7662" s="1">
        <f>Table3[[#This Row],[Risk 1 Simulated occurences]]*_xlfn.LOGNORM.INV(Table3[[#This Row],[RV lognorm]],(LN(ImpLow1)+LN(ImpUp1))/2,(LN(ImpUp1)-LN(ImpLow1))/3.29)</f>
        <v>52164.462572529294</v>
      </c>
      <c r="L7662">
        <f>_xlfn.BINOM.INV(BinomTrials,_xlfn.GAMMA.INV(Table3[[#This Row],[RV gamma]],GammaShape2,GammaRate2)/BinomTrials,Table3[[#This Row],[RV binom]])</f>
        <v>0</v>
      </c>
      <c r="M7662" s="1">
        <f>Table3[[#This Row],[Risk 2 simulated occurences]]*_xlfn.LOGNORM.INV(Table3[[#This Row],[RV lognorm]],(LN(ImpLow2)+LN(ImpUp2))/2,(LN(ImpUp2)-LN(ImpLow2))/3.29)</f>
        <v>0</v>
      </c>
    </row>
    <row r="7663" spans="7:13">
      <c r="G7663">
        <v>0.71513137440901775</v>
      </c>
      <c r="H7663">
        <v>0.59189865626017502</v>
      </c>
      <c r="I7663">
        <v>0.46866593811133223</v>
      </c>
      <c r="J7663">
        <f>_xlfn.BINOM.INV(BinomTrials,_xlfn.GAMMA.INV(Table3[[#This Row],[RV gamma]],GammaShape1,GammaRate1)/BinomTrials,Table3[[#This Row],[RV binom]])</f>
        <v>1</v>
      </c>
      <c r="K7663" s="1">
        <f>Table3[[#This Row],[Risk 1 Simulated occurences]]*_xlfn.LOGNORM.INV(Table3[[#This Row],[RV lognorm]],(LN(ImpLow1)+LN(ImpUp1))/2,(LN(ImpUp1)-LN(ImpLow1))/3.29)</f>
        <v>29929.68844147422</v>
      </c>
      <c r="L7663">
        <f>_xlfn.BINOM.INV(BinomTrials,_xlfn.GAMMA.INV(Table3[[#This Row],[RV gamma]],GammaShape2,GammaRate2)/BinomTrials,Table3[[#This Row],[RV binom]])</f>
        <v>0</v>
      </c>
      <c r="M7663" s="1">
        <f>Table3[[#This Row],[Risk 2 simulated occurences]]*_xlfn.LOGNORM.INV(Table3[[#This Row],[RV lognorm]],(LN(ImpLow2)+LN(ImpUp2))/2,(LN(ImpUp2)-LN(ImpLow2))/3.29)</f>
        <v>0</v>
      </c>
    </row>
    <row r="7664" spans="7:13">
      <c r="G7664">
        <v>0.21300969236204853</v>
      </c>
      <c r="H7664">
        <v>4.0715764761304375E-2</v>
      </c>
      <c r="I7664">
        <v>0.86842183716056021</v>
      </c>
      <c r="J7664">
        <f>_xlfn.BINOM.INV(BinomTrials,_xlfn.GAMMA.INV(Table3[[#This Row],[RV gamma]],GammaShape1,GammaRate1)/BinomTrials,Table3[[#This Row],[RV binom]])</f>
        <v>0</v>
      </c>
      <c r="K7664" s="1">
        <f>Table3[[#This Row],[Risk 1 Simulated occurences]]*_xlfn.LOGNORM.INV(Table3[[#This Row],[RV lognorm]],(LN(ImpLow1)+LN(ImpUp1))/2,(LN(ImpUp1)-LN(ImpLow1))/3.29)</f>
        <v>0</v>
      </c>
      <c r="L7664">
        <f>_xlfn.BINOM.INV(BinomTrials,_xlfn.GAMMA.INV(Table3[[#This Row],[RV gamma]],GammaShape2,GammaRate2)/BinomTrials,Table3[[#This Row],[RV binom]])</f>
        <v>0</v>
      </c>
      <c r="M7664" s="1">
        <f>Table3[[#This Row],[Risk 2 simulated occurences]]*_xlfn.LOGNORM.INV(Table3[[#This Row],[RV lognorm]],(LN(ImpLow2)+LN(ImpUp2))/2,(LN(ImpUp2)-LN(ImpLow2))/3.29)</f>
        <v>0</v>
      </c>
    </row>
    <row r="7665" spans="7:13">
      <c r="G7665">
        <v>5.3899528949474695E-2</v>
      </c>
      <c r="H7665">
        <v>0.30985834324260164</v>
      </c>
      <c r="I7665">
        <v>0.56581715753572859</v>
      </c>
      <c r="J7665">
        <f>_xlfn.BINOM.INV(BinomTrials,_xlfn.GAMMA.INV(Table3[[#This Row],[RV gamma]],GammaShape1,GammaRate1)/BinomTrials,Table3[[#This Row],[RV binom]])</f>
        <v>0</v>
      </c>
      <c r="K7665" s="1">
        <f>Table3[[#This Row],[Risk 1 Simulated occurences]]*_xlfn.LOGNORM.INV(Table3[[#This Row],[RV lognorm]],(LN(ImpLow1)+LN(ImpUp1))/2,(LN(ImpUp1)-LN(ImpLow1))/3.29)</f>
        <v>0</v>
      </c>
      <c r="L7665">
        <f>_xlfn.BINOM.INV(BinomTrials,_xlfn.GAMMA.INV(Table3[[#This Row],[RV gamma]],GammaShape2,GammaRate2)/BinomTrials,Table3[[#This Row],[RV binom]])</f>
        <v>0</v>
      </c>
      <c r="M7665" s="1">
        <f>Table3[[#This Row],[Risk 2 simulated occurences]]*_xlfn.LOGNORM.INV(Table3[[#This Row],[RV lognorm]],(LN(ImpLow2)+LN(ImpUp2))/2,(LN(ImpUp2)-LN(ImpLow2))/3.29)</f>
        <v>0</v>
      </c>
    </row>
    <row r="7666" spans="7:13">
      <c r="G7666">
        <v>0.88938305382122429</v>
      </c>
      <c r="H7666">
        <v>0.78917487840595413</v>
      </c>
      <c r="I7666">
        <v>0.68896670299068408</v>
      </c>
      <c r="J7666">
        <f>_xlfn.BINOM.INV(BinomTrials,_xlfn.GAMMA.INV(Table3[[#This Row],[RV gamma]],GammaShape1,GammaRate1)/BinomTrials,Table3[[#This Row],[RV binom]])</f>
        <v>1</v>
      </c>
      <c r="K7666" s="1">
        <f>Table3[[#This Row],[Risk 1 Simulated occurences]]*_xlfn.LOGNORM.INV(Table3[[#This Row],[RV lognorm]],(LN(ImpLow1)+LN(ImpUp1))/2,(LN(ImpUp1)-LN(ImpLow1))/3.29)</f>
        <v>44650.342298845469</v>
      </c>
      <c r="L7666">
        <f>_xlfn.BINOM.INV(BinomTrials,_xlfn.GAMMA.INV(Table3[[#This Row],[RV gamma]],GammaShape2,GammaRate2)/BinomTrials,Table3[[#This Row],[RV binom]])</f>
        <v>0</v>
      </c>
      <c r="M7666" s="1">
        <f>Table3[[#This Row],[Risk 2 simulated occurences]]*_xlfn.LOGNORM.INV(Table3[[#This Row],[RV lognorm]],(LN(ImpLow2)+LN(ImpUp2))/2,(LN(ImpUp2)-LN(ImpLow2))/3.29)</f>
        <v>0</v>
      </c>
    </row>
    <row r="7667" spans="7:13">
      <c r="G7667">
        <v>0.86098557331645187</v>
      </c>
      <c r="H7667">
        <v>0.66218136887167645</v>
      </c>
      <c r="I7667">
        <v>0.46337716442690097</v>
      </c>
      <c r="J7667">
        <f>_xlfn.BINOM.INV(BinomTrials,_xlfn.GAMMA.INV(Table3[[#This Row],[RV gamma]],GammaShape1,GammaRate1)/BinomTrials,Table3[[#This Row],[RV binom]])</f>
        <v>1</v>
      </c>
      <c r="K7667" s="1">
        <f>Table3[[#This Row],[Risk 1 Simulated occurences]]*_xlfn.LOGNORM.INV(Table3[[#This Row],[RV lognorm]],(LN(ImpLow1)+LN(ImpUp1))/2,(LN(ImpUp1)-LN(ImpLow1))/3.29)</f>
        <v>29652.274252210198</v>
      </c>
      <c r="L7667">
        <f>_xlfn.BINOM.INV(BinomTrials,_xlfn.GAMMA.INV(Table3[[#This Row],[RV gamma]],GammaShape2,GammaRate2)/BinomTrials,Table3[[#This Row],[RV binom]])</f>
        <v>0</v>
      </c>
      <c r="M7667" s="1">
        <f>Table3[[#This Row],[Risk 2 simulated occurences]]*_xlfn.LOGNORM.INV(Table3[[#This Row],[RV lognorm]],(LN(ImpLow2)+LN(ImpUp2))/2,(LN(ImpUp2)-LN(ImpLow2))/3.29)</f>
        <v>0</v>
      </c>
    </row>
    <row r="7668" spans="7:13">
      <c r="G7668">
        <v>0.58453072960699481</v>
      </c>
      <c r="H7668">
        <v>0.28226662626595544</v>
      </c>
      <c r="I7668">
        <v>0.98000252292491619</v>
      </c>
      <c r="J7668">
        <f>_xlfn.BINOM.INV(BinomTrials,_xlfn.GAMMA.INV(Table3[[#This Row],[RV gamma]],GammaShape1,GammaRate1)/BinomTrials,Table3[[#This Row],[RV binom]])</f>
        <v>0</v>
      </c>
      <c r="K7668" s="1">
        <f>Table3[[#This Row],[Risk 1 Simulated occurences]]*_xlfn.LOGNORM.INV(Table3[[#This Row],[RV lognorm]],(LN(ImpLow1)+LN(ImpUp1))/2,(LN(ImpUp1)-LN(ImpLow1))/3.29)</f>
        <v>0</v>
      </c>
      <c r="L7668">
        <f>_xlfn.BINOM.INV(BinomTrials,_xlfn.GAMMA.INV(Table3[[#This Row],[RV gamma]],GammaShape2,GammaRate2)/BinomTrials,Table3[[#This Row],[RV binom]])</f>
        <v>0</v>
      </c>
      <c r="M7668" s="1">
        <f>Table3[[#This Row],[Risk 2 simulated occurences]]*_xlfn.LOGNORM.INV(Table3[[#This Row],[RV lognorm]],(LN(ImpLow2)+LN(ImpUp2))/2,(LN(ImpUp2)-LN(ImpLow2))/3.29)</f>
        <v>0</v>
      </c>
    </row>
    <row r="7669" spans="7:13">
      <c r="G7669">
        <v>0.20797250476105722</v>
      </c>
      <c r="H7669">
        <v>5.5187651913234805E-2</v>
      </c>
      <c r="I7669">
        <v>0.90240279906541243</v>
      </c>
      <c r="J7669">
        <f>_xlfn.BINOM.INV(BinomTrials,_xlfn.GAMMA.INV(Table3[[#This Row],[RV gamma]],GammaShape1,GammaRate1)/BinomTrials,Table3[[#This Row],[RV binom]])</f>
        <v>0</v>
      </c>
      <c r="K7669" s="1">
        <f>Table3[[#This Row],[Risk 1 Simulated occurences]]*_xlfn.LOGNORM.INV(Table3[[#This Row],[RV lognorm]],(LN(ImpLow1)+LN(ImpUp1))/2,(LN(ImpUp1)-LN(ImpLow1))/3.29)</f>
        <v>0</v>
      </c>
      <c r="L7669">
        <f>_xlfn.BINOM.INV(BinomTrials,_xlfn.GAMMA.INV(Table3[[#This Row],[RV gamma]],GammaShape2,GammaRate2)/BinomTrials,Table3[[#This Row],[RV binom]])</f>
        <v>0</v>
      </c>
      <c r="M7669" s="1">
        <f>Table3[[#This Row],[Risk 2 simulated occurences]]*_xlfn.LOGNORM.INV(Table3[[#This Row],[RV lognorm]],(LN(ImpLow2)+LN(ImpUp2))/2,(LN(ImpUp2)-LN(ImpLow2))/3.29)</f>
        <v>0</v>
      </c>
    </row>
    <row r="7670" spans="7:13">
      <c r="G7670">
        <v>0.39388751908852138</v>
      </c>
      <c r="H7670">
        <v>0.53886570573731596</v>
      </c>
      <c r="I7670">
        <v>0.68384389238611043</v>
      </c>
      <c r="J7670">
        <f>_xlfn.BINOM.INV(BinomTrials,_xlfn.GAMMA.INV(Table3[[#This Row],[RV gamma]],GammaShape1,GammaRate1)/BinomTrials,Table3[[#This Row],[RV binom]])</f>
        <v>0</v>
      </c>
      <c r="K7670" s="1">
        <f>Table3[[#This Row],[Risk 1 Simulated occurences]]*_xlfn.LOGNORM.INV(Table3[[#This Row],[RV lognorm]],(LN(ImpLow1)+LN(ImpUp1))/2,(LN(ImpUp1)-LN(ImpLow1))/3.29)</f>
        <v>0</v>
      </c>
      <c r="L7670">
        <f>_xlfn.BINOM.INV(BinomTrials,_xlfn.GAMMA.INV(Table3[[#This Row],[RV gamma]],GammaShape2,GammaRate2)/BinomTrials,Table3[[#This Row],[RV binom]])</f>
        <v>0</v>
      </c>
      <c r="M7670" s="1">
        <f>Table3[[#This Row],[Risk 2 simulated occurences]]*_xlfn.LOGNORM.INV(Table3[[#This Row],[RV lognorm]],(LN(ImpLow2)+LN(ImpUp2))/2,(LN(ImpUp2)-LN(ImpLow2))/3.29)</f>
        <v>0</v>
      </c>
    </row>
    <row r="7671" spans="7:13">
      <c r="G7671">
        <v>6.7533320778763534E-2</v>
      </c>
      <c r="H7671">
        <v>0.71591632706854325</v>
      </c>
      <c r="I7671">
        <v>0.36429933335832287</v>
      </c>
      <c r="J7671">
        <f>_xlfn.BINOM.INV(BinomTrials,_xlfn.GAMMA.INV(Table3[[#This Row],[RV gamma]],GammaShape1,GammaRate1)/BinomTrials,Table3[[#This Row],[RV binom]])</f>
        <v>1</v>
      </c>
      <c r="K7671" s="1">
        <f>Table3[[#This Row],[Risk 1 Simulated occurences]]*_xlfn.LOGNORM.INV(Table3[[#This Row],[RV lognorm]],(LN(ImpLow1)+LN(ImpUp1))/2,(LN(ImpUp1)-LN(ImpLow1))/3.29)</f>
        <v>24804.578311869525</v>
      </c>
      <c r="L7671">
        <f>_xlfn.BINOM.INV(BinomTrials,_xlfn.GAMMA.INV(Table3[[#This Row],[RV gamma]],GammaShape2,GammaRate2)/BinomTrials,Table3[[#This Row],[RV binom]])</f>
        <v>0</v>
      </c>
      <c r="M7671" s="1">
        <f>Table3[[#This Row],[Risk 2 simulated occurences]]*_xlfn.LOGNORM.INV(Table3[[#This Row],[RV lognorm]],(LN(ImpLow2)+LN(ImpUp2))/2,(LN(ImpUp2)-LN(ImpLow2))/3.29)</f>
        <v>0</v>
      </c>
    </row>
    <row r="7672" spans="7:13">
      <c r="G7672">
        <v>3.2522328678761765E-2</v>
      </c>
      <c r="H7672">
        <v>0.4057090410057963</v>
      </c>
      <c r="I7672">
        <v>0.7788957533328309</v>
      </c>
      <c r="J7672">
        <f>_xlfn.BINOM.INV(BinomTrials,_xlfn.GAMMA.INV(Table3[[#This Row],[RV gamma]],GammaShape1,GammaRate1)/BinomTrials,Table3[[#This Row],[RV binom]])</f>
        <v>0</v>
      </c>
      <c r="K7672" s="1">
        <f>Table3[[#This Row],[Risk 1 Simulated occurences]]*_xlfn.LOGNORM.INV(Table3[[#This Row],[RV lognorm]],(LN(ImpLow1)+LN(ImpUp1))/2,(LN(ImpUp1)-LN(ImpLow1))/3.29)</f>
        <v>0</v>
      </c>
      <c r="L7672">
        <f>_xlfn.BINOM.INV(BinomTrials,_xlfn.GAMMA.INV(Table3[[#This Row],[RV gamma]],GammaShape2,GammaRate2)/BinomTrials,Table3[[#This Row],[RV binom]])</f>
        <v>0</v>
      </c>
      <c r="M7672" s="1">
        <f>Table3[[#This Row],[Risk 2 simulated occurences]]*_xlfn.LOGNORM.INV(Table3[[#This Row],[RV lognorm]],(LN(ImpLow2)+LN(ImpUp2))/2,(LN(ImpUp2)-LN(ImpLow2))/3.29)</f>
        <v>0</v>
      </c>
    </row>
    <row r="7673" spans="7:13">
      <c r="G7673">
        <v>0.60277810394893316</v>
      </c>
      <c r="H7673">
        <v>0.75185218441852009</v>
      </c>
      <c r="I7673">
        <v>0.90092626488810701</v>
      </c>
      <c r="J7673">
        <f>_xlfn.BINOM.INV(BinomTrials,_xlfn.GAMMA.INV(Table3[[#This Row],[RV gamma]],GammaShape1,GammaRate1)/BinomTrials,Table3[[#This Row],[RV binom]])</f>
        <v>1</v>
      </c>
      <c r="K7673" s="1">
        <f>Table3[[#This Row],[Risk 1 Simulated occurences]]*_xlfn.LOGNORM.INV(Table3[[#This Row],[RV lognorm]],(LN(ImpLow1)+LN(ImpUp1))/2,(LN(ImpUp1)-LN(ImpLow1))/3.29)</f>
        <v>77828.567612908024</v>
      </c>
      <c r="L7673">
        <f>_xlfn.BINOM.INV(BinomTrials,_xlfn.GAMMA.INV(Table3[[#This Row],[RV gamma]],GammaShape2,GammaRate2)/BinomTrials,Table3[[#This Row],[RV binom]])</f>
        <v>0</v>
      </c>
      <c r="M7673" s="1">
        <f>Table3[[#This Row],[Risk 2 simulated occurences]]*_xlfn.LOGNORM.INV(Table3[[#This Row],[RV lognorm]],(LN(ImpLow2)+LN(ImpUp2))/2,(LN(ImpUp2)-LN(ImpLow2))/3.29)</f>
        <v>0</v>
      </c>
    </row>
    <row r="7674" spans="7:13">
      <c r="G7674">
        <v>0.89159306971896113</v>
      </c>
      <c r="H7674">
        <v>0.37966352206639176</v>
      </c>
      <c r="I7674">
        <v>0.86773397441382238</v>
      </c>
      <c r="J7674">
        <f>_xlfn.BINOM.INV(BinomTrials,_xlfn.GAMMA.INV(Table3[[#This Row],[RV gamma]],GammaShape1,GammaRate1)/BinomTrials,Table3[[#This Row],[RV binom]])</f>
        <v>0</v>
      </c>
      <c r="K7674" s="1">
        <f>Table3[[#This Row],[Risk 1 Simulated occurences]]*_xlfn.LOGNORM.INV(Table3[[#This Row],[RV lognorm]],(LN(ImpLow1)+LN(ImpUp1))/2,(LN(ImpUp1)-LN(ImpLow1))/3.29)</f>
        <v>0</v>
      </c>
      <c r="L7674">
        <f>_xlfn.BINOM.INV(BinomTrials,_xlfn.GAMMA.INV(Table3[[#This Row],[RV gamma]],GammaShape2,GammaRate2)/BinomTrials,Table3[[#This Row],[RV binom]])</f>
        <v>0</v>
      </c>
      <c r="M7674" s="1">
        <f>Table3[[#This Row],[Risk 2 simulated occurences]]*_xlfn.LOGNORM.INV(Table3[[#This Row],[RV lognorm]],(LN(ImpLow2)+LN(ImpUp2))/2,(LN(ImpUp2)-LN(ImpLow2))/3.29)</f>
        <v>0</v>
      </c>
    </row>
    <row r="7675" spans="7:13">
      <c r="G7675">
        <v>4.7227665803966888E-3</v>
      </c>
      <c r="H7675">
        <v>4.8153698466789768E-3</v>
      </c>
      <c r="I7675">
        <v>4.9079731129612648E-3</v>
      </c>
      <c r="J7675">
        <f>_xlfn.BINOM.INV(BinomTrials,_xlfn.GAMMA.INV(Table3[[#This Row],[RV gamma]],GammaShape1,GammaRate1)/BinomTrials,Table3[[#This Row],[RV binom]])</f>
        <v>0</v>
      </c>
      <c r="K7675" s="1">
        <f>Table3[[#This Row],[Risk 1 Simulated occurences]]*_xlfn.LOGNORM.INV(Table3[[#This Row],[RV lognorm]],(LN(ImpLow1)+LN(ImpUp1))/2,(LN(ImpUp1)-LN(ImpLow1))/3.29)</f>
        <v>0</v>
      </c>
      <c r="L7675">
        <f>_xlfn.BINOM.INV(BinomTrials,_xlfn.GAMMA.INV(Table3[[#This Row],[RV gamma]],GammaShape2,GammaRate2)/BinomTrials,Table3[[#This Row],[RV binom]])</f>
        <v>0</v>
      </c>
      <c r="M7675" s="1">
        <f>Table3[[#This Row],[Risk 2 simulated occurences]]*_xlfn.LOGNORM.INV(Table3[[#This Row],[RV lognorm]],(LN(ImpLow2)+LN(ImpUp2))/2,(LN(ImpUp2)-LN(ImpLow2))/3.29)</f>
        <v>0</v>
      </c>
    </row>
    <row r="7676" spans="7:13">
      <c r="G7676">
        <v>0.37553791672714887</v>
      </c>
      <c r="H7676">
        <v>0.93192101313356357</v>
      </c>
      <c r="I7676">
        <v>0.48830410953997827</v>
      </c>
      <c r="J7676">
        <f>_xlfn.BINOM.INV(BinomTrials,_xlfn.GAMMA.INV(Table3[[#This Row],[RV gamma]],GammaShape1,GammaRate1)/BinomTrials,Table3[[#This Row],[RV binom]])</f>
        <v>2</v>
      </c>
      <c r="K7676" s="1">
        <f>Table3[[#This Row],[Risk 1 Simulated occurences]]*_xlfn.LOGNORM.INV(Table3[[#This Row],[RV lognorm]],(LN(ImpLow1)+LN(ImpUp1))/2,(LN(ImpUp1)-LN(ImpLow1))/3.29)</f>
        <v>61960.897608218678</v>
      </c>
      <c r="L7676">
        <f>_xlfn.BINOM.INV(BinomTrials,_xlfn.GAMMA.INV(Table3[[#This Row],[RV gamma]],GammaShape2,GammaRate2)/BinomTrials,Table3[[#This Row],[RV binom]])</f>
        <v>1</v>
      </c>
      <c r="M7676" s="1">
        <f>Table3[[#This Row],[Risk 2 simulated occurences]]*_xlfn.LOGNORM.INV(Table3[[#This Row],[RV lognorm]],(LN(ImpLow2)+LN(ImpUp2))/2,(LN(ImpUp2)-LN(ImpLow2))/3.29)</f>
        <v>3098044.8804109353</v>
      </c>
    </row>
    <row r="7677" spans="7:13">
      <c r="G7677">
        <v>0.66576643319137696</v>
      </c>
      <c r="H7677">
        <v>0.79646773580297259</v>
      </c>
      <c r="I7677">
        <v>0.92716903841456821</v>
      </c>
      <c r="J7677">
        <f>_xlfn.BINOM.INV(BinomTrials,_xlfn.GAMMA.INV(Table3[[#This Row],[RV gamma]],GammaShape1,GammaRate1)/BinomTrials,Table3[[#This Row],[RV binom]])</f>
        <v>1</v>
      </c>
      <c r="K7677" s="1">
        <f>Table3[[#This Row],[Risk 1 Simulated occurences]]*_xlfn.LOGNORM.INV(Table3[[#This Row],[RV lognorm]],(LN(ImpLow1)+LN(ImpUp1))/2,(LN(ImpUp1)-LN(ImpLow1))/3.29)</f>
        <v>87550.231174031505</v>
      </c>
      <c r="L7677">
        <f>_xlfn.BINOM.INV(BinomTrials,_xlfn.GAMMA.INV(Table3[[#This Row],[RV gamma]],GammaShape2,GammaRate2)/BinomTrials,Table3[[#This Row],[RV binom]])</f>
        <v>0</v>
      </c>
      <c r="M7677" s="1">
        <f>Table3[[#This Row],[Risk 2 simulated occurences]]*_xlfn.LOGNORM.INV(Table3[[#This Row],[RV lognorm]],(LN(ImpLow2)+LN(ImpUp2))/2,(LN(ImpUp2)-LN(ImpLow2))/3.29)</f>
        <v>0</v>
      </c>
    </row>
    <row r="7678" spans="7:13">
      <c r="G7678">
        <v>0.53644264747223014</v>
      </c>
      <c r="H7678">
        <v>0.23323564055992088</v>
      </c>
      <c r="I7678">
        <v>0.93002863364761168</v>
      </c>
      <c r="J7678">
        <f>_xlfn.BINOM.INV(BinomTrials,_xlfn.GAMMA.INV(Table3[[#This Row],[RV gamma]],GammaShape1,GammaRate1)/BinomTrials,Table3[[#This Row],[RV binom]])</f>
        <v>0</v>
      </c>
      <c r="K7678" s="1">
        <f>Table3[[#This Row],[Risk 1 Simulated occurences]]*_xlfn.LOGNORM.INV(Table3[[#This Row],[RV lognorm]],(LN(ImpLow1)+LN(ImpUp1))/2,(LN(ImpUp1)-LN(ImpLow1))/3.29)</f>
        <v>0</v>
      </c>
      <c r="L7678">
        <f>_xlfn.BINOM.INV(BinomTrials,_xlfn.GAMMA.INV(Table3[[#This Row],[RV gamma]],GammaShape2,GammaRate2)/BinomTrials,Table3[[#This Row],[RV binom]])</f>
        <v>0</v>
      </c>
      <c r="M7678" s="1">
        <f>Table3[[#This Row],[Risk 2 simulated occurences]]*_xlfn.LOGNORM.INV(Table3[[#This Row],[RV lognorm]],(LN(ImpLow2)+LN(ImpUp2))/2,(LN(ImpUp2)-LN(ImpLow2))/3.29)</f>
        <v>0</v>
      </c>
    </row>
    <row r="7679" spans="7:13">
      <c r="G7679">
        <v>0.99157606577108426</v>
      </c>
      <c r="H7679">
        <v>0.99141089059012522</v>
      </c>
      <c r="I7679">
        <v>0.99124571540916606</v>
      </c>
      <c r="J7679">
        <f>_xlfn.BINOM.INV(BinomTrials,_xlfn.GAMMA.INV(Table3[[#This Row],[RV gamma]],GammaShape1,GammaRate1)/BinomTrials,Table3[[#This Row],[RV binom]])</f>
        <v>3</v>
      </c>
      <c r="K7679" s="1">
        <f>Table3[[#This Row],[Risk 1 Simulated occurences]]*_xlfn.LOGNORM.INV(Table3[[#This Row],[RV lognorm]],(LN(ImpLow1)+LN(ImpUp1))/2,(LN(ImpUp1)-LN(ImpLow1))/3.29)</f>
        <v>500338.78893953247</v>
      </c>
      <c r="L7679">
        <f>_xlfn.BINOM.INV(BinomTrials,_xlfn.GAMMA.INV(Table3[[#This Row],[RV gamma]],GammaShape2,GammaRate2)/BinomTrials,Table3[[#This Row],[RV binom]])</f>
        <v>2</v>
      </c>
      <c r="M7679" s="1">
        <f>Table3[[#This Row],[Risk 2 simulated occurences]]*_xlfn.LOGNORM.INV(Table3[[#This Row],[RV lognorm]],(LN(ImpLow2)+LN(ImpUp2))/2,(LN(ImpUp2)-LN(ImpLow2))/3.29)</f>
        <v>33355919.262635574</v>
      </c>
    </row>
    <row r="7680" spans="7:13">
      <c r="G7680">
        <v>0.41893741461398892</v>
      </c>
      <c r="H7680">
        <v>0.64283814823387109</v>
      </c>
      <c r="I7680">
        <v>0.86673888185375314</v>
      </c>
      <c r="J7680">
        <f>_xlfn.BINOM.INV(BinomTrials,_xlfn.GAMMA.INV(Table3[[#This Row],[RV gamma]],GammaShape1,GammaRate1)/BinomTrials,Table3[[#This Row],[RV binom]])</f>
        <v>1</v>
      </c>
      <c r="K7680" s="1">
        <f>Table3[[#This Row],[Risk 1 Simulated occurences]]*_xlfn.LOGNORM.INV(Table3[[#This Row],[RV lognorm]],(LN(ImpLow1)+LN(ImpUp1))/2,(LN(ImpUp1)-LN(ImpLow1))/3.29)</f>
        <v>68821.246440320232</v>
      </c>
      <c r="L7680">
        <f>_xlfn.BINOM.INV(BinomTrials,_xlfn.GAMMA.INV(Table3[[#This Row],[RV gamma]],GammaShape2,GammaRate2)/BinomTrials,Table3[[#This Row],[RV binom]])</f>
        <v>0</v>
      </c>
      <c r="M7680" s="1">
        <f>Table3[[#This Row],[Risk 2 simulated occurences]]*_xlfn.LOGNORM.INV(Table3[[#This Row],[RV lognorm]],(LN(ImpLow2)+LN(ImpUp2))/2,(LN(ImpUp2)-LN(ImpLow2))/3.29)</f>
        <v>0</v>
      </c>
    </row>
    <row r="7681" spans="7:13">
      <c r="G7681">
        <v>8.1127417311597338E-2</v>
      </c>
      <c r="H7681">
        <v>0.18075736667064826</v>
      </c>
      <c r="I7681">
        <v>0.28038731602969919</v>
      </c>
      <c r="J7681">
        <f>_xlfn.BINOM.INV(BinomTrials,_xlfn.GAMMA.INV(Table3[[#This Row],[RV gamma]],GammaShape1,GammaRate1)/BinomTrials,Table3[[#This Row],[RV binom]])</f>
        <v>0</v>
      </c>
      <c r="K7681" s="1">
        <f>Table3[[#This Row],[Risk 1 Simulated occurences]]*_xlfn.LOGNORM.INV(Table3[[#This Row],[RV lognorm]],(LN(ImpLow1)+LN(ImpUp1))/2,(LN(ImpUp1)-LN(ImpLow1))/3.29)</f>
        <v>0</v>
      </c>
      <c r="L7681">
        <f>_xlfn.BINOM.INV(BinomTrials,_xlfn.GAMMA.INV(Table3[[#This Row],[RV gamma]],GammaShape2,GammaRate2)/BinomTrials,Table3[[#This Row],[RV binom]])</f>
        <v>0</v>
      </c>
      <c r="M7681" s="1">
        <f>Table3[[#This Row],[Risk 2 simulated occurences]]*_xlfn.LOGNORM.INV(Table3[[#This Row],[RV lognorm]],(LN(ImpLow2)+LN(ImpUp2))/2,(LN(ImpUp2)-LN(ImpLow2))/3.29)</f>
        <v>0</v>
      </c>
    </row>
    <row r="7682" spans="7:13">
      <c r="G7682">
        <v>0.50850275601656303</v>
      </c>
      <c r="H7682">
        <v>0.98906163358551524</v>
      </c>
      <c r="I7682">
        <v>0.46962051115446746</v>
      </c>
      <c r="J7682">
        <f>_xlfn.BINOM.INV(BinomTrials,_xlfn.GAMMA.INV(Table3[[#This Row],[RV gamma]],GammaShape1,GammaRate1)/BinomTrials,Table3[[#This Row],[RV binom]])</f>
        <v>3</v>
      </c>
      <c r="K7682" s="1">
        <f>Table3[[#This Row],[Risk 1 Simulated occurences]]*_xlfn.LOGNORM.INV(Table3[[#This Row],[RV lognorm]],(LN(ImpLow1)+LN(ImpUp1))/2,(LN(ImpUp1)-LN(ImpLow1))/3.29)</f>
        <v>89940.006909517266</v>
      </c>
      <c r="L7682">
        <f>_xlfn.BINOM.INV(BinomTrials,_xlfn.GAMMA.INV(Table3[[#This Row],[RV gamma]],GammaShape2,GammaRate2)/BinomTrials,Table3[[#This Row],[RV binom]])</f>
        <v>2</v>
      </c>
      <c r="M7682" s="1">
        <f>Table3[[#This Row],[Risk 2 simulated occurences]]*_xlfn.LOGNORM.INV(Table3[[#This Row],[RV lognorm]],(LN(ImpLow2)+LN(ImpUp2))/2,(LN(ImpUp2)-LN(ImpLow2))/3.29)</f>
        <v>5996000.4606344867</v>
      </c>
    </row>
    <row r="7683" spans="7:13">
      <c r="G7683">
        <v>0.40582037037509511</v>
      </c>
      <c r="H7683">
        <v>0.15887567175499892</v>
      </c>
      <c r="I7683">
        <v>0.91193097313490279</v>
      </c>
      <c r="J7683">
        <f>_xlfn.BINOM.INV(BinomTrials,_xlfn.GAMMA.INV(Table3[[#This Row],[RV gamma]],GammaShape1,GammaRate1)/BinomTrials,Table3[[#This Row],[RV binom]])</f>
        <v>0</v>
      </c>
      <c r="K7683" s="1">
        <f>Table3[[#This Row],[Risk 1 Simulated occurences]]*_xlfn.LOGNORM.INV(Table3[[#This Row],[RV lognorm]],(LN(ImpLow1)+LN(ImpUp1))/2,(LN(ImpUp1)-LN(ImpLow1))/3.29)</f>
        <v>0</v>
      </c>
      <c r="L7683">
        <f>_xlfn.BINOM.INV(BinomTrials,_xlfn.GAMMA.INV(Table3[[#This Row],[RV gamma]],GammaShape2,GammaRate2)/BinomTrials,Table3[[#This Row],[RV binom]])</f>
        <v>0</v>
      </c>
      <c r="M7683" s="1">
        <f>Table3[[#This Row],[Risk 2 simulated occurences]]*_xlfn.LOGNORM.INV(Table3[[#This Row],[RV lognorm]],(LN(ImpLow2)+LN(ImpUp2))/2,(LN(ImpUp2)-LN(ImpLow2))/3.29)</f>
        <v>0</v>
      </c>
    </row>
    <row r="7684" spans="7:13">
      <c r="G7684">
        <v>0.62296489422347623</v>
      </c>
      <c r="H7684">
        <v>0.22341518626707382</v>
      </c>
      <c r="I7684">
        <v>0.82386547831067136</v>
      </c>
      <c r="J7684">
        <f>_xlfn.BINOM.INV(BinomTrials,_xlfn.GAMMA.INV(Table3[[#This Row],[RV gamma]],GammaShape1,GammaRate1)/BinomTrials,Table3[[#This Row],[RV binom]])</f>
        <v>0</v>
      </c>
      <c r="K7684" s="1">
        <f>Table3[[#This Row],[Risk 1 Simulated occurences]]*_xlfn.LOGNORM.INV(Table3[[#This Row],[RV lognorm]],(LN(ImpLow1)+LN(ImpUp1))/2,(LN(ImpUp1)-LN(ImpLow1))/3.29)</f>
        <v>0</v>
      </c>
      <c r="L7684">
        <f>_xlfn.BINOM.INV(BinomTrials,_xlfn.GAMMA.INV(Table3[[#This Row],[RV gamma]],GammaShape2,GammaRate2)/BinomTrials,Table3[[#This Row],[RV binom]])</f>
        <v>0</v>
      </c>
      <c r="M7684" s="1">
        <f>Table3[[#This Row],[Risk 2 simulated occurences]]*_xlfn.LOGNORM.INV(Table3[[#This Row],[RV lognorm]],(LN(ImpLow2)+LN(ImpUp2))/2,(LN(ImpUp2)-LN(ImpLow2))/3.29)</f>
        <v>0</v>
      </c>
    </row>
    <row r="7685" spans="7:13">
      <c r="G7685">
        <v>0.17097721396525262</v>
      </c>
      <c r="H7685">
        <v>0.93903559070966935</v>
      </c>
      <c r="I7685">
        <v>0.70709396745408604</v>
      </c>
      <c r="J7685">
        <f>_xlfn.BINOM.INV(BinomTrials,_xlfn.GAMMA.INV(Table3[[#This Row],[RV gamma]],GammaShape1,GammaRate1)/BinomTrials,Table3[[#This Row],[RV binom]])</f>
        <v>2</v>
      </c>
      <c r="K7685" s="1">
        <f>Table3[[#This Row],[Risk 1 Simulated occurences]]*_xlfn.LOGNORM.INV(Table3[[#This Row],[RV lognorm]],(LN(ImpLow1)+LN(ImpUp1))/2,(LN(ImpUp1)-LN(ImpLow1))/3.29)</f>
        <v>92609.94308475127</v>
      </c>
      <c r="L7685">
        <f>_xlfn.BINOM.INV(BinomTrials,_xlfn.GAMMA.INV(Table3[[#This Row],[RV gamma]],GammaShape2,GammaRate2)/BinomTrials,Table3[[#This Row],[RV binom]])</f>
        <v>1</v>
      </c>
      <c r="M7685" s="1">
        <f>Table3[[#This Row],[Risk 2 simulated occurences]]*_xlfn.LOGNORM.INV(Table3[[#This Row],[RV lognorm]],(LN(ImpLow2)+LN(ImpUp2))/2,(LN(ImpUp2)-LN(ImpLow2))/3.29)</f>
        <v>4630497.1542375656</v>
      </c>
    </row>
    <row r="7686" spans="7:13">
      <c r="G7686">
        <v>0.61403511400056776</v>
      </c>
      <c r="H7686">
        <v>0.37117305741234358</v>
      </c>
      <c r="I7686">
        <v>0.12831100082411942</v>
      </c>
      <c r="J7686">
        <f>_xlfn.BINOM.INV(BinomTrials,_xlfn.GAMMA.INV(Table3[[#This Row],[RV gamma]],GammaShape1,GammaRate1)/BinomTrials,Table3[[#This Row],[RV binom]])</f>
        <v>0</v>
      </c>
      <c r="K7686" s="1">
        <f>Table3[[#This Row],[Risk 1 Simulated occurences]]*_xlfn.LOGNORM.INV(Table3[[#This Row],[RV lognorm]],(LN(ImpLow1)+LN(ImpUp1))/2,(LN(ImpUp1)-LN(ImpLow1))/3.29)</f>
        <v>0</v>
      </c>
      <c r="L7686">
        <f>_xlfn.BINOM.INV(BinomTrials,_xlfn.GAMMA.INV(Table3[[#This Row],[RV gamma]],GammaShape2,GammaRate2)/BinomTrials,Table3[[#This Row],[RV binom]])</f>
        <v>0</v>
      </c>
      <c r="M7686" s="1">
        <f>Table3[[#This Row],[Risk 2 simulated occurences]]*_xlfn.LOGNORM.INV(Table3[[#This Row],[RV lognorm]],(LN(ImpLow2)+LN(ImpUp2))/2,(LN(ImpUp2)-LN(ImpLow2))/3.29)</f>
        <v>0</v>
      </c>
    </row>
    <row r="7687" spans="7:13">
      <c r="G7687">
        <v>8.8161007542238115E-2</v>
      </c>
      <c r="H7687">
        <v>0.3055759292587526</v>
      </c>
      <c r="I7687">
        <v>0.5229908509752671</v>
      </c>
      <c r="J7687">
        <f>_xlfn.BINOM.INV(BinomTrials,_xlfn.GAMMA.INV(Table3[[#This Row],[RV gamma]],GammaShape1,GammaRate1)/BinomTrials,Table3[[#This Row],[RV binom]])</f>
        <v>0</v>
      </c>
      <c r="K7687" s="1">
        <f>Table3[[#This Row],[Risk 1 Simulated occurences]]*_xlfn.LOGNORM.INV(Table3[[#This Row],[RV lognorm]],(LN(ImpLow1)+LN(ImpUp1))/2,(LN(ImpUp1)-LN(ImpLow1))/3.29)</f>
        <v>0</v>
      </c>
      <c r="L7687">
        <f>_xlfn.BINOM.INV(BinomTrials,_xlfn.GAMMA.INV(Table3[[#This Row],[RV gamma]],GammaShape2,GammaRate2)/BinomTrials,Table3[[#This Row],[RV binom]])</f>
        <v>0</v>
      </c>
      <c r="M7687" s="1">
        <f>Table3[[#This Row],[Risk 2 simulated occurences]]*_xlfn.LOGNORM.INV(Table3[[#This Row],[RV lognorm]],(LN(ImpLow2)+LN(ImpUp2))/2,(LN(ImpUp2)-LN(ImpLow2))/3.29)</f>
        <v>0</v>
      </c>
    </row>
    <row r="7688" spans="7:13">
      <c r="G7688">
        <v>0.72205376239589125</v>
      </c>
      <c r="H7688">
        <v>0.81464305185463426</v>
      </c>
      <c r="I7688">
        <v>0.90723234131337716</v>
      </c>
      <c r="J7688">
        <f>_xlfn.BINOM.INV(BinomTrials,_xlfn.GAMMA.INV(Table3[[#This Row],[RV gamma]],GammaShape1,GammaRate1)/BinomTrials,Table3[[#This Row],[RV binom]])</f>
        <v>1</v>
      </c>
      <c r="K7688" s="1">
        <f>Table3[[#This Row],[Risk 1 Simulated occurences]]*_xlfn.LOGNORM.INV(Table3[[#This Row],[RV lognorm]],(LN(ImpLow1)+LN(ImpUp1))/2,(LN(ImpUp1)-LN(ImpLow1))/3.29)</f>
        <v>79873.382560381157</v>
      </c>
      <c r="L7688">
        <f>_xlfn.BINOM.INV(BinomTrials,_xlfn.GAMMA.INV(Table3[[#This Row],[RV gamma]],GammaShape2,GammaRate2)/BinomTrials,Table3[[#This Row],[RV binom]])</f>
        <v>0</v>
      </c>
      <c r="M7688" s="1">
        <f>Table3[[#This Row],[Risk 2 simulated occurences]]*_xlfn.LOGNORM.INV(Table3[[#This Row],[RV lognorm]],(LN(ImpLow2)+LN(ImpUp2))/2,(LN(ImpUp2)-LN(ImpLow2))/3.29)</f>
        <v>0</v>
      </c>
    </row>
    <row r="7689" spans="7:13">
      <c r="G7689">
        <v>0.55758458774424369</v>
      </c>
      <c r="H7689">
        <v>0.70577252083726816</v>
      </c>
      <c r="I7689">
        <v>0.85396045393029252</v>
      </c>
      <c r="J7689">
        <f>_xlfn.BINOM.INV(BinomTrials,_xlfn.GAMMA.INV(Table3[[#This Row],[RV gamma]],GammaShape1,GammaRate1)/BinomTrials,Table3[[#This Row],[RV binom]])</f>
        <v>1</v>
      </c>
      <c r="K7689" s="1">
        <f>Table3[[#This Row],[Risk 1 Simulated occurences]]*_xlfn.LOGNORM.INV(Table3[[#This Row],[RV lognorm]],(LN(ImpLow1)+LN(ImpUp1))/2,(LN(ImpUp1)-LN(ImpLow1))/3.29)</f>
        <v>66105.033908447163</v>
      </c>
      <c r="L7689">
        <f>_xlfn.BINOM.INV(BinomTrials,_xlfn.GAMMA.INV(Table3[[#This Row],[RV gamma]],GammaShape2,GammaRate2)/BinomTrials,Table3[[#This Row],[RV binom]])</f>
        <v>0</v>
      </c>
      <c r="M7689" s="1">
        <f>Table3[[#This Row],[Risk 2 simulated occurences]]*_xlfn.LOGNORM.INV(Table3[[#This Row],[RV lognorm]],(LN(ImpLow2)+LN(ImpUp2))/2,(LN(ImpUp2)-LN(ImpLow2))/3.29)</f>
        <v>0</v>
      </c>
    </row>
    <row r="7690" spans="7:13">
      <c r="G7690">
        <v>0.32416621750414659</v>
      </c>
      <c r="H7690">
        <v>0.91875771196501221</v>
      </c>
      <c r="I7690">
        <v>0.51334920642587789</v>
      </c>
      <c r="J7690">
        <f>_xlfn.BINOM.INV(BinomTrials,_xlfn.GAMMA.INV(Table3[[#This Row],[RV gamma]],GammaShape1,GammaRate1)/BinomTrials,Table3[[#This Row],[RV binom]])</f>
        <v>1</v>
      </c>
      <c r="K7690" s="1">
        <f>Table3[[#This Row],[Risk 1 Simulated occurences]]*_xlfn.LOGNORM.INV(Table3[[#This Row],[RV lognorm]],(LN(ImpLow1)+LN(ImpUp1))/2,(LN(ImpUp1)-LN(ImpLow1))/3.29)</f>
        <v>32372.226239416403</v>
      </c>
      <c r="L7690">
        <f>_xlfn.BINOM.INV(BinomTrials,_xlfn.GAMMA.INV(Table3[[#This Row],[RV gamma]],GammaShape2,GammaRate2)/BinomTrials,Table3[[#This Row],[RV binom]])</f>
        <v>1</v>
      </c>
      <c r="M7690" s="1">
        <f>Table3[[#This Row],[Risk 2 simulated occurences]]*_xlfn.LOGNORM.INV(Table3[[#This Row],[RV lognorm]],(LN(ImpLow2)+LN(ImpUp2))/2,(LN(ImpUp2)-LN(ImpLow2))/3.29)</f>
        <v>3237222.6239416418</v>
      </c>
    </row>
    <row r="7691" spans="7:13">
      <c r="G7691">
        <v>0.26161759219207686</v>
      </c>
      <c r="H7691">
        <v>0.56086499596054895</v>
      </c>
      <c r="I7691">
        <v>0.86011239972902109</v>
      </c>
      <c r="J7691">
        <f>_xlfn.BINOM.INV(BinomTrials,_xlfn.GAMMA.INV(Table3[[#This Row],[RV gamma]],GammaShape1,GammaRate1)/BinomTrials,Table3[[#This Row],[RV binom]])</f>
        <v>0</v>
      </c>
      <c r="K7691" s="1">
        <f>Table3[[#This Row],[Risk 1 Simulated occurences]]*_xlfn.LOGNORM.INV(Table3[[#This Row],[RV lognorm]],(LN(ImpLow1)+LN(ImpUp1))/2,(LN(ImpUp1)-LN(ImpLow1))/3.29)</f>
        <v>0</v>
      </c>
      <c r="L7691">
        <f>_xlfn.BINOM.INV(BinomTrials,_xlfn.GAMMA.INV(Table3[[#This Row],[RV gamma]],GammaShape2,GammaRate2)/BinomTrials,Table3[[#This Row],[RV binom]])</f>
        <v>0</v>
      </c>
      <c r="M7691" s="1">
        <f>Table3[[#This Row],[Risk 2 simulated occurences]]*_xlfn.LOGNORM.INV(Table3[[#This Row],[RV lognorm]],(LN(ImpLow2)+LN(ImpUp2))/2,(LN(ImpUp2)-LN(ImpLow2))/3.29)</f>
        <v>0</v>
      </c>
    </row>
    <row r="7692" spans="7:13">
      <c r="G7692">
        <v>6.8719722362570335E-3</v>
      </c>
      <c r="H7692">
        <v>0.45798710894677186</v>
      </c>
      <c r="I7692">
        <v>0.9091022456572867</v>
      </c>
      <c r="J7692">
        <f>_xlfn.BINOM.INV(BinomTrials,_xlfn.GAMMA.INV(Table3[[#This Row],[RV gamma]],GammaShape1,GammaRate1)/BinomTrials,Table3[[#This Row],[RV binom]])</f>
        <v>0</v>
      </c>
      <c r="K7692" s="1">
        <f>Table3[[#This Row],[Risk 1 Simulated occurences]]*_xlfn.LOGNORM.INV(Table3[[#This Row],[RV lognorm]],(LN(ImpLow1)+LN(ImpUp1))/2,(LN(ImpUp1)-LN(ImpLow1))/3.29)</f>
        <v>0</v>
      </c>
      <c r="L7692">
        <f>_xlfn.BINOM.INV(BinomTrials,_xlfn.GAMMA.INV(Table3[[#This Row],[RV gamma]],GammaShape2,GammaRate2)/BinomTrials,Table3[[#This Row],[RV binom]])</f>
        <v>0</v>
      </c>
      <c r="M7692" s="1">
        <f>Table3[[#This Row],[Risk 2 simulated occurences]]*_xlfn.LOGNORM.INV(Table3[[#This Row],[RV lognorm]],(LN(ImpLow2)+LN(ImpUp2))/2,(LN(ImpUp2)-LN(ImpLow2))/3.29)</f>
        <v>0</v>
      </c>
    </row>
    <row r="7693" spans="7:13">
      <c r="G7693">
        <v>0.49723737477196256</v>
      </c>
      <c r="H7693">
        <v>0.38934006839494223</v>
      </c>
      <c r="I7693">
        <v>0.2814427620179219</v>
      </c>
      <c r="J7693">
        <f>_xlfn.BINOM.INV(BinomTrials,_xlfn.GAMMA.INV(Table3[[#This Row],[RV gamma]],GammaShape1,GammaRate1)/BinomTrials,Table3[[#This Row],[RV binom]])</f>
        <v>0</v>
      </c>
      <c r="K7693" s="1">
        <f>Table3[[#This Row],[Risk 1 Simulated occurences]]*_xlfn.LOGNORM.INV(Table3[[#This Row],[RV lognorm]],(LN(ImpLow1)+LN(ImpUp1))/2,(LN(ImpUp1)-LN(ImpLow1))/3.29)</f>
        <v>0</v>
      </c>
      <c r="L7693">
        <f>_xlfn.BINOM.INV(BinomTrials,_xlfn.GAMMA.INV(Table3[[#This Row],[RV gamma]],GammaShape2,GammaRate2)/BinomTrials,Table3[[#This Row],[RV binom]])</f>
        <v>0</v>
      </c>
      <c r="M7693" s="1">
        <f>Table3[[#This Row],[Risk 2 simulated occurences]]*_xlfn.LOGNORM.INV(Table3[[#This Row],[RV lognorm]],(LN(ImpLow2)+LN(ImpUp2))/2,(LN(ImpUp2)-LN(ImpLow2))/3.29)</f>
        <v>0</v>
      </c>
    </row>
    <row r="7694" spans="7:13">
      <c r="G7694">
        <v>6.8557792375123966E-2</v>
      </c>
      <c r="H7694">
        <v>0.63852951379424405</v>
      </c>
      <c r="I7694">
        <v>0.20850123521336411</v>
      </c>
      <c r="J7694">
        <f>_xlfn.BINOM.INV(BinomTrials,_xlfn.GAMMA.INV(Table3[[#This Row],[RV gamma]],GammaShape1,GammaRate1)/BinomTrials,Table3[[#This Row],[RV binom]])</f>
        <v>0</v>
      </c>
      <c r="K7694" s="1">
        <f>Table3[[#This Row],[Risk 1 Simulated occurences]]*_xlfn.LOGNORM.INV(Table3[[#This Row],[RV lognorm]],(LN(ImpLow1)+LN(ImpUp1))/2,(LN(ImpUp1)-LN(ImpLow1))/3.29)</f>
        <v>0</v>
      </c>
      <c r="L7694">
        <f>_xlfn.BINOM.INV(BinomTrials,_xlfn.GAMMA.INV(Table3[[#This Row],[RV gamma]],GammaShape2,GammaRate2)/BinomTrials,Table3[[#This Row],[RV binom]])</f>
        <v>0</v>
      </c>
      <c r="M7694" s="1">
        <f>Table3[[#This Row],[Risk 2 simulated occurences]]*_xlfn.LOGNORM.INV(Table3[[#This Row],[RV lognorm]],(LN(ImpLow2)+LN(ImpUp2))/2,(LN(ImpUp2)-LN(ImpLow2))/3.29)</f>
        <v>0</v>
      </c>
    </row>
    <row r="7695" spans="7:13">
      <c r="G7695">
        <v>0.25081644870844505</v>
      </c>
      <c r="H7695">
        <v>0.76553833985959108</v>
      </c>
      <c r="I7695">
        <v>0.28026023101073699</v>
      </c>
      <c r="J7695">
        <f>_xlfn.BINOM.INV(BinomTrials,_xlfn.GAMMA.INV(Table3[[#This Row],[RV gamma]],GammaShape1,GammaRate1)/BinomTrials,Table3[[#This Row],[RV binom]])</f>
        <v>1</v>
      </c>
      <c r="K7695" s="1">
        <f>Table3[[#This Row],[Risk 1 Simulated occurences]]*_xlfn.LOGNORM.INV(Table3[[#This Row],[RV lognorm]],(LN(ImpLow1)+LN(ImpUp1))/2,(LN(ImpUp1)-LN(ImpLow1))/3.29)</f>
        <v>21041.633278637531</v>
      </c>
      <c r="L7695">
        <f>_xlfn.BINOM.INV(BinomTrials,_xlfn.GAMMA.INV(Table3[[#This Row],[RV gamma]],GammaShape2,GammaRate2)/BinomTrials,Table3[[#This Row],[RV binom]])</f>
        <v>0</v>
      </c>
      <c r="M7695" s="1">
        <f>Table3[[#This Row],[Risk 2 simulated occurences]]*_xlfn.LOGNORM.INV(Table3[[#This Row],[RV lognorm]],(LN(ImpLow2)+LN(ImpUp2))/2,(LN(ImpUp2)-LN(ImpLow2))/3.29)</f>
        <v>0</v>
      </c>
    </row>
    <row r="7696" spans="7:13">
      <c r="G7696">
        <v>0.47205344283583267</v>
      </c>
      <c r="H7696">
        <v>0.40287802014633922</v>
      </c>
      <c r="I7696">
        <v>0.33370259745684572</v>
      </c>
      <c r="J7696">
        <f>_xlfn.BINOM.INV(BinomTrials,_xlfn.GAMMA.INV(Table3[[#This Row],[RV gamma]],GammaShape1,GammaRate1)/BinomTrials,Table3[[#This Row],[RV binom]])</f>
        <v>0</v>
      </c>
      <c r="K7696" s="1">
        <f>Table3[[#This Row],[Risk 1 Simulated occurences]]*_xlfn.LOGNORM.INV(Table3[[#This Row],[RV lognorm]],(LN(ImpLow1)+LN(ImpUp1))/2,(LN(ImpUp1)-LN(ImpLow1))/3.29)</f>
        <v>0</v>
      </c>
      <c r="L7696">
        <f>_xlfn.BINOM.INV(BinomTrials,_xlfn.GAMMA.INV(Table3[[#This Row],[RV gamma]],GammaShape2,GammaRate2)/BinomTrials,Table3[[#This Row],[RV binom]])</f>
        <v>0</v>
      </c>
      <c r="M7696" s="1">
        <f>Table3[[#This Row],[Risk 2 simulated occurences]]*_xlfn.LOGNORM.INV(Table3[[#This Row],[RV lognorm]],(LN(ImpLow2)+LN(ImpUp2))/2,(LN(ImpUp2)-LN(ImpLow2))/3.29)</f>
        <v>0</v>
      </c>
    </row>
    <row r="7697" spans="7:13">
      <c r="G7697">
        <v>0.80221374183996286</v>
      </c>
      <c r="H7697">
        <v>0.17088459952309942</v>
      </c>
      <c r="I7697">
        <v>0.53955545720623599</v>
      </c>
      <c r="J7697">
        <f>_xlfn.BINOM.INV(BinomTrials,_xlfn.GAMMA.INV(Table3[[#This Row],[RV gamma]],GammaShape1,GammaRate1)/BinomTrials,Table3[[#This Row],[RV binom]])</f>
        <v>0</v>
      </c>
      <c r="K7697" s="1">
        <f>Table3[[#This Row],[Risk 1 Simulated occurences]]*_xlfn.LOGNORM.INV(Table3[[#This Row],[RV lognorm]],(LN(ImpLow1)+LN(ImpUp1))/2,(LN(ImpUp1)-LN(ImpLow1))/3.29)</f>
        <v>0</v>
      </c>
      <c r="L7697">
        <f>_xlfn.BINOM.INV(BinomTrials,_xlfn.GAMMA.INV(Table3[[#This Row],[RV gamma]],GammaShape2,GammaRate2)/BinomTrials,Table3[[#This Row],[RV binom]])</f>
        <v>0</v>
      </c>
      <c r="M7697" s="1">
        <f>Table3[[#This Row],[Risk 2 simulated occurences]]*_xlfn.LOGNORM.INV(Table3[[#This Row],[RV lognorm]],(LN(ImpLow2)+LN(ImpUp2))/2,(LN(ImpUp2)-LN(ImpLow2))/3.29)</f>
        <v>0</v>
      </c>
    </row>
    <row r="7698" spans="7:13">
      <c r="G7698">
        <v>0.80635910425631285</v>
      </c>
      <c r="H7698">
        <v>5.7464184731926854E-2</v>
      </c>
      <c r="I7698">
        <v>0.30856926520754085</v>
      </c>
      <c r="J7698">
        <f>_xlfn.BINOM.INV(BinomTrials,_xlfn.GAMMA.INV(Table3[[#This Row],[RV gamma]],GammaShape1,GammaRate1)/BinomTrials,Table3[[#This Row],[RV binom]])</f>
        <v>0</v>
      </c>
      <c r="K7698" s="1">
        <f>Table3[[#This Row],[Risk 1 Simulated occurences]]*_xlfn.LOGNORM.INV(Table3[[#This Row],[RV lognorm]],(LN(ImpLow1)+LN(ImpUp1))/2,(LN(ImpUp1)-LN(ImpLow1))/3.29)</f>
        <v>0</v>
      </c>
      <c r="L7698">
        <f>_xlfn.BINOM.INV(BinomTrials,_xlfn.GAMMA.INV(Table3[[#This Row],[RV gamma]],GammaShape2,GammaRate2)/BinomTrials,Table3[[#This Row],[RV binom]])</f>
        <v>0</v>
      </c>
      <c r="M7698" s="1">
        <f>Table3[[#This Row],[Risk 2 simulated occurences]]*_xlfn.LOGNORM.INV(Table3[[#This Row],[RV lognorm]],(LN(ImpLow2)+LN(ImpUp2))/2,(LN(ImpUp2)-LN(ImpLow2))/3.29)</f>
        <v>0</v>
      </c>
    </row>
    <row r="7699" spans="7:13">
      <c r="G7699">
        <v>0.47746523585052475</v>
      </c>
      <c r="H7699">
        <v>0.80055278949465269</v>
      </c>
      <c r="I7699">
        <v>0.1236403431387806</v>
      </c>
      <c r="J7699">
        <f>_xlfn.BINOM.INV(BinomTrials,_xlfn.GAMMA.INV(Table3[[#This Row],[RV gamma]],GammaShape1,GammaRate1)/BinomTrials,Table3[[#This Row],[RV binom]])</f>
        <v>1</v>
      </c>
      <c r="K7699" s="1">
        <f>Table3[[#This Row],[Risk 1 Simulated occurences]]*_xlfn.LOGNORM.INV(Table3[[#This Row],[RV lognorm]],(LN(ImpLow1)+LN(ImpUp1))/2,(LN(ImpUp1)-LN(ImpLow1))/3.29)</f>
        <v>14071.307751702196</v>
      </c>
      <c r="L7699">
        <f>_xlfn.BINOM.INV(BinomTrials,_xlfn.GAMMA.INV(Table3[[#This Row],[RV gamma]],GammaShape2,GammaRate2)/BinomTrials,Table3[[#This Row],[RV binom]])</f>
        <v>0</v>
      </c>
      <c r="M7699" s="1">
        <f>Table3[[#This Row],[Risk 2 simulated occurences]]*_xlfn.LOGNORM.INV(Table3[[#This Row],[RV lognorm]],(LN(ImpLow2)+LN(ImpUp2))/2,(LN(ImpUp2)-LN(ImpLow2))/3.29)</f>
        <v>0</v>
      </c>
    </row>
    <row r="7700" spans="7:13">
      <c r="G7700">
        <v>0.75821893976918375</v>
      </c>
      <c r="H7700">
        <v>0.890733036627403</v>
      </c>
      <c r="I7700">
        <v>2.3247133485622299E-2</v>
      </c>
      <c r="J7700">
        <f>_xlfn.BINOM.INV(BinomTrials,_xlfn.GAMMA.INV(Table3[[#This Row],[RV gamma]],GammaShape1,GammaRate1)/BinomTrials,Table3[[#This Row],[RV binom]])</f>
        <v>2</v>
      </c>
      <c r="K7700" s="1">
        <f>Table3[[#This Row],[Risk 1 Simulated occurences]]*_xlfn.LOGNORM.INV(Table3[[#This Row],[RV lognorm]],(LN(ImpLow1)+LN(ImpUp1))/2,(LN(ImpUp1)-LN(ImpLow1))/3.29)</f>
        <v>15700.005671711011</v>
      </c>
      <c r="L7700">
        <f>_xlfn.BINOM.INV(BinomTrials,_xlfn.GAMMA.INV(Table3[[#This Row],[RV gamma]],GammaShape2,GammaRate2)/BinomTrials,Table3[[#This Row],[RV binom]])</f>
        <v>1</v>
      </c>
      <c r="M7700" s="1">
        <f>Table3[[#This Row],[Risk 2 simulated occurences]]*_xlfn.LOGNORM.INV(Table3[[#This Row],[RV lognorm]],(LN(ImpLow2)+LN(ImpUp2))/2,(LN(ImpUp2)-LN(ImpLow2))/3.29)</f>
        <v>785000.28358554945</v>
      </c>
    </row>
    <row r="7701" spans="7:13">
      <c r="G7701">
        <v>0.38572070067083497</v>
      </c>
      <c r="H7701">
        <v>0.55014659676241995</v>
      </c>
      <c r="I7701">
        <v>0.71457249285400493</v>
      </c>
      <c r="J7701">
        <f>_xlfn.BINOM.INV(BinomTrials,_xlfn.GAMMA.INV(Table3[[#This Row],[RV gamma]],GammaShape1,GammaRate1)/BinomTrials,Table3[[#This Row],[RV binom]])</f>
        <v>0</v>
      </c>
      <c r="K7701" s="1">
        <f>Table3[[#This Row],[Risk 1 Simulated occurences]]*_xlfn.LOGNORM.INV(Table3[[#This Row],[RV lognorm]],(LN(ImpLow1)+LN(ImpUp1))/2,(LN(ImpUp1)-LN(ImpLow1))/3.29)</f>
        <v>0</v>
      </c>
      <c r="L7701">
        <f>_xlfn.BINOM.INV(BinomTrials,_xlfn.GAMMA.INV(Table3[[#This Row],[RV gamma]],GammaShape2,GammaRate2)/BinomTrials,Table3[[#This Row],[RV binom]])</f>
        <v>0</v>
      </c>
      <c r="M7701" s="1">
        <f>Table3[[#This Row],[Risk 2 simulated occurences]]*_xlfn.LOGNORM.INV(Table3[[#This Row],[RV lognorm]],(LN(ImpLow2)+LN(ImpUp2))/2,(LN(ImpUp2)-LN(ImpLow2))/3.29)</f>
        <v>0</v>
      </c>
    </row>
    <row r="7702" spans="7:13">
      <c r="G7702">
        <v>0.80781617472312239</v>
      </c>
      <c r="H7702">
        <v>0.3138517859922032</v>
      </c>
      <c r="I7702">
        <v>0.81988739726128401</v>
      </c>
      <c r="J7702">
        <f>_xlfn.BINOM.INV(BinomTrials,_xlfn.GAMMA.INV(Table3[[#This Row],[RV gamma]],GammaShape1,GammaRate1)/BinomTrials,Table3[[#This Row],[RV binom]])</f>
        <v>0</v>
      </c>
      <c r="K7702" s="1">
        <f>Table3[[#This Row],[Risk 1 Simulated occurences]]*_xlfn.LOGNORM.INV(Table3[[#This Row],[RV lognorm]],(LN(ImpLow1)+LN(ImpUp1))/2,(LN(ImpUp1)-LN(ImpLow1))/3.29)</f>
        <v>0</v>
      </c>
      <c r="L7702">
        <f>_xlfn.BINOM.INV(BinomTrials,_xlfn.GAMMA.INV(Table3[[#This Row],[RV gamma]],GammaShape2,GammaRate2)/BinomTrials,Table3[[#This Row],[RV binom]])</f>
        <v>0</v>
      </c>
      <c r="M7702" s="1">
        <f>Table3[[#This Row],[Risk 2 simulated occurences]]*_xlfn.LOGNORM.INV(Table3[[#This Row],[RV lognorm]],(LN(ImpLow2)+LN(ImpUp2))/2,(LN(ImpUp2)-LN(ImpLow2))/3.29)</f>
        <v>0</v>
      </c>
    </row>
    <row r="7703" spans="7:13">
      <c r="G7703">
        <v>0.96644857151734109</v>
      </c>
      <c r="H7703">
        <v>0.90696717095885759</v>
      </c>
      <c r="I7703">
        <v>0.84748577040037409</v>
      </c>
      <c r="J7703">
        <f>_xlfn.BINOM.INV(BinomTrials,_xlfn.GAMMA.INV(Table3[[#This Row],[RV gamma]],GammaShape1,GammaRate1)/BinomTrials,Table3[[#This Row],[RV binom]])</f>
        <v>2</v>
      </c>
      <c r="K7703" s="1">
        <f>Table3[[#This Row],[Risk 1 Simulated occurences]]*_xlfn.LOGNORM.INV(Table3[[#This Row],[RV lognorm]],(LN(ImpLow1)+LN(ImpUp1))/2,(LN(ImpUp1)-LN(ImpLow1))/3.29)</f>
        <v>129656.96457927449</v>
      </c>
      <c r="L7703">
        <f>_xlfn.BINOM.INV(BinomTrials,_xlfn.GAMMA.INV(Table3[[#This Row],[RV gamma]],GammaShape2,GammaRate2)/BinomTrials,Table3[[#This Row],[RV binom]])</f>
        <v>1</v>
      </c>
      <c r="M7703" s="1">
        <f>Table3[[#This Row],[Risk 2 simulated occurences]]*_xlfn.LOGNORM.INV(Table3[[#This Row],[RV lognorm]],(LN(ImpLow2)+LN(ImpUp2))/2,(LN(ImpUp2)-LN(ImpLow2))/3.29)</f>
        <v>6482848.2289637271</v>
      </c>
    </row>
    <row r="7704" spans="7:13">
      <c r="G7704">
        <v>0.10114149195195245</v>
      </c>
      <c r="H7704">
        <v>0.3972423055196378</v>
      </c>
      <c r="I7704">
        <v>0.69334311908732316</v>
      </c>
      <c r="J7704">
        <f>_xlfn.BINOM.INV(BinomTrials,_xlfn.GAMMA.INV(Table3[[#This Row],[RV gamma]],GammaShape1,GammaRate1)/BinomTrials,Table3[[#This Row],[RV binom]])</f>
        <v>0</v>
      </c>
      <c r="K7704" s="1">
        <f>Table3[[#This Row],[Risk 1 Simulated occurences]]*_xlfn.LOGNORM.INV(Table3[[#This Row],[RV lognorm]],(LN(ImpLow1)+LN(ImpUp1))/2,(LN(ImpUp1)-LN(ImpLow1))/3.29)</f>
        <v>0</v>
      </c>
      <c r="L7704">
        <f>_xlfn.BINOM.INV(BinomTrials,_xlfn.GAMMA.INV(Table3[[#This Row],[RV gamma]],GammaShape2,GammaRate2)/BinomTrials,Table3[[#This Row],[RV binom]])</f>
        <v>0</v>
      </c>
      <c r="M7704" s="1">
        <f>Table3[[#This Row],[Risk 2 simulated occurences]]*_xlfn.LOGNORM.INV(Table3[[#This Row],[RV lognorm]],(LN(ImpLow2)+LN(ImpUp2))/2,(LN(ImpUp2)-LN(ImpLow2))/3.29)</f>
        <v>0</v>
      </c>
    </row>
    <row r="7705" spans="7:13">
      <c r="G7705">
        <v>0.88505523646485773</v>
      </c>
      <c r="H7705">
        <v>0.45142886855240394</v>
      </c>
      <c r="I7705">
        <v>1.7802500639950158E-2</v>
      </c>
      <c r="J7705">
        <f>_xlfn.BINOM.INV(BinomTrials,_xlfn.GAMMA.INV(Table3[[#This Row],[RV gamma]],GammaShape1,GammaRate1)/BinomTrials,Table3[[#This Row],[RV binom]])</f>
        <v>0</v>
      </c>
      <c r="K7705" s="1">
        <f>Table3[[#This Row],[Risk 1 Simulated occurences]]*_xlfn.LOGNORM.INV(Table3[[#This Row],[RV lognorm]],(LN(ImpLow1)+LN(ImpUp1))/2,(LN(ImpUp1)-LN(ImpLow1))/3.29)</f>
        <v>0</v>
      </c>
      <c r="L7705">
        <f>_xlfn.BINOM.INV(BinomTrials,_xlfn.GAMMA.INV(Table3[[#This Row],[RV gamma]],GammaShape2,GammaRate2)/BinomTrials,Table3[[#This Row],[RV binom]])</f>
        <v>0</v>
      </c>
      <c r="M7705" s="1">
        <f>Table3[[#This Row],[Risk 2 simulated occurences]]*_xlfn.LOGNORM.INV(Table3[[#This Row],[RV lognorm]],(LN(ImpLow2)+LN(ImpUp2))/2,(LN(ImpUp2)-LN(ImpLow2))/3.29)</f>
        <v>0</v>
      </c>
    </row>
    <row r="7706" spans="7:13">
      <c r="G7706">
        <v>0.1233592648633566</v>
      </c>
      <c r="H7706">
        <v>0.16499376025283419</v>
      </c>
      <c r="I7706">
        <v>0.20662825564231177</v>
      </c>
      <c r="J7706">
        <f>_xlfn.BINOM.INV(BinomTrials,_xlfn.GAMMA.INV(Table3[[#This Row],[RV gamma]],GammaShape1,GammaRate1)/BinomTrials,Table3[[#This Row],[RV binom]])</f>
        <v>0</v>
      </c>
      <c r="K7706" s="1">
        <f>Table3[[#This Row],[Risk 1 Simulated occurences]]*_xlfn.LOGNORM.INV(Table3[[#This Row],[RV lognorm]],(LN(ImpLow1)+LN(ImpUp1))/2,(LN(ImpUp1)-LN(ImpLow1))/3.29)</f>
        <v>0</v>
      </c>
      <c r="L7706">
        <f>_xlfn.BINOM.INV(BinomTrials,_xlfn.GAMMA.INV(Table3[[#This Row],[RV gamma]],GammaShape2,GammaRate2)/BinomTrials,Table3[[#This Row],[RV binom]])</f>
        <v>0</v>
      </c>
      <c r="M7706" s="1">
        <f>Table3[[#This Row],[Risk 2 simulated occurences]]*_xlfn.LOGNORM.INV(Table3[[#This Row],[RV lognorm]],(LN(ImpLow2)+LN(ImpUp2))/2,(LN(ImpUp2)-LN(ImpLow2))/3.29)</f>
        <v>0</v>
      </c>
    </row>
    <row r="7707" spans="7:13">
      <c r="G7707">
        <v>0.29916455843446987</v>
      </c>
      <c r="H7707">
        <v>5.0128569384165371E-2</v>
      </c>
      <c r="I7707">
        <v>0.80109258033386088</v>
      </c>
      <c r="J7707">
        <f>_xlfn.BINOM.INV(BinomTrials,_xlfn.GAMMA.INV(Table3[[#This Row],[RV gamma]],GammaShape1,GammaRate1)/BinomTrials,Table3[[#This Row],[RV binom]])</f>
        <v>0</v>
      </c>
      <c r="K7707" s="1">
        <f>Table3[[#This Row],[Risk 1 Simulated occurences]]*_xlfn.LOGNORM.INV(Table3[[#This Row],[RV lognorm]],(LN(ImpLow1)+LN(ImpUp1))/2,(LN(ImpUp1)-LN(ImpLow1))/3.29)</f>
        <v>0</v>
      </c>
      <c r="L7707">
        <f>_xlfn.BINOM.INV(BinomTrials,_xlfn.GAMMA.INV(Table3[[#This Row],[RV gamma]],GammaShape2,GammaRate2)/BinomTrials,Table3[[#This Row],[RV binom]])</f>
        <v>0</v>
      </c>
      <c r="M7707" s="1">
        <f>Table3[[#This Row],[Risk 2 simulated occurences]]*_xlfn.LOGNORM.INV(Table3[[#This Row],[RV lognorm]],(LN(ImpLow2)+LN(ImpUp2))/2,(LN(ImpUp2)-LN(ImpLow2))/3.29)</f>
        <v>0</v>
      </c>
    </row>
    <row r="7708" spans="7:13">
      <c r="G7708">
        <v>5.8733608135363838E-2</v>
      </c>
      <c r="H7708">
        <v>0.51086563966742982</v>
      </c>
      <c r="I7708">
        <v>0.96299767119949575</v>
      </c>
      <c r="J7708">
        <f>_xlfn.BINOM.INV(BinomTrials,_xlfn.GAMMA.INV(Table3[[#This Row],[RV gamma]],GammaShape1,GammaRate1)/BinomTrials,Table3[[#This Row],[RV binom]])</f>
        <v>0</v>
      </c>
      <c r="K7708" s="1">
        <f>Table3[[#This Row],[Risk 1 Simulated occurences]]*_xlfn.LOGNORM.INV(Table3[[#This Row],[RV lognorm]],(LN(ImpLow1)+LN(ImpUp1))/2,(LN(ImpUp1)-LN(ImpLow1))/3.29)</f>
        <v>0</v>
      </c>
      <c r="L7708">
        <f>_xlfn.BINOM.INV(BinomTrials,_xlfn.GAMMA.INV(Table3[[#This Row],[RV gamma]],GammaShape2,GammaRate2)/BinomTrials,Table3[[#This Row],[RV binom]])</f>
        <v>0</v>
      </c>
      <c r="M7708" s="1">
        <f>Table3[[#This Row],[Risk 2 simulated occurences]]*_xlfn.LOGNORM.INV(Table3[[#This Row],[RV lognorm]],(LN(ImpLow2)+LN(ImpUp2))/2,(LN(ImpUp2)-LN(ImpLow2))/3.29)</f>
        <v>0</v>
      </c>
    </row>
    <row r="7709" spans="7:13">
      <c r="G7709">
        <v>0.13575193105999003</v>
      </c>
      <c r="H7709">
        <v>0.11880589049253887</v>
      </c>
      <c r="I7709">
        <v>0.10185984992508769</v>
      </c>
      <c r="J7709">
        <f>_xlfn.BINOM.INV(BinomTrials,_xlfn.GAMMA.INV(Table3[[#This Row],[RV gamma]],GammaShape1,GammaRate1)/BinomTrials,Table3[[#This Row],[RV binom]])</f>
        <v>0</v>
      </c>
      <c r="K7709" s="1">
        <f>Table3[[#This Row],[Risk 1 Simulated occurences]]*_xlfn.LOGNORM.INV(Table3[[#This Row],[RV lognorm]],(LN(ImpLow1)+LN(ImpUp1))/2,(LN(ImpUp1)-LN(ImpLow1))/3.29)</f>
        <v>0</v>
      </c>
      <c r="L7709">
        <f>_xlfn.BINOM.INV(BinomTrials,_xlfn.GAMMA.INV(Table3[[#This Row],[RV gamma]],GammaShape2,GammaRate2)/BinomTrials,Table3[[#This Row],[RV binom]])</f>
        <v>0</v>
      </c>
      <c r="M7709" s="1">
        <f>Table3[[#This Row],[Risk 2 simulated occurences]]*_xlfn.LOGNORM.INV(Table3[[#This Row],[RV lognorm]],(LN(ImpLow2)+LN(ImpUp2))/2,(LN(ImpUp2)-LN(ImpLow2))/3.29)</f>
        <v>0</v>
      </c>
    </row>
    <row r="7710" spans="7:13">
      <c r="G7710">
        <v>0.58270532525270491</v>
      </c>
      <c r="H7710">
        <v>0.77060150810079719</v>
      </c>
      <c r="I7710">
        <v>0.95849769094888948</v>
      </c>
      <c r="J7710">
        <f>_xlfn.BINOM.INV(BinomTrials,_xlfn.GAMMA.INV(Table3[[#This Row],[RV gamma]],GammaShape1,GammaRate1)/BinomTrials,Table3[[#This Row],[RV binom]])</f>
        <v>1</v>
      </c>
      <c r="K7710" s="1">
        <f>Table3[[#This Row],[Risk 1 Simulated occurences]]*_xlfn.LOGNORM.INV(Table3[[#This Row],[RV lognorm]],(LN(ImpLow1)+LN(ImpUp1))/2,(LN(ImpUp1)-LN(ImpLow1))/3.29)</f>
        <v>106390.65796476231</v>
      </c>
      <c r="L7710">
        <f>_xlfn.BINOM.INV(BinomTrials,_xlfn.GAMMA.INV(Table3[[#This Row],[RV gamma]],GammaShape2,GammaRate2)/BinomTrials,Table3[[#This Row],[RV binom]])</f>
        <v>0</v>
      </c>
      <c r="M7710" s="1">
        <f>Table3[[#This Row],[Risk 2 simulated occurences]]*_xlfn.LOGNORM.INV(Table3[[#This Row],[RV lognorm]],(LN(ImpLow2)+LN(ImpUp2))/2,(LN(ImpUp2)-LN(ImpLow2))/3.29)</f>
        <v>0</v>
      </c>
    </row>
    <row r="7711" spans="7:13">
      <c r="G7711">
        <v>0.5284015222119175</v>
      </c>
      <c r="H7711">
        <v>0.49954665009842564</v>
      </c>
      <c r="I7711">
        <v>0.47069177798493383</v>
      </c>
      <c r="J7711">
        <f>_xlfn.BINOM.INV(BinomTrials,_xlfn.GAMMA.INV(Table3[[#This Row],[RV gamma]],GammaShape1,GammaRate1)/BinomTrials,Table3[[#This Row],[RV binom]])</f>
        <v>0</v>
      </c>
      <c r="K7711" s="1">
        <f>Table3[[#This Row],[Risk 1 Simulated occurences]]*_xlfn.LOGNORM.INV(Table3[[#This Row],[RV lognorm]],(LN(ImpLow1)+LN(ImpUp1))/2,(LN(ImpUp1)-LN(ImpLow1))/3.29)</f>
        <v>0</v>
      </c>
      <c r="L7711">
        <f>_xlfn.BINOM.INV(BinomTrials,_xlfn.GAMMA.INV(Table3[[#This Row],[RV gamma]],GammaShape2,GammaRate2)/BinomTrials,Table3[[#This Row],[RV binom]])</f>
        <v>0</v>
      </c>
      <c r="M7711" s="1">
        <f>Table3[[#This Row],[Risk 2 simulated occurences]]*_xlfn.LOGNORM.INV(Table3[[#This Row],[RV lognorm]],(LN(ImpLow2)+LN(ImpUp2))/2,(LN(ImpUp2)-LN(ImpLow2))/3.29)</f>
        <v>0</v>
      </c>
    </row>
    <row r="7712" spans="7:13">
      <c r="G7712">
        <v>0.84438381569664167</v>
      </c>
      <c r="H7712">
        <v>0.88054820423971314</v>
      </c>
      <c r="I7712">
        <v>0.9167125927827845</v>
      </c>
      <c r="J7712">
        <f>_xlfn.BINOM.INV(BinomTrials,_xlfn.GAMMA.INV(Table3[[#This Row],[RV gamma]],GammaShape1,GammaRate1)/BinomTrials,Table3[[#This Row],[RV binom]])</f>
        <v>2</v>
      </c>
      <c r="K7712" s="1">
        <f>Table3[[#This Row],[Risk 1 Simulated occurences]]*_xlfn.LOGNORM.INV(Table3[[#This Row],[RV lognorm]],(LN(ImpLow1)+LN(ImpUp1))/2,(LN(ImpUp1)-LN(ImpLow1))/3.29)</f>
        <v>166526.75611826513</v>
      </c>
      <c r="L7712">
        <f>_xlfn.BINOM.INV(BinomTrials,_xlfn.GAMMA.INV(Table3[[#This Row],[RV gamma]],GammaShape2,GammaRate2)/BinomTrials,Table3[[#This Row],[RV binom]])</f>
        <v>1</v>
      </c>
      <c r="M7712" s="1">
        <f>Table3[[#This Row],[Risk 2 simulated occurences]]*_xlfn.LOGNORM.INV(Table3[[#This Row],[RV lognorm]],(LN(ImpLow2)+LN(ImpUp2))/2,(LN(ImpUp2)-LN(ImpLow2))/3.29)</f>
        <v>8326337.8059132602</v>
      </c>
    </row>
    <row r="7713" spans="7:13">
      <c r="G7713">
        <v>0.55879041345733704</v>
      </c>
      <c r="H7713">
        <v>0.37366865685846129</v>
      </c>
      <c r="I7713">
        <v>0.18854690025958554</v>
      </c>
      <c r="J7713">
        <f>_xlfn.BINOM.INV(BinomTrials,_xlfn.GAMMA.INV(Table3[[#This Row],[RV gamma]],GammaShape1,GammaRate1)/BinomTrials,Table3[[#This Row],[RV binom]])</f>
        <v>0</v>
      </c>
      <c r="K7713" s="1">
        <f>Table3[[#This Row],[Risk 1 Simulated occurences]]*_xlfn.LOGNORM.INV(Table3[[#This Row],[RV lognorm]],(LN(ImpLow1)+LN(ImpUp1))/2,(LN(ImpUp1)-LN(ImpLow1))/3.29)</f>
        <v>0</v>
      </c>
      <c r="L7713">
        <f>_xlfn.BINOM.INV(BinomTrials,_xlfn.GAMMA.INV(Table3[[#This Row],[RV gamma]],GammaShape2,GammaRate2)/BinomTrials,Table3[[#This Row],[RV binom]])</f>
        <v>0</v>
      </c>
      <c r="M7713" s="1">
        <f>Table3[[#This Row],[Risk 2 simulated occurences]]*_xlfn.LOGNORM.INV(Table3[[#This Row],[RV lognorm]],(LN(ImpLow2)+LN(ImpUp2))/2,(LN(ImpUp2)-LN(ImpLow2))/3.29)</f>
        <v>0</v>
      </c>
    </row>
    <row r="7714" spans="7:13">
      <c r="G7714">
        <v>0.59047897746343114</v>
      </c>
      <c r="H7714">
        <v>0.24911582015879258</v>
      </c>
      <c r="I7714">
        <v>0.90775266285415401</v>
      </c>
      <c r="J7714">
        <f>_xlfn.BINOM.INV(BinomTrials,_xlfn.GAMMA.INV(Table3[[#This Row],[RV gamma]],GammaShape1,GammaRate1)/BinomTrials,Table3[[#This Row],[RV binom]])</f>
        <v>0</v>
      </c>
      <c r="K7714" s="1">
        <f>Table3[[#This Row],[Risk 1 Simulated occurences]]*_xlfn.LOGNORM.INV(Table3[[#This Row],[RV lognorm]],(LN(ImpLow1)+LN(ImpUp1))/2,(LN(ImpUp1)-LN(ImpLow1))/3.29)</f>
        <v>0</v>
      </c>
      <c r="L7714">
        <f>_xlfn.BINOM.INV(BinomTrials,_xlfn.GAMMA.INV(Table3[[#This Row],[RV gamma]],GammaShape2,GammaRate2)/BinomTrials,Table3[[#This Row],[RV binom]])</f>
        <v>0</v>
      </c>
      <c r="M7714" s="1">
        <f>Table3[[#This Row],[Risk 2 simulated occurences]]*_xlfn.LOGNORM.INV(Table3[[#This Row],[RV lognorm]],(LN(ImpLow2)+LN(ImpUp2))/2,(LN(ImpUp2)-LN(ImpLow2))/3.29)</f>
        <v>0</v>
      </c>
    </row>
    <row r="7715" spans="7:13">
      <c r="G7715">
        <v>0.18017422788784571</v>
      </c>
      <c r="H7715">
        <v>0.88958940882682302</v>
      </c>
      <c r="I7715">
        <v>0.5990045897658004</v>
      </c>
      <c r="J7715">
        <f>_xlfn.BINOM.INV(BinomTrials,_xlfn.GAMMA.INV(Table3[[#This Row],[RV gamma]],GammaShape1,GammaRate1)/BinomTrials,Table3[[#This Row],[RV binom]])</f>
        <v>1</v>
      </c>
      <c r="K7715" s="1">
        <f>Table3[[#This Row],[Risk 1 Simulated occurences]]*_xlfn.LOGNORM.INV(Table3[[#This Row],[RV lognorm]],(LN(ImpLow1)+LN(ImpUp1))/2,(LN(ImpUp1)-LN(ImpLow1))/3.29)</f>
        <v>37689.669006908858</v>
      </c>
      <c r="L7715">
        <f>_xlfn.BINOM.INV(BinomTrials,_xlfn.GAMMA.INV(Table3[[#This Row],[RV gamma]],GammaShape2,GammaRate2)/BinomTrials,Table3[[#This Row],[RV binom]])</f>
        <v>1</v>
      </c>
      <c r="M7715" s="1">
        <f>Table3[[#This Row],[Risk 2 simulated occurences]]*_xlfn.LOGNORM.INV(Table3[[#This Row],[RV lognorm]],(LN(ImpLow2)+LN(ImpUp2))/2,(LN(ImpUp2)-LN(ImpLow2))/3.29)</f>
        <v>3768966.9006908871</v>
      </c>
    </row>
    <row r="7716" spans="7:13">
      <c r="G7716">
        <v>0.18824811102275182</v>
      </c>
      <c r="H7716">
        <v>0.32919415241535482</v>
      </c>
      <c r="I7716">
        <v>0.4701401938079578</v>
      </c>
      <c r="J7716">
        <f>_xlfn.BINOM.INV(BinomTrials,_xlfn.GAMMA.INV(Table3[[#This Row],[RV gamma]],GammaShape1,GammaRate1)/BinomTrials,Table3[[#This Row],[RV binom]])</f>
        <v>0</v>
      </c>
      <c r="K7716" s="1">
        <f>Table3[[#This Row],[Risk 1 Simulated occurences]]*_xlfn.LOGNORM.INV(Table3[[#This Row],[RV lognorm]],(LN(ImpLow1)+LN(ImpUp1))/2,(LN(ImpUp1)-LN(ImpLow1))/3.29)</f>
        <v>0</v>
      </c>
      <c r="L7716">
        <f>_xlfn.BINOM.INV(BinomTrials,_xlfn.GAMMA.INV(Table3[[#This Row],[RV gamma]],GammaShape2,GammaRate2)/BinomTrials,Table3[[#This Row],[RV binom]])</f>
        <v>0</v>
      </c>
      <c r="M7716" s="1">
        <f>Table3[[#This Row],[Risk 2 simulated occurences]]*_xlfn.LOGNORM.INV(Table3[[#This Row],[RV lognorm]],(LN(ImpLow2)+LN(ImpUp2))/2,(LN(ImpUp2)-LN(ImpLow2))/3.29)</f>
        <v>0</v>
      </c>
    </row>
    <row r="7717" spans="7:13">
      <c r="G7717">
        <v>0.88600195939000792</v>
      </c>
      <c r="H7717">
        <v>0.76611964486824335</v>
      </c>
      <c r="I7717">
        <v>0.64623733034647879</v>
      </c>
      <c r="J7717">
        <f>_xlfn.BINOM.INV(BinomTrials,_xlfn.GAMMA.INV(Table3[[#This Row],[RV gamma]],GammaShape1,GammaRate1)/BinomTrials,Table3[[#This Row],[RV binom]])</f>
        <v>1</v>
      </c>
      <c r="K7717" s="1">
        <f>Table3[[#This Row],[Risk 1 Simulated occurences]]*_xlfn.LOGNORM.INV(Table3[[#This Row],[RV lognorm]],(LN(ImpLow1)+LN(ImpUp1))/2,(LN(ImpUp1)-LN(ImpLow1))/3.29)</f>
        <v>41118.474205725208</v>
      </c>
      <c r="L7717">
        <f>_xlfn.BINOM.INV(BinomTrials,_xlfn.GAMMA.INV(Table3[[#This Row],[RV gamma]],GammaShape2,GammaRate2)/BinomTrials,Table3[[#This Row],[RV binom]])</f>
        <v>0</v>
      </c>
      <c r="M7717" s="1">
        <f>Table3[[#This Row],[Risk 2 simulated occurences]]*_xlfn.LOGNORM.INV(Table3[[#This Row],[RV lognorm]],(LN(ImpLow2)+LN(ImpUp2))/2,(LN(ImpUp2)-LN(ImpLow2))/3.29)</f>
        <v>0</v>
      </c>
    </row>
    <row r="7718" spans="7:13">
      <c r="G7718">
        <v>3.4931467862302189E-2</v>
      </c>
      <c r="H7718">
        <v>0.17287130056548458</v>
      </c>
      <c r="I7718">
        <v>0.31081113326866699</v>
      </c>
      <c r="J7718">
        <f>_xlfn.BINOM.INV(BinomTrials,_xlfn.GAMMA.INV(Table3[[#This Row],[RV gamma]],GammaShape1,GammaRate1)/BinomTrials,Table3[[#This Row],[RV binom]])</f>
        <v>0</v>
      </c>
      <c r="K7718" s="1">
        <f>Table3[[#This Row],[Risk 1 Simulated occurences]]*_xlfn.LOGNORM.INV(Table3[[#This Row],[RV lognorm]],(LN(ImpLow1)+LN(ImpUp1))/2,(LN(ImpUp1)-LN(ImpLow1))/3.29)</f>
        <v>0</v>
      </c>
      <c r="L7718">
        <f>_xlfn.BINOM.INV(BinomTrials,_xlfn.GAMMA.INV(Table3[[#This Row],[RV gamma]],GammaShape2,GammaRate2)/BinomTrials,Table3[[#This Row],[RV binom]])</f>
        <v>0</v>
      </c>
      <c r="M7718" s="1">
        <f>Table3[[#This Row],[Risk 2 simulated occurences]]*_xlfn.LOGNORM.INV(Table3[[#This Row],[RV lognorm]],(LN(ImpLow2)+LN(ImpUp2))/2,(LN(ImpUp2)-LN(ImpLow2))/3.29)</f>
        <v>0</v>
      </c>
    </row>
    <row r="7719" spans="7:13">
      <c r="G7719">
        <v>9.3180361712901089E-2</v>
      </c>
      <c r="H7719">
        <v>0.44794860409942855</v>
      </c>
      <c r="I7719">
        <v>0.80271684648595598</v>
      </c>
      <c r="J7719">
        <f>_xlfn.BINOM.INV(BinomTrials,_xlfn.GAMMA.INV(Table3[[#This Row],[RV gamma]],GammaShape1,GammaRate1)/BinomTrials,Table3[[#This Row],[RV binom]])</f>
        <v>0</v>
      </c>
      <c r="K7719" s="1">
        <f>Table3[[#This Row],[Risk 1 Simulated occurences]]*_xlfn.LOGNORM.INV(Table3[[#This Row],[RV lognorm]],(LN(ImpLow1)+LN(ImpUp1))/2,(LN(ImpUp1)-LN(ImpLow1))/3.29)</f>
        <v>0</v>
      </c>
      <c r="L7719">
        <f>_xlfn.BINOM.INV(BinomTrials,_xlfn.GAMMA.INV(Table3[[#This Row],[RV gamma]],GammaShape2,GammaRate2)/BinomTrials,Table3[[#This Row],[RV binom]])</f>
        <v>0</v>
      </c>
      <c r="M7719" s="1">
        <f>Table3[[#This Row],[Risk 2 simulated occurences]]*_xlfn.LOGNORM.INV(Table3[[#This Row],[RV lognorm]],(LN(ImpLow2)+LN(ImpUp2))/2,(LN(ImpUp2)-LN(ImpLow2))/3.29)</f>
        <v>0</v>
      </c>
    </row>
    <row r="7720" spans="7:13">
      <c r="G7720">
        <v>8.2339308728621954E-2</v>
      </c>
      <c r="H7720">
        <v>0.67218909909584978</v>
      </c>
      <c r="I7720">
        <v>0.26203888946307774</v>
      </c>
      <c r="J7720">
        <f>_xlfn.BINOM.INV(BinomTrials,_xlfn.GAMMA.INV(Table3[[#This Row],[RV gamma]],GammaShape1,GammaRate1)/BinomTrials,Table3[[#This Row],[RV binom]])</f>
        <v>0</v>
      </c>
      <c r="K7720" s="1">
        <f>Table3[[#This Row],[Risk 1 Simulated occurences]]*_xlfn.LOGNORM.INV(Table3[[#This Row],[RV lognorm]],(LN(ImpLow1)+LN(ImpUp1))/2,(LN(ImpUp1)-LN(ImpLow1))/3.29)</f>
        <v>0</v>
      </c>
      <c r="L7720">
        <f>_xlfn.BINOM.INV(BinomTrials,_xlfn.GAMMA.INV(Table3[[#This Row],[RV gamma]],GammaShape2,GammaRate2)/BinomTrials,Table3[[#This Row],[RV binom]])</f>
        <v>0</v>
      </c>
      <c r="M7720" s="1">
        <f>Table3[[#This Row],[Risk 2 simulated occurences]]*_xlfn.LOGNORM.INV(Table3[[#This Row],[RV lognorm]],(LN(ImpLow2)+LN(ImpUp2))/2,(LN(ImpUp2)-LN(ImpLow2))/3.29)</f>
        <v>0</v>
      </c>
    </row>
    <row r="7721" spans="7:13">
      <c r="G7721">
        <v>0.87676180194912567</v>
      </c>
      <c r="H7721">
        <v>0.48218850394812807</v>
      </c>
      <c r="I7721">
        <v>8.7615205947130542E-2</v>
      </c>
      <c r="J7721">
        <f>_xlfn.BINOM.INV(BinomTrials,_xlfn.GAMMA.INV(Table3[[#This Row],[RV gamma]],GammaShape1,GammaRate1)/BinomTrials,Table3[[#This Row],[RV binom]])</f>
        <v>0</v>
      </c>
      <c r="K7721" s="1">
        <f>Table3[[#This Row],[Risk 1 Simulated occurences]]*_xlfn.LOGNORM.INV(Table3[[#This Row],[RV lognorm]],(LN(ImpLow1)+LN(ImpUp1))/2,(LN(ImpUp1)-LN(ImpLow1))/3.29)</f>
        <v>0</v>
      </c>
      <c r="L7721">
        <f>_xlfn.BINOM.INV(BinomTrials,_xlfn.GAMMA.INV(Table3[[#This Row],[RV gamma]],GammaShape2,GammaRate2)/BinomTrials,Table3[[#This Row],[RV binom]])</f>
        <v>0</v>
      </c>
      <c r="M7721" s="1">
        <f>Table3[[#This Row],[Risk 2 simulated occurences]]*_xlfn.LOGNORM.INV(Table3[[#This Row],[RV lognorm]],(LN(ImpLow2)+LN(ImpUp2))/2,(LN(ImpUp2)-LN(ImpLow2))/3.29)</f>
        <v>0</v>
      </c>
    </row>
    <row r="7722" spans="7:13">
      <c r="G7722">
        <v>0.73560535895433521</v>
      </c>
      <c r="H7722">
        <v>0.142185856188734</v>
      </c>
      <c r="I7722">
        <v>0.54876635342313274</v>
      </c>
      <c r="J7722">
        <f>_xlfn.BINOM.INV(BinomTrials,_xlfn.GAMMA.INV(Table3[[#This Row],[RV gamma]],GammaShape1,GammaRate1)/BinomTrials,Table3[[#This Row],[RV binom]])</f>
        <v>0</v>
      </c>
      <c r="K7722" s="1">
        <f>Table3[[#This Row],[Risk 1 Simulated occurences]]*_xlfn.LOGNORM.INV(Table3[[#This Row],[RV lognorm]],(LN(ImpLow1)+LN(ImpUp1))/2,(LN(ImpUp1)-LN(ImpLow1))/3.29)</f>
        <v>0</v>
      </c>
      <c r="L7722">
        <f>_xlfn.BINOM.INV(BinomTrials,_xlfn.GAMMA.INV(Table3[[#This Row],[RV gamma]],GammaShape2,GammaRate2)/BinomTrials,Table3[[#This Row],[RV binom]])</f>
        <v>0</v>
      </c>
      <c r="M7722" s="1">
        <f>Table3[[#This Row],[Risk 2 simulated occurences]]*_xlfn.LOGNORM.INV(Table3[[#This Row],[RV lognorm]],(LN(ImpLow2)+LN(ImpUp2))/2,(LN(ImpUp2)-LN(ImpLow2))/3.29)</f>
        <v>0</v>
      </c>
    </row>
    <row r="7723" spans="7:13">
      <c r="G7723">
        <v>0.31926794551278836</v>
      </c>
      <c r="H7723">
        <v>0.71768496405225479</v>
      </c>
      <c r="I7723">
        <v>0.11610198259172122</v>
      </c>
      <c r="J7723">
        <f>_xlfn.BINOM.INV(BinomTrials,_xlfn.GAMMA.INV(Table3[[#This Row],[RV gamma]],GammaShape1,GammaRate1)/BinomTrials,Table3[[#This Row],[RV binom]])</f>
        <v>1</v>
      </c>
      <c r="K7723" s="1">
        <f>Table3[[#This Row],[Risk 1 Simulated occurences]]*_xlfn.LOGNORM.INV(Table3[[#This Row],[RV lognorm]],(LN(ImpLow1)+LN(ImpUp1))/2,(LN(ImpUp1)-LN(ImpLow1))/3.29)</f>
        <v>13704.685376174015</v>
      </c>
      <c r="L7723">
        <f>_xlfn.BINOM.INV(BinomTrials,_xlfn.GAMMA.INV(Table3[[#This Row],[RV gamma]],GammaShape2,GammaRate2)/BinomTrials,Table3[[#This Row],[RV binom]])</f>
        <v>0</v>
      </c>
      <c r="M7723" s="1">
        <f>Table3[[#This Row],[Risk 2 simulated occurences]]*_xlfn.LOGNORM.INV(Table3[[#This Row],[RV lognorm]],(LN(ImpLow2)+LN(ImpUp2))/2,(LN(ImpUp2)-LN(ImpLow2))/3.29)</f>
        <v>0</v>
      </c>
    </row>
    <row r="7724" spans="7:13">
      <c r="G7724">
        <v>0.93636023343371233</v>
      </c>
      <c r="H7724">
        <v>0.13119082624613812</v>
      </c>
      <c r="I7724">
        <v>0.32602141905856385</v>
      </c>
      <c r="J7724">
        <f>_xlfn.BINOM.INV(BinomTrials,_xlfn.GAMMA.INV(Table3[[#This Row],[RV gamma]],GammaShape1,GammaRate1)/BinomTrials,Table3[[#This Row],[RV binom]])</f>
        <v>0</v>
      </c>
      <c r="K7724" s="1">
        <f>Table3[[#This Row],[Risk 1 Simulated occurences]]*_xlfn.LOGNORM.INV(Table3[[#This Row],[RV lognorm]],(LN(ImpLow1)+LN(ImpUp1))/2,(LN(ImpUp1)-LN(ImpLow1))/3.29)</f>
        <v>0</v>
      </c>
      <c r="L7724">
        <f>_xlfn.BINOM.INV(BinomTrials,_xlfn.GAMMA.INV(Table3[[#This Row],[RV gamma]],GammaShape2,GammaRate2)/BinomTrials,Table3[[#This Row],[RV binom]])</f>
        <v>0</v>
      </c>
      <c r="M7724" s="1">
        <f>Table3[[#This Row],[Risk 2 simulated occurences]]*_xlfn.LOGNORM.INV(Table3[[#This Row],[RV lognorm]],(LN(ImpLow2)+LN(ImpUp2))/2,(LN(ImpUp2)-LN(ImpLow2))/3.29)</f>
        <v>0</v>
      </c>
    </row>
    <row r="7725" spans="7:13">
      <c r="G7725">
        <v>0.40644332040401332</v>
      </c>
      <c r="H7725">
        <v>0.92421671884330769</v>
      </c>
      <c r="I7725">
        <v>0.44199011728260207</v>
      </c>
      <c r="J7725">
        <f>_xlfn.BINOM.INV(BinomTrials,_xlfn.GAMMA.INV(Table3[[#This Row],[RV gamma]],GammaShape1,GammaRate1)/BinomTrials,Table3[[#This Row],[RV binom]])</f>
        <v>2</v>
      </c>
      <c r="K7725" s="1">
        <f>Table3[[#This Row],[Risk 1 Simulated occurences]]*_xlfn.LOGNORM.INV(Table3[[#This Row],[RV lognorm]],(LN(ImpLow1)+LN(ImpUp1))/2,(LN(ImpUp1)-LN(ImpLow1))/3.29)</f>
        <v>57105.212671988127</v>
      </c>
      <c r="L7725">
        <f>_xlfn.BINOM.INV(BinomTrials,_xlfn.GAMMA.INV(Table3[[#This Row],[RV gamma]],GammaShape2,GammaRate2)/BinomTrials,Table3[[#This Row],[RV binom]])</f>
        <v>1</v>
      </c>
      <c r="M7725" s="1">
        <f>Table3[[#This Row],[Risk 2 simulated occurences]]*_xlfn.LOGNORM.INV(Table3[[#This Row],[RV lognorm]],(LN(ImpLow2)+LN(ImpUp2))/2,(LN(ImpUp2)-LN(ImpLow2))/3.29)</f>
        <v>2855260.6335994075</v>
      </c>
    </row>
    <row r="7726" spans="7:13">
      <c r="G7726">
        <v>9.2886030251572854E-2</v>
      </c>
      <c r="H7726">
        <v>0.31039359947219192</v>
      </c>
      <c r="I7726">
        <v>0.52790116869281101</v>
      </c>
      <c r="J7726">
        <f>_xlfn.BINOM.INV(BinomTrials,_xlfn.GAMMA.INV(Table3[[#This Row],[RV gamma]],GammaShape1,GammaRate1)/BinomTrials,Table3[[#This Row],[RV binom]])</f>
        <v>0</v>
      </c>
      <c r="K7726" s="1">
        <f>Table3[[#This Row],[Risk 1 Simulated occurences]]*_xlfn.LOGNORM.INV(Table3[[#This Row],[RV lognorm]],(LN(ImpLow1)+LN(ImpUp1))/2,(LN(ImpUp1)-LN(ImpLow1))/3.29)</f>
        <v>0</v>
      </c>
      <c r="L7726">
        <f>_xlfn.BINOM.INV(BinomTrials,_xlfn.GAMMA.INV(Table3[[#This Row],[RV gamma]],GammaShape2,GammaRate2)/BinomTrials,Table3[[#This Row],[RV binom]])</f>
        <v>0</v>
      </c>
      <c r="M7726" s="1">
        <f>Table3[[#This Row],[Risk 2 simulated occurences]]*_xlfn.LOGNORM.INV(Table3[[#This Row],[RV lognorm]],(LN(ImpLow2)+LN(ImpUp2))/2,(LN(ImpUp2)-LN(ImpLow2))/3.29)</f>
        <v>0</v>
      </c>
    </row>
    <row r="7727" spans="7:13">
      <c r="G7727">
        <v>0.13551043818495723</v>
      </c>
      <c r="H7727">
        <v>0.78522632912976031</v>
      </c>
      <c r="I7727">
        <v>0.4349422200745634</v>
      </c>
      <c r="J7727">
        <f>_xlfn.BINOM.INV(BinomTrials,_xlfn.GAMMA.INV(Table3[[#This Row],[RV gamma]],GammaShape1,GammaRate1)/BinomTrials,Table3[[#This Row],[RV binom]])</f>
        <v>1</v>
      </c>
      <c r="K7727" s="1">
        <f>Table3[[#This Row],[Risk 1 Simulated occurences]]*_xlfn.LOGNORM.INV(Table3[[#This Row],[RV lognorm]],(LN(ImpLow1)+LN(ImpUp1))/2,(LN(ImpUp1)-LN(ImpLow1))/3.29)</f>
        <v>28197.536213637133</v>
      </c>
      <c r="L7727">
        <f>_xlfn.BINOM.INV(BinomTrials,_xlfn.GAMMA.INV(Table3[[#This Row],[RV gamma]],GammaShape2,GammaRate2)/BinomTrials,Table3[[#This Row],[RV binom]])</f>
        <v>0</v>
      </c>
      <c r="M7727" s="1">
        <f>Table3[[#This Row],[Risk 2 simulated occurences]]*_xlfn.LOGNORM.INV(Table3[[#This Row],[RV lognorm]],(LN(ImpLow2)+LN(ImpUp2))/2,(LN(ImpUp2)-LN(ImpLow2))/3.29)</f>
        <v>0</v>
      </c>
    </row>
    <row r="7728" spans="7:13">
      <c r="G7728">
        <v>0.52393457457606429</v>
      </c>
      <c r="H7728">
        <v>0.29891368388147732</v>
      </c>
      <c r="I7728">
        <v>7.3892793186890335E-2</v>
      </c>
      <c r="J7728">
        <f>_xlfn.BINOM.INV(BinomTrials,_xlfn.GAMMA.INV(Table3[[#This Row],[RV gamma]],GammaShape1,GammaRate1)/BinomTrials,Table3[[#This Row],[RV binom]])</f>
        <v>0</v>
      </c>
      <c r="K7728" s="1">
        <f>Table3[[#This Row],[Risk 1 Simulated occurences]]*_xlfn.LOGNORM.INV(Table3[[#This Row],[RV lognorm]],(LN(ImpLow1)+LN(ImpUp1))/2,(LN(ImpUp1)-LN(ImpLow1))/3.29)</f>
        <v>0</v>
      </c>
      <c r="L7728">
        <f>_xlfn.BINOM.INV(BinomTrials,_xlfn.GAMMA.INV(Table3[[#This Row],[RV gamma]],GammaShape2,GammaRate2)/BinomTrials,Table3[[#This Row],[RV binom]])</f>
        <v>0</v>
      </c>
      <c r="M7728" s="1">
        <f>Table3[[#This Row],[Risk 2 simulated occurences]]*_xlfn.LOGNORM.INV(Table3[[#This Row],[RV lognorm]],(LN(ImpLow2)+LN(ImpUp2))/2,(LN(ImpUp2)-LN(ImpLow2))/3.29)</f>
        <v>0</v>
      </c>
    </row>
    <row r="7729" spans="7:13">
      <c r="G7729">
        <v>0.76839489991236243</v>
      </c>
      <c r="H7729">
        <v>0.84228499598907536</v>
      </c>
      <c r="I7729">
        <v>0.9161750920657884</v>
      </c>
      <c r="J7729">
        <f>_xlfn.BINOM.INV(BinomTrials,_xlfn.GAMMA.INV(Table3[[#This Row],[RV gamma]],GammaShape1,GammaRate1)/BinomTrials,Table3[[#This Row],[RV binom]])</f>
        <v>1</v>
      </c>
      <c r="K7729" s="1">
        <f>Table3[[#This Row],[Risk 1 Simulated occurences]]*_xlfn.LOGNORM.INV(Table3[[#This Row],[RV lognorm]],(LN(ImpLow1)+LN(ImpUp1))/2,(LN(ImpUp1)-LN(ImpLow1))/3.29)</f>
        <v>83059.733774452849</v>
      </c>
      <c r="L7729">
        <f>_xlfn.BINOM.INV(BinomTrials,_xlfn.GAMMA.INV(Table3[[#This Row],[RV gamma]],GammaShape2,GammaRate2)/BinomTrials,Table3[[#This Row],[RV binom]])</f>
        <v>1</v>
      </c>
      <c r="M7729" s="1">
        <f>Table3[[#This Row],[Risk 2 simulated occurences]]*_xlfn.LOGNORM.INV(Table3[[#This Row],[RV lognorm]],(LN(ImpLow2)+LN(ImpUp2))/2,(LN(ImpUp2)-LN(ImpLow2))/3.29)</f>
        <v>8305973.3774453038</v>
      </c>
    </row>
    <row r="7730" spans="7:13">
      <c r="G7730">
        <v>0.41308282707495747</v>
      </c>
      <c r="H7730">
        <v>0.2839275883901527</v>
      </c>
      <c r="I7730">
        <v>0.15477234970534795</v>
      </c>
      <c r="J7730">
        <f>_xlfn.BINOM.INV(BinomTrials,_xlfn.GAMMA.INV(Table3[[#This Row],[RV gamma]],GammaShape1,GammaRate1)/BinomTrials,Table3[[#This Row],[RV binom]])</f>
        <v>0</v>
      </c>
      <c r="K7730" s="1">
        <f>Table3[[#This Row],[Risk 1 Simulated occurences]]*_xlfn.LOGNORM.INV(Table3[[#This Row],[RV lognorm]],(LN(ImpLow1)+LN(ImpUp1))/2,(LN(ImpUp1)-LN(ImpLow1))/3.29)</f>
        <v>0</v>
      </c>
      <c r="L7730">
        <f>_xlfn.BINOM.INV(BinomTrials,_xlfn.GAMMA.INV(Table3[[#This Row],[RV gamma]],GammaShape2,GammaRate2)/BinomTrials,Table3[[#This Row],[RV binom]])</f>
        <v>0</v>
      </c>
      <c r="M7730" s="1">
        <f>Table3[[#This Row],[Risk 2 simulated occurences]]*_xlfn.LOGNORM.INV(Table3[[#This Row],[RV lognorm]],(LN(ImpLow2)+LN(ImpUp2))/2,(LN(ImpUp2)-LN(ImpLow2))/3.29)</f>
        <v>0</v>
      </c>
    </row>
    <row r="7731" spans="7:13">
      <c r="G7731">
        <v>0.6830746488101197</v>
      </c>
      <c r="H7731">
        <v>0.97097807329659258</v>
      </c>
      <c r="I7731">
        <v>0.25888149778306552</v>
      </c>
      <c r="J7731">
        <f>_xlfn.BINOM.INV(BinomTrials,_xlfn.GAMMA.INV(Table3[[#This Row],[RV gamma]],GammaShape1,GammaRate1)/BinomTrials,Table3[[#This Row],[RV binom]])</f>
        <v>2</v>
      </c>
      <c r="K7731" s="1">
        <f>Table3[[#This Row],[Risk 1 Simulated occurences]]*_xlfn.LOGNORM.INV(Table3[[#This Row],[RV lognorm]],(LN(ImpLow1)+LN(ImpUp1))/2,(LN(ImpUp1)-LN(ImpLow1))/3.29)</f>
        <v>40219.345951519135</v>
      </c>
      <c r="L7731">
        <f>_xlfn.BINOM.INV(BinomTrials,_xlfn.GAMMA.INV(Table3[[#This Row],[RV gamma]],GammaShape2,GammaRate2)/BinomTrials,Table3[[#This Row],[RV binom]])</f>
        <v>1</v>
      </c>
      <c r="M7731" s="1">
        <f>Table3[[#This Row],[Risk 2 simulated occurences]]*_xlfn.LOGNORM.INV(Table3[[#This Row],[RV lognorm]],(LN(ImpLow2)+LN(ImpUp2))/2,(LN(ImpUp2)-LN(ImpLow2))/3.29)</f>
        <v>2010967.2975759576</v>
      </c>
    </row>
    <row r="7732" spans="7:13">
      <c r="G7732">
        <v>0.4356225516812981</v>
      </c>
      <c r="H7732">
        <v>0.22847789583191178</v>
      </c>
      <c r="I7732">
        <v>2.1333239982525464E-2</v>
      </c>
      <c r="J7732">
        <f>_xlfn.BINOM.INV(BinomTrials,_xlfn.GAMMA.INV(Table3[[#This Row],[RV gamma]],GammaShape1,GammaRate1)/BinomTrials,Table3[[#This Row],[RV binom]])</f>
        <v>0</v>
      </c>
      <c r="K7732" s="1">
        <f>Table3[[#This Row],[Risk 1 Simulated occurences]]*_xlfn.LOGNORM.INV(Table3[[#This Row],[RV lognorm]],(LN(ImpLow1)+LN(ImpUp1))/2,(LN(ImpUp1)-LN(ImpLow1))/3.29)</f>
        <v>0</v>
      </c>
      <c r="L7732">
        <f>_xlfn.BINOM.INV(BinomTrials,_xlfn.GAMMA.INV(Table3[[#This Row],[RV gamma]],GammaShape2,GammaRate2)/BinomTrials,Table3[[#This Row],[RV binom]])</f>
        <v>0</v>
      </c>
      <c r="M7732" s="1">
        <f>Table3[[#This Row],[Risk 2 simulated occurences]]*_xlfn.LOGNORM.INV(Table3[[#This Row],[RV lognorm]],(LN(ImpLow2)+LN(ImpUp2))/2,(LN(ImpUp2)-LN(ImpLow2))/3.29)</f>
        <v>0</v>
      </c>
    </row>
    <row r="7733" spans="7:13">
      <c r="G7733">
        <v>0.50822610757696729</v>
      </c>
      <c r="H7733">
        <v>2.7995246941221526E-2</v>
      </c>
      <c r="I7733">
        <v>0.54776438630547575</v>
      </c>
      <c r="J7733">
        <f>_xlfn.BINOM.INV(BinomTrials,_xlfn.GAMMA.INV(Table3[[#This Row],[RV gamma]],GammaShape1,GammaRate1)/BinomTrials,Table3[[#This Row],[RV binom]])</f>
        <v>0</v>
      </c>
      <c r="K7733" s="1">
        <f>Table3[[#This Row],[Risk 1 Simulated occurences]]*_xlfn.LOGNORM.INV(Table3[[#This Row],[RV lognorm]],(LN(ImpLow1)+LN(ImpUp1))/2,(LN(ImpUp1)-LN(ImpLow1))/3.29)</f>
        <v>0</v>
      </c>
      <c r="L7733">
        <f>_xlfn.BINOM.INV(BinomTrials,_xlfn.GAMMA.INV(Table3[[#This Row],[RV gamma]],GammaShape2,GammaRate2)/BinomTrials,Table3[[#This Row],[RV binom]])</f>
        <v>0</v>
      </c>
      <c r="M7733" s="1">
        <f>Table3[[#This Row],[Risk 2 simulated occurences]]*_xlfn.LOGNORM.INV(Table3[[#This Row],[RV lognorm]],(LN(ImpLow2)+LN(ImpUp2))/2,(LN(ImpUp2)-LN(ImpLow2))/3.29)</f>
        <v>0</v>
      </c>
    </row>
    <row r="7734" spans="7:13">
      <c r="G7734">
        <v>0.75619004608885854</v>
      </c>
      <c r="H7734">
        <v>0.51611534111020874</v>
      </c>
      <c r="I7734">
        <v>0.27604063613155888</v>
      </c>
      <c r="J7734">
        <f>_xlfn.BINOM.INV(BinomTrials,_xlfn.GAMMA.INV(Table3[[#This Row],[RV gamma]],GammaShape1,GammaRate1)/BinomTrials,Table3[[#This Row],[RV binom]])</f>
        <v>0</v>
      </c>
      <c r="K7734" s="1">
        <f>Table3[[#This Row],[Risk 1 Simulated occurences]]*_xlfn.LOGNORM.INV(Table3[[#This Row],[RV lognorm]],(LN(ImpLow1)+LN(ImpUp1))/2,(LN(ImpUp1)-LN(ImpLow1))/3.29)</f>
        <v>0</v>
      </c>
      <c r="L7734">
        <f>_xlfn.BINOM.INV(BinomTrials,_xlfn.GAMMA.INV(Table3[[#This Row],[RV gamma]],GammaShape2,GammaRate2)/BinomTrials,Table3[[#This Row],[RV binom]])</f>
        <v>0</v>
      </c>
      <c r="M7734" s="1">
        <f>Table3[[#This Row],[Risk 2 simulated occurences]]*_xlfn.LOGNORM.INV(Table3[[#This Row],[RV lognorm]],(LN(ImpLow2)+LN(ImpUp2))/2,(LN(ImpUp2)-LN(ImpLow2))/3.29)</f>
        <v>0</v>
      </c>
    </row>
    <row r="7735" spans="7:13">
      <c r="G7735">
        <v>0.28610461544529747</v>
      </c>
      <c r="H7735">
        <v>0.35053803927755822</v>
      </c>
      <c r="I7735">
        <v>0.41497146310981897</v>
      </c>
      <c r="J7735">
        <f>_xlfn.BINOM.INV(BinomTrials,_xlfn.GAMMA.INV(Table3[[#This Row],[RV gamma]],GammaShape1,GammaRate1)/BinomTrials,Table3[[#This Row],[RV binom]])</f>
        <v>0</v>
      </c>
      <c r="K7735" s="1">
        <f>Table3[[#This Row],[Risk 1 Simulated occurences]]*_xlfn.LOGNORM.INV(Table3[[#This Row],[RV lognorm]],(LN(ImpLow1)+LN(ImpUp1))/2,(LN(ImpUp1)-LN(ImpLow1))/3.29)</f>
        <v>0</v>
      </c>
      <c r="L7735">
        <f>_xlfn.BINOM.INV(BinomTrials,_xlfn.GAMMA.INV(Table3[[#This Row],[RV gamma]],GammaShape2,GammaRate2)/BinomTrials,Table3[[#This Row],[RV binom]])</f>
        <v>0</v>
      </c>
      <c r="M7735" s="1">
        <f>Table3[[#This Row],[Risk 2 simulated occurences]]*_xlfn.LOGNORM.INV(Table3[[#This Row],[RV lognorm]],(LN(ImpLow2)+LN(ImpUp2))/2,(LN(ImpUp2)-LN(ImpLow2))/3.29)</f>
        <v>0</v>
      </c>
    </row>
    <row r="7736" spans="7:13">
      <c r="G7736">
        <v>0.56027178911504882</v>
      </c>
      <c r="H7736">
        <v>0.49282613792122626</v>
      </c>
      <c r="I7736">
        <v>0.42538048672740369</v>
      </c>
      <c r="J7736">
        <f>_xlfn.BINOM.INV(BinomTrials,_xlfn.GAMMA.INV(Table3[[#This Row],[RV gamma]],GammaShape1,GammaRate1)/BinomTrials,Table3[[#This Row],[RV binom]])</f>
        <v>0</v>
      </c>
      <c r="K7736" s="1">
        <f>Table3[[#This Row],[Risk 1 Simulated occurences]]*_xlfn.LOGNORM.INV(Table3[[#This Row],[RV lognorm]],(LN(ImpLow1)+LN(ImpUp1))/2,(LN(ImpUp1)-LN(ImpLow1))/3.29)</f>
        <v>0</v>
      </c>
      <c r="L7736">
        <f>_xlfn.BINOM.INV(BinomTrials,_xlfn.GAMMA.INV(Table3[[#This Row],[RV gamma]],GammaShape2,GammaRate2)/BinomTrials,Table3[[#This Row],[RV binom]])</f>
        <v>0</v>
      </c>
      <c r="M7736" s="1">
        <f>Table3[[#This Row],[Risk 2 simulated occurences]]*_xlfn.LOGNORM.INV(Table3[[#This Row],[RV lognorm]],(LN(ImpLow2)+LN(ImpUp2))/2,(LN(ImpUp2)-LN(ImpLow2))/3.29)</f>
        <v>0</v>
      </c>
    </row>
    <row r="7737" spans="7:13">
      <c r="G7737">
        <v>0.4879596566259673</v>
      </c>
      <c r="H7737">
        <v>0.92890004205000587</v>
      </c>
      <c r="I7737">
        <v>0.36984042747404444</v>
      </c>
      <c r="J7737">
        <f>_xlfn.BINOM.INV(BinomTrials,_xlfn.GAMMA.INV(Table3[[#This Row],[RV gamma]],GammaShape1,GammaRate1)/BinomTrials,Table3[[#This Row],[RV binom]])</f>
        <v>2</v>
      </c>
      <c r="K7737" s="1">
        <f>Table3[[#This Row],[Risk 1 Simulated occurences]]*_xlfn.LOGNORM.INV(Table3[[#This Row],[RV lognorm]],(LN(ImpLow1)+LN(ImpUp1))/2,(LN(ImpUp1)-LN(ImpLow1))/3.29)</f>
        <v>50122.675909569116</v>
      </c>
      <c r="L7737">
        <f>_xlfn.BINOM.INV(BinomTrials,_xlfn.GAMMA.INV(Table3[[#This Row],[RV gamma]],GammaShape2,GammaRate2)/BinomTrials,Table3[[#This Row],[RV binom]])</f>
        <v>1</v>
      </c>
      <c r="M7737" s="1">
        <f>Table3[[#This Row],[Risk 2 simulated occurences]]*_xlfn.LOGNORM.INV(Table3[[#This Row],[RV lognorm]],(LN(ImpLow2)+LN(ImpUp2))/2,(LN(ImpUp2)-LN(ImpLow2))/3.29)</f>
        <v>2506133.7954784571</v>
      </c>
    </row>
    <row r="7738" spans="7:13">
      <c r="G7738">
        <v>0.13794891263262785</v>
      </c>
      <c r="H7738">
        <v>2.3006734448953875E-2</v>
      </c>
      <c r="I7738">
        <v>0.90806455626527993</v>
      </c>
      <c r="J7738">
        <f>_xlfn.BINOM.INV(BinomTrials,_xlfn.GAMMA.INV(Table3[[#This Row],[RV gamma]],GammaShape1,GammaRate1)/BinomTrials,Table3[[#This Row],[RV binom]])</f>
        <v>0</v>
      </c>
      <c r="K7738" s="1">
        <f>Table3[[#This Row],[Risk 1 Simulated occurences]]*_xlfn.LOGNORM.INV(Table3[[#This Row],[RV lognorm]],(LN(ImpLow1)+LN(ImpUp1))/2,(LN(ImpUp1)-LN(ImpLow1))/3.29)</f>
        <v>0</v>
      </c>
      <c r="L7738">
        <f>_xlfn.BINOM.INV(BinomTrials,_xlfn.GAMMA.INV(Table3[[#This Row],[RV gamma]],GammaShape2,GammaRate2)/BinomTrials,Table3[[#This Row],[RV binom]])</f>
        <v>0</v>
      </c>
      <c r="M7738" s="1">
        <f>Table3[[#This Row],[Risk 2 simulated occurences]]*_xlfn.LOGNORM.INV(Table3[[#This Row],[RV lognorm]],(LN(ImpLow2)+LN(ImpUp2))/2,(LN(ImpUp2)-LN(ImpLow2))/3.29)</f>
        <v>0</v>
      </c>
    </row>
    <row r="7739" spans="7:13">
      <c r="G7739">
        <v>0.50737461657606742</v>
      </c>
      <c r="H7739">
        <v>0.67418588356775511</v>
      </c>
      <c r="I7739">
        <v>0.84099715055944269</v>
      </c>
      <c r="J7739">
        <f>_xlfn.BINOM.INV(BinomTrials,_xlfn.GAMMA.INV(Table3[[#This Row],[RV gamma]],GammaShape1,GammaRate1)/BinomTrials,Table3[[#This Row],[RV binom]])</f>
        <v>1</v>
      </c>
      <c r="K7739" s="1">
        <f>Table3[[#This Row],[Risk 1 Simulated occurences]]*_xlfn.LOGNORM.INV(Table3[[#This Row],[RV lognorm]],(LN(ImpLow1)+LN(ImpUp1))/2,(LN(ImpUp1)-LN(ImpLow1))/3.29)</f>
        <v>63608.484592373672</v>
      </c>
      <c r="L7739">
        <f>_xlfn.BINOM.INV(BinomTrials,_xlfn.GAMMA.INV(Table3[[#This Row],[RV gamma]],GammaShape2,GammaRate2)/BinomTrials,Table3[[#This Row],[RV binom]])</f>
        <v>0</v>
      </c>
      <c r="M7739" s="1">
        <f>Table3[[#This Row],[Risk 2 simulated occurences]]*_xlfn.LOGNORM.INV(Table3[[#This Row],[RV lognorm]],(LN(ImpLow2)+LN(ImpUp2))/2,(LN(ImpUp2)-LN(ImpLow2))/3.29)</f>
        <v>0</v>
      </c>
    </row>
    <row r="7740" spans="7:13">
      <c r="G7740">
        <v>0.44518079396578519</v>
      </c>
      <c r="H7740">
        <v>4.2145123259231969E-2</v>
      </c>
      <c r="I7740">
        <v>0.6391094525526787</v>
      </c>
      <c r="J7740">
        <f>_xlfn.BINOM.INV(BinomTrials,_xlfn.GAMMA.INV(Table3[[#This Row],[RV gamma]],GammaShape1,GammaRate1)/BinomTrials,Table3[[#This Row],[RV binom]])</f>
        <v>0</v>
      </c>
      <c r="K7740" s="1">
        <f>Table3[[#This Row],[Risk 1 Simulated occurences]]*_xlfn.LOGNORM.INV(Table3[[#This Row],[RV lognorm]],(LN(ImpLow1)+LN(ImpUp1))/2,(LN(ImpUp1)-LN(ImpLow1))/3.29)</f>
        <v>0</v>
      </c>
      <c r="L7740">
        <f>_xlfn.BINOM.INV(BinomTrials,_xlfn.GAMMA.INV(Table3[[#This Row],[RV gamma]],GammaShape2,GammaRate2)/BinomTrials,Table3[[#This Row],[RV binom]])</f>
        <v>0</v>
      </c>
      <c r="M7740" s="1">
        <f>Table3[[#This Row],[Risk 2 simulated occurences]]*_xlfn.LOGNORM.INV(Table3[[#This Row],[RV lognorm]],(LN(ImpLow2)+LN(ImpUp2))/2,(LN(ImpUp2)-LN(ImpLow2))/3.29)</f>
        <v>0</v>
      </c>
    </row>
    <row r="7741" spans="7:13">
      <c r="G7741">
        <v>0.15360418295189934</v>
      </c>
      <c r="H7741">
        <v>0.33308661791174049</v>
      </c>
      <c r="I7741">
        <v>0.51256905287158161</v>
      </c>
      <c r="J7741">
        <f>_xlfn.BINOM.INV(BinomTrials,_xlfn.GAMMA.INV(Table3[[#This Row],[RV gamma]],GammaShape1,GammaRate1)/BinomTrials,Table3[[#This Row],[RV binom]])</f>
        <v>0</v>
      </c>
      <c r="K7741" s="1">
        <f>Table3[[#This Row],[Risk 1 Simulated occurences]]*_xlfn.LOGNORM.INV(Table3[[#This Row],[RV lognorm]],(LN(ImpLow1)+LN(ImpUp1))/2,(LN(ImpUp1)-LN(ImpLow1))/3.29)</f>
        <v>0</v>
      </c>
      <c r="L7741">
        <f>_xlfn.BINOM.INV(BinomTrials,_xlfn.GAMMA.INV(Table3[[#This Row],[RV gamma]],GammaShape2,GammaRate2)/BinomTrials,Table3[[#This Row],[RV binom]])</f>
        <v>0</v>
      </c>
      <c r="M7741" s="1">
        <f>Table3[[#This Row],[Risk 2 simulated occurences]]*_xlfn.LOGNORM.INV(Table3[[#This Row],[RV lognorm]],(LN(ImpLow2)+LN(ImpUp2))/2,(LN(ImpUp2)-LN(ImpLow2))/3.29)</f>
        <v>0</v>
      </c>
    </row>
    <row r="7742" spans="7:13">
      <c r="G7742">
        <v>0.62550287257204895</v>
      </c>
      <c r="H7742">
        <v>0.18678724262248131</v>
      </c>
      <c r="I7742">
        <v>0.74807161267291367</v>
      </c>
      <c r="J7742">
        <f>_xlfn.BINOM.INV(BinomTrials,_xlfn.GAMMA.INV(Table3[[#This Row],[RV gamma]],GammaShape1,GammaRate1)/BinomTrials,Table3[[#This Row],[RV binom]])</f>
        <v>0</v>
      </c>
      <c r="K7742" s="1">
        <f>Table3[[#This Row],[Risk 1 Simulated occurences]]*_xlfn.LOGNORM.INV(Table3[[#This Row],[RV lognorm]],(LN(ImpLow1)+LN(ImpUp1))/2,(LN(ImpUp1)-LN(ImpLow1))/3.29)</f>
        <v>0</v>
      </c>
      <c r="L7742">
        <f>_xlfn.BINOM.INV(BinomTrials,_xlfn.GAMMA.INV(Table3[[#This Row],[RV gamma]],GammaShape2,GammaRate2)/BinomTrials,Table3[[#This Row],[RV binom]])</f>
        <v>0</v>
      </c>
      <c r="M7742" s="1">
        <f>Table3[[#This Row],[Risk 2 simulated occurences]]*_xlfn.LOGNORM.INV(Table3[[#This Row],[RV lognorm]],(LN(ImpLow2)+LN(ImpUp2))/2,(LN(ImpUp2)-LN(ImpLow2))/3.29)</f>
        <v>0</v>
      </c>
    </row>
    <row r="7743" spans="7:13">
      <c r="G7743">
        <v>0.82677931842709862</v>
      </c>
      <c r="H7743">
        <v>0.33318675604331621</v>
      </c>
      <c r="I7743">
        <v>0.83959419365953381</v>
      </c>
      <c r="J7743">
        <f>_xlfn.BINOM.INV(BinomTrials,_xlfn.GAMMA.INV(Table3[[#This Row],[RV gamma]],GammaShape1,GammaRate1)/BinomTrials,Table3[[#This Row],[RV binom]])</f>
        <v>0</v>
      </c>
      <c r="K7743" s="1">
        <f>Table3[[#This Row],[Risk 1 Simulated occurences]]*_xlfn.LOGNORM.INV(Table3[[#This Row],[RV lognorm]],(LN(ImpLow1)+LN(ImpUp1))/2,(LN(ImpUp1)-LN(ImpLow1))/3.29)</f>
        <v>0</v>
      </c>
      <c r="L7743">
        <f>_xlfn.BINOM.INV(BinomTrials,_xlfn.GAMMA.INV(Table3[[#This Row],[RV gamma]],GammaShape2,GammaRate2)/BinomTrials,Table3[[#This Row],[RV binom]])</f>
        <v>0</v>
      </c>
      <c r="M7743" s="1">
        <f>Table3[[#This Row],[Risk 2 simulated occurences]]*_xlfn.LOGNORM.INV(Table3[[#This Row],[RV lognorm]],(LN(ImpLow2)+LN(ImpUp2))/2,(LN(ImpUp2)-LN(ImpLow2))/3.29)</f>
        <v>0</v>
      </c>
    </row>
    <row r="7744" spans="7:13">
      <c r="G7744">
        <v>0.68000480424612986</v>
      </c>
      <c r="H7744">
        <v>0.86980882001566184</v>
      </c>
      <c r="I7744">
        <v>5.961283578519376E-2</v>
      </c>
      <c r="J7744">
        <f>_xlfn.BINOM.INV(BinomTrials,_xlfn.GAMMA.INV(Table3[[#This Row],[RV gamma]],GammaShape1,GammaRate1)/BinomTrials,Table3[[#This Row],[RV binom]])</f>
        <v>1</v>
      </c>
      <c r="K7744" s="1">
        <f>Table3[[#This Row],[Risk 1 Simulated occurences]]*_xlfn.LOGNORM.INV(Table3[[#This Row],[RV lognorm]],(LN(ImpLow1)+LN(ImpUp1))/2,(LN(ImpUp1)-LN(ImpLow1))/3.29)</f>
        <v>10627.571953427128</v>
      </c>
      <c r="L7744">
        <f>_xlfn.BINOM.INV(BinomTrials,_xlfn.GAMMA.INV(Table3[[#This Row],[RV gamma]],GammaShape2,GammaRate2)/BinomTrials,Table3[[#This Row],[RV binom]])</f>
        <v>1</v>
      </c>
      <c r="M7744" s="1">
        <f>Table3[[#This Row],[Risk 2 simulated occurences]]*_xlfn.LOGNORM.INV(Table3[[#This Row],[RV lognorm]],(LN(ImpLow2)+LN(ImpUp2))/2,(LN(ImpUp2)-LN(ImpLow2))/3.29)</f>
        <v>1062757.1953427133</v>
      </c>
    </row>
    <row r="7745" spans="7:13">
      <c r="G7745">
        <v>0.84074496470426441</v>
      </c>
      <c r="H7745">
        <v>0.87683800322787742</v>
      </c>
      <c r="I7745">
        <v>0.91293104175149042</v>
      </c>
      <c r="J7745">
        <f>_xlfn.BINOM.INV(BinomTrials,_xlfn.GAMMA.INV(Table3[[#This Row],[RV gamma]],GammaShape1,GammaRate1)/BinomTrials,Table3[[#This Row],[RV binom]])</f>
        <v>1</v>
      </c>
      <c r="K7745" s="1">
        <f>Table3[[#This Row],[Risk 1 Simulated occurences]]*_xlfn.LOGNORM.INV(Table3[[#This Row],[RV lognorm]],(LN(ImpLow1)+LN(ImpUp1))/2,(LN(ImpUp1)-LN(ImpLow1))/3.29)</f>
        <v>81861.222749189445</v>
      </c>
      <c r="L7745">
        <f>_xlfn.BINOM.INV(BinomTrials,_xlfn.GAMMA.INV(Table3[[#This Row],[RV gamma]],GammaShape2,GammaRate2)/BinomTrials,Table3[[#This Row],[RV binom]])</f>
        <v>1</v>
      </c>
      <c r="M7745" s="1">
        <f>Table3[[#This Row],[Risk 2 simulated occurences]]*_xlfn.LOGNORM.INV(Table3[[#This Row],[RV lognorm]],(LN(ImpLow2)+LN(ImpUp2))/2,(LN(ImpUp2)-LN(ImpLow2))/3.29)</f>
        <v>8186122.2749189623</v>
      </c>
    </row>
    <row r="7746" spans="7:13">
      <c r="G7746">
        <v>0.40062178457184777</v>
      </c>
      <c r="H7746">
        <v>1.6320250936001656E-2</v>
      </c>
      <c r="I7746">
        <v>0.63201871730015557</v>
      </c>
      <c r="J7746">
        <f>_xlfn.BINOM.INV(BinomTrials,_xlfn.GAMMA.INV(Table3[[#This Row],[RV gamma]],GammaShape1,GammaRate1)/BinomTrials,Table3[[#This Row],[RV binom]])</f>
        <v>0</v>
      </c>
      <c r="K7746" s="1">
        <f>Table3[[#This Row],[Risk 1 Simulated occurences]]*_xlfn.LOGNORM.INV(Table3[[#This Row],[RV lognorm]],(LN(ImpLow1)+LN(ImpUp1))/2,(LN(ImpUp1)-LN(ImpLow1))/3.29)</f>
        <v>0</v>
      </c>
      <c r="L7746">
        <f>_xlfn.BINOM.INV(BinomTrials,_xlfn.GAMMA.INV(Table3[[#This Row],[RV gamma]],GammaShape2,GammaRate2)/BinomTrials,Table3[[#This Row],[RV binom]])</f>
        <v>0</v>
      </c>
      <c r="M7746" s="1">
        <f>Table3[[#This Row],[Risk 2 simulated occurences]]*_xlfn.LOGNORM.INV(Table3[[#This Row],[RV lognorm]],(LN(ImpLow2)+LN(ImpUp2))/2,(LN(ImpUp2)-LN(ImpLow2))/3.29)</f>
        <v>0</v>
      </c>
    </row>
    <row r="7747" spans="7:13">
      <c r="G7747">
        <v>0.25033329904560619</v>
      </c>
      <c r="H7747">
        <v>0.29445748137983374</v>
      </c>
      <c r="I7747">
        <v>0.33858166371406134</v>
      </c>
      <c r="J7747">
        <f>_xlfn.BINOM.INV(BinomTrials,_xlfn.GAMMA.INV(Table3[[#This Row],[RV gamma]],GammaShape1,GammaRate1)/BinomTrials,Table3[[#This Row],[RV binom]])</f>
        <v>0</v>
      </c>
      <c r="K7747" s="1">
        <f>Table3[[#This Row],[Risk 1 Simulated occurences]]*_xlfn.LOGNORM.INV(Table3[[#This Row],[RV lognorm]],(LN(ImpLow1)+LN(ImpUp1))/2,(LN(ImpUp1)-LN(ImpLow1))/3.29)</f>
        <v>0</v>
      </c>
      <c r="L7747">
        <f>_xlfn.BINOM.INV(BinomTrials,_xlfn.GAMMA.INV(Table3[[#This Row],[RV gamma]],GammaShape2,GammaRate2)/BinomTrials,Table3[[#This Row],[RV binom]])</f>
        <v>0</v>
      </c>
      <c r="M7747" s="1">
        <f>Table3[[#This Row],[Risk 2 simulated occurences]]*_xlfn.LOGNORM.INV(Table3[[#This Row],[RV lognorm]],(LN(ImpLow2)+LN(ImpUp2))/2,(LN(ImpUp2)-LN(ImpLow2))/3.29)</f>
        <v>0</v>
      </c>
    </row>
    <row r="7748" spans="7:13">
      <c r="G7748">
        <v>0.35175705950323355</v>
      </c>
      <c r="H7748">
        <v>0.9468895508660421</v>
      </c>
      <c r="I7748">
        <v>0.54202204222885053</v>
      </c>
      <c r="J7748">
        <f>_xlfn.BINOM.INV(BinomTrials,_xlfn.GAMMA.INV(Table3[[#This Row],[RV gamma]],GammaShape1,GammaRate1)/BinomTrials,Table3[[#This Row],[RV binom]])</f>
        <v>2</v>
      </c>
      <c r="K7748" s="1">
        <f>Table3[[#This Row],[Risk 1 Simulated occurences]]*_xlfn.LOGNORM.INV(Table3[[#This Row],[RV lognorm]],(LN(ImpLow1)+LN(ImpUp1))/2,(LN(ImpUp1)-LN(ImpLow1))/3.29)</f>
        <v>68093.512129253912</v>
      </c>
      <c r="L7748">
        <f>_xlfn.BINOM.INV(BinomTrials,_xlfn.GAMMA.INV(Table3[[#This Row],[RV gamma]],GammaShape2,GammaRate2)/BinomTrials,Table3[[#This Row],[RV binom]])</f>
        <v>1</v>
      </c>
      <c r="M7748" s="1">
        <f>Table3[[#This Row],[Risk 2 simulated occurences]]*_xlfn.LOGNORM.INV(Table3[[#This Row],[RV lognorm]],(LN(ImpLow2)+LN(ImpUp2))/2,(LN(ImpUp2)-LN(ImpLow2))/3.29)</f>
        <v>3404675.606462697</v>
      </c>
    </row>
    <row r="7749" spans="7:13">
      <c r="G7749">
        <v>0.98089907084633554</v>
      </c>
      <c r="H7749">
        <v>0.37268140556881268</v>
      </c>
      <c r="I7749">
        <v>0.76446374029128983</v>
      </c>
      <c r="J7749">
        <f>_xlfn.BINOM.INV(BinomTrials,_xlfn.GAMMA.INV(Table3[[#This Row],[RV gamma]],GammaShape1,GammaRate1)/BinomTrials,Table3[[#This Row],[RV binom]])</f>
        <v>0</v>
      </c>
      <c r="K7749" s="1">
        <f>Table3[[#This Row],[Risk 1 Simulated occurences]]*_xlfn.LOGNORM.INV(Table3[[#This Row],[RV lognorm]],(LN(ImpLow1)+LN(ImpUp1))/2,(LN(ImpUp1)-LN(ImpLow1))/3.29)</f>
        <v>0</v>
      </c>
      <c r="L7749">
        <f>_xlfn.BINOM.INV(BinomTrials,_xlfn.GAMMA.INV(Table3[[#This Row],[RV gamma]],GammaShape2,GammaRate2)/BinomTrials,Table3[[#This Row],[RV binom]])</f>
        <v>0</v>
      </c>
      <c r="M7749" s="1">
        <f>Table3[[#This Row],[Risk 2 simulated occurences]]*_xlfn.LOGNORM.INV(Table3[[#This Row],[RV lognorm]],(LN(ImpLow2)+LN(ImpUp2))/2,(LN(ImpUp2)-LN(ImpLow2))/3.29)</f>
        <v>0</v>
      </c>
    </row>
    <row r="7750" spans="7:13">
      <c r="G7750">
        <v>0.97068371436124845</v>
      </c>
      <c r="H7750">
        <v>0.65638339503499832</v>
      </c>
      <c r="I7750">
        <v>0.34208307570874835</v>
      </c>
      <c r="J7750">
        <f>_xlfn.BINOM.INV(BinomTrials,_xlfn.GAMMA.INV(Table3[[#This Row],[RV gamma]],GammaShape1,GammaRate1)/BinomTrials,Table3[[#This Row],[RV binom]])</f>
        <v>1</v>
      </c>
      <c r="K7750" s="1">
        <f>Table3[[#This Row],[Risk 1 Simulated occurences]]*_xlfn.LOGNORM.INV(Table3[[#This Row],[RV lognorm]],(LN(ImpLow1)+LN(ImpUp1))/2,(LN(ImpUp1)-LN(ImpLow1))/3.29)</f>
        <v>23787.962488529203</v>
      </c>
      <c r="L7750">
        <f>_xlfn.BINOM.INV(BinomTrials,_xlfn.GAMMA.INV(Table3[[#This Row],[RV gamma]],GammaShape2,GammaRate2)/BinomTrials,Table3[[#This Row],[RV binom]])</f>
        <v>0</v>
      </c>
      <c r="M7750" s="1">
        <f>Table3[[#This Row],[Risk 2 simulated occurences]]*_xlfn.LOGNORM.INV(Table3[[#This Row],[RV lognorm]],(LN(ImpLow2)+LN(ImpUp2))/2,(LN(ImpUp2)-LN(ImpLow2))/3.29)</f>
        <v>0</v>
      </c>
    </row>
    <row r="7751" spans="7:13">
      <c r="G7751">
        <v>0.28118726950194095</v>
      </c>
      <c r="H7751">
        <v>0.83572035321766525</v>
      </c>
      <c r="I7751">
        <v>0.3902534369333896</v>
      </c>
      <c r="J7751">
        <f>_xlfn.BINOM.INV(BinomTrials,_xlfn.GAMMA.INV(Table3[[#This Row],[RV gamma]],GammaShape1,GammaRate1)/BinomTrials,Table3[[#This Row],[RV binom]])</f>
        <v>1</v>
      </c>
      <c r="K7751" s="1">
        <f>Table3[[#This Row],[Risk 1 Simulated occurences]]*_xlfn.LOGNORM.INV(Table3[[#This Row],[RV lognorm]],(LN(ImpLow1)+LN(ImpUp1))/2,(LN(ImpUp1)-LN(ImpLow1))/3.29)</f>
        <v>26019.644107279601</v>
      </c>
      <c r="L7751">
        <f>_xlfn.BINOM.INV(BinomTrials,_xlfn.GAMMA.INV(Table3[[#This Row],[RV gamma]],GammaShape2,GammaRate2)/BinomTrials,Table3[[#This Row],[RV binom]])</f>
        <v>0</v>
      </c>
      <c r="M7751" s="1">
        <f>Table3[[#This Row],[Risk 2 simulated occurences]]*_xlfn.LOGNORM.INV(Table3[[#This Row],[RV lognorm]],(LN(ImpLow2)+LN(ImpUp2))/2,(LN(ImpUp2)-LN(ImpLow2))/3.29)</f>
        <v>0</v>
      </c>
    </row>
    <row r="7752" spans="7:13">
      <c r="G7752">
        <v>0.91443851912135188</v>
      </c>
      <c r="H7752">
        <v>0.95197652930020193</v>
      </c>
      <c r="I7752">
        <v>0.98951453947905199</v>
      </c>
      <c r="J7752">
        <f>_xlfn.BINOM.INV(BinomTrials,_xlfn.GAMMA.INV(Table3[[#This Row],[RV gamma]],GammaShape1,GammaRate1)/BinomTrials,Table3[[#This Row],[RV binom]])</f>
        <v>2</v>
      </c>
      <c r="K7752" s="1">
        <f>Table3[[#This Row],[Risk 1 Simulated occurences]]*_xlfn.LOGNORM.INV(Table3[[#This Row],[RV lognorm]],(LN(ImpLow1)+LN(ImpUp1))/2,(LN(ImpUp1)-LN(ImpLow1))/3.29)</f>
        <v>318202.82860282605</v>
      </c>
      <c r="L7752">
        <f>_xlfn.BINOM.INV(BinomTrials,_xlfn.GAMMA.INV(Table3[[#This Row],[RV gamma]],GammaShape2,GammaRate2)/BinomTrials,Table3[[#This Row],[RV binom]])</f>
        <v>1</v>
      </c>
      <c r="M7752" s="1">
        <f>Table3[[#This Row],[Risk 2 simulated occurences]]*_xlfn.LOGNORM.INV(Table3[[#This Row],[RV lognorm]],(LN(ImpLow2)+LN(ImpUp2))/2,(LN(ImpUp2)-LN(ImpLow2))/3.29)</f>
        <v>15910141.430141339</v>
      </c>
    </row>
    <row r="7753" spans="7:13">
      <c r="G7753">
        <v>0.96819087256127545</v>
      </c>
      <c r="H7753">
        <v>0.86952794849384951</v>
      </c>
      <c r="I7753">
        <v>0.77086502442642346</v>
      </c>
      <c r="J7753">
        <f>_xlfn.BINOM.INV(BinomTrials,_xlfn.GAMMA.INV(Table3[[#This Row],[RV gamma]],GammaShape1,GammaRate1)/BinomTrials,Table3[[#This Row],[RV binom]])</f>
        <v>2</v>
      </c>
      <c r="K7753" s="1">
        <f>Table3[[#This Row],[Risk 1 Simulated occurences]]*_xlfn.LOGNORM.INV(Table3[[#This Row],[RV lognorm]],(LN(ImpLow1)+LN(ImpUp1))/2,(LN(ImpUp1)-LN(ImpLow1))/3.29)</f>
        <v>106284.5916222579</v>
      </c>
      <c r="L7753">
        <f>_xlfn.BINOM.INV(BinomTrials,_xlfn.GAMMA.INV(Table3[[#This Row],[RV gamma]],GammaShape2,GammaRate2)/BinomTrials,Table3[[#This Row],[RV binom]])</f>
        <v>1</v>
      </c>
      <c r="M7753" s="1">
        <f>Table3[[#This Row],[Risk 2 simulated occurences]]*_xlfn.LOGNORM.INV(Table3[[#This Row],[RV lognorm]],(LN(ImpLow2)+LN(ImpUp2))/2,(LN(ImpUp2)-LN(ImpLow2))/3.29)</f>
        <v>5314229.5811129063</v>
      </c>
    </row>
    <row r="7754" spans="7:13">
      <c r="G7754">
        <v>0.38399513735621943</v>
      </c>
      <c r="H7754">
        <v>0.15623033612790999</v>
      </c>
      <c r="I7754">
        <v>0.9284655348996006</v>
      </c>
      <c r="J7754">
        <f>_xlfn.BINOM.INV(BinomTrials,_xlfn.GAMMA.INV(Table3[[#This Row],[RV gamma]],GammaShape1,GammaRate1)/BinomTrials,Table3[[#This Row],[RV binom]])</f>
        <v>0</v>
      </c>
      <c r="K7754" s="1">
        <f>Table3[[#This Row],[Risk 1 Simulated occurences]]*_xlfn.LOGNORM.INV(Table3[[#This Row],[RV lognorm]],(LN(ImpLow1)+LN(ImpUp1))/2,(LN(ImpUp1)-LN(ImpLow1))/3.29)</f>
        <v>0</v>
      </c>
      <c r="L7754">
        <f>_xlfn.BINOM.INV(BinomTrials,_xlfn.GAMMA.INV(Table3[[#This Row],[RV gamma]],GammaShape2,GammaRate2)/BinomTrials,Table3[[#This Row],[RV binom]])</f>
        <v>0</v>
      </c>
      <c r="M7754" s="1">
        <f>Table3[[#This Row],[Risk 2 simulated occurences]]*_xlfn.LOGNORM.INV(Table3[[#This Row],[RV lognorm]],(LN(ImpLow2)+LN(ImpUp2))/2,(LN(ImpUp2)-LN(ImpLow2))/3.29)</f>
        <v>0</v>
      </c>
    </row>
    <row r="7755" spans="7:13">
      <c r="G7755">
        <v>0.80627354597964951</v>
      </c>
      <c r="H7755">
        <v>0.76325930178317214</v>
      </c>
      <c r="I7755">
        <v>0.72024505758669466</v>
      </c>
      <c r="J7755">
        <f>_xlfn.BINOM.INV(BinomTrials,_xlfn.GAMMA.INV(Table3[[#This Row],[RV gamma]],GammaShape1,GammaRate1)/BinomTrials,Table3[[#This Row],[RV binom]])</f>
        <v>1</v>
      </c>
      <c r="K7755" s="1">
        <f>Table3[[#This Row],[Risk 1 Simulated occurences]]*_xlfn.LOGNORM.INV(Table3[[#This Row],[RV lognorm]],(LN(ImpLow1)+LN(ImpUp1))/2,(LN(ImpUp1)-LN(ImpLow1))/3.29)</f>
        <v>47574.780487506177</v>
      </c>
      <c r="L7755">
        <f>_xlfn.BINOM.INV(BinomTrials,_xlfn.GAMMA.INV(Table3[[#This Row],[RV gamma]],GammaShape2,GammaRate2)/BinomTrials,Table3[[#This Row],[RV binom]])</f>
        <v>0</v>
      </c>
      <c r="M7755" s="1">
        <f>Table3[[#This Row],[Risk 2 simulated occurences]]*_xlfn.LOGNORM.INV(Table3[[#This Row],[RV lognorm]],(LN(ImpLow2)+LN(ImpUp2))/2,(LN(ImpUp2)-LN(ImpLow2))/3.29)</f>
        <v>0</v>
      </c>
    </row>
    <row r="7756" spans="7:13">
      <c r="G7756">
        <v>3.9487279969960119E-2</v>
      </c>
      <c r="H7756">
        <v>9.9085069773292664E-2</v>
      </c>
      <c r="I7756">
        <v>0.15868285957662523</v>
      </c>
      <c r="J7756">
        <f>_xlfn.BINOM.INV(BinomTrials,_xlfn.GAMMA.INV(Table3[[#This Row],[RV gamma]],GammaShape1,GammaRate1)/BinomTrials,Table3[[#This Row],[RV binom]])</f>
        <v>0</v>
      </c>
      <c r="K7756" s="1">
        <f>Table3[[#This Row],[Risk 1 Simulated occurences]]*_xlfn.LOGNORM.INV(Table3[[#This Row],[RV lognorm]],(LN(ImpLow1)+LN(ImpUp1))/2,(LN(ImpUp1)-LN(ImpLow1))/3.29)</f>
        <v>0</v>
      </c>
      <c r="L7756">
        <f>_xlfn.BINOM.INV(BinomTrials,_xlfn.GAMMA.INV(Table3[[#This Row],[RV gamma]],GammaShape2,GammaRate2)/BinomTrials,Table3[[#This Row],[RV binom]])</f>
        <v>0</v>
      </c>
      <c r="M7756" s="1">
        <f>Table3[[#This Row],[Risk 2 simulated occurences]]*_xlfn.LOGNORM.INV(Table3[[#This Row],[RV lognorm]],(LN(ImpLow2)+LN(ImpUp2))/2,(LN(ImpUp2)-LN(ImpLow2))/3.29)</f>
        <v>0</v>
      </c>
    </row>
    <row r="7757" spans="7:13">
      <c r="G7757">
        <v>0.66271445511966687</v>
      </c>
      <c r="H7757">
        <v>0.32276767972985643</v>
      </c>
      <c r="I7757">
        <v>0.98282090434004599</v>
      </c>
      <c r="J7757">
        <f>_xlfn.BINOM.INV(BinomTrials,_xlfn.GAMMA.INV(Table3[[#This Row],[RV gamma]],GammaShape1,GammaRate1)/BinomTrials,Table3[[#This Row],[RV binom]])</f>
        <v>0</v>
      </c>
      <c r="K7757" s="1">
        <f>Table3[[#This Row],[Risk 1 Simulated occurences]]*_xlfn.LOGNORM.INV(Table3[[#This Row],[RV lognorm]],(LN(ImpLow1)+LN(ImpUp1))/2,(LN(ImpUp1)-LN(ImpLow1))/3.29)</f>
        <v>0</v>
      </c>
      <c r="L7757">
        <f>_xlfn.BINOM.INV(BinomTrials,_xlfn.GAMMA.INV(Table3[[#This Row],[RV gamma]],GammaShape2,GammaRate2)/BinomTrials,Table3[[#This Row],[RV binom]])</f>
        <v>0</v>
      </c>
      <c r="M7757" s="1">
        <f>Table3[[#This Row],[Risk 2 simulated occurences]]*_xlfn.LOGNORM.INV(Table3[[#This Row],[RV lognorm]],(LN(ImpLow2)+LN(ImpUp2))/2,(LN(ImpUp2)-LN(ImpLow2))/3.29)</f>
        <v>0</v>
      </c>
    </row>
    <row r="7758" spans="7:13">
      <c r="G7758">
        <v>0.24184719624083825</v>
      </c>
      <c r="H7758">
        <v>0.75639321969654094</v>
      </c>
      <c r="I7758">
        <v>0.27093924315224366</v>
      </c>
      <c r="J7758">
        <f>_xlfn.BINOM.INV(BinomTrials,_xlfn.GAMMA.INV(Table3[[#This Row],[RV gamma]],GammaShape1,GammaRate1)/BinomTrials,Table3[[#This Row],[RV binom]])</f>
        <v>1</v>
      </c>
      <c r="K7758" s="1">
        <f>Table3[[#This Row],[Risk 1 Simulated occurences]]*_xlfn.LOGNORM.INV(Table3[[#This Row],[RV lognorm]],(LN(ImpLow1)+LN(ImpUp1))/2,(LN(ImpUp1)-LN(ImpLow1))/3.29)</f>
        <v>20634.66005603048</v>
      </c>
      <c r="L7758">
        <f>_xlfn.BINOM.INV(BinomTrials,_xlfn.GAMMA.INV(Table3[[#This Row],[RV gamma]],GammaShape2,GammaRate2)/BinomTrials,Table3[[#This Row],[RV binom]])</f>
        <v>0</v>
      </c>
      <c r="M7758" s="1">
        <f>Table3[[#This Row],[Risk 2 simulated occurences]]*_xlfn.LOGNORM.INV(Table3[[#This Row],[RV lognorm]],(LN(ImpLow2)+LN(ImpUp2))/2,(LN(ImpUp2)-LN(ImpLow2))/3.29)</f>
        <v>0</v>
      </c>
    </row>
    <row r="7759" spans="7:13">
      <c r="G7759">
        <v>0.72582721976834685</v>
      </c>
      <c r="H7759">
        <v>0.70084343976380459</v>
      </c>
      <c r="I7759">
        <v>0.67585965975926243</v>
      </c>
      <c r="J7759">
        <f>_xlfn.BINOM.INV(BinomTrials,_xlfn.GAMMA.INV(Table3[[#This Row],[RV gamma]],GammaShape1,GammaRate1)/BinomTrials,Table3[[#This Row],[RV binom]])</f>
        <v>1</v>
      </c>
      <c r="K7759" s="1">
        <f>Table3[[#This Row],[Risk 1 Simulated occurences]]*_xlfn.LOGNORM.INV(Table3[[#This Row],[RV lognorm]],(LN(ImpLow1)+LN(ImpUp1))/2,(LN(ImpUp1)-LN(ImpLow1))/3.29)</f>
        <v>43515.905385081584</v>
      </c>
      <c r="L7759">
        <f>_xlfn.BINOM.INV(BinomTrials,_xlfn.GAMMA.INV(Table3[[#This Row],[RV gamma]],GammaShape2,GammaRate2)/BinomTrials,Table3[[#This Row],[RV binom]])</f>
        <v>0</v>
      </c>
      <c r="M7759" s="1">
        <f>Table3[[#This Row],[Risk 2 simulated occurences]]*_xlfn.LOGNORM.INV(Table3[[#This Row],[RV lognorm]],(LN(ImpLow2)+LN(ImpUp2))/2,(LN(ImpUp2)-LN(ImpLow2))/3.29)</f>
        <v>0</v>
      </c>
    </row>
    <row r="7760" spans="7:13">
      <c r="G7760">
        <v>0.97808264660559718</v>
      </c>
      <c r="H7760">
        <v>7.569211026453046E-2</v>
      </c>
      <c r="I7760">
        <v>0.17330157392346374</v>
      </c>
      <c r="J7760">
        <f>_xlfn.BINOM.INV(BinomTrials,_xlfn.GAMMA.INV(Table3[[#This Row],[RV gamma]],GammaShape1,GammaRate1)/BinomTrials,Table3[[#This Row],[RV binom]])</f>
        <v>0</v>
      </c>
      <c r="K7760" s="1">
        <f>Table3[[#This Row],[Risk 1 Simulated occurences]]*_xlfn.LOGNORM.INV(Table3[[#This Row],[RV lognorm]],(LN(ImpLow1)+LN(ImpUp1))/2,(LN(ImpUp1)-LN(ImpLow1))/3.29)</f>
        <v>0</v>
      </c>
      <c r="L7760">
        <f>_xlfn.BINOM.INV(BinomTrials,_xlfn.GAMMA.INV(Table3[[#This Row],[RV gamma]],GammaShape2,GammaRate2)/BinomTrials,Table3[[#This Row],[RV binom]])</f>
        <v>0</v>
      </c>
      <c r="M7760" s="1">
        <f>Table3[[#This Row],[Risk 2 simulated occurences]]*_xlfn.LOGNORM.INV(Table3[[#This Row],[RV lognorm]],(LN(ImpLow2)+LN(ImpUp2))/2,(LN(ImpUp2)-LN(ImpLow2))/3.29)</f>
        <v>0</v>
      </c>
    </row>
    <row r="7761" spans="7:13">
      <c r="G7761">
        <v>0.63504150027178297</v>
      </c>
      <c r="H7761">
        <v>0.15729721596338656</v>
      </c>
      <c r="I7761">
        <v>0.6795529316549902</v>
      </c>
      <c r="J7761">
        <f>_xlfn.BINOM.INV(BinomTrials,_xlfn.GAMMA.INV(Table3[[#This Row],[RV gamma]],GammaShape1,GammaRate1)/BinomTrials,Table3[[#This Row],[RV binom]])</f>
        <v>0</v>
      </c>
      <c r="K7761" s="1">
        <f>Table3[[#This Row],[Risk 1 Simulated occurences]]*_xlfn.LOGNORM.INV(Table3[[#This Row],[RV lognorm]],(LN(ImpLow1)+LN(ImpUp1))/2,(LN(ImpUp1)-LN(ImpLow1))/3.29)</f>
        <v>0</v>
      </c>
      <c r="L7761">
        <f>_xlfn.BINOM.INV(BinomTrials,_xlfn.GAMMA.INV(Table3[[#This Row],[RV gamma]],GammaShape2,GammaRate2)/BinomTrials,Table3[[#This Row],[RV binom]])</f>
        <v>0</v>
      </c>
      <c r="M7761" s="1">
        <f>Table3[[#This Row],[Risk 2 simulated occurences]]*_xlfn.LOGNORM.INV(Table3[[#This Row],[RV lognorm]],(LN(ImpLow2)+LN(ImpUp2))/2,(LN(ImpUp2)-LN(ImpLow2))/3.29)</f>
        <v>0</v>
      </c>
    </row>
    <row r="7762" spans="7:13">
      <c r="G7762">
        <v>0.14249506785650509</v>
      </c>
      <c r="H7762">
        <v>0.69430869663800521</v>
      </c>
      <c r="I7762">
        <v>0.24612232541950527</v>
      </c>
      <c r="J7762">
        <f>_xlfn.BINOM.INV(BinomTrials,_xlfn.GAMMA.INV(Table3[[#This Row],[RV gamma]],GammaShape1,GammaRate1)/BinomTrials,Table3[[#This Row],[RV binom]])</f>
        <v>1</v>
      </c>
      <c r="K7762" s="1">
        <f>Table3[[#This Row],[Risk 1 Simulated occurences]]*_xlfn.LOGNORM.INV(Table3[[#This Row],[RV lognorm]],(LN(ImpLow1)+LN(ImpUp1))/2,(LN(ImpUp1)-LN(ImpLow1))/3.29)</f>
        <v>19555.255951956478</v>
      </c>
      <c r="L7762">
        <f>_xlfn.BINOM.INV(BinomTrials,_xlfn.GAMMA.INV(Table3[[#This Row],[RV gamma]],GammaShape2,GammaRate2)/BinomTrials,Table3[[#This Row],[RV binom]])</f>
        <v>0</v>
      </c>
      <c r="M7762" s="1">
        <f>Table3[[#This Row],[Risk 2 simulated occurences]]*_xlfn.LOGNORM.INV(Table3[[#This Row],[RV lognorm]],(LN(ImpLow2)+LN(ImpUp2))/2,(LN(ImpUp2)-LN(ImpLow2))/3.29)</f>
        <v>0</v>
      </c>
    </row>
    <row r="7763" spans="7:13">
      <c r="G7763">
        <v>0.91460546428086487</v>
      </c>
      <c r="H7763">
        <v>0.24626439495303873</v>
      </c>
      <c r="I7763">
        <v>0.57792332562521254</v>
      </c>
      <c r="J7763">
        <f>_xlfn.BINOM.INV(BinomTrials,_xlfn.GAMMA.INV(Table3[[#This Row],[RV gamma]],GammaShape1,GammaRate1)/BinomTrials,Table3[[#This Row],[RV binom]])</f>
        <v>0</v>
      </c>
      <c r="K7763" s="1">
        <f>Table3[[#This Row],[Risk 1 Simulated occurences]]*_xlfn.LOGNORM.INV(Table3[[#This Row],[RV lognorm]],(LN(ImpLow1)+LN(ImpUp1))/2,(LN(ImpUp1)-LN(ImpLow1))/3.29)</f>
        <v>0</v>
      </c>
      <c r="L7763">
        <f>_xlfn.BINOM.INV(BinomTrials,_xlfn.GAMMA.INV(Table3[[#This Row],[RV gamma]],GammaShape2,GammaRate2)/BinomTrials,Table3[[#This Row],[RV binom]])</f>
        <v>0</v>
      </c>
      <c r="M7763" s="1">
        <f>Table3[[#This Row],[Risk 2 simulated occurences]]*_xlfn.LOGNORM.INV(Table3[[#This Row],[RV lognorm]],(LN(ImpLow2)+LN(ImpUp2))/2,(LN(ImpUp2)-LN(ImpLow2))/3.29)</f>
        <v>0</v>
      </c>
    </row>
    <row r="7764" spans="7:13">
      <c r="G7764">
        <v>0.77403816849647</v>
      </c>
      <c r="H7764">
        <v>0.96568597572189108</v>
      </c>
      <c r="I7764">
        <v>0.15733378294731201</v>
      </c>
      <c r="J7764">
        <f>_xlfn.BINOM.INV(BinomTrials,_xlfn.GAMMA.INV(Table3[[#This Row],[RV gamma]],GammaShape1,GammaRate1)/BinomTrials,Table3[[#This Row],[RV binom]])</f>
        <v>2</v>
      </c>
      <c r="K7764" s="1">
        <f>Table3[[#This Row],[Risk 1 Simulated occurences]]*_xlfn.LOGNORM.INV(Table3[[#This Row],[RV lognorm]],(LN(ImpLow1)+LN(ImpUp1))/2,(LN(ImpUp1)-LN(ImpLow1))/3.29)</f>
        <v>31290.615449862624</v>
      </c>
      <c r="L7764">
        <f>_xlfn.BINOM.INV(BinomTrials,_xlfn.GAMMA.INV(Table3[[#This Row],[RV gamma]],GammaShape2,GammaRate2)/BinomTrials,Table3[[#This Row],[RV binom]])</f>
        <v>1</v>
      </c>
      <c r="M7764" s="1">
        <f>Table3[[#This Row],[Risk 2 simulated occurences]]*_xlfn.LOGNORM.INV(Table3[[#This Row],[RV lognorm]],(LN(ImpLow2)+LN(ImpUp2))/2,(LN(ImpUp2)-LN(ImpLow2))/3.29)</f>
        <v>1564530.7724931319</v>
      </c>
    </row>
    <row r="7765" spans="7:13">
      <c r="G7765">
        <v>0.2594979201720552</v>
      </c>
      <c r="H7765">
        <v>0.28419395782248769</v>
      </c>
      <c r="I7765">
        <v>0.30888999547292012</v>
      </c>
      <c r="J7765">
        <f>_xlfn.BINOM.INV(BinomTrials,_xlfn.GAMMA.INV(Table3[[#This Row],[RV gamma]],GammaShape1,GammaRate1)/BinomTrials,Table3[[#This Row],[RV binom]])</f>
        <v>0</v>
      </c>
      <c r="K7765" s="1">
        <f>Table3[[#This Row],[Risk 1 Simulated occurences]]*_xlfn.LOGNORM.INV(Table3[[#This Row],[RV lognorm]],(LN(ImpLow1)+LN(ImpUp1))/2,(LN(ImpUp1)-LN(ImpLow1))/3.29)</f>
        <v>0</v>
      </c>
      <c r="L7765">
        <f>_xlfn.BINOM.INV(BinomTrials,_xlfn.GAMMA.INV(Table3[[#This Row],[RV gamma]],GammaShape2,GammaRate2)/BinomTrials,Table3[[#This Row],[RV binom]])</f>
        <v>0</v>
      </c>
      <c r="M7765" s="1">
        <f>Table3[[#This Row],[Risk 2 simulated occurences]]*_xlfn.LOGNORM.INV(Table3[[#This Row],[RV lognorm]],(LN(ImpLow2)+LN(ImpUp2))/2,(LN(ImpUp2)-LN(ImpLow2))/3.29)</f>
        <v>0</v>
      </c>
    </row>
    <row r="7766" spans="7:13">
      <c r="G7766">
        <v>0.38154433173199387</v>
      </c>
      <c r="H7766">
        <v>0.44784912255026826</v>
      </c>
      <c r="I7766">
        <v>0.51415391336854266</v>
      </c>
      <c r="J7766">
        <f>_xlfn.BINOM.INV(BinomTrials,_xlfn.GAMMA.INV(Table3[[#This Row],[RV gamma]],GammaShape1,GammaRate1)/BinomTrials,Table3[[#This Row],[RV binom]])</f>
        <v>0</v>
      </c>
      <c r="K7766" s="1">
        <f>Table3[[#This Row],[Risk 1 Simulated occurences]]*_xlfn.LOGNORM.INV(Table3[[#This Row],[RV lognorm]],(LN(ImpLow1)+LN(ImpUp1))/2,(LN(ImpUp1)-LN(ImpLow1))/3.29)</f>
        <v>0</v>
      </c>
      <c r="L7766">
        <f>_xlfn.BINOM.INV(BinomTrials,_xlfn.GAMMA.INV(Table3[[#This Row],[RV gamma]],GammaShape2,GammaRate2)/BinomTrials,Table3[[#This Row],[RV binom]])</f>
        <v>0</v>
      </c>
      <c r="M7766" s="1">
        <f>Table3[[#This Row],[Risk 2 simulated occurences]]*_xlfn.LOGNORM.INV(Table3[[#This Row],[RV lognorm]],(LN(ImpLow2)+LN(ImpUp2))/2,(LN(ImpUp2)-LN(ImpLow2))/3.29)</f>
        <v>0</v>
      </c>
    </row>
    <row r="7767" spans="7:13">
      <c r="G7767">
        <v>0.61558341962079677</v>
      </c>
      <c r="H7767">
        <v>2.0270235845944954E-4</v>
      </c>
      <c r="I7767">
        <v>0.38482198509612214</v>
      </c>
      <c r="J7767">
        <f>_xlfn.BINOM.INV(BinomTrials,_xlfn.GAMMA.INV(Table3[[#This Row],[RV gamma]],GammaShape1,GammaRate1)/BinomTrials,Table3[[#This Row],[RV binom]])</f>
        <v>0</v>
      </c>
      <c r="K7767" s="1">
        <f>Table3[[#This Row],[Risk 1 Simulated occurences]]*_xlfn.LOGNORM.INV(Table3[[#This Row],[RV lognorm]],(LN(ImpLow1)+LN(ImpUp1))/2,(LN(ImpUp1)-LN(ImpLow1))/3.29)</f>
        <v>0</v>
      </c>
      <c r="L7767">
        <f>_xlfn.BINOM.INV(BinomTrials,_xlfn.GAMMA.INV(Table3[[#This Row],[RV gamma]],GammaShape2,GammaRate2)/BinomTrials,Table3[[#This Row],[RV binom]])</f>
        <v>0</v>
      </c>
      <c r="M7767" s="1">
        <f>Table3[[#This Row],[Risk 2 simulated occurences]]*_xlfn.LOGNORM.INV(Table3[[#This Row],[RV lognorm]],(LN(ImpLow2)+LN(ImpUp2))/2,(LN(ImpUp2)-LN(ImpLow2))/3.29)</f>
        <v>0</v>
      </c>
    </row>
    <row r="7768" spans="7:13">
      <c r="G7768">
        <v>0.11053356673127672</v>
      </c>
      <c r="H7768">
        <v>0.40681853862796841</v>
      </c>
      <c r="I7768">
        <v>0.70310351052466014</v>
      </c>
      <c r="J7768">
        <f>_xlfn.BINOM.INV(BinomTrials,_xlfn.GAMMA.INV(Table3[[#This Row],[RV gamma]],GammaShape1,GammaRate1)/BinomTrials,Table3[[#This Row],[RV binom]])</f>
        <v>0</v>
      </c>
      <c r="K7768" s="1">
        <f>Table3[[#This Row],[Risk 1 Simulated occurences]]*_xlfn.LOGNORM.INV(Table3[[#This Row],[RV lognorm]],(LN(ImpLow1)+LN(ImpUp1))/2,(LN(ImpUp1)-LN(ImpLow1))/3.29)</f>
        <v>0</v>
      </c>
      <c r="L7768">
        <f>_xlfn.BINOM.INV(BinomTrials,_xlfn.GAMMA.INV(Table3[[#This Row],[RV gamma]],GammaShape2,GammaRate2)/BinomTrials,Table3[[#This Row],[RV binom]])</f>
        <v>0</v>
      </c>
      <c r="M7768" s="1">
        <f>Table3[[#This Row],[Risk 2 simulated occurences]]*_xlfn.LOGNORM.INV(Table3[[#This Row],[RV lognorm]],(LN(ImpLow2)+LN(ImpUp2))/2,(LN(ImpUp2)-LN(ImpLow2))/3.29)</f>
        <v>0</v>
      </c>
    </row>
    <row r="7769" spans="7:13">
      <c r="G7769">
        <v>0.73765605256783595</v>
      </c>
      <c r="H7769">
        <v>0.39917872026524448</v>
      </c>
      <c r="I7769">
        <v>6.0701387962653015E-2</v>
      </c>
      <c r="J7769">
        <f>_xlfn.BINOM.INV(BinomTrials,_xlfn.GAMMA.INV(Table3[[#This Row],[RV gamma]],GammaShape1,GammaRate1)/BinomTrials,Table3[[#This Row],[RV binom]])</f>
        <v>0</v>
      </c>
      <c r="K7769" s="1">
        <f>Table3[[#This Row],[Risk 1 Simulated occurences]]*_xlfn.LOGNORM.INV(Table3[[#This Row],[RV lognorm]],(LN(ImpLow1)+LN(ImpUp1))/2,(LN(ImpUp1)-LN(ImpLow1))/3.29)</f>
        <v>0</v>
      </c>
      <c r="L7769">
        <f>_xlfn.BINOM.INV(BinomTrials,_xlfn.GAMMA.INV(Table3[[#This Row],[RV gamma]],GammaShape2,GammaRate2)/BinomTrials,Table3[[#This Row],[RV binom]])</f>
        <v>0</v>
      </c>
      <c r="M7769" s="1">
        <f>Table3[[#This Row],[Risk 2 simulated occurences]]*_xlfn.LOGNORM.INV(Table3[[#This Row],[RV lognorm]],(LN(ImpLow2)+LN(ImpUp2))/2,(LN(ImpUp2)-LN(ImpLow2))/3.29)</f>
        <v>0</v>
      </c>
    </row>
    <row r="7770" spans="7:13">
      <c r="G7770">
        <v>0.78527550761833576</v>
      </c>
      <c r="H7770">
        <v>0.99675149796379336</v>
      </c>
      <c r="I7770">
        <v>0.20822748830925092</v>
      </c>
      <c r="J7770">
        <f>_xlfn.BINOM.INV(BinomTrials,_xlfn.GAMMA.INV(Table3[[#This Row],[RV gamma]],GammaShape1,GammaRate1)/BinomTrials,Table3[[#This Row],[RV binom]])</f>
        <v>3</v>
      </c>
      <c r="K7770" s="1">
        <f>Table3[[#This Row],[Risk 1 Simulated occurences]]*_xlfn.LOGNORM.INV(Table3[[#This Row],[RV lognorm]],(LN(ImpLow1)+LN(ImpUp1))/2,(LN(ImpUp1)-LN(ImpLow1))/3.29)</f>
        <v>53719.798115835176</v>
      </c>
      <c r="L7770">
        <f>_xlfn.BINOM.INV(BinomTrials,_xlfn.GAMMA.INV(Table3[[#This Row],[RV gamma]],GammaShape2,GammaRate2)/BinomTrials,Table3[[#This Row],[RV binom]])</f>
        <v>2</v>
      </c>
      <c r="M7770" s="1">
        <f>Table3[[#This Row],[Risk 2 simulated occurences]]*_xlfn.LOGNORM.INV(Table3[[#This Row],[RV lognorm]],(LN(ImpLow2)+LN(ImpUp2))/2,(LN(ImpUp2)-LN(ImpLow2))/3.29)</f>
        <v>3581319.8743890072</v>
      </c>
    </row>
    <row r="7771" spans="7:13">
      <c r="G7771">
        <v>0.12545654136941606</v>
      </c>
      <c r="H7771">
        <v>0.40242627747469872</v>
      </c>
      <c r="I7771">
        <v>0.67939601357998136</v>
      </c>
      <c r="J7771">
        <f>_xlfn.BINOM.INV(BinomTrials,_xlfn.GAMMA.INV(Table3[[#This Row],[RV gamma]],GammaShape1,GammaRate1)/BinomTrials,Table3[[#This Row],[RV binom]])</f>
        <v>0</v>
      </c>
      <c r="K7771" s="1">
        <f>Table3[[#This Row],[Risk 1 Simulated occurences]]*_xlfn.LOGNORM.INV(Table3[[#This Row],[RV lognorm]],(LN(ImpLow1)+LN(ImpUp1))/2,(LN(ImpUp1)-LN(ImpLow1))/3.29)</f>
        <v>0</v>
      </c>
      <c r="L7771">
        <f>_xlfn.BINOM.INV(BinomTrials,_xlfn.GAMMA.INV(Table3[[#This Row],[RV gamma]],GammaShape2,GammaRate2)/BinomTrials,Table3[[#This Row],[RV binom]])</f>
        <v>0</v>
      </c>
      <c r="M7771" s="1">
        <f>Table3[[#This Row],[Risk 2 simulated occurences]]*_xlfn.LOGNORM.INV(Table3[[#This Row],[RV lognorm]],(LN(ImpLow2)+LN(ImpUp2))/2,(LN(ImpUp2)-LN(ImpLow2))/3.29)</f>
        <v>0</v>
      </c>
    </row>
    <row r="7772" spans="7:13">
      <c r="G7772">
        <v>0.54809079577591768</v>
      </c>
      <c r="H7772">
        <v>0.57844551726172</v>
      </c>
      <c r="I7772">
        <v>0.60880023874752232</v>
      </c>
      <c r="J7772">
        <f>_xlfn.BINOM.INV(BinomTrials,_xlfn.GAMMA.INV(Table3[[#This Row],[RV gamma]],GammaShape1,GammaRate1)/BinomTrials,Table3[[#This Row],[RV binom]])</f>
        <v>0</v>
      </c>
      <c r="K7772" s="1">
        <f>Table3[[#This Row],[Risk 1 Simulated occurences]]*_xlfn.LOGNORM.INV(Table3[[#This Row],[RV lognorm]],(LN(ImpLow1)+LN(ImpUp1))/2,(LN(ImpUp1)-LN(ImpLow1))/3.29)</f>
        <v>0</v>
      </c>
      <c r="L7772">
        <f>_xlfn.BINOM.INV(BinomTrials,_xlfn.GAMMA.INV(Table3[[#This Row],[RV gamma]],GammaShape2,GammaRate2)/BinomTrials,Table3[[#This Row],[RV binom]])</f>
        <v>0</v>
      </c>
      <c r="M7772" s="1">
        <f>Table3[[#This Row],[Risk 2 simulated occurences]]*_xlfn.LOGNORM.INV(Table3[[#This Row],[RV lognorm]],(LN(ImpLow2)+LN(ImpUp2))/2,(LN(ImpUp2)-LN(ImpLow2))/3.29)</f>
        <v>0</v>
      </c>
    </row>
    <row r="7773" spans="7:13">
      <c r="G7773">
        <v>0.76200460584927565</v>
      </c>
      <c r="H7773">
        <v>0.93380861772867318</v>
      </c>
      <c r="I7773">
        <v>0.10561262960807077</v>
      </c>
      <c r="J7773">
        <f>_xlfn.BINOM.INV(BinomTrials,_xlfn.GAMMA.INV(Table3[[#This Row],[RV gamma]],GammaShape1,GammaRate1)/BinomTrials,Table3[[#This Row],[RV binom]])</f>
        <v>2</v>
      </c>
      <c r="K7773" s="1">
        <f>Table3[[#This Row],[Risk 1 Simulated occurences]]*_xlfn.LOGNORM.INV(Table3[[#This Row],[RV lognorm]],(LN(ImpLow1)+LN(ImpUp1))/2,(LN(ImpUp1)-LN(ImpLow1))/3.29)</f>
        <v>26365.072239886991</v>
      </c>
      <c r="L7773">
        <f>_xlfn.BINOM.INV(BinomTrials,_xlfn.GAMMA.INV(Table3[[#This Row],[RV gamma]],GammaShape2,GammaRate2)/BinomTrials,Table3[[#This Row],[RV binom]])</f>
        <v>1</v>
      </c>
      <c r="M7773" s="1">
        <f>Table3[[#This Row],[Risk 2 simulated occurences]]*_xlfn.LOGNORM.INV(Table3[[#This Row],[RV lognorm]],(LN(ImpLow2)+LN(ImpUp2))/2,(LN(ImpUp2)-LN(ImpLow2))/3.29)</f>
        <v>1318253.6119943501</v>
      </c>
    </row>
    <row r="7774" spans="7:13">
      <c r="G7774">
        <v>1.1410508775809085E-2</v>
      </c>
      <c r="H7774">
        <v>0.52143816581062885</v>
      </c>
      <c r="I7774">
        <v>3.146582284544866E-2</v>
      </c>
      <c r="J7774">
        <f>_xlfn.BINOM.INV(BinomTrials,_xlfn.GAMMA.INV(Table3[[#This Row],[RV gamma]],GammaShape1,GammaRate1)/BinomTrials,Table3[[#This Row],[RV binom]])</f>
        <v>0</v>
      </c>
      <c r="K7774" s="1">
        <f>Table3[[#This Row],[Risk 1 Simulated occurences]]*_xlfn.LOGNORM.INV(Table3[[#This Row],[RV lognorm]],(LN(ImpLow1)+LN(ImpUp1))/2,(LN(ImpUp1)-LN(ImpLow1))/3.29)</f>
        <v>0</v>
      </c>
      <c r="L7774">
        <f>_xlfn.BINOM.INV(BinomTrials,_xlfn.GAMMA.INV(Table3[[#This Row],[RV gamma]],GammaShape2,GammaRate2)/BinomTrials,Table3[[#This Row],[RV binom]])</f>
        <v>0</v>
      </c>
      <c r="M7774" s="1">
        <f>Table3[[#This Row],[Risk 2 simulated occurences]]*_xlfn.LOGNORM.INV(Table3[[#This Row],[RV lognorm]],(LN(ImpLow2)+LN(ImpUp2))/2,(LN(ImpUp2)-LN(ImpLow2))/3.29)</f>
        <v>0</v>
      </c>
    </row>
    <row r="7775" spans="7:13">
      <c r="G7775">
        <v>0.77642099502329764</v>
      </c>
      <c r="H7775">
        <v>0.81125277923944072</v>
      </c>
      <c r="I7775">
        <v>0.8460845634555838</v>
      </c>
      <c r="J7775">
        <f>_xlfn.BINOM.INV(BinomTrials,_xlfn.GAMMA.INV(Table3[[#This Row],[RV gamma]],GammaShape1,GammaRate1)/BinomTrials,Table3[[#This Row],[RV binom]])</f>
        <v>1</v>
      </c>
      <c r="K7775" s="1">
        <f>Table3[[#This Row],[Risk 1 Simulated occurences]]*_xlfn.LOGNORM.INV(Table3[[#This Row],[RV lognorm]],(LN(ImpLow1)+LN(ImpUp1))/2,(LN(ImpUp1)-LN(ImpLow1))/3.29)</f>
        <v>64560.185153201062</v>
      </c>
      <c r="L7775">
        <f>_xlfn.BINOM.INV(BinomTrials,_xlfn.GAMMA.INV(Table3[[#This Row],[RV gamma]],GammaShape2,GammaRate2)/BinomTrials,Table3[[#This Row],[RV binom]])</f>
        <v>0</v>
      </c>
      <c r="M7775" s="1">
        <f>Table3[[#This Row],[Risk 2 simulated occurences]]*_xlfn.LOGNORM.INV(Table3[[#This Row],[RV lognorm]],(LN(ImpLow2)+LN(ImpUp2))/2,(LN(ImpUp2)-LN(ImpLow2))/3.29)</f>
        <v>0</v>
      </c>
    </row>
    <row r="7776" spans="7:13">
      <c r="G7776">
        <v>0.3076633565629196</v>
      </c>
      <c r="H7776">
        <v>0.72546067727983965</v>
      </c>
      <c r="I7776">
        <v>0.14325799799675959</v>
      </c>
      <c r="J7776">
        <f>_xlfn.BINOM.INV(BinomTrials,_xlfn.GAMMA.INV(Table3[[#This Row],[RV gamma]],GammaShape1,GammaRate1)/BinomTrials,Table3[[#This Row],[RV binom]])</f>
        <v>1</v>
      </c>
      <c r="K7776" s="1">
        <f>Table3[[#This Row],[Risk 1 Simulated occurences]]*_xlfn.LOGNORM.INV(Table3[[#This Row],[RV lognorm]],(LN(ImpLow1)+LN(ImpUp1))/2,(LN(ImpUp1)-LN(ImpLow1))/3.29)</f>
        <v>14998.57271853243</v>
      </c>
      <c r="L7776">
        <f>_xlfn.BINOM.INV(BinomTrials,_xlfn.GAMMA.INV(Table3[[#This Row],[RV gamma]],GammaShape2,GammaRate2)/BinomTrials,Table3[[#This Row],[RV binom]])</f>
        <v>0</v>
      </c>
      <c r="M7776" s="1">
        <f>Table3[[#This Row],[Risk 2 simulated occurences]]*_xlfn.LOGNORM.INV(Table3[[#This Row],[RV lognorm]],(LN(ImpLow2)+LN(ImpUp2))/2,(LN(ImpUp2)-LN(ImpLow2))/3.29)</f>
        <v>0</v>
      </c>
    </row>
    <row r="7777" spans="7:13">
      <c r="G7777">
        <v>0.89803375298997101</v>
      </c>
      <c r="H7777">
        <v>0.81760304226428415</v>
      </c>
      <c r="I7777">
        <v>0.73717233153859729</v>
      </c>
      <c r="J7777">
        <f>_xlfn.BINOM.INV(BinomTrials,_xlfn.GAMMA.INV(Table3[[#This Row],[RV gamma]],GammaShape1,GammaRate1)/BinomTrials,Table3[[#This Row],[RV binom]])</f>
        <v>1</v>
      </c>
      <c r="K7777" s="1">
        <f>Table3[[#This Row],[Risk 1 Simulated occurences]]*_xlfn.LOGNORM.INV(Table3[[#This Row],[RV lognorm]],(LN(ImpLow1)+LN(ImpUp1))/2,(LN(ImpUp1)-LN(ImpLow1))/3.29)</f>
        <v>49306.409184500597</v>
      </c>
      <c r="L7777">
        <f>_xlfn.BINOM.INV(BinomTrials,_xlfn.GAMMA.INV(Table3[[#This Row],[RV gamma]],GammaShape2,GammaRate2)/BinomTrials,Table3[[#This Row],[RV binom]])</f>
        <v>1</v>
      </c>
      <c r="M7777" s="1">
        <f>Table3[[#This Row],[Risk 2 simulated occurences]]*_xlfn.LOGNORM.INV(Table3[[#This Row],[RV lognorm]],(LN(ImpLow2)+LN(ImpUp2))/2,(LN(ImpUp2)-LN(ImpLow2))/3.29)</f>
        <v>4930640.9184500622</v>
      </c>
    </row>
    <row r="7778" spans="7:13">
      <c r="G7778">
        <v>0.25328650244199041</v>
      </c>
      <c r="H7778">
        <v>0.4543313358232059</v>
      </c>
      <c r="I7778">
        <v>0.65537616920442143</v>
      </c>
      <c r="J7778">
        <f>_xlfn.BINOM.INV(BinomTrials,_xlfn.GAMMA.INV(Table3[[#This Row],[RV gamma]],GammaShape1,GammaRate1)/BinomTrials,Table3[[#This Row],[RV binom]])</f>
        <v>0</v>
      </c>
      <c r="K7778" s="1">
        <f>Table3[[#This Row],[Risk 1 Simulated occurences]]*_xlfn.LOGNORM.INV(Table3[[#This Row],[RV lognorm]],(LN(ImpLow1)+LN(ImpUp1))/2,(LN(ImpUp1)-LN(ImpLow1))/3.29)</f>
        <v>0</v>
      </c>
      <c r="L7778">
        <f>_xlfn.BINOM.INV(BinomTrials,_xlfn.GAMMA.INV(Table3[[#This Row],[RV gamma]],GammaShape2,GammaRate2)/BinomTrials,Table3[[#This Row],[RV binom]])</f>
        <v>0</v>
      </c>
      <c r="M7778" s="1">
        <f>Table3[[#This Row],[Risk 2 simulated occurences]]*_xlfn.LOGNORM.INV(Table3[[#This Row],[RV lognorm]],(LN(ImpLow2)+LN(ImpUp2))/2,(LN(ImpUp2)-LN(ImpLow2))/3.29)</f>
        <v>0</v>
      </c>
    </row>
    <row r="7779" spans="7:13">
      <c r="G7779">
        <v>0.98624654253304311</v>
      </c>
      <c r="H7779">
        <v>0.94676118062192627</v>
      </c>
      <c r="I7779">
        <v>0.90727581871080953</v>
      </c>
      <c r="J7779">
        <f>_xlfn.BINOM.INV(BinomTrials,_xlfn.GAMMA.INV(Table3[[#This Row],[RV gamma]],GammaShape1,GammaRate1)/BinomTrials,Table3[[#This Row],[RV binom]])</f>
        <v>2</v>
      </c>
      <c r="K7779" s="1">
        <f>Table3[[#This Row],[Risk 1 Simulated occurences]]*_xlfn.LOGNORM.INV(Table3[[#This Row],[RV lognorm]],(LN(ImpLow1)+LN(ImpUp1))/2,(LN(ImpUp1)-LN(ImpLow1))/3.29)</f>
        <v>159776.04157232671</v>
      </c>
      <c r="L7779">
        <f>_xlfn.BINOM.INV(BinomTrials,_xlfn.GAMMA.INV(Table3[[#This Row],[RV gamma]],GammaShape2,GammaRate2)/BinomTrials,Table3[[#This Row],[RV binom]])</f>
        <v>1</v>
      </c>
      <c r="M7779" s="1">
        <f>Table3[[#This Row],[Risk 2 simulated occurences]]*_xlfn.LOGNORM.INV(Table3[[#This Row],[RV lognorm]],(LN(ImpLow2)+LN(ImpUp2))/2,(LN(ImpUp2)-LN(ImpLow2))/3.29)</f>
        <v>7988802.0786163388</v>
      </c>
    </row>
    <row r="7780" spans="7:13">
      <c r="G7780">
        <v>0.84564035285526906</v>
      </c>
      <c r="H7780">
        <v>0.21516271271517626</v>
      </c>
      <c r="I7780">
        <v>0.58468507257508351</v>
      </c>
      <c r="J7780">
        <f>_xlfn.BINOM.INV(BinomTrials,_xlfn.GAMMA.INV(Table3[[#This Row],[RV gamma]],GammaShape1,GammaRate1)/BinomTrials,Table3[[#This Row],[RV binom]])</f>
        <v>0</v>
      </c>
      <c r="K7780" s="1">
        <f>Table3[[#This Row],[Risk 1 Simulated occurences]]*_xlfn.LOGNORM.INV(Table3[[#This Row],[RV lognorm]],(LN(ImpLow1)+LN(ImpUp1))/2,(LN(ImpUp1)-LN(ImpLow1))/3.29)</f>
        <v>0</v>
      </c>
      <c r="L7780">
        <f>_xlfn.BINOM.INV(BinomTrials,_xlfn.GAMMA.INV(Table3[[#This Row],[RV gamma]],GammaShape2,GammaRate2)/BinomTrials,Table3[[#This Row],[RV binom]])</f>
        <v>0</v>
      </c>
      <c r="M7780" s="1">
        <f>Table3[[#This Row],[Risk 2 simulated occurences]]*_xlfn.LOGNORM.INV(Table3[[#This Row],[RV lognorm]],(LN(ImpLow2)+LN(ImpUp2))/2,(LN(ImpUp2)-LN(ImpLow2))/3.29)</f>
        <v>0</v>
      </c>
    </row>
    <row r="7781" spans="7:13">
      <c r="G7781">
        <v>0.67741043850658944</v>
      </c>
      <c r="H7781">
        <v>0.23971260396750299</v>
      </c>
      <c r="I7781">
        <v>0.80201476942841654</v>
      </c>
      <c r="J7781">
        <f>_xlfn.BINOM.INV(BinomTrials,_xlfn.GAMMA.INV(Table3[[#This Row],[RV gamma]],GammaShape1,GammaRate1)/BinomTrials,Table3[[#This Row],[RV binom]])</f>
        <v>0</v>
      </c>
      <c r="K7781" s="1">
        <f>Table3[[#This Row],[Risk 1 Simulated occurences]]*_xlfn.LOGNORM.INV(Table3[[#This Row],[RV lognorm]],(LN(ImpLow1)+LN(ImpUp1))/2,(LN(ImpUp1)-LN(ImpLow1))/3.29)</f>
        <v>0</v>
      </c>
      <c r="L7781">
        <f>_xlfn.BINOM.INV(BinomTrials,_xlfn.GAMMA.INV(Table3[[#This Row],[RV gamma]],GammaShape2,GammaRate2)/BinomTrials,Table3[[#This Row],[RV binom]])</f>
        <v>0</v>
      </c>
      <c r="M7781" s="1">
        <f>Table3[[#This Row],[Risk 2 simulated occurences]]*_xlfn.LOGNORM.INV(Table3[[#This Row],[RV lognorm]],(LN(ImpLow2)+LN(ImpUp2))/2,(LN(ImpUp2)-LN(ImpLow2))/3.29)</f>
        <v>0</v>
      </c>
    </row>
    <row r="7782" spans="7:13">
      <c r="G7782">
        <v>0.23723998024931175</v>
      </c>
      <c r="H7782">
        <v>0.84973488182282764</v>
      </c>
      <c r="I7782">
        <v>0.46222978339634357</v>
      </c>
      <c r="J7782">
        <f>_xlfn.BINOM.INV(BinomTrials,_xlfn.GAMMA.INV(Table3[[#This Row],[RV gamma]],GammaShape1,GammaRate1)/BinomTrials,Table3[[#This Row],[RV binom]])</f>
        <v>1</v>
      </c>
      <c r="K7782" s="1">
        <f>Table3[[#This Row],[Risk 1 Simulated occurences]]*_xlfn.LOGNORM.INV(Table3[[#This Row],[RV lognorm]],(LN(ImpLow1)+LN(ImpUp1))/2,(LN(ImpUp1)-LN(ImpLow1))/3.29)</f>
        <v>29592.387626651132</v>
      </c>
      <c r="L7782">
        <f>_xlfn.BINOM.INV(BinomTrials,_xlfn.GAMMA.INV(Table3[[#This Row],[RV gamma]],GammaShape2,GammaRate2)/BinomTrials,Table3[[#This Row],[RV binom]])</f>
        <v>0</v>
      </c>
      <c r="M7782" s="1">
        <f>Table3[[#This Row],[Risk 2 simulated occurences]]*_xlfn.LOGNORM.INV(Table3[[#This Row],[RV lognorm]],(LN(ImpLow2)+LN(ImpUp2))/2,(LN(ImpUp2)-LN(ImpLow2))/3.29)</f>
        <v>0</v>
      </c>
    </row>
    <row r="7783" spans="7:13">
      <c r="G7783">
        <v>0.29234805018284732</v>
      </c>
      <c r="H7783">
        <v>0.49415879626486392</v>
      </c>
      <c r="I7783">
        <v>0.69596954234688058</v>
      </c>
      <c r="J7783">
        <f>_xlfn.BINOM.INV(BinomTrials,_xlfn.GAMMA.INV(Table3[[#This Row],[RV gamma]],GammaShape1,GammaRate1)/BinomTrials,Table3[[#This Row],[RV binom]])</f>
        <v>0</v>
      </c>
      <c r="K7783" s="1">
        <f>Table3[[#This Row],[Risk 1 Simulated occurences]]*_xlfn.LOGNORM.INV(Table3[[#This Row],[RV lognorm]],(LN(ImpLow1)+LN(ImpUp1))/2,(LN(ImpUp1)-LN(ImpLow1))/3.29)</f>
        <v>0</v>
      </c>
      <c r="L7783">
        <f>_xlfn.BINOM.INV(BinomTrials,_xlfn.GAMMA.INV(Table3[[#This Row],[RV gamma]],GammaShape2,GammaRate2)/BinomTrials,Table3[[#This Row],[RV binom]])</f>
        <v>0</v>
      </c>
      <c r="M7783" s="1">
        <f>Table3[[#This Row],[Risk 2 simulated occurences]]*_xlfn.LOGNORM.INV(Table3[[#This Row],[RV lognorm]],(LN(ImpLow2)+LN(ImpUp2))/2,(LN(ImpUp2)-LN(ImpLow2))/3.29)</f>
        <v>0</v>
      </c>
    </row>
    <row r="7784" spans="7:13">
      <c r="G7784">
        <v>0.49367942311506691</v>
      </c>
      <c r="H7784">
        <v>0.32688882356830351</v>
      </c>
      <c r="I7784">
        <v>0.16009822402154011</v>
      </c>
      <c r="J7784">
        <f>_xlfn.BINOM.INV(BinomTrials,_xlfn.GAMMA.INV(Table3[[#This Row],[RV gamma]],GammaShape1,GammaRate1)/BinomTrials,Table3[[#This Row],[RV binom]])</f>
        <v>0</v>
      </c>
      <c r="K7784" s="1">
        <f>Table3[[#This Row],[Risk 1 Simulated occurences]]*_xlfn.LOGNORM.INV(Table3[[#This Row],[RV lognorm]],(LN(ImpLow1)+LN(ImpUp1))/2,(LN(ImpUp1)-LN(ImpLow1))/3.29)</f>
        <v>0</v>
      </c>
      <c r="L7784">
        <f>_xlfn.BINOM.INV(BinomTrials,_xlfn.GAMMA.INV(Table3[[#This Row],[RV gamma]],GammaShape2,GammaRate2)/BinomTrials,Table3[[#This Row],[RV binom]])</f>
        <v>0</v>
      </c>
      <c r="M7784" s="1">
        <f>Table3[[#This Row],[Risk 2 simulated occurences]]*_xlfn.LOGNORM.INV(Table3[[#This Row],[RV lognorm]],(LN(ImpLow2)+LN(ImpUp2))/2,(LN(ImpUp2)-LN(ImpLow2))/3.29)</f>
        <v>0</v>
      </c>
    </row>
    <row r="7785" spans="7:13">
      <c r="G7785">
        <v>0.27006429492964612</v>
      </c>
      <c r="H7785">
        <v>2.0457712477286213E-2</v>
      </c>
      <c r="I7785">
        <v>0.77085113002492633</v>
      </c>
      <c r="J7785">
        <f>_xlfn.BINOM.INV(BinomTrials,_xlfn.GAMMA.INV(Table3[[#This Row],[RV gamma]],GammaShape1,GammaRate1)/BinomTrials,Table3[[#This Row],[RV binom]])</f>
        <v>0</v>
      </c>
      <c r="K7785" s="1">
        <f>Table3[[#This Row],[Risk 1 Simulated occurences]]*_xlfn.LOGNORM.INV(Table3[[#This Row],[RV lognorm]],(LN(ImpLow1)+LN(ImpUp1))/2,(LN(ImpUp1)-LN(ImpLow1))/3.29)</f>
        <v>0</v>
      </c>
      <c r="L7785">
        <f>_xlfn.BINOM.INV(BinomTrials,_xlfn.GAMMA.INV(Table3[[#This Row],[RV gamma]],GammaShape2,GammaRate2)/BinomTrials,Table3[[#This Row],[RV binom]])</f>
        <v>0</v>
      </c>
      <c r="M7785" s="1">
        <f>Table3[[#This Row],[Risk 2 simulated occurences]]*_xlfn.LOGNORM.INV(Table3[[#This Row],[RV lognorm]],(LN(ImpLow2)+LN(ImpUp2))/2,(LN(ImpUp2)-LN(ImpLow2))/3.29)</f>
        <v>0</v>
      </c>
    </row>
    <row r="7786" spans="7:13">
      <c r="G7786">
        <v>0.97060488256188338</v>
      </c>
      <c r="H7786">
        <v>0.83277360574937132</v>
      </c>
      <c r="I7786">
        <v>0.69494232893685914</v>
      </c>
      <c r="J7786">
        <f>_xlfn.BINOM.INV(BinomTrials,_xlfn.GAMMA.INV(Table3[[#This Row],[RV gamma]],GammaShape1,GammaRate1)/BinomTrials,Table3[[#This Row],[RV binom]])</f>
        <v>1</v>
      </c>
      <c r="K7786" s="1">
        <f>Table3[[#This Row],[Risk 1 Simulated occurences]]*_xlfn.LOGNORM.INV(Table3[[#This Row],[RV lognorm]],(LN(ImpLow1)+LN(ImpUp1))/2,(LN(ImpUp1)-LN(ImpLow1))/3.29)</f>
        <v>45184.292188167812</v>
      </c>
      <c r="L7786">
        <f>_xlfn.BINOM.INV(BinomTrials,_xlfn.GAMMA.INV(Table3[[#This Row],[RV gamma]],GammaShape2,GammaRate2)/BinomTrials,Table3[[#This Row],[RV binom]])</f>
        <v>1</v>
      </c>
      <c r="M7786" s="1">
        <f>Table3[[#This Row],[Risk 2 simulated occurences]]*_xlfn.LOGNORM.INV(Table3[[#This Row],[RV lognorm]],(LN(ImpLow2)+LN(ImpUp2))/2,(LN(ImpUp2)-LN(ImpLow2))/3.29)</f>
        <v>4518429.2188167833</v>
      </c>
    </row>
    <row r="7787" spans="7:13">
      <c r="G7787">
        <v>0.95626121757377924</v>
      </c>
      <c r="H7787">
        <v>0.42599182968306903</v>
      </c>
      <c r="I7787">
        <v>0.89572244179235883</v>
      </c>
      <c r="J7787">
        <f>_xlfn.BINOM.INV(BinomTrials,_xlfn.GAMMA.INV(Table3[[#This Row],[RV gamma]],GammaShape1,GammaRate1)/BinomTrials,Table3[[#This Row],[RV binom]])</f>
        <v>0</v>
      </c>
      <c r="K7787" s="1">
        <f>Table3[[#This Row],[Risk 1 Simulated occurences]]*_xlfn.LOGNORM.INV(Table3[[#This Row],[RV lognorm]],(LN(ImpLow1)+LN(ImpUp1))/2,(LN(ImpUp1)-LN(ImpLow1))/3.29)</f>
        <v>0</v>
      </c>
      <c r="L7787">
        <f>_xlfn.BINOM.INV(BinomTrials,_xlfn.GAMMA.INV(Table3[[#This Row],[RV gamma]],GammaShape2,GammaRate2)/BinomTrials,Table3[[#This Row],[RV binom]])</f>
        <v>0</v>
      </c>
      <c r="M7787" s="1">
        <f>Table3[[#This Row],[Risk 2 simulated occurences]]*_xlfn.LOGNORM.INV(Table3[[#This Row],[RV lognorm]],(LN(ImpLow2)+LN(ImpUp2))/2,(LN(ImpUp2)-LN(ImpLow2))/3.29)</f>
        <v>0</v>
      </c>
    </row>
    <row r="7788" spans="7:13">
      <c r="G7788">
        <v>0.88228376250820406</v>
      </c>
      <c r="H7788">
        <v>0.64468148334169828</v>
      </c>
      <c r="I7788">
        <v>0.4070792041751925</v>
      </c>
      <c r="J7788">
        <f>_xlfn.BINOM.INV(BinomTrials,_xlfn.GAMMA.INV(Table3[[#This Row],[RV gamma]],GammaShape1,GammaRate1)/BinomTrials,Table3[[#This Row],[RV binom]])</f>
        <v>1</v>
      </c>
      <c r="K7788" s="1">
        <f>Table3[[#This Row],[Risk 1 Simulated occurences]]*_xlfn.LOGNORM.INV(Table3[[#This Row],[RV lognorm]],(LN(ImpLow1)+LN(ImpUp1))/2,(LN(ImpUp1)-LN(ImpLow1))/3.29)</f>
        <v>26825.74059221875</v>
      </c>
      <c r="L7788">
        <f>_xlfn.BINOM.INV(BinomTrials,_xlfn.GAMMA.INV(Table3[[#This Row],[RV gamma]],GammaShape2,GammaRate2)/BinomTrials,Table3[[#This Row],[RV binom]])</f>
        <v>0</v>
      </c>
      <c r="M7788" s="1">
        <f>Table3[[#This Row],[Risk 2 simulated occurences]]*_xlfn.LOGNORM.INV(Table3[[#This Row],[RV lognorm]],(LN(ImpLow2)+LN(ImpUp2))/2,(LN(ImpUp2)-LN(ImpLow2))/3.29)</f>
        <v>0</v>
      </c>
    </row>
    <row r="7789" spans="7:13">
      <c r="G7789">
        <v>0.54319647538624538</v>
      </c>
      <c r="H7789">
        <v>0.16169052392323061</v>
      </c>
      <c r="I7789">
        <v>0.78018457246021578</v>
      </c>
      <c r="J7789">
        <f>_xlfn.BINOM.INV(BinomTrials,_xlfn.GAMMA.INV(Table3[[#This Row],[RV gamma]],GammaShape1,GammaRate1)/BinomTrials,Table3[[#This Row],[RV binom]])</f>
        <v>0</v>
      </c>
      <c r="K7789" s="1">
        <f>Table3[[#This Row],[Risk 1 Simulated occurences]]*_xlfn.LOGNORM.INV(Table3[[#This Row],[RV lognorm]],(LN(ImpLow1)+LN(ImpUp1))/2,(LN(ImpUp1)-LN(ImpLow1))/3.29)</f>
        <v>0</v>
      </c>
      <c r="L7789">
        <f>_xlfn.BINOM.INV(BinomTrials,_xlfn.GAMMA.INV(Table3[[#This Row],[RV gamma]],GammaShape2,GammaRate2)/BinomTrials,Table3[[#This Row],[RV binom]])</f>
        <v>0</v>
      </c>
      <c r="M7789" s="1">
        <f>Table3[[#This Row],[Risk 2 simulated occurences]]*_xlfn.LOGNORM.INV(Table3[[#This Row],[RV lognorm]],(LN(ImpLow2)+LN(ImpUp2))/2,(LN(ImpUp2)-LN(ImpLow2))/3.29)</f>
        <v>0</v>
      </c>
    </row>
    <row r="7790" spans="7:13">
      <c r="G7790">
        <v>0.50316181662639692</v>
      </c>
      <c r="H7790">
        <v>0.53263557773671844</v>
      </c>
      <c r="I7790">
        <v>0.56210933884703984</v>
      </c>
      <c r="J7790">
        <f>_xlfn.BINOM.INV(BinomTrials,_xlfn.GAMMA.INV(Table3[[#This Row],[RV gamma]],GammaShape1,GammaRate1)/BinomTrials,Table3[[#This Row],[RV binom]])</f>
        <v>0</v>
      </c>
      <c r="K7790" s="1">
        <f>Table3[[#This Row],[Risk 1 Simulated occurences]]*_xlfn.LOGNORM.INV(Table3[[#This Row],[RV lognorm]],(LN(ImpLow1)+LN(ImpUp1))/2,(LN(ImpUp1)-LN(ImpLow1))/3.29)</f>
        <v>0</v>
      </c>
      <c r="L7790">
        <f>_xlfn.BINOM.INV(BinomTrials,_xlfn.GAMMA.INV(Table3[[#This Row],[RV gamma]],GammaShape2,GammaRate2)/BinomTrials,Table3[[#This Row],[RV binom]])</f>
        <v>0</v>
      </c>
      <c r="M7790" s="1">
        <f>Table3[[#This Row],[Risk 2 simulated occurences]]*_xlfn.LOGNORM.INV(Table3[[#This Row],[RV lognorm]],(LN(ImpLow2)+LN(ImpUp2))/2,(LN(ImpUp2)-LN(ImpLow2))/3.29)</f>
        <v>0</v>
      </c>
    </row>
    <row r="7791" spans="7:13">
      <c r="G7791">
        <v>0.64065203985229691</v>
      </c>
      <c r="H7791">
        <v>6.1550210258714023E-3</v>
      </c>
      <c r="I7791">
        <v>0.37165800219944584</v>
      </c>
      <c r="J7791">
        <f>_xlfn.BINOM.INV(BinomTrials,_xlfn.GAMMA.INV(Table3[[#This Row],[RV gamma]],GammaShape1,GammaRate1)/BinomTrials,Table3[[#This Row],[RV binom]])</f>
        <v>0</v>
      </c>
      <c r="K7791" s="1">
        <f>Table3[[#This Row],[Risk 1 Simulated occurences]]*_xlfn.LOGNORM.INV(Table3[[#This Row],[RV lognorm]],(LN(ImpLow1)+LN(ImpUp1))/2,(LN(ImpUp1)-LN(ImpLow1))/3.29)</f>
        <v>0</v>
      </c>
      <c r="L7791">
        <f>_xlfn.BINOM.INV(BinomTrials,_xlfn.GAMMA.INV(Table3[[#This Row],[RV gamma]],GammaShape2,GammaRate2)/BinomTrials,Table3[[#This Row],[RV binom]])</f>
        <v>0</v>
      </c>
      <c r="M7791" s="1">
        <f>Table3[[#This Row],[Risk 2 simulated occurences]]*_xlfn.LOGNORM.INV(Table3[[#This Row],[RV lognorm]],(LN(ImpLow2)+LN(ImpUp2))/2,(LN(ImpUp2)-LN(ImpLow2))/3.29)</f>
        <v>0</v>
      </c>
    </row>
    <row r="7792" spans="7:13">
      <c r="G7792">
        <v>0.43883379755487378</v>
      </c>
      <c r="H7792">
        <v>0.4474383818206556</v>
      </c>
      <c r="I7792">
        <v>0.45604296608643746</v>
      </c>
      <c r="J7792">
        <f>_xlfn.BINOM.INV(BinomTrials,_xlfn.GAMMA.INV(Table3[[#This Row],[RV gamma]],GammaShape1,GammaRate1)/BinomTrials,Table3[[#This Row],[RV binom]])</f>
        <v>0</v>
      </c>
      <c r="K7792" s="1">
        <f>Table3[[#This Row],[Risk 1 Simulated occurences]]*_xlfn.LOGNORM.INV(Table3[[#This Row],[RV lognorm]],(LN(ImpLow1)+LN(ImpUp1))/2,(LN(ImpUp1)-LN(ImpLow1))/3.29)</f>
        <v>0</v>
      </c>
      <c r="L7792">
        <f>_xlfn.BINOM.INV(BinomTrials,_xlfn.GAMMA.INV(Table3[[#This Row],[RV gamma]],GammaShape2,GammaRate2)/BinomTrials,Table3[[#This Row],[RV binom]])</f>
        <v>0</v>
      </c>
      <c r="M7792" s="1">
        <f>Table3[[#This Row],[Risk 2 simulated occurences]]*_xlfn.LOGNORM.INV(Table3[[#This Row],[RV lognorm]],(LN(ImpLow2)+LN(ImpUp2))/2,(LN(ImpUp2)-LN(ImpLow2))/3.29)</f>
        <v>0</v>
      </c>
    </row>
    <row r="7793" spans="7:13">
      <c r="G7793">
        <v>0.47963550476340366</v>
      </c>
      <c r="H7793">
        <v>9.6883259758764537E-2</v>
      </c>
      <c r="I7793">
        <v>0.71413101475412544</v>
      </c>
      <c r="J7793">
        <f>_xlfn.BINOM.INV(BinomTrials,_xlfn.GAMMA.INV(Table3[[#This Row],[RV gamma]],GammaShape1,GammaRate1)/BinomTrials,Table3[[#This Row],[RV binom]])</f>
        <v>0</v>
      </c>
      <c r="K7793" s="1">
        <f>Table3[[#This Row],[Risk 1 Simulated occurences]]*_xlfn.LOGNORM.INV(Table3[[#This Row],[RV lognorm]],(LN(ImpLow1)+LN(ImpUp1))/2,(LN(ImpUp1)-LN(ImpLow1))/3.29)</f>
        <v>0</v>
      </c>
      <c r="L7793">
        <f>_xlfn.BINOM.INV(BinomTrials,_xlfn.GAMMA.INV(Table3[[#This Row],[RV gamma]],GammaShape2,GammaRate2)/BinomTrials,Table3[[#This Row],[RV binom]])</f>
        <v>0</v>
      </c>
      <c r="M7793" s="1">
        <f>Table3[[#This Row],[Risk 2 simulated occurences]]*_xlfn.LOGNORM.INV(Table3[[#This Row],[RV lognorm]],(LN(ImpLow2)+LN(ImpUp2))/2,(LN(ImpUp2)-LN(ImpLow2))/3.29)</f>
        <v>0</v>
      </c>
    </row>
    <row r="7794" spans="7:13">
      <c r="G7794">
        <v>0.23392855852559608</v>
      </c>
      <c r="H7794">
        <v>0.31694676555550971</v>
      </c>
      <c r="I7794">
        <v>0.39996497258542335</v>
      </c>
      <c r="J7794">
        <f>_xlfn.BINOM.INV(BinomTrials,_xlfn.GAMMA.INV(Table3[[#This Row],[RV gamma]],GammaShape1,GammaRate1)/BinomTrials,Table3[[#This Row],[RV binom]])</f>
        <v>0</v>
      </c>
      <c r="K7794" s="1">
        <f>Table3[[#This Row],[Risk 1 Simulated occurences]]*_xlfn.LOGNORM.INV(Table3[[#This Row],[RV lognorm]],(LN(ImpLow1)+LN(ImpUp1))/2,(LN(ImpUp1)-LN(ImpLow1))/3.29)</f>
        <v>0</v>
      </c>
      <c r="L7794">
        <f>_xlfn.BINOM.INV(BinomTrials,_xlfn.GAMMA.INV(Table3[[#This Row],[RV gamma]],GammaShape2,GammaRate2)/BinomTrials,Table3[[#This Row],[RV binom]])</f>
        <v>0</v>
      </c>
      <c r="M7794" s="1">
        <f>Table3[[#This Row],[Risk 2 simulated occurences]]*_xlfn.LOGNORM.INV(Table3[[#This Row],[RV lognorm]],(LN(ImpLow2)+LN(ImpUp2))/2,(LN(ImpUp2)-LN(ImpLow2))/3.29)</f>
        <v>0</v>
      </c>
    </row>
    <row r="7795" spans="7:13">
      <c r="G7795">
        <v>0.63728313969321693</v>
      </c>
      <c r="H7795">
        <v>0.92428869145190751</v>
      </c>
      <c r="I7795">
        <v>0.211294243210598</v>
      </c>
      <c r="J7795">
        <f>_xlfn.BINOM.INV(BinomTrials,_xlfn.GAMMA.INV(Table3[[#This Row],[RV gamma]],GammaShape1,GammaRate1)/BinomTrials,Table3[[#This Row],[RV binom]])</f>
        <v>2</v>
      </c>
      <c r="K7795" s="1">
        <f>Table3[[#This Row],[Risk 1 Simulated occurences]]*_xlfn.LOGNORM.INV(Table3[[#This Row],[RV lognorm]],(LN(ImpLow1)+LN(ImpUp1))/2,(LN(ImpUp1)-LN(ImpLow1))/3.29)</f>
        <v>36081.091466242789</v>
      </c>
      <c r="L7795">
        <f>_xlfn.BINOM.INV(BinomTrials,_xlfn.GAMMA.INV(Table3[[#This Row],[RV gamma]],GammaShape2,GammaRate2)/BinomTrials,Table3[[#This Row],[RV binom]])</f>
        <v>1</v>
      </c>
      <c r="M7795" s="1">
        <f>Table3[[#This Row],[Risk 2 simulated occurences]]*_xlfn.LOGNORM.INV(Table3[[#This Row],[RV lognorm]],(LN(ImpLow2)+LN(ImpUp2))/2,(LN(ImpUp2)-LN(ImpLow2))/3.29)</f>
        <v>1804054.573312137</v>
      </c>
    </row>
    <row r="7796" spans="7:13">
      <c r="G7796">
        <v>0.8177288238973025</v>
      </c>
      <c r="H7796">
        <v>0.52003723220901432</v>
      </c>
      <c r="I7796">
        <v>0.22234564052072617</v>
      </c>
      <c r="J7796">
        <f>_xlfn.BINOM.INV(BinomTrials,_xlfn.GAMMA.INV(Table3[[#This Row],[RV gamma]],GammaShape1,GammaRate1)/BinomTrials,Table3[[#This Row],[RV binom]])</f>
        <v>0</v>
      </c>
      <c r="K7796" s="1">
        <f>Table3[[#This Row],[Risk 1 Simulated occurences]]*_xlfn.LOGNORM.INV(Table3[[#This Row],[RV lognorm]],(LN(ImpLow1)+LN(ImpUp1))/2,(LN(ImpUp1)-LN(ImpLow1))/3.29)</f>
        <v>0</v>
      </c>
      <c r="L7796">
        <f>_xlfn.BINOM.INV(BinomTrials,_xlfn.GAMMA.INV(Table3[[#This Row],[RV gamma]],GammaShape2,GammaRate2)/BinomTrials,Table3[[#This Row],[RV binom]])</f>
        <v>0</v>
      </c>
      <c r="M7796" s="1">
        <f>Table3[[#This Row],[Risk 2 simulated occurences]]*_xlfn.LOGNORM.INV(Table3[[#This Row],[RV lognorm]],(LN(ImpLow2)+LN(ImpUp2))/2,(LN(ImpUp2)-LN(ImpLow2))/3.29)</f>
        <v>0</v>
      </c>
    </row>
    <row r="7797" spans="7:13">
      <c r="G7797">
        <v>0.56834324196369534</v>
      </c>
      <c r="H7797">
        <v>0.26576173690416</v>
      </c>
      <c r="I7797">
        <v>0.96318023184462465</v>
      </c>
      <c r="J7797">
        <f>_xlfn.BINOM.INV(BinomTrials,_xlfn.GAMMA.INV(Table3[[#This Row],[RV gamma]],GammaShape1,GammaRate1)/BinomTrials,Table3[[#This Row],[RV binom]])</f>
        <v>0</v>
      </c>
      <c r="K7797" s="1">
        <f>Table3[[#This Row],[Risk 1 Simulated occurences]]*_xlfn.LOGNORM.INV(Table3[[#This Row],[RV lognorm]],(LN(ImpLow1)+LN(ImpUp1))/2,(LN(ImpUp1)-LN(ImpLow1))/3.29)</f>
        <v>0</v>
      </c>
      <c r="L7797">
        <f>_xlfn.BINOM.INV(BinomTrials,_xlfn.GAMMA.INV(Table3[[#This Row],[RV gamma]],GammaShape2,GammaRate2)/BinomTrials,Table3[[#This Row],[RV binom]])</f>
        <v>0</v>
      </c>
      <c r="M7797" s="1">
        <f>Table3[[#This Row],[Risk 2 simulated occurences]]*_xlfn.LOGNORM.INV(Table3[[#This Row],[RV lognorm]],(LN(ImpLow2)+LN(ImpUp2))/2,(LN(ImpUp2)-LN(ImpLow2))/3.29)</f>
        <v>0</v>
      </c>
    </row>
    <row r="7798" spans="7:13">
      <c r="G7798">
        <v>0.14486768382828108</v>
      </c>
      <c r="H7798">
        <v>0.65751214821707094</v>
      </c>
      <c r="I7798">
        <v>0.17015661260586074</v>
      </c>
      <c r="J7798">
        <f>_xlfn.BINOM.INV(BinomTrials,_xlfn.GAMMA.INV(Table3[[#This Row],[RV gamma]],GammaShape1,GammaRate1)/BinomTrials,Table3[[#This Row],[RV binom]])</f>
        <v>0</v>
      </c>
      <c r="K7798" s="1">
        <f>Table3[[#This Row],[Risk 1 Simulated occurences]]*_xlfn.LOGNORM.INV(Table3[[#This Row],[RV lognorm]],(LN(ImpLow1)+LN(ImpUp1))/2,(LN(ImpUp1)-LN(ImpLow1))/3.29)</f>
        <v>0</v>
      </c>
      <c r="L7798">
        <f>_xlfn.BINOM.INV(BinomTrials,_xlfn.GAMMA.INV(Table3[[#This Row],[RV gamma]],GammaShape2,GammaRate2)/BinomTrials,Table3[[#This Row],[RV binom]])</f>
        <v>0</v>
      </c>
      <c r="M7798" s="1">
        <f>Table3[[#This Row],[Risk 2 simulated occurences]]*_xlfn.LOGNORM.INV(Table3[[#This Row],[RV lognorm]],(LN(ImpLow2)+LN(ImpUp2))/2,(LN(ImpUp2)-LN(ImpLow2))/3.29)</f>
        <v>0</v>
      </c>
    </row>
    <row r="7799" spans="7:13">
      <c r="G7799">
        <v>0.7911621019203039</v>
      </c>
      <c r="H7799">
        <v>0.80667508431089818</v>
      </c>
      <c r="I7799">
        <v>0.82218806670149236</v>
      </c>
      <c r="J7799">
        <f>_xlfn.BINOM.INV(BinomTrials,_xlfn.GAMMA.INV(Table3[[#This Row],[RV gamma]],GammaShape1,GammaRate1)/BinomTrials,Table3[[#This Row],[RV binom]])</f>
        <v>1</v>
      </c>
      <c r="K7799" s="1">
        <f>Table3[[#This Row],[Risk 1 Simulated occurences]]*_xlfn.LOGNORM.INV(Table3[[#This Row],[RV lognorm]],(LN(ImpLow1)+LN(ImpUp1))/2,(LN(ImpUp1)-LN(ImpLow1))/3.29)</f>
        <v>60362.993968765506</v>
      </c>
      <c r="L7799">
        <f>_xlfn.BINOM.INV(BinomTrials,_xlfn.GAMMA.INV(Table3[[#This Row],[RV gamma]],GammaShape2,GammaRate2)/BinomTrials,Table3[[#This Row],[RV binom]])</f>
        <v>0</v>
      </c>
      <c r="M7799" s="1">
        <f>Table3[[#This Row],[Risk 2 simulated occurences]]*_xlfn.LOGNORM.INV(Table3[[#This Row],[RV lognorm]],(LN(ImpLow2)+LN(ImpUp2))/2,(LN(ImpUp2)-LN(ImpLow2))/3.29)</f>
        <v>0</v>
      </c>
    </row>
    <row r="7800" spans="7:13">
      <c r="G7800">
        <v>6.1446974548253687E-2</v>
      </c>
      <c r="H7800">
        <v>0.78814201326488609</v>
      </c>
      <c r="I7800">
        <v>0.51483705198151852</v>
      </c>
      <c r="J7800">
        <f>_xlfn.BINOM.INV(BinomTrials,_xlfn.GAMMA.INV(Table3[[#This Row],[RV gamma]],GammaShape1,GammaRate1)/BinomTrials,Table3[[#This Row],[RV binom]])</f>
        <v>1</v>
      </c>
      <c r="K7800" s="1">
        <f>Table3[[#This Row],[Risk 1 Simulated occurences]]*_xlfn.LOGNORM.INV(Table3[[#This Row],[RV lognorm]],(LN(ImpLow1)+LN(ImpUp1))/2,(LN(ImpUp1)-LN(ImpLow1))/3.29)</f>
        <v>32456.88633684778</v>
      </c>
      <c r="L7800">
        <f>_xlfn.BINOM.INV(BinomTrials,_xlfn.GAMMA.INV(Table3[[#This Row],[RV gamma]],GammaShape2,GammaRate2)/BinomTrials,Table3[[#This Row],[RV binom]])</f>
        <v>0</v>
      </c>
      <c r="M7800" s="1">
        <f>Table3[[#This Row],[Risk 2 simulated occurences]]*_xlfn.LOGNORM.INV(Table3[[#This Row],[RV lognorm]],(LN(ImpLow2)+LN(ImpUp2))/2,(LN(ImpUp2)-LN(ImpLow2))/3.29)</f>
        <v>0</v>
      </c>
    </row>
    <row r="7801" spans="7:13">
      <c r="G7801">
        <v>0.73930123249967639</v>
      </c>
      <c r="H7801">
        <v>0.30281694294084655</v>
      </c>
      <c r="I7801">
        <v>0.8663326533820167</v>
      </c>
      <c r="J7801">
        <f>_xlfn.BINOM.INV(BinomTrials,_xlfn.GAMMA.INV(Table3[[#This Row],[RV gamma]],GammaShape1,GammaRate1)/BinomTrials,Table3[[#This Row],[RV binom]])</f>
        <v>0</v>
      </c>
      <c r="K7801" s="1">
        <f>Table3[[#This Row],[Risk 1 Simulated occurences]]*_xlfn.LOGNORM.INV(Table3[[#This Row],[RV lognorm]],(LN(ImpLow1)+LN(ImpUp1))/2,(LN(ImpUp1)-LN(ImpLow1))/3.29)</f>
        <v>0</v>
      </c>
      <c r="L7801">
        <f>_xlfn.BINOM.INV(BinomTrials,_xlfn.GAMMA.INV(Table3[[#This Row],[RV gamma]],GammaShape2,GammaRate2)/BinomTrials,Table3[[#This Row],[RV binom]])</f>
        <v>0</v>
      </c>
      <c r="M7801" s="1">
        <f>Table3[[#This Row],[Risk 2 simulated occurences]]*_xlfn.LOGNORM.INV(Table3[[#This Row],[RV lognorm]],(LN(ImpLow2)+LN(ImpUp2))/2,(LN(ImpUp2)-LN(ImpLow2))/3.29)</f>
        <v>0</v>
      </c>
    </row>
    <row r="7802" spans="7:13">
      <c r="G7802">
        <v>0.43581462206124078</v>
      </c>
      <c r="H7802">
        <v>0.44436000680753962</v>
      </c>
      <c r="I7802">
        <v>0.45290539155383847</v>
      </c>
      <c r="J7802">
        <f>_xlfn.BINOM.INV(BinomTrials,_xlfn.GAMMA.INV(Table3[[#This Row],[RV gamma]],GammaShape1,GammaRate1)/BinomTrials,Table3[[#This Row],[RV binom]])</f>
        <v>0</v>
      </c>
      <c r="K7802" s="1">
        <f>Table3[[#This Row],[Risk 1 Simulated occurences]]*_xlfn.LOGNORM.INV(Table3[[#This Row],[RV lognorm]],(LN(ImpLow1)+LN(ImpUp1))/2,(LN(ImpUp1)-LN(ImpLow1))/3.29)</f>
        <v>0</v>
      </c>
      <c r="L7802">
        <f>_xlfn.BINOM.INV(BinomTrials,_xlfn.GAMMA.INV(Table3[[#This Row],[RV gamma]],GammaShape2,GammaRate2)/BinomTrials,Table3[[#This Row],[RV binom]])</f>
        <v>0</v>
      </c>
      <c r="M7802" s="1">
        <f>Table3[[#This Row],[Risk 2 simulated occurences]]*_xlfn.LOGNORM.INV(Table3[[#This Row],[RV lognorm]],(LN(ImpLow2)+LN(ImpUp2))/2,(LN(ImpUp2)-LN(ImpLow2))/3.29)</f>
        <v>0</v>
      </c>
    </row>
    <row r="7803" spans="7:13">
      <c r="G7803">
        <v>0.73635298327373011</v>
      </c>
      <c r="H7803">
        <v>0.35863441431831311</v>
      </c>
      <c r="I7803">
        <v>0.980915845362896</v>
      </c>
      <c r="J7803">
        <f>_xlfn.BINOM.INV(BinomTrials,_xlfn.GAMMA.INV(Table3[[#This Row],[RV gamma]],GammaShape1,GammaRate1)/BinomTrials,Table3[[#This Row],[RV binom]])</f>
        <v>0</v>
      </c>
      <c r="K7803" s="1">
        <f>Table3[[#This Row],[Risk 1 Simulated occurences]]*_xlfn.LOGNORM.INV(Table3[[#This Row],[RV lognorm]],(LN(ImpLow1)+LN(ImpUp1))/2,(LN(ImpUp1)-LN(ImpLow1))/3.29)</f>
        <v>0</v>
      </c>
      <c r="L7803">
        <f>_xlfn.BINOM.INV(BinomTrials,_xlfn.GAMMA.INV(Table3[[#This Row],[RV gamma]],GammaShape2,GammaRate2)/BinomTrials,Table3[[#This Row],[RV binom]])</f>
        <v>0</v>
      </c>
      <c r="M7803" s="1">
        <f>Table3[[#This Row],[Risk 2 simulated occurences]]*_xlfn.LOGNORM.INV(Table3[[#This Row],[RV lognorm]],(LN(ImpLow2)+LN(ImpUp2))/2,(LN(ImpUp2)-LN(ImpLow2))/3.29)</f>
        <v>0</v>
      </c>
    </row>
    <row r="7804" spans="7:13">
      <c r="G7804">
        <v>0.88458988158246032</v>
      </c>
      <c r="H7804">
        <v>0.56860144788799871</v>
      </c>
      <c r="I7804">
        <v>0.25261301419353721</v>
      </c>
      <c r="J7804">
        <f>_xlfn.BINOM.INV(BinomTrials,_xlfn.GAMMA.INV(Table3[[#This Row],[RV gamma]],GammaShape1,GammaRate1)/BinomTrials,Table3[[#This Row],[RV binom]])</f>
        <v>1</v>
      </c>
      <c r="K7804" s="1">
        <f>Table3[[#This Row],[Risk 1 Simulated occurences]]*_xlfn.LOGNORM.INV(Table3[[#This Row],[RV lognorm]],(LN(ImpLow1)+LN(ImpUp1))/2,(LN(ImpUp1)-LN(ImpLow1))/3.29)</f>
        <v>19837.200032772973</v>
      </c>
      <c r="L7804">
        <f>_xlfn.BINOM.INV(BinomTrials,_xlfn.GAMMA.INV(Table3[[#This Row],[RV gamma]],GammaShape2,GammaRate2)/BinomTrials,Table3[[#This Row],[RV binom]])</f>
        <v>0</v>
      </c>
      <c r="M7804" s="1">
        <f>Table3[[#This Row],[Risk 2 simulated occurences]]*_xlfn.LOGNORM.INV(Table3[[#This Row],[RV lognorm]],(LN(ImpLow2)+LN(ImpUp2))/2,(LN(ImpUp2)-LN(ImpLow2))/3.29)</f>
        <v>0</v>
      </c>
    </row>
    <row r="7805" spans="7:13">
      <c r="G7805">
        <v>0.30213975641044777</v>
      </c>
      <c r="H7805">
        <v>0.48453465359496634</v>
      </c>
      <c r="I7805">
        <v>0.6669295507794849</v>
      </c>
      <c r="J7805">
        <f>_xlfn.BINOM.INV(BinomTrials,_xlfn.GAMMA.INV(Table3[[#This Row],[RV gamma]],GammaShape1,GammaRate1)/BinomTrials,Table3[[#This Row],[RV binom]])</f>
        <v>0</v>
      </c>
      <c r="K7805" s="1">
        <f>Table3[[#This Row],[Risk 1 Simulated occurences]]*_xlfn.LOGNORM.INV(Table3[[#This Row],[RV lognorm]],(LN(ImpLow1)+LN(ImpUp1))/2,(LN(ImpUp1)-LN(ImpLow1))/3.29)</f>
        <v>0</v>
      </c>
      <c r="L7805">
        <f>_xlfn.BINOM.INV(BinomTrials,_xlfn.GAMMA.INV(Table3[[#This Row],[RV gamma]],GammaShape2,GammaRate2)/BinomTrials,Table3[[#This Row],[RV binom]])</f>
        <v>0</v>
      </c>
      <c r="M7805" s="1">
        <f>Table3[[#This Row],[Risk 2 simulated occurences]]*_xlfn.LOGNORM.INV(Table3[[#This Row],[RV lognorm]],(LN(ImpLow2)+LN(ImpUp2))/2,(LN(ImpUp2)-LN(ImpLow2))/3.29)</f>
        <v>0</v>
      </c>
    </row>
    <row r="7806" spans="7:13">
      <c r="G7806">
        <v>6.2885990395623259E-2</v>
      </c>
      <c r="H7806">
        <v>0.57392297059945896</v>
      </c>
      <c r="I7806">
        <v>8.4959950803294756E-2</v>
      </c>
      <c r="J7806">
        <f>_xlfn.BINOM.INV(BinomTrials,_xlfn.GAMMA.INV(Table3[[#This Row],[RV gamma]],GammaShape1,GammaRate1)/BinomTrials,Table3[[#This Row],[RV binom]])</f>
        <v>0</v>
      </c>
      <c r="K7806" s="1">
        <f>Table3[[#This Row],[Risk 1 Simulated occurences]]*_xlfn.LOGNORM.INV(Table3[[#This Row],[RV lognorm]],(LN(ImpLow1)+LN(ImpUp1))/2,(LN(ImpUp1)-LN(ImpLow1))/3.29)</f>
        <v>0</v>
      </c>
      <c r="L7806">
        <f>_xlfn.BINOM.INV(BinomTrials,_xlfn.GAMMA.INV(Table3[[#This Row],[RV gamma]],GammaShape2,GammaRate2)/BinomTrials,Table3[[#This Row],[RV binom]])</f>
        <v>0</v>
      </c>
      <c r="M7806" s="1">
        <f>Table3[[#This Row],[Risk 2 simulated occurences]]*_xlfn.LOGNORM.INV(Table3[[#This Row],[RV lognorm]],(LN(ImpLow2)+LN(ImpUp2))/2,(LN(ImpUp2)-LN(ImpLow2))/3.29)</f>
        <v>0</v>
      </c>
    </row>
    <row r="7807" spans="7:13">
      <c r="G7807">
        <v>0.92484057924004304</v>
      </c>
      <c r="H7807">
        <v>0.92336686510749477</v>
      </c>
      <c r="I7807">
        <v>0.92189315097494662</v>
      </c>
      <c r="J7807">
        <f>_xlfn.BINOM.INV(BinomTrials,_xlfn.GAMMA.INV(Table3[[#This Row],[RV gamma]],GammaShape1,GammaRate1)/BinomTrials,Table3[[#This Row],[RV binom]])</f>
        <v>2</v>
      </c>
      <c r="K7807" s="1">
        <f>Table3[[#This Row],[Risk 1 Simulated occurences]]*_xlfn.LOGNORM.INV(Table3[[#This Row],[RV lognorm]],(LN(ImpLow1)+LN(ImpUp1))/2,(LN(ImpUp1)-LN(ImpLow1))/3.29)</f>
        <v>170611.83772930803</v>
      </c>
      <c r="L7807">
        <f>_xlfn.BINOM.INV(BinomTrials,_xlfn.GAMMA.INV(Table3[[#This Row],[RV gamma]],GammaShape2,GammaRate2)/BinomTrials,Table3[[#This Row],[RV binom]])</f>
        <v>1</v>
      </c>
      <c r="M7807" s="1">
        <f>Table3[[#This Row],[Risk 2 simulated occurences]]*_xlfn.LOGNORM.INV(Table3[[#This Row],[RV lognorm]],(LN(ImpLow2)+LN(ImpUp2))/2,(LN(ImpUp2)-LN(ImpLow2))/3.29)</f>
        <v>8530591.8864654209</v>
      </c>
    </row>
    <row r="7808" spans="7:13">
      <c r="G7808">
        <v>0.79561528740246557</v>
      </c>
      <c r="H7808">
        <v>2.6901861665259052E-2</v>
      </c>
      <c r="I7808">
        <v>0.25818843592805252</v>
      </c>
      <c r="J7808">
        <f>_xlfn.BINOM.INV(BinomTrials,_xlfn.GAMMA.INV(Table3[[#This Row],[RV gamma]],GammaShape1,GammaRate1)/BinomTrials,Table3[[#This Row],[RV binom]])</f>
        <v>0</v>
      </c>
      <c r="K7808" s="1">
        <f>Table3[[#This Row],[Risk 1 Simulated occurences]]*_xlfn.LOGNORM.INV(Table3[[#This Row],[RV lognorm]],(LN(ImpLow1)+LN(ImpUp1))/2,(LN(ImpUp1)-LN(ImpLow1))/3.29)</f>
        <v>0</v>
      </c>
      <c r="L7808">
        <f>_xlfn.BINOM.INV(BinomTrials,_xlfn.GAMMA.INV(Table3[[#This Row],[RV gamma]],GammaShape2,GammaRate2)/BinomTrials,Table3[[#This Row],[RV binom]])</f>
        <v>0</v>
      </c>
      <c r="M7808" s="1">
        <f>Table3[[#This Row],[Risk 2 simulated occurences]]*_xlfn.LOGNORM.INV(Table3[[#This Row],[RV lognorm]],(LN(ImpLow2)+LN(ImpUp2))/2,(LN(ImpUp2)-LN(ImpLow2))/3.29)</f>
        <v>0</v>
      </c>
    </row>
    <row r="7809" spans="7:13">
      <c r="G7809">
        <v>0.90613537323946847</v>
      </c>
      <c r="H7809">
        <v>0.13958900800886984</v>
      </c>
      <c r="I7809">
        <v>0.37304264277827115</v>
      </c>
      <c r="J7809">
        <f>_xlfn.BINOM.INV(BinomTrials,_xlfn.GAMMA.INV(Table3[[#This Row],[RV gamma]],GammaShape1,GammaRate1)/BinomTrials,Table3[[#This Row],[RV binom]])</f>
        <v>0</v>
      </c>
      <c r="K7809" s="1">
        <f>Table3[[#This Row],[Risk 1 Simulated occurences]]*_xlfn.LOGNORM.INV(Table3[[#This Row],[RV lognorm]],(LN(ImpLow1)+LN(ImpUp1))/2,(LN(ImpUp1)-LN(ImpLow1))/3.29)</f>
        <v>0</v>
      </c>
      <c r="L7809">
        <f>_xlfn.BINOM.INV(BinomTrials,_xlfn.GAMMA.INV(Table3[[#This Row],[RV gamma]],GammaShape2,GammaRate2)/BinomTrials,Table3[[#This Row],[RV binom]])</f>
        <v>0</v>
      </c>
      <c r="M7809" s="1">
        <f>Table3[[#This Row],[Risk 2 simulated occurences]]*_xlfn.LOGNORM.INV(Table3[[#This Row],[RV lognorm]],(LN(ImpLow2)+LN(ImpUp2))/2,(LN(ImpUp2)-LN(ImpLow2))/3.29)</f>
        <v>0</v>
      </c>
    </row>
    <row r="7810" spans="7:13">
      <c r="G7810">
        <v>0.417218035746933</v>
      </c>
      <c r="H7810">
        <v>7.2457605075304216E-2</v>
      </c>
      <c r="I7810">
        <v>0.72769717440367543</v>
      </c>
      <c r="J7810">
        <f>_xlfn.BINOM.INV(BinomTrials,_xlfn.GAMMA.INV(Table3[[#This Row],[RV gamma]],GammaShape1,GammaRate1)/BinomTrials,Table3[[#This Row],[RV binom]])</f>
        <v>0</v>
      </c>
      <c r="K7810" s="1">
        <f>Table3[[#This Row],[Risk 1 Simulated occurences]]*_xlfn.LOGNORM.INV(Table3[[#This Row],[RV lognorm]],(LN(ImpLow1)+LN(ImpUp1))/2,(LN(ImpUp1)-LN(ImpLow1))/3.29)</f>
        <v>0</v>
      </c>
      <c r="L7810">
        <f>_xlfn.BINOM.INV(BinomTrials,_xlfn.GAMMA.INV(Table3[[#This Row],[RV gamma]],GammaShape2,GammaRate2)/BinomTrials,Table3[[#This Row],[RV binom]])</f>
        <v>0</v>
      </c>
      <c r="M7810" s="1">
        <f>Table3[[#This Row],[Risk 2 simulated occurences]]*_xlfn.LOGNORM.INV(Table3[[#This Row],[RV lognorm]],(LN(ImpLow2)+LN(ImpUp2))/2,(LN(ImpUp2)-LN(ImpLow2))/3.29)</f>
        <v>0</v>
      </c>
    </row>
    <row r="7811" spans="7:13">
      <c r="G7811">
        <v>0.18352679870255609</v>
      </c>
      <c r="H7811">
        <v>0.79496850063790037</v>
      </c>
      <c r="I7811">
        <v>0.40641020257324456</v>
      </c>
      <c r="J7811">
        <f>_xlfn.BINOM.INV(BinomTrials,_xlfn.GAMMA.INV(Table3[[#This Row],[RV gamma]],GammaShape1,GammaRate1)/BinomTrials,Table3[[#This Row],[RV binom]])</f>
        <v>1</v>
      </c>
      <c r="K7811" s="1">
        <f>Table3[[#This Row],[Risk 1 Simulated occurences]]*_xlfn.LOGNORM.INV(Table3[[#This Row],[RV lognorm]],(LN(ImpLow1)+LN(ImpUp1))/2,(LN(ImpUp1)-LN(ImpLow1))/3.29)</f>
        <v>26793.387679727912</v>
      </c>
      <c r="L7811">
        <f>_xlfn.BINOM.INV(BinomTrials,_xlfn.GAMMA.INV(Table3[[#This Row],[RV gamma]],GammaShape2,GammaRate2)/BinomTrials,Table3[[#This Row],[RV binom]])</f>
        <v>0</v>
      </c>
      <c r="M7811" s="1">
        <f>Table3[[#This Row],[Risk 2 simulated occurences]]*_xlfn.LOGNORM.INV(Table3[[#This Row],[RV lognorm]],(LN(ImpLow2)+LN(ImpUp2))/2,(LN(ImpUp2)-LN(ImpLow2))/3.29)</f>
        <v>0</v>
      </c>
    </row>
    <row r="7812" spans="7:13">
      <c r="G7812">
        <v>0.53490579386004522</v>
      </c>
      <c r="H7812">
        <v>3.5590221190634284E-2</v>
      </c>
      <c r="I7812">
        <v>0.53627464852122342</v>
      </c>
      <c r="J7812">
        <f>_xlfn.BINOM.INV(BinomTrials,_xlfn.GAMMA.INV(Table3[[#This Row],[RV gamma]],GammaShape1,GammaRate1)/BinomTrials,Table3[[#This Row],[RV binom]])</f>
        <v>0</v>
      </c>
      <c r="K7812" s="1">
        <f>Table3[[#This Row],[Risk 1 Simulated occurences]]*_xlfn.LOGNORM.INV(Table3[[#This Row],[RV lognorm]],(LN(ImpLow1)+LN(ImpUp1))/2,(LN(ImpUp1)-LN(ImpLow1))/3.29)</f>
        <v>0</v>
      </c>
      <c r="L7812">
        <f>_xlfn.BINOM.INV(BinomTrials,_xlfn.GAMMA.INV(Table3[[#This Row],[RV gamma]],GammaShape2,GammaRate2)/BinomTrials,Table3[[#This Row],[RV binom]])</f>
        <v>0</v>
      </c>
      <c r="M7812" s="1">
        <f>Table3[[#This Row],[Risk 2 simulated occurences]]*_xlfn.LOGNORM.INV(Table3[[#This Row],[RV lognorm]],(LN(ImpLow2)+LN(ImpUp2))/2,(LN(ImpUp2)-LN(ImpLow2))/3.29)</f>
        <v>0</v>
      </c>
    </row>
    <row r="7813" spans="7:13">
      <c r="G7813">
        <v>0.16167740577909975</v>
      </c>
      <c r="H7813">
        <v>0.16484755099045464</v>
      </c>
      <c r="I7813">
        <v>0.16801769620180954</v>
      </c>
      <c r="J7813">
        <f>_xlfn.BINOM.INV(BinomTrials,_xlfn.GAMMA.INV(Table3[[#This Row],[RV gamma]],GammaShape1,GammaRate1)/BinomTrials,Table3[[#This Row],[RV binom]])</f>
        <v>0</v>
      </c>
      <c r="K7813" s="1">
        <f>Table3[[#This Row],[Risk 1 Simulated occurences]]*_xlfn.LOGNORM.INV(Table3[[#This Row],[RV lognorm]],(LN(ImpLow1)+LN(ImpUp1))/2,(LN(ImpUp1)-LN(ImpLow1))/3.29)</f>
        <v>0</v>
      </c>
      <c r="L7813">
        <f>_xlfn.BINOM.INV(BinomTrials,_xlfn.GAMMA.INV(Table3[[#This Row],[RV gamma]],GammaShape2,GammaRate2)/BinomTrials,Table3[[#This Row],[RV binom]])</f>
        <v>0</v>
      </c>
      <c r="M7813" s="1">
        <f>Table3[[#This Row],[Risk 2 simulated occurences]]*_xlfn.LOGNORM.INV(Table3[[#This Row],[RV lognorm]],(LN(ImpLow2)+LN(ImpUp2))/2,(LN(ImpUp2)-LN(ImpLow2))/3.29)</f>
        <v>0</v>
      </c>
    </row>
    <row r="7814" spans="7:13">
      <c r="G7814">
        <v>0.31215892932943951</v>
      </c>
      <c r="H7814">
        <v>0.59278949657119318</v>
      </c>
      <c r="I7814">
        <v>0.8734200638129469</v>
      </c>
      <c r="J7814">
        <f>_xlfn.BINOM.INV(BinomTrials,_xlfn.GAMMA.INV(Table3[[#This Row],[RV gamma]],GammaShape1,GammaRate1)/BinomTrials,Table3[[#This Row],[RV binom]])</f>
        <v>0</v>
      </c>
      <c r="K7814" s="1">
        <f>Table3[[#This Row],[Risk 1 Simulated occurences]]*_xlfn.LOGNORM.INV(Table3[[#This Row],[RV lognorm]],(LN(ImpLow1)+LN(ImpUp1))/2,(LN(ImpUp1)-LN(ImpLow1))/3.29)</f>
        <v>0</v>
      </c>
      <c r="L7814">
        <f>_xlfn.BINOM.INV(BinomTrials,_xlfn.GAMMA.INV(Table3[[#This Row],[RV gamma]],GammaShape2,GammaRate2)/BinomTrials,Table3[[#This Row],[RV binom]])</f>
        <v>0</v>
      </c>
      <c r="M7814" s="1">
        <f>Table3[[#This Row],[Risk 2 simulated occurences]]*_xlfn.LOGNORM.INV(Table3[[#This Row],[RV lognorm]],(LN(ImpLow2)+LN(ImpUp2))/2,(LN(ImpUp2)-LN(ImpLow2))/3.29)</f>
        <v>0</v>
      </c>
    </row>
    <row r="7815" spans="7:13">
      <c r="G7815">
        <v>0.45512523988966141</v>
      </c>
      <c r="H7815">
        <v>1.3068872044360672E-2</v>
      </c>
      <c r="I7815">
        <v>0.57101250419905991</v>
      </c>
      <c r="J7815">
        <f>_xlfn.BINOM.INV(BinomTrials,_xlfn.GAMMA.INV(Table3[[#This Row],[RV gamma]],GammaShape1,GammaRate1)/BinomTrials,Table3[[#This Row],[RV binom]])</f>
        <v>0</v>
      </c>
      <c r="K7815" s="1">
        <f>Table3[[#This Row],[Risk 1 Simulated occurences]]*_xlfn.LOGNORM.INV(Table3[[#This Row],[RV lognorm]],(LN(ImpLow1)+LN(ImpUp1))/2,(LN(ImpUp1)-LN(ImpLow1))/3.29)</f>
        <v>0</v>
      </c>
      <c r="L7815">
        <f>_xlfn.BINOM.INV(BinomTrials,_xlfn.GAMMA.INV(Table3[[#This Row],[RV gamma]],GammaShape2,GammaRate2)/BinomTrials,Table3[[#This Row],[RV binom]])</f>
        <v>0</v>
      </c>
      <c r="M7815" s="1">
        <f>Table3[[#This Row],[Risk 2 simulated occurences]]*_xlfn.LOGNORM.INV(Table3[[#This Row],[RV lognorm]],(LN(ImpLow2)+LN(ImpUp2))/2,(LN(ImpUp2)-LN(ImpLow2))/3.29)</f>
        <v>0</v>
      </c>
    </row>
    <row r="7816" spans="7:13">
      <c r="G7816">
        <v>0.28990682553961261</v>
      </c>
      <c r="H7816">
        <v>0.64853244956980105</v>
      </c>
      <c r="I7816">
        <v>7.1580735999895607E-3</v>
      </c>
      <c r="J7816">
        <f>_xlfn.BINOM.INV(BinomTrials,_xlfn.GAMMA.INV(Table3[[#This Row],[RV gamma]],GammaShape1,GammaRate1)/BinomTrials,Table3[[#This Row],[RV binom]])</f>
        <v>1</v>
      </c>
      <c r="K7816" s="1">
        <f>Table3[[#This Row],[Risk 1 Simulated occurences]]*_xlfn.LOGNORM.INV(Table3[[#This Row],[RV lognorm]],(LN(ImpLow1)+LN(ImpUp1))/2,(LN(ImpUp1)-LN(ImpLow1))/3.29)</f>
        <v>5695.7745281015114</v>
      </c>
      <c r="L7816">
        <f>_xlfn.BINOM.INV(BinomTrials,_xlfn.GAMMA.INV(Table3[[#This Row],[RV gamma]],GammaShape2,GammaRate2)/BinomTrials,Table3[[#This Row],[RV binom]])</f>
        <v>0</v>
      </c>
      <c r="M7816" s="1">
        <f>Table3[[#This Row],[Risk 2 simulated occurences]]*_xlfn.LOGNORM.INV(Table3[[#This Row],[RV lognorm]],(LN(ImpLow2)+LN(ImpUp2))/2,(LN(ImpUp2)-LN(ImpLow2))/3.29)</f>
        <v>0</v>
      </c>
    </row>
    <row r="7817" spans="7:13">
      <c r="G7817">
        <v>0.46401684426889606</v>
      </c>
      <c r="H7817">
        <v>0.88487991964671753</v>
      </c>
      <c r="I7817">
        <v>0.30574299502453905</v>
      </c>
      <c r="J7817">
        <f>_xlfn.BINOM.INV(BinomTrials,_xlfn.GAMMA.INV(Table3[[#This Row],[RV gamma]],GammaShape1,GammaRate1)/BinomTrials,Table3[[#This Row],[RV binom]])</f>
        <v>1</v>
      </c>
      <c r="K7817" s="1">
        <f>Table3[[#This Row],[Risk 1 Simulated occurences]]*_xlfn.LOGNORM.INV(Table3[[#This Row],[RV lognorm]],(LN(ImpLow1)+LN(ImpUp1))/2,(LN(ImpUp1)-LN(ImpLow1))/3.29)</f>
        <v>22161.893042739219</v>
      </c>
      <c r="L7817">
        <f>_xlfn.BINOM.INV(BinomTrials,_xlfn.GAMMA.INV(Table3[[#This Row],[RV gamma]],GammaShape2,GammaRate2)/BinomTrials,Table3[[#This Row],[RV binom]])</f>
        <v>1</v>
      </c>
      <c r="M7817" s="1">
        <f>Table3[[#This Row],[Risk 2 simulated occurences]]*_xlfn.LOGNORM.INV(Table3[[#This Row],[RV lognorm]],(LN(ImpLow2)+LN(ImpUp2))/2,(LN(ImpUp2)-LN(ImpLow2))/3.29)</f>
        <v>2216189.3042739229</v>
      </c>
    </row>
    <row r="7818" spans="7:13">
      <c r="G7818">
        <v>0.73110162733639661</v>
      </c>
      <c r="H7818">
        <v>0.17680950238220836</v>
      </c>
      <c r="I7818">
        <v>0.62251737742802005</v>
      </c>
      <c r="J7818">
        <f>_xlfn.BINOM.INV(BinomTrials,_xlfn.GAMMA.INV(Table3[[#This Row],[RV gamma]],GammaShape1,GammaRate1)/BinomTrials,Table3[[#This Row],[RV binom]])</f>
        <v>0</v>
      </c>
      <c r="K7818" s="1">
        <f>Table3[[#This Row],[Risk 1 Simulated occurences]]*_xlfn.LOGNORM.INV(Table3[[#This Row],[RV lognorm]],(LN(ImpLow1)+LN(ImpUp1))/2,(LN(ImpUp1)-LN(ImpLow1))/3.29)</f>
        <v>0</v>
      </c>
      <c r="L7818">
        <f>_xlfn.BINOM.INV(BinomTrials,_xlfn.GAMMA.INV(Table3[[#This Row],[RV gamma]],GammaShape2,GammaRate2)/BinomTrials,Table3[[#This Row],[RV binom]])</f>
        <v>0</v>
      </c>
      <c r="M7818" s="1">
        <f>Table3[[#This Row],[Risk 2 simulated occurences]]*_xlfn.LOGNORM.INV(Table3[[#This Row],[RV lognorm]],(LN(ImpLow2)+LN(ImpUp2))/2,(LN(ImpUp2)-LN(ImpLow2))/3.29)</f>
        <v>0</v>
      </c>
    </row>
    <row r="7819" spans="7:13">
      <c r="G7819">
        <v>0.62505064281870171</v>
      </c>
      <c r="H7819">
        <v>0.63730653777593116</v>
      </c>
      <c r="I7819">
        <v>0.64956243273316061</v>
      </c>
      <c r="J7819">
        <f>_xlfn.BINOM.INV(BinomTrials,_xlfn.GAMMA.INV(Table3[[#This Row],[RV gamma]],GammaShape1,GammaRate1)/BinomTrials,Table3[[#This Row],[RV binom]])</f>
        <v>1</v>
      </c>
      <c r="K7819" s="1">
        <f>Table3[[#This Row],[Risk 1 Simulated occurences]]*_xlfn.LOGNORM.INV(Table3[[#This Row],[RV lognorm]],(LN(ImpLow1)+LN(ImpUp1))/2,(LN(ImpUp1)-LN(ImpLow1))/3.29)</f>
        <v>41377.066220673834</v>
      </c>
      <c r="L7819">
        <f>_xlfn.BINOM.INV(BinomTrials,_xlfn.GAMMA.INV(Table3[[#This Row],[RV gamma]],GammaShape2,GammaRate2)/BinomTrials,Table3[[#This Row],[RV binom]])</f>
        <v>0</v>
      </c>
      <c r="M7819" s="1">
        <f>Table3[[#This Row],[Risk 2 simulated occurences]]*_xlfn.LOGNORM.INV(Table3[[#This Row],[RV lognorm]],(LN(ImpLow2)+LN(ImpUp2))/2,(LN(ImpUp2)-LN(ImpLow2))/3.29)</f>
        <v>0</v>
      </c>
    </row>
    <row r="7820" spans="7:13">
      <c r="G7820">
        <v>0.22615385392036003</v>
      </c>
      <c r="H7820">
        <v>0.21098040007566121</v>
      </c>
      <c r="I7820">
        <v>0.19580694623096237</v>
      </c>
      <c r="J7820">
        <f>_xlfn.BINOM.INV(BinomTrials,_xlfn.GAMMA.INV(Table3[[#This Row],[RV gamma]],GammaShape1,GammaRate1)/BinomTrials,Table3[[#This Row],[RV binom]])</f>
        <v>0</v>
      </c>
      <c r="K7820" s="1">
        <f>Table3[[#This Row],[Risk 1 Simulated occurences]]*_xlfn.LOGNORM.INV(Table3[[#This Row],[RV lognorm]],(LN(ImpLow1)+LN(ImpUp1))/2,(LN(ImpUp1)-LN(ImpLow1))/3.29)</f>
        <v>0</v>
      </c>
      <c r="L7820">
        <f>_xlfn.BINOM.INV(BinomTrials,_xlfn.GAMMA.INV(Table3[[#This Row],[RV gamma]],GammaShape2,GammaRate2)/BinomTrials,Table3[[#This Row],[RV binom]])</f>
        <v>0</v>
      </c>
      <c r="M7820" s="1">
        <f>Table3[[#This Row],[Risk 2 simulated occurences]]*_xlfn.LOGNORM.INV(Table3[[#This Row],[RV lognorm]],(LN(ImpLow2)+LN(ImpUp2))/2,(LN(ImpUp2)-LN(ImpLow2))/3.29)</f>
        <v>0</v>
      </c>
    </row>
    <row r="7821" spans="7:13">
      <c r="G7821">
        <v>0.9678228394909868</v>
      </c>
      <c r="H7821">
        <v>0.94758407163786895</v>
      </c>
      <c r="I7821">
        <v>0.927345303784751</v>
      </c>
      <c r="J7821">
        <f>_xlfn.BINOM.INV(BinomTrials,_xlfn.GAMMA.INV(Table3[[#This Row],[RV gamma]],GammaShape1,GammaRate1)/BinomTrials,Table3[[#This Row],[RV binom]])</f>
        <v>2</v>
      </c>
      <c r="K7821" s="1">
        <f>Table3[[#This Row],[Risk 1 Simulated occurences]]*_xlfn.LOGNORM.INV(Table3[[#This Row],[RV lognorm]],(LN(ImpLow1)+LN(ImpUp1))/2,(LN(ImpUp1)-LN(ImpLow1))/3.29)</f>
        <v>175256.73515370168</v>
      </c>
      <c r="L7821">
        <f>_xlfn.BINOM.INV(BinomTrials,_xlfn.GAMMA.INV(Table3[[#This Row],[RV gamma]],GammaShape2,GammaRate2)/BinomTrials,Table3[[#This Row],[RV binom]])</f>
        <v>1</v>
      </c>
      <c r="M7821" s="1">
        <f>Table3[[#This Row],[Risk 2 simulated occurences]]*_xlfn.LOGNORM.INV(Table3[[#This Row],[RV lognorm]],(LN(ImpLow2)+LN(ImpUp2))/2,(LN(ImpUp2)-LN(ImpLow2))/3.29)</f>
        <v>8762836.7576851044</v>
      </c>
    </row>
    <row r="7822" spans="7:13">
      <c r="G7822">
        <v>0.19846332501548497</v>
      </c>
      <c r="H7822">
        <v>4.5492017662847425E-2</v>
      </c>
      <c r="I7822">
        <v>0.89252071031020985</v>
      </c>
      <c r="J7822">
        <f>_xlfn.BINOM.INV(BinomTrials,_xlfn.GAMMA.INV(Table3[[#This Row],[RV gamma]],GammaShape1,GammaRate1)/BinomTrials,Table3[[#This Row],[RV binom]])</f>
        <v>0</v>
      </c>
      <c r="K7822" s="1">
        <f>Table3[[#This Row],[Risk 1 Simulated occurences]]*_xlfn.LOGNORM.INV(Table3[[#This Row],[RV lognorm]],(LN(ImpLow1)+LN(ImpUp1))/2,(LN(ImpUp1)-LN(ImpLow1))/3.29)</f>
        <v>0</v>
      </c>
      <c r="L7822">
        <f>_xlfn.BINOM.INV(BinomTrials,_xlfn.GAMMA.INV(Table3[[#This Row],[RV gamma]],GammaShape2,GammaRate2)/BinomTrials,Table3[[#This Row],[RV binom]])</f>
        <v>0</v>
      </c>
      <c r="M7822" s="1">
        <f>Table3[[#This Row],[Risk 2 simulated occurences]]*_xlfn.LOGNORM.INV(Table3[[#This Row],[RV lognorm]],(LN(ImpLow2)+LN(ImpUp2))/2,(LN(ImpUp2)-LN(ImpLow2))/3.29)</f>
        <v>0</v>
      </c>
    </row>
    <row r="7823" spans="7:13">
      <c r="G7823">
        <v>0.57310353525593105</v>
      </c>
      <c r="H7823">
        <v>0.58434085947663561</v>
      </c>
      <c r="I7823">
        <v>0.59557818369734017</v>
      </c>
      <c r="J7823">
        <f>_xlfn.BINOM.INV(BinomTrials,_xlfn.GAMMA.INV(Table3[[#This Row],[RV gamma]],GammaShape1,GammaRate1)/BinomTrials,Table3[[#This Row],[RV binom]])</f>
        <v>0</v>
      </c>
      <c r="K7823" s="1">
        <f>Table3[[#This Row],[Risk 1 Simulated occurences]]*_xlfn.LOGNORM.INV(Table3[[#This Row],[RV lognorm]],(LN(ImpLow1)+LN(ImpUp1))/2,(LN(ImpUp1)-LN(ImpLow1))/3.29)</f>
        <v>0</v>
      </c>
      <c r="L7823">
        <f>_xlfn.BINOM.INV(BinomTrials,_xlfn.GAMMA.INV(Table3[[#This Row],[RV gamma]],GammaShape2,GammaRate2)/BinomTrials,Table3[[#This Row],[RV binom]])</f>
        <v>0</v>
      </c>
      <c r="M7823" s="1">
        <f>Table3[[#This Row],[Risk 2 simulated occurences]]*_xlfn.LOGNORM.INV(Table3[[#This Row],[RV lognorm]],(LN(ImpLow2)+LN(ImpUp2))/2,(LN(ImpUp2)-LN(ImpLow2))/3.29)</f>
        <v>0</v>
      </c>
    </row>
    <row r="7824" spans="7:13">
      <c r="G7824">
        <v>0.1511170464340211</v>
      </c>
      <c r="H7824">
        <v>1.6825223815080347E-2</v>
      </c>
      <c r="I7824">
        <v>0.88253340119613954</v>
      </c>
      <c r="J7824">
        <f>_xlfn.BINOM.INV(BinomTrials,_xlfn.GAMMA.INV(Table3[[#This Row],[RV gamma]],GammaShape1,GammaRate1)/BinomTrials,Table3[[#This Row],[RV binom]])</f>
        <v>0</v>
      </c>
      <c r="K7824" s="1">
        <f>Table3[[#This Row],[Risk 1 Simulated occurences]]*_xlfn.LOGNORM.INV(Table3[[#This Row],[RV lognorm]],(LN(ImpLow1)+LN(ImpUp1))/2,(LN(ImpUp1)-LN(ImpLow1))/3.29)</f>
        <v>0</v>
      </c>
      <c r="L7824">
        <f>_xlfn.BINOM.INV(BinomTrials,_xlfn.GAMMA.INV(Table3[[#This Row],[RV gamma]],GammaShape2,GammaRate2)/BinomTrials,Table3[[#This Row],[RV binom]])</f>
        <v>0</v>
      </c>
      <c r="M7824" s="1">
        <f>Table3[[#This Row],[Risk 2 simulated occurences]]*_xlfn.LOGNORM.INV(Table3[[#This Row],[RV lognorm]],(LN(ImpLow2)+LN(ImpUp2))/2,(LN(ImpUp2)-LN(ImpLow2))/3.29)</f>
        <v>0</v>
      </c>
    </row>
    <row r="7825" spans="7:13">
      <c r="G7825">
        <v>0.82419941659281004</v>
      </c>
      <c r="H7825">
        <v>0.78153666005541411</v>
      </c>
      <c r="I7825">
        <v>0.73887390351801829</v>
      </c>
      <c r="J7825">
        <f>_xlfn.BINOM.INV(BinomTrials,_xlfn.GAMMA.INV(Table3[[#This Row],[RV gamma]],GammaShape1,GammaRate1)/BinomTrials,Table3[[#This Row],[RV binom]])</f>
        <v>1</v>
      </c>
      <c r="K7825" s="1">
        <f>Table3[[#This Row],[Risk 1 Simulated occurences]]*_xlfn.LOGNORM.INV(Table3[[#This Row],[RV lognorm]],(LN(ImpLow1)+LN(ImpUp1))/2,(LN(ImpUp1)-LN(ImpLow1))/3.29)</f>
        <v>49487.061281349714</v>
      </c>
      <c r="L7825">
        <f>_xlfn.BINOM.INV(BinomTrials,_xlfn.GAMMA.INV(Table3[[#This Row],[RV gamma]],GammaShape2,GammaRate2)/BinomTrials,Table3[[#This Row],[RV binom]])</f>
        <v>0</v>
      </c>
      <c r="M7825" s="1">
        <f>Table3[[#This Row],[Risk 2 simulated occurences]]*_xlfn.LOGNORM.INV(Table3[[#This Row],[RV lognorm]],(LN(ImpLow2)+LN(ImpUp2))/2,(LN(ImpUp2)-LN(ImpLow2))/3.29)</f>
        <v>0</v>
      </c>
    </row>
    <row r="7826" spans="7:13">
      <c r="G7826">
        <v>0.31959467535819608</v>
      </c>
      <c r="H7826">
        <v>0.2866455513456117</v>
      </c>
      <c r="I7826">
        <v>0.25369642733302733</v>
      </c>
      <c r="J7826">
        <f>_xlfn.BINOM.INV(BinomTrials,_xlfn.GAMMA.INV(Table3[[#This Row],[RV gamma]],GammaShape1,GammaRate1)/BinomTrials,Table3[[#This Row],[RV binom]])</f>
        <v>0</v>
      </c>
      <c r="K7826" s="1">
        <f>Table3[[#This Row],[Risk 1 Simulated occurences]]*_xlfn.LOGNORM.INV(Table3[[#This Row],[RV lognorm]],(LN(ImpLow1)+LN(ImpUp1))/2,(LN(ImpUp1)-LN(ImpLow1))/3.29)</f>
        <v>0</v>
      </c>
      <c r="L7826">
        <f>_xlfn.BINOM.INV(BinomTrials,_xlfn.GAMMA.INV(Table3[[#This Row],[RV gamma]],GammaShape2,GammaRate2)/BinomTrials,Table3[[#This Row],[RV binom]])</f>
        <v>0</v>
      </c>
      <c r="M7826" s="1">
        <f>Table3[[#This Row],[Risk 2 simulated occurences]]*_xlfn.LOGNORM.INV(Table3[[#This Row],[RV lognorm]],(LN(ImpLow2)+LN(ImpUp2))/2,(LN(ImpUp2)-LN(ImpLow2))/3.29)</f>
        <v>0</v>
      </c>
    </row>
    <row r="7827" spans="7:13">
      <c r="G7827">
        <v>0.42770874520191399</v>
      </c>
      <c r="H7827">
        <v>0.65178146569606921</v>
      </c>
      <c r="I7827">
        <v>0.87585418619022437</v>
      </c>
      <c r="J7827">
        <f>_xlfn.BINOM.INV(BinomTrials,_xlfn.GAMMA.INV(Table3[[#This Row],[RV gamma]],GammaShape1,GammaRate1)/BinomTrials,Table3[[#This Row],[RV binom]])</f>
        <v>1</v>
      </c>
      <c r="K7827" s="1">
        <f>Table3[[#This Row],[Risk 1 Simulated occurences]]*_xlfn.LOGNORM.INV(Table3[[#This Row],[RV lognorm]],(LN(ImpLow1)+LN(ImpUp1))/2,(LN(ImpUp1)-LN(ImpLow1))/3.29)</f>
        <v>70943.81399186069</v>
      </c>
      <c r="L7827">
        <f>_xlfn.BINOM.INV(BinomTrials,_xlfn.GAMMA.INV(Table3[[#This Row],[RV gamma]],GammaShape2,GammaRate2)/BinomTrials,Table3[[#This Row],[RV binom]])</f>
        <v>0</v>
      </c>
      <c r="M7827" s="1">
        <f>Table3[[#This Row],[Risk 2 simulated occurences]]*_xlfn.LOGNORM.INV(Table3[[#This Row],[RV lognorm]],(LN(ImpLow2)+LN(ImpUp2))/2,(LN(ImpUp2)-LN(ImpLow2))/3.29)</f>
        <v>0</v>
      </c>
    </row>
    <row r="7828" spans="7:13">
      <c r="G7828">
        <v>0.50088060856837813</v>
      </c>
      <c r="H7828">
        <v>0.49109395383442472</v>
      </c>
      <c r="I7828">
        <v>0.48130729910047132</v>
      </c>
      <c r="J7828">
        <f>_xlfn.BINOM.INV(BinomTrials,_xlfn.GAMMA.INV(Table3[[#This Row],[RV gamma]],GammaShape1,GammaRate1)/BinomTrials,Table3[[#This Row],[RV binom]])</f>
        <v>0</v>
      </c>
      <c r="K7828" s="1">
        <f>Table3[[#This Row],[Risk 1 Simulated occurences]]*_xlfn.LOGNORM.INV(Table3[[#This Row],[RV lognorm]],(LN(ImpLow1)+LN(ImpUp1))/2,(LN(ImpUp1)-LN(ImpLow1))/3.29)</f>
        <v>0</v>
      </c>
      <c r="L7828">
        <f>_xlfn.BINOM.INV(BinomTrials,_xlfn.GAMMA.INV(Table3[[#This Row],[RV gamma]],GammaShape2,GammaRate2)/BinomTrials,Table3[[#This Row],[RV binom]])</f>
        <v>0</v>
      </c>
      <c r="M7828" s="1">
        <f>Table3[[#This Row],[Risk 2 simulated occurences]]*_xlfn.LOGNORM.INV(Table3[[#This Row],[RV lognorm]],(LN(ImpLow2)+LN(ImpUp2))/2,(LN(ImpUp2)-LN(ImpLow2))/3.29)</f>
        <v>0</v>
      </c>
    </row>
    <row r="7829" spans="7:13">
      <c r="G7829">
        <v>0.30038820873032707</v>
      </c>
      <c r="H7829">
        <v>0.81608209517601971</v>
      </c>
      <c r="I7829">
        <v>0.33177598162171246</v>
      </c>
      <c r="J7829">
        <f>_xlfn.BINOM.INV(BinomTrials,_xlfn.GAMMA.INV(Table3[[#This Row],[RV gamma]],GammaShape1,GammaRate1)/BinomTrials,Table3[[#This Row],[RV binom]])</f>
        <v>1</v>
      </c>
      <c r="K7829" s="1">
        <f>Table3[[#This Row],[Risk 1 Simulated occurences]]*_xlfn.LOGNORM.INV(Table3[[#This Row],[RV lognorm]],(LN(ImpLow1)+LN(ImpUp1))/2,(LN(ImpUp1)-LN(ImpLow1))/3.29)</f>
        <v>23322.589756859124</v>
      </c>
      <c r="L7829">
        <f>_xlfn.BINOM.INV(BinomTrials,_xlfn.GAMMA.INV(Table3[[#This Row],[RV gamma]],GammaShape2,GammaRate2)/BinomTrials,Table3[[#This Row],[RV binom]])</f>
        <v>0</v>
      </c>
      <c r="M7829" s="1">
        <f>Table3[[#This Row],[Risk 2 simulated occurences]]*_xlfn.LOGNORM.INV(Table3[[#This Row],[RV lognorm]],(LN(ImpLow2)+LN(ImpUp2))/2,(LN(ImpUp2)-LN(ImpLow2))/3.29)</f>
        <v>0</v>
      </c>
    </row>
    <row r="7830" spans="7:13">
      <c r="G7830">
        <v>0.62462413060694189</v>
      </c>
      <c r="H7830">
        <v>0.89177362336394084</v>
      </c>
      <c r="I7830">
        <v>0.15892311612093965</v>
      </c>
      <c r="J7830">
        <f>_xlfn.BINOM.INV(BinomTrials,_xlfn.GAMMA.INV(Table3[[#This Row],[RV gamma]],GammaShape1,GammaRate1)/BinomTrials,Table3[[#This Row],[RV binom]])</f>
        <v>1</v>
      </c>
      <c r="K7830" s="1">
        <f>Table3[[#This Row],[Risk 1 Simulated occurences]]*_xlfn.LOGNORM.INV(Table3[[#This Row],[RV lognorm]],(LN(ImpLow1)+LN(ImpUp1))/2,(LN(ImpUp1)-LN(ImpLow1))/3.29)</f>
        <v>15717.552552065456</v>
      </c>
      <c r="L7830">
        <f>_xlfn.BINOM.INV(BinomTrials,_xlfn.GAMMA.INV(Table3[[#This Row],[RV gamma]],GammaShape2,GammaRate2)/BinomTrials,Table3[[#This Row],[RV binom]])</f>
        <v>1</v>
      </c>
      <c r="M7830" s="1">
        <f>Table3[[#This Row],[Risk 2 simulated occurences]]*_xlfn.LOGNORM.INV(Table3[[#This Row],[RV lognorm]],(LN(ImpLow2)+LN(ImpUp2))/2,(LN(ImpUp2)-LN(ImpLow2))/3.29)</f>
        <v>1571755.2552065435</v>
      </c>
    </row>
    <row r="7831" spans="7:13">
      <c r="G7831">
        <v>5.7763110873179098E-2</v>
      </c>
      <c r="H7831">
        <v>3.9287877753045354E-2</v>
      </c>
      <c r="I7831">
        <v>2.081264463291161E-2</v>
      </c>
      <c r="J7831">
        <f>_xlfn.BINOM.INV(BinomTrials,_xlfn.GAMMA.INV(Table3[[#This Row],[RV gamma]],GammaShape1,GammaRate1)/BinomTrials,Table3[[#This Row],[RV binom]])</f>
        <v>0</v>
      </c>
      <c r="K7831" s="1">
        <f>Table3[[#This Row],[Risk 1 Simulated occurences]]*_xlfn.LOGNORM.INV(Table3[[#This Row],[RV lognorm]],(LN(ImpLow1)+LN(ImpUp1))/2,(LN(ImpUp1)-LN(ImpLow1))/3.29)</f>
        <v>0</v>
      </c>
      <c r="L7831">
        <f>_xlfn.BINOM.INV(BinomTrials,_xlfn.GAMMA.INV(Table3[[#This Row],[RV gamma]],GammaShape2,GammaRate2)/BinomTrials,Table3[[#This Row],[RV binom]])</f>
        <v>0</v>
      </c>
      <c r="M7831" s="1">
        <f>Table3[[#This Row],[Risk 2 simulated occurences]]*_xlfn.LOGNORM.INV(Table3[[#This Row],[RV lognorm]],(LN(ImpLow2)+LN(ImpUp2))/2,(LN(ImpUp2)-LN(ImpLow2))/3.29)</f>
        <v>0</v>
      </c>
    </row>
    <row r="7832" spans="7:13">
      <c r="G7832">
        <v>0.82460444552106993</v>
      </c>
      <c r="H7832">
        <v>0.31136139543324776</v>
      </c>
      <c r="I7832">
        <v>0.79811834534542558</v>
      </c>
      <c r="J7832">
        <f>_xlfn.BINOM.INV(BinomTrials,_xlfn.GAMMA.INV(Table3[[#This Row],[RV gamma]],GammaShape1,GammaRate1)/BinomTrials,Table3[[#This Row],[RV binom]])</f>
        <v>0</v>
      </c>
      <c r="K7832" s="1">
        <f>Table3[[#This Row],[Risk 1 Simulated occurences]]*_xlfn.LOGNORM.INV(Table3[[#This Row],[RV lognorm]],(LN(ImpLow1)+LN(ImpUp1))/2,(LN(ImpUp1)-LN(ImpLow1))/3.29)</f>
        <v>0</v>
      </c>
      <c r="L7832">
        <f>_xlfn.BINOM.INV(BinomTrials,_xlfn.GAMMA.INV(Table3[[#This Row],[RV gamma]],GammaShape2,GammaRate2)/BinomTrials,Table3[[#This Row],[RV binom]])</f>
        <v>0</v>
      </c>
      <c r="M7832" s="1">
        <f>Table3[[#This Row],[Risk 2 simulated occurences]]*_xlfn.LOGNORM.INV(Table3[[#This Row],[RV lognorm]],(LN(ImpLow2)+LN(ImpUp2))/2,(LN(ImpUp2)-LN(ImpLow2))/3.29)</f>
        <v>0</v>
      </c>
    </row>
    <row r="7833" spans="7:13">
      <c r="G7833">
        <v>0.12691587262177648</v>
      </c>
      <c r="H7833">
        <v>5.0973046594752484E-2</v>
      </c>
      <c r="I7833">
        <v>0.97503022056772848</v>
      </c>
      <c r="J7833">
        <f>_xlfn.BINOM.INV(BinomTrials,_xlfn.GAMMA.INV(Table3[[#This Row],[RV gamma]],GammaShape1,GammaRate1)/BinomTrials,Table3[[#This Row],[RV binom]])</f>
        <v>0</v>
      </c>
      <c r="K7833" s="1">
        <f>Table3[[#This Row],[Risk 1 Simulated occurences]]*_xlfn.LOGNORM.INV(Table3[[#This Row],[RV lognorm]],(LN(ImpLow1)+LN(ImpUp1))/2,(LN(ImpUp1)-LN(ImpLow1))/3.29)</f>
        <v>0</v>
      </c>
      <c r="L7833">
        <f>_xlfn.BINOM.INV(BinomTrials,_xlfn.GAMMA.INV(Table3[[#This Row],[RV gamma]],GammaShape2,GammaRate2)/BinomTrials,Table3[[#This Row],[RV binom]])</f>
        <v>0</v>
      </c>
      <c r="M7833" s="1">
        <f>Table3[[#This Row],[Risk 2 simulated occurences]]*_xlfn.LOGNORM.INV(Table3[[#This Row],[RV lognorm]],(LN(ImpLow2)+LN(ImpUp2))/2,(LN(ImpUp2)-LN(ImpLow2))/3.29)</f>
        <v>0</v>
      </c>
    </row>
    <row r="7834" spans="7:13">
      <c r="G7834">
        <v>7.5071154197245443E-2</v>
      </c>
      <c r="H7834">
        <v>0.70399411800503453</v>
      </c>
      <c r="I7834">
        <v>0.3329170818128237</v>
      </c>
      <c r="J7834">
        <f>_xlfn.BINOM.INV(BinomTrials,_xlfn.GAMMA.INV(Table3[[#This Row],[RV gamma]],GammaShape1,GammaRate1)/BinomTrials,Table3[[#This Row],[RV binom]])</f>
        <v>1</v>
      </c>
      <c r="K7834" s="1">
        <f>Table3[[#This Row],[Risk 1 Simulated occurences]]*_xlfn.LOGNORM.INV(Table3[[#This Row],[RV lognorm]],(LN(ImpLow1)+LN(ImpUp1))/2,(LN(ImpUp1)-LN(ImpLow1))/3.29)</f>
        <v>23373.933102398019</v>
      </c>
      <c r="L7834">
        <f>_xlfn.BINOM.INV(BinomTrials,_xlfn.GAMMA.INV(Table3[[#This Row],[RV gamma]],GammaShape2,GammaRate2)/BinomTrials,Table3[[#This Row],[RV binom]])</f>
        <v>0</v>
      </c>
      <c r="M7834" s="1">
        <f>Table3[[#This Row],[Risk 2 simulated occurences]]*_xlfn.LOGNORM.INV(Table3[[#This Row],[RV lognorm]],(LN(ImpLow2)+LN(ImpUp2))/2,(LN(ImpUp2)-LN(ImpLow2))/3.29)</f>
        <v>0</v>
      </c>
    </row>
    <row r="7835" spans="7:13">
      <c r="G7835">
        <v>0.72088859310415043</v>
      </c>
      <c r="H7835">
        <v>2.9141310615996511E-2</v>
      </c>
      <c r="I7835">
        <v>0.33739402812784258</v>
      </c>
      <c r="J7835">
        <f>_xlfn.BINOM.INV(BinomTrials,_xlfn.GAMMA.INV(Table3[[#This Row],[RV gamma]],GammaShape1,GammaRate1)/BinomTrials,Table3[[#This Row],[RV binom]])</f>
        <v>0</v>
      </c>
      <c r="K7835" s="1">
        <f>Table3[[#This Row],[Risk 1 Simulated occurences]]*_xlfn.LOGNORM.INV(Table3[[#This Row],[RV lognorm]],(LN(ImpLow1)+LN(ImpUp1))/2,(LN(ImpUp1)-LN(ImpLow1))/3.29)</f>
        <v>0</v>
      </c>
      <c r="L7835">
        <f>_xlfn.BINOM.INV(BinomTrials,_xlfn.GAMMA.INV(Table3[[#This Row],[RV gamma]],GammaShape2,GammaRate2)/BinomTrials,Table3[[#This Row],[RV binom]])</f>
        <v>0</v>
      </c>
      <c r="M7835" s="1">
        <f>Table3[[#This Row],[Risk 2 simulated occurences]]*_xlfn.LOGNORM.INV(Table3[[#This Row],[RV lognorm]],(LN(ImpLow2)+LN(ImpUp2))/2,(LN(ImpUp2)-LN(ImpLow2))/3.29)</f>
        <v>0</v>
      </c>
    </row>
    <row r="7836" spans="7:13">
      <c r="G7836">
        <v>0.97458430145614983</v>
      </c>
      <c r="H7836">
        <v>0.77800752305332921</v>
      </c>
      <c r="I7836">
        <v>0.58143074465050859</v>
      </c>
      <c r="J7836">
        <f>_xlfn.BINOM.INV(BinomTrials,_xlfn.GAMMA.INV(Table3[[#This Row],[RV gamma]],GammaShape1,GammaRate1)/BinomTrials,Table3[[#This Row],[RV binom]])</f>
        <v>1</v>
      </c>
      <c r="K7836" s="1">
        <f>Table3[[#This Row],[Risk 1 Simulated occurences]]*_xlfn.LOGNORM.INV(Table3[[#This Row],[RV lognorm]],(LN(ImpLow1)+LN(ImpUp1))/2,(LN(ImpUp1)-LN(ImpLow1))/3.29)</f>
        <v>36515.624421692395</v>
      </c>
      <c r="L7836">
        <f>_xlfn.BINOM.INV(BinomTrials,_xlfn.GAMMA.INV(Table3[[#This Row],[RV gamma]],GammaShape2,GammaRate2)/BinomTrials,Table3[[#This Row],[RV binom]])</f>
        <v>0</v>
      </c>
      <c r="M7836" s="1">
        <f>Table3[[#This Row],[Risk 2 simulated occurences]]*_xlfn.LOGNORM.INV(Table3[[#This Row],[RV lognorm]],(LN(ImpLow2)+LN(ImpUp2))/2,(LN(ImpUp2)-LN(ImpLow2))/3.29)</f>
        <v>0</v>
      </c>
    </row>
    <row r="7837" spans="7:13">
      <c r="G7837">
        <v>0.83835457350982101</v>
      </c>
      <c r="H7837">
        <v>0.97243995730413124</v>
      </c>
      <c r="I7837">
        <v>0.10652534109844143</v>
      </c>
      <c r="J7837">
        <f>_xlfn.BINOM.INV(BinomTrials,_xlfn.GAMMA.INV(Table3[[#This Row],[RV gamma]],GammaShape1,GammaRate1)/BinomTrials,Table3[[#This Row],[RV binom]])</f>
        <v>2</v>
      </c>
      <c r="K7837" s="1">
        <f>Table3[[#This Row],[Risk 1 Simulated occurences]]*_xlfn.LOGNORM.INV(Table3[[#This Row],[RV lognorm]],(LN(ImpLow1)+LN(ImpUp1))/2,(LN(ImpUp1)-LN(ImpLow1))/3.29)</f>
        <v>26457.176783206029</v>
      </c>
      <c r="L7837">
        <f>_xlfn.BINOM.INV(BinomTrials,_xlfn.GAMMA.INV(Table3[[#This Row],[RV gamma]],GammaShape2,GammaRate2)/BinomTrials,Table3[[#This Row],[RV binom]])</f>
        <v>1</v>
      </c>
      <c r="M7837" s="1">
        <f>Table3[[#This Row],[Risk 2 simulated occurences]]*_xlfn.LOGNORM.INV(Table3[[#This Row],[RV lognorm]],(LN(ImpLow2)+LN(ImpUp2))/2,(LN(ImpUp2)-LN(ImpLow2))/3.29)</f>
        <v>1322858.8391603022</v>
      </c>
    </row>
    <row r="7838" spans="7:13">
      <c r="G7838">
        <v>0.22531697956161434</v>
      </c>
      <c r="H7838">
        <v>0.79836241053341073</v>
      </c>
      <c r="I7838">
        <v>0.37140784150520706</v>
      </c>
      <c r="J7838">
        <f>_xlfn.BINOM.INV(BinomTrials,_xlfn.GAMMA.INV(Table3[[#This Row],[RV gamma]],GammaShape1,GammaRate1)/BinomTrials,Table3[[#This Row],[RV binom]])</f>
        <v>1</v>
      </c>
      <c r="K7838" s="1">
        <f>Table3[[#This Row],[Risk 1 Simulated occurences]]*_xlfn.LOGNORM.INV(Table3[[#This Row],[RV lognorm]],(LN(ImpLow1)+LN(ImpUp1))/2,(LN(ImpUp1)-LN(ImpLow1))/3.29)</f>
        <v>25134.217375735683</v>
      </c>
      <c r="L7838">
        <f>_xlfn.BINOM.INV(BinomTrials,_xlfn.GAMMA.INV(Table3[[#This Row],[RV gamma]],GammaShape2,GammaRate2)/BinomTrials,Table3[[#This Row],[RV binom]])</f>
        <v>0</v>
      </c>
      <c r="M7838" s="1">
        <f>Table3[[#This Row],[Risk 2 simulated occurences]]*_xlfn.LOGNORM.INV(Table3[[#This Row],[RV lognorm]],(LN(ImpLow2)+LN(ImpUp2))/2,(LN(ImpUp2)-LN(ImpLow2))/3.29)</f>
        <v>0</v>
      </c>
    </row>
    <row r="7839" spans="7:13">
      <c r="G7839">
        <v>0.90247549205202404</v>
      </c>
      <c r="H7839">
        <v>7.7033835033436235E-2</v>
      </c>
      <c r="I7839">
        <v>0.25159217801484846</v>
      </c>
      <c r="J7839">
        <f>_xlfn.BINOM.INV(BinomTrials,_xlfn.GAMMA.INV(Table3[[#This Row],[RV gamma]],GammaShape1,GammaRate1)/BinomTrials,Table3[[#This Row],[RV binom]])</f>
        <v>0</v>
      </c>
      <c r="K7839" s="1">
        <f>Table3[[#This Row],[Risk 1 Simulated occurences]]*_xlfn.LOGNORM.INV(Table3[[#This Row],[RV lognorm]],(LN(ImpLow1)+LN(ImpUp1))/2,(LN(ImpUp1)-LN(ImpLow1))/3.29)</f>
        <v>0</v>
      </c>
      <c r="L7839">
        <f>_xlfn.BINOM.INV(BinomTrials,_xlfn.GAMMA.INV(Table3[[#This Row],[RV gamma]],GammaShape2,GammaRate2)/BinomTrials,Table3[[#This Row],[RV binom]])</f>
        <v>0</v>
      </c>
      <c r="M7839" s="1">
        <f>Table3[[#This Row],[Risk 2 simulated occurences]]*_xlfn.LOGNORM.INV(Table3[[#This Row],[RV lognorm]],(LN(ImpLow2)+LN(ImpUp2))/2,(LN(ImpUp2)-LN(ImpLow2))/3.29)</f>
        <v>0</v>
      </c>
    </row>
    <row r="7840" spans="7:13">
      <c r="G7840">
        <v>0.90559491836726425</v>
      </c>
      <c r="H7840">
        <v>0.70766540696270086</v>
      </c>
      <c r="I7840">
        <v>0.50973589555813736</v>
      </c>
      <c r="J7840">
        <f>_xlfn.BINOM.INV(BinomTrials,_xlfn.GAMMA.INV(Table3[[#This Row],[RV gamma]],GammaShape1,GammaRate1)/BinomTrials,Table3[[#This Row],[RV binom]])</f>
        <v>1</v>
      </c>
      <c r="K7840" s="1">
        <f>Table3[[#This Row],[Risk 1 Simulated occurences]]*_xlfn.LOGNORM.INV(Table3[[#This Row],[RV lognorm]],(LN(ImpLow1)+LN(ImpUp1))/2,(LN(ImpUp1)-LN(ImpLow1))/3.29)</f>
        <v>32167.584318931462</v>
      </c>
      <c r="L7840">
        <f>_xlfn.BINOM.INV(BinomTrials,_xlfn.GAMMA.INV(Table3[[#This Row],[RV gamma]],GammaShape2,GammaRate2)/BinomTrials,Table3[[#This Row],[RV binom]])</f>
        <v>0</v>
      </c>
      <c r="M7840" s="1">
        <f>Table3[[#This Row],[Risk 2 simulated occurences]]*_xlfn.LOGNORM.INV(Table3[[#This Row],[RV lognorm]],(LN(ImpLow2)+LN(ImpUp2))/2,(LN(ImpUp2)-LN(ImpLow2))/3.29)</f>
        <v>0</v>
      </c>
    </row>
    <row r="7841" spans="7:13">
      <c r="G7841">
        <v>0.33379299861089934</v>
      </c>
      <c r="H7841">
        <v>0.73249482211307382</v>
      </c>
      <c r="I7841">
        <v>0.1311966456152483</v>
      </c>
      <c r="J7841">
        <f>_xlfn.BINOM.INV(BinomTrials,_xlfn.GAMMA.INV(Table3[[#This Row],[RV gamma]],GammaShape1,GammaRate1)/BinomTrials,Table3[[#This Row],[RV binom]])</f>
        <v>1</v>
      </c>
      <c r="K7841" s="1">
        <f>Table3[[#This Row],[Risk 1 Simulated occurences]]*_xlfn.LOGNORM.INV(Table3[[#This Row],[RV lognorm]],(LN(ImpLow1)+LN(ImpUp1))/2,(LN(ImpUp1)-LN(ImpLow1))/3.29)</f>
        <v>14432.640357859222</v>
      </c>
      <c r="L7841">
        <f>_xlfn.BINOM.INV(BinomTrials,_xlfn.GAMMA.INV(Table3[[#This Row],[RV gamma]],GammaShape2,GammaRate2)/BinomTrials,Table3[[#This Row],[RV binom]])</f>
        <v>0</v>
      </c>
      <c r="M7841" s="1">
        <f>Table3[[#This Row],[Risk 2 simulated occurences]]*_xlfn.LOGNORM.INV(Table3[[#This Row],[RV lognorm]],(LN(ImpLow2)+LN(ImpUp2))/2,(LN(ImpUp2)-LN(ImpLow2))/3.29)</f>
        <v>0</v>
      </c>
    </row>
    <row r="7842" spans="7:13">
      <c r="G7842">
        <v>5.8927653384826917E-2</v>
      </c>
      <c r="H7842">
        <v>4.0475254431588226E-2</v>
      </c>
      <c r="I7842">
        <v>2.2022855478349541E-2</v>
      </c>
      <c r="J7842">
        <f>_xlfn.BINOM.INV(BinomTrials,_xlfn.GAMMA.INV(Table3[[#This Row],[RV gamma]],GammaShape1,GammaRate1)/BinomTrials,Table3[[#This Row],[RV binom]])</f>
        <v>0</v>
      </c>
      <c r="K7842" s="1">
        <f>Table3[[#This Row],[Risk 1 Simulated occurences]]*_xlfn.LOGNORM.INV(Table3[[#This Row],[RV lognorm]],(LN(ImpLow1)+LN(ImpUp1))/2,(LN(ImpUp1)-LN(ImpLow1))/3.29)</f>
        <v>0</v>
      </c>
      <c r="L7842">
        <f>_xlfn.BINOM.INV(BinomTrials,_xlfn.GAMMA.INV(Table3[[#This Row],[RV gamma]],GammaShape2,GammaRate2)/BinomTrials,Table3[[#This Row],[RV binom]])</f>
        <v>0</v>
      </c>
      <c r="M7842" s="1">
        <f>Table3[[#This Row],[Risk 2 simulated occurences]]*_xlfn.LOGNORM.INV(Table3[[#This Row],[RV lognorm]],(LN(ImpLow2)+LN(ImpUp2))/2,(LN(ImpUp2)-LN(ImpLow2))/3.29)</f>
        <v>0</v>
      </c>
    </row>
    <row r="7843" spans="7:13">
      <c r="G7843">
        <v>0.39707043878597692</v>
      </c>
      <c r="H7843">
        <v>0.26760123170334904</v>
      </c>
      <c r="I7843">
        <v>0.13813202462072113</v>
      </c>
      <c r="J7843">
        <f>_xlfn.BINOM.INV(BinomTrials,_xlfn.GAMMA.INV(Table3[[#This Row],[RV gamma]],GammaShape1,GammaRate1)/BinomTrials,Table3[[#This Row],[RV binom]])</f>
        <v>0</v>
      </c>
      <c r="K7843" s="1">
        <f>Table3[[#This Row],[Risk 1 Simulated occurences]]*_xlfn.LOGNORM.INV(Table3[[#This Row],[RV lognorm]],(LN(ImpLow1)+LN(ImpUp1))/2,(LN(ImpUp1)-LN(ImpLow1))/3.29)</f>
        <v>0</v>
      </c>
      <c r="L7843">
        <f>_xlfn.BINOM.INV(BinomTrials,_xlfn.GAMMA.INV(Table3[[#This Row],[RV gamma]],GammaShape2,GammaRate2)/BinomTrials,Table3[[#This Row],[RV binom]])</f>
        <v>0</v>
      </c>
      <c r="M7843" s="1">
        <f>Table3[[#This Row],[Risk 2 simulated occurences]]*_xlfn.LOGNORM.INV(Table3[[#This Row],[RV lognorm]],(LN(ImpLow2)+LN(ImpUp2))/2,(LN(ImpUp2)-LN(ImpLow2))/3.29)</f>
        <v>0</v>
      </c>
    </row>
    <row r="7844" spans="7:13">
      <c r="G7844">
        <v>0.56286467591434008</v>
      </c>
      <c r="H7844">
        <v>0.5739012381871702</v>
      </c>
      <c r="I7844">
        <v>0.58493780046000043</v>
      </c>
      <c r="J7844">
        <f>_xlfn.BINOM.INV(BinomTrials,_xlfn.GAMMA.INV(Table3[[#This Row],[RV gamma]],GammaShape1,GammaRate1)/BinomTrials,Table3[[#This Row],[RV binom]])</f>
        <v>0</v>
      </c>
      <c r="K7844" s="1">
        <f>Table3[[#This Row],[Risk 1 Simulated occurences]]*_xlfn.LOGNORM.INV(Table3[[#This Row],[RV lognorm]],(LN(ImpLow1)+LN(ImpUp1))/2,(LN(ImpUp1)-LN(ImpLow1))/3.29)</f>
        <v>0</v>
      </c>
      <c r="L7844">
        <f>_xlfn.BINOM.INV(BinomTrials,_xlfn.GAMMA.INV(Table3[[#This Row],[RV gamma]],GammaShape2,GammaRate2)/BinomTrials,Table3[[#This Row],[RV binom]])</f>
        <v>0</v>
      </c>
      <c r="M7844" s="1">
        <f>Table3[[#This Row],[Risk 2 simulated occurences]]*_xlfn.LOGNORM.INV(Table3[[#This Row],[RV lognorm]],(LN(ImpLow2)+LN(ImpUp2))/2,(LN(ImpUp2)-LN(ImpLow2))/3.29)</f>
        <v>0</v>
      </c>
    </row>
    <row r="7845" spans="7:13">
      <c r="G7845">
        <v>6.6608092312984216E-2</v>
      </c>
      <c r="H7845">
        <v>0.55811021177010156</v>
      </c>
      <c r="I7845">
        <v>4.9612331227218885E-2</v>
      </c>
      <c r="J7845">
        <f>_xlfn.BINOM.INV(BinomTrials,_xlfn.GAMMA.INV(Table3[[#This Row],[RV gamma]],GammaShape1,GammaRate1)/BinomTrials,Table3[[#This Row],[RV binom]])</f>
        <v>0</v>
      </c>
      <c r="K7845" s="1">
        <f>Table3[[#This Row],[Risk 1 Simulated occurences]]*_xlfn.LOGNORM.INV(Table3[[#This Row],[RV lognorm]],(LN(ImpLow1)+LN(ImpUp1))/2,(LN(ImpUp1)-LN(ImpLow1))/3.29)</f>
        <v>0</v>
      </c>
      <c r="L7845">
        <f>_xlfn.BINOM.INV(BinomTrials,_xlfn.GAMMA.INV(Table3[[#This Row],[RV gamma]],GammaShape2,GammaRate2)/BinomTrials,Table3[[#This Row],[RV binom]])</f>
        <v>0</v>
      </c>
      <c r="M7845" s="1">
        <f>Table3[[#This Row],[Risk 2 simulated occurences]]*_xlfn.LOGNORM.INV(Table3[[#This Row],[RV lognorm]],(LN(ImpLow2)+LN(ImpUp2))/2,(LN(ImpUp2)-LN(ImpLow2))/3.29)</f>
        <v>0</v>
      </c>
    </row>
    <row r="7846" spans="7:13">
      <c r="G7846">
        <v>0.48220750432564297</v>
      </c>
      <c r="H7846">
        <v>0.158329220096734</v>
      </c>
      <c r="I7846">
        <v>0.83445093586782504</v>
      </c>
      <c r="J7846">
        <f>_xlfn.BINOM.INV(BinomTrials,_xlfn.GAMMA.INV(Table3[[#This Row],[RV gamma]],GammaShape1,GammaRate1)/BinomTrials,Table3[[#This Row],[RV binom]])</f>
        <v>0</v>
      </c>
      <c r="K7846" s="1">
        <f>Table3[[#This Row],[Risk 1 Simulated occurences]]*_xlfn.LOGNORM.INV(Table3[[#This Row],[RV lognorm]],(LN(ImpLow1)+LN(ImpUp1))/2,(LN(ImpUp1)-LN(ImpLow1))/3.29)</f>
        <v>0</v>
      </c>
      <c r="L7846">
        <f>_xlfn.BINOM.INV(BinomTrials,_xlfn.GAMMA.INV(Table3[[#This Row],[RV gamma]],GammaShape2,GammaRate2)/BinomTrials,Table3[[#This Row],[RV binom]])</f>
        <v>0</v>
      </c>
      <c r="M7846" s="1">
        <f>Table3[[#This Row],[Risk 2 simulated occurences]]*_xlfn.LOGNORM.INV(Table3[[#This Row],[RV lognorm]],(LN(ImpLow2)+LN(ImpUp2))/2,(LN(ImpUp2)-LN(ImpLow2))/3.29)</f>
        <v>0</v>
      </c>
    </row>
    <row r="7847" spans="7:13">
      <c r="G7847">
        <v>0.4615252010810772</v>
      </c>
      <c r="H7847">
        <v>3.9202165808157143E-2</v>
      </c>
      <c r="I7847">
        <v>0.61687913053523713</v>
      </c>
      <c r="J7847">
        <f>_xlfn.BINOM.INV(BinomTrials,_xlfn.GAMMA.INV(Table3[[#This Row],[RV gamma]],GammaShape1,GammaRate1)/BinomTrials,Table3[[#This Row],[RV binom]])</f>
        <v>0</v>
      </c>
      <c r="K7847" s="1">
        <f>Table3[[#This Row],[Risk 1 Simulated occurences]]*_xlfn.LOGNORM.INV(Table3[[#This Row],[RV lognorm]],(LN(ImpLow1)+LN(ImpUp1))/2,(LN(ImpUp1)-LN(ImpLow1))/3.29)</f>
        <v>0</v>
      </c>
      <c r="L7847">
        <f>_xlfn.BINOM.INV(BinomTrials,_xlfn.GAMMA.INV(Table3[[#This Row],[RV gamma]],GammaShape2,GammaRate2)/BinomTrials,Table3[[#This Row],[RV binom]])</f>
        <v>0</v>
      </c>
      <c r="M7847" s="1">
        <f>Table3[[#This Row],[Risk 2 simulated occurences]]*_xlfn.LOGNORM.INV(Table3[[#This Row],[RV lognorm]],(LN(ImpLow2)+LN(ImpUp2))/2,(LN(ImpUp2)-LN(ImpLow2))/3.29)</f>
        <v>0</v>
      </c>
    </row>
    <row r="7848" spans="7:13">
      <c r="G7848">
        <v>0.8540545696644366</v>
      </c>
      <c r="H7848">
        <v>0.87080073769707267</v>
      </c>
      <c r="I7848">
        <v>0.88754690572970873</v>
      </c>
      <c r="J7848">
        <f>_xlfn.BINOM.INV(BinomTrials,_xlfn.GAMMA.INV(Table3[[#This Row],[RV gamma]],GammaShape1,GammaRate1)/BinomTrials,Table3[[#This Row],[RV binom]])</f>
        <v>1</v>
      </c>
      <c r="K7848" s="1">
        <f>Table3[[#This Row],[Risk 1 Simulated occurences]]*_xlfn.LOGNORM.INV(Table3[[#This Row],[RV lognorm]],(LN(ImpLow1)+LN(ImpUp1))/2,(LN(ImpUp1)-LN(ImpLow1))/3.29)</f>
        <v>73938.538164575337</v>
      </c>
      <c r="L7848">
        <f>_xlfn.BINOM.INV(BinomTrials,_xlfn.GAMMA.INV(Table3[[#This Row],[RV gamma]],GammaShape2,GammaRate2)/BinomTrials,Table3[[#This Row],[RV binom]])</f>
        <v>1</v>
      </c>
      <c r="M7848" s="1">
        <f>Table3[[#This Row],[Risk 2 simulated occurences]]*_xlfn.LOGNORM.INV(Table3[[#This Row],[RV lognorm]],(LN(ImpLow2)+LN(ImpUp2))/2,(LN(ImpUp2)-LN(ImpLow2))/3.29)</f>
        <v>7393853.8164575491</v>
      </c>
    </row>
    <row r="7849" spans="7:13">
      <c r="G7849">
        <v>9.5152350186906917E-2</v>
      </c>
      <c r="H7849">
        <v>0.54799847470037566</v>
      </c>
      <c r="I7849">
        <v>8.4459921384444424E-4</v>
      </c>
      <c r="J7849">
        <f>_xlfn.BINOM.INV(BinomTrials,_xlfn.GAMMA.INV(Table3[[#This Row],[RV gamma]],GammaShape1,GammaRate1)/BinomTrials,Table3[[#This Row],[RV binom]])</f>
        <v>0</v>
      </c>
      <c r="K7849" s="1">
        <f>Table3[[#This Row],[Risk 1 Simulated occurences]]*_xlfn.LOGNORM.INV(Table3[[#This Row],[RV lognorm]],(LN(ImpLow1)+LN(ImpUp1))/2,(LN(ImpUp1)-LN(ImpLow1))/3.29)</f>
        <v>0</v>
      </c>
      <c r="L7849">
        <f>_xlfn.BINOM.INV(BinomTrials,_xlfn.GAMMA.INV(Table3[[#This Row],[RV gamma]],GammaShape2,GammaRate2)/BinomTrials,Table3[[#This Row],[RV binom]])</f>
        <v>0</v>
      </c>
      <c r="M7849" s="1">
        <f>Table3[[#This Row],[Risk 2 simulated occurences]]*_xlfn.LOGNORM.INV(Table3[[#This Row],[RV lognorm]],(LN(ImpLow2)+LN(ImpUp2))/2,(LN(ImpUp2)-LN(ImpLow2))/3.29)</f>
        <v>0</v>
      </c>
    </row>
    <row r="7850" spans="7:13">
      <c r="G7850">
        <v>0.22554959134457148</v>
      </c>
      <c r="H7850">
        <v>0.21036428921407288</v>
      </c>
      <c r="I7850">
        <v>0.19517898708357428</v>
      </c>
      <c r="J7850">
        <f>_xlfn.BINOM.INV(BinomTrials,_xlfn.GAMMA.INV(Table3[[#This Row],[RV gamma]],GammaShape1,GammaRate1)/BinomTrials,Table3[[#This Row],[RV binom]])</f>
        <v>0</v>
      </c>
      <c r="K7850" s="1">
        <f>Table3[[#This Row],[Risk 1 Simulated occurences]]*_xlfn.LOGNORM.INV(Table3[[#This Row],[RV lognorm]],(LN(ImpLow1)+LN(ImpUp1))/2,(LN(ImpUp1)-LN(ImpLow1))/3.29)</f>
        <v>0</v>
      </c>
      <c r="L7850">
        <f>_xlfn.BINOM.INV(BinomTrials,_xlfn.GAMMA.INV(Table3[[#This Row],[RV gamma]],GammaShape2,GammaRate2)/BinomTrials,Table3[[#This Row],[RV binom]])</f>
        <v>0</v>
      </c>
      <c r="M7850" s="1">
        <f>Table3[[#This Row],[Risk 2 simulated occurences]]*_xlfn.LOGNORM.INV(Table3[[#This Row],[RV lognorm]],(LN(ImpLow2)+LN(ImpUp2))/2,(LN(ImpUp2)-LN(ImpLow2))/3.29)</f>
        <v>0</v>
      </c>
    </row>
    <row r="7851" spans="7:13">
      <c r="G7851">
        <v>0.81198172821289938</v>
      </c>
      <c r="H7851">
        <v>0.5926088209229563</v>
      </c>
      <c r="I7851">
        <v>0.37323591363301312</v>
      </c>
      <c r="J7851">
        <f>_xlfn.BINOM.INV(BinomTrials,_xlfn.GAMMA.INV(Table3[[#This Row],[RV gamma]],GammaShape1,GammaRate1)/BinomTrials,Table3[[#This Row],[RV binom]])</f>
        <v>1</v>
      </c>
      <c r="K7851" s="1">
        <f>Table3[[#This Row],[Risk 1 Simulated occurences]]*_xlfn.LOGNORM.INV(Table3[[#This Row],[RV lognorm]],(LN(ImpLow1)+LN(ImpUp1))/2,(LN(ImpUp1)-LN(ImpLow1))/3.29)</f>
        <v>25219.358617038644</v>
      </c>
      <c r="L7851">
        <f>_xlfn.BINOM.INV(BinomTrials,_xlfn.GAMMA.INV(Table3[[#This Row],[RV gamma]],GammaShape2,GammaRate2)/BinomTrials,Table3[[#This Row],[RV binom]])</f>
        <v>0</v>
      </c>
      <c r="M7851" s="1">
        <f>Table3[[#This Row],[Risk 2 simulated occurences]]*_xlfn.LOGNORM.INV(Table3[[#This Row],[RV lognorm]],(LN(ImpLow2)+LN(ImpUp2))/2,(LN(ImpUp2)-LN(ImpLow2))/3.29)</f>
        <v>0</v>
      </c>
    </row>
    <row r="7852" spans="7:13">
      <c r="G7852">
        <v>0.97690607420024744</v>
      </c>
      <c r="H7852">
        <v>0.97645325212574252</v>
      </c>
      <c r="I7852">
        <v>0.9760004300512376</v>
      </c>
      <c r="J7852">
        <f>_xlfn.BINOM.INV(BinomTrials,_xlfn.GAMMA.INV(Table3[[#This Row],[RV gamma]],GammaShape1,GammaRate1)/BinomTrials,Table3[[#This Row],[RV binom]])</f>
        <v>3</v>
      </c>
      <c r="K7852" s="1">
        <f>Table3[[#This Row],[Risk 1 Simulated occurences]]*_xlfn.LOGNORM.INV(Table3[[#This Row],[RV lognorm]],(LN(ImpLow1)+LN(ImpUp1))/2,(LN(ImpUp1)-LN(ImpLow1))/3.29)</f>
        <v>378571.05693939229</v>
      </c>
      <c r="L7852">
        <f>_xlfn.BINOM.INV(BinomTrials,_xlfn.GAMMA.INV(Table3[[#This Row],[RV gamma]],GammaShape2,GammaRate2)/BinomTrials,Table3[[#This Row],[RV binom]])</f>
        <v>2</v>
      </c>
      <c r="M7852" s="1">
        <f>Table3[[#This Row],[Risk 2 simulated occurences]]*_xlfn.LOGNORM.INV(Table3[[#This Row],[RV lognorm]],(LN(ImpLow2)+LN(ImpUp2))/2,(LN(ImpUp2)-LN(ImpLow2))/3.29)</f>
        <v>25238070.462626163</v>
      </c>
    </row>
    <row r="7853" spans="7:13">
      <c r="G7853">
        <v>0.86038908355887467</v>
      </c>
      <c r="H7853">
        <v>0.24980847735414677</v>
      </c>
      <c r="I7853">
        <v>0.63922787114941881</v>
      </c>
      <c r="J7853">
        <f>_xlfn.BINOM.INV(BinomTrials,_xlfn.GAMMA.INV(Table3[[#This Row],[RV gamma]],GammaShape1,GammaRate1)/BinomTrials,Table3[[#This Row],[RV binom]])</f>
        <v>0</v>
      </c>
      <c r="K7853" s="1">
        <f>Table3[[#This Row],[Risk 1 Simulated occurences]]*_xlfn.LOGNORM.INV(Table3[[#This Row],[RV lognorm]],(LN(ImpLow1)+LN(ImpUp1))/2,(LN(ImpUp1)-LN(ImpLow1))/3.29)</f>
        <v>0</v>
      </c>
      <c r="L7853">
        <f>_xlfn.BINOM.INV(BinomTrials,_xlfn.GAMMA.INV(Table3[[#This Row],[RV gamma]],GammaShape2,GammaRate2)/BinomTrials,Table3[[#This Row],[RV binom]])</f>
        <v>0</v>
      </c>
      <c r="M7853" s="1">
        <f>Table3[[#This Row],[Risk 2 simulated occurences]]*_xlfn.LOGNORM.INV(Table3[[#This Row],[RV lognorm]],(LN(ImpLow2)+LN(ImpUp2))/2,(LN(ImpUp2)-LN(ImpLow2))/3.29)</f>
        <v>0</v>
      </c>
    </row>
    <row r="7854" spans="7:13">
      <c r="G7854">
        <v>0.55932737400723964</v>
      </c>
      <c r="H7854">
        <v>0.53107889114463647</v>
      </c>
      <c r="I7854">
        <v>0.5028304082820334</v>
      </c>
      <c r="J7854">
        <f>_xlfn.BINOM.INV(BinomTrials,_xlfn.GAMMA.INV(Table3[[#This Row],[RV gamma]],GammaShape1,GammaRate1)/BinomTrials,Table3[[#This Row],[RV binom]])</f>
        <v>0</v>
      </c>
      <c r="K7854" s="1">
        <f>Table3[[#This Row],[Risk 1 Simulated occurences]]*_xlfn.LOGNORM.INV(Table3[[#This Row],[RV lognorm]],(LN(ImpLow1)+LN(ImpUp1))/2,(LN(ImpUp1)-LN(ImpLow1))/3.29)</f>
        <v>0</v>
      </c>
      <c r="L7854">
        <f>_xlfn.BINOM.INV(BinomTrials,_xlfn.GAMMA.INV(Table3[[#This Row],[RV gamma]],GammaShape2,GammaRate2)/BinomTrials,Table3[[#This Row],[RV binom]])</f>
        <v>0</v>
      </c>
      <c r="M7854" s="1">
        <f>Table3[[#This Row],[Risk 2 simulated occurences]]*_xlfn.LOGNORM.INV(Table3[[#This Row],[RV lognorm]],(LN(ImpLow2)+LN(ImpUp2))/2,(LN(ImpUp2)-LN(ImpLow2))/3.29)</f>
        <v>0</v>
      </c>
    </row>
    <row r="7855" spans="7:13">
      <c r="G7855">
        <v>0.61517493967673509</v>
      </c>
      <c r="H7855">
        <v>0.84292346790569062</v>
      </c>
      <c r="I7855">
        <v>7.0671996134646239E-2</v>
      </c>
      <c r="J7855">
        <f>_xlfn.BINOM.INV(BinomTrials,_xlfn.GAMMA.INV(Table3[[#This Row],[RV gamma]],GammaShape1,GammaRate1)/BinomTrials,Table3[[#This Row],[RV binom]])</f>
        <v>1</v>
      </c>
      <c r="K7855" s="1">
        <f>Table3[[#This Row],[Risk 1 Simulated occurences]]*_xlfn.LOGNORM.INV(Table3[[#This Row],[RV lognorm]],(LN(ImpLow1)+LN(ImpUp1))/2,(LN(ImpUp1)-LN(ImpLow1))/3.29)</f>
        <v>11296.57935018528</v>
      </c>
      <c r="L7855">
        <f>_xlfn.BINOM.INV(BinomTrials,_xlfn.GAMMA.INV(Table3[[#This Row],[RV gamma]],GammaShape2,GammaRate2)/BinomTrials,Table3[[#This Row],[RV binom]])</f>
        <v>1</v>
      </c>
      <c r="M7855" s="1">
        <f>Table3[[#This Row],[Risk 2 simulated occurences]]*_xlfn.LOGNORM.INV(Table3[[#This Row],[RV lognorm]],(LN(ImpLow2)+LN(ImpUp2))/2,(LN(ImpUp2)-LN(ImpLow2))/3.29)</f>
        <v>1129657.9350185264</v>
      </c>
    </row>
    <row r="7856" spans="7:13">
      <c r="G7856">
        <v>0.24521114688609313</v>
      </c>
      <c r="H7856">
        <v>1.4725090942683207E-2</v>
      </c>
      <c r="I7856">
        <v>0.78423903499927328</v>
      </c>
      <c r="J7856">
        <f>_xlfn.BINOM.INV(BinomTrials,_xlfn.GAMMA.INV(Table3[[#This Row],[RV gamma]],GammaShape1,GammaRate1)/BinomTrials,Table3[[#This Row],[RV binom]])</f>
        <v>0</v>
      </c>
      <c r="K7856" s="1">
        <f>Table3[[#This Row],[Risk 1 Simulated occurences]]*_xlfn.LOGNORM.INV(Table3[[#This Row],[RV lognorm]],(LN(ImpLow1)+LN(ImpUp1))/2,(LN(ImpUp1)-LN(ImpLow1))/3.29)</f>
        <v>0</v>
      </c>
      <c r="L7856">
        <f>_xlfn.BINOM.INV(BinomTrials,_xlfn.GAMMA.INV(Table3[[#This Row],[RV gamma]],GammaShape2,GammaRate2)/BinomTrials,Table3[[#This Row],[RV binom]])</f>
        <v>0</v>
      </c>
      <c r="M7856" s="1">
        <f>Table3[[#This Row],[Risk 2 simulated occurences]]*_xlfn.LOGNORM.INV(Table3[[#This Row],[RV lognorm]],(LN(ImpLow2)+LN(ImpUp2))/2,(LN(ImpUp2)-LN(ImpLow2))/3.29)</f>
        <v>0</v>
      </c>
    </row>
    <row r="7857" spans="7:13">
      <c r="G7857">
        <v>0.26374571456748325</v>
      </c>
      <c r="H7857">
        <v>0.48460347367664963</v>
      </c>
      <c r="I7857">
        <v>0.70546123278581596</v>
      </c>
      <c r="J7857">
        <f>_xlfn.BINOM.INV(BinomTrials,_xlfn.GAMMA.INV(Table3[[#This Row],[RV gamma]],GammaShape1,GammaRate1)/BinomTrials,Table3[[#This Row],[RV binom]])</f>
        <v>0</v>
      </c>
      <c r="K7857" s="1">
        <f>Table3[[#This Row],[Risk 1 Simulated occurences]]*_xlfn.LOGNORM.INV(Table3[[#This Row],[RV lognorm]],(LN(ImpLow1)+LN(ImpUp1))/2,(LN(ImpUp1)-LN(ImpLow1))/3.29)</f>
        <v>0</v>
      </c>
      <c r="L7857">
        <f>_xlfn.BINOM.INV(BinomTrials,_xlfn.GAMMA.INV(Table3[[#This Row],[RV gamma]],GammaShape2,GammaRate2)/BinomTrials,Table3[[#This Row],[RV binom]])</f>
        <v>0</v>
      </c>
      <c r="M7857" s="1">
        <f>Table3[[#This Row],[Risk 2 simulated occurences]]*_xlfn.LOGNORM.INV(Table3[[#This Row],[RV lognorm]],(LN(ImpLow2)+LN(ImpUp2))/2,(LN(ImpUp2)-LN(ImpLow2))/3.29)</f>
        <v>0</v>
      </c>
    </row>
    <row r="7858" spans="7:13">
      <c r="G7858">
        <v>0.77422473569131678</v>
      </c>
      <c r="H7858">
        <v>0.73058208344997</v>
      </c>
      <c r="I7858">
        <v>0.68693943120862333</v>
      </c>
      <c r="J7858">
        <f>_xlfn.BINOM.INV(BinomTrials,_xlfn.GAMMA.INV(Table3[[#This Row],[RV gamma]],GammaShape1,GammaRate1)/BinomTrials,Table3[[#This Row],[RV binom]])</f>
        <v>1</v>
      </c>
      <c r="K7858" s="1">
        <f>Table3[[#This Row],[Risk 1 Simulated occurences]]*_xlfn.LOGNORM.INV(Table3[[#This Row],[RV lognorm]],(LN(ImpLow1)+LN(ImpUp1))/2,(LN(ImpUp1)-LN(ImpLow1))/3.29)</f>
        <v>44471.641727577822</v>
      </c>
      <c r="L7858">
        <f>_xlfn.BINOM.INV(BinomTrials,_xlfn.GAMMA.INV(Table3[[#This Row],[RV gamma]],GammaShape2,GammaRate2)/BinomTrials,Table3[[#This Row],[RV binom]])</f>
        <v>0</v>
      </c>
      <c r="M7858" s="1">
        <f>Table3[[#This Row],[Risk 2 simulated occurences]]*_xlfn.LOGNORM.INV(Table3[[#This Row],[RV lognorm]],(LN(ImpLow2)+LN(ImpUp2))/2,(LN(ImpUp2)-LN(ImpLow2))/3.29)</f>
        <v>0</v>
      </c>
    </row>
    <row r="7859" spans="7:13">
      <c r="G7859">
        <v>0.39513276396092623</v>
      </c>
      <c r="H7859">
        <v>0.89307654364643463</v>
      </c>
      <c r="I7859">
        <v>0.39102032333194292</v>
      </c>
      <c r="J7859">
        <f>_xlfn.BINOM.INV(BinomTrials,_xlfn.GAMMA.INV(Table3[[#This Row],[RV gamma]],GammaShape1,GammaRate1)/BinomTrials,Table3[[#This Row],[RV binom]])</f>
        <v>1</v>
      </c>
      <c r="K7859" s="1">
        <f>Table3[[#This Row],[Risk 1 Simulated occurences]]*_xlfn.LOGNORM.INV(Table3[[#This Row],[RV lognorm]],(LN(ImpLow1)+LN(ImpUp1))/2,(LN(ImpUp1)-LN(ImpLow1))/3.29)</f>
        <v>26056.051265101662</v>
      </c>
      <c r="L7859">
        <f>_xlfn.BINOM.INV(BinomTrials,_xlfn.GAMMA.INV(Table3[[#This Row],[RV gamma]],GammaShape2,GammaRate2)/BinomTrials,Table3[[#This Row],[RV binom]])</f>
        <v>1</v>
      </c>
      <c r="M7859" s="1">
        <f>Table3[[#This Row],[Risk 2 simulated occurences]]*_xlfn.LOGNORM.INV(Table3[[#This Row],[RV lognorm]],(LN(ImpLow2)+LN(ImpUp2))/2,(LN(ImpUp2)-LN(ImpLow2))/3.29)</f>
        <v>2605605.126510167</v>
      </c>
    </row>
    <row r="7860" spans="7:13">
      <c r="G7860">
        <v>0.99636389128694491</v>
      </c>
      <c r="H7860">
        <v>0.9374690656259046</v>
      </c>
      <c r="I7860">
        <v>0.87857423996486428</v>
      </c>
      <c r="J7860">
        <f>_xlfn.BINOM.INV(BinomTrials,_xlfn.GAMMA.INV(Table3[[#This Row],[RV gamma]],GammaShape1,GammaRate1)/BinomTrials,Table3[[#This Row],[RV binom]])</f>
        <v>2</v>
      </c>
      <c r="K7860" s="1">
        <f>Table3[[#This Row],[Risk 1 Simulated occurences]]*_xlfn.LOGNORM.INV(Table3[[#This Row],[RV lognorm]],(LN(ImpLow1)+LN(ImpUp1))/2,(LN(ImpUp1)-LN(ImpLow1))/3.29)</f>
        <v>143222.57279893957</v>
      </c>
      <c r="L7860">
        <f>_xlfn.BINOM.INV(BinomTrials,_xlfn.GAMMA.INV(Table3[[#This Row],[RV gamma]],GammaShape2,GammaRate2)/BinomTrials,Table3[[#This Row],[RV binom]])</f>
        <v>1</v>
      </c>
      <c r="M7860" s="1">
        <f>Table3[[#This Row],[Risk 2 simulated occurences]]*_xlfn.LOGNORM.INV(Table3[[#This Row],[RV lognorm]],(LN(ImpLow2)+LN(ImpUp2))/2,(LN(ImpUp2)-LN(ImpLow2))/3.29)</f>
        <v>7161128.6399469823</v>
      </c>
    </row>
    <row r="7861" spans="7:13">
      <c r="G7861">
        <v>0.88792085968326817</v>
      </c>
      <c r="H7861">
        <v>4.2585974579018526E-2</v>
      </c>
      <c r="I7861">
        <v>0.19725108947476888</v>
      </c>
      <c r="J7861">
        <f>_xlfn.BINOM.INV(BinomTrials,_xlfn.GAMMA.INV(Table3[[#This Row],[RV gamma]],GammaShape1,GammaRate1)/BinomTrials,Table3[[#This Row],[RV binom]])</f>
        <v>0</v>
      </c>
      <c r="K7861" s="1">
        <f>Table3[[#This Row],[Risk 1 Simulated occurences]]*_xlfn.LOGNORM.INV(Table3[[#This Row],[RV lognorm]],(LN(ImpLow1)+LN(ImpUp1))/2,(LN(ImpUp1)-LN(ImpLow1))/3.29)</f>
        <v>0</v>
      </c>
      <c r="L7861">
        <f>_xlfn.BINOM.INV(BinomTrials,_xlfn.GAMMA.INV(Table3[[#This Row],[RV gamma]],GammaShape2,GammaRate2)/BinomTrials,Table3[[#This Row],[RV binom]])</f>
        <v>0</v>
      </c>
      <c r="M7861" s="1">
        <f>Table3[[#This Row],[Risk 2 simulated occurences]]*_xlfn.LOGNORM.INV(Table3[[#This Row],[RV lognorm]],(LN(ImpLow2)+LN(ImpUp2))/2,(LN(ImpUp2)-LN(ImpLow2))/3.29)</f>
        <v>0</v>
      </c>
    </row>
    <row r="7862" spans="7:13">
      <c r="G7862">
        <v>0.28588869668817551</v>
      </c>
      <c r="H7862">
        <v>0.74247474956441428</v>
      </c>
      <c r="I7862">
        <v>0.199060802440653</v>
      </c>
      <c r="J7862">
        <f>_xlfn.BINOM.INV(BinomTrials,_xlfn.GAMMA.INV(Table3[[#This Row],[RV gamma]],GammaShape1,GammaRate1)/BinomTrials,Table3[[#This Row],[RV binom]])</f>
        <v>1</v>
      </c>
      <c r="K7862" s="1">
        <f>Table3[[#This Row],[Risk 1 Simulated occurences]]*_xlfn.LOGNORM.INV(Table3[[#This Row],[RV lognorm]],(LN(ImpLow1)+LN(ImpUp1))/2,(LN(ImpUp1)-LN(ImpLow1))/3.29)</f>
        <v>17505.195082699163</v>
      </c>
      <c r="L7862">
        <f>_xlfn.BINOM.INV(BinomTrials,_xlfn.GAMMA.INV(Table3[[#This Row],[RV gamma]],GammaShape2,GammaRate2)/BinomTrials,Table3[[#This Row],[RV binom]])</f>
        <v>0</v>
      </c>
      <c r="M7862" s="1">
        <f>Table3[[#This Row],[Risk 2 simulated occurences]]*_xlfn.LOGNORM.INV(Table3[[#This Row],[RV lognorm]],(LN(ImpLow2)+LN(ImpUp2))/2,(LN(ImpUp2)-LN(ImpLow2))/3.29)</f>
        <v>0</v>
      </c>
    </row>
    <row r="7863" spans="7:13">
      <c r="G7863">
        <v>0.93132523816606272</v>
      </c>
      <c r="H7863">
        <v>0.77311592911049531</v>
      </c>
      <c r="I7863">
        <v>0.61490662005492791</v>
      </c>
      <c r="J7863">
        <f>_xlfn.BINOM.INV(BinomTrials,_xlfn.GAMMA.INV(Table3[[#This Row],[RV gamma]],GammaShape1,GammaRate1)/BinomTrials,Table3[[#This Row],[RV binom]])</f>
        <v>1</v>
      </c>
      <c r="K7863" s="1">
        <f>Table3[[#This Row],[Risk 1 Simulated occurences]]*_xlfn.LOGNORM.INV(Table3[[#This Row],[RV lognorm]],(LN(ImpLow1)+LN(ImpUp1))/2,(LN(ImpUp1)-LN(ImpLow1))/3.29)</f>
        <v>38796.585058583114</v>
      </c>
      <c r="L7863">
        <f>_xlfn.BINOM.INV(BinomTrials,_xlfn.GAMMA.INV(Table3[[#This Row],[RV gamma]],GammaShape2,GammaRate2)/BinomTrials,Table3[[#This Row],[RV binom]])</f>
        <v>0</v>
      </c>
      <c r="M7863" s="1">
        <f>Table3[[#This Row],[Risk 2 simulated occurences]]*_xlfn.LOGNORM.INV(Table3[[#This Row],[RV lognorm]],(LN(ImpLow2)+LN(ImpUp2))/2,(LN(ImpUp2)-LN(ImpLow2))/3.29)</f>
        <v>0</v>
      </c>
    </row>
    <row r="7864" spans="7:13">
      <c r="G7864">
        <v>0.78327785701643571</v>
      </c>
      <c r="H7864">
        <v>0.75942056009518943</v>
      </c>
      <c r="I7864">
        <v>0.73556326317394305</v>
      </c>
      <c r="J7864">
        <f>_xlfn.BINOM.INV(BinomTrials,_xlfn.GAMMA.INV(Table3[[#This Row],[RV gamma]],GammaShape1,GammaRate1)/BinomTrials,Table3[[#This Row],[RV binom]])</f>
        <v>1</v>
      </c>
      <c r="K7864" s="1">
        <f>Table3[[#This Row],[Risk 1 Simulated occurences]]*_xlfn.LOGNORM.INV(Table3[[#This Row],[RV lognorm]],(LN(ImpLow1)+LN(ImpUp1))/2,(LN(ImpUp1)-LN(ImpLow1))/3.29)</f>
        <v>49136.731269408432</v>
      </c>
      <c r="L7864">
        <f>_xlfn.BINOM.INV(BinomTrials,_xlfn.GAMMA.INV(Table3[[#This Row],[RV gamma]],GammaShape2,GammaRate2)/BinomTrials,Table3[[#This Row],[RV binom]])</f>
        <v>0</v>
      </c>
      <c r="M7864" s="1">
        <f>Table3[[#This Row],[Risk 2 simulated occurences]]*_xlfn.LOGNORM.INV(Table3[[#This Row],[RV lognorm]],(LN(ImpLow2)+LN(ImpUp2))/2,(LN(ImpUp2)-LN(ImpLow2))/3.29)</f>
        <v>0</v>
      </c>
    </row>
    <row r="7865" spans="7:13">
      <c r="G7865">
        <v>0.55094287523578056</v>
      </c>
      <c r="H7865">
        <v>0.58135351984824679</v>
      </c>
      <c r="I7865">
        <v>0.61176416446071313</v>
      </c>
      <c r="J7865">
        <f>_xlfn.BINOM.INV(BinomTrials,_xlfn.GAMMA.INV(Table3[[#This Row],[RV gamma]],GammaShape1,GammaRate1)/BinomTrials,Table3[[#This Row],[RV binom]])</f>
        <v>0</v>
      </c>
      <c r="K7865" s="1">
        <f>Table3[[#This Row],[Risk 1 Simulated occurences]]*_xlfn.LOGNORM.INV(Table3[[#This Row],[RV lognorm]],(LN(ImpLow1)+LN(ImpUp1))/2,(LN(ImpUp1)-LN(ImpLow1))/3.29)</f>
        <v>0</v>
      </c>
      <c r="L7865">
        <f>_xlfn.BINOM.INV(BinomTrials,_xlfn.GAMMA.INV(Table3[[#This Row],[RV gamma]],GammaShape2,GammaRate2)/BinomTrials,Table3[[#This Row],[RV binom]])</f>
        <v>0</v>
      </c>
      <c r="M7865" s="1">
        <f>Table3[[#This Row],[Risk 2 simulated occurences]]*_xlfn.LOGNORM.INV(Table3[[#This Row],[RV lognorm]],(LN(ImpLow2)+LN(ImpUp2))/2,(LN(ImpUp2)-LN(ImpLow2))/3.29)</f>
        <v>0</v>
      </c>
    </row>
    <row r="7866" spans="7:13">
      <c r="G7866">
        <v>0.69690408776370072</v>
      </c>
      <c r="H7866">
        <v>0.80860808948455754</v>
      </c>
      <c r="I7866">
        <v>0.92031209120541446</v>
      </c>
      <c r="J7866">
        <f>_xlfn.BINOM.INV(BinomTrials,_xlfn.GAMMA.INV(Table3[[#This Row],[RV gamma]],GammaShape1,GammaRate1)/BinomTrials,Table3[[#This Row],[RV binom]])</f>
        <v>1</v>
      </c>
      <c r="K7866" s="1">
        <f>Table3[[#This Row],[Risk 1 Simulated occurences]]*_xlfn.LOGNORM.INV(Table3[[#This Row],[RV lognorm]],(LN(ImpLow1)+LN(ImpUp1))/2,(LN(ImpUp1)-LN(ImpLow1))/3.29)</f>
        <v>84666.663038311701</v>
      </c>
      <c r="L7866">
        <f>_xlfn.BINOM.INV(BinomTrials,_xlfn.GAMMA.INV(Table3[[#This Row],[RV gamma]],GammaShape2,GammaRate2)/BinomTrials,Table3[[#This Row],[RV binom]])</f>
        <v>0</v>
      </c>
      <c r="M7866" s="1">
        <f>Table3[[#This Row],[Risk 2 simulated occurences]]*_xlfn.LOGNORM.INV(Table3[[#This Row],[RV lognorm]],(LN(ImpLow2)+LN(ImpUp2))/2,(LN(ImpUp2)-LN(ImpLow2))/3.29)</f>
        <v>0</v>
      </c>
    </row>
    <row r="7867" spans="7:13">
      <c r="G7867">
        <v>0.86700304451724652</v>
      </c>
      <c r="H7867">
        <v>0.27615996695876122</v>
      </c>
      <c r="I7867">
        <v>0.6853168894002758</v>
      </c>
      <c r="J7867">
        <f>_xlfn.BINOM.INV(BinomTrials,_xlfn.GAMMA.INV(Table3[[#This Row],[RV gamma]],GammaShape1,GammaRate1)/BinomTrials,Table3[[#This Row],[RV binom]])</f>
        <v>0</v>
      </c>
      <c r="K7867" s="1">
        <f>Table3[[#This Row],[Risk 1 Simulated occurences]]*_xlfn.LOGNORM.INV(Table3[[#This Row],[RV lognorm]],(LN(ImpLow1)+LN(ImpUp1))/2,(LN(ImpUp1)-LN(ImpLow1))/3.29)</f>
        <v>0</v>
      </c>
      <c r="L7867">
        <f>_xlfn.BINOM.INV(BinomTrials,_xlfn.GAMMA.INV(Table3[[#This Row],[RV gamma]],GammaShape2,GammaRate2)/BinomTrials,Table3[[#This Row],[RV binom]])</f>
        <v>0</v>
      </c>
      <c r="M7867" s="1">
        <f>Table3[[#This Row],[Risk 2 simulated occurences]]*_xlfn.LOGNORM.INV(Table3[[#This Row],[RV lognorm]],(LN(ImpLow2)+LN(ImpUp2))/2,(LN(ImpUp2)-LN(ImpLow2))/3.29)</f>
        <v>0</v>
      </c>
    </row>
    <row r="7868" spans="7:13">
      <c r="G7868">
        <v>0.72016920136295692</v>
      </c>
      <c r="H7868">
        <v>0.42056467589948543</v>
      </c>
      <c r="I7868">
        <v>0.12096015043601401</v>
      </c>
      <c r="J7868">
        <f>_xlfn.BINOM.INV(BinomTrials,_xlfn.GAMMA.INV(Table3[[#This Row],[RV gamma]],GammaShape1,GammaRate1)/BinomTrials,Table3[[#This Row],[RV binom]])</f>
        <v>0</v>
      </c>
      <c r="K7868" s="1">
        <f>Table3[[#This Row],[Risk 1 Simulated occurences]]*_xlfn.LOGNORM.INV(Table3[[#This Row],[RV lognorm]],(LN(ImpLow1)+LN(ImpUp1))/2,(LN(ImpUp1)-LN(ImpLow1))/3.29)</f>
        <v>0</v>
      </c>
      <c r="L7868">
        <f>_xlfn.BINOM.INV(BinomTrials,_xlfn.GAMMA.INV(Table3[[#This Row],[RV gamma]],GammaShape2,GammaRate2)/BinomTrials,Table3[[#This Row],[RV binom]])</f>
        <v>0</v>
      </c>
      <c r="M7868" s="1">
        <f>Table3[[#This Row],[Risk 2 simulated occurences]]*_xlfn.LOGNORM.INV(Table3[[#This Row],[RV lognorm]],(LN(ImpLow2)+LN(ImpUp2))/2,(LN(ImpUp2)-LN(ImpLow2))/3.29)</f>
        <v>0</v>
      </c>
    </row>
    <row r="7869" spans="7:13">
      <c r="G7869">
        <v>0.88376730721619323</v>
      </c>
      <c r="H7869">
        <v>0.43050784265180486</v>
      </c>
      <c r="I7869">
        <v>0.97724837808741649</v>
      </c>
      <c r="J7869">
        <f>_xlfn.BINOM.INV(BinomTrials,_xlfn.GAMMA.INV(Table3[[#This Row],[RV gamma]],GammaShape1,GammaRate1)/BinomTrials,Table3[[#This Row],[RV binom]])</f>
        <v>0</v>
      </c>
      <c r="K7869" s="1">
        <f>Table3[[#This Row],[Risk 1 Simulated occurences]]*_xlfn.LOGNORM.INV(Table3[[#This Row],[RV lognorm]],(LN(ImpLow1)+LN(ImpUp1))/2,(LN(ImpUp1)-LN(ImpLow1))/3.29)</f>
        <v>0</v>
      </c>
      <c r="L7869">
        <f>_xlfn.BINOM.INV(BinomTrials,_xlfn.GAMMA.INV(Table3[[#This Row],[RV gamma]],GammaShape2,GammaRate2)/BinomTrials,Table3[[#This Row],[RV binom]])</f>
        <v>0</v>
      </c>
      <c r="M7869" s="1">
        <f>Table3[[#This Row],[Risk 2 simulated occurences]]*_xlfn.LOGNORM.INV(Table3[[#This Row],[RV lognorm]],(LN(ImpLow2)+LN(ImpUp2))/2,(LN(ImpUp2)-LN(ImpLow2))/3.29)</f>
        <v>0</v>
      </c>
    </row>
    <row r="7870" spans="7:13">
      <c r="G7870">
        <v>0.47713238255918605</v>
      </c>
      <c r="H7870">
        <v>0.54531144888387595</v>
      </c>
      <c r="I7870">
        <v>0.6134905152085659</v>
      </c>
      <c r="J7870">
        <f>_xlfn.BINOM.INV(BinomTrials,_xlfn.GAMMA.INV(Table3[[#This Row],[RV gamma]],GammaShape1,GammaRate1)/BinomTrials,Table3[[#This Row],[RV binom]])</f>
        <v>0</v>
      </c>
      <c r="K7870" s="1">
        <f>Table3[[#This Row],[Risk 1 Simulated occurences]]*_xlfn.LOGNORM.INV(Table3[[#This Row],[RV lognorm]],(LN(ImpLow1)+LN(ImpUp1))/2,(LN(ImpUp1)-LN(ImpLow1))/3.29)</f>
        <v>0</v>
      </c>
      <c r="L7870">
        <f>_xlfn.BINOM.INV(BinomTrials,_xlfn.GAMMA.INV(Table3[[#This Row],[RV gamma]],GammaShape2,GammaRate2)/BinomTrials,Table3[[#This Row],[RV binom]])</f>
        <v>0</v>
      </c>
      <c r="M7870" s="1">
        <f>Table3[[#This Row],[Risk 2 simulated occurences]]*_xlfn.LOGNORM.INV(Table3[[#This Row],[RV lognorm]],(LN(ImpLow2)+LN(ImpUp2))/2,(LN(ImpUp2)-LN(ImpLow2))/3.29)</f>
        <v>0</v>
      </c>
    </row>
    <row r="7871" spans="7:13">
      <c r="G7871">
        <v>0.16395367223953533</v>
      </c>
      <c r="H7871">
        <v>4.9521391303055634E-2</v>
      </c>
      <c r="I7871">
        <v>0.93508911036657594</v>
      </c>
      <c r="J7871">
        <f>_xlfn.BINOM.INV(BinomTrials,_xlfn.GAMMA.INV(Table3[[#This Row],[RV gamma]],GammaShape1,GammaRate1)/BinomTrials,Table3[[#This Row],[RV binom]])</f>
        <v>0</v>
      </c>
      <c r="K7871" s="1">
        <f>Table3[[#This Row],[Risk 1 Simulated occurences]]*_xlfn.LOGNORM.INV(Table3[[#This Row],[RV lognorm]],(LN(ImpLow1)+LN(ImpUp1))/2,(LN(ImpUp1)-LN(ImpLow1))/3.29)</f>
        <v>0</v>
      </c>
      <c r="L7871">
        <f>_xlfn.BINOM.INV(BinomTrials,_xlfn.GAMMA.INV(Table3[[#This Row],[RV gamma]],GammaShape2,GammaRate2)/BinomTrials,Table3[[#This Row],[RV binom]])</f>
        <v>0</v>
      </c>
      <c r="M7871" s="1">
        <f>Table3[[#This Row],[Risk 2 simulated occurences]]*_xlfn.LOGNORM.INV(Table3[[#This Row],[RV lognorm]],(LN(ImpLow2)+LN(ImpUp2))/2,(LN(ImpUp2)-LN(ImpLow2))/3.29)</f>
        <v>0</v>
      </c>
    </row>
    <row r="7872" spans="7:13">
      <c r="G7872">
        <v>0.5693693298703848</v>
      </c>
      <c r="H7872">
        <v>0.30602363045607861</v>
      </c>
      <c r="I7872">
        <v>4.2677931041772442E-2</v>
      </c>
      <c r="J7872">
        <f>_xlfn.BINOM.INV(BinomTrials,_xlfn.GAMMA.INV(Table3[[#This Row],[RV gamma]],GammaShape1,GammaRate1)/BinomTrials,Table3[[#This Row],[RV binom]])</f>
        <v>0</v>
      </c>
      <c r="K7872" s="1">
        <f>Table3[[#This Row],[Risk 1 Simulated occurences]]*_xlfn.LOGNORM.INV(Table3[[#This Row],[RV lognorm]],(LN(ImpLow1)+LN(ImpUp1))/2,(LN(ImpUp1)-LN(ImpLow1))/3.29)</f>
        <v>0</v>
      </c>
      <c r="L7872">
        <f>_xlfn.BINOM.INV(BinomTrials,_xlfn.GAMMA.INV(Table3[[#This Row],[RV gamma]],GammaShape2,GammaRate2)/BinomTrials,Table3[[#This Row],[RV binom]])</f>
        <v>0</v>
      </c>
      <c r="M7872" s="1">
        <f>Table3[[#This Row],[Risk 2 simulated occurences]]*_xlfn.LOGNORM.INV(Table3[[#This Row],[RV lognorm]],(LN(ImpLow2)+LN(ImpUp2))/2,(LN(ImpUp2)-LN(ImpLow2))/3.29)</f>
        <v>0</v>
      </c>
    </row>
    <row r="7873" spans="7:13">
      <c r="G7873">
        <v>0.39032713155743065</v>
      </c>
      <c r="H7873">
        <v>0.33915707531345873</v>
      </c>
      <c r="I7873">
        <v>0.28798701906948676</v>
      </c>
      <c r="J7873">
        <f>_xlfn.BINOM.INV(BinomTrials,_xlfn.GAMMA.INV(Table3[[#This Row],[RV gamma]],GammaShape1,GammaRate1)/BinomTrials,Table3[[#This Row],[RV binom]])</f>
        <v>0</v>
      </c>
      <c r="K7873" s="1">
        <f>Table3[[#This Row],[Risk 1 Simulated occurences]]*_xlfn.LOGNORM.INV(Table3[[#This Row],[RV lognorm]],(LN(ImpLow1)+LN(ImpUp1))/2,(LN(ImpUp1)-LN(ImpLow1))/3.29)</f>
        <v>0</v>
      </c>
      <c r="L7873">
        <f>_xlfn.BINOM.INV(BinomTrials,_xlfn.GAMMA.INV(Table3[[#This Row],[RV gamma]],GammaShape2,GammaRate2)/BinomTrials,Table3[[#This Row],[RV binom]])</f>
        <v>0</v>
      </c>
      <c r="M7873" s="1">
        <f>Table3[[#This Row],[Risk 2 simulated occurences]]*_xlfn.LOGNORM.INV(Table3[[#This Row],[RV lognorm]],(LN(ImpLow2)+LN(ImpUp2))/2,(LN(ImpUp2)-LN(ImpLow2))/3.29)</f>
        <v>0</v>
      </c>
    </row>
    <row r="7874" spans="7:13">
      <c r="G7874">
        <v>0.22810008573723028</v>
      </c>
      <c r="H7874">
        <v>0.21296479330070539</v>
      </c>
      <c r="I7874">
        <v>0.1978295008641805</v>
      </c>
      <c r="J7874">
        <f>_xlfn.BINOM.INV(BinomTrials,_xlfn.GAMMA.INV(Table3[[#This Row],[RV gamma]],GammaShape1,GammaRate1)/BinomTrials,Table3[[#This Row],[RV binom]])</f>
        <v>0</v>
      </c>
      <c r="K7874" s="1">
        <f>Table3[[#This Row],[Risk 1 Simulated occurences]]*_xlfn.LOGNORM.INV(Table3[[#This Row],[RV lognorm]],(LN(ImpLow1)+LN(ImpUp1))/2,(LN(ImpUp1)-LN(ImpLow1))/3.29)</f>
        <v>0</v>
      </c>
      <c r="L7874">
        <f>_xlfn.BINOM.INV(BinomTrials,_xlfn.GAMMA.INV(Table3[[#This Row],[RV gamma]],GammaShape2,GammaRate2)/BinomTrials,Table3[[#This Row],[RV binom]])</f>
        <v>0</v>
      </c>
      <c r="M7874" s="1">
        <f>Table3[[#This Row],[Risk 2 simulated occurences]]*_xlfn.LOGNORM.INV(Table3[[#This Row],[RV lognorm]],(LN(ImpLow2)+LN(ImpUp2))/2,(LN(ImpUp2)-LN(ImpLow2))/3.29)</f>
        <v>0</v>
      </c>
    </row>
    <row r="7875" spans="7:13">
      <c r="G7875">
        <v>0.67814098562958691</v>
      </c>
      <c r="H7875">
        <v>0.29928100495565729</v>
      </c>
      <c r="I7875">
        <v>0.92042102428172767</v>
      </c>
      <c r="J7875">
        <f>_xlfn.BINOM.INV(BinomTrials,_xlfn.GAMMA.INV(Table3[[#This Row],[RV gamma]],GammaShape1,GammaRate1)/BinomTrials,Table3[[#This Row],[RV binom]])</f>
        <v>0</v>
      </c>
      <c r="K7875" s="1">
        <f>Table3[[#This Row],[Risk 1 Simulated occurences]]*_xlfn.LOGNORM.INV(Table3[[#This Row],[RV lognorm]],(LN(ImpLow1)+LN(ImpUp1))/2,(LN(ImpUp1)-LN(ImpLow1))/3.29)</f>
        <v>0</v>
      </c>
      <c r="L7875">
        <f>_xlfn.BINOM.INV(BinomTrials,_xlfn.GAMMA.INV(Table3[[#This Row],[RV gamma]],GammaShape2,GammaRate2)/BinomTrials,Table3[[#This Row],[RV binom]])</f>
        <v>0</v>
      </c>
      <c r="M7875" s="1">
        <f>Table3[[#This Row],[Risk 2 simulated occurences]]*_xlfn.LOGNORM.INV(Table3[[#This Row],[RV lognorm]],(LN(ImpLow2)+LN(ImpUp2))/2,(LN(ImpUp2)-LN(ImpLow2))/3.29)</f>
        <v>0</v>
      </c>
    </row>
    <row r="7876" spans="7:13">
      <c r="G7876">
        <v>0.51554547646806825</v>
      </c>
      <c r="H7876">
        <v>1.5850289732148075E-2</v>
      </c>
      <c r="I7876">
        <v>0.5161551029962278</v>
      </c>
      <c r="J7876">
        <f>_xlfn.BINOM.INV(BinomTrials,_xlfn.GAMMA.INV(Table3[[#This Row],[RV gamma]],GammaShape1,GammaRate1)/BinomTrials,Table3[[#This Row],[RV binom]])</f>
        <v>0</v>
      </c>
      <c r="K7876" s="1">
        <f>Table3[[#This Row],[Risk 1 Simulated occurences]]*_xlfn.LOGNORM.INV(Table3[[#This Row],[RV lognorm]],(LN(ImpLow1)+LN(ImpUp1))/2,(LN(ImpUp1)-LN(ImpLow1))/3.29)</f>
        <v>0</v>
      </c>
      <c r="L7876">
        <f>_xlfn.BINOM.INV(BinomTrials,_xlfn.GAMMA.INV(Table3[[#This Row],[RV gamma]],GammaShape2,GammaRate2)/BinomTrials,Table3[[#This Row],[RV binom]])</f>
        <v>0</v>
      </c>
      <c r="M7876" s="1">
        <f>Table3[[#This Row],[Risk 2 simulated occurences]]*_xlfn.LOGNORM.INV(Table3[[#This Row],[RV lognorm]],(LN(ImpLow2)+LN(ImpUp2))/2,(LN(ImpUp2)-LN(ImpLow2))/3.29)</f>
        <v>0</v>
      </c>
    </row>
    <row r="7877" spans="7:13">
      <c r="G7877">
        <v>0.77282299882398131</v>
      </c>
      <c r="H7877">
        <v>0.39581952821268679</v>
      </c>
      <c r="I7877">
        <v>1.8816057601392298E-2</v>
      </c>
      <c r="J7877">
        <f>_xlfn.BINOM.INV(BinomTrials,_xlfn.GAMMA.INV(Table3[[#This Row],[RV gamma]],GammaShape1,GammaRate1)/BinomTrials,Table3[[#This Row],[RV binom]])</f>
        <v>0</v>
      </c>
      <c r="K7877" s="1">
        <f>Table3[[#This Row],[Risk 1 Simulated occurences]]*_xlfn.LOGNORM.INV(Table3[[#This Row],[RV lognorm]],(LN(ImpLow1)+LN(ImpUp1))/2,(LN(ImpUp1)-LN(ImpLow1))/3.29)</f>
        <v>0</v>
      </c>
      <c r="L7877">
        <f>_xlfn.BINOM.INV(BinomTrials,_xlfn.GAMMA.INV(Table3[[#This Row],[RV gamma]],GammaShape2,GammaRate2)/BinomTrials,Table3[[#This Row],[RV binom]])</f>
        <v>0</v>
      </c>
      <c r="M7877" s="1">
        <f>Table3[[#This Row],[Risk 2 simulated occurences]]*_xlfn.LOGNORM.INV(Table3[[#This Row],[RV lognorm]],(LN(ImpLow2)+LN(ImpUp2))/2,(LN(ImpUp2)-LN(ImpLow2))/3.29)</f>
        <v>0</v>
      </c>
    </row>
    <row r="7878" spans="7:13">
      <c r="G7878">
        <v>0.83614123465313639</v>
      </c>
      <c r="H7878">
        <v>0.53881067062672727</v>
      </c>
      <c r="I7878">
        <v>0.24148010660031816</v>
      </c>
      <c r="J7878">
        <f>_xlfn.BINOM.INV(BinomTrials,_xlfn.GAMMA.INV(Table3[[#This Row],[RV gamma]],GammaShape1,GammaRate1)/BinomTrials,Table3[[#This Row],[RV binom]])</f>
        <v>0</v>
      </c>
      <c r="K7878" s="1">
        <f>Table3[[#This Row],[Risk 1 Simulated occurences]]*_xlfn.LOGNORM.INV(Table3[[#This Row],[RV lognorm]],(LN(ImpLow1)+LN(ImpUp1))/2,(LN(ImpUp1)-LN(ImpLow1))/3.29)</f>
        <v>0</v>
      </c>
      <c r="L7878">
        <f>_xlfn.BINOM.INV(BinomTrials,_xlfn.GAMMA.INV(Table3[[#This Row],[RV gamma]],GammaShape2,GammaRate2)/BinomTrials,Table3[[#This Row],[RV binom]])</f>
        <v>0</v>
      </c>
      <c r="M7878" s="1">
        <f>Table3[[#This Row],[Risk 2 simulated occurences]]*_xlfn.LOGNORM.INV(Table3[[#This Row],[RV lognorm]],(LN(ImpLow2)+LN(ImpUp2))/2,(LN(ImpUp2)-LN(ImpLow2))/3.29)</f>
        <v>0</v>
      </c>
    </row>
    <row r="7879" spans="7:13">
      <c r="G7879">
        <v>2.5730815262408377E-2</v>
      </c>
      <c r="H7879">
        <v>0.79094122340480855</v>
      </c>
      <c r="I7879">
        <v>0.5561516315472087</v>
      </c>
      <c r="J7879">
        <f>_xlfn.BINOM.INV(BinomTrials,_xlfn.GAMMA.INV(Table3[[#This Row],[RV gamma]],GammaShape1,GammaRate1)/BinomTrials,Table3[[#This Row],[RV binom]])</f>
        <v>1</v>
      </c>
      <c r="K7879" s="1">
        <f>Table3[[#This Row],[Risk 1 Simulated occurences]]*_xlfn.LOGNORM.INV(Table3[[#This Row],[RV lognorm]],(LN(ImpLow1)+LN(ImpUp1))/2,(LN(ImpUp1)-LN(ImpLow1))/3.29)</f>
        <v>34907.904974186378</v>
      </c>
      <c r="L7879">
        <f>_xlfn.BINOM.INV(BinomTrials,_xlfn.GAMMA.INV(Table3[[#This Row],[RV gamma]],GammaShape2,GammaRate2)/BinomTrials,Table3[[#This Row],[RV binom]])</f>
        <v>0</v>
      </c>
      <c r="M7879" s="1">
        <f>Table3[[#This Row],[Risk 2 simulated occurences]]*_xlfn.LOGNORM.INV(Table3[[#This Row],[RV lognorm]],(LN(ImpLow2)+LN(ImpUp2))/2,(LN(ImpUp2)-LN(ImpLow2))/3.29)</f>
        <v>0</v>
      </c>
    </row>
    <row r="7880" spans="7:13">
      <c r="G7880">
        <v>0.45781211529756527</v>
      </c>
      <c r="H7880">
        <v>0.34914176461712537</v>
      </c>
      <c r="I7880">
        <v>0.2404714139366855</v>
      </c>
      <c r="J7880">
        <f>_xlfn.BINOM.INV(BinomTrials,_xlfn.GAMMA.INV(Table3[[#This Row],[RV gamma]],GammaShape1,GammaRate1)/BinomTrials,Table3[[#This Row],[RV binom]])</f>
        <v>0</v>
      </c>
      <c r="K7880" s="1">
        <f>Table3[[#This Row],[Risk 1 Simulated occurences]]*_xlfn.LOGNORM.INV(Table3[[#This Row],[RV lognorm]],(LN(ImpLow1)+LN(ImpUp1))/2,(LN(ImpUp1)-LN(ImpLow1))/3.29)</f>
        <v>0</v>
      </c>
      <c r="L7880">
        <f>_xlfn.BINOM.INV(BinomTrials,_xlfn.GAMMA.INV(Table3[[#This Row],[RV gamma]],GammaShape2,GammaRate2)/BinomTrials,Table3[[#This Row],[RV binom]])</f>
        <v>0</v>
      </c>
      <c r="M7880" s="1">
        <f>Table3[[#This Row],[Risk 2 simulated occurences]]*_xlfn.LOGNORM.INV(Table3[[#This Row],[RV lognorm]],(LN(ImpLow2)+LN(ImpUp2))/2,(LN(ImpUp2)-LN(ImpLow2))/3.29)</f>
        <v>0</v>
      </c>
    </row>
    <row r="7881" spans="7:13">
      <c r="G7881">
        <v>0.44822180617983537</v>
      </c>
      <c r="H7881">
        <v>2.5637920026498808E-2</v>
      </c>
      <c r="I7881">
        <v>0.60305403387316225</v>
      </c>
      <c r="J7881">
        <f>_xlfn.BINOM.INV(BinomTrials,_xlfn.GAMMA.INV(Table3[[#This Row],[RV gamma]],GammaShape1,GammaRate1)/BinomTrials,Table3[[#This Row],[RV binom]])</f>
        <v>0</v>
      </c>
      <c r="K7881" s="1">
        <f>Table3[[#This Row],[Risk 1 Simulated occurences]]*_xlfn.LOGNORM.INV(Table3[[#This Row],[RV lognorm]],(LN(ImpLow1)+LN(ImpUp1))/2,(LN(ImpUp1)-LN(ImpLow1))/3.29)</f>
        <v>0</v>
      </c>
      <c r="L7881">
        <f>_xlfn.BINOM.INV(BinomTrials,_xlfn.GAMMA.INV(Table3[[#This Row],[RV gamma]],GammaShape2,GammaRate2)/BinomTrials,Table3[[#This Row],[RV binom]])</f>
        <v>0</v>
      </c>
      <c r="M7881" s="1">
        <f>Table3[[#This Row],[Risk 2 simulated occurences]]*_xlfn.LOGNORM.INV(Table3[[#This Row],[RV lognorm]],(LN(ImpLow2)+LN(ImpUp2))/2,(LN(ImpUp2)-LN(ImpLow2))/3.29)</f>
        <v>0</v>
      </c>
    </row>
    <row r="7882" spans="7:13">
      <c r="G7882">
        <v>0.26389646449307747</v>
      </c>
      <c r="H7882">
        <v>0.89652188536549071</v>
      </c>
      <c r="I7882">
        <v>0.52914730623790407</v>
      </c>
      <c r="J7882">
        <f>_xlfn.BINOM.INV(BinomTrials,_xlfn.GAMMA.INV(Table3[[#This Row],[RV gamma]],GammaShape1,GammaRate1)/BinomTrials,Table3[[#This Row],[RV binom]])</f>
        <v>1</v>
      </c>
      <c r="K7882" s="1">
        <f>Table3[[#This Row],[Risk 1 Simulated occurences]]*_xlfn.LOGNORM.INV(Table3[[#This Row],[RV lognorm]],(LN(ImpLow1)+LN(ImpUp1))/2,(LN(ImpUp1)-LN(ImpLow1))/3.29)</f>
        <v>33283.341814091633</v>
      </c>
      <c r="L7882">
        <f>_xlfn.BINOM.INV(BinomTrials,_xlfn.GAMMA.INV(Table3[[#This Row],[RV gamma]],GammaShape2,GammaRate2)/BinomTrials,Table3[[#This Row],[RV binom]])</f>
        <v>1</v>
      </c>
      <c r="M7882" s="1">
        <f>Table3[[#This Row],[Risk 2 simulated occurences]]*_xlfn.LOGNORM.INV(Table3[[#This Row],[RV lognorm]],(LN(ImpLow2)+LN(ImpUp2))/2,(LN(ImpUp2)-LN(ImpLow2))/3.29)</f>
        <v>3328334.1814091643</v>
      </c>
    </row>
    <row r="7883" spans="7:13">
      <c r="G7883">
        <v>0.30787873515294806</v>
      </c>
      <c r="H7883">
        <v>0.84332733780300584</v>
      </c>
      <c r="I7883">
        <v>0.37877594045306368</v>
      </c>
      <c r="J7883">
        <f>_xlfn.BINOM.INV(BinomTrials,_xlfn.GAMMA.INV(Table3[[#This Row],[RV gamma]],GammaShape1,GammaRate1)/BinomTrials,Table3[[#This Row],[RV binom]])</f>
        <v>1</v>
      </c>
      <c r="K7883" s="1">
        <f>Table3[[#This Row],[Risk 1 Simulated occurences]]*_xlfn.LOGNORM.INV(Table3[[#This Row],[RV lognorm]],(LN(ImpLow1)+LN(ImpUp1))/2,(LN(ImpUp1)-LN(ImpLow1))/3.29)</f>
        <v>25478.336349627676</v>
      </c>
      <c r="L7883">
        <f>_xlfn.BINOM.INV(BinomTrials,_xlfn.GAMMA.INV(Table3[[#This Row],[RV gamma]],GammaShape2,GammaRate2)/BinomTrials,Table3[[#This Row],[RV binom]])</f>
        <v>0</v>
      </c>
      <c r="M7883" s="1">
        <f>Table3[[#This Row],[Risk 2 simulated occurences]]*_xlfn.LOGNORM.INV(Table3[[#This Row],[RV lognorm]],(LN(ImpLow2)+LN(ImpUp2))/2,(LN(ImpUp2)-LN(ImpLow2))/3.29)</f>
        <v>0</v>
      </c>
    </row>
    <row r="7884" spans="7:13">
      <c r="G7884">
        <v>0.51790171559802334</v>
      </c>
      <c r="H7884">
        <v>0.80256645511955327</v>
      </c>
      <c r="I7884">
        <v>8.7231194641083101E-2</v>
      </c>
      <c r="J7884">
        <f>_xlfn.BINOM.INV(BinomTrials,_xlfn.GAMMA.INV(Table3[[#This Row],[RV gamma]],GammaShape1,GammaRate1)/BinomTrials,Table3[[#This Row],[RV binom]])</f>
        <v>1</v>
      </c>
      <c r="K7884" s="1">
        <f>Table3[[#This Row],[Risk 1 Simulated occurences]]*_xlfn.LOGNORM.INV(Table3[[#This Row],[RV lognorm]],(LN(ImpLow1)+LN(ImpUp1))/2,(LN(ImpUp1)-LN(ImpLow1))/3.29)</f>
        <v>12224.54777604636</v>
      </c>
      <c r="L7884">
        <f>_xlfn.BINOM.INV(BinomTrials,_xlfn.GAMMA.INV(Table3[[#This Row],[RV gamma]],GammaShape2,GammaRate2)/BinomTrials,Table3[[#This Row],[RV binom]])</f>
        <v>0</v>
      </c>
      <c r="M7884" s="1">
        <f>Table3[[#This Row],[Risk 2 simulated occurences]]*_xlfn.LOGNORM.INV(Table3[[#This Row],[RV lognorm]],(LN(ImpLow2)+LN(ImpUp2))/2,(LN(ImpUp2)-LN(ImpLow2))/3.29)</f>
        <v>0</v>
      </c>
    </row>
    <row r="7885" spans="7:13">
      <c r="G7885">
        <v>0.37413405597868099</v>
      </c>
      <c r="H7885">
        <v>0.73441119433120416</v>
      </c>
      <c r="I7885">
        <v>9.4688332683727297E-2</v>
      </c>
      <c r="J7885">
        <f>_xlfn.BINOM.INV(BinomTrials,_xlfn.GAMMA.INV(Table3[[#This Row],[RV gamma]],GammaShape1,GammaRate1)/BinomTrials,Table3[[#This Row],[RV binom]])</f>
        <v>1</v>
      </c>
      <c r="K7885" s="1">
        <f>Table3[[#This Row],[Risk 1 Simulated occurences]]*_xlfn.LOGNORM.INV(Table3[[#This Row],[RV lognorm]],(LN(ImpLow1)+LN(ImpUp1))/2,(LN(ImpUp1)-LN(ImpLow1))/3.29)</f>
        <v>12620.789584532673</v>
      </c>
      <c r="L7885">
        <f>_xlfn.BINOM.INV(BinomTrials,_xlfn.GAMMA.INV(Table3[[#This Row],[RV gamma]],GammaShape2,GammaRate2)/BinomTrials,Table3[[#This Row],[RV binom]])</f>
        <v>0</v>
      </c>
      <c r="M7885" s="1">
        <f>Table3[[#This Row],[Risk 2 simulated occurences]]*_xlfn.LOGNORM.INV(Table3[[#This Row],[RV lognorm]],(LN(ImpLow2)+LN(ImpUp2))/2,(LN(ImpUp2)-LN(ImpLow2))/3.29)</f>
        <v>0</v>
      </c>
    </row>
    <row r="7886" spans="7:13">
      <c r="G7886">
        <v>7.1078833691346849E-2</v>
      </c>
      <c r="H7886">
        <v>0.24894312454803993</v>
      </c>
      <c r="I7886">
        <v>0.42680741540473299</v>
      </c>
      <c r="J7886">
        <f>_xlfn.BINOM.INV(BinomTrials,_xlfn.GAMMA.INV(Table3[[#This Row],[RV gamma]],GammaShape1,GammaRate1)/BinomTrials,Table3[[#This Row],[RV binom]])</f>
        <v>0</v>
      </c>
      <c r="K7886" s="1">
        <f>Table3[[#This Row],[Risk 1 Simulated occurences]]*_xlfn.LOGNORM.INV(Table3[[#This Row],[RV lognorm]],(LN(ImpLow1)+LN(ImpUp1))/2,(LN(ImpUp1)-LN(ImpLow1))/3.29)</f>
        <v>0</v>
      </c>
      <c r="L7886">
        <f>_xlfn.BINOM.INV(BinomTrials,_xlfn.GAMMA.INV(Table3[[#This Row],[RV gamma]],GammaShape2,GammaRate2)/BinomTrials,Table3[[#This Row],[RV binom]])</f>
        <v>0</v>
      </c>
      <c r="M7886" s="1">
        <f>Table3[[#This Row],[Risk 2 simulated occurences]]*_xlfn.LOGNORM.INV(Table3[[#This Row],[RV lognorm]],(LN(ImpLow2)+LN(ImpUp2))/2,(LN(ImpUp2)-LN(ImpLow2))/3.29)</f>
        <v>0</v>
      </c>
    </row>
    <row r="7887" spans="7:13">
      <c r="G7887">
        <v>0.62195785046646268</v>
      </c>
      <c r="H7887">
        <v>0.98709427890698154</v>
      </c>
      <c r="I7887">
        <v>0.35223070734750045</v>
      </c>
      <c r="J7887">
        <f>_xlfn.BINOM.INV(BinomTrials,_xlfn.GAMMA.INV(Table3[[#This Row],[RV gamma]],GammaShape1,GammaRate1)/BinomTrials,Table3[[#This Row],[RV binom]])</f>
        <v>3</v>
      </c>
      <c r="K7887" s="1">
        <f>Table3[[#This Row],[Risk 1 Simulated occurences]]*_xlfn.LOGNORM.INV(Table3[[#This Row],[RV lognorm]],(LN(ImpLow1)+LN(ImpUp1))/2,(LN(ImpUp1)-LN(ImpLow1))/3.29)</f>
        <v>72749.664101573726</v>
      </c>
      <c r="L7887">
        <f>_xlfn.BINOM.INV(BinomTrials,_xlfn.GAMMA.INV(Table3[[#This Row],[RV gamma]],GammaShape2,GammaRate2)/BinomTrials,Table3[[#This Row],[RV binom]])</f>
        <v>2</v>
      </c>
      <c r="M7887" s="1">
        <f>Table3[[#This Row],[Risk 2 simulated occurences]]*_xlfn.LOGNORM.INV(Table3[[#This Row],[RV lognorm]],(LN(ImpLow2)+LN(ImpUp2))/2,(LN(ImpUp2)-LN(ImpLow2))/3.29)</f>
        <v>4849977.6067715837</v>
      </c>
    </row>
    <row r="7888" spans="7:13">
      <c r="G7888">
        <v>0.24559278983883223</v>
      </c>
      <c r="H7888">
        <v>9.3545589639593654E-2</v>
      </c>
      <c r="I7888">
        <v>0.94149838944035502</v>
      </c>
      <c r="J7888">
        <f>_xlfn.BINOM.INV(BinomTrials,_xlfn.GAMMA.INV(Table3[[#This Row],[RV gamma]],GammaShape1,GammaRate1)/BinomTrials,Table3[[#This Row],[RV binom]])</f>
        <v>0</v>
      </c>
      <c r="K7888" s="1">
        <f>Table3[[#This Row],[Risk 1 Simulated occurences]]*_xlfn.LOGNORM.INV(Table3[[#This Row],[RV lognorm]],(LN(ImpLow1)+LN(ImpUp1))/2,(LN(ImpUp1)-LN(ImpLow1))/3.29)</f>
        <v>0</v>
      </c>
      <c r="L7888">
        <f>_xlfn.BINOM.INV(BinomTrials,_xlfn.GAMMA.INV(Table3[[#This Row],[RV gamma]],GammaShape2,GammaRate2)/BinomTrials,Table3[[#This Row],[RV binom]])</f>
        <v>0</v>
      </c>
      <c r="M7888" s="1">
        <f>Table3[[#This Row],[Risk 2 simulated occurences]]*_xlfn.LOGNORM.INV(Table3[[#This Row],[RV lognorm]],(LN(ImpLow2)+LN(ImpUp2))/2,(LN(ImpUp2)-LN(ImpLow2))/3.29)</f>
        <v>0</v>
      </c>
    </row>
    <row r="7889" spans="7:13">
      <c r="G7889">
        <v>0.67801882125345003</v>
      </c>
      <c r="H7889">
        <v>0.2207250726505765</v>
      </c>
      <c r="I7889">
        <v>0.76343132404770297</v>
      </c>
      <c r="J7889">
        <f>_xlfn.BINOM.INV(BinomTrials,_xlfn.GAMMA.INV(Table3[[#This Row],[RV gamma]],GammaShape1,GammaRate1)/BinomTrials,Table3[[#This Row],[RV binom]])</f>
        <v>0</v>
      </c>
      <c r="K7889" s="1">
        <f>Table3[[#This Row],[Risk 1 Simulated occurences]]*_xlfn.LOGNORM.INV(Table3[[#This Row],[RV lognorm]],(LN(ImpLow1)+LN(ImpUp1))/2,(LN(ImpUp1)-LN(ImpLow1))/3.29)</f>
        <v>0</v>
      </c>
      <c r="L7889">
        <f>_xlfn.BINOM.INV(BinomTrials,_xlfn.GAMMA.INV(Table3[[#This Row],[RV gamma]],GammaShape2,GammaRate2)/BinomTrials,Table3[[#This Row],[RV binom]])</f>
        <v>0</v>
      </c>
      <c r="M7889" s="1">
        <f>Table3[[#This Row],[Risk 2 simulated occurences]]*_xlfn.LOGNORM.INV(Table3[[#This Row],[RV lognorm]],(LN(ImpLow2)+LN(ImpUp2))/2,(LN(ImpUp2)-LN(ImpLow2))/3.29)</f>
        <v>0</v>
      </c>
    </row>
    <row r="7890" spans="7:13">
      <c r="G7890">
        <v>0.46232880673479698</v>
      </c>
      <c r="H7890">
        <v>0.72629603823940081</v>
      </c>
      <c r="I7890">
        <v>0.99026326974400469</v>
      </c>
      <c r="J7890">
        <f>_xlfn.BINOM.INV(BinomTrials,_xlfn.GAMMA.INV(Table3[[#This Row],[RV gamma]],GammaShape1,GammaRate1)/BinomTrials,Table3[[#This Row],[RV binom]])</f>
        <v>1</v>
      </c>
      <c r="K7890" s="1">
        <f>Table3[[#This Row],[Risk 1 Simulated occurences]]*_xlfn.LOGNORM.INV(Table3[[#This Row],[RV lognorm]],(LN(ImpLow1)+LN(ImpUp1))/2,(LN(ImpUp1)-LN(ImpLow1))/3.29)</f>
        <v>162231.10808833581</v>
      </c>
      <c r="L7890">
        <f>_xlfn.BINOM.INV(BinomTrials,_xlfn.GAMMA.INV(Table3[[#This Row],[RV gamma]],GammaShape2,GammaRate2)/BinomTrials,Table3[[#This Row],[RV binom]])</f>
        <v>0</v>
      </c>
      <c r="M7890" s="1">
        <f>Table3[[#This Row],[Risk 2 simulated occurences]]*_xlfn.LOGNORM.INV(Table3[[#This Row],[RV lognorm]],(LN(ImpLow2)+LN(ImpUp2))/2,(LN(ImpUp2)-LN(ImpLow2))/3.29)</f>
        <v>0</v>
      </c>
    </row>
    <row r="7891" spans="7:13">
      <c r="G7891">
        <v>0.36025479173299613</v>
      </c>
      <c r="H7891">
        <v>0.85751468961011368</v>
      </c>
      <c r="I7891">
        <v>0.35477458748723129</v>
      </c>
      <c r="J7891">
        <f>_xlfn.BINOM.INV(BinomTrials,_xlfn.GAMMA.INV(Table3[[#This Row],[RV gamma]],GammaShape1,GammaRate1)/BinomTrials,Table3[[#This Row],[RV binom]])</f>
        <v>1</v>
      </c>
      <c r="K7891" s="1">
        <f>Table3[[#This Row],[Risk 1 Simulated occurences]]*_xlfn.LOGNORM.INV(Table3[[#This Row],[RV lognorm]],(LN(ImpLow1)+LN(ImpUp1))/2,(LN(ImpUp1)-LN(ImpLow1))/3.29)</f>
        <v>24366.310722513077</v>
      </c>
      <c r="L7891">
        <f>_xlfn.BINOM.INV(BinomTrials,_xlfn.GAMMA.INV(Table3[[#This Row],[RV gamma]],GammaShape2,GammaRate2)/BinomTrials,Table3[[#This Row],[RV binom]])</f>
        <v>1</v>
      </c>
      <c r="M7891" s="1">
        <f>Table3[[#This Row],[Risk 2 simulated occurences]]*_xlfn.LOGNORM.INV(Table3[[#This Row],[RV lognorm]],(LN(ImpLow2)+LN(ImpUp2))/2,(LN(ImpUp2)-LN(ImpLow2))/3.29)</f>
        <v>2436631.0722513087</v>
      </c>
    </row>
    <row r="7892" spans="7:13">
      <c r="G7892">
        <v>0.80228465646611746</v>
      </c>
      <c r="H7892">
        <v>0.24938827718113935</v>
      </c>
      <c r="I7892">
        <v>0.69649189789616128</v>
      </c>
      <c r="J7892">
        <f>_xlfn.BINOM.INV(BinomTrials,_xlfn.GAMMA.INV(Table3[[#This Row],[RV gamma]],GammaShape1,GammaRate1)/BinomTrials,Table3[[#This Row],[RV binom]])</f>
        <v>0</v>
      </c>
      <c r="K7892" s="1">
        <f>Table3[[#This Row],[Risk 1 Simulated occurences]]*_xlfn.LOGNORM.INV(Table3[[#This Row],[RV lognorm]],(LN(ImpLow1)+LN(ImpUp1))/2,(LN(ImpUp1)-LN(ImpLow1))/3.29)</f>
        <v>0</v>
      </c>
      <c r="L7892">
        <f>_xlfn.BINOM.INV(BinomTrials,_xlfn.GAMMA.INV(Table3[[#This Row],[RV gamma]],GammaShape2,GammaRate2)/BinomTrials,Table3[[#This Row],[RV binom]])</f>
        <v>0</v>
      </c>
      <c r="M7892" s="1">
        <f>Table3[[#This Row],[Risk 2 simulated occurences]]*_xlfn.LOGNORM.INV(Table3[[#This Row],[RV lognorm]],(LN(ImpLow2)+LN(ImpUp2))/2,(LN(ImpUp2)-LN(ImpLow2))/3.29)</f>
        <v>0</v>
      </c>
    </row>
    <row r="7893" spans="7:13">
      <c r="G7893">
        <v>0.99822122603572028</v>
      </c>
      <c r="H7893">
        <v>0.46877458340896971</v>
      </c>
      <c r="I7893">
        <v>0.93932794078221915</v>
      </c>
      <c r="J7893">
        <f>_xlfn.BINOM.INV(BinomTrials,_xlfn.GAMMA.INV(Table3[[#This Row],[RV gamma]],GammaShape1,GammaRate1)/BinomTrials,Table3[[#This Row],[RV binom]])</f>
        <v>1</v>
      </c>
      <c r="K7893" s="1">
        <f>Table3[[#This Row],[Risk 1 Simulated occurences]]*_xlfn.LOGNORM.INV(Table3[[#This Row],[RV lognorm]],(LN(ImpLow1)+LN(ImpUp1))/2,(LN(ImpUp1)-LN(ImpLow1))/3.29)</f>
        <v>93512.187899772573</v>
      </c>
      <c r="L7893">
        <f>_xlfn.BINOM.INV(BinomTrials,_xlfn.GAMMA.INV(Table3[[#This Row],[RV gamma]],GammaShape2,GammaRate2)/BinomTrials,Table3[[#This Row],[RV binom]])</f>
        <v>0</v>
      </c>
      <c r="M7893" s="1">
        <f>Table3[[#This Row],[Risk 2 simulated occurences]]*_xlfn.LOGNORM.INV(Table3[[#This Row],[RV lognorm]],(LN(ImpLow2)+LN(ImpUp2))/2,(LN(ImpUp2)-LN(ImpLow2))/3.29)</f>
        <v>0</v>
      </c>
    </row>
    <row r="7894" spans="7:13">
      <c r="G7894">
        <v>0.10414598235122206</v>
      </c>
      <c r="H7894">
        <v>0.69442335455418724</v>
      </c>
      <c r="I7894">
        <v>0.28470072675715236</v>
      </c>
      <c r="J7894">
        <f>_xlfn.BINOM.INV(BinomTrials,_xlfn.GAMMA.INV(Table3[[#This Row],[RV gamma]],GammaShape1,GammaRate1)/BinomTrials,Table3[[#This Row],[RV binom]])</f>
        <v>1</v>
      </c>
      <c r="K7894" s="1">
        <f>Table3[[#This Row],[Risk 1 Simulated occurences]]*_xlfn.LOGNORM.INV(Table3[[#This Row],[RV lognorm]],(LN(ImpLow1)+LN(ImpUp1))/2,(LN(ImpUp1)-LN(ImpLow1))/3.29)</f>
        <v>21235.963327184432</v>
      </c>
      <c r="L7894">
        <f>_xlfn.BINOM.INV(BinomTrials,_xlfn.GAMMA.INV(Table3[[#This Row],[RV gamma]],GammaShape2,GammaRate2)/BinomTrials,Table3[[#This Row],[RV binom]])</f>
        <v>0</v>
      </c>
      <c r="M7894" s="1">
        <f>Table3[[#This Row],[Risk 2 simulated occurences]]*_xlfn.LOGNORM.INV(Table3[[#This Row],[RV lognorm]],(LN(ImpLow2)+LN(ImpUp2))/2,(LN(ImpUp2)-LN(ImpLow2))/3.29)</f>
        <v>0</v>
      </c>
    </row>
    <row r="7895" spans="7:13">
      <c r="G7895">
        <v>0.38152537698928518</v>
      </c>
      <c r="H7895">
        <v>0.1733199922243692</v>
      </c>
      <c r="I7895">
        <v>0.96511460745945321</v>
      </c>
      <c r="J7895">
        <f>_xlfn.BINOM.INV(BinomTrials,_xlfn.GAMMA.INV(Table3[[#This Row],[RV gamma]],GammaShape1,GammaRate1)/BinomTrials,Table3[[#This Row],[RV binom]])</f>
        <v>0</v>
      </c>
      <c r="K7895" s="1">
        <f>Table3[[#This Row],[Risk 1 Simulated occurences]]*_xlfn.LOGNORM.INV(Table3[[#This Row],[RV lognorm]],(LN(ImpLow1)+LN(ImpUp1))/2,(LN(ImpUp1)-LN(ImpLow1))/3.29)</f>
        <v>0</v>
      </c>
      <c r="L7895">
        <f>_xlfn.BINOM.INV(BinomTrials,_xlfn.GAMMA.INV(Table3[[#This Row],[RV gamma]],GammaShape2,GammaRate2)/BinomTrials,Table3[[#This Row],[RV binom]])</f>
        <v>0</v>
      </c>
      <c r="M7895" s="1">
        <f>Table3[[#This Row],[Risk 2 simulated occurences]]*_xlfn.LOGNORM.INV(Table3[[#This Row],[RV lognorm]],(LN(ImpLow2)+LN(ImpUp2))/2,(LN(ImpUp2)-LN(ImpLow2))/3.29)</f>
        <v>0</v>
      </c>
    </row>
    <row r="7896" spans="7:13">
      <c r="G7896">
        <v>0.29701105891587726</v>
      </c>
      <c r="H7896">
        <v>0.98910931497305132</v>
      </c>
      <c r="I7896">
        <v>0.68120757103022544</v>
      </c>
      <c r="J7896">
        <f>_xlfn.BINOM.INV(BinomTrials,_xlfn.GAMMA.INV(Table3[[#This Row],[RV gamma]],GammaShape1,GammaRate1)/BinomTrials,Table3[[#This Row],[RV binom]])</f>
        <v>2</v>
      </c>
      <c r="K7896" s="1">
        <f>Table3[[#This Row],[Risk 1 Simulated occurences]]*_xlfn.LOGNORM.INV(Table3[[#This Row],[RV lognorm]],(LN(ImpLow1)+LN(ImpUp1))/2,(LN(ImpUp1)-LN(ImpLow1))/3.29)</f>
        <v>87945.753350161001</v>
      </c>
      <c r="L7896">
        <f>_xlfn.BINOM.INV(BinomTrials,_xlfn.GAMMA.INV(Table3[[#This Row],[RV gamma]],GammaShape2,GammaRate2)/BinomTrials,Table3[[#This Row],[RV binom]])</f>
        <v>2</v>
      </c>
      <c r="M7896" s="1">
        <f>Table3[[#This Row],[Risk 2 simulated occurences]]*_xlfn.LOGNORM.INV(Table3[[#This Row],[RV lognorm]],(LN(ImpLow2)+LN(ImpUp2))/2,(LN(ImpUp2)-LN(ImpLow2))/3.29)</f>
        <v>8794575.3350161035</v>
      </c>
    </row>
    <row r="7897" spans="7:13">
      <c r="G7897">
        <v>0.86486719914938659</v>
      </c>
      <c r="H7897">
        <v>0.96025675207388439</v>
      </c>
      <c r="I7897">
        <v>5.5646304998382135E-2</v>
      </c>
      <c r="J7897">
        <f>_xlfn.BINOM.INV(BinomTrials,_xlfn.GAMMA.INV(Table3[[#This Row],[RV gamma]],GammaShape1,GammaRate1)/BinomTrials,Table3[[#This Row],[RV binom]])</f>
        <v>2</v>
      </c>
      <c r="K7897" s="1">
        <f>Table3[[#This Row],[Risk 1 Simulated occurences]]*_xlfn.LOGNORM.INV(Table3[[#This Row],[RV lognorm]],(LN(ImpLow1)+LN(ImpUp1))/2,(LN(ImpUp1)-LN(ImpLow1))/3.29)</f>
        <v>20749.842140065128</v>
      </c>
      <c r="L7897">
        <f>_xlfn.BINOM.INV(BinomTrials,_xlfn.GAMMA.INV(Table3[[#This Row],[RV gamma]],GammaShape2,GammaRate2)/BinomTrials,Table3[[#This Row],[RV binom]])</f>
        <v>1</v>
      </c>
      <c r="M7897" s="1">
        <f>Table3[[#This Row],[Risk 2 simulated occurences]]*_xlfn.LOGNORM.INV(Table3[[#This Row],[RV lognorm]],(LN(ImpLow2)+LN(ImpUp2))/2,(LN(ImpUp2)-LN(ImpLow2))/3.29)</f>
        <v>1037492.1070032568</v>
      </c>
    </row>
    <row r="7898" spans="7:13">
      <c r="G7898">
        <v>0.82301610374032341</v>
      </c>
      <c r="H7898">
        <v>3.5232105774447374E-2</v>
      </c>
      <c r="I7898">
        <v>0.24744810780857135</v>
      </c>
      <c r="J7898">
        <f>_xlfn.BINOM.INV(BinomTrials,_xlfn.GAMMA.INV(Table3[[#This Row],[RV gamma]],GammaShape1,GammaRate1)/BinomTrials,Table3[[#This Row],[RV binom]])</f>
        <v>0</v>
      </c>
      <c r="K7898" s="1">
        <f>Table3[[#This Row],[Risk 1 Simulated occurences]]*_xlfn.LOGNORM.INV(Table3[[#This Row],[RV lognorm]],(LN(ImpLow1)+LN(ImpUp1))/2,(LN(ImpUp1)-LN(ImpLow1))/3.29)</f>
        <v>0</v>
      </c>
      <c r="L7898">
        <f>_xlfn.BINOM.INV(BinomTrials,_xlfn.GAMMA.INV(Table3[[#This Row],[RV gamma]],GammaShape2,GammaRate2)/BinomTrials,Table3[[#This Row],[RV binom]])</f>
        <v>0</v>
      </c>
      <c r="M7898" s="1">
        <f>Table3[[#This Row],[Risk 2 simulated occurences]]*_xlfn.LOGNORM.INV(Table3[[#This Row],[RV lognorm]],(LN(ImpLow2)+LN(ImpUp2))/2,(LN(ImpUp2)-LN(ImpLow2))/3.29)</f>
        <v>0</v>
      </c>
    </row>
    <row r="7899" spans="7:13">
      <c r="G7899">
        <v>0.4316555636151021</v>
      </c>
      <c r="H7899">
        <v>0.14600175113696687</v>
      </c>
      <c r="I7899">
        <v>0.86034793865883163</v>
      </c>
      <c r="J7899">
        <f>_xlfn.BINOM.INV(BinomTrials,_xlfn.GAMMA.INV(Table3[[#This Row],[RV gamma]],GammaShape1,GammaRate1)/BinomTrials,Table3[[#This Row],[RV binom]])</f>
        <v>0</v>
      </c>
      <c r="K7899" s="1">
        <f>Table3[[#This Row],[Risk 1 Simulated occurences]]*_xlfn.LOGNORM.INV(Table3[[#This Row],[RV lognorm]],(LN(ImpLow1)+LN(ImpUp1))/2,(LN(ImpUp1)-LN(ImpLow1))/3.29)</f>
        <v>0</v>
      </c>
      <c r="L7899">
        <f>_xlfn.BINOM.INV(BinomTrials,_xlfn.GAMMA.INV(Table3[[#This Row],[RV gamma]],GammaShape2,GammaRate2)/BinomTrials,Table3[[#This Row],[RV binom]])</f>
        <v>0</v>
      </c>
      <c r="M7899" s="1">
        <f>Table3[[#This Row],[Risk 2 simulated occurences]]*_xlfn.LOGNORM.INV(Table3[[#This Row],[RV lognorm]],(LN(ImpLow2)+LN(ImpUp2))/2,(LN(ImpUp2)-LN(ImpLow2))/3.29)</f>
        <v>0</v>
      </c>
    </row>
    <row r="7900" spans="7:13">
      <c r="G7900">
        <v>0.83505767902129224</v>
      </c>
      <c r="H7900">
        <v>0.85143135900210187</v>
      </c>
      <c r="I7900">
        <v>0.8678050389829115</v>
      </c>
      <c r="J7900">
        <f>_xlfn.BINOM.INV(BinomTrials,_xlfn.GAMMA.INV(Table3[[#This Row],[RV gamma]],GammaShape1,GammaRate1)/BinomTrials,Table3[[#This Row],[RV binom]])</f>
        <v>1</v>
      </c>
      <c r="K7900" s="1">
        <f>Table3[[#This Row],[Risk 1 Simulated occurences]]*_xlfn.LOGNORM.INV(Table3[[#This Row],[RV lognorm]],(LN(ImpLow1)+LN(ImpUp1))/2,(LN(ImpUp1)-LN(ImpLow1))/3.29)</f>
        <v>69060.95841670486</v>
      </c>
      <c r="L7900">
        <f>_xlfn.BINOM.INV(BinomTrials,_xlfn.GAMMA.INV(Table3[[#This Row],[RV gamma]],GammaShape2,GammaRate2)/BinomTrials,Table3[[#This Row],[RV binom]])</f>
        <v>1</v>
      </c>
      <c r="M7900" s="1">
        <f>Table3[[#This Row],[Risk 2 simulated occurences]]*_xlfn.LOGNORM.INV(Table3[[#This Row],[RV lognorm]],(LN(ImpLow2)+LN(ImpUp2))/2,(LN(ImpUp2)-LN(ImpLow2))/3.29)</f>
        <v>6906095.8416704889</v>
      </c>
    </row>
    <row r="7901" spans="7:13">
      <c r="G7901">
        <v>0.81441131085828478</v>
      </c>
      <c r="H7901">
        <v>6.8507483260942387E-3</v>
      </c>
      <c r="I7901">
        <v>0.19929018579390373</v>
      </c>
      <c r="J7901">
        <f>_xlfn.BINOM.INV(BinomTrials,_xlfn.GAMMA.INV(Table3[[#This Row],[RV gamma]],GammaShape1,GammaRate1)/BinomTrials,Table3[[#This Row],[RV binom]])</f>
        <v>0</v>
      </c>
      <c r="K7901" s="1">
        <f>Table3[[#This Row],[Risk 1 Simulated occurences]]*_xlfn.LOGNORM.INV(Table3[[#This Row],[RV lognorm]],(LN(ImpLow1)+LN(ImpUp1))/2,(LN(ImpUp1)-LN(ImpLow1))/3.29)</f>
        <v>0</v>
      </c>
      <c r="L7901">
        <f>_xlfn.BINOM.INV(BinomTrials,_xlfn.GAMMA.INV(Table3[[#This Row],[RV gamma]],GammaShape2,GammaRate2)/BinomTrials,Table3[[#This Row],[RV binom]])</f>
        <v>0</v>
      </c>
      <c r="M7901" s="1">
        <f>Table3[[#This Row],[Risk 2 simulated occurences]]*_xlfn.LOGNORM.INV(Table3[[#This Row],[RV lognorm]],(LN(ImpLow2)+LN(ImpUp2))/2,(LN(ImpUp2)-LN(ImpLow2))/3.29)</f>
        <v>0</v>
      </c>
    </row>
    <row r="7902" spans="7:13">
      <c r="G7902">
        <v>0.81090159519151861</v>
      </c>
      <c r="H7902">
        <v>0.1405271166658621</v>
      </c>
      <c r="I7902">
        <v>0.47015263814020558</v>
      </c>
      <c r="J7902">
        <f>_xlfn.BINOM.INV(BinomTrials,_xlfn.GAMMA.INV(Table3[[#This Row],[RV gamma]],GammaShape1,GammaRate1)/BinomTrials,Table3[[#This Row],[RV binom]])</f>
        <v>0</v>
      </c>
      <c r="K7902" s="1">
        <f>Table3[[#This Row],[Risk 1 Simulated occurences]]*_xlfn.LOGNORM.INV(Table3[[#This Row],[RV lognorm]],(LN(ImpLow1)+LN(ImpUp1))/2,(LN(ImpUp1)-LN(ImpLow1))/3.29)</f>
        <v>0</v>
      </c>
      <c r="L7902">
        <f>_xlfn.BINOM.INV(BinomTrials,_xlfn.GAMMA.INV(Table3[[#This Row],[RV gamma]],GammaShape2,GammaRate2)/BinomTrials,Table3[[#This Row],[RV binom]])</f>
        <v>0</v>
      </c>
      <c r="M7902" s="1">
        <f>Table3[[#This Row],[Risk 2 simulated occurences]]*_xlfn.LOGNORM.INV(Table3[[#This Row],[RV lognorm]],(LN(ImpLow2)+LN(ImpUp2))/2,(LN(ImpUp2)-LN(ImpLow2))/3.29)</f>
        <v>0</v>
      </c>
    </row>
    <row r="7903" spans="7:13">
      <c r="G7903">
        <v>0.82311038385290203</v>
      </c>
      <c r="H7903">
        <v>0.83924980314413544</v>
      </c>
      <c r="I7903">
        <v>0.85538922243536875</v>
      </c>
      <c r="J7903">
        <f>_xlfn.BINOM.INV(BinomTrials,_xlfn.GAMMA.INV(Table3[[#This Row],[RV gamma]],GammaShape1,GammaRate1)/BinomTrials,Table3[[#This Row],[RV binom]])</f>
        <v>1</v>
      </c>
      <c r="K7903" s="1">
        <f>Table3[[#This Row],[Risk 1 Simulated occurences]]*_xlfn.LOGNORM.INV(Table3[[#This Row],[RV lognorm]],(LN(ImpLow1)+LN(ImpUp1))/2,(LN(ImpUp1)-LN(ImpLow1))/3.29)</f>
        <v>66395.254386411965</v>
      </c>
      <c r="L7903">
        <f>_xlfn.BINOM.INV(BinomTrials,_xlfn.GAMMA.INV(Table3[[#This Row],[RV gamma]],GammaShape2,GammaRate2)/BinomTrials,Table3[[#This Row],[RV binom]])</f>
        <v>1</v>
      </c>
      <c r="M7903" s="1">
        <f>Table3[[#This Row],[Risk 2 simulated occurences]]*_xlfn.LOGNORM.INV(Table3[[#This Row],[RV lognorm]],(LN(ImpLow2)+LN(ImpUp2))/2,(LN(ImpUp2)-LN(ImpLow2))/3.29)</f>
        <v>6639525.4386412101</v>
      </c>
    </row>
    <row r="7904" spans="7:13">
      <c r="G7904">
        <v>1.6221415724708428E-2</v>
      </c>
      <c r="H7904">
        <v>0.27144144348401644</v>
      </c>
      <c r="I7904">
        <v>0.52666147124332441</v>
      </c>
      <c r="J7904">
        <f>_xlfn.BINOM.INV(BinomTrials,_xlfn.GAMMA.INV(Table3[[#This Row],[RV gamma]],GammaShape1,GammaRate1)/BinomTrials,Table3[[#This Row],[RV binom]])</f>
        <v>0</v>
      </c>
      <c r="K7904" s="1">
        <f>Table3[[#This Row],[Risk 1 Simulated occurences]]*_xlfn.LOGNORM.INV(Table3[[#This Row],[RV lognorm]],(LN(ImpLow1)+LN(ImpUp1))/2,(LN(ImpUp1)-LN(ImpLow1))/3.29)</f>
        <v>0</v>
      </c>
      <c r="L7904">
        <f>_xlfn.BINOM.INV(BinomTrials,_xlfn.GAMMA.INV(Table3[[#This Row],[RV gamma]],GammaShape2,GammaRate2)/BinomTrials,Table3[[#This Row],[RV binom]])</f>
        <v>0</v>
      </c>
      <c r="M7904" s="1">
        <f>Table3[[#This Row],[Risk 2 simulated occurences]]*_xlfn.LOGNORM.INV(Table3[[#This Row],[RV lognorm]],(LN(ImpLow2)+LN(ImpUp2))/2,(LN(ImpUp2)-LN(ImpLow2))/3.29)</f>
        <v>0</v>
      </c>
    </row>
    <row r="7905" spans="7:13">
      <c r="G7905">
        <v>0.63333408517452616</v>
      </c>
      <c r="H7905">
        <v>0.11634063586422272</v>
      </c>
      <c r="I7905">
        <v>0.59934718655391928</v>
      </c>
      <c r="J7905">
        <f>_xlfn.BINOM.INV(BinomTrials,_xlfn.GAMMA.INV(Table3[[#This Row],[RV gamma]],GammaShape1,GammaRate1)/BinomTrials,Table3[[#This Row],[RV binom]])</f>
        <v>0</v>
      </c>
      <c r="K7905" s="1">
        <f>Table3[[#This Row],[Risk 1 Simulated occurences]]*_xlfn.LOGNORM.INV(Table3[[#This Row],[RV lognorm]],(LN(ImpLow1)+LN(ImpUp1))/2,(LN(ImpUp1)-LN(ImpLow1))/3.29)</f>
        <v>0</v>
      </c>
      <c r="L7905">
        <f>_xlfn.BINOM.INV(BinomTrials,_xlfn.GAMMA.INV(Table3[[#This Row],[RV gamma]],GammaShape2,GammaRate2)/BinomTrials,Table3[[#This Row],[RV binom]])</f>
        <v>0</v>
      </c>
      <c r="M7905" s="1">
        <f>Table3[[#This Row],[Risk 2 simulated occurences]]*_xlfn.LOGNORM.INV(Table3[[#This Row],[RV lognorm]],(LN(ImpLow2)+LN(ImpUp2))/2,(LN(ImpUp2)-LN(ImpLow2))/3.29)</f>
        <v>0</v>
      </c>
    </row>
    <row r="7906" spans="7:13">
      <c r="G7906">
        <v>0.44596952826062664</v>
      </c>
      <c r="H7906">
        <v>0.33706696999122715</v>
      </c>
      <c r="I7906">
        <v>0.22816441172182766</v>
      </c>
      <c r="J7906">
        <f>_xlfn.BINOM.INV(BinomTrials,_xlfn.GAMMA.INV(Table3[[#This Row],[RV gamma]],GammaShape1,GammaRate1)/BinomTrials,Table3[[#This Row],[RV binom]])</f>
        <v>0</v>
      </c>
      <c r="K7906" s="1">
        <f>Table3[[#This Row],[Risk 1 Simulated occurences]]*_xlfn.LOGNORM.INV(Table3[[#This Row],[RV lognorm]],(LN(ImpLow1)+LN(ImpUp1))/2,(LN(ImpUp1)-LN(ImpLow1))/3.29)</f>
        <v>0</v>
      </c>
      <c r="L7906">
        <f>_xlfn.BINOM.INV(BinomTrials,_xlfn.GAMMA.INV(Table3[[#This Row],[RV gamma]],GammaShape2,GammaRate2)/BinomTrials,Table3[[#This Row],[RV binom]])</f>
        <v>0</v>
      </c>
      <c r="M7906" s="1">
        <f>Table3[[#This Row],[Risk 2 simulated occurences]]*_xlfn.LOGNORM.INV(Table3[[#This Row],[RV lognorm]],(LN(ImpLow2)+LN(ImpUp2))/2,(LN(ImpUp2)-LN(ImpLow2))/3.29)</f>
        <v>0</v>
      </c>
    </row>
    <row r="7907" spans="7:13">
      <c r="G7907">
        <v>0.40986147635144249</v>
      </c>
      <c r="H7907">
        <v>8.456464255441197E-2</v>
      </c>
      <c r="I7907">
        <v>0.75926780875738142</v>
      </c>
      <c r="J7907">
        <f>_xlfn.BINOM.INV(BinomTrials,_xlfn.GAMMA.INV(Table3[[#This Row],[RV gamma]],GammaShape1,GammaRate1)/BinomTrials,Table3[[#This Row],[RV binom]])</f>
        <v>0</v>
      </c>
      <c r="K7907" s="1">
        <f>Table3[[#This Row],[Risk 1 Simulated occurences]]*_xlfn.LOGNORM.INV(Table3[[#This Row],[RV lognorm]],(LN(ImpLow1)+LN(ImpUp1))/2,(LN(ImpUp1)-LN(ImpLow1))/3.29)</f>
        <v>0</v>
      </c>
      <c r="L7907">
        <f>_xlfn.BINOM.INV(BinomTrials,_xlfn.GAMMA.INV(Table3[[#This Row],[RV gamma]],GammaShape2,GammaRate2)/BinomTrials,Table3[[#This Row],[RV binom]])</f>
        <v>0</v>
      </c>
      <c r="M7907" s="1">
        <f>Table3[[#This Row],[Risk 2 simulated occurences]]*_xlfn.LOGNORM.INV(Table3[[#This Row],[RV lognorm]],(LN(ImpLow2)+LN(ImpUp2))/2,(LN(ImpUp2)-LN(ImpLow2))/3.29)</f>
        <v>0</v>
      </c>
    </row>
    <row r="7908" spans="7:13">
      <c r="G7908">
        <v>0.54183303869414745</v>
      </c>
      <c r="H7908">
        <v>0.27794741200187589</v>
      </c>
      <c r="I7908">
        <v>1.406178530960427E-2</v>
      </c>
      <c r="J7908">
        <f>_xlfn.BINOM.INV(BinomTrials,_xlfn.GAMMA.INV(Table3[[#This Row],[RV gamma]],GammaShape1,GammaRate1)/BinomTrials,Table3[[#This Row],[RV binom]])</f>
        <v>0</v>
      </c>
      <c r="K7908" s="1">
        <f>Table3[[#This Row],[Risk 1 Simulated occurences]]*_xlfn.LOGNORM.INV(Table3[[#This Row],[RV lognorm]],(LN(ImpLow1)+LN(ImpUp1))/2,(LN(ImpUp1)-LN(ImpLow1))/3.29)</f>
        <v>0</v>
      </c>
      <c r="L7908">
        <f>_xlfn.BINOM.INV(BinomTrials,_xlfn.GAMMA.INV(Table3[[#This Row],[RV gamma]],GammaShape2,GammaRate2)/BinomTrials,Table3[[#This Row],[RV binom]])</f>
        <v>0</v>
      </c>
      <c r="M7908" s="1">
        <f>Table3[[#This Row],[Risk 2 simulated occurences]]*_xlfn.LOGNORM.INV(Table3[[#This Row],[RV lognorm]],(LN(ImpLow2)+LN(ImpUp2))/2,(LN(ImpUp2)-LN(ImpLow2))/3.29)</f>
        <v>0</v>
      </c>
    </row>
    <row r="7909" spans="7:13">
      <c r="G7909">
        <v>0.58788133253710406</v>
      </c>
      <c r="H7909">
        <v>0.46215351552802769</v>
      </c>
      <c r="I7909">
        <v>0.33642569851895127</v>
      </c>
      <c r="J7909">
        <f>_xlfn.BINOM.INV(BinomTrials,_xlfn.GAMMA.INV(Table3[[#This Row],[RV gamma]],GammaShape1,GammaRate1)/BinomTrials,Table3[[#This Row],[RV binom]])</f>
        <v>0</v>
      </c>
      <c r="K7909" s="1">
        <f>Table3[[#This Row],[Risk 1 Simulated occurences]]*_xlfn.LOGNORM.INV(Table3[[#This Row],[RV lognorm]],(LN(ImpLow1)+LN(ImpUp1))/2,(LN(ImpUp1)-LN(ImpLow1))/3.29)</f>
        <v>0</v>
      </c>
      <c r="L7909">
        <f>_xlfn.BINOM.INV(BinomTrials,_xlfn.GAMMA.INV(Table3[[#This Row],[RV gamma]],GammaShape2,GammaRate2)/BinomTrials,Table3[[#This Row],[RV binom]])</f>
        <v>0</v>
      </c>
      <c r="M7909" s="1">
        <f>Table3[[#This Row],[Risk 2 simulated occurences]]*_xlfn.LOGNORM.INV(Table3[[#This Row],[RV lognorm]],(LN(ImpLow2)+LN(ImpUp2))/2,(LN(ImpUp2)-LN(ImpLow2))/3.29)</f>
        <v>0</v>
      </c>
    </row>
    <row r="7910" spans="7:13">
      <c r="G7910">
        <v>0.52155595110801789</v>
      </c>
      <c r="H7910">
        <v>0.41413547956111629</v>
      </c>
      <c r="I7910">
        <v>0.3067150080142147</v>
      </c>
      <c r="J7910">
        <f>_xlfn.BINOM.INV(BinomTrials,_xlfn.GAMMA.INV(Table3[[#This Row],[RV gamma]],GammaShape1,GammaRate1)/BinomTrials,Table3[[#This Row],[RV binom]])</f>
        <v>0</v>
      </c>
      <c r="K7910" s="1">
        <f>Table3[[#This Row],[Risk 1 Simulated occurences]]*_xlfn.LOGNORM.INV(Table3[[#This Row],[RV lognorm]],(LN(ImpLow1)+LN(ImpUp1))/2,(LN(ImpUp1)-LN(ImpLow1))/3.29)</f>
        <v>0</v>
      </c>
      <c r="L7910">
        <f>_xlfn.BINOM.INV(BinomTrials,_xlfn.GAMMA.INV(Table3[[#This Row],[RV gamma]],GammaShape2,GammaRate2)/BinomTrials,Table3[[#This Row],[RV binom]])</f>
        <v>0</v>
      </c>
      <c r="M7910" s="1">
        <f>Table3[[#This Row],[Risk 2 simulated occurences]]*_xlfn.LOGNORM.INV(Table3[[#This Row],[RV lognorm]],(LN(ImpLow2)+LN(ImpUp2))/2,(LN(ImpUp2)-LN(ImpLow2))/3.29)</f>
        <v>0</v>
      </c>
    </row>
    <row r="7911" spans="7:13">
      <c r="G7911">
        <v>0.79087027245707353</v>
      </c>
      <c r="H7911">
        <v>0.37500498368172208</v>
      </c>
      <c r="I7911">
        <v>0.95913969490637052</v>
      </c>
      <c r="J7911">
        <f>_xlfn.BINOM.INV(BinomTrials,_xlfn.GAMMA.INV(Table3[[#This Row],[RV gamma]],GammaShape1,GammaRate1)/BinomTrials,Table3[[#This Row],[RV binom]])</f>
        <v>0</v>
      </c>
      <c r="K7911" s="1">
        <f>Table3[[#This Row],[Risk 1 Simulated occurences]]*_xlfn.LOGNORM.INV(Table3[[#This Row],[RV lognorm]],(LN(ImpLow1)+LN(ImpUp1))/2,(LN(ImpUp1)-LN(ImpLow1))/3.29)</f>
        <v>0</v>
      </c>
      <c r="L7911">
        <f>_xlfn.BINOM.INV(BinomTrials,_xlfn.GAMMA.INV(Table3[[#This Row],[RV gamma]],GammaShape2,GammaRate2)/BinomTrials,Table3[[#This Row],[RV binom]])</f>
        <v>0</v>
      </c>
      <c r="M7911" s="1">
        <f>Table3[[#This Row],[Risk 2 simulated occurences]]*_xlfn.LOGNORM.INV(Table3[[#This Row],[RV lognorm]],(LN(ImpLow2)+LN(ImpUp2))/2,(LN(ImpUp2)-LN(ImpLow2))/3.29)</f>
        <v>0</v>
      </c>
    </row>
    <row r="7912" spans="7:13">
      <c r="G7912">
        <v>0.15666918603548277</v>
      </c>
      <c r="H7912">
        <v>0.70876073870284517</v>
      </c>
      <c r="I7912">
        <v>0.2608522913702076</v>
      </c>
      <c r="J7912">
        <f>_xlfn.BINOM.INV(BinomTrials,_xlfn.GAMMA.INV(Table3[[#This Row],[RV gamma]],GammaShape1,GammaRate1)/BinomTrials,Table3[[#This Row],[RV binom]])</f>
        <v>1</v>
      </c>
      <c r="K7912" s="1">
        <f>Table3[[#This Row],[Risk 1 Simulated occurences]]*_xlfn.LOGNORM.INV(Table3[[#This Row],[RV lognorm]],(LN(ImpLow1)+LN(ImpUp1))/2,(LN(ImpUp1)-LN(ImpLow1))/3.29)</f>
        <v>20195.390880590145</v>
      </c>
      <c r="L7912">
        <f>_xlfn.BINOM.INV(BinomTrials,_xlfn.GAMMA.INV(Table3[[#This Row],[RV gamma]],GammaShape2,GammaRate2)/BinomTrials,Table3[[#This Row],[RV binom]])</f>
        <v>0</v>
      </c>
      <c r="M7912" s="1">
        <f>Table3[[#This Row],[Risk 2 simulated occurences]]*_xlfn.LOGNORM.INV(Table3[[#This Row],[RV lognorm]],(LN(ImpLow2)+LN(ImpUp2))/2,(LN(ImpUp2)-LN(ImpLow2))/3.29)</f>
        <v>0</v>
      </c>
    </row>
    <row r="7913" spans="7:13">
      <c r="G7913">
        <v>0.13900969835883459</v>
      </c>
      <c r="H7913">
        <v>0.14173537871881173</v>
      </c>
      <c r="I7913">
        <v>0.14446105907878887</v>
      </c>
      <c r="J7913">
        <f>_xlfn.BINOM.INV(BinomTrials,_xlfn.GAMMA.INV(Table3[[#This Row],[RV gamma]],GammaShape1,GammaRate1)/BinomTrials,Table3[[#This Row],[RV binom]])</f>
        <v>0</v>
      </c>
      <c r="K7913" s="1">
        <f>Table3[[#This Row],[Risk 1 Simulated occurences]]*_xlfn.LOGNORM.INV(Table3[[#This Row],[RV lognorm]],(LN(ImpLow1)+LN(ImpUp1))/2,(LN(ImpUp1)-LN(ImpLow1))/3.29)</f>
        <v>0</v>
      </c>
      <c r="L7913">
        <f>_xlfn.BINOM.INV(BinomTrials,_xlfn.GAMMA.INV(Table3[[#This Row],[RV gamma]],GammaShape2,GammaRate2)/BinomTrials,Table3[[#This Row],[RV binom]])</f>
        <v>0</v>
      </c>
      <c r="M7913" s="1">
        <f>Table3[[#This Row],[Risk 2 simulated occurences]]*_xlfn.LOGNORM.INV(Table3[[#This Row],[RV lognorm]],(LN(ImpLow2)+LN(ImpUp2))/2,(LN(ImpUp2)-LN(ImpLow2))/3.29)</f>
        <v>0</v>
      </c>
    </row>
    <row r="7914" spans="7:13">
      <c r="G7914">
        <v>0.33600031693279758</v>
      </c>
      <c r="H7914">
        <v>0.14651012706873479</v>
      </c>
      <c r="I7914">
        <v>0.95701993720467204</v>
      </c>
      <c r="J7914">
        <f>_xlfn.BINOM.INV(BinomTrials,_xlfn.GAMMA.INV(Table3[[#This Row],[RV gamma]],GammaShape1,GammaRate1)/BinomTrials,Table3[[#This Row],[RV binom]])</f>
        <v>0</v>
      </c>
      <c r="K7914" s="1">
        <f>Table3[[#This Row],[Risk 1 Simulated occurences]]*_xlfn.LOGNORM.INV(Table3[[#This Row],[RV lognorm]],(LN(ImpLow1)+LN(ImpUp1))/2,(LN(ImpUp1)-LN(ImpLow1))/3.29)</f>
        <v>0</v>
      </c>
      <c r="L7914">
        <f>_xlfn.BINOM.INV(BinomTrials,_xlfn.GAMMA.INV(Table3[[#This Row],[RV gamma]],GammaShape2,GammaRate2)/BinomTrials,Table3[[#This Row],[RV binom]])</f>
        <v>0</v>
      </c>
      <c r="M7914" s="1">
        <f>Table3[[#This Row],[Risk 2 simulated occurences]]*_xlfn.LOGNORM.INV(Table3[[#This Row],[RV lognorm]],(LN(ImpLow2)+LN(ImpUp2))/2,(LN(ImpUp2)-LN(ImpLow2))/3.29)</f>
        <v>0</v>
      </c>
    </row>
    <row r="7915" spans="7:13">
      <c r="G7915">
        <v>0.15732668952891915</v>
      </c>
      <c r="H7915">
        <v>0.39570564422556465</v>
      </c>
      <c r="I7915">
        <v>0.63408459892221014</v>
      </c>
      <c r="J7915">
        <f>_xlfn.BINOM.INV(BinomTrials,_xlfn.GAMMA.INV(Table3[[#This Row],[RV gamma]],GammaShape1,GammaRate1)/BinomTrials,Table3[[#This Row],[RV binom]])</f>
        <v>0</v>
      </c>
      <c r="K7915" s="1">
        <f>Table3[[#This Row],[Risk 1 Simulated occurences]]*_xlfn.LOGNORM.INV(Table3[[#This Row],[RV lognorm]],(LN(ImpLow1)+LN(ImpUp1))/2,(LN(ImpUp1)-LN(ImpLow1))/3.29)</f>
        <v>0</v>
      </c>
      <c r="L7915">
        <f>_xlfn.BINOM.INV(BinomTrials,_xlfn.GAMMA.INV(Table3[[#This Row],[RV gamma]],GammaShape2,GammaRate2)/BinomTrials,Table3[[#This Row],[RV binom]])</f>
        <v>0</v>
      </c>
      <c r="M7915" s="1">
        <f>Table3[[#This Row],[Risk 2 simulated occurences]]*_xlfn.LOGNORM.INV(Table3[[#This Row],[RV lognorm]],(LN(ImpLow2)+LN(ImpUp2))/2,(LN(ImpUp2)-LN(ImpLow2))/3.29)</f>
        <v>0</v>
      </c>
    </row>
    <row r="7916" spans="7:13">
      <c r="G7916">
        <v>0.1896709125440898</v>
      </c>
      <c r="H7916">
        <v>0.62476249906456216</v>
      </c>
      <c r="I7916">
        <v>5.9854085585034494E-2</v>
      </c>
      <c r="J7916">
        <f>_xlfn.BINOM.INV(BinomTrials,_xlfn.GAMMA.INV(Table3[[#This Row],[RV gamma]],GammaShape1,GammaRate1)/BinomTrials,Table3[[#This Row],[RV binom]])</f>
        <v>0</v>
      </c>
      <c r="K7916" s="1">
        <f>Table3[[#This Row],[Risk 1 Simulated occurences]]*_xlfn.LOGNORM.INV(Table3[[#This Row],[RV lognorm]],(LN(ImpLow1)+LN(ImpUp1))/2,(LN(ImpUp1)-LN(ImpLow1))/3.29)</f>
        <v>0</v>
      </c>
      <c r="L7916">
        <f>_xlfn.BINOM.INV(BinomTrials,_xlfn.GAMMA.INV(Table3[[#This Row],[RV gamma]],GammaShape2,GammaRate2)/BinomTrials,Table3[[#This Row],[RV binom]])</f>
        <v>0</v>
      </c>
      <c r="M7916" s="1">
        <f>Table3[[#This Row],[Risk 2 simulated occurences]]*_xlfn.LOGNORM.INV(Table3[[#This Row],[RV lognorm]],(LN(ImpLow2)+LN(ImpUp2))/2,(LN(ImpUp2)-LN(ImpLow2))/3.29)</f>
        <v>0</v>
      </c>
    </row>
    <row r="7917" spans="7:13">
      <c r="G7917">
        <v>0.79902712851717472</v>
      </c>
      <c r="H7917">
        <v>0.38332177809594281</v>
      </c>
      <c r="I7917">
        <v>0.9676164276747109</v>
      </c>
      <c r="J7917">
        <f>_xlfn.BINOM.INV(BinomTrials,_xlfn.GAMMA.INV(Table3[[#This Row],[RV gamma]],GammaShape1,GammaRate1)/BinomTrials,Table3[[#This Row],[RV binom]])</f>
        <v>0</v>
      </c>
      <c r="K7917" s="1">
        <f>Table3[[#This Row],[Risk 1 Simulated occurences]]*_xlfn.LOGNORM.INV(Table3[[#This Row],[RV lognorm]],(LN(ImpLow1)+LN(ImpUp1))/2,(LN(ImpUp1)-LN(ImpLow1))/3.29)</f>
        <v>0</v>
      </c>
      <c r="L7917">
        <f>_xlfn.BINOM.INV(BinomTrials,_xlfn.GAMMA.INV(Table3[[#This Row],[RV gamma]],GammaShape2,GammaRate2)/BinomTrials,Table3[[#This Row],[RV binom]])</f>
        <v>0</v>
      </c>
      <c r="M7917" s="1">
        <f>Table3[[#This Row],[Risk 2 simulated occurences]]*_xlfn.LOGNORM.INV(Table3[[#This Row],[RV lognorm]],(LN(ImpLow2)+LN(ImpUp2))/2,(LN(ImpUp2)-LN(ImpLow2))/3.29)</f>
        <v>0</v>
      </c>
    </row>
    <row r="7918" spans="7:13">
      <c r="G7918">
        <v>0.24894898815497243</v>
      </c>
      <c r="H7918">
        <v>0.48912445851095226</v>
      </c>
      <c r="I7918">
        <v>0.72929992886693218</v>
      </c>
      <c r="J7918">
        <f>_xlfn.BINOM.INV(BinomTrials,_xlfn.GAMMA.INV(Table3[[#This Row],[RV gamma]],GammaShape1,GammaRate1)/BinomTrials,Table3[[#This Row],[RV binom]])</f>
        <v>0</v>
      </c>
      <c r="K7918" s="1">
        <f>Table3[[#This Row],[Risk 1 Simulated occurences]]*_xlfn.LOGNORM.INV(Table3[[#This Row],[RV lognorm]],(LN(ImpLow1)+LN(ImpUp1))/2,(LN(ImpUp1)-LN(ImpLow1))/3.29)</f>
        <v>0</v>
      </c>
      <c r="L7918">
        <f>_xlfn.BINOM.INV(BinomTrials,_xlfn.GAMMA.INV(Table3[[#This Row],[RV gamma]],GammaShape2,GammaRate2)/BinomTrials,Table3[[#This Row],[RV binom]])</f>
        <v>0</v>
      </c>
      <c r="M7918" s="1">
        <f>Table3[[#This Row],[Risk 2 simulated occurences]]*_xlfn.LOGNORM.INV(Table3[[#This Row],[RV lognorm]],(LN(ImpLow2)+LN(ImpUp2))/2,(LN(ImpUp2)-LN(ImpLow2))/3.29)</f>
        <v>0</v>
      </c>
    </row>
    <row r="7919" spans="7:13">
      <c r="G7919">
        <v>8.5643920621668881E-2</v>
      </c>
      <c r="H7919">
        <v>0.71477419357503491</v>
      </c>
      <c r="I7919">
        <v>0.34390446652840101</v>
      </c>
      <c r="J7919">
        <f>_xlfn.BINOM.INV(BinomTrials,_xlfn.GAMMA.INV(Table3[[#This Row],[RV gamma]],GammaShape1,GammaRate1)/BinomTrials,Table3[[#This Row],[RV binom]])</f>
        <v>1</v>
      </c>
      <c r="K7919" s="1">
        <f>Table3[[#This Row],[Risk 1 Simulated occurences]]*_xlfn.LOGNORM.INV(Table3[[#This Row],[RV lognorm]],(LN(ImpLow1)+LN(ImpUp1))/2,(LN(ImpUp1)-LN(ImpLow1))/3.29)</f>
        <v>23870.589019602165</v>
      </c>
      <c r="L7919">
        <f>_xlfn.BINOM.INV(BinomTrials,_xlfn.GAMMA.INV(Table3[[#This Row],[RV gamma]],GammaShape2,GammaRate2)/BinomTrials,Table3[[#This Row],[RV binom]])</f>
        <v>0</v>
      </c>
      <c r="M7919" s="1">
        <f>Table3[[#This Row],[Risk 2 simulated occurences]]*_xlfn.LOGNORM.INV(Table3[[#This Row],[RV lognorm]],(LN(ImpLow2)+LN(ImpUp2))/2,(LN(ImpUp2)-LN(ImpLow2))/3.29)</f>
        <v>0</v>
      </c>
    </row>
    <row r="7920" spans="7:13">
      <c r="G7920">
        <v>0.41737388838891587</v>
      </c>
      <c r="H7920">
        <v>0.20987141561222794</v>
      </c>
      <c r="I7920">
        <v>2.3689428355400184E-3</v>
      </c>
      <c r="J7920">
        <f>_xlfn.BINOM.INV(BinomTrials,_xlfn.GAMMA.INV(Table3[[#This Row],[RV gamma]],GammaShape1,GammaRate1)/BinomTrials,Table3[[#This Row],[RV binom]])</f>
        <v>0</v>
      </c>
      <c r="K7920" s="1">
        <f>Table3[[#This Row],[Risk 1 Simulated occurences]]*_xlfn.LOGNORM.INV(Table3[[#This Row],[RV lognorm]],(LN(ImpLow1)+LN(ImpUp1))/2,(LN(ImpUp1)-LN(ImpLow1))/3.29)</f>
        <v>0</v>
      </c>
      <c r="L7920">
        <f>_xlfn.BINOM.INV(BinomTrials,_xlfn.GAMMA.INV(Table3[[#This Row],[RV gamma]],GammaShape2,GammaRate2)/BinomTrials,Table3[[#This Row],[RV binom]])</f>
        <v>0</v>
      </c>
      <c r="M7920" s="1">
        <f>Table3[[#This Row],[Risk 2 simulated occurences]]*_xlfn.LOGNORM.INV(Table3[[#This Row],[RV lognorm]],(LN(ImpLow2)+LN(ImpUp2))/2,(LN(ImpUp2)-LN(ImpLow2))/3.29)</f>
        <v>0</v>
      </c>
    </row>
    <row r="7921" spans="7:13">
      <c r="G7921">
        <v>0.80294215250897316</v>
      </c>
      <c r="H7921">
        <v>0.30888219471503153</v>
      </c>
      <c r="I7921">
        <v>0.81482223692108979</v>
      </c>
      <c r="J7921">
        <f>_xlfn.BINOM.INV(BinomTrials,_xlfn.GAMMA.INV(Table3[[#This Row],[RV gamma]],GammaShape1,GammaRate1)/BinomTrials,Table3[[#This Row],[RV binom]])</f>
        <v>0</v>
      </c>
      <c r="K7921" s="1">
        <f>Table3[[#This Row],[Risk 1 Simulated occurences]]*_xlfn.LOGNORM.INV(Table3[[#This Row],[RV lognorm]],(LN(ImpLow1)+LN(ImpUp1))/2,(LN(ImpUp1)-LN(ImpLow1))/3.29)</f>
        <v>0</v>
      </c>
      <c r="L7921">
        <f>_xlfn.BINOM.INV(BinomTrials,_xlfn.GAMMA.INV(Table3[[#This Row],[RV gamma]],GammaShape2,GammaRate2)/BinomTrials,Table3[[#This Row],[RV binom]])</f>
        <v>0</v>
      </c>
      <c r="M7921" s="1">
        <f>Table3[[#This Row],[Risk 2 simulated occurences]]*_xlfn.LOGNORM.INV(Table3[[#This Row],[RV lognorm]],(LN(ImpLow2)+LN(ImpUp2))/2,(LN(ImpUp2)-LN(ImpLow2))/3.29)</f>
        <v>0</v>
      </c>
    </row>
    <row r="7922" spans="7:13">
      <c r="G7922">
        <v>4.8757218312824716E-2</v>
      </c>
      <c r="H7922">
        <v>0.38304657553464483</v>
      </c>
      <c r="I7922">
        <v>0.7173359327564649</v>
      </c>
      <c r="J7922">
        <f>_xlfn.BINOM.INV(BinomTrials,_xlfn.GAMMA.INV(Table3[[#This Row],[RV gamma]],GammaShape1,GammaRate1)/BinomTrials,Table3[[#This Row],[RV binom]])</f>
        <v>0</v>
      </c>
      <c r="K7922" s="1">
        <f>Table3[[#This Row],[Risk 1 Simulated occurences]]*_xlfn.LOGNORM.INV(Table3[[#This Row],[RV lognorm]],(LN(ImpLow1)+LN(ImpUp1))/2,(LN(ImpUp1)-LN(ImpLow1))/3.29)</f>
        <v>0</v>
      </c>
      <c r="L7922">
        <f>_xlfn.BINOM.INV(BinomTrials,_xlfn.GAMMA.INV(Table3[[#This Row],[RV gamma]],GammaShape2,GammaRate2)/BinomTrials,Table3[[#This Row],[RV binom]])</f>
        <v>0</v>
      </c>
      <c r="M7922" s="1">
        <f>Table3[[#This Row],[Risk 2 simulated occurences]]*_xlfn.LOGNORM.INV(Table3[[#This Row],[RV lognorm]],(LN(ImpLow2)+LN(ImpUp2))/2,(LN(ImpUp2)-LN(ImpLow2))/3.29)</f>
        <v>0</v>
      </c>
    </row>
    <row r="7923" spans="7:13">
      <c r="G7923">
        <v>0.46256818364493929</v>
      </c>
      <c r="H7923">
        <v>0.86379501077523224</v>
      </c>
      <c r="I7923">
        <v>0.26502183790552514</v>
      </c>
      <c r="J7923">
        <f>_xlfn.BINOM.INV(BinomTrials,_xlfn.GAMMA.INV(Table3[[#This Row],[RV gamma]],GammaShape1,GammaRate1)/BinomTrials,Table3[[#This Row],[RV binom]])</f>
        <v>1</v>
      </c>
      <c r="K7923" s="1">
        <f>Table3[[#This Row],[Risk 1 Simulated occurences]]*_xlfn.LOGNORM.INV(Table3[[#This Row],[RV lognorm]],(LN(ImpLow1)+LN(ImpUp1))/2,(LN(ImpUp1)-LN(ImpLow1))/3.29)</f>
        <v>20376.846668337996</v>
      </c>
      <c r="L7923">
        <f>_xlfn.BINOM.INV(BinomTrials,_xlfn.GAMMA.INV(Table3[[#This Row],[RV gamma]],GammaShape2,GammaRate2)/BinomTrials,Table3[[#This Row],[RV binom]])</f>
        <v>1</v>
      </c>
      <c r="M7923" s="1">
        <f>Table3[[#This Row],[Risk 2 simulated occurences]]*_xlfn.LOGNORM.INV(Table3[[#This Row],[RV lognorm]],(LN(ImpLow2)+LN(ImpUp2))/2,(LN(ImpUp2)-LN(ImpLow2))/3.29)</f>
        <v>2037684.6668338005</v>
      </c>
    </row>
    <row r="7924" spans="7:13">
      <c r="G7924">
        <v>0.38346252049480684</v>
      </c>
      <c r="H7924">
        <v>0.80274609932803831</v>
      </c>
      <c r="I7924">
        <v>0.22202967816126984</v>
      </c>
      <c r="J7924">
        <f>_xlfn.BINOM.INV(BinomTrials,_xlfn.GAMMA.INV(Table3[[#This Row],[RV gamma]],GammaShape1,GammaRate1)/BinomTrials,Table3[[#This Row],[RV binom]])</f>
        <v>1</v>
      </c>
      <c r="K7924" s="1">
        <f>Table3[[#This Row],[Risk 1 Simulated occurences]]*_xlfn.LOGNORM.INV(Table3[[#This Row],[RV lognorm]],(LN(ImpLow1)+LN(ImpUp1))/2,(LN(ImpUp1)-LN(ImpLow1))/3.29)</f>
        <v>18508.400120625996</v>
      </c>
      <c r="L7924">
        <f>_xlfn.BINOM.INV(BinomTrials,_xlfn.GAMMA.INV(Table3[[#This Row],[RV gamma]],GammaShape2,GammaRate2)/BinomTrials,Table3[[#This Row],[RV binom]])</f>
        <v>0</v>
      </c>
      <c r="M7924" s="1">
        <f>Table3[[#This Row],[Risk 2 simulated occurences]]*_xlfn.LOGNORM.INV(Table3[[#This Row],[RV lognorm]],(LN(ImpLow2)+LN(ImpUp2))/2,(LN(ImpUp2)-LN(ImpLow2))/3.29)</f>
        <v>0</v>
      </c>
    </row>
    <row r="7925" spans="7:13">
      <c r="G7925">
        <v>0.85458195621826782</v>
      </c>
      <c r="H7925">
        <v>0.7536914063401946</v>
      </c>
      <c r="I7925">
        <v>0.65280085646212138</v>
      </c>
      <c r="J7925">
        <f>_xlfn.BINOM.INV(BinomTrials,_xlfn.GAMMA.INV(Table3[[#This Row],[RV gamma]],GammaShape1,GammaRate1)/BinomTrials,Table3[[#This Row],[RV binom]])</f>
        <v>1</v>
      </c>
      <c r="K7925" s="1">
        <f>Table3[[#This Row],[Risk 1 Simulated occurences]]*_xlfn.LOGNORM.INV(Table3[[#This Row],[RV lognorm]],(LN(ImpLow1)+LN(ImpUp1))/2,(LN(ImpUp1)-LN(ImpLow1))/3.29)</f>
        <v>41631.346459509798</v>
      </c>
      <c r="L7925">
        <f>_xlfn.BINOM.INV(BinomTrials,_xlfn.GAMMA.INV(Table3[[#This Row],[RV gamma]],GammaShape2,GammaRate2)/BinomTrials,Table3[[#This Row],[RV binom]])</f>
        <v>0</v>
      </c>
      <c r="M7925" s="1">
        <f>Table3[[#This Row],[Risk 2 simulated occurences]]*_xlfn.LOGNORM.INV(Table3[[#This Row],[RV lognorm]],(LN(ImpLow2)+LN(ImpUp2))/2,(LN(ImpUp2)-LN(ImpLow2))/3.29)</f>
        <v>0</v>
      </c>
    </row>
    <row r="7926" spans="7:13">
      <c r="G7926">
        <v>0.95893816042642022</v>
      </c>
      <c r="H7926">
        <v>0.29146635965046769</v>
      </c>
      <c r="I7926">
        <v>0.62399455887451516</v>
      </c>
      <c r="J7926">
        <f>_xlfn.BINOM.INV(BinomTrials,_xlfn.GAMMA.INV(Table3[[#This Row],[RV gamma]],GammaShape1,GammaRate1)/BinomTrials,Table3[[#This Row],[RV binom]])</f>
        <v>0</v>
      </c>
      <c r="K7926" s="1">
        <f>Table3[[#This Row],[Risk 1 Simulated occurences]]*_xlfn.LOGNORM.INV(Table3[[#This Row],[RV lognorm]],(LN(ImpLow1)+LN(ImpUp1))/2,(LN(ImpUp1)-LN(ImpLow1))/3.29)</f>
        <v>0</v>
      </c>
      <c r="L7926">
        <f>_xlfn.BINOM.INV(BinomTrials,_xlfn.GAMMA.INV(Table3[[#This Row],[RV gamma]],GammaShape2,GammaRate2)/BinomTrials,Table3[[#This Row],[RV binom]])</f>
        <v>0</v>
      </c>
      <c r="M7926" s="1">
        <f>Table3[[#This Row],[Risk 2 simulated occurences]]*_xlfn.LOGNORM.INV(Table3[[#This Row],[RV lognorm]],(LN(ImpLow2)+LN(ImpUp2))/2,(LN(ImpUp2)-LN(ImpLow2))/3.29)</f>
        <v>0</v>
      </c>
    </row>
    <row r="7927" spans="7:13">
      <c r="G7927">
        <v>0.87366228684487857</v>
      </c>
      <c r="H7927">
        <v>0.6751066454104645</v>
      </c>
      <c r="I7927">
        <v>0.47655100397605032</v>
      </c>
      <c r="J7927">
        <f>_xlfn.BINOM.INV(BinomTrials,_xlfn.GAMMA.INV(Table3[[#This Row],[RV gamma]],GammaShape1,GammaRate1)/BinomTrials,Table3[[#This Row],[RV binom]])</f>
        <v>1</v>
      </c>
      <c r="K7927" s="1">
        <f>Table3[[#This Row],[Risk 1 Simulated occurences]]*_xlfn.LOGNORM.INV(Table3[[#This Row],[RV lognorm]],(LN(ImpLow1)+LN(ImpUp1))/2,(LN(ImpUp1)-LN(ImpLow1))/3.29)</f>
        <v>30347.580512687564</v>
      </c>
      <c r="L7927">
        <f>_xlfn.BINOM.INV(BinomTrials,_xlfn.GAMMA.INV(Table3[[#This Row],[RV gamma]],GammaShape2,GammaRate2)/BinomTrials,Table3[[#This Row],[RV binom]])</f>
        <v>0</v>
      </c>
      <c r="M7927" s="1">
        <f>Table3[[#This Row],[Risk 2 simulated occurences]]*_xlfn.LOGNORM.INV(Table3[[#This Row],[RV lognorm]],(LN(ImpLow2)+LN(ImpUp2))/2,(LN(ImpUp2)-LN(ImpLow2))/3.29)</f>
        <v>0</v>
      </c>
    </row>
    <row r="7928" spans="7:13">
      <c r="G7928">
        <v>0.64205500187447995</v>
      </c>
      <c r="H7928">
        <v>0.51738941367594027</v>
      </c>
      <c r="I7928">
        <v>0.3927238254774007</v>
      </c>
      <c r="J7928">
        <f>_xlfn.BINOM.INV(BinomTrials,_xlfn.GAMMA.INV(Table3[[#This Row],[RV gamma]],GammaShape1,GammaRate1)/BinomTrials,Table3[[#This Row],[RV binom]])</f>
        <v>0</v>
      </c>
      <c r="K7928" s="1">
        <f>Table3[[#This Row],[Risk 1 Simulated occurences]]*_xlfn.LOGNORM.INV(Table3[[#This Row],[RV lognorm]],(LN(ImpLow1)+LN(ImpUp1))/2,(LN(ImpUp1)-LN(ImpLow1))/3.29)</f>
        <v>0</v>
      </c>
      <c r="L7928">
        <f>_xlfn.BINOM.INV(BinomTrials,_xlfn.GAMMA.INV(Table3[[#This Row],[RV gamma]],GammaShape2,GammaRate2)/BinomTrials,Table3[[#This Row],[RV binom]])</f>
        <v>0</v>
      </c>
      <c r="M7928" s="1">
        <f>Table3[[#This Row],[Risk 2 simulated occurences]]*_xlfn.LOGNORM.INV(Table3[[#This Row],[RV lognorm]],(LN(ImpLow2)+LN(ImpUp2))/2,(LN(ImpUp2)-LN(ImpLow2))/3.29)</f>
        <v>0</v>
      </c>
    </row>
    <row r="7929" spans="7:13">
      <c r="G7929">
        <v>1.8416504384212429E-2</v>
      </c>
      <c r="H7929">
        <v>0.76387565152900094</v>
      </c>
      <c r="I7929">
        <v>0.50933479867378939</v>
      </c>
      <c r="J7929">
        <f>_xlfn.BINOM.INV(BinomTrials,_xlfn.GAMMA.INV(Table3[[#This Row],[RV gamma]],GammaShape1,GammaRate1)/BinomTrials,Table3[[#This Row],[RV binom]])</f>
        <v>1</v>
      </c>
      <c r="K7929" s="1">
        <f>Table3[[#This Row],[Risk 1 Simulated occurences]]*_xlfn.LOGNORM.INV(Table3[[#This Row],[RV lognorm]],(LN(ImpLow1)+LN(ImpUp1))/2,(LN(ImpUp1)-LN(ImpLow1))/3.29)</f>
        <v>32144.950974882413</v>
      </c>
      <c r="L7929">
        <f>_xlfn.BINOM.INV(BinomTrials,_xlfn.GAMMA.INV(Table3[[#This Row],[RV gamma]],GammaShape2,GammaRate2)/BinomTrials,Table3[[#This Row],[RV binom]])</f>
        <v>0</v>
      </c>
      <c r="M7929" s="1">
        <f>Table3[[#This Row],[Risk 2 simulated occurences]]*_xlfn.LOGNORM.INV(Table3[[#This Row],[RV lognorm]],(LN(ImpLow2)+LN(ImpUp2))/2,(LN(ImpUp2)-LN(ImpLow2))/3.29)</f>
        <v>0</v>
      </c>
    </row>
    <row r="7930" spans="7:13">
      <c r="G7930">
        <v>0.52618918545832349</v>
      </c>
      <c r="H7930">
        <v>0.45807524791829068</v>
      </c>
      <c r="I7930">
        <v>0.38996131037825782</v>
      </c>
      <c r="J7930">
        <f>_xlfn.BINOM.INV(BinomTrials,_xlfn.GAMMA.INV(Table3[[#This Row],[RV gamma]],GammaShape1,GammaRate1)/BinomTrials,Table3[[#This Row],[RV binom]])</f>
        <v>0</v>
      </c>
      <c r="K7930" s="1">
        <f>Table3[[#This Row],[Risk 1 Simulated occurences]]*_xlfn.LOGNORM.INV(Table3[[#This Row],[RV lognorm]],(LN(ImpLow1)+LN(ImpUp1))/2,(LN(ImpUp1)-LN(ImpLow1))/3.29)</f>
        <v>0</v>
      </c>
      <c r="L7930">
        <f>_xlfn.BINOM.INV(BinomTrials,_xlfn.GAMMA.INV(Table3[[#This Row],[RV gamma]],GammaShape2,GammaRate2)/BinomTrials,Table3[[#This Row],[RV binom]])</f>
        <v>0</v>
      </c>
      <c r="M7930" s="1">
        <f>Table3[[#This Row],[Risk 2 simulated occurences]]*_xlfn.LOGNORM.INV(Table3[[#This Row],[RV lognorm]],(LN(ImpLow2)+LN(ImpUp2))/2,(LN(ImpUp2)-LN(ImpLow2))/3.29)</f>
        <v>0</v>
      </c>
    </row>
    <row r="7931" spans="7:13">
      <c r="G7931">
        <v>0.66163999804371965</v>
      </c>
      <c r="H7931">
        <v>0.8706917627112436</v>
      </c>
      <c r="I7931">
        <v>7.9743527378767512E-2</v>
      </c>
      <c r="J7931">
        <f>_xlfn.BINOM.INV(BinomTrials,_xlfn.GAMMA.INV(Table3[[#This Row],[RV gamma]],GammaShape1,GammaRate1)/BinomTrials,Table3[[#This Row],[RV binom]])</f>
        <v>1</v>
      </c>
      <c r="K7931" s="1">
        <f>Table3[[#This Row],[Risk 1 Simulated occurences]]*_xlfn.LOGNORM.INV(Table3[[#This Row],[RV lognorm]],(LN(ImpLow1)+LN(ImpUp1))/2,(LN(ImpUp1)-LN(ImpLow1))/3.29)</f>
        <v>11814.125409878323</v>
      </c>
      <c r="L7931">
        <f>_xlfn.BINOM.INV(BinomTrials,_xlfn.GAMMA.INV(Table3[[#This Row],[RV gamma]],GammaShape2,GammaRate2)/BinomTrials,Table3[[#This Row],[RV binom]])</f>
        <v>1</v>
      </c>
      <c r="M7931" s="1">
        <f>Table3[[#This Row],[Risk 2 simulated occurences]]*_xlfn.LOGNORM.INV(Table3[[#This Row],[RV lognorm]],(LN(ImpLow2)+LN(ImpUp2))/2,(LN(ImpUp2)-LN(ImpLow2))/3.29)</f>
        <v>1181412.5409878306</v>
      </c>
    </row>
    <row r="7932" spans="7:13">
      <c r="G7932">
        <v>0.18344712079663161</v>
      </c>
      <c r="H7932">
        <v>0.71645588787107539</v>
      </c>
      <c r="I7932">
        <v>0.24946465494551912</v>
      </c>
      <c r="J7932">
        <f>_xlfn.BINOM.INV(BinomTrials,_xlfn.GAMMA.INV(Table3[[#This Row],[RV gamma]],GammaShape1,GammaRate1)/BinomTrials,Table3[[#This Row],[RV binom]])</f>
        <v>1</v>
      </c>
      <c r="K7932" s="1">
        <f>Table3[[#This Row],[Risk 1 Simulated occurences]]*_xlfn.LOGNORM.INV(Table3[[#This Row],[RV lognorm]],(LN(ImpLow1)+LN(ImpUp1))/2,(LN(ImpUp1)-LN(ImpLow1))/3.29)</f>
        <v>19700.423948937099</v>
      </c>
      <c r="L7932">
        <f>_xlfn.BINOM.INV(BinomTrials,_xlfn.GAMMA.INV(Table3[[#This Row],[RV gamma]],GammaShape2,GammaRate2)/BinomTrials,Table3[[#This Row],[RV binom]])</f>
        <v>0</v>
      </c>
      <c r="M7932" s="1">
        <f>Table3[[#This Row],[Risk 2 simulated occurences]]*_xlfn.LOGNORM.INV(Table3[[#This Row],[RV lognorm]],(LN(ImpLow2)+LN(ImpUp2))/2,(LN(ImpUp2)-LN(ImpLow2))/3.29)</f>
        <v>0</v>
      </c>
    </row>
    <row r="7933" spans="7:13">
      <c r="G7933">
        <v>0.19575922898750717</v>
      </c>
      <c r="H7933">
        <v>0.47410744916373282</v>
      </c>
      <c r="I7933">
        <v>0.75245566933995844</v>
      </c>
      <c r="J7933">
        <f>_xlfn.BINOM.INV(BinomTrials,_xlfn.GAMMA.INV(Table3[[#This Row],[RV gamma]],GammaShape1,GammaRate1)/BinomTrials,Table3[[#This Row],[RV binom]])</f>
        <v>0</v>
      </c>
      <c r="K7933" s="1">
        <f>Table3[[#This Row],[Risk 1 Simulated occurences]]*_xlfn.LOGNORM.INV(Table3[[#This Row],[RV lognorm]],(LN(ImpLow1)+LN(ImpUp1))/2,(LN(ImpUp1)-LN(ImpLow1))/3.29)</f>
        <v>0</v>
      </c>
      <c r="L7933">
        <f>_xlfn.BINOM.INV(BinomTrials,_xlfn.GAMMA.INV(Table3[[#This Row],[RV gamma]],GammaShape2,GammaRate2)/BinomTrials,Table3[[#This Row],[RV binom]])</f>
        <v>0</v>
      </c>
      <c r="M7933" s="1">
        <f>Table3[[#This Row],[Risk 2 simulated occurences]]*_xlfn.LOGNORM.INV(Table3[[#This Row],[RV lognorm]],(LN(ImpLow2)+LN(ImpUp2))/2,(LN(ImpUp2)-LN(ImpLow2))/3.29)</f>
        <v>0</v>
      </c>
    </row>
    <row r="7934" spans="7:13">
      <c r="G7934">
        <v>0.12536159303288982</v>
      </c>
      <c r="H7934">
        <v>0.32389809485706411</v>
      </c>
      <c r="I7934">
        <v>0.52243459668123848</v>
      </c>
      <c r="J7934">
        <f>_xlfn.BINOM.INV(BinomTrials,_xlfn.GAMMA.INV(Table3[[#This Row],[RV gamma]],GammaShape1,GammaRate1)/BinomTrials,Table3[[#This Row],[RV binom]])</f>
        <v>0</v>
      </c>
      <c r="K7934" s="1">
        <f>Table3[[#This Row],[Risk 1 Simulated occurences]]*_xlfn.LOGNORM.INV(Table3[[#This Row],[RV lognorm]],(LN(ImpLow1)+LN(ImpUp1))/2,(LN(ImpUp1)-LN(ImpLow1))/3.29)</f>
        <v>0</v>
      </c>
      <c r="L7934">
        <f>_xlfn.BINOM.INV(BinomTrials,_xlfn.GAMMA.INV(Table3[[#This Row],[RV gamma]],GammaShape2,GammaRate2)/BinomTrials,Table3[[#This Row],[RV binom]])</f>
        <v>0</v>
      </c>
      <c r="M7934" s="1">
        <f>Table3[[#This Row],[Risk 2 simulated occurences]]*_xlfn.LOGNORM.INV(Table3[[#This Row],[RV lognorm]],(LN(ImpLow2)+LN(ImpUp2))/2,(LN(ImpUp2)-LN(ImpLow2))/3.29)</f>
        <v>0</v>
      </c>
    </row>
    <row r="7935" spans="7:13">
      <c r="G7935">
        <v>0.95229410377903567</v>
      </c>
      <c r="H7935">
        <v>0.75528026267666382</v>
      </c>
      <c r="I7935">
        <v>0.55826642157429196</v>
      </c>
      <c r="J7935">
        <f>_xlfn.BINOM.INV(BinomTrials,_xlfn.GAMMA.INV(Table3[[#This Row],[RV gamma]],GammaShape1,GammaRate1)/BinomTrials,Table3[[#This Row],[RV binom]])</f>
        <v>1</v>
      </c>
      <c r="K7935" s="1">
        <f>Table3[[#This Row],[Risk 1 Simulated occurences]]*_xlfn.LOGNORM.INV(Table3[[#This Row],[RV lognorm]],(LN(ImpLow1)+LN(ImpUp1))/2,(LN(ImpUp1)-LN(ImpLow1))/3.29)</f>
        <v>35039.007748004631</v>
      </c>
      <c r="L7935">
        <f>_xlfn.BINOM.INV(BinomTrials,_xlfn.GAMMA.INV(Table3[[#This Row],[RV gamma]],GammaShape2,GammaRate2)/BinomTrials,Table3[[#This Row],[RV binom]])</f>
        <v>0</v>
      </c>
      <c r="M7935" s="1">
        <f>Table3[[#This Row],[Risk 2 simulated occurences]]*_xlfn.LOGNORM.INV(Table3[[#This Row],[RV lognorm]],(LN(ImpLow2)+LN(ImpUp2))/2,(LN(ImpUp2)-LN(ImpLow2))/3.29)</f>
        <v>0</v>
      </c>
    </row>
    <row r="7936" spans="7:13">
      <c r="G7936">
        <v>0.20700221425248413</v>
      </c>
      <c r="H7936">
        <v>0.9953748066888074</v>
      </c>
      <c r="I7936">
        <v>0.78374739912513058</v>
      </c>
      <c r="J7936">
        <f>_xlfn.BINOM.INV(BinomTrials,_xlfn.GAMMA.INV(Table3[[#This Row],[RV gamma]],GammaShape1,GammaRate1)/BinomTrials,Table3[[#This Row],[RV binom]])</f>
        <v>3</v>
      </c>
      <c r="K7936" s="1">
        <f>Table3[[#This Row],[Risk 1 Simulated occurences]]*_xlfn.LOGNORM.INV(Table3[[#This Row],[RV lognorm]],(LN(ImpLow1)+LN(ImpUp1))/2,(LN(ImpUp1)-LN(ImpLow1))/3.29)</f>
        <v>164322.2269780864</v>
      </c>
      <c r="L7936">
        <f>_xlfn.BINOM.INV(BinomTrials,_xlfn.GAMMA.INV(Table3[[#This Row],[RV gamma]],GammaShape2,GammaRate2)/BinomTrials,Table3[[#This Row],[RV binom]])</f>
        <v>2</v>
      </c>
      <c r="M7936" s="1">
        <f>Table3[[#This Row],[Risk 2 simulated occurences]]*_xlfn.LOGNORM.INV(Table3[[#This Row],[RV lognorm]],(LN(ImpLow2)+LN(ImpUp2))/2,(LN(ImpUp2)-LN(ImpLow2))/3.29)</f>
        <v>10954815.13187243</v>
      </c>
    </row>
    <row r="7937" spans="7:13">
      <c r="G7937">
        <v>8.6214941500786194E-2</v>
      </c>
      <c r="H7937">
        <v>0.26437601878511535</v>
      </c>
      <c r="I7937">
        <v>0.44253709606944447</v>
      </c>
      <c r="J7937">
        <f>_xlfn.BINOM.INV(BinomTrials,_xlfn.GAMMA.INV(Table3[[#This Row],[RV gamma]],GammaShape1,GammaRate1)/BinomTrials,Table3[[#This Row],[RV binom]])</f>
        <v>0</v>
      </c>
      <c r="K7937" s="1">
        <f>Table3[[#This Row],[Risk 1 Simulated occurences]]*_xlfn.LOGNORM.INV(Table3[[#This Row],[RV lognorm]],(LN(ImpLow1)+LN(ImpUp1))/2,(LN(ImpUp1)-LN(ImpLow1))/3.29)</f>
        <v>0</v>
      </c>
      <c r="L7937">
        <f>_xlfn.BINOM.INV(BinomTrials,_xlfn.GAMMA.INV(Table3[[#This Row],[RV gamma]],GammaShape2,GammaRate2)/BinomTrials,Table3[[#This Row],[RV binom]])</f>
        <v>0</v>
      </c>
      <c r="M7937" s="1">
        <f>Table3[[#This Row],[Risk 2 simulated occurences]]*_xlfn.LOGNORM.INV(Table3[[#This Row],[RV lognorm]],(LN(ImpLow2)+LN(ImpUp2))/2,(LN(ImpUp2)-LN(ImpLow2))/3.29)</f>
        <v>0</v>
      </c>
    </row>
    <row r="7938" spans="7:13">
      <c r="G7938">
        <v>1.4521803713646626E-2</v>
      </c>
      <c r="H7938">
        <v>0.36774772143352202</v>
      </c>
      <c r="I7938">
        <v>0.72097363915339752</v>
      </c>
      <c r="J7938">
        <f>_xlfn.BINOM.INV(BinomTrials,_xlfn.GAMMA.INV(Table3[[#This Row],[RV gamma]],GammaShape1,GammaRate1)/BinomTrials,Table3[[#This Row],[RV binom]])</f>
        <v>0</v>
      </c>
      <c r="K7938" s="1">
        <f>Table3[[#This Row],[Risk 1 Simulated occurences]]*_xlfn.LOGNORM.INV(Table3[[#This Row],[RV lognorm]],(LN(ImpLow1)+LN(ImpUp1))/2,(LN(ImpUp1)-LN(ImpLow1))/3.29)</f>
        <v>0</v>
      </c>
      <c r="L7938">
        <f>_xlfn.BINOM.INV(BinomTrials,_xlfn.GAMMA.INV(Table3[[#This Row],[RV gamma]],GammaShape2,GammaRate2)/BinomTrials,Table3[[#This Row],[RV binom]])</f>
        <v>0</v>
      </c>
      <c r="M7938" s="1">
        <f>Table3[[#This Row],[Risk 2 simulated occurences]]*_xlfn.LOGNORM.INV(Table3[[#This Row],[RV lognorm]],(LN(ImpLow2)+LN(ImpUp2))/2,(LN(ImpUp2)-LN(ImpLow2))/3.29)</f>
        <v>0</v>
      </c>
    </row>
    <row r="7939" spans="7:13">
      <c r="G7939">
        <v>6.7955015258842622E-2</v>
      </c>
      <c r="H7939">
        <v>0.7359541332050944</v>
      </c>
      <c r="I7939">
        <v>0.40395325115134623</v>
      </c>
      <c r="J7939">
        <f>_xlfn.BINOM.INV(BinomTrials,_xlfn.GAMMA.INV(Table3[[#This Row],[RV gamma]],GammaShape1,GammaRate1)/BinomTrials,Table3[[#This Row],[RV binom]])</f>
        <v>1</v>
      </c>
      <c r="K7939" s="1">
        <f>Table3[[#This Row],[Risk 1 Simulated occurences]]*_xlfn.LOGNORM.INV(Table3[[#This Row],[RV lognorm]],(LN(ImpLow1)+LN(ImpUp1))/2,(LN(ImpUp1)-LN(ImpLow1))/3.29)</f>
        <v>26674.790325379614</v>
      </c>
      <c r="L7939">
        <f>_xlfn.BINOM.INV(BinomTrials,_xlfn.GAMMA.INV(Table3[[#This Row],[RV gamma]],GammaShape2,GammaRate2)/BinomTrials,Table3[[#This Row],[RV binom]])</f>
        <v>0</v>
      </c>
      <c r="M7939" s="1">
        <f>Table3[[#This Row],[Risk 2 simulated occurences]]*_xlfn.LOGNORM.INV(Table3[[#This Row],[RV lognorm]],(LN(ImpLow2)+LN(ImpUp2))/2,(LN(ImpUp2)-LN(ImpLow2))/3.29)</f>
        <v>0</v>
      </c>
    </row>
    <row r="7940" spans="7:13">
      <c r="G7940">
        <v>0.11994145536792532</v>
      </c>
      <c r="H7940">
        <v>0.18111677802219836</v>
      </c>
      <c r="I7940">
        <v>0.24229210067647142</v>
      </c>
      <c r="J7940">
        <f>_xlfn.BINOM.INV(BinomTrials,_xlfn.GAMMA.INV(Table3[[#This Row],[RV gamma]],GammaShape1,GammaRate1)/BinomTrials,Table3[[#This Row],[RV binom]])</f>
        <v>0</v>
      </c>
      <c r="K7940" s="1">
        <f>Table3[[#This Row],[Risk 1 Simulated occurences]]*_xlfn.LOGNORM.INV(Table3[[#This Row],[RV lognorm]],(LN(ImpLow1)+LN(ImpUp1))/2,(LN(ImpUp1)-LN(ImpLow1))/3.29)</f>
        <v>0</v>
      </c>
      <c r="L7940">
        <f>_xlfn.BINOM.INV(BinomTrials,_xlfn.GAMMA.INV(Table3[[#This Row],[RV gamma]],GammaShape2,GammaRate2)/BinomTrials,Table3[[#This Row],[RV binom]])</f>
        <v>0</v>
      </c>
      <c r="M7940" s="1">
        <f>Table3[[#This Row],[Risk 2 simulated occurences]]*_xlfn.LOGNORM.INV(Table3[[#This Row],[RV lognorm]],(LN(ImpLow2)+LN(ImpUp2))/2,(LN(ImpUp2)-LN(ImpLow2))/3.29)</f>
        <v>0</v>
      </c>
    </row>
    <row r="7941" spans="7:13">
      <c r="G7941">
        <v>0.85604036872090794</v>
      </c>
      <c r="H7941">
        <v>2.9688219087984514E-2</v>
      </c>
      <c r="I7941">
        <v>0.20333606945506114</v>
      </c>
      <c r="J7941">
        <f>_xlfn.BINOM.INV(BinomTrials,_xlfn.GAMMA.INV(Table3[[#This Row],[RV gamma]],GammaShape1,GammaRate1)/BinomTrials,Table3[[#This Row],[RV binom]])</f>
        <v>0</v>
      </c>
      <c r="K7941" s="1">
        <f>Table3[[#This Row],[Risk 1 Simulated occurences]]*_xlfn.LOGNORM.INV(Table3[[#This Row],[RV lognorm]],(LN(ImpLow1)+LN(ImpUp1))/2,(LN(ImpUp1)-LN(ImpLow1))/3.29)</f>
        <v>0</v>
      </c>
      <c r="L7941">
        <f>_xlfn.BINOM.INV(BinomTrials,_xlfn.GAMMA.INV(Table3[[#This Row],[RV gamma]],GammaShape2,GammaRate2)/BinomTrials,Table3[[#This Row],[RV binom]])</f>
        <v>0</v>
      </c>
      <c r="M7941" s="1">
        <f>Table3[[#This Row],[Risk 2 simulated occurences]]*_xlfn.LOGNORM.INV(Table3[[#This Row],[RV lognorm]],(LN(ImpLow2)+LN(ImpUp2))/2,(LN(ImpUp2)-LN(ImpLow2))/3.29)</f>
        <v>0</v>
      </c>
    </row>
    <row r="7942" spans="7:13">
      <c r="G7942">
        <v>0.47047709229890122</v>
      </c>
      <c r="H7942">
        <v>0.96989821175574242</v>
      </c>
      <c r="I7942">
        <v>0.46931933121258362</v>
      </c>
      <c r="J7942">
        <f>_xlfn.BINOM.INV(BinomTrials,_xlfn.GAMMA.INV(Table3[[#This Row],[RV gamma]],GammaShape1,GammaRate1)/BinomTrials,Table3[[#This Row],[RV binom]])</f>
        <v>2</v>
      </c>
      <c r="K7942" s="1">
        <f>Table3[[#This Row],[Risk 1 Simulated occurences]]*_xlfn.LOGNORM.INV(Table3[[#This Row],[RV lognorm]],(LN(ImpLow1)+LN(ImpUp1))/2,(LN(ImpUp1)-LN(ImpLow1))/3.29)</f>
        <v>59928.239041865054</v>
      </c>
      <c r="L7942">
        <f>_xlfn.BINOM.INV(BinomTrials,_xlfn.GAMMA.INV(Table3[[#This Row],[RV gamma]],GammaShape2,GammaRate2)/BinomTrials,Table3[[#This Row],[RV binom]])</f>
        <v>1</v>
      </c>
      <c r="M7942" s="1">
        <f>Table3[[#This Row],[Risk 2 simulated occurences]]*_xlfn.LOGNORM.INV(Table3[[#This Row],[RV lognorm]],(LN(ImpLow2)+LN(ImpUp2))/2,(LN(ImpUp2)-LN(ImpLow2))/3.29)</f>
        <v>2996411.9520932538</v>
      </c>
    </row>
    <row r="7943" spans="7:13">
      <c r="G7943">
        <v>0.30849026763275744</v>
      </c>
      <c r="H7943">
        <v>7.9244978762811502E-2</v>
      </c>
      <c r="I7943">
        <v>0.84999968989286556</v>
      </c>
      <c r="J7943">
        <f>_xlfn.BINOM.INV(BinomTrials,_xlfn.GAMMA.INV(Table3[[#This Row],[RV gamma]],GammaShape1,GammaRate1)/BinomTrials,Table3[[#This Row],[RV binom]])</f>
        <v>0</v>
      </c>
      <c r="K7943" s="1">
        <f>Table3[[#This Row],[Risk 1 Simulated occurences]]*_xlfn.LOGNORM.INV(Table3[[#This Row],[RV lognorm]],(LN(ImpLow1)+LN(ImpUp1))/2,(LN(ImpUp1)-LN(ImpLow1))/3.29)</f>
        <v>0</v>
      </c>
      <c r="L7943">
        <f>_xlfn.BINOM.INV(BinomTrials,_xlfn.GAMMA.INV(Table3[[#This Row],[RV gamma]],GammaShape2,GammaRate2)/BinomTrials,Table3[[#This Row],[RV binom]])</f>
        <v>0</v>
      </c>
      <c r="M7943" s="1">
        <f>Table3[[#This Row],[Risk 2 simulated occurences]]*_xlfn.LOGNORM.INV(Table3[[#This Row],[RV lognorm]],(LN(ImpLow2)+LN(ImpUp2))/2,(LN(ImpUp2)-LN(ImpLow2))/3.29)</f>
        <v>0</v>
      </c>
    </row>
    <row r="7944" spans="7:13">
      <c r="G7944">
        <v>0.79592810375426337</v>
      </c>
      <c r="H7944">
        <v>0.87035806657297443</v>
      </c>
      <c r="I7944">
        <v>0.94478802939168549</v>
      </c>
      <c r="J7944">
        <f>_xlfn.BINOM.INV(BinomTrials,_xlfn.GAMMA.INV(Table3[[#This Row],[RV gamma]],GammaShape1,GammaRate1)/BinomTrials,Table3[[#This Row],[RV binom]])</f>
        <v>1</v>
      </c>
      <c r="K7944" s="1">
        <f>Table3[[#This Row],[Risk 1 Simulated occurences]]*_xlfn.LOGNORM.INV(Table3[[#This Row],[RV lognorm]],(LN(ImpLow1)+LN(ImpUp1))/2,(LN(ImpUp1)-LN(ImpLow1))/3.29)</f>
        <v>96648.405392272762</v>
      </c>
      <c r="L7944">
        <f>_xlfn.BINOM.INV(BinomTrials,_xlfn.GAMMA.INV(Table3[[#This Row],[RV gamma]],GammaShape2,GammaRate2)/BinomTrials,Table3[[#This Row],[RV binom]])</f>
        <v>1</v>
      </c>
      <c r="M7944" s="1">
        <f>Table3[[#This Row],[Risk 2 simulated occurences]]*_xlfn.LOGNORM.INV(Table3[[#This Row],[RV lognorm]],(LN(ImpLow2)+LN(ImpUp2))/2,(LN(ImpUp2)-LN(ImpLow2))/3.29)</f>
        <v>9664840.5392272975</v>
      </c>
    </row>
    <row r="7945" spans="7:13">
      <c r="G7945">
        <v>0.16363979790529226</v>
      </c>
      <c r="H7945">
        <v>0.10802489198186663</v>
      </c>
      <c r="I7945">
        <v>5.2409986058440987E-2</v>
      </c>
      <c r="J7945">
        <f>_xlfn.BINOM.INV(BinomTrials,_xlfn.GAMMA.INV(Table3[[#This Row],[RV gamma]],GammaShape1,GammaRate1)/BinomTrials,Table3[[#This Row],[RV binom]])</f>
        <v>0</v>
      </c>
      <c r="K7945" s="1">
        <f>Table3[[#This Row],[Risk 1 Simulated occurences]]*_xlfn.LOGNORM.INV(Table3[[#This Row],[RV lognorm]],(LN(ImpLow1)+LN(ImpUp1))/2,(LN(ImpUp1)-LN(ImpLow1))/3.29)</f>
        <v>0</v>
      </c>
      <c r="L7945">
        <f>_xlfn.BINOM.INV(BinomTrials,_xlfn.GAMMA.INV(Table3[[#This Row],[RV gamma]],GammaShape2,GammaRate2)/BinomTrials,Table3[[#This Row],[RV binom]])</f>
        <v>0</v>
      </c>
      <c r="M7945" s="1">
        <f>Table3[[#This Row],[Risk 2 simulated occurences]]*_xlfn.LOGNORM.INV(Table3[[#This Row],[RV lognorm]],(LN(ImpLow2)+LN(ImpUp2))/2,(LN(ImpUp2)-LN(ImpLow2))/3.29)</f>
        <v>0</v>
      </c>
    </row>
    <row r="7946" spans="7:13">
      <c r="G7946">
        <v>0.29408339424714602</v>
      </c>
      <c r="H7946">
        <v>0.57435953923238425</v>
      </c>
      <c r="I7946">
        <v>0.85463568421762237</v>
      </c>
      <c r="J7946">
        <f>_xlfn.BINOM.INV(BinomTrials,_xlfn.GAMMA.INV(Table3[[#This Row],[RV gamma]],GammaShape1,GammaRate1)/BinomTrials,Table3[[#This Row],[RV binom]])</f>
        <v>0</v>
      </c>
      <c r="K7946" s="1">
        <f>Table3[[#This Row],[Risk 1 Simulated occurences]]*_xlfn.LOGNORM.INV(Table3[[#This Row],[RV lognorm]],(LN(ImpLow1)+LN(ImpUp1))/2,(LN(ImpUp1)-LN(ImpLow1))/3.29)</f>
        <v>0</v>
      </c>
      <c r="L7946">
        <f>_xlfn.BINOM.INV(BinomTrials,_xlfn.GAMMA.INV(Table3[[#This Row],[RV gamma]],GammaShape2,GammaRate2)/BinomTrials,Table3[[#This Row],[RV binom]])</f>
        <v>0</v>
      </c>
      <c r="M7946" s="1">
        <f>Table3[[#This Row],[Risk 2 simulated occurences]]*_xlfn.LOGNORM.INV(Table3[[#This Row],[RV lognorm]],(LN(ImpLow2)+LN(ImpUp2))/2,(LN(ImpUp2)-LN(ImpLow2))/3.29)</f>
        <v>0</v>
      </c>
    </row>
    <row r="7947" spans="7:13">
      <c r="G7947">
        <v>0.65960711178351528</v>
      </c>
      <c r="H7947">
        <v>0.26077587868123125</v>
      </c>
      <c r="I7947">
        <v>0.86194464557894723</v>
      </c>
      <c r="J7947">
        <f>_xlfn.BINOM.INV(BinomTrials,_xlfn.GAMMA.INV(Table3[[#This Row],[RV gamma]],GammaShape1,GammaRate1)/BinomTrials,Table3[[#This Row],[RV binom]])</f>
        <v>0</v>
      </c>
      <c r="K7947" s="1">
        <f>Table3[[#This Row],[Risk 1 Simulated occurences]]*_xlfn.LOGNORM.INV(Table3[[#This Row],[RV lognorm]],(LN(ImpLow1)+LN(ImpUp1))/2,(LN(ImpUp1)-LN(ImpLow1))/3.29)</f>
        <v>0</v>
      </c>
      <c r="L7947">
        <f>_xlfn.BINOM.INV(BinomTrials,_xlfn.GAMMA.INV(Table3[[#This Row],[RV gamma]],GammaShape2,GammaRate2)/BinomTrials,Table3[[#This Row],[RV binom]])</f>
        <v>0</v>
      </c>
      <c r="M7947" s="1">
        <f>Table3[[#This Row],[Risk 2 simulated occurences]]*_xlfn.LOGNORM.INV(Table3[[#This Row],[RV lognorm]],(LN(ImpLow2)+LN(ImpUp2))/2,(LN(ImpUp2)-LN(ImpLow2))/3.29)</f>
        <v>0</v>
      </c>
    </row>
    <row r="7948" spans="7:13">
      <c r="G7948">
        <v>1.6727745540778965E-2</v>
      </c>
      <c r="H7948">
        <v>0.86019299545334327</v>
      </c>
      <c r="I7948">
        <v>0.7036582453659076</v>
      </c>
      <c r="J7948">
        <f>_xlfn.BINOM.INV(BinomTrials,_xlfn.GAMMA.INV(Table3[[#This Row],[RV gamma]],GammaShape1,GammaRate1)/BinomTrials,Table3[[#This Row],[RV binom]])</f>
        <v>1</v>
      </c>
      <c r="K7948" s="1">
        <f>Table3[[#This Row],[Risk 1 Simulated occurences]]*_xlfn.LOGNORM.INV(Table3[[#This Row],[RV lognorm]],(LN(ImpLow1)+LN(ImpUp1))/2,(LN(ImpUp1)-LN(ImpLow1))/3.29)</f>
        <v>45983.199906410395</v>
      </c>
      <c r="L7948">
        <f>_xlfn.BINOM.INV(BinomTrials,_xlfn.GAMMA.INV(Table3[[#This Row],[RV gamma]],GammaShape2,GammaRate2)/BinomTrials,Table3[[#This Row],[RV binom]])</f>
        <v>0</v>
      </c>
      <c r="M7948" s="1">
        <f>Table3[[#This Row],[Risk 2 simulated occurences]]*_xlfn.LOGNORM.INV(Table3[[#This Row],[RV lognorm]],(LN(ImpLow2)+LN(ImpUp2))/2,(LN(ImpUp2)-LN(ImpLow2))/3.29)</f>
        <v>0</v>
      </c>
    </row>
    <row r="7949" spans="7:13">
      <c r="G7949">
        <v>0.14321930387207274</v>
      </c>
      <c r="H7949">
        <v>0.26367458434015262</v>
      </c>
      <c r="I7949">
        <v>0.38412986480823247</v>
      </c>
      <c r="J7949">
        <f>_xlfn.BINOM.INV(BinomTrials,_xlfn.GAMMA.INV(Table3[[#This Row],[RV gamma]],GammaShape1,GammaRate1)/BinomTrials,Table3[[#This Row],[RV binom]])</f>
        <v>0</v>
      </c>
      <c r="K7949" s="1">
        <f>Table3[[#This Row],[Risk 1 Simulated occurences]]*_xlfn.LOGNORM.INV(Table3[[#This Row],[RV lognorm]],(LN(ImpLow1)+LN(ImpUp1))/2,(LN(ImpUp1)-LN(ImpLow1))/3.29)</f>
        <v>0</v>
      </c>
      <c r="L7949">
        <f>_xlfn.BINOM.INV(BinomTrials,_xlfn.GAMMA.INV(Table3[[#This Row],[RV gamma]],GammaShape2,GammaRate2)/BinomTrials,Table3[[#This Row],[RV binom]])</f>
        <v>0</v>
      </c>
      <c r="M7949" s="1">
        <f>Table3[[#This Row],[Risk 2 simulated occurences]]*_xlfn.LOGNORM.INV(Table3[[#This Row],[RV lognorm]],(LN(ImpLow2)+LN(ImpUp2))/2,(LN(ImpUp2)-LN(ImpLow2))/3.29)</f>
        <v>0</v>
      </c>
    </row>
    <row r="7950" spans="7:13">
      <c r="G7950">
        <v>8.6840177926626141E-2</v>
      </c>
      <c r="H7950">
        <v>0.57873900494479524</v>
      </c>
      <c r="I7950">
        <v>7.0637831962964415E-2</v>
      </c>
      <c r="J7950">
        <f>_xlfn.BINOM.INV(BinomTrials,_xlfn.GAMMA.INV(Table3[[#This Row],[RV gamma]],GammaShape1,GammaRate1)/BinomTrials,Table3[[#This Row],[RV binom]])</f>
        <v>0</v>
      </c>
      <c r="K7950" s="1">
        <f>Table3[[#This Row],[Risk 1 Simulated occurences]]*_xlfn.LOGNORM.INV(Table3[[#This Row],[RV lognorm]],(LN(ImpLow1)+LN(ImpUp1))/2,(LN(ImpUp1)-LN(ImpLow1))/3.29)</f>
        <v>0</v>
      </c>
      <c r="L7950">
        <f>_xlfn.BINOM.INV(BinomTrials,_xlfn.GAMMA.INV(Table3[[#This Row],[RV gamma]],GammaShape2,GammaRate2)/BinomTrials,Table3[[#This Row],[RV binom]])</f>
        <v>0</v>
      </c>
      <c r="M7950" s="1">
        <f>Table3[[#This Row],[Risk 2 simulated occurences]]*_xlfn.LOGNORM.INV(Table3[[#This Row],[RV lognorm]],(LN(ImpLow2)+LN(ImpUp2))/2,(LN(ImpUp2)-LN(ImpLow2))/3.29)</f>
        <v>0</v>
      </c>
    </row>
    <row r="7951" spans="7:13">
      <c r="G7951">
        <v>0.52287041280552293</v>
      </c>
      <c r="H7951">
        <v>0.86645610717425869</v>
      </c>
      <c r="I7951">
        <v>0.21004180154299448</v>
      </c>
      <c r="J7951">
        <f>_xlfn.BINOM.INV(BinomTrials,_xlfn.GAMMA.INV(Table3[[#This Row],[RV gamma]],GammaShape1,GammaRate1)/BinomTrials,Table3[[#This Row],[RV binom]])</f>
        <v>1</v>
      </c>
      <c r="K7951" s="1">
        <f>Table3[[#This Row],[Risk 1 Simulated occurences]]*_xlfn.LOGNORM.INV(Table3[[#This Row],[RV lognorm]],(LN(ImpLow1)+LN(ImpUp1))/2,(LN(ImpUp1)-LN(ImpLow1))/3.29)</f>
        <v>17985.861398748213</v>
      </c>
      <c r="L7951">
        <f>_xlfn.BINOM.INV(BinomTrials,_xlfn.GAMMA.INV(Table3[[#This Row],[RV gamma]],GammaShape2,GammaRate2)/BinomTrials,Table3[[#This Row],[RV binom]])</f>
        <v>1</v>
      </c>
      <c r="M7951" s="1">
        <f>Table3[[#This Row],[Risk 2 simulated occurences]]*_xlfn.LOGNORM.INV(Table3[[#This Row],[RV lognorm]],(LN(ImpLow2)+LN(ImpUp2))/2,(LN(ImpUp2)-LN(ImpLow2))/3.29)</f>
        <v>1798586.139874819</v>
      </c>
    </row>
    <row r="7952" spans="7:13">
      <c r="G7952">
        <v>0.88302802242479661</v>
      </c>
      <c r="H7952">
        <v>0.52779327776645923</v>
      </c>
      <c r="I7952">
        <v>0.17255853310812197</v>
      </c>
      <c r="J7952">
        <f>_xlfn.BINOM.INV(BinomTrials,_xlfn.GAMMA.INV(Table3[[#This Row],[RV gamma]],GammaShape1,GammaRate1)/BinomTrials,Table3[[#This Row],[RV binom]])</f>
        <v>0</v>
      </c>
      <c r="K7952" s="1">
        <f>Table3[[#This Row],[Risk 1 Simulated occurences]]*_xlfn.LOGNORM.INV(Table3[[#This Row],[RV lognorm]],(LN(ImpLow1)+LN(ImpUp1))/2,(LN(ImpUp1)-LN(ImpLow1))/3.29)</f>
        <v>0</v>
      </c>
      <c r="L7952">
        <f>_xlfn.BINOM.INV(BinomTrials,_xlfn.GAMMA.INV(Table3[[#This Row],[RV gamma]],GammaShape2,GammaRate2)/BinomTrials,Table3[[#This Row],[RV binom]])</f>
        <v>0</v>
      </c>
      <c r="M7952" s="1">
        <f>Table3[[#This Row],[Risk 2 simulated occurences]]*_xlfn.LOGNORM.INV(Table3[[#This Row],[RV lognorm]],(LN(ImpLow2)+LN(ImpUp2))/2,(LN(ImpUp2)-LN(ImpLow2))/3.29)</f>
        <v>0</v>
      </c>
    </row>
    <row r="7953" spans="7:13">
      <c r="G7953">
        <v>5.1972893556567326E-2</v>
      </c>
      <c r="H7953">
        <v>0.62161942088120592</v>
      </c>
      <c r="I7953">
        <v>0.19126594820584447</v>
      </c>
      <c r="J7953">
        <f>_xlfn.BINOM.INV(BinomTrials,_xlfn.GAMMA.INV(Table3[[#This Row],[RV gamma]],GammaShape1,GammaRate1)/BinomTrials,Table3[[#This Row],[RV binom]])</f>
        <v>0</v>
      </c>
      <c r="K7953" s="1">
        <f>Table3[[#This Row],[Risk 1 Simulated occurences]]*_xlfn.LOGNORM.INV(Table3[[#This Row],[RV lognorm]],(LN(ImpLow1)+LN(ImpUp1))/2,(LN(ImpUp1)-LN(ImpLow1))/3.29)</f>
        <v>0</v>
      </c>
      <c r="L7953">
        <f>_xlfn.BINOM.INV(BinomTrials,_xlfn.GAMMA.INV(Table3[[#This Row],[RV gamma]],GammaShape2,GammaRate2)/BinomTrials,Table3[[#This Row],[RV binom]])</f>
        <v>0</v>
      </c>
      <c r="M7953" s="1">
        <f>Table3[[#This Row],[Risk 2 simulated occurences]]*_xlfn.LOGNORM.INV(Table3[[#This Row],[RV lognorm]],(LN(ImpLow2)+LN(ImpUp2))/2,(LN(ImpUp2)-LN(ImpLow2))/3.29)</f>
        <v>0</v>
      </c>
    </row>
    <row r="7954" spans="7:13">
      <c r="G7954">
        <v>0.50842200522703207</v>
      </c>
      <c r="H7954">
        <v>0.55760675042756214</v>
      </c>
      <c r="I7954">
        <v>0.6067914956280922</v>
      </c>
      <c r="J7954">
        <f>_xlfn.BINOM.INV(BinomTrials,_xlfn.GAMMA.INV(Table3[[#This Row],[RV gamma]],GammaShape1,GammaRate1)/BinomTrials,Table3[[#This Row],[RV binom]])</f>
        <v>0</v>
      </c>
      <c r="K7954" s="1">
        <f>Table3[[#This Row],[Risk 1 Simulated occurences]]*_xlfn.LOGNORM.INV(Table3[[#This Row],[RV lognorm]],(LN(ImpLow1)+LN(ImpUp1))/2,(LN(ImpUp1)-LN(ImpLow1))/3.29)</f>
        <v>0</v>
      </c>
      <c r="L7954">
        <f>_xlfn.BINOM.INV(BinomTrials,_xlfn.GAMMA.INV(Table3[[#This Row],[RV gamma]],GammaShape2,GammaRate2)/BinomTrials,Table3[[#This Row],[RV binom]])</f>
        <v>0</v>
      </c>
      <c r="M7954" s="1">
        <f>Table3[[#This Row],[Risk 2 simulated occurences]]*_xlfn.LOGNORM.INV(Table3[[#This Row],[RV lognorm]],(LN(ImpLow2)+LN(ImpUp2))/2,(LN(ImpUp2)-LN(ImpLow2))/3.29)</f>
        <v>0</v>
      </c>
    </row>
    <row r="7955" spans="7:13">
      <c r="G7955">
        <v>4.8641850728840495E-2</v>
      </c>
      <c r="H7955">
        <v>0.69665443603724908</v>
      </c>
      <c r="I7955">
        <v>0.3446670213456578</v>
      </c>
      <c r="J7955">
        <f>_xlfn.BINOM.INV(BinomTrials,_xlfn.GAMMA.INV(Table3[[#This Row],[RV gamma]],GammaShape1,GammaRate1)/BinomTrials,Table3[[#This Row],[RV binom]])</f>
        <v>0</v>
      </c>
      <c r="K7955" s="1">
        <f>Table3[[#This Row],[Risk 1 Simulated occurences]]*_xlfn.LOGNORM.INV(Table3[[#This Row],[RV lognorm]],(LN(ImpLow1)+LN(ImpUp1))/2,(LN(ImpUp1)-LN(ImpLow1))/3.29)</f>
        <v>0</v>
      </c>
      <c r="L7955">
        <f>_xlfn.BINOM.INV(BinomTrials,_xlfn.GAMMA.INV(Table3[[#This Row],[RV gamma]],GammaShape2,GammaRate2)/BinomTrials,Table3[[#This Row],[RV binom]])</f>
        <v>0</v>
      </c>
      <c r="M7955" s="1">
        <f>Table3[[#This Row],[Risk 2 simulated occurences]]*_xlfn.LOGNORM.INV(Table3[[#This Row],[RV lognorm]],(LN(ImpLow2)+LN(ImpUp2))/2,(LN(ImpUp2)-LN(ImpLow2))/3.29)</f>
        <v>0</v>
      </c>
    </row>
    <row r="7956" spans="7:13">
      <c r="G7956">
        <v>0.52358519962224415</v>
      </c>
      <c r="H7956">
        <v>0.67110647804620982</v>
      </c>
      <c r="I7956">
        <v>0.81862775647017538</v>
      </c>
      <c r="J7956">
        <f>_xlfn.BINOM.INV(BinomTrials,_xlfn.GAMMA.INV(Table3[[#This Row],[RV gamma]],GammaShape1,GammaRate1)/BinomTrials,Table3[[#This Row],[RV binom]])</f>
        <v>1</v>
      </c>
      <c r="K7956" s="1">
        <f>Table3[[#This Row],[Risk 1 Simulated occurences]]*_xlfn.LOGNORM.INV(Table3[[#This Row],[RV lognorm]],(LN(ImpLow1)+LN(ImpUp1))/2,(LN(ImpUp1)-LN(ImpLow1))/3.29)</f>
        <v>59791.674441869116</v>
      </c>
      <c r="L7956">
        <f>_xlfn.BINOM.INV(BinomTrials,_xlfn.GAMMA.INV(Table3[[#This Row],[RV gamma]],GammaShape2,GammaRate2)/BinomTrials,Table3[[#This Row],[RV binom]])</f>
        <v>0</v>
      </c>
      <c r="M7956" s="1">
        <f>Table3[[#This Row],[Risk 2 simulated occurences]]*_xlfn.LOGNORM.INV(Table3[[#This Row],[RV lognorm]],(LN(ImpLow2)+LN(ImpUp2))/2,(LN(ImpUp2)-LN(ImpLow2))/3.29)</f>
        <v>0</v>
      </c>
    </row>
    <row r="7957" spans="7:13">
      <c r="G7957">
        <v>0.89645005105829334</v>
      </c>
      <c r="H7957">
        <v>0.28657652264767164</v>
      </c>
      <c r="I7957">
        <v>0.67670299423704994</v>
      </c>
      <c r="J7957">
        <f>_xlfn.BINOM.INV(BinomTrials,_xlfn.GAMMA.INV(Table3[[#This Row],[RV gamma]],GammaShape1,GammaRate1)/BinomTrials,Table3[[#This Row],[RV binom]])</f>
        <v>0</v>
      </c>
      <c r="K7957" s="1">
        <f>Table3[[#This Row],[Risk 1 Simulated occurences]]*_xlfn.LOGNORM.INV(Table3[[#This Row],[RV lognorm]],(LN(ImpLow1)+LN(ImpUp1))/2,(LN(ImpUp1)-LN(ImpLow1))/3.29)</f>
        <v>0</v>
      </c>
      <c r="L7957">
        <f>_xlfn.BINOM.INV(BinomTrials,_xlfn.GAMMA.INV(Table3[[#This Row],[RV gamma]],GammaShape2,GammaRate2)/BinomTrials,Table3[[#This Row],[RV binom]])</f>
        <v>0</v>
      </c>
      <c r="M7957" s="1">
        <f>Table3[[#This Row],[Risk 2 simulated occurences]]*_xlfn.LOGNORM.INV(Table3[[#This Row],[RV lognorm]],(LN(ImpLow2)+LN(ImpUp2))/2,(LN(ImpUp2)-LN(ImpLow2))/3.29)</f>
        <v>0</v>
      </c>
    </row>
    <row r="7958" spans="7:13">
      <c r="G7958">
        <v>0.6360081367362328</v>
      </c>
      <c r="H7958">
        <v>0.49161613941733545</v>
      </c>
      <c r="I7958">
        <v>0.34722414209843805</v>
      </c>
      <c r="J7958">
        <f>_xlfn.BINOM.INV(BinomTrials,_xlfn.GAMMA.INV(Table3[[#This Row],[RV gamma]],GammaShape1,GammaRate1)/BinomTrials,Table3[[#This Row],[RV binom]])</f>
        <v>0</v>
      </c>
      <c r="K7958" s="1">
        <f>Table3[[#This Row],[Risk 1 Simulated occurences]]*_xlfn.LOGNORM.INV(Table3[[#This Row],[RV lognorm]],(LN(ImpLow1)+LN(ImpUp1))/2,(LN(ImpUp1)-LN(ImpLow1))/3.29)</f>
        <v>0</v>
      </c>
      <c r="L7958">
        <f>_xlfn.BINOM.INV(BinomTrials,_xlfn.GAMMA.INV(Table3[[#This Row],[RV gamma]],GammaShape2,GammaRate2)/BinomTrials,Table3[[#This Row],[RV binom]])</f>
        <v>0</v>
      </c>
      <c r="M7958" s="1">
        <f>Table3[[#This Row],[Risk 2 simulated occurences]]*_xlfn.LOGNORM.INV(Table3[[#This Row],[RV lognorm]],(LN(ImpLow2)+LN(ImpUp2))/2,(LN(ImpUp2)-LN(ImpLow2))/3.29)</f>
        <v>0</v>
      </c>
    </row>
    <row r="7959" spans="7:13">
      <c r="G7959">
        <v>0.38875412586552749</v>
      </c>
      <c r="H7959">
        <v>0.5924551871570084</v>
      </c>
      <c r="I7959">
        <v>0.79615624844848931</v>
      </c>
      <c r="J7959">
        <f>_xlfn.BINOM.INV(BinomTrials,_xlfn.GAMMA.INV(Table3[[#This Row],[RV gamma]],GammaShape1,GammaRate1)/BinomTrials,Table3[[#This Row],[RV binom]])</f>
        <v>0</v>
      </c>
      <c r="K7959" s="1">
        <f>Table3[[#This Row],[Risk 1 Simulated occurences]]*_xlfn.LOGNORM.INV(Table3[[#This Row],[RV lognorm]],(LN(ImpLow1)+LN(ImpUp1))/2,(LN(ImpUp1)-LN(ImpLow1))/3.29)</f>
        <v>0</v>
      </c>
      <c r="L7959">
        <f>_xlfn.BINOM.INV(BinomTrials,_xlfn.GAMMA.INV(Table3[[#This Row],[RV gamma]],GammaShape2,GammaRate2)/BinomTrials,Table3[[#This Row],[RV binom]])</f>
        <v>0</v>
      </c>
      <c r="M7959" s="1">
        <f>Table3[[#This Row],[Risk 2 simulated occurences]]*_xlfn.LOGNORM.INV(Table3[[#This Row],[RV lognorm]],(LN(ImpLow2)+LN(ImpUp2))/2,(LN(ImpUp2)-LN(ImpLow2))/3.29)</f>
        <v>0</v>
      </c>
    </row>
    <row r="7960" spans="7:13">
      <c r="G7960">
        <v>0.79059342192047899</v>
      </c>
      <c r="H7960">
        <v>0.39433054784048838</v>
      </c>
      <c r="I7960">
        <v>0.99806767376049776</v>
      </c>
      <c r="J7960">
        <f>_xlfn.BINOM.INV(BinomTrials,_xlfn.GAMMA.INV(Table3[[#This Row],[RV gamma]],GammaShape1,GammaRate1)/BinomTrials,Table3[[#This Row],[RV binom]])</f>
        <v>0</v>
      </c>
      <c r="K7960" s="1">
        <f>Table3[[#This Row],[Risk 1 Simulated occurences]]*_xlfn.LOGNORM.INV(Table3[[#This Row],[RV lognorm]],(LN(ImpLow1)+LN(ImpUp1))/2,(LN(ImpUp1)-LN(ImpLow1))/3.29)</f>
        <v>0</v>
      </c>
      <c r="L7960">
        <f>_xlfn.BINOM.INV(BinomTrials,_xlfn.GAMMA.INV(Table3[[#This Row],[RV gamma]],GammaShape2,GammaRate2)/BinomTrials,Table3[[#This Row],[RV binom]])</f>
        <v>0</v>
      </c>
      <c r="M7960" s="1">
        <f>Table3[[#This Row],[Risk 2 simulated occurences]]*_xlfn.LOGNORM.INV(Table3[[#This Row],[RV lognorm]],(LN(ImpLow2)+LN(ImpUp2))/2,(LN(ImpUp2)-LN(ImpLow2))/3.29)</f>
        <v>0</v>
      </c>
    </row>
    <row r="7961" spans="7:13">
      <c r="G7961">
        <v>0.50364221749065552</v>
      </c>
      <c r="H7961">
        <v>0.51351755508851149</v>
      </c>
      <c r="I7961">
        <v>0.52339289268636746</v>
      </c>
      <c r="J7961">
        <f>_xlfn.BINOM.INV(BinomTrials,_xlfn.GAMMA.INV(Table3[[#This Row],[RV gamma]],GammaShape1,GammaRate1)/BinomTrials,Table3[[#This Row],[RV binom]])</f>
        <v>0</v>
      </c>
      <c r="K7961" s="1">
        <f>Table3[[#This Row],[Risk 1 Simulated occurences]]*_xlfn.LOGNORM.INV(Table3[[#This Row],[RV lognorm]],(LN(ImpLow1)+LN(ImpUp1))/2,(LN(ImpUp1)-LN(ImpLow1))/3.29)</f>
        <v>0</v>
      </c>
      <c r="L7961">
        <f>_xlfn.BINOM.INV(BinomTrials,_xlfn.GAMMA.INV(Table3[[#This Row],[RV gamma]],GammaShape2,GammaRate2)/BinomTrials,Table3[[#This Row],[RV binom]])</f>
        <v>0</v>
      </c>
      <c r="M7961" s="1">
        <f>Table3[[#This Row],[Risk 2 simulated occurences]]*_xlfn.LOGNORM.INV(Table3[[#This Row],[RV lognorm]],(LN(ImpLow2)+LN(ImpUp2))/2,(LN(ImpUp2)-LN(ImpLow2))/3.29)</f>
        <v>0</v>
      </c>
    </row>
    <row r="7962" spans="7:13">
      <c r="G7962">
        <v>0.71474936544650669</v>
      </c>
      <c r="H7962">
        <v>0.68954837261212443</v>
      </c>
      <c r="I7962">
        <v>0.66434737977774228</v>
      </c>
      <c r="J7962">
        <f>_xlfn.BINOM.INV(BinomTrials,_xlfn.GAMMA.INV(Table3[[#This Row],[RV gamma]],GammaShape1,GammaRate1)/BinomTrials,Table3[[#This Row],[RV binom]])</f>
        <v>1</v>
      </c>
      <c r="K7962" s="1">
        <f>Table3[[#This Row],[Risk 1 Simulated occurences]]*_xlfn.LOGNORM.INV(Table3[[#This Row],[RV lognorm]],(LN(ImpLow1)+LN(ImpUp1))/2,(LN(ImpUp1)-LN(ImpLow1))/3.29)</f>
        <v>42558.272250521703</v>
      </c>
      <c r="L7962">
        <f>_xlfn.BINOM.INV(BinomTrials,_xlfn.GAMMA.INV(Table3[[#This Row],[RV gamma]],GammaShape2,GammaRate2)/BinomTrials,Table3[[#This Row],[RV binom]])</f>
        <v>0</v>
      </c>
      <c r="M7962" s="1">
        <f>Table3[[#This Row],[Risk 2 simulated occurences]]*_xlfn.LOGNORM.INV(Table3[[#This Row],[RV lognorm]],(LN(ImpLow2)+LN(ImpUp2))/2,(LN(ImpUp2)-LN(ImpLow2))/3.29)</f>
        <v>0</v>
      </c>
    </row>
    <row r="7963" spans="7:13">
      <c r="G7963">
        <v>0.79258505943817326</v>
      </c>
      <c r="H7963">
        <v>0.23949849197617662</v>
      </c>
      <c r="I7963">
        <v>0.68641192451417998</v>
      </c>
      <c r="J7963">
        <f>_xlfn.BINOM.INV(BinomTrials,_xlfn.GAMMA.INV(Table3[[#This Row],[RV gamma]],GammaShape1,GammaRate1)/BinomTrials,Table3[[#This Row],[RV binom]])</f>
        <v>0</v>
      </c>
      <c r="K7963" s="1">
        <f>Table3[[#This Row],[Risk 1 Simulated occurences]]*_xlfn.LOGNORM.INV(Table3[[#This Row],[RV lognorm]],(LN(ImpLow1)+LN(ImpUp1))/2,(LN(ImpUp1)-LN(ImpLow1))/3.29)</f>
        <v>0</v>
      </c>
      <c r="L7963">
        <f>_xlfn.BINOM.INV(BinomTrials,_xlfn.GAMMA.INV(Table3[[#This Row],[RV gamma]],GammaShape2,GammaRate2)/BinomTrials,Table3[[#This Row],[RV binom]])</f>
        <v>0</v>
      </c>
      <c r="M7963" s="1">
        <f>Table3[[#This Row],[Risk 2 simulated occurences]]*_xlfn.LOGNORM.INV(Table3[[#This Row],[RV lognorm]],(LN(ImpLow2)+LN(ImpUp2))/2,(LN(ImpUp2)-LN(ImpLow2))/3.29)</f>
        <v>0</v>
      </c>
    </row>
    <row r="7964" spans="7:13">
      <c r="G7964">
        <v>0.97709397737732806</v>
      </c>
      <c r="H7964">
        <v>0.25115464360041295</v>
      </c>
      <c r="I7964">
        <v>0.52521530982349784</v>
      </c>
      <c r="J7964">
        <f>_xlfn.BINOM.INV(BinomTrials,_xlfn.GAMMA.INV(Table3[[#This Row],[RV gamma]],GammaShape1,GammaRate1)/BinomTrials,Table3[[#This Row],[RV binom]])</f>
        <v>0</v>
      </c>
      <c r="K7964" s="1">
        <f>Table3[[#This Row],[Risk 1 Simulated occurences]]*_xlfn.LOGNORM.INV(Table3[[#This Row],[RV lognorm]],(LN(ImpLow1)+LN(ImpUp1))/2,(LN(ImpUp1)-LN(ImpLow1))/3.29)</f>
        <v>0</v>
      </c>
      <c r="L7964">
        <f>_xlfn.BINOM.INV(BinomTrials,_xlfn.GAMMA.INV(Table3[[#This Row],[RV gamma]],GammaShape2,GammaRate2)/BinomTrials,Table3[[#This Row],[RV binom]])</f>
        <v>0</v>
      </c>
      <c r="M7964" s="1">
        <f>Table3[[#This Row],[Risk 2 simulated occurences]]*_xlfn.LOGNORM.INV(Table3[[#This Row],[RV lognorm]],(LN(ImpLow2)+LN(ImpUp2))/2,(LN(ImpUp2)-LN(ImpLow2))/3.29)</f>
        <v>0</v>
      </c>
    </row>
    <row r="7965" spans="7:13">
      <c r="G7965">
        <v>1.8477780753037791E-2</v>
      </c>
      <c r="H7965">
        <v>0.15609499214035225</v>
      </c>
      <c r="I7965">
        <v>0.29371220352766675</v>
      </c>
      <c r="J7965">
        <f>_xlfn.BINOM.INV(BinomTrials,_xlfn.GAMMA.INV(Table3[[#This Row],[RV gamma]],GammaShape1,GammaRate1)/BinomTrials,Table3[[#This Row],[RV binom]])</f>
        <v>0</v>
      </c>
      <c r="K7965" s="1">
        <f>Table3[[#This Row],[Risk 1 Simulated occurences]]*_xlfn.LOGNORM.INV(Table3[[#This Row],[RV lognorm]],(LN(ImpLow1)+LN(ImpUp1))/2,(LN(ImpUp1)-LN(ImpLow1))/3.29)</f>
        <v>0</v>
      </c>
      <c r="L7965">
        <f>_xlfn.BINOM.INV(BinomTrials,_xlfn.GAMMA.INV(Table3[[#This Row],[RV gamma]],GammaShape2,GammaRate2)/BinomTrials,Table3[[#This Row],[RV binom]])</f>
        <v>0</v>
      </c>
      <c r="M7965" s="1">
        <f>Table3[[#This Row],[Risk 2 simulated occurences]]*_xlfn.LOGNORM.INV(Table3[[#This Row],[RV lognorm]],(LN(ImpLow2)+LN(ImpUp2))/2,(LN(ImpUp2)-LN(ImpLow2))/3.29)</f>
        <v>0</v>
      </c>
    </row>
    <row r="7966" spans="7:13">
      <c r="G7966">
        <v>0.55606111630613964</v>
      </c>
      <c r="H7966">
        <v>0.48853290290037771</v>
      </c>
      <c r="I7966">
        <v>0.42100468949461572</v>
      </c>
      <c r="J7966">
        <f>_xlfn.BINOM.INV(BinomTrials,_xlfn.GAMMA.INV(Table3[[#This Row],[RV gamma]],GammaShape1,GammaRate1)/BinomTrials,Table3[[#This Row],[RV binom]])</f>
        <v>0</v>
      </c>
      <c r="K7966" s="1">
        <f>Table3[[#This Row],[Risk 1 Simulated occurences]]*_xlfn.LOGNORM.INV(Table3[[#This Row],[RV lognorm]],(LN(ImpLow1)+LN(ImpUp1))/2,(LN(ImpUp1)-LN(ImpLow1))/3.29)</f>
        <v>0</v>
      </c>
      <c r="L7966">
        <f>_xlfn.BINOM.INV(BinomTrials,_xlfn.GAMMA.INV(Table3[[#This Row],[RV gamma]],GammaShape2,GammaRate2)/BinomTrials,Table3[[#This Row],[RV binom]])</f>
        <v>0</v>
      </c>
      <c r="M7966" s="1">
        <f>Table3[[#This Row],[Risk 2 simulated occurences]]*_xlfn.LOGNORM.INV(Table3[[#This Row],[RV lognorm]],(LN(ImpLow2)+LN(ImpUp2))/2,(LN(ImpUp2)-LN(ImpLow2))/3.29)</f>
        <v>0</v>
      </c>
    </row>
    <row r="7967" spans="7:13">
      <c r="G7967">
        <v>0.71918175728953526</v>
      </c>
      <c r="H7967">
        <v>0.77249904664815361</v>
      </c>
      <c r="I7967">
        <v>0.82581633600677196</v>
      </c>
      <c r="J7967">
        <f>_xlfn.BINOM.INV(BinomTrials,_xlfn.GAMMA.INV(Table3[[#This Row],[RV gamma]],GammaShape1,GammaRate1)/BinomTrials,Table3[[#This Row],[RV binom]])</f>
        <v>1</v>
      </c>
      <c r="K7967" s="1">
        <f>Table3[[#This Row],[Risk 1 Simulated occurences]]*_xlfn.LOGNORM.INV(Table3[[#This Row],[RV lognorm]],(LN(ImpLow1)+LN(ImpUp1))/2,(LN(ImpUp1)-LN(ImpLow1))/3.29)</f>
        <v>60958.418484351132</v>
      </c>
      <c r="L7967">
        <f>_xlfn.BINOM.INV(BinomTrials,_xlfn.GAMMA.INV(Table3[[#This Row],[RV gamma]],GammaShape2,GammaRate2)/BinomTrials,Table3[[#This Row],[RV binom]])</f>
        <v>0</v>
      </c>
      <c r="M7967" s="1">
        <f>Table3[[#This Row],[Risk 2 simulated occurences]]*_xlfn.LOGNORM.INV(Table3[[#This Row],[RV lognorm]],(LN(ImpLow2)+LN(ImpUp2))/2,(LN(ImpUp2)-LN(ImpLow2))/3.29)</f>
        <v>0</v>
      </c>
    </row>
    <row r="7968" spans="7:13">
      <c r="G7968">
        <v>0.28779476521899677</v>
      </c>
      <c r="H7968">
        <v>0.39147701551740849</v>
      </c>
      <c r="I7968">
        <v>0.4951592658158202</v>
      </c>
      <c r="J7968">
        <f>_xlfn.BINOM.INV(BinomTrials,_xlfn.GAMMA.INV(Table3[[#This Row],[RV gamma]],GammaShape1,GammaRate1)/BinomTrials,Table3[[#This Row],[RV binom]])</f>
        <v>0</v>
      </c>
      <c r="K7968" s="1">
        <f>Table3[[#This Row],[Risk 1 Simulated occurences]]*_xlfn.LOGNORM.INV(Table3[[#This Row],[RV lognorm]],(LN(ImpLow1)+LN(ImpUp1))/2,(LN(ImpUp1)-LN(ImpLow1))/3.29)</f>
        <v>0</v>
      </c>
      <c r="L7968">
        <f>_xlfn.BINOM.INV(BinomTrials,_xlfn.GAMMA.INV(Table3[[#This Row],[RV gamma]],GammaShape2,GammaRate2)/BinomTrials,Table3[[#This Row],[RV binom]])</f>
        <v>0</v>
      </c>
      <c r="M7968" s="1">
        <f>Table3[[#This Row],[Risk 2 simulated occurences]]*_xlfn.LOGNORM.INV(Table3[[#This Row],[RV lognorm]],(LN(ImpLow2)+LN(ImpUp2))/2,(LN(ImpUp2)-LN(ImpLow2))/3.29)</f>
        <v>0</v>
      </c>
    </row>
    <row r="7969" spans="7:13">
      <c r="G7969">
        <v>0.96661903567920393</v>
      </c>
      <c r="H7969">
        <v>0.55419980108467848</v>
      </c>
      <c r="I7969">
        <v>0.14178056649015311</v>
      </c>
      <c r="J7969">
        <f>_xlfn.BINOM.INV(BinomTrials,_xlfn.GAMMA.INV(Table3[[#This Row],[RV gamma]],GammaShape1,GammaRate1)/BinomTrials,Table3[[#This Row],[RV binom]])</f>
        <v>1</v>
      </c>
      <c r="K7969" s="1">
        <f>Table3[[#This Row],[Risk 1 Simulated occurences]]*_xlfn.LOGNORM.INV(Table3[[#This Row],[RV lognorm]],(LN(ImpLow1)+LN(ImpUp1))/2,(LN(ImpUp1)-LN(ImpLow1))/3.29)</f>
        <v>14929.889169772179</v>
      </c>
      <c r="L7969">
        <f>_xlfn.BINOM.INV(BinomTrials,_xlfn.GAMMA.INV(Table3[[#This Row],[RV gamma]],GammaShape2,GammaRate2)/BinomTrials,Table3[[#This Row],[RV binom]])</f>
        <v>0</v>
      </c>
      <c r="M7969" s="1">
        <f>Table3[[#This Row],[Risk 2 simulated occurences]]*_xlfn.LOGNORM.INV(Table3[[#This Row],[RV lognorm]],(LN(ImpLow2)+LN(ImpUp2))/2,(LN(ImpUp2)-LN(ImpLow2))/3.29)</f>
        <v>0</v>
      </c>
    </row>
    <row r="7970" spans="7:13">
      <c r="G7970">
        <v>0.9661326603806264</v>
      </c>
      <c r="H7970">
        <v>0.43605683019201125</v>
      </c>
      <c r="I7970">
        <v>0.9059810000033961</v>
      </c>
      <c r="J7970">
        <f>_xlfn.BINOM.INV(BinomTrials,_xlfn.GAMMA.INV(Table3[[#This Row],[RV gamma]],GammaShape1,GammaRate1)/BinomTrials,Table3[[#This Row],[RV binom]])</f>
        <v>0</v>
      </c>
      <c r="K7970" s="1">
        <f>Table3[[#This Row],[Risk 1 Simulated occurences]]*_xlfn.LOGNORM.INV(Table3[[#This Row],[RV lognorm]],(LN(ImpLow1)+LN(ImpUp1))/2,(LN(ImpUp1)-LN(ImpLow1))/3.29)</f>
        <v>0</v>
      </c>
      <c r="L7970">
        <f>_xlfn.BINOM.INV(BinomTrials,_xlfn.GAMMA.INV(Table3[[#This Row],[RV gamma]],GammaShape2,GammaRate2)/BinomTrials,Table3[[#This Row],[RV binom]])</f>
        <v>0</v>
      </c>
      <c r="M7970" s="1">
        <f>Table3[[#This Row],[Risk 2 simulated occurences]]*_xlfn.LOGNORM.INV(Table3[[#This Row],[RV lognorm]],(LN(ImpLow2)+LN(ImpUp2))/2,(LN(ImpUp2)-LN(ImpLow2))/3.29)</f>
        <v>0</v>
      </c>
    </row>
    <row r="7971" spans="7:13">
      <c r="G7971">
        <v>0.79162301718798611</v>
      </c>
      <c r="H7971">
        <v>0.80714503713284858</v>
      </c>
      <c r="I7971">
        <v>0.82266705707771104</v>
      </c>
      <c r="J7971">
        <f>_xlfn.BINOM.INV(BinomTrials,_xlfn.GAMMA.INV(Table3[[#This Row],[RV gamma]],GammaShape1,GammaRate1)/BinomTrials,Table3[[#This Row],[RV binom]])</f>
        <v>1</v>
      </c>
      <c r="K7971" s="1">
        <f>Table3[[#This Row],[Risk 1 Simulated occurences]]*_xlfn.LOGNORM.INV(Table3[[#This Row],[RV lognorm]],(LN(ImpLow1)+LN(ImpUp1))/2,(LN(ImpUp1)-LN(ImpLow1))/3.29)</f>
        <v>60440.823734219281</v>
      </c>
      <c r="L7971">
        <f>_xlfn.BINOM.INV(BinomTrials,_xlfn.GAMMA.INV(Table3[[#This Row],[RV gamma]],GammaShape2,GammaRate2)/BinomTrials,Table3[[#This Row],[RV binom]])</f>
        <v>0</v>
      </c>
      <c r="M7971" s="1">
        <f>Table3[[#This Row],[Risk 2 simulated occurences]]*_xlfn.LOGNORM.INV(Table3[[#This Row],[RV lognorm]],(LN(ImpLow2)+LN(ImpUp2))/2,(LN(ImpUp2)-LN(ImpLow2))/3.29)</f>
        <v>0</v>
      </c>
    </row>
    <row r="7972" spans="7:13">
      <c r="G7972">
        <v>0.80804987848179877</v>
      </c>
      <c r="H7972">
        <v>0.68663909178536342</v>
      </c>
      <c r="I7972">
        <v>0.56522830508892807</v>
      </c>
      <c r="J7972">
        <f>_xlfn.BINOM.INV(BinomTrials,_xlfn.GAMMA.INV(Table3[[#This Row],[RV gamma]],GammaShape1,GammaRate1)/BinomTrials,Table3[[#This Row],[RV binom]])</f>
        <v>1</v>
      </c>
      <c r="K7972" s="1">
        <f>Table3[[#This Row],[Risk 1 Simulated occurences]]*_xlfn.LOGNORM.INV(Table3[[#This Row],[RV lognorm]],(LN(ImpLow1)+LN(ImpUp1))/2,(LN(ImpUp1)-LN(ImpLow1))/3.29)</f>
        <v>35474.845959701735</v>
      </c>
      <c r="L7972">
        <f>_xlfn.BINOM.INV(BinomTrials,_xlfn.GAMMA.INV(Table3[[#This Row],[RV gamma]],GammaShape2,GammaRate2)/BinomTrials,Table3[[#This Row],[RV binom]])</f>
        <v>0</v>
      </c>
      <c r="M7972" s="1">
        <f>Table3[[#This Row],[Risk 2 simulated occurences]]*_xlfn.LOGNORM.INV(Table3[[#This Row],[RV lognorm]],(LN(ImpLow2)+LN(ImpUp2))/2,(LN(ImpUp2)-LN(ImpLow2))/3.29)</f>
        <v>0</v>
      </c>
    </row>
    <row r="7973" spans="7:13">
      <c r="G7973">
        <v>0.89430764359156956</v>
      </c>
      <c r="H7973">
        <v>0.34321563660316895</v>
      </c>
      <c r="I7973">
        <v>0.79212362961476834</v>
      </c>
      <c r="J7973">
        <f>_xlfn.BINOM.INV(BinomTrials,_xlfn.GAMMA.INV(Table3[[#This Row],[RV gamma]],GammaShape1,GammaRate1)/BinomTrials,Table3[[#This Row],[RV binom]])</f>
        <v>0</v>
      </c>
      <c r="K7973" s="1">
        <f>Table3[[#This Row],[Risk 1 Simulated occurences]]*_xlfn.LOGNORM.INV(Table3[[#This Row],[RV lognorm]],(LN(ImpLow1)+LN(ImpUp1))/2,(LN(ImpUp1)-LN(ImpLow1))/3.29)</f>
        <v>0</v>
      </c>
      <c r="L7973">
        <f>_xlfn.BINOM.INV(BinomTrials,_xlfn.GAMMA.INV(Table3[[#This Row],[RV gamma]],GammaShape2,GammaRate2)/BinomTrials,Table3[[#This Row],[RV binom]])</f>
        <v>0</v>
      </c>
      <c r="M7973" s="1">
        <f>Table3[[#This Row],[Risk 2 simulated occurences]]*_xlfn.LOGNORM.INV(Table3[[#This Row],[RV lognorm]],(LN(ImpLow2)+LN(ImpUp2))/2,(LN(ImpUp2)-LN(ImpLow2))/3.29)</f>
        <v>0</v>
      </c>
    </row>
    <row r="7974" spans="7:13">
      <c r="G7974">
        <v>0.62856584350977363</v>
      </c>
      <c r="H7974">
        <v>0.42520438946094569</v>
      </c>
      <c r="I7974">
        <v>0.22184293541211772</v>
      </c>
      <c r="J7974">
        <f>_xlfn.BINOM.INV(BinomTrials,_xlfn.GAMMA.INV(Table3[[#This Row],[RV gamma]],GammaShape1,GammaRate1)/BinomTrials,Table3[[#This Row],[RV binom]])</f>
        <v>0</v>
      </c>
      <c r="K7974" s="1">
        <f>Table3[[#This Row],[Risk 1 Simulated occurences]]*_xlfn.LOGNORM.INV(Table3[[#This Row],[RV lognorm]],(LN(ImpLow1)+LN(ImpUp1))/2,(LN(ImpUp1)-LN(ImpLow1))/3.29)</f>
        <v>0</v>
      </c>
      <c r="L7974">
        <f>_xlfn.BINOM.INV(BinomTrials,_xlfn.GAMMA.INV(Table3[[#This Row],[RV gamma]],GammaShape2,GammaRate2)/BinomTrials,Table3[[#This Row],[RV binom]])</f>
        <v>0</v>
      </c>
      <c r="M7974" s="1">
        <f>Table3[[#This Row],[Risk 2 simulated occurences]]*_xlfn.LOGNORM.INV(Table3[[#This Row],[RV lognorm]],(LN(ImpLow2)+LN(ImpUp2))/2,(LN(ImpUp2)-LN(ImpLow2))/3.29)</f>
        <v>0</v>
      </c>
    </row>
    <row r="7975" spans="7:13">
      <c r="G7975">
        <v>0.30613186876575083</v>
      </c>
      <c r="H7975">
        <v>0.41017367011409889</v>
      </c>
      <c r="I7975">
        <v>0.51421547146244695</v>
      </c>
      <c r="J7975">
        <f>_xlfn.BINOM.INV(BinomTrials,_xlfn.GAMMA.INV(Table3[[#This Row],[RV gamma]],GammaShape1,GammaRate1)/BinomTrials,Table3[[#This Row],[RV binom]])</f>
        <v>0</v>
      </c>
      <c r="K7975" s="1">
        <f>Table3[[#This Row],[Risk 1 Simulated occurences]]*_xlfn.LOGNORM.INV(Table3[[#This Row],[RV lognorm]],(LN(ImpLow1)+LN(ImpUp1))/2,(LN(ImpUp1)-LN(ImpLow1))/3.29)</f>
        <v>0</v>
      </c>
      <c r="L7975">
        <f>_xlfn.BINOM.INV(BinomTrials,_xlfn.GAMMA.INV(Table3[[#This Row],[RV gamma]],GammaShape2,GammaRate2)/BinomTrials,Table3[[#This Row],[RV binom]])</f>
        <v>0</v>
      </c>
      <c r="M7975" s="1">
        <f>Table3[[#This Row],[Risk 2 simulated occurences]]*_xlfn.LOGNORM.INV(Table3[[#This Row],[RV lognorm]],(LN(ImpLow2)+LN(ImpUp2))/2,(LN(ImpUp2)-LN(ImpLow2))/3.29)</f>
        <v>0</v>
      </c>
    </row>
    <row r="7976" spans="7:13">
      <c r="G7976">
        <v>0.15831834597434771</v>
      </c>
      <c r="H7976">
        <v>0.78887360766011927</v>
      </c>
      <c r="I7976">
        <v>0.41942886934589074</v>
      </c>
      <c r="J7976">
        <f>_xlfn.BINOM.INV(BinomTrials,_xlfn.GAMMA.INV(Table3[[#This Row],[RV gamma]],GammaShape1,GammaRate1)/BinomTrials,Table3[[#This Row],[RV binom]])</f>
        <v>1</v>
      </c>
      <c r="K7976" s="1">
        <f>Table3[[#This Row],[Risk 1 Simulated occurences]]*_xlfn.LOGNORM.INV(Table3[[#This Row],[RV lognorm]],(LN(ImpLow1)+LN(ImpUp1))/2,(LN(ImpUp1)-LN(ImpLow1))/3.29)</f>
        <v>27427.740719583318</v>
      </c>
      <c r="L7976">
        <f>_xlfn.BINOM.INV(BinomTrials,_xlfn.GAMMA.INV(Table3[[#This Row],[RV gamma]],GammaShape2,GammaRate2)/BinomTrials,Table3[[#This Row],[RV binom]])</f>
        <v>0</v>
      </c>
      <c r="M7976" s="1">
        <f>Table3[[#This Row],[Risk 2 simulated occurences]]*_xlfn.LOGNORM.INV(Table3[[#This Row],[RV lognorm]],(LN(ImpLow2)+LN(ImpUp2))/2,(LN(ImpUp2)-LN(ImpLow2))/3.29)</f>
        <v>0</v>
      </c>
    </row>
    <row r="7977" spans="7:13">
      <c r="G7977">
        <v>0.85644079086205027</v>
      </c>
      <c r="H7977">
        <v>0.59872394362405124</v>
      </c>
      <c r="I7977">
        <v>0.34100709638605226</v>
      </c>
      <c r="J7977">
        <f>_xlfn.BINOM.INV(BinomTrials,_xlfn.GAMMA.INV(Table3[[#This Row],[RV gamma]],GammaShape1,GammaRate1)/BinomTrials,Table3[[#This Row],[RV binom]])</f>
        <v>1</v>
      </c>
      <c r="K7977" s="1">
        <f>Table3[[#This Row],[Risk 1 Simulated occurences]]*_xlfn.LOGNORM.INV(Table3[[#This Row],[RV lognorm]],(LN(ImpLow1)+LN(ImpUp1))/2,(LN(ImpUp1)-LN(ImpLow1))/3.29)</f>
        <v>23739.207712060572</v>
      </c>
      <c r="L7977">
        <f>_xlfn.BINOM.INV(BinomTrials,_xlfn.GAMMA.INV(Table3[[#This Row],[RV gamma]],GammaShape2,GammaRate2)/BinomTrials,Table3[[#This Row],[RV binom]])</f>
        <v>0</v>
      </c>
      <c r="M7977" s="1">
        <f>Table3[[#This Row],[Risk 2 simulated occurences]]*_xlfn.LOGNORM.INV(Table3[[#This Row],[RV lognorm]],(LN(ImpLow2)+LN(ImpUp2))/2,(LN(ImpUp2)-LN(ImpLow2))/3.29)</f>
        <v>0</v>
      </c>
    </row>
    <row r="7978" spans="7:13">
      <c r="G7978">
        <v>0.20037201847898403</v>
      </c>
      <c r="H7978">
        <v>0.75332048942955232</v>
      </c>
      <c r="I7978">
        <v>0.30626896038012064</v>
      </c>
      <c r="J7978">
        <f>_xlfn.BINOM.INV(BinomTrials,_xlfn.GAMMA.INV(Table3[[#This Row],[RV gamma]],GammaShape1,GammaRate1)/BinomTrials,Table3[[#This Row],[RV binom]])</f>
        <v>1</v>
      </c>
      <c r="K7978" s="1">
        <f>Table3[[#This Row],[Risk 1 Simulated occurences]]*_xlfn.LOGNORM.INV(Table3[[#This Row],[RV lognorm]],(LN(ImpLow1)+LN(ImpUp1))/2,(LN(ImpUp1)-LN(ImpLow1))/3.29)</f>
        <v>22185.161307277434</v>
      </c>
      <c r="L7978">
        <f>_xlfn.BINOM.INV(BinomTrials,_xlfn.GAMMA.INV(Table3[[#This Row],[RV gamma]],GammaShape2,GammaRate2)/BinomTrials,Table3[[#This Row],[RV binom]])</f>
        <v>0</v>
      </c>
      <c r="M7978" s="1">
        <f>Table3[[#This Row],[Risk 2 simulated occurences]]*_xlfn.LOGNORM.INV(Table3[[#This Row],[RV lognorm]],(LN(ImpLow2)+LN(ImpUp2))/2,(LN(ImpUp2)-LN(ImpLow2))/3.29)</f>
        <v>0</v>
      </c>
    </row>
    <row r="7979" spans="7:13">
      <c r="G7979">
        <v>0.65251457628445442</v>
      </c>
      <c r="H7979">
        <v>5.746584248611044E-2</v>
      </c>
      <c r="I7979">
        <v>0.46241710868776642</v>
      </c>
      <c r="J7979">
        <f>_xlfn.BINOM.INV(BinomTrials,_xlfn.GAMMA.INV(Table3[[#This Row],[RV gamma]],GammaShape1,GammaRate1)/BinomTrials,Table3[[#This Row],[RV binom]])</f>
        <v>0</v>
      </c>
      <c r="K7979" s="1">
        <f>Table3[[#This Row],[Risk 1 Simulated occurences]]*_xlfn.LOGNORM.INV(Table3[[#This Row],[RV lognorm]],(LN(ImpLow1)+LN(ImpUp1))/2,(LN(ImpUp1)-LN(ImpLow1))/3.29)</f>
        <v>0</v>
      </c>
      <c r="L7979">
        <f>_xlfn.BINOM.INV(BinomTrials,_xlfn.GAMMA.INV(Table3[[#This Row],[RV gamma]],GammaShape2,GammaRate2)/BinomTrials,Table3[[#This Row],[RV binom]])</f>
        <v>0</v>
      </c>
      <c r="M7979" s="1">
        <f>Table3[[#This Row],[Risk 2 simulated occurences]]*_xlfn.LOGNORM.INV(Table3[[#This Row],[RV lognorm]],(LN(ImpLow2)+LN(ImpUp2))/2,(LN(ImpUp2)-LN(ImpLow2))/3.29)</f>
        <v>0</v>
      </c>
    </row>
    <row r="7980" spans="7:13">
      <c r="G7980">
        <v>0.8124836128263192</v>
      </c>
      <c r="H7980">
        <v>0.82841466405820785</v>
      </c>
      <c r="I7980">
        <v>0.8443457152900965</v>
      </c>
      <c r="J7980">
        <f>_xlfn.BINOM.INV(BinomTrials,_xlfn.GAMMA.INV(Table3[[#This Row],[RV gamma]],GammaShape1,GammaRate1)/BinomTrials,Table3[[#This Row],[RV binom]])</f>
        <v>1</v>
      </c>
      <c r="K7980" s="1">
        <f>Table3[[#This Row],[Risk 1 Simulated occurences]]*_xlfn.LOGNORM.INV(Table3[[#This Row],[RV lognorm]],(LN(ImpLow1)+LN(ImpUp1))/2,(LN(ImpUp1)-LN(ImpLow1))/3.29)</f>
        <v>64231.002919232546</v>
      </c>
      <c r="L7980">
        <f>_xlfn.BINOM.INV(BinomTrials,_xlfn.GAMMA.INV(Table3[[#This Row],[RV gamma]],GammaShape2,GammaRate2)/BinomTrials,Table3[[#This Row],[RV binom]])</f>
        <v>1</v>
      </c>
      <c r="M7980" s="1">
        <f>Table3[[#This Row],[Risk 2 simulated occurences]]*_xlfn.LOGNORM.INV(Table3[[#This Row],[RV lognorm]],(LN(ImpLow2)+LN(ImpUp2))/2,(LN(ImpUp2)-LN(ImpLow2))/3.29)</f>
        <v>6423100.2919232575</v>
      </c>
    </row>
    <row r="7981" spans="7:13">
      <c r="G7981">
        <v>0.41208077194731718</v>
      </c>
      <c r="H7981">
        <v>0.16525882629922536</v>
      </c>
      <c r="I7981">
        <v>0.91843688065113349</v>
      </c>
      <c r="J7981">
        <f>_xlfn.BINOM.INV(BinomTrials,_xlfn.GAMMA.INV(Table3[[#This Row],[RV gamma]],GammaShape1,GammaRate1)/BinomTrials,Table3[[#This Row],[RV binom]])</f>
        <v>0</v>
      </c>
      <c r="K7981" s="1">
        <f>Table3[[#This Row],[Risk 1 Simulated occurences]]*_xlfn.LOGNORM.INV(Table3[[#This Row],[RV lognorm]],(LN(ImpLow1)+LN(ImpUp1))/2,(LN(ImpUp1)-LN(ImpLow1))/3.29)</f>
        <v>0</v>
      </c>
      <c r="L7981">
        <f>_xlfn.BINOM.INV(BinomTrials,_xlfn.GAMMA.INV(Table3[[#This Row],[RV gamma]],GammaShape2,GammaRate2)/BinomTrials,Table3[[#This Row],[RV binom]])</f>
        <v>0</v>
      </c>
      <c r="M7981" s="1">
        <f>Table3[[#This Row],[Risk 2 simulated occurences]]*_xlfn.LOGNORM.INV(Table3[[#This Row],[RV lognorm]],(LN(ImpLow2)+LN(ImpUp2))/2,(LN(ImpUp2)-LN(ImpLow2))/3.29)</f>
        <v>0</v>
      </c>
    </row>
    <row r="7982" spans="7:13">
      <c r="G7982">
        <v>0.84153411855992588</v>
      </c>
      <c r="H7982">
        <v>0.50509361108070872</v>
      </c>
      <c r="I7982">
        <v>0.16865310360149161</v>
      </c>
      <c r="J7982">
        <f>_xlfn.BINOM.INV(BinomTrials,_xlfn.GAMMA.INV(Table3[[#This Row],[RV gamma]],GammaShape1,GammaRate1)/BinomTrials,Table3[[#This Row],[RV binom]])</f>
        <v>0</v>
      </c>
      <c r="K7982" s="1">
        <f>Table3[[#This Row],[Risk 1 Simulated occurences]]*_xlfn.LOGNORM.INV(Table3[[#This Row],[RV lognorm]],(LN(ImpLow1)+LN(ImpUp1))/2,(LN(ImpUp1)-LN(ImpLow1))/3.29)</f>
        <v>0</v>
      </c>
      <c r="L7982">
        <f>_xlfn.BINOM.INV(BinomTrials,_xlfn.GAMMA.INV(Table3[[#This Row],[RV gamma]],GammaShape2,GammaRate2)/BinomTrials,Table3[[#This Row],[RV binom]])</f>
        <v>0</v>
      </c>
      <c r="M7982" s="1">
        <f>Table3[[#This Row],[Risk 2 simulated occurences]]*_xlfn.LOGNORM.INV(Table3[[#This Row],[RV lognorm]],(LN(ImpLow2)+LN(ImpUp2))/2,(LN(ImpUp2)-LN(ImpLow2))/3.29)</f>
        <v>0</v>
      </c>
    </row>
    <row r="7983" spans="7:13">
      <c r="G7983">
        <v>0.66393063667413343</v>
      </c>
      <c r="H7983">
        <v>0.10832143347166545</v>
      </c>
      <c r="I7983">
        <v>0.55271223026919747</v>
      </c>
      <c r="J7983">
        <f>_xlfn.BINOM.INV(BinomTrials,_xlfn.GAMMA.INV(Table3[[#This Row],[RV gamma]],GammaShape1,GammaRate1)/BinomTrials,Table3[[#This Row],[RV binom]])</f>
        <v>0</v>
      </c>
      <c r="K7983" s="1">
        <f>Table3[[#This Row],[Risk 1 Simulated occurences]]*_xlfn.LOGNORM.INV(Table3[[#This Row],[RV lognorm]],(LN(ImpLow1)+LN(ImpUp1))/2,(LN(ImpUp1)-LN(ImpLow1))/3.29)</f>
        <v>0</v>
      </c>
      <c r="L7983">
        <f>_xlfn.BINOM.INV(BinomTrials,_xlfn.GAMMA.INV(Table3[[#This Row],[RV gamma]],GammaShape2,GammaRate2)/BinomTrials,Table3[[#This Row],[RV binom]])</f>
        <v>0</v>
      </c>
      <c r="M7983" s="1">
        <f>Table3[[#This Row],[Risk 2 simulated occurences]]*_xlfn.LOGNORM.INV(Table3[[#This Row],[RV lognorm]],(LN(ImpLow2)+LN(ImpUp2))/2,(LN(ImpUp2)-LN(ImpLow2))/3.29)</f>
        <v>0</v>
      </c>
    </row>
    <row r="7984" spans="7:13">
      <c r="G7984">
        <v>0.68221058216048902</v>
      </c>
      <c r="H7984">
        <v>0.55833235828128291</v>
      </c>
      <c r="I7984">
        <v>0.43445413440207675</v>
      </c>
      <c r="J7984">
        <f>_xlfn.BINOM.INV(BinomTrials,_xlfn.GAMMA.INV(Table3[[#This Row],[RV gamma]],GammaShape1,GammaRate1)/BinomTrials,Table3[[#This Row],[RV binom]])</f>
        <v>0</v>
      </c>
      <c r="K7984" s="1">
        <f>Table3[[#This Row],[Risk 1 Simulated occurences]]*_xlfn.LOGNORM.INV(Table3[[#This Row],[RV lognorm]],(LN(ImpLow1)+LN(ImpUp1))/2,(LN(ImpUp1)-LN(ImpLow1))/3.29)</f>
        <v>0</v>
      </c>
      <c r="L7984">
        <f>_xlfn.BINOM.INV(BinomTrials,_xlfn.GAMMA.INV(Table3[[#This Row],[RV gamma]],GammaShape2,GammaRate2)/BinomTrials,Table3[[#This Row],[RV binom]])</f>
        <v>0</v>
      </c>
      <c r="M7984" s="1">
        <f>Table3[[#This Row],[Risk 2 simulated occurences]]*_xlfn.LOGNORM.INV(Table3[[#This Row],[RV lognorm]],(LN(ImpLow2)+LN(ImpUp2))/2,(LN(ImpUp2)-LN(ImpLow2))/3.29)</f>
        <v>0</v>
      </c>
    </row>
    <row r="7985" spans="7:13">
      <c r="G7985">
        <v>0.91325437133817666</v>
      </c>
      <c r="H7985">
        <v>0.8919456335212782</v>
      </c>
      <c r="I7985">
        <v>0.87063689570437974</v>
      </c>
      <c r="J7985">
        <f>_xlfn.BINOM.INV(BinomTrials,_xlfn.GAMMA.INV(Table3[[#This Row],[RV gamma]],GammaShape1,GammaRate1)/BinomTrials,Table3[[#This Row],[RV binom]])</f>
        <v>2</v>
      </c>
      <c r="K7985" s="1">
        <f>Table3[[#This Row],[Risk 1 Simulated occurences]]*_xlfn.LOGNORM.INV(Table3[[#This Row],[RV lognorm]],(LN(ImpLow1)+LN(ImpUp1))/2,(LN(ImpUp1)-LN(ImpLow1))/3.29)</f>
        <v>139416.69346663126</v>
      </c>
      <c r="L7985">
        <f>_xlfn.BINOM.INV(BinomTrials,_xlfn.GAMMA.INV(Table3[[#This Row],[RV gamma]],GammaShape2,GammaRate2)/BinomTrials,Table3[[#This Row],[RV binom]])</f>
        <v>1</v>
      </c>
      <c r="M7985" s="1">
        <f>Table3[[#This Row],[Risk 2 simulated occurences]]*_xlfn.LOGNORM.INV(Table3[[#This Row],[RV lognorm]],(LN(ImpLow2)+LN(ImpUp2))/2,(LN(ImpUp2)-LN(ImpLow2))/3.29)</f>
        <v>6970834.6733315783</v>
      </c>
    </row>
    <row r="7986" spans="7:13">
      <c r="G7986">
        <v>6.6219080736031333E-2</v>
      </c>
      <c r="H7986">
        <v>0.93026259212301232</v>
      </c>
      <c r="I7986">
        <v>0.79430610350999331</v>
      </c>
      <c r="J7986">
        <f>_xlfn.BINOM.INV(BinomTrials,_xlfn.GAMMA.INV(Table3[[#This Row],[RV gamma]],GammaShape1,GammaRate1)/BinomTrials,Table3[[#This Row],[RV binom]])</f>
        <v>1</v>
      </c>
      <c r="K7986" s="1">
        <f>Table3[[#This Row],[Risk 1 Simulated occurences]]*_xlfn.LOGNORM.INV(Table3[[#This Row],[RV lognorm]],(LN(ImpLow1)+LN(ImpUp1))/2,(LN(ImpUp1)-LN(ImpLow1))/3.29)</f>
        <v>56192.975030218317</v>
      </c>
      <c r="L7986">
        <f>_xlfn.BINOM.INV(BinomTrials,_xlfn.GAMMA.INV(Table3[[#This Row],[RV gamma]],GammaShape2,GammaRate2)/BinomTrials,Table3[[#This Row],[RV binom]])</f>
        <v>1</v>
      </c>
      <c r="M7986" s="1">
        <f>Table3[[#This Row],[Risk 2 simulated occurences]]*_xlfn.LOGNORM.INV(Table3[[#This Row],[RV lognorm]],(LN(ImpLow2)+LN(ImpUp2))/2,(LN(ImpUp2)-LN(ImpLow2))/3.29)</f>
        <v>5619297.5030218344</v>
      </c>
    </row>
    <row r="7987" spans="7:13">
      <c r="G7987">
        <v>0.9440899304785253</v>
      </c>
      <c r="H7987">
        <v>0.92338581146830034</v>
      </c>
      <c r="I7987">
        <v>0.90268169245807528</v>
      </c>
      <c r="J7987">
        <f>_xlfn.BINOM.INV(BinomTrials,_xlfn.GAMMA.INV(Table3[[#This Row],[RV gamma]],GammaShape1,GammaRate1)/BinomTrials,Table3[[#This Row],[RV binom]])</f>
        <v>2</v>
      </c>
      <c r="K7987" s="1">
        <f>Table3[[#This Row],[Risk 1 Simulated occurences]]*_xlfn.LOGNORM.INV(Table3[[#This Row],[RV lognorm]],(LN(ImpLow1)+LN(ImpUp1))/2,(LN(ImpUp1)-LN(ImpLow1))/3.29)</f>
        <v>156765.36733708862</v>
      </c>
      <c r="L7987">
        <f>_xlfn.BINOM.INV(BinomTrials,_xlfn.GAMMA.INV(Table3[[#This Row],[RV gamma]],GammaShape2,GammaRate2)/BinomTrials,Table3[[#This Row],[RV binom]])</f>
        <v>1</v>
      </c>
      <c r="M7987" s="1">
        <f>Table3[[#This Row],[Risk 2 simulated occurences]]*_xlfn.LOGNORM.INV(Table3[[#This Row],[RV lognorm]],(LN(ImpLow2)+LN(ImpUp2))/2,(LN(ImpUp2)-LN(ImpLow2))/3.29)</f>
        <v>7838268.3668544348</v>
      </c>
    </row>
    <row r="7988" spans="7:13">
      <c r="G7988">
        <v>0.31946155257497988</v>
      </c>
      <c r="H7988">
        <v>0.34533334772350888</v>
      </c>
      <c r="I7988">
        <v>0.37120514287203787</v>
      </c>
      <c r="J7988">
        <f>_xlfn.BINOM.INV(BinomTrials,_xlfn.GAMMA.INV(Table3[[#This Row],[RV gamma]],GammaShape1,GammaRate1)/BinomTrials,Table3[[#This Row],[RV binom]])</f>
        <v>0</v>
      </c>
      <c r="K7988" s="1">
        <f>Table3[[#This Row],[Risk 1 Simulated occurences]]*_xlfn.LOGNORM.INV(Table3[[#This Row],[RV lognorm]],(LN(ImpLow1)+LN(ImpUp1))/2,(LN(ImpUp1)-LN(ImpLow1))/3.29)</f>
        <v>0</v>
      </c>
      <c r="L7988">
        <f>_xlfn.BINOM.INV(BinomTrials,_xlfn.GAMMA.INV(Table3[[#This Row],[RV gamma]],GammaShape2,GammaRate2)/BinomTrials,Table3[[#This Row],[RV binom]])</f>
        <v>0</v>
      </c>
      <c r="M7988" s="1">
        <f>Table3[[#This Row],[Risk 2 simulated occurences]]*_xlfn.LOGNORM.INV(Table3[[#This Row],[RV lognorm]],(LN(ImpLow2)+LN(ImpUp2))/2,(LN(ImpUp2)-LN(ImpLow2))/3.29)</f>
        <v>0</v>
      </c>
    </row>
    <row r="7989" spans="7:13">
      <c r="G7989">
        <v>0.19031412768657976</v>
      </c>
      <c r="H7989">
        <v>1.757518901376761E-2</v>
      </c>
      <c r="I7989">
        <v>0.84483625034095544</v>
      </c>
      <c r="J7989">
        <f>_xlfn.BINOM.INV(BinomTrials,_xlfn.GAMMA.INV(Table3[[#This Row],[RV gamma]],GammaShape1,GammaRate1)/BinomTrials,Table3[[#This Row],[RV binom]])</f>
        <v>0</v>
      </c>
      <c r="K7989" s="1">
        <f>Table3[[#This Row],[Risk 1 Simulated occurences]]*_xlfn.LOGNORM.INV(Table3[[#This Row],[RV lognorm]],(LN(ImpLow1)+LN(ImpUp1))/2,(LN(ImpUp1)-LN(ImpLow1))/3.29)</f>
        <v>0</v>
      </c>
      <c r="L7989">
        <f>_xlfn.BINOM.INV(BinomTrials,_xlfn.GAMMA.INV(Table3[[#This Row],[RV gamma]],GammaShape2,GammaRate2)/BinomTrials,Table3[[#This Row],[RV binom]])</f>
        <v>0</v>
      </c>
      <c r="M7989" s="1">
        <f>Table3[[#This Row],[Risk 2 simulated occurences]]*_xlfn.LOGNORM.INV(Table3[[#This Row],[RV lognorm]],(LN(ImpLow2)+LN(ImpUp2))/2,(LN(ImpUp2)-LN(ImpLow2))/3.29)</f>
        <v>0</v>
      </c>
    </row>
    <row r="7990" spans="7:13">
      <c r="G7990">
        <v>0.60954402834621446</v>
      </c>
      <c r="H7990">
        <v>0.38620175439221865</v>
      </c>
      <c r="I7990">
        <v>0.16285948043822288</v>
      </c>
      <c r="J7990">
        <f>_xlfn.BINOM.INV(BinomTrials,_xlfn.GAMMA.INV(Table3[[#This Row],[RV gamma]],GammaShape1,GammaRate1)/BinomTrials,Table3[[#This Row],[RV binom]])</f>
        <v>0</v>
      </c>
      <c r="K7990" s="1">
        <f>Table3[[#This Row],[Risk 1 Simulated occurences]]*_xlfn.LOGNORM.INV(Table3[[#This Row],[RV lognorm]],(LN(ImpLow1)+LN(ImpUp1))/2,(LN(ImpUp1)-LN(ImpLow1))/3.29)</f>
        <v>0</v>
      </c>
      <c r="L7990">
        <f>_xlfn.BINOM.INV(BinomTrials,_xlfn.GAMMA.INV(Table3[[#This Row],[RV gamma]],GammaShape2,GammaRate2)/BinomTrials,Table3[[#This Row],[RV binom]])</f>
        <v>0</v>
      </c>
      <c r="M7990" s="1">
        <f>Table3[[#This Row],[Risk 2 simulated occurences]]*_xlfn.LOGNORM.INV(Table3[[#This Row],[RV lognorm]],(LN(ImpLow2)+LN(ImpUp2))/2,(LN(ImpUp2)-LN(ImpLow2))/3.29)</f>
        <v>0</v>
      </c>
    </row>
    <row r="7991" spans="7:13">
      <c r="G7991">
        <v>0.60648441482637283</v>
      </c>
      <c r="H7991">
        <v>0.89288607001904685</v>
      </c>
      <c r="I7991">
        <v>0.17928772521172079</v>
      </c>
      <c r="J7991">
        <f>_xlfn.BINOM.INV(BinomTrials,_xlfn.GAMMA.INV(Table3[[#This Row],[RV gamma]],GammaShape1,GammaRate1)/BinomTrials,Table3[[#This Row],[RV binom]])</f>
        <v>1</v>
      </c>
      <c r="K7991" s="1">
        <f>Table3[[#This Row],[Risk 1 Simulated occurences]]*_xlfn.LOGNORM.INV(Table3[[#This Row],[RV lognorm]],(LN(ImpLow1)+LN(ImpUp1))/2,(LN(ImpUp1)-LN(ImpLow1))/3.29)</f>
        <v>16632.11340138509</v>
      </c>
      <c r="L7991">
        <f>_xlfn.BINOM.INV(BinomTrials,_xlfn.GAMMA.INV(Table3[[#This Row],[RV gamma]],GammaShape2,GammaRate2)/BinomTrials,Table3[[#This Row],[RV binom]])</f>
        <v>1</v>
      </c>
      <c r="M7991" s="1">
        <f>Table3[[#This Row],[Risk 2 simulated occurences]]*_xlfn.LOGNORM.INV(Table3[[#This Row],[RV lognorm]],(LN(ImpLow2)+LN(ImpUp2))/2,(LN(ImpUp2)-LN(ImpLow2))/3.29)</f>
        <v>1663211.3401385068</v>
      </c>
    </row>
    <row r="7992" spans="7:13">
      <c r="G7992">
        <v>0.18355998684817926</v>
      </c>
      <c r="H7992">
        <v>0.7361788101197122</v>
      </c>
      <c r="I7992">
        <v>0.28879763339124509</v>
      </c>
      <c r="J7992">
        <f>_xlfn.BINOM.INV(BinomTrials,_xlfn.GAMMA.INV(Table3[[#This Row],[RV gamma]],GammaShape1,GammaRate1)/BinomTrials,Table3[[#This Row],[RV binom]])</f>
        <v>1</v>
      </c>
      <c r="K7992" s="1">
        <f>Table3[[#This Row],[Risk 1 Simulated occurences]]*_xlfn.LOGNORM.INV(Table3[[#This Row],[RV lognorm]],(LN(ImpLow1)+LN(ImpUp1))/2,(LN(ImpUp1)-LN(ImpLow1))/3.29)</f>
        <v>21415.551662771351</v>
      </c>
      <c r="L7992">
        <f>_xlfn.BINOM.INV(BinomTrials,_xlfn.GAMMA.INV(Table3[[#This Row],[RV gamma]],GammaShape2,GammaRate2)/BinomTrials,Table3[[#This Row],[RV binom]])</f>
        <v>0</v>
      </c>
      <c r="M7992" s="1">
        <f>Table3[[#This Row],[Risk 2 simulated occurences]]*_xlfn.LOGNORM.INV(Table3[[#This Row],[RV lognorm]],(LN(ImpLow2)+LN(ImpUp2))/2,(LN(ImpUp2)-LN(ImpLow2))/3.29)</f>
        <v>0</v>
      </c>
    </row>
    <row r="7993" spans="7:13">
      <c r="G7993">
        <v>9.2698957348567881E-2</v>
      </c>
      <c r="H7993">
        <v>0.95726168200246142</v>
      </c>
      <c r="I7993">
        <v>0.82182440665635481</v>
      </c>
      <c r="J7993">
        <f>_xlfn.BINOM.INV(BinomTrials,_xlfn.GAMMA.INV(Table3[[#This Row],[RV gamma]],GammaShape1,GammaRate1)/BinomTrials,Table3[[#This Row],[RV binom]])</f>
        <v>2</v>
      </c>
      <c r="K7993" s="1">
        <f>Table3[[#This Row],[Risk 1 Simulated occurences]]*_xlfn.LOGNORM.INV(Table3[[#This Row],[RV lognorm]],(LN(ImpLow1)+LN(ImpUp1))/2,(LN(ImpUp1)-LN(ImpLow1))/3.29)</f>
        <v>120608.117946827</v>
      </c>
      <c r="L7993">
        <f>_xlfn.BINOM.INV(BinomTrials,_xlfn.GAMMA.INV(Table3[[#This Row],[RV gamma]],GammaShape2,GammaRate2)/BinomTrials,Table3[[#This Row],[RV binom]])</f>
        <v>1</v>
      </c>
      <c r="M7993" s="1">
        <f>Table3[[#This Row],[Risk 2 simulated occurences]]*_xlfn.LOGNORM.INV(Table3[[#This Row],[RV lognorm]],(LN(ImpLow2)+LN(ImpUp2))/2,(LN(ImpUp2)-LN(ImpLow2))/3.29)</f>
        <v>6030405.897341352</v>
      </c>
    </row>
    <row r="7994" spans="7:13">
      <c r="G7994">
        <v>0.99137615738035001</v>
      </c>
      <c r="H7994">
        <v>0.69708941536820002</v>
      </c>
      <c r="I7994">
        <v>0.40280267335605002</v>
      </c>
      <c r="J7994">
        <f>_xlfn.BINOM.INV(BinomTrials,_xlfn.GAMMA.INV(Table3[[#This Row],[RV gamma]],GammaShape1,GammaRate1)/BinomTrials,Table3[[#This Row],[RV binom]])</f>
        <v>1</v>
      </c>
      <c r="K7994" s="1">
        <f>Table3[[#This Row],[Risk 1 Simulated occurences]]*_xlfn.LOGNORM.INV(Table3[[#This Row],[RV lognorm]],(LN(ImpLow1)+LN(ImpUp1))/2,(LN(ImpUp1)-LN(ImpLow1))/3.29)</f>
        <v>26619.370072070938</v>
      </c>
      <c r="L7994">
        <f>_xlfn.BINOM.INV(BinomTrials,_xlfn.GAMMA.INV(Table3[[#This Row],[RV gamma]],GammaShape2,GammaRate2)/BinomTrials,Table3[[#This Row],[RV binom]])</f>
        <v>0</v>
      </c>
      <c r="M7994" s="1">
        <f>Table3[[#This Row],[Risk 2 simulated occurences]]*_xlfn.LOGNORM.INV(Table3[[#This Row],[RV lognorm]],(LN(ImpLow2)+LN(ImpUp2))/2,(LN(ImpUp2)-LN(ImpLow2))/3.29)</f>
        <v>0</v>
      </c>
    </row>
    <row r="7995" spans="7:13">
      <c r="G7995">
        <v>5.9077091542574157E-2</v>
      </c>
      <c r="H7995">
        <v>0.98180409333752661</v>
      </c>
      <c r="I7995">
        <v>0.90453109513247898</v>
      </c>
      <c r="J7995">
        <f>_xlfn.BINOM.INV(BinomTrials,_xlfn.GAMMA.INV(Table3[[#This Row],[RV gamma]],GammaShape1,GammaRate1)/BinomTrials,Table3[[#This Row],[RV binom]])</f>
        <v>2</v>
      </c>
      <c r="K7995" s="1">
        <f>Table3[[#This Row],[Risk 1 Simulated occurences]]*_xlfn.LOGNORM.INV(Table3[[#This Row],[RV lognorm]],(LN(ImpLow1)+LN(ImpUp1))/2,(LN(ImpUp1)-LN(ImpLow1))/3.29)</f>
        <v>157957.62339871214</v>
      </c>
      <c r="L7995">
        <f>_xlfn.BINOM.INV(BinomTrials,_xlfn.GAMMA.INV(Table3[[#This Row],[RV gamma]],GammaShape2,GammaRate2)/BinomTrials,Table3[[#This Row],[RV binom]])</f>
        <v>1</v>
      </c>
      <c r="M7995" s="1">
        <f>Table3[[#This Row],[Risk 2 simulated occurences]]*_xlfn.LOGNORM.INV(Table3[[#This Row],[RV lognorm]],(LN(ImpLow2)+LN(ImpUp2))/2,(LN(ImpUp2)-LN(ImpLow2))/3.29)</f>
        <v>7897881.1699356111</v>
      </c>
    </row>
    <row r="7996" spans="7:13">
      <c r="G7996">
        <v>0.90867755604380629</v>
      </c>
      <c r="H7996">
        <v>0.18139672380937111</v>
      </c>
      <c r="I7996">
        <v>0.45411589157493593</v>
      </c>
      <c r="J7996">
        <f>_xlfn.BINOM.INV(BinomTrials,_xlfn.GAMMA.INV(Table3[[#This Row],[RV gamma]],GammaShape1,GammaRate1)/BinomTrials,Table3[[#This Row],[RV binom]])</f>
        <v>0</v>
      </c>
      <c r="K7996" s="1">
        <f>Table3[[#This Row],[Risk 1 Simulated occurences]]*_xlfn.LOGNORM.INV(Table3[[#This Row],[RV lognorm]],(LN(ImpLow1)+LN(ImpUp1))/2,(LN(ImpUp1)-LN(ImpLow1))/3.29)</f>
        <v>0</v>
      </c>
      <c r="L7996">
        <f>_xlfn.BINOM.INV(BinomTrials,_xlfn.GAMMA.INV(Table3[[#This Row],[RV gamma]],GammaShape2,GammaRate2)/BinomTrials,Table3[[#This Row],[RV binom]])</f>
        <v>0</v>
      </c>
      <c r="M7996" s="1">
        <f>Table3[[#This Row],[Risk 2 simulated occurences]]*_xlfn.LOGNORM.INV(Table3[[#This Row],[RV lognorm]],(LN(ImpLow2)+LN(ImpUp2))/2,(LN(ImpUp2)-LN(ImpLow2))/3.29)</f>
        <v>0</v>
      </c>
    </row>
    <row r="7997" spans="7:13">
      <c r="G7997">
        <v>0.14368442825213282</v>
      </c>
      <c r="H7997">
        <v>0.73473706410021389</v>
      </c>
      <c r="I7997">
        <v>0.32578969994829488</v>
      </c>
      <c r="J7997">
        <f>_xlfn.BINOM.INV(BinomTrials,_xlfn.GAMMA.INV(Table3[[#This Row],[RV gamma]],GammaShape1,GammaRate1)/BinomTrials,Table3[[#This Row],[RV binom]])</f>
        <v>1</v>
      </c>
      <c r="K7997" s="1">
        <f>Table3[[#This Row],[Risk 1 Simulated occurences]]*_xlfn.LOGNORM.INV(Table3[[#This Row],[RV lognorm]],(LN(ImpLow1)+LN(ImpUp1))/2,(LN(ImpUp1)-LN(ImpLow1))/3.29)</f>
        <v>23053.928385493833</v>
      </c>
      <c r="L7997">
        <f>_xlfn.BINOM.INV(BinomTrials,_xlfn.GAMMA.INV(Table3[[#This Row],[RV gamma]],GammaShape2,GammaRate2)/BinomTrials,Table3[[#This Row],[RV binom]])</f>
        <v>0</v>
      </c>
      <c r="M7997" s="1">
        <f>Table3[[#This Row],[Risk 2 simulated occurences]]*_xlfn.LOGNORM.INV(Table3[[#This Row],[RV lognorm]],(LN(ImpLow2)+LN(ImpUp2))/2,(LN(ImpUp2)-LN(ImpLow2))/3.29)</f>
        <v>0</v>
      </c>
    </row>
    <row r="7998" spans="7:13">
      <c r="G7998">
        <v>0.90418563359611925</v>
      </c>
      <c r="H7998">
        <v>0.7258363322940824</v>
      </c>
      <c r="I7998">
        <v>0.54748703099204554</v>
      </c>
      <c r="J7998">
        <f>_xlfn.BINOM.INV(BinomTrials,_xlfn.GAMMA.INV(Table3[[#This Row],[RV gamma]],GammaShape1,GammaRate1)/BinomTrials,Table3[[#This Row],[RV binom]])</f>
        <v>1</v>
      </c>
      <c r="K7998" s="1">
        <f>Table3[[#This Row],[Risk 1 Simulated occurences]]*_xlfn.LOGNORM.INV(Table3[[#This Row],[RV lognorm]],(LN(ImpLow1)+LN(ImpUp1))/2,(LN(ImpUp1)-LN(ImpLow1))/3.29)</f>
        <v>34376.836178455647</v>
      </c>
      <c r="L7998">
        <f>_xlfn.BINOM.INV(BinomTrials,_xlfn.GAMMA.INV(Table3[[#This Row],[RV gamma]],GammaShape2,GammaRate2)/BinomTrials,Table3[[#This Row],[RV binom]])</f>
        <v>0</v>
      </c>
      <c r="M7998" s="1">
        <f>Table3[[#This Row],[Risk 2 simulated occurences]]*_xlfn.LOGNORM.INV(Table3[[#This Row],[RV lognorm]],(LN(ImpLow2)+LN(ImpUp2))/2,(LN(ImpUp2)-LN(ImpLow2))/3.29)</f>
        <v>0</v>
      </c>
    </row>
    <row r="7999" spans="7:13">
      <c r="G7999">
        <v>0.64794384997707966</v>
      </c>
      <c r="H7999">
        <v>0.13123686664329695</v>
      </c>
      <c r="I7999">
        <v>0.61452988330951419</v>
      </c>
      <c r="J7999">
        <f>_xlfn.BINOM.INV(BinomTrials,_xlfn.GAMMA.INV(Table3[[#This Row],[RV gamma]],GammaShape1,GammaRate1)/BinomTrials,Table3[[#This Row],[RV binom]])</f>
        <v>0</v>
      </c>
      <c r="K7999" s="1">
        <f>Table3[[#This Row],[Risk 1 Simulated occurences]]*_xlfn.LOGNORM.INV(Table3[[#This Row],[RV lognorm]],(LN(ImpLow1)+LN(ImpUp1))/2,(LN(ImpUp1)-LN(ImpLow1))/3.29)</f>
        <v>0</v>
      </c>
      <c r="L7999">
        <f>_xlfn.BINOM.INV(BinomTrials,_xlfn.GAMMA.INV(Table3[[#This Row],[RV gamma]],GammaShape2,GammaRate2)/BinomTrials,Table3[[#This Row],[RV binom]])</f>
        <v>0</v>
      </c>
      <c r="M7999" s="1">
        <f>Table3[[#This Row],[Risk 2 simulated occurences]]*_xlfn.LOGNORM.INV(Table3[[#This Row],[RV lognorm]],(LN(ImpLow2)+LN(ImpUp2))/2,(LN(ImpUp2)-LN(ImpLow2))/3.29)</f>
        <v>0</v>
      </c>
    </row>
    <row r="8000" spans="7:13">
      <c r="G8000">
        <v>0.99228656477867005</v>
      </c>
      <c r="H8000">
        <v>0.69801767389197722</v>
      </c>
      <c r="I8000">
        <v>0.4037487830052845</v>
      </c>
      <c r="J8000">
        <f>_xlfn.BINOM.INV(BinomTrials,_xlfn.GAMMA.INV(Table3[[#This Row],[RV gamma]],GammaShape1,GammaRate1)/BinomTrials,Table3[[#This Row],[RV binom]])</f>
        <v>1</v>
      </c>
      <c r="K8000" s="1">
        <f>Table3[[#This Row],[Risk 1 Simulated occurences]]*_xlfn.LOGNORM.INV(Table3[[#This Row],[RV lognorm]],(LN(ImpLow1)+LN(ImpUp1))/2,(LN(ImpUp1)-LN(ImpLow1))/3.29)</f>
        <v>26664.936159618595</v>
      </c>
      <c r="L8000">
        <f>_xlfn.BINOM.INV(BinomTrials,_xlfn.GAMMA.INV(Table3[[#This Row],[RV gamma]],GammaShape2,GammaRate2)/BinomTrials,Table3[[#This Row],[RV binom]])</f>
        <v>0</v>
      </c>
      <c r="M8000" s="1">
        <f>Table3[[#This Row],[Risk 2 simulated occurences]]*_xlfn.LOGNORM.INV(Table3[[#This Row],[RV lognorm]],(LN(ImpLow2)+LN(ImpUp2))/2,(LN(ImpUp2)-LN(ImpLow2))/3.29)</f>
        <v>0</v>
      </c>
    </row>
    <row r="8001" spans="7:13">
      <c r="G8001">
        <v>0.36029423510669462</v>
      </c>
      <c r="H8001">
        <v>0.5830451024617278</v>
      </c>
      <c r="I8001">
        <v>0.80579596981676105</v>
      </c>
      <c r="J8001">
        <f>_xlfn.BINOM.INV(BinomTrials,_xlfn.GAMMA.INV(Table3[[#This Row],[RV gamma]],GammaShape1,GammaRate1)/BinomTrials,Table3[[#This Row],[RV binom]])</f>
        <v>0</v>
      </c>
      <c r="K8001" s="1">
        <f>Table3[[#This Row],[Risk 1 Simulated occurences]]*_xlfn.LOGNORM.INV(Table3[[#This Row],[RV lognorm]],(LN(ImpLow1)+LN(ImpUp1))/2,(LN(ImpUp1)-LN(ImpLow1))/3.29)</f>
        <v>0</v>
      </c>
      <c r="L8001">
        <f>_xlfn.BINOM.INV(BinomTrials,_xlfn.GAMMA.INV(Table3[[#This Row],[RV gamma]],GammaShape2,GammaRate2)/BinomTrials,Table3[[#This Row],[RV binom]])</f>
        <v>0</v>
      </c>
      <c r="M8001" s="1">
        <f>Table3[[#This Row],[Risk 2 simulated occurences]]*_xlfn.LOGNORM.INV(Table3[[#This Row],[RV lognorm]],(LN(ImpLow2)+LN(ImpUp2))/2,(LN(ImpUp2)-LN(ImpLow2))/3.29)</f>
        <v>0</v>
      </c>
    </row>
    <row r="8002" spans="7:13">
      <c r="G8002">
        <v>0.4652094382165044</v>
      </c>
      <c r="H8002">
        <v>0.23903707425996526</v>
      </c>
      <c r="I8002">
        <v>1.2864710303426119E-2</v>
      </c>
      <c r="J8002">
        <f>_xlfn.BINOM.INV(BinomTrials,_xlfn.GAMMA.INV(Table3[[#This Row],[RV gamma]],GammaShape1,GammaRate1)/BinomTrials,Table3[[#This Row],[RV binom]])</f>
        <v>0</v>
      </c>
      <c r="K8002" s="1">
        <f>Table3[[#This Row],[Risk 1 Simulated occurences]]*_xlfn.LOGNORM.INV(Table3[[#This Row],[RV lognorm]],(LN(ImpLow1)+LN(ImpUp1))/2,(LN(ImpUp1)-LN(ImpLow1))/3.29)</f>
        <v>0</v>
      </c>
      <c r="L8002">
        <f>_xlfn.BINOM.INV(BinomTrials,_xlfn.GAMMA.INV(Table3[[#This Row],[RV gamma]],GammaShape2,GammaRate2)/BinomTrials,Table3[[#This Row],[RV binom]])</f>
        <v>0</v>
      </c>
      <c r="M8002" s="1">
        <f>Table3[[#This Row],[Risk 2 simulated occurences]]*_xlfn.LOGNORM.INV(Table3[[#This Row],[RV lognorm]],(LN(ImpLow2)+LN(ImpUp2))/2,(LN(ImpUp2)-LN(ImpLow2))/3.29)</f>
        <v>0</v>
      </c>
    </row>
    <row r="8003" spans="7:13">
      <c r="G8003">
        <v>0.77502810478910245</v>
      </c>
      <c r="H8003">
        <v>0.49610708723594765</v>
      </c>
      <c r="I8003">
        <v>0.2171860696827928</v>
      </c>
      <c r="J8003">
        <f>_xlfn.BINOM.INV(BinomTrials,_xlfn.GAMMA.INV(Table3[[#This Row],[RV gamma]],GammaShape1,GammaRate1)/BinomTrials,Table3[[#This Row],[RV binom]])</f>
        <v>0</v>
      </c>
      <c r="K8003" s="1">
        <f>Table3[[#This Row],[Risk 1 Simulated occurences]]*_xlfn.LOGNORM.INV(Table3[[#This Row],[RV lognorm]],(LN(ImpLow1)+LN(ImpUp1))/2,(LN(ImpUp1)-LN(ImpLow1))/3.29)</f>
        <v>0</v>
      </c>
      <c r="L8003">
        <f>_xlfn.BINOM.INV(BinomTrials,_xlfn.GAMMA.INV(Table3[[#This Row],[RV gamma]],GammaShape2,GammaRate2)/BinomTrials,Table3[[#This Row],[RV binom]])</f>
        <v>0</v>
      </c>
      <c r="M8003" s="1">
        <f>Table3[[#This Row],[Risk 2 simulated occurences]]*_xlfn.LOGNORM.INV(Table3[[#This Row],[RV lognorm]],(LN(ImpLow2)+LN(ImpUp2))/2,(LN(ImpUp2)-LN(ImpLow2))/3.29)</f>
        <v>0</v>
      </c>
    </row>
    <row r="8004" spans="7:13">
      <c r="G8004">
        <v>0.89735719044569751</v>
      </c>
      <c r="H8004">
        <v>7.1815174572083709E-2</v>
      </c>
      <c r="I8004">
        <v>0.24627315869846994</v>
      </c>
      <c r="J8004">
        <f>_xlfn.BINOM.INV(BinomTrials,_xlfn.GAMMA.INV(Table3[[#This Row],[RV gamma]],GammaShape1,GammaRate1)/BinomTrials,Table3[[#This Row],[RV binom]])</f>
        <v>0</v>
      </c>
      <c r="K8004" s="1">
        <f>Table3[[#This Row],[Risk 1 Simulated occurences]]*_xlfn.LOGNORM.INV(Table3[[#This Row],[RV lognorm]],(LN(ImpLow1)+LN(ImpUp1))/2,(LN(ImpUp1)-LN(ImpLow1))/3.29)</f>
        <v>0</v>
      </c>
      <c r="L8004">
        <f>_xlfn.BINOM.INV(BinomTrials,_xlfn.GAMMA.INV(Table3[[#This Row],[RV gamma]],GammaShape2,GammaRate2)/BinomTrials,Table3[[#This Row],[RV binom]])</f>
        <v>0</v>
      </c>
      <c r="M8004" s="1">
        <f>Table3[[#This Row],[Risk 2 simulated occurences]]*_xlfn.LOGNORM.INV(Table3[[#This Row],[RV lognorm]],(LN(ImpLow2)+LN(ImpUp2))/2,(LN(ImpUp2)-LN(ImpLow2))/3.29)</f>
        <v>0</v>
      </c>
    </row>
    <row r="8005" spans="7:13">
      <c r="G8005">
        <v>0.88229982083770442</v>
      </c>
      <c r="H8005">
        <v>0.99763903301099266</v>
      </c>
      <c r="I8005">
        <v>0.11297824518428103</v>
      </c>
      <c r="J8005">
        <f>_xlfn.BINOM.INV(BinomTrials,_xlfn.GAMMA.INV(Table3[[#This Row],[RV gamma]],GammaShape1,GammaRate1)/BinomTrials,Table3[[#This Row],[RV binom]])</f>
        <v>4</v>
      </c>
      <c r="K8005" s="1">
        <f>Table3[[#This Row],[Risk 1 Simulated occurences]]*_xlfn.LOGNORM.INV(Table3[[#This Row],[RV lognorm]],(LN(ImpLow1)+LN(ImpUp1))/2,(LN(ImpUp1)-LN(ImpLow1))/3.29)</f>
        <v>54203.000194705433</v>
      </c>
      <c r="L8005">
        <f>_xlfn.BINOM.INV(BinomTrials,_xlfn.GAMMA.INV(Table3[[#This Row],[RV gamma]],GammaShape2,GammaRate2)/BinomTrials,Table3[[#This Row],[RV binom]])</f>
        <v>2</v>
      </c>
      <c r="M8005" s="1">
        <f>Table3[[#This Row],[Risk 2 simulated occurences]]*_xlfn.LOGNORM.INV(Table3[[#This Row],[RV lognorm]],(LN(ImpLow2)+LN(ImpUp2))/2,(LN(ImpUp2)-LN(ImpLow2))/3.29)</f>
        <v>2710150.0097352727</v>
      </c>
    </row>
    <row r="8006" spans="7:13">
      <c r="G8006">
        <v>0.81308881929753762</v>
      </c>
      <c r="H8006">
        <v>0.31922781575435205</v>
      </c>
      <c r="I8006">
        <v>0.82536681221116648</v>
      </c>
      <c r="J8006">
        <f>_xlfn.BINOM.INV(BinomTrials,_xlfn.GAMMA.INV(Table3[[#This Row],[RV gamma]],GammaShape1,GammaRate1)/BinomTrials,Table3[[#This Row],[RV binom]])</f>
        <v>0</v>
      </c>
      <c r="K8006" s="1">
        <f>Table3[[#This Row],[Risk 1 Simulated occurences]]*_xlfn.LOGNORM.INV(Table3[[#This Row],[RV lognorm]],(LN(ImpLow1)+LN(ImpUp1))/2,(LN(ImpUp1)-LN(ImpLow1))/3.29)</f>
        <v>0</v>
      </c>
      <c r="L8006">
        <f>_xlfn.BINOM.INV(BinomTrials,_xlfn.GAMMA.INV(Table3[[#This Row],[RV gamma]],GammaShape2,GammaRate2)/BinomTrials,Table3[[#This Row],[RV binom]])</f>
        <v>0</v>
      </c>
      <c r="M8006" s="1">
        <f>Table3[[#This Row],[Risk 2 simulated occurences]]*_xlfn.LOGNORM.INV(Table3[[#This Row],[RV lognorm]],(LN(ImpLow2)+LN(ImpUp2))/2,(LN(ImpUp2)-LN(ImpLow2))/3.29)</f>
        <v>0</v>
      </c>
    </row>
    <row r="8007" spans="7:13">
      <c r="G8007">
        <v>0.58378593371426035</v>
      </c>
      <c r="H8007">
        <v>0.26189938339493207</v>
      </c>
      <c r="I8007">
        <v>0.9400128330756039</v>
      </c>
      <c r="J8007">
        <f>_xlfn.BINOM.INV(BinomTrials,_xlfn.GAMMA.INV(Table3[[#This Row],[RV gamma]],GammaShape1,GammaRate1)/BinomTrials,Table3[[#This Row],[RV binom]])</f>
        <v>0</v>
      </c>
      <c r="K8007" s="1">
        <f>Table3[[#This Row],[Risk 1 Simulated occurences]]*_xlfn.LOGNORM.INV(Table3[[#This Row],[RV lognorm]],(LN(ImpLow1)+LN(ImpUp1))/2,(LN(ImpUp1)-LN(ImpLow1))/3.29)</f>
        <v>0</v>
      </c>
      <c r="L8007">
        <f>_xlfn.BINOM.INV(BinomTrials,_xlfn.GAMMA.INV(Table3[[#This Row],[RV gamma]],GammaShape2,GammaRate2)/BinomTrials,Table3[[#This Row],[RV binom]])</f>
        <v>0</v>
      </c>
      <c r="M8007" s="1">
        <f>Table3[[#This Row],[Risk 2 simulated occurences]]*_xlfn.LOGNORM.INV(Table3[[#This Row],[RV lognorm]],(LN(ImpLow2)+LN(ImpUp2))/2,(LN(ImpUp2)-LN(ImpLow2))/3.29)</f>
        <v>0</v>
      </c>
    </row>
    <row r="8008" spans="7:13">
      <c r="G8008">
        <v>0.6901879355731364</v>
      </c>
      <c r="H8008">
        <v>0.74293671862359001</v>
      </c>
      <c r="I8008">
        <v>0.79568550167404373</v>
      </c>
      <c r="J8008">
        <f>_xlfn.BINOM.INV(BinomTrials,_xlfn.GAMMA.INV(Table3[[#This Row],[RV gamma]],GammaShape1,GammaRate1)/BinomTrials,Table3[[#This Row],[RV binom]])</f>
        <v>1</v>
      </c>
      <c r="K8008" s="1">
        <f>Table3[[#This Row],[Risk 1 Simulated occurences]]*_xlfn.LOGNORM.INV(Table3[[#This Row],[RV lognorm]],(LN(ImpLow1)+LN(ImpUp1))/2,(LN(ImpUp1)-LN(ImpLow1))/3.29)</f>
        <v>56384.23093073698</v>
      </c>
      <c r="L8008">
        <f>_xlfn.BINOM.INV(BinomTrials,_xlfn.GAMMA.INV(Table3[[#This Row],[RV gamma]],GammaShape2,GammaRate2)/BinomTrials,Table3[[#This Row],[RV binom]])</f>
        <v>0</v>
      </c>
      <c r="M8008" s="1">
        <f>Table3[[#This Row],[Risk 2 simulated occurences]]*_xlfn.LOGNORM.INV(Table3[[#This Row],[RV lognorm]],(LN(ImpLow2)+LN(ImpUp2))/2,(LN(ImpUp2)-LN(ImpLow2))/3.29)</f>
        <v>0</v>
      </c>
    </row>
    <row r="8009" spans="7:13">
      <c r="G8009">
        <v>0.98863317770354131</v>
      </c>
      <c r="H8009">
        <v>0.53742990667812052</v>
      </c>
      <c r="I8009">
        <v>8.6226635652699807E-2</v>
      </c>
      <c r="J8009">
        <f>_xlfn.BINOM.INV(BinomTrials,_xlfn.GAMMA.INV(Table3[[#This Row],[RV gamma]],GammaShape1,GammaRate1)/BinomTrials,Table3[[#This Row],[RV binom]])</f>
        <v>1</v>
      </c>
      <c r="K8009" s="1">
        <f>Table3[[#This Row],[Risk 1 Simulated occurences]]*_xlfn.LOGNORM.INV(Table3[[#This Row],[RV lognorm]],(LN(ImpLow1)+LN(ImpUp1))/2,(LN(ImpUp1)-LN(ImpLow1))/3.29)</f>
        <v>12170.261977998533</v>
      </c>
      <c r="L8009">
        <f>_xlfn.BINOM.INV(BinomTrials,_xlfn.GAMMA.INV(Table3[[#This Row],[RV gamma]],GammaShape2,GammaRate2)/BinomTrials,Table3[[#This Row],[RV binom]])</f>
        <v>0</v>
      </c>
      <c r="M8009" s="1">
        <f>Table3[[#This Row],[Risk 2 simulated occurences]]*_xlfn.LOGNORM.INV(Table3[[#This Row],[RV lognorm]],(LN(ImpLow2)+LN(ImpUp2))/2,(LN(ImpUp2)-LN(ImpLow2))/3.29)</f>
        <v>0</v>
      </c>
    </row>
    <row r="8010" spans="7:13">
      <c r="G8010">
        <v>0.95781766341897545</v>
      </c>
      <c r="H8010">
        <v>0.58444153917228869</v>
      </c>
      <c r="I8010">
        <v>0.21106541492560199</v>
      </c>
      <c r="J8010">
        <f>_xlfn.BINOM.INV(BinomTrials,_xlfn.GAMMA.INV(Table3[[#This Row],[RV gamma]],GammaShape1,GammaRate1)/BinomTrials,Table3[[#This Row],[RV binom]])</f>
        <v>1</v>
      </c>
      <c r="K8010" s="1">
        <f>Table3[[#This Row],[Risk 1 Simulated occurences]]*_xlfn.LOGNORM.INV(Table3[[#This Row],[RV lognorm]],(LN(ImpLow1)+LN(ImpUp1))/2,(LN(ImpUp1)-LN(ImpLow1))/3.29)</f>
        <v>18030.556428260541</v>
      </c>
      <c r="L8010">
        <f>_xlfn.BINOM.INV(BinomTrials,_xlfn.GAMMA.INV(Table3[[#This Row],[RV gamma]],GammaShape2,GammaRate2)/BinomTrials,Table3[[#This Row],[RV binom]])</f>
        <v>0</v>
      </c>
      <c r="M8010" s="1">
        <f>Table3[[#This Row],[Risk 2 simulated occurences]]*_xlfn.LOGNORM.INV(Table3[[#This Row],[RV lognorm]],(LN(ImpLow2)+LN(ImpUp2))/2,(LN(ImpUp2)-LN(ImpLow2))/3.29)</f>
        <v>0</v>
      </c>
    </row>
    <row r="8011" spans="7:13">
      <c r="G8011">
        <v>4.1469082721261812E-2</v>
      </c>
      <c r="H8011">
        <v>0.70894886865697282</v>
      </c>
      <c r="I8011">
        <v>0.37642865459268382</v>
      </c>
      <c r="J8011">
        <f>_xlfn.BINOM.INV(BinomTrials,_xlfn.GAMMA.INV(Table3[[#This Row],[RV gamma]],GammaShape1,GammaRate1)/BinomTrials,Table3[[#This Row],[RV binom]])</f>
        <v>1</v>
      </c>
      <c r="K8011" s="1">
        <f>Table3[[#This Row],[Risk 1 Simulated occurences]]*_xlfn.LOGNORM.INV(Table3[[#This Row],[RV lognorm]],(LN(ImpLow1)+LN(ImpUp1))/2,(LN(ImpUp1)-LN(ImpLow1))/3.29)</f>
        <v>25368.431223617205</v>
      </c>
      <c r="L8011">
        <f>_xlfn.BINOM.INV(BinomTrials,_xlfn.GAMMA.INV(Table3[[#This Row],[RV gamma]],GammaShape2,GammaRate2)/BinomTrials,Table3[[#This Row],[RV binom]])</f>
        <v>0</v>
      </c>
      <c r="M8011" s="1">
        <f>Table3[[#This Row],[Risk 2 simulated occurences]]*_xlfn.LOGNORM.INV(Table3[[#This Row],[RV lognorm]],(LN(ImpLow2)+LN(ImpUp2))/2,(LN(ImpUp2)-LN(ImpLow2))/3.29)</f>
        <v>0</v>
      </c>
    </row>
    <row r="8012" spans="7:13">
      <c r="G8012">
        <v>0.97087329624727059</v>
      </c>
      <c r="H8012">
        <v>0.30363551774231506</v>
      </c>
      <c r="I8012">
        <v>0.63639773923735965</v>
      </c>
      <c r="J8012">
        <f>_xlfn.BINOM.INV(BinomTrials,_xlfn.GAMMA.INV(Table3[[#This Row],[RV gamma]],GammaShape1,GammaRate1)/BinomTrials,Table3[[#This Row],[RV binom]])</f>
        <v>0</v>
      </c>
      <c r="K8012" s="1">
        <f>Table3[[#This Row],[Risk 1 Simulated occurences]]*_xlfn.LOGNORM.INV(Table3[[#This Row],[RV lognorm]],(LN(ImpLow1)+LN(ImpUp1))/2,(LN(ImpUp1)-LN(ImpLow1))/3.29)</f>
        <v>0</v>
      </c>
      <c r="L8012">
        <f>_xlfn.BINOM.INV(BinomTrials,_xlfn.GAMMA.INV(Table3[[#This Row],[RV gamma]],GammaShape2,GammaRate2)/BinomTrials,Table3[[#This Row],[RV binom]])</f>
        <v>0</v>
      </c>
      <c r="M8012" s="1">
        <f>Table3[[#This Row],[Risk 2 simulated occurences]]*_xlfn.LOGNORM.INV(Table3[[#This Row],[RV lognorm]],(LN(ImpLow2)+LN(ImpUp2))/2,(LN(ImpUp2)-LN(ImpLow2))/3.29)</f>
        <v>0</v>
      </c>
    </row>
    <row r="8013" spans="7:13">
      <c r="G8013">
        <v>0.46749002787633337</v>
      </c>
      <c r="H8013">
        <v>0.20214669508959479</v>
      </c>
      <c r="I8013">
        <v>0.93680336230285621</v>
      </c>
      <c r="J8013">
        <f>_xlfn.BINOM.INV(BinomTrials,_xlfn.GAMMA.INV(Table3[[#This Row],[RV gamma]],GammaShape1,GammaRate1)/BinomTrials,Table3[[#This Row],[RV binom]])</f>
        <v>0</v>
      </c>
      <c r="K8013" s="1">
        <f>Table3[[#This Row],[Risk 1 Simulated occurences]]*_xlfn.LOGNORM.INV(Table3[[#This Row],[RV lognorm]],(LN(ImpLow1)+LN(ImpUp1))/2,(LN(ImpUp1)-LN(ImpLow1))/3.29)</f>
        <v>0</v>
      </c>
      <c r="L8013">
        <f>_xlfn.BINOM.INV(BinomTrials,_xlfn.GAMMA.INV(Table3[[#This Row],[RV gamma]],GammaShape2,GammaRate2)/BinomTrials,Table3[[#This Row],[RV binom]])</f>
        <v>0</v>
      </c>
      <c r="M8013" s="1">
        <f>Table3[[#This Row],[Risk 2 simulated occurences]]*_xlfn.LOGNORM.INV(Table3[[#This Row],[RV lognorm]],(LN(ImpLow2)+LN(ImpUp2))/2,(LN(ImpUp2)-LN(ImpLow2))/3.29)</f>
        <v>0</v>
      </c>
    </row>
    <row r="8014" spans="7:13">
      <c r="G8014">
        <v>0.10489851753455517</v>
      </c>
      <c r="H8014">
        <v>0.47950437081954644</v>
      </c>
      <c r="I8014">
        <v>0.85411022410453774</v>
      </c>
      <c r="J8014">
        <f>_xlfn.BINOM.INV(BinomTrials,_xlfn.GAMMA.INV(Table3[[#This Row],[RV gamma]],GammaShape1,GammaRate1)/BinomTrials,Table3[[#This Row],[RV binom]])</f>
        <v>0</v>
      </c>
      <c r="K8014" s="1">
        <f>Table3[[#This Row],[Risk 1 Simulated occurences]]*_xlfn.LOGNORM.INV(Table3[[#This Row],[RV lognorm]],(LN(ImpLow1)+LN(ImpUp1))/2,(LN(ImpUp1)-LN(ImpLow1))/3.29)</f>
        <v>0</v>
      </c>
      <c r="L8014">
        <f>_xlfn.BINOM.INV(BinomTrials,_xlfn.GAMMA.INV(Table3[[#This Row],[RV gamma]],GammaShape2,GammaRate2)/BinomTrials,Table3[[#This Row],[RV binom]])</f>
        <v>0</v>
      </c>
      <c r="M8014" s="1">
        <f>Table3[[#This Row],[Risk 2 simulated occurences]]*_xlfn.LOGNORM.INV(Table3[[#This Row],[RV lognorm]],(LN(ImpLow2)+LN(ImpUp2))/2,(LN(ImpUp2)-LN(ImpLow2))/3.29)</f>
        <v>0</v>
      </c>
    </row>
    <row r="8015" spans="7:13">
      <c r="G8015">
        <v>2.938420326885963E-2</v>
      </c>
      <c r="H8015">
        <v>2.9960364117268642E-2</v>
      </c>
      <c r="I8015">
        <v>3.0536524965677655E-2</v>
      </c>
      <c r="J8015">
        <f>_xlfn.BINOM.INV(BinomTrials,_xlfn.GAMMA.INV(Table3[[#This Row],[RV gamma]],GammaShape1,GammaRate1)/BinomTrials,Table3[[#This Row],[RV binom]])</f>
        <v>0</v>
      </c>
      <c r="K8015" s="1">
        <f>Table3[[#This Row],[Risk 1 Simulated occurences]]*_xlfn.LOGNORM.INV(Table3[[#This Row],[RV lognorm]],(LN(ImpLow1)+LN(ImpUp1))/2,(LN(ImpUp1)-LN(ImpLow1))/3.29)</f>
        <v>0</v>
      </c>
      <c r="L8015">
        <f>_xlfn.BINOM.INV(BinomTrials,_xlfn.GAMMA.INV(Table3[[#This Row],[RV gamma]],GammaShape2,GammaRate2)/BinomTrials,Table3[[#This Row],[RV binom]])</f>
        <v>0</v>
      </c>
      <c r="M8015" s="1">
        <f>Table3[[#This Row],[Risk 2 simulated occurences]]*_xlfn.LOGNORM.INV(Table3[[#This Row],[RV lognorm]],(LN(ImpLow2)+LN(ImpUp2))/2,(LN(ImpUp2)-LN(ImpLow2))/3.29)</f>
        <v>0</v>
      </c>
    </row>
    <row r="8016" spans="7:13">
      <c r="G8016">
        <v>0.86030433972380327</v>
      </c>
      <c r="H8016">
        <v>0.5438397189340739</v>
      </c>
      <c r="I8016">
        <v>0.22737509814434456</v>
      </c>
      <c r="J8016">
        <f>_xlfn.BINOM.INV(BinomTrials,_xlfn.GAMMA.INV(Table3[[#This Row],[RV gamma]],GammaShape1,GammaRate1)/BinomTrials,Table3[[#This Row],[RV binom]])</f>
        <v>0</v>
      </c>
      <c r="K8016" s="1">
        <f>Table3[[#This Row],[Risk 1 Simulated occurences]]*_xlfn.LOGNORM.INV(Table3[[#This Row],[RV lognorm]],(LN(ImpLow1)+LN(ImpUp1))/2,(LN(ImpUp1)-LN(ImpLow1))/3.29)</f>
        <v>0</v>
      </c>
      <c r="L8016">
        <f>_xlfn.BINOM.INV(BinomTrials,_xlfn.GAMMA.INV(Table3[[#This Row],[RV gamma]],GammaShape2,GammaRate2)/BinomTrials,Table3[[#This Row],[RV binom]])</f>
        <v>0</v>
      </c>
      <c r="M8016" s="1">
        <f>Table3[[#This Row],[Risk 2 simulated occurences]]*_xlfn.LOGNORM.INV(Table3[[#This Row],[RV lognorm]],(LN(ImpLow2)+LN(ImpUp2))/2,(LN(ImpUp2)-LN(ImpLow2))/3.29)</f>
        <v>0</v>
      </c>
    </row>
    <row r="8017" spans="7:13">
      <c r="G8017">
        <v>0.13503773796141041</v>
      </c>
      <c r="H8017">
        <v>0.31415612498026163</v>
      </c>
      <c r="I8017">
        <v>0.49327451199911282</v>
      </c>
      <c r="J8017">
        <f>_xlfn.BINOM.INV(BinomTrials,_xlfn.GAMMA.INV(Table3[[#This Row],[RV gamma]],GammaShape1,GammaRate1)/BinomTrials,Table3[[#This Row],[RV binom]])</f>
        <v>0</v>
      </c>
      <c r="K8017" s="1">
        <f>Table3[[#This Row],[Risk 1 Simulated occurences]]*_xlfn.LOGNORM.INV(Table3[[#This Row],[RV lognorm]],(LN(ImpLow1)+LN(ImpUp1))/2,(LN(ImpUp1)-LN(ImpLow1))/3.29)</f>
        <v>0</v>
      </c>
      <c r="L8017">
        <f>_xlfn.BINOM.INV(BinomTrials,_xlfn.GAMMA.INV(Table3[[#This Row],[RV gamma]],GammaShape2,GammaRate2)/BinomTrials,Table3[[#This Row],[RV binom]])</f>
        <v>0</v>
      </c>
      <c r="M8017" s="1">
        <f>Table3[[#This Row],[Risk 2 simulated occurences]]*_xlfn.LOGNORM.INV(Table3[[#This Row],[RV lognorm]],(LN(ImpLow2)+LN(ImpUp2))/2,(LN(ImpUp2)-LN(ImpLow2))/3.29)</f>
        <v>0</v>
      </c>
    </row>
    <row r="8018" spans="7:13">
      <c r="G8018">
        <v>0.5792619174249759</v>
      </c>
      <c r="H8018">
        <v>2.1992543256838127E-2</v>
      </c>
      <c r="I8018">
        <v>0.46472316908870037</v>
      </c>
      <c r="J8018">
        <f>_xlfn.BINOM.INV(BinomTrials,_xlfn.GAMMA.INV(Table3[[#This Row],[RV gamma]],GammaShape1,GammaRate1)/BinomTrials,Table3[[#This Row],[RV binom]])</f>
        <v>0</v>
      </c>
      <c r="K8018" s="1">
        <f>Table3[[#This Row],[Risk 1 Simulated occurences]]*_xlfn.LOGNORM.INV(Table3[[#This Row],[RV lognorm]],(LN(ImpLow1)+LN(ImpUp1))/2,(LN(ImpUp1)-LN(ImpLow1))/3.29)</f>
        <v>0</v>
      </c>
      <c r="L8018">
        <f>_xlfn.BINOM.INV(BinomTrials,_xlfn.GAMMA.INV(Table3[[#This Row],[RV gamma]],GammaShape2,GammaRate2)/BinomTrials,Table3[[#This Row],[RV binom]])</f>
        <v>0</v>
      </c>
      <c r="M8018" s="1">
        <f>Table3[[#This Row],[Risk 2 simulated occurences]]*_xlfn.LOGNORM.INV(Table3[[#This Row],[RV lognorm]],(LN(ImpLow2)+LN(ImpUp2))/2,(LN(ImpUp2)-LN(ImpLow2))/3.29)</f>
        <v>0</v>
      </c>
    </row>
    <row r="8019" spans="7:13">
      <c r="G8019">
        <v>0.65504616156921081</v>
      </c>
      <c r="H8019">
        <v>0.62867451767841098</v>
      </c>
      <c r="I8019">
        <v>0.60230287378761116</v>
      </c>
      <c r="J8019">
        <f>_xlfn.BINOM.INV(BinomTrials,_xlfn.GAMMA.INV(Table3[[#This Row],[RV gamma]],GammaShape1,GammaRate1)/BinomTrials,Table3[[#This Row],[RV binom]])</f>
        <v>1</v>
      </c>
      <c r="K8019" s="1">
        <f>Table3[[#This Row],[Risk 1 Simulated occurences]]*_xlfn.LOGNORM.INV(Table3[[#This Row],[RV lognorm]],(LN(ImpLow1)+LN(ImpUp1))/2,(LN(ImpUp1)-LN(ImpLow1))/3.29)</f>
        <v>37915.635803726742</v>
      </c>
      <c r="L8019">
        <f>_xlfn.BINOM.INV(BinomTrials,_xlfn.GAMMA.INV(Table3[[#This Row],[RV gamma]],GammaShape2,GammaRate2)/BinomTrials,Table3[[#This Row],[RV binom]])</f>
        <v>0</v>
      </c>
      <c r="M8019" s="1">
        <f>Table3[[#This Row],[Risk 2 simulated occurences]]*_xlfn.LOGNORM.INV(Table3[[#This Row],[RV lognorm]],(LN(ImpLow2)+LN(ImpUp2))/2,(LN(ImpUp2)-LN(ImpLow2))/3.29)</f>
        <v>0</v>
      </c>
    </row>
    <row r="8020" spans="7:13">
      <c r="G8020">
        <v>0.36083749372551099</v>
      </c>
      <c r="H8020">
        <v>0.1326186210534622</v>
      </c>
      <c r="I8020">
        <v>0.90439974838141335</v>
      </c>
      <c r="J8020">
        <f>_xlfn.BINOM.INV(BinomTrials,_xlfn.GAMMA.INV(Table3[[#This Row],[RV gamma]],GammaShape1,GammaRate1)/BinomTrials,Table3[[#This Row],[RV binom]])</f>
        <v>0</v>
      </c>
      <c r="K8020" s="1">
        <f>Table3[[#This Row],[Risk 1 Simulated occurences]]*_xlfn.LOGNORM.INV(Table3[[#This Row],[RV lognorm]],(LN(ImpLow1)+LN(ImpUp1))/2,(LN(ImpUp1)-LN(ImpLow1))/3.29)</f>
        <v>0</v>
      </c>
      <c r="L8020">
        <f>_xlfn.BINOM.INV(BinomTrials,_xlfn.GAMMA.INV(Table3[[#This Row],[RV gamma]],GammaShape2,GammaRate2)/BinomTrials,Table3[[#This Row],[RV binom]])</f>
        <v>0</v>
      </c>
      <c r="M8020" s="1">
        <f>Table3[[#This Row],[Risk 2 simulated occurences]]*_xlfn.LOGNORM.INV(Table3[[#This Row],[RV lognorm]],(LN(ImpLow2)+LN(ImpUp2))/2,(LN(ImpUp2)-LN(ImpLow2))/3.29)</f>
        <v>0</v>
      </c>
    </row>
    <row r="8021" spans="7:13">
      <c r="G8021">
        <v>0.59575704466353963</v>
      </c>
      <c r="H8021">
        <v>0.92116404553929532</v>
      </c>
      <c r="I8021">
        <v>0.24657104641505101</v>
      </c>
      <c r="J8021">
        <f>_xlfn.BINOM.INV(BinomTrials,_xlfn.GAMMA.INV(Table3[[#This Row],[RV gamma]],GammaShape1,GammaRate1)/BinomTrials,Table3[[#This Row],[RV binom]])</f>
        <v>2</v>
      </c>
      <c r="K8021" s="1">
        <f>Table3[[#This Row],[Risk 1 Simulated occurences]]*_xlfn.LOGNORM.INV(Table3[[#This Row],[RV lognorm]],(LN(ImpLow1)+LN(ImpUp1))/2,(LN(ImpUp1)-LN(ImpLow1))/3.29)</f>
        <v>39149.487605704046</v>
      </c>
      <c r="L8021">
        <f>_xlfn.BINOM.INV(BinomTrials,_xlfn.GAMMA.INV(Table3[[#This Row],[RV gamma]],GammaShape2,GammaRate2)/BinomTrials,Table3[[#This Row],[RV binom]])</f>
        <v>1</v>
      </c>
      <c r="M8021" s="1">
        <f>Table3[[#This Row],[Risk 2 simulated occurences]]*_xlfn.LOGNORM.INV(Table3[[#This Row],[RV lognorm]],(LN(ImpLow2)+LN(ImpUp2))/2,(LN(ImpUp2)-LN(ImpLow2))/3.29)</f>
        <v>1957474.3802852032</v>
      </c>
    </row>
    <row r="8022" spans="7:13">
      <c r="G8022">
        <v>0.88864966011077617</v>
      </c>
      <c r="H8022">
        <v>4.113378936477648E-3</v>
      </c>
      <c r="I8022">
        <v>0.11957709776217915</v>
      </c>
      <c r="J8022">
        <f>_xlfn.BINOM.INV(BinomTrials,_xlfn.GAMMA.INV(Table3[[#This Row],[RV gamma]],GammaShape1,GammaRate1)/BinomTrials,Table3[[#This Row],[RV binom]])</f>
        <v>0</v>
      </c>
      <c r="K8022" s="1">
        <f>Table3[[#This Row],[Risk 1 Simulated occurences]]*_xlfn.LOGNORM.INV(Table3[[#This Row],[RV lognorm]],(LN(ImpLow1)+LN(ImpUp1))/2,(LN(ImpUp1)-LN(ImpLow1))/3.29)</f>
        <v>0</v>
      </c>
      <c r="L8022">
        <f>_xlfn.BINOM.INV(BinomTrials,_xlfn.GAMMA.INV(Table3[[#This Row],[RV gamma]],GammaShape2,GammaRate2)/BinomTrials,Table3[[#This Row],[RV binom]])</f>
        <v>0</v>
      </c>
      <c r="M8022" s="1">
        <f>Table3[[#This Row],[Risk 2 simulated occurences]]*_xlfn.LOGNORM.INV(Table3[[#This Row],[RV lognorm]],(LN(ImpLow2)+LN(ImpUp2))/2,(LN(ImpUp2)-LN(ImpLow2))/3.29)</f>
        <v>0</v>
      </c>
    </row>
    <row r="8023" spans="7:13">
      <c r="G8023">
        <v>0.5348374818148266</v>
      </c>
      <c r="H8023">
        <v>0.13355978537982319</v>
      </c>
      <c r="I8023">
        <v>0.73228208894481983</v>
      </c>
      <c r="J8023">
        <f>_xlfn.BINOM.INV(BinomTrials,_xlfn.GAMMA.INV(Table3[[#This Row],[RV gamma]],GammaShape1,GammaRate1)/BinomTrials,Table3[[#This Row],[RV binom]])</f>
        <v>0</v>
      </c>
      <c r="K8023" s="1">
        <f>Table3[[#This Row],[Risk 1 Simulated occurences]]*_xlfn.LOGNORM.INV(Table3[[#This Row],[RV lognorm]],(LN(ImpLow1)+LN(ImpUp1))/2,(LN(ImpUp1)-LN(ImpLow1))/3.29)</f>
        <v>0</v>
      </c>
      <c r="L8023">
        <f>_xlfn.BINOM.INV(BinomTrials,_xlfn.GAMMA.INV(Table3[[#This Row],[RV gamma]],GammaShape2,GammaRate2)/BinomTrials,Table3[[#This Row],[RV binom]])</f>
        <v>0</v>
      </c>
      <c r="M8023" s="1">
        <f>Table3[[#This Row],[Risk 2 simulated occurences]]*_xlfn.LOGNORM.INV(Table3[[#This Row],[RV lognorm]],(LN(ImpLow2)+LN(ImpUp2))/2,(LN(ImpUp2)-LN(ImpLow2))/3.29)</f>
        <v>0</v>
      </c>
    </row>
    <row r="8024" spans="7:13">
      <c r="G8024">
        <v>1.3556861790622054E-2</v>
      </c>
      <c r="H8024">
        <v>0.73931287868847739</v>
      </c>
      <c r="I8024">
        <v>0.46506889558633274</v>
      </c>
      <c r="J8024">
        <f>_xlfn.BINOM.INV(BinomTrials,_xlfn.GAMMA.INV(Table3[[#This Row],[RV gamma]],GammaShape1,GammaRate1)/BinomTrials,Table3[[#This Row],[RV binom]])</f>
        <v>1</v>
      </c>
      <c r="K8024" s="1">
        <f>Table3[[#This Row],[Risk 1 Simulated occurences]]*_xlfn.LOGNORM.INV(Table3[[#This Row],[RV lognorm]],(LN(ImpLow1)+LN(ImpUp1))/2,(LN(ImpUp1)-LN(ImpLow1))/3.29)</f>
        <v>29740.764971938948</v>
      </c>
      <c r="L8024">
        <f>_xlfn.BINOM.INV(BinomTrials,_xlfn.GAMMA.INV(Table3[[#This Row],[RV gamma]],GammaShape2,GammaRate2)/BinomTrials,Table3[[#This Row],[RV binom]])</f>
        <v>0</v>
      </c>
      <c r="M8024" s="1">
        <f>Table3[[#This Row],[Risk 2 simulated occurences]]*_xlfn.LOGNORM.INV(Table3[[#This Row],[RV lognorm]],(LN(ImpLow2)+LN(ImpUp2))/2,(LN(ImpUp2)-LN(ImpLow2))/3.29)</f>
        <v>0</v>
      </c>
    </row>
    <row r="8025" spans="7:13">
      <c r="G8025">
        <v>0.85017611498487</v>
      </c>
      <c r="H8025">
        <v>0.63155211723947535</v>
      </c>
      <c r="I8025">
        <v>0.41292811949408059</v>
      </c>
      <c r="J8025">
        <f>_xlfn.BINOM.INV(BinomTrials,_xlfn.GAMMA.INV(Table3[[#This Row],[RV gamma]],GammaShape1,GammaRate1)/BinomTrials,Table3[[#This Row],[RV binom]])</f>
        <v>1</v>
      </c>
      <c r="K8025" s="1">
        <f>Table3[[#This Row],[Risk 1 Simulated occurences]]*_xlfn.LOGNORM.INV(Table3[[#This Row],[RV lognorm]],(LN(ImpLow1)+LN(ImpUp1))/2,(LN(ImpUp1)-LN(ImpLow1))/3.29)</f>
        <v>27109.710372255711</v>
      </c>
      <c r="L8025">
        <f>_xlfn.BINOM.INV(BinomTrials,_xlfn.GAMMA.INV(Table3[[#This Row],[RV gamma]],GammaShape2,GammaRate2)/BinomTrials,Table3[[#This Row],[RV binom]])</f>
        <v>0</v>
      </c>
      <c r="M8025" s="1">
        <f>Table3[[#This Row],[Risk 2 simulated occurences]]*_xlfn.LOGNORM.INV(Table3[[#This Row],[RV lognorm]],(LN(ImpLow2)+LN(ImpUp2))/2,(LN(ImpUp2)-LN(ImpLow2))/3.29)</f>
        <v>0</v>
      </c>
    </row>
    <row r="8026" spans="7:13">
      <c r="G8026">
        <v>0.90996455071026672</v>
      </c>
      <c r="H8026">
        <v>0.49643444386144842</v>
      </c>
      <c r="I8026">
        <v>8.2904337012630114E-2</v>
      </c>
      <c r="J8026">
        <f>_xlfn.BINOM.INV(BinomTrials,_xlfn.GAMMA.INV(Table3[[#This Row],[RV gamma]],GammaShape1,GammaRate1)/BinomTrials,Table3[[#This Row],[RV binom]])</f>
        <v>0</v>
      </c>
      <c r="K8026" s="1">
        <f>Table3[[#This Row],[Risk 1 Simulated occurences]]*_xlfn.LOGNORM.INV(Table3[[#This Row],[RV lognorm]],(LN(ImpLow1)+LN(ImpUp1))/2,(LN(ImpUp1)-LN(ImpLow1))/3.29)</f>
        <v>0</v>
      </c>
      <c r="L8026">
        <f>_xlfn.BINOM.INV(BinomTrials,_xlfn.GAMMA.INV(Table3[[#This Row],[RV gamma]],GammaShape2,GammaRate2)/BinomTrials,Table3[[#This Row],[RV binom]])</f>
        <v>0</v>
      </c>
      <c r="M8026" s="1">
        <f>Table3[[#This Row],[Risk 2 simulated occurences]]*_xlfn.LOGNORM.INV(Table3[[#This Row],[RV lognorm]],(LN(ImpLow2)+LN(ImpUp2))/2,(LN(ImpUp2)-LN(ImpLow2))/3.29)</f>
        <v>0</v>
      </c>
    </row>
    <row r="8027" spans="7:13">
      <c r="G8027">
        <v>0.77420378745263618</v>
      </c>
      <c r="H8027">
        <v>0.57369797936347222</v>
      </c>
      <c r="I8027">
        <v>0.3731921712743082</v>
      </c>
      <c r="J8027">
        <f>_xlfn.BINOM.INV(BinomTrials,_xlfn.GAMMA.INV(Table3[[#This Row],[RV gamma]],GammaShape1,GammaRate1)/BinomTrials,Table3[[#This Row],[RV binom]])</f>
        <v>1</v>
      </c>
      <c r="K8027" s="1">
        <f>Table3[[#This Row],[Risk 1 Simulated occurences]]*_xlfn.LOGNORM.INV(Table3[[#This Row],[RV lognorm]],(LN(ImpLow1)+LN(ImpUp1))/2,(LN(ImpUp1)-LN(ImpLow1))/3.29)</f>
        <v>25217.31954452127</v>
      </c>
      <c r="L8027">
        <f>_xlfn.BINOM.INV(BinomTrials,_xlfn.GAMMA.INV(Table3[[#This Row],[RV gamma]],GammaShape2,GammaRate2)/BinomTrials,Table3[[#This Row],[RV binom]])</f>
        <v>0</v>
      </c>
      <c r="M8027" s="1">
        <f>Table3[[#This Row],[Risk 2 simulated occurences]]*_xlfn.LOGNORM.INV(Table3[[#This Row],[RV lognorm]],(LN(ImpLow2)+LN(ImpUp2))/2,(LN(ImpUp2)-LN(ImpLow2))/3.29)</f>
        <v>0</v>
      </c>
    </row>
    <row r="8028" spans="7:13">
      <c r="G8028">
        <v>4.3055716456405685E-2</v>
      </c>
      <c r="H8028">
        <v>0.14193916187711952</v>
      </c>
      <c r="I8028">
        <v>0.24082260729783336</v>
      </c>
      <c r="J8028">
        <f>_xlfn.BINOM.INV(BinomTrials,_xlfn.GAMMA.INV(Table3[[#This Row],[RV gamma]],GammaShape1,GammaRate1)/BinomTrials,Table3[[#This Row],[RV binom]])</f>
        <v>0</v>
      </c>
      <c r="K8028" s="1">
        <f>Table3[[#This Row],[Risk 1 Simulated occurences]]*_xlfn.LOGNORM.INV(Table3[[#This Row],[RV lognorm]],(LN(ImpLow1)+LN(ImpUp1))/2,(LN(ImpUp1)-LN(ImpLow1))/3.29)</f>
        <v>0</v>
      </c>
      <c r="L8028">
        <f>_xlfn.BINOM.INV(BinomTrials,_xlfn.GAMMA.INV(Table3[[#This Row],[RV gamma]],GammaShape2,GammaRate2)/BinomTrials,Table3[[#This Row],[RV binom]])</f>
        <v>0</v>
      </c>
      <c r="M8028" s="1">
        <f>Table3[[#This Row],[Risk 2 simulated occurences]]*_xlfn.LOGNORM.INV(Table3[[#This Row],[RV lognorm]],(LN(ImpLow2)+LN(ImpUp2))/2,(LN(ImpUp2)-LN(ImpLow2))/3.29)</f>
        <v>0</v>
      </c>
    </row>
    <row r="8029" spans="7:13">
      <c r="G8029">
        <v>0.63742648281037173</v>
      </c>
      <c r="H8029">
        <v>0.57149366874783003</v>
      </c>
      <c r="I8029">
        <v>0.50556085468528833</v>
      </c>
      <c r="J8029">
        <f>_xlfn.BINOM.INV(BinomTrials,_xlfn.GAMMA.INV(Table3[[#This Row],[RV gamma]],GammaShape1,GammaRate1)/BinomTrials,Table3[[#This Row],[RV binom]])</f>
        <v>0</v>
      </c>
      <c r="K8029" s="1">
        <f>Table3[[#This Row],[Risk 1 Simulated occurences]]*_xlfn.LOGNORM.INV(Table3[[#This Row],[RV lognorm]],(LN(ImpLow1)+LN(ImpUp1))/2,(LN(ImpUp1)-LN(ImpLow1))/3.29)</f>
        <v>0</v>
      </c>
      <c r="L8029">
        <f>_xlfn.BINOM.INV(BinomTrials,_xlfn.GAMMA.INV(Table3[[#This Row],[RV gamma]],GammaShape2,GammaRate2)/BinomTrials,Table3[[#This Row],[RV binom]])</f>
        <v>0</v>
      </c>
      <c r="M8029" s="1">
        <f>Table3[[#This Row],[Risk 2 simulated occurences]]*_xlfn.LOGNORM.INV(Table3[[#This Row],[RV lognorm]],(LN(ImpLow2)+LN(ImpUp2))/2,(LN(ImpUp2)-LN(ImpLow2))/3.29)</f>
        <v>0</v>
      </c>
    </row>
    <row r="8030" spans="7:13">
      <c r="G8030">
        <v>0.22689659391851005</v>
      </c>
      <c r="H8030">
        <v>9.4090644779657312E-2</v>
      </c>
      <c r="I8030">
        <v>0.96128469564080454</v>
      </c>
      <c r="J8030">
        <f>_xlfn.BINOM.INV(BinomTrials,_xlfn.GAMMA.INV(Table3[[#This Row],[RV gamma]],GammaShape1,GammaRate1)/BinomTrials,Table3[[#This Row],[RV binom]])</f>
        <v>0</v>
      </c>
      <c r="K8030" s="1">
        <f>Table3[[#This Row],[Risk 1 Simulated occurences]]*_xlfn.LOGNORM.INV(Table3[[#This Row],[RV lognorm]],(LN(ImpLow1)+LN(ImpUp1))/2,(LN(ImpUp1)-LN(ImpLow1))/3.29)</f>
        <v>0</v>
      </c>
      <c r="L8030">
        <f>_xlfn.BINOM.INV(BinomTrials,_xlfn.GAMMA.INV(Table3[[#This Row],[RV gamma]],GammaShape2,GammaRate2)/BinomTrials,Table3[[#This Row],[RV binom]])</f>
        <v>0</v>
      </c>
      <c r="M8030" s="1">
        <f>Table3[[#This Row],[Risk 2 simulated occurences]]*_xlfn.LOGNORM.INV(Table3[[#This Row],[RV lognorm]],(LN(ImpLow2)+LN(ImpUp2))/2,(LN(ImpUp2)-LN(ImpLow2))/3.29)</f>
        <v>0</v>
      </c>
    </row>
    <row r="8031" spans="7:13">
      <c r="G8031">
        <v>0.45105398839854355</v>
      </c>
      <c r="H8031">
        <v>0.38146681170047581</v>
      </c>
      <c r="I8031">
        <v>0.31187963500240801</v>
      </c>
      <c r="J8031">
        <f>_xlfn.BINOM.INV(BinomTrials,_xlfn.GAMMA.INV(Table3[[#This Row],[RV gamma]],GammaShape1,GammaRate1)/BinomTrials,Table3[[#This Row],[RV binom]])</f>
        <v>0</v>
      </c>
      <c r="K8031" s="1">
        <f>Table3[[#This Row],[Risk 1 Simulated occurences]]*_xlfn.LOGNORM.INV(Table3[[#This Row],[RV lognorm]],(LN(ImpLow1)+LN(ImpUp1))/2,(LN(ImpUp1)-LN(ImpLow1))/3.29)</f>
        <v>0</v>
      </c>
      <c r="L8031">
        <f>_xlfn.BINOM.INV(BinomTrials,_xlfn.GAMMA.INV(Table3[[#This Row],[RV gamma]],GammaShape2,GammaRate2)/BinomTrials,Table3[[#This Row],[RV binom]])</f>
        <v>0</v>
      </c>
      <c r="M8031" s="1">
        <f>Table3[[#This Row],[Risk 2 simulated occurences]]*_xlfn.LOGNORM.INV(Table3[[#This Row],[RV lognorm]],(LN(ImpLow2)+LN(ImpUp2))/2,(LN(ImpUp2)-LN(ImpLow2))/3.29)</f>
        <v>0</v>
      </c>
    </row>
    <row r="8032" spans="7:13">
      <c r="G8032">
        <v>0.86438301432150555</v>
      </c>
      <c r="H8032">
        <v>0.31270424989643703</v>
      </c>
      <c r="I8032">
        <v>0.7610254854713685</v>
      </c>
      <c r="J8032">
        <f>_xlfn.BINOM.INV(BinomTrials,_xlfn.GAMMA.INV(Table3[[#This Row],[RV gamma]],GammaShape1,GammaRate1)/BinomTrials,Table3[[#This Row],[RV binom]])</f>
        <v>0</v>
      </c>
      <c r="K8032" s="1">
        <f>Table3[[#This Row],[Risk 1 Simulated occurences]]*_xlfn.LOGNORM.INV(Table3[[#This Row],[RV lognorm]],(LN(ImpLow1)+LN(ImpUp1))/2,(LN(ImpUp1)-LN(ImpLow1))/3.29)</f>
        <v>0</v>
      </c>
      <c r="L8032">
        <f>_xlfn.BINOM.INV(BinomTrials,_xlfn.GAMMA.INV(Table3[[#This Row],[RV gamma]],GammaShape2,GammaRate2)/BinomTrials,Table3[[#This Row],[RV binom]])</f>
        <v>0</v>
      </c>
      <c r="M8032" s="1">
        <f>Table3[[#This Row],[Risk 2 simulated occurences]]*_xlfn.LOGNORM.INV(Table3[[#This Row],[RV lognorm]],(LN(ImpLow2)+LN(ImpUp2))/2,(LN(ImpUp2)-LN(ImpLow2))/3.29)</f>
        <v>0</v>
      </c>
    </row>
    <row r="8033" spans="7:13">
      <c r="G8033">
        <v>0.68532170154402117</v>
      </c>
      <c r="H8033">
        <v>0.62032800941743327</v>
      </c>
      <c r="I8033">
        <v>0.55533431729084548</v>
      </c>
      <c r="J8033">
        <f>_xlfn.BINOM.INV(BinomTrials,_xlfn.GAMMA.INV(Table3[[#This Row],[RV gamma]],GammaShape1,GammaRate1)/BinomTrials,Table3[[#This Row],[RV binom]])</f>
        <v>1</v>
      </c>
      <c r="K8033" s="1">
        <f>Table3[[#This Row],[Risk 1 Simulated occurences]]*_xlfn.LOGNORM.INV(Table3[[#This Row],[RV lognorm]],(LN(ImpLow1)+LN(ImpUp1))/2,(LN(ImpUp1)-LN(ImpLow1))/3.29)</f>
        <v>34857.395179950741</v>
      </c>
      <c r="L8033">
        <f>_xlfn.BINOM.INV(BinomTrials,_xlfn.GAMMA.INV(Table3[[#This Row],[RV gamma]],GammaShape2,GammaRate2)/BinomTrials,Table3[[#This Row],[RV binom]])</f>
        <v>0</v>
      </c>
      <c r="M8033" s="1">
        <f>Table3[[#This Row],[Risk 2 simulated occurences]]*_xlfn.LOGNORM.INV(Table3[[#This Row],[RV lognorm]],(LN(ImpLow2)+LN(ImpUp2))/2,(LN(ImpUp2)-LN(ImpLow2))/3.29)</f>
        <v>0</v>
      </c>
    </row>
    <row r="8034" spans="7:13">
      <c r="G8034">
        <v>0.20183785036291826</v>
      </c>
      <c r="H8034">
        <v>0.85285427880140685</v>
      </c>
      <c r="I8034">
        <v>0.50387070723989547</v>
      </c>
      <c r="J8034">
        <f>_xlfn.BINOM.INV(BinomTrials,_xlfn.GAMMA.INV(Table3[[#This Row],[RV gamma]],GammaShape1,GammaRate1)/BinomTrials,Table3[[#This Row],[RV binom]])</f>
        <v>1</v>
      </c>
      <c r="K8034" s="1">
        <f>Table3[[#This Row],[Risk 1 Simulated occurences]]*_xlfn.LOGNORM.INV(Table3[[#This Row],[RV lognorm]],(LN(ImpLow1)+LN(ImpUp1))/2,(LN(ImpUp1)-LN(ImpLow1))/3.29)</f>
        <v>31838.244340403679</v>
      </c>
      <c r="L8034">
        <f>_xlfn.BINOM.INV(BinomTrials,_xlfn.GAMMA.INV(Table3[[#This Row],[RV gamma]],GammaShape2,GammaRate2)/BinomTrials,Table3[[#This Row],[RV binom]])</f>
        <v>0</v>
      </c>
      <c r="M8034" s="1">
        <f>Table3[[#This Row],[Risk 2 simulated occurences]]*_xlfn.LOGNORM.INV(Table3[[#This Row],[RV lognorm]],(LN(ImpLow2)+LN(ImpUp2))/2,(LN(ImpUp2)-LN(ImpLow2))/3.29)</f>
        <v>0</v>
      </c>
    </row>
    <row r="8035" spans="7:13">
      <c r="G8035">
        <v>0.28875104956736369</v>
      </c>
      <c r="H8035">
        <v>0.92186381524515515</v>
      </c>
      <c r="I8035">
        <v>0.55497658092294655</v>
      </c>
      <c r="J8035">
        <f>_xlfn.BINOM.INV(BinomTrials,_xlfn.GAMMA.INV(Table3[[#This Row],[RV gamma]],GammaShape1,GammaRate1)/BinomTrials,Table3[[#This Row],[RV binom]])</f>
        <v>1</v>
      </c>
      <c r="K8035" s="1">
        <f>Table3[[#This Row],[Risk 1 Simulated occurences]]*_xlfn.LOGNORM.INV(Table3[[#This Row],[RV lognorm]],(LN(ImpLow1)+LN(ImpUp1))/2,(LN(ImpUp1)-LN(ImpLow1))/3.29)</f>
        <v>34835.314754200663</v>
      </c>
      <c r="L8035">
        <f>_xlfn.BINOM.INV(BinomTrials,_xlfn.GAMMA.INV(Table3[[#This Row],[RV gamma]],GammaShape2,GammaRate2)/BinomTrials,Table3[[#This Row],[RV binom]])</f>
        <v>1</v>
      </c>
      <c r="M8035" s="1">
        <f>Table3[[#This Row],[Risk 2 simulated occurences]]*_xlfn.LOGNORM.INV(Table3[[#This Row],[RV lognorm]],(LN(ImpLow2)+LN(ImpUp2))/2,(LN(ImpUp2)-LN(ImpLow2))/3.29)</f>
        <v>3483531.4754200676</v>
      </c>
    </row>
    <row r="8036" spans="7:13">
      <c r="G8036">
        <v>3.8890078681935593E-2</v>
      </c>
      <c r="H8036">
        <v>0.7651428253227579</v>
      </c>
      <c r="I8036">
        <v>0.49139557196358014</v>
      </c>
      <c r="J8036">
        <f>_xlfn.BINOM.INV(BinomTrials,_xlfn.GAMMA.INV(Table3[[#This Row],[RV gamma]],GammaShape1,GammaRate1)/BinomTrials,Table3[[#This Row],[RV binom]])</f>
        <v>1</v>
      </c>
      <c r="K8036" s="1">
        <f>Table3[[#This Row],[Risk 1 Simulated occurences]]*_xlfn.LOGNORM.INV(Table3[[#This Row],[RV lognorm]],(LN(ImpLow1)+LN(ImpUp1))/2,(LN(ImpUp1)-LN(ImpLow1))/3.29)</f>
        <v>31148.980536755284</v>
      </c>
      <c r="L8036">
        <f>_xlfn.BINOM.INV(BinomTrials,_xlfn.GAMMA.INV(Table3[[#This Row],[RV gamma]],GammaShape2,GammaRate2)/BinomTrials,Table3[[#This Row],[RV binom]])</f>
        <v>0</v>
      </c>
      <c r="M8036" s="1">
        <f>Table3[[#This Row],[Risk 2 simulated occurences]]*_xlfn.LOGNORM.INV(Table3[[#This Row],[RV lognorm]],(LN(ImpLow2)+LN(ImpUp2))/2,(LN(ImpUp2)-LN(ImpLow2))/3.29)</f>
        <v>0</v>
      </c>
    </row>
    <row r="8037" spans="7:13">
      <c r="G8037">
        <v>0.6255524072915094</v>
      </c>
      <c r="H8037">
        <v>0.75546519959134295</v>
      </c>
      <c r="I8037">
        <v>0.88537799189117639</v>
      </c>
      <c r="J8037">
        <f>_xlfn.BINOM.INV(BinomTrials,_xlfn.GAMMA.INV(Table3[[#This Row],[RV gamma]],GammaShape1,GammaRate1)/BinomTrials,Table3[[#This Row],[RV binom]])</f>
        <v>1</v>
      </c>
      <c r="K8037" s="1">
        <f>Table3[[#This Row],[Risk 1 Simulated occurences]]*_xlfn.LOGNORM.INV(Table3[[#This Row],[RV lognorm]],(LN(ImpLow1)+LN(ImpUp1))/2,(LN(ImpUp1)-LN(ImpLow1))/3.29)</f>
        <v>73357.296897909851</v>
      </c>
      <c r="L8037">
        <f>_xlfn.BINOM.INV(BinomTrials,_xlfn.GAMMA.INV(Table3[[#This Row],[RV gamma]],GammaShape2,GammaRate2)/BinomTrials,Table3[[#This Row],[RV binom]])</f>
        <v>0</v>
      </c>
      <c r="M8037" s="1">
        <f>Table3[[#This Row],[Risk 2 simulated occurences]]*_xlfn.LOGNORM.INV(Table3[[#This Row],[RV lognorm]],(LN(ImpLow2)+LN(ImpUp2))/2,(LN(ImpUp2)-LN(ImpLow2))/3.29)</f>
        <v>0</v>
      </c>
    </row>
    <row r="8038" spans="7:13">
      <c r="G8038">
        <v>0.65930934839849797</v>
      </c>
      <c r="H8038">
        <v>0.10360953170042929</v>
      </c>
      <c r="I8038">
        <v>0.54790971500236063</v>
      </c>
      <c r="J8038">
        <f>_xlfn.BINOM.INV(BinomTrials,_xlfn.GAMMA.INV(Table3[[#This Row],[RV gamma]],GammaShape1,GammaRate1)/BinomTrials,Table3[[#This Row],[RV binom]])</f>
        <v>0</v>
      </c>
      <c r="K8038" s="1">
        <f>Table3[[#This Row],[Risk 1 Simulated occurences]]*_xlfn.LOGNORM.INV(Table3[[#This Row],[RV lognorm]],(LN(ImpLow1)+LN(ImpUp1))/2,(LN(ImpUp1)-LN(ImpLow1))/3.29)</f>
        <v>0</v>
      </c>
      <c r="L8038">
        <f>_xlfn.BINOM.INV(BinomTrials,_xlfn.GAMMA.INV(Table3[[#This Row],[RV gamma]],GammaShape2,GammaRate2)/BinomTrials,Table3[[#This Row],[RV binom]])</f>
        <v>0</v>
      </c>
      <c r="M8038" s="1">
        <f>Table3[[#This Row],[Risk 2 simulated occurences]]*_xlfn.LOGNORM.INV(Table3[[#This Row],[RV lognorm]],(LN(ImpLow2)+LN(ImpUp2))/2,(LN(ImpUp2)-LN(ImpLow2))/3.29)</f>
        <v>0</v>
      </c>
    </row>
    <row r="8039" spans="7:13">
      <c r="G8039">
        <v>1.2218533555147487E-2</v>
      </c>
      <c r="H8039">
        <v>0.36539928911505232</v>
      </c>
      <c r="I8039">
        <v>0.71858004467495717</v>
      </c>
      <c r="J8039">
        <f>_xlfn.BINOM.INV(BinomTrials,_xlfn.GAMMA.INV(Table3[[#This Row],[RV gamma]],GammaShape1,GammaRate1)/BinomTrials,Table3[[#This Row],[RV binom]])</f>
        <v>0</v>
      </c>
      <c r="K8039" s="1">
        <f>Table3[[#This Row],[Risk 1 Simulated occurences]]*_xlfn.LOGNORM.INV(Table3[[#This Row],[RV lognorm]],(LN(ImpLow1)+LN(ImpUp1))/2,(LN(ImpUp1)-LN(ImpLow1))/3.29)</f>
        <v>0</v>
      </c>
      <c r="L8039">
        <f>_xlfn.BINOM.INV(BinomTrials,_xlfn.GAMMA.INV(Table3[[#This Row],[RV gamma]],GammaShape2,GammaRate2)/BinomTrials,Table3[[#This Row],[RV binom]])</f>
        <v>0</v>
      </c>
      <c r="M8039" s="1">
        <f>Table3[[#This Row],[Risk 2 simulated occurences]]*_xlfn.LOGNORM.INV(Table3[[#This Row],[RV lognorm]],(LN(ImpLow2)+LN(ImpUp2))/2,(LN(ImpUp2)-LN(ImpLow2))/3.29)</f>
        <v>0</v>
      </c>
    </row>
    <row r="8040" spans="7:13">
      <c r="G8040">
        <v>0.35689346136380612</v>
      </c>
      <c r="H8040">
        <v>0.26585215668466511</v>
      </c>
      <c r="I8040">
        <v>0.17481085200552401</v>
      </c>
      <c r="J8040">
        <f>_xlfn.BINOM.INV(BinomTrials,_xlfn.GAMMA.INV(Table3[[#This Row],[RV gamma]],GammaShape1,GammaRate1)/BinomTrials,Table3[[#This Row],[RV binom]])</f>
        <v>0</v>
      </c>
      <c r="K8040" s="1">
        <f>Table3[[#This Row],[Risk 1 Simulated occurences]]*_xlfn.LOGNORM.INV(Table3[[#This Row],[RV lognorm]],(LN(ImpLow1)+LN(ImpUp1))/2,(LN(ImpUp1)-LN(ImpLow1))/3.29)</f>
        <v>0</v>
      </c>
      <c r="L8040">
        <f>_xlfn.BINOM.INV(BinomTrials,_xlfn.GAMMA.INV(Table3[[#This Row],[RV gamma]],GammaShape2,GammaRate2)/BinomTrials,Table3[[#This Row],[RV binom]])</f>
        <v>0</v>
      </c>
      <c r="M8040" s="1">
        <f>Table3[[#This Row],[Risk 2 simulated occurences]]*_xlfn.LOGNORM.INV(Table3[[#This Row],[RV lognorm]],(LN(ImpLow2)+LN(ImpUp2))/2,(LN(ImpUp2)-LN(ImpLow2))/3.29)</f>
        <v>0</v>
      </c>
    </row>
    <row r="8041" spans="7:13">
      <c r="G8041">
        <v>0.30840514148976894</v>
      </c>
      <c r="H8041">
        <v>0.17719739916603891</v>
      </c>
      <c r="I8041">
        <v>4.5989656842308893E-2</v>
      </c>
      <c r="J8041">
        <f>_xlfn.BINOM.INV(BinomTrials,_xlfn.GAMMA.INV(Table3[[#This Row],[RV gamma]],GammaShape1,GammaRate1)/BinomTrials,Table3[[#This Row],[RV binom]])</f>
        <v>0</v>
      </c>
      <c r="K8041" s="1">
        <f>Table3[[#This Row],[Risk 1 Simulated occurences]]*_xlfn.LOGNORM.INV(Table3[[#This Row],[RV lognorm]],(LN(ImpLow1)+LN(ImpUp1))/2,(LN(ImpUp1)-LN(ImpLow1))/3.29)</f>
        <v>0</v>
      </c>
      <c r="L8041">
        <f>_xlfn.BINOM.INV(BinomTrials,_xlfn.GAMMA.INV(Table3[[#This Row],[RV gamma]],GammaShape2,GammaRate2)/BinomTrials,Table3[[#This Row],[RV binom]])</f>
        <v>0</v>
      </c>
      <c r="M8041" s="1">
        <f>Table3[[#This Row],[Risk 2 simulated occurences]]*_xlfn.LOGNORM.INV(Table3[[#This Row],[RV lognorm]],(LN(ImpLow2)+LN(ImpUp2))/2,(LN(ImpUp2)-LN(ImpLow2))/3.29)</f>
        <v>0</v>
      </c>
    </row>
    <row r="8042" spans="7:13">
      <c r="G8042">
        <v>0.36521301854644578</v>
      </c>
      <c r="H8042">
        <v>0.15668778361598393</v>
      </c>
      <c r="I8042">
        <v>0.94816254868552208</v>
      </c>
      <c r="J8042">
        <f>_xlfn.BINOM.INV(BinomTrials,_xlfn.GAMMA.INV(Table3[[#This Row],[RV gamma]],GammaShape1,GammaRate1)/BinomTrials,Table3[[#This Row],[RV binom]])</f>
        <v>0</v>
      </c>
      <c r="K8042" s="1">
        <f>Table3[[#This Row],[Risk 1 Simulated occurences]]*_xlfn.LOGNORM.INV(Table3[[#This Row],[RV lognorm]],(LN(ImpLow1)+LN(ImpUp1))/2,(LN(ImpUp1)-LN(ImpLow1))/3.29)</f>
        <v>0</v>
      </c>
      <c r="L8042">
        <f>_xlfn.BINOM.INV(BinomTrials,_xlfn.GAMMA.INV(Table3[[#This Row],[RV gamma]],GammaShape2,GammaRate2)/BinomTrials,Table3[[#This Row],[RV binom]])</f>
        <v>0</v>
      </c>
      <c r="M8042" s="1">
        <f>Table3[[#This Row],[Risk 2 simulated occurences]]*_xlfn.LOGNORM.INV(Table3[[#This Row],[RV lognorm]],(LN(ImpLow2)+LN(ImpUp2))/2,(LN(ImpUp2)-LN(ImpLow2))/3.29)</f>
        <v>0</v>
      </c>
    </row>
    <row r="8043" spans="7:13">
      <c r="G8043">
        <v>0.13520271011404819</v>
      </c>
      <c r="H8043">
        <v>0.45157923384177462</v>
      </c>
      <c r="I8043">
        <v>0.76795575756950107</v>
      </c>
      <c r="J8043">
        <f>_xlfn.BINOM.INV(BinomTrials,_xlfn.GAMMA.INV(Table3[[#This Row],[RV gamma]],GammaShape1,GammaRate1)/BinomTrials,Table3[[#This Row],[RV binom]])</f>
        <v>0</v>
      </c>
      <c r="K8043" s="1">
        <f>Table3[[#This Row],[Risk 1 Simulated occurences]]*_xlfn.LOGNORM.INV(Table3[[#This Row],[RV lognorm]],(LN(ImpLow1)+LN(ImpUp1))/2,(LN(ImpUp1)-LN(ImpLow1))/3.29)</f>
        <v>0</v>
      </c>
      <c r="L8043">
        <f>_xlfn.BINOM.INV(BinomTrials,_xlfn.GAMMA.INV(Table3[[#This Row],[RV gamma]],GammaShape2,GammaRate2)/BinomTrials,Table3[[#This Row],[RV binom]])</f>
        <v>0</v>
      </c>
      <c r="M8043" s="1">
        <f>Table3[[#This Row],[Risk 2 simulated occurences]]*_xlfn.LOGNORM.INV(Table3[[#This Row],[RV lognorm]],(LN(ImpLow2)+LN(ImpUp2))/2,(LN(ImpUp2)-LN(ImpLow2))/3.29)</f>
        <v>0</v>
      </c>
    </row>
    <row r="8044" spans="7:13">
      <c r="G8044">
        <v>0.35194888680798414</v>
      </c>
      <c r="H8044">
        <v>0.69218317870617996</v>
      </c>
      <c r="I8044">
        <v>3.2417470604375692E-2</v>
      </c>
      <c r="J8044">
        <f>_xlfn.BINOM.INV(BinomTrials,_xlfn.GAMMA.INV(Table3[[#This Row],[RV gamma]],GammaShape1,GammaRate1)/BinomTrials,Table3[[#This Row],[RV binom]])</f>
        <v>1</v>
      </c>
      <c r="K8044" s="1">
        <f>Table3[[#This Row],[Risk 1 Simulated occurences]]*_xlfn.LOGNORM.INV(Table3[[#This Row],[RV lognorm]],(LN(ImpLow1)+LN(ImpUp1))/2,(LN(ImpUp1)-LN(ImpLow1))/3.29)</f>
        <v>8685.3206737700893</v>
      </c>
      <c r="L8044">
        <f>_xlfn.BINOM.INV(BinomTrials,_xlfn.GAMMA.INV(Table3[[#This Row],[RV gamma]],GammaShape2,GammaRate2)/BinomTrials,Table3[[#This Row],[RV binom]])</f>
        <v>0</v>
      </c>
      <c r="M8044" s="1">
        <f>Table3[[#This Row],[Risk 2 simulated occurences]]*_xlfn.LOGNORM.INV(Table3[[#This Row],[RV lognorm]],(LN(ImpLow2)+LN(ImpUp2))/2,(LN(ImpUp2)-LN(ImpLow2))/3.29)</f>
        <v>0</v>
      </c>
    </row>
    <row r="8045" spans="7:13">
      <c r="G8045">
        <v>0.20494058178967822</v>
      </c>
      <c r="H8045">
        <v>0.52268451476594646</v>
      </c>
      <c r="I8045">
        <v>0.84042844774221459</v>
      </c>
      <c r="J8045">
        <f>_xlfn.BINOM.INV(BinomTrials,_xlfn.GAMMA.INV(Table3[[#This Row],[RV gamma]],GammaShape1,GammaRate1)/BinomTrials,Table3[[#This Row],[RV binom]])</f>
        <v>0</v>
      </c>
      <c r="K8045" s="1">
        <f>Table3[[#This Row],[Risk 1 Simulated occurences]]*_xlfn.LOGNORM.INV(Table3[[#This Row],[RV lognorm]],(LN(ImpLow1)+LN(ImpUp1))/2,(LN(ImpUp1)-LN(ImpLow1))/3.29)</f>
        <v>0</v>
      </c>
      <c r="L8045">
        <f>_xlfn.BINOM.INV(BinomTrials,_xlfn.GAMMA.INV(Table3[[#This Row],[RV gamma]],GammaShape2,GammaRate2)/BinomTrials,Table3[[#This Row],[RV binom]])</f>
        <v>0</v>
      </c>
      <c r="M8045" s="1">
        <f>Table3[[#This Row],[Risk 2 simulated occurences]]*_xlfn.LOGNORM.INV(Table3[[#This Row],[RV lognorm]],(LN(ImpLow2)+LN(ImpUp2))/2,(LN(ImpUp2)-LN(ImpLow2))/3.29)</f>
        <v>0</v>
      </c>
    </row>
    <row r="8046" spans="7:13">
      <c r="G8046">
        <v>0.43635813912207172</v>
      </c>
      <c r="H8046">
        <v>0.75863967126172016</v>
      </c>
      <c r="I8046">
        <v>8.0921203401368672E-2</v>
      </c>
      <c r="J8046">
        <f>_xlfn.BINOM.INV(BinomTrials,_xlfn.GAMMA.INV(Table3[[#This Row],[RV gamma]],GammaShape1,GammaRate1)/BinomTrials,Table3[[#This Row],[RV binom]])</f>
        <v>1</v>
      </c>
      <c r="K8046" s="1">
        <f>Table3[[#This Row],[Risk 1 Simulated occurences]]*_xlfn.LOGNORM.INV(Table3[[#This Row],[RV lognorm]],(LN(ImpLow1)+LN(ImpUp1))/2,(LN(ImpUp1)-LN(ImpLow1))/3.29)</f>
        <v>11879.601108308123</v>
      </c>
      <c r="L8046">
        <f>_xlfn.BINOM.INV(BinomTrials,_xlfn.GAMMA.INV(Table3[[#This Row],[RV gamma]],GammaShape2,GammaRate2)/BinomTrials,Table3[[#This Row],[RV binom]])</f>
        <v>0</v>
      </c>
      <c r="M8046" s="1">
        <f>Table3[[#This Row],[Risk 2 simulated occurences]]*_xlfn.LOGNORM.INV(Table3[[#This Row],[RV lognorm]],(LN(ImpLow2)+LN(ImpUp2))/2,(LN(ImpUp2)-LN(ImpLow2))/3.29)</f>
        <v>0</v>
      </c>
    </row>
    <row r="8047" spans="7:13">
      <c r="G8047">
        <v>0.8712442246597466</v>
      </c>
      <c r="H8047">
        <v>0.45695489573150633</v>
      </c>
      <c r="I8047">
        <v>4.2665566803266095E-2</v>
      </c>
      <c r="J8047">
        <f>_xlfn.BINOM.INV(BinomTrials,_xlfn.GAMMA.INV(Table3[[#This Row],[RV gamma]],GammaShape1,GammaRate1)/BinomTrials,Table3[[#This Row],[RV binom]])</f>
        <v>0</v>
      </c>
      <c r="K8047" s="1">
        <f>Table3[[#This Row],[Risk 1 Simulated occurences]]*_xlfn.LOGNORM.INV(Table3[[#This Row],[RV lognorm]],(LN(ImpLow1)+LN(ImpUp1))/2,(LN(ImpUp1)-LN(ImpLow1))/3.29)</f>
        <v>0</v>
      </c>
      <c r="L8047">
        <f>_xlfn.BINOM.INV(BinomTrials,_xlfn.GAMMA.INV(Table3[[#This Row],[RV gamma]],GammaShape2,GammaRate2)/BinomTrials,Table3[[#This Row],[RV binom]])</f>
        <v>0</v>
      </c>
      <c r="M8047" s="1">
        <f>Table3[[#This Row],[Risk 2 simulated occurences]]*_xlfn.LOGNORM.INV(Table3[[#This Row],[RV lognorm]],(LN(ImpLow2)+LN(ImpUp2))/2,(LN(ImpUp2)-LN(ImpLow2))/3.29)</f>
        <v>0</v>
      </c>
    </row>
    <row r="8048" spans="7:13">
      <c r="G8048">
        <v>1.6838563613984065E-3</v>
      </c>
      <c r="H8048">
        <v>4.0932559427308182E-2</v>
      </c>
      <c r="I8048">
        <v>8.0181262493217956E-2</v>
      </c>
      <c r="J8048">
        <f>_xlfn.BINOM.INV(BinomTrials,_xlfn.GAMMA.INV(Table3[[#This Row],[RV gamma]],GammaShape1,GammaRate1)/BinomTrials,Table3[[#This Row],[RV binom]])</f>
        <v>0</v>
      </c>
      <c r="K8048" s="1">
        <f>Table3[[#This Row],[Risk 1 Simulated occurences]]*_xlfn.LOGNORM.INV(Table3[[#This Row],[RV lognorm]],(LN(ImpLow1)+LN(ImpUp1))/2,(LN(ImpUp1)-LN(ImpLow1))/3.29)</f>
        <v>0</v>
      </c>
      <c r="L8048">
        <f>_xlfn.BINOM.INV(BinomTrials,_xlfn.GAMMA.INV(Table3[[#This Row],[RV gamma]],GammaShape2,GammaRate2)/BinomTrials,Table3[[#This Row],[RV binom]])</f>
        <v>0</v>
      </c>
      <c r="M8048" s="1">
        <f>Table3[[#This Row],[Risk 2 simulated occurences]]*_xlfn.LOGNORM.INV(Table3[[#This Row],[RV lognorm]],(LN(ImpLow2)+LN(ImpUp2))/2,(LN(ImpUp2)-LN(ImpLow2))/3.29)</f>
        <v>0</v>
      </c>
    </row>
    <row r="8049" spans="7:13">
      <c r="G8049">
        <v>0.30057386602301794</v>
      </c>
      <c r="H8049">
        <v>0.95352629476856732</v>
      </c>
      <c r="I8049">
        <v>0.60647872351411669</v>
      </c>
      <c r="J8049">
        <f>_xlfn.BINOM.INV(BinomTrials,_xlfn.GAMMA.INV(Table3[[#This Row],[RV gamma]],GammaShape1,GammaRate1)/BinomTrials,Table3[[#This Row],[RV binom]])</f>
        <v>2</v>
      </c>
      <c r="K8049" s="1">
        <f>Table3[[#This Row],[Risk 1 Simulated occurences]]*_xlfn.LOGNORM.INV(Table3[[#This Row],[RV lognorm]],(LN(ImpLow1)+LN(ImpUp1))/2,(LN(ImpUp1)-LN(ImpLow1))/3.29)</f>
        <v>76408.798049721794</v>
      </c>
      <c r="L8049">
        <f>_xlfn.BINOM.INV(BinomTrials,_xlfn.GAMMA.INV(Table3[[#This Row],[RV gamma]],GammaShape2,GammaRate2)/BinomTrials,Table3[[#This Row],[RV binom]])</f>
        <v>1</v>
      </c>
      <c r="M8049" s="1">
        <f>Table3[[#This Row],[Risk 2 simulated occurences]]*_xlfn.LOGNORM.INV(Table3[[#This Row],[RV lognorm]],(LN(ImpLow2)+LN(ImpUp2))/2,(LN(ImpUp2)-LN(ImpLow2))/3.29)</f>
        <v>3820439.9024860915</v>
      </c>
    </row>
    <row r="8050" spans="7:13">
      <c r="G8050">
        <v>0.74496624886289531</v>
      </c>
      <c r="H8050">
        <v>0.91643617531118737</v>
      </c>
      <c r="I8050">
        <v>8.7906101759479424E-2</v>
      </c>
      <c r="J8050">
        <f>_xlfn.BINOM.INV(BinomTrials,_xlfn.GAMMA.INV(Table3[[#This Row],[RV gamma]],GammaShape1,GammaRate1)/BinomTrials,Table3[[#This Row],[RV binom]])</f>
        <v>2</v>
      </c>
      <c r="K8050" s="1">
        <f>Table3[[#This Row],[Risk 1 Simulated occurences]]*_xlfn.LOGNORM.INV(Table3[[#This Row],[RV lognorm]],(LN(ImpLow1)+LN(ImpUp1))/2,(LN(ImpUp1)-LN(ImpLow1))/3.29)</f>
        <v>24521.784559386844</v>
      </c>
      <c r="L8050">
        <f>_xlfn.BINOM.INV(BinomTrials,_xlfn.GAMMA.INV(Table3[[#This Row],[RV gamma]],GammaShape2,GammaRate2)/BinomTrials,Table3[[#This Row],[RV binom]])</f>
        <v>1</v>
      </c>
      <c r="M8050" s="1">
        <f>Table3[[#This Row],[Risk 2 simulated occurences]]*_xlfn.LOGNORM.INV(Table3[[#This Row],[RV lognorm]],(LN(ImpLow2)+LN(ImpUp2))/2,(LN(ImpUp2)-LN(ImpLow2))/3.29)</f>
        <v>1226089.2279693405</v>
      </c>
    </row>
    <row r="8051" spans="7:13">
      <c r="G8051">
        <v>0.64774463868129284</v>
      </c>
      <c r="H8051">
        <v>0.54279845512602409</v>
      </c>
      <c r="I8051">
        <v>0.43785227157075529</v>
      </c>
      <c r="J8051">
        <f>_xlfn.BINOM.INV(BinomTrials,_xlfn.GAMMA.INV(Table3[[#This Row],[RV gamma]],GammaShape1,GammaRate1)/BinomTrials,Table3[[#This Row],[RV binom]])</f>
        <v>0</v>
      </c>
      <c r="K8051" s="1">
        <f>Table3[[#This Row],[Risk 1 Simulated occurences]]*_xlfn.LOGNORM.INV(Table3[[#This Row],[RV lognorm]],(LN(ImpLow1)+LN(ImpUp1))/2,(LN(ImpUp1)-LN(ImpLow1))/3.29)</f>
        <v>0</v>
      </c>
      <c r="L8051">
        <f>_xlfn.BINOM.INV(BinomTrials,_xlfn.GAMMA.INV(Table3[[#This Row],[RV gamma]],GammaShape2,GammaRate2)/BinomTrials,Table3[[#This Row],[RV binom]])</f>
        <v>0</v>
      </c>
      <c r="M8051" s="1">
        <f>Table3[[#This Row],[Risk 2 simulated occurences]]*_xlfn.LOGNORM.INV(Table3[[#This Row],[RV lognorm]],(LN(ImpLow2)+LN(ImpUp2))/2,(LN(ImpUp2)-LN(ImpLow2))/3.29)</f>
        <v>0</v>
      </c>
    </row>
    <row r="8052" spans="7:13">
      <c r="G8052">
        <v>0.64414231648861542</v>
      </c>
      <c r="H8052">
        <v>0.81363530308643139</v>
      </c>
      <c r="I8052">
        <v>0.98312828968424737</v>
      </c>
      <c r="J8052">
        <f>_xlfn.BINOM.INV(BinomTrials,_xlfn.GAMMA.INV(Table3[[#This Row],[RV gamma]],GammaShape1,GammaRate1)/BinomTrials,Table3[[#This Row],[RV binom]])</f>
        <v>1</v>
      </c>
      <c r="K8052" s="1">
        <f>Table3[[#This Row],[Risk 1 Simulated occurences]]*_xlfn.LOGNORM.INV(Table3[[#This Row],[RV lognorm]],(LN(ImpLow1)+LN(ImpUp1))/2,(LN(ImpUp1)-LN(ImpLow1))/3.29)</f>
        <v>139741.88435499815</v>
      </c>
      <c r="L8052">
        <f>_xlfn.BINOM.INV(BinomTrials,_xlfn.GAMMA.INV(Table3[[#This Row],[RV gamma]],GammaShape2,GammaRate2)/BinomTrials,Table3[[#This Row],[RV binom]])</f>
        <v>0</v>
      </c>
      <c r="M8052" s="1">
        <f>Table3[[#This Row],[Risk 2 simulated occurences]]*_xlfn.LOGNORM.INV(Table3[[#This Row],[RV lognorm]],(LN(ImpLow2)+LN(ImpUp2))/2,(LN(ImpUp2)-LN(ImpLow2))/3.29)</f>
        <v>0</v>
      </c>
    </row>
    <row r="8053" spans="7:13">
      <c r="G8053">
        <v>9.9913224158768174E-2</v>
      </c>
      <c r="H8053">
        <v>0.76853897365207735</v>
      </c>
      <c r="I8053">
        <v>0.43716472314538651</v>
      </c>
      <c r="J8053">
        <f>_xlfn.BINOM.INV(BinomTrials,_xlfn.GAMMA.INV(Table3[[#This Row],[RV gamma]],GammaShape1,GammaRate1)/BinomTrials,Table3[[#This Row],[RV binom]])</f>
        <v>1</v>
      </c>
      <c r="K8053" s="1">
        <f>Table3[[#This Row],[Risk 1 Simulated occurences]]*_xlfn.LOGNORM.INV(Table3[[#This Row],[RV lognorm]],(LN(ImpLow1)+LN(ImpUp1))/2,(LN(ImpUp1)-LN(ImpLow1))/3.29)</f>
        <v>28309.13239034011</v>
      </c>
      <c r="L8053">
        <f>_xlfn.BINOM.INV(BinomTrials,_xlfn.GAMMA.INV(Table3[[#This Row],[RV gamma]],GammaShape2,GammaRate2)/BinomTrials,Table3[[#This Row],[RV binom]])</f>
        <v>0</v>
      </c>
      <c r="M8053" s="1">
        <f>Table3[[#This Row],[Risk 2 simulated occurences]]*_xlfn.LOGNORM.INV(Table3[[#This Row],[RV lognorm]],(LN(ImpLow2)+LN(ImpUp2))/2,(LN(ImpUp2)-LN(ImpLow2))/3.29)</f>
        <v>0</v>
      </c>
    </row>
    <row r="8054" spans="7:13">
      <c r="G8054">
        <v>0.24155843641681524</v>
      </c>
      <c r="H8054">
        <v>0.83453017046420375</v>
      </c>
      <c r="I8054">
        <v>0.42750190451159231</v>
      </c>
      <c r="J8054">
        <f>_xlfn.BINOM.INV(BinomTrials,_xlfn.GAMMA.INV(Table3[[#This Row],[RV gamma]],GammaShape1,GammaRate1)/BinomTrials,Table3[[#This Row],[RV binom]])</f>
        <v>1</v>
      </c>
      <c r="K8054" s="1">
        <f>Table3[[#This Row],[Risk 1 Simulated occurences]]*_xlfn.LOGNORM.INV(Table3[[#This Row],[RV lognorm]],(LN(ImpLow1)+LN(ImpUp1))/2,(LN(ImpUp1)-LN(ImpLow1))/3.29)</f>
        <v>27826.373917045697</v>
      </c>
      <c r="L8054">
        <f>_xlfn.BINOM.INV(BinomTrials,_xlfn.GAMMA.INV(Table3[[#This Row],[RV gamma]],GammaShape2,GammaRate2)/BinomTrials,Table3[[#This Row],[RV binom]])</f>
        <v>0</v>
      </c>
      <c r="M8054" s="1">
        <f>Table3[[#This Row],[Risk 2 simulated occurences]]*_xlfn.LOGNORM.INV(Table3[[#This Row],[RV lognorm]],(LN(ImpLow2)+LN(ImpUp2))/2,(LN(ImpUp2)-LN(ImpLow2))/3.29)</f>
        <v>0</v>
      </c>
    </row>
    <row r="8055" spans="7:13">
      <c r="G8055">
        <v>0.87264085741370956</v>
      </c>
      <c r="H8055">
        <v>0.94857499187280192</v>
      </c>
      <c r="I8055">
        <v>2.4509126331894251E-2</v>
      </c>
      <c r="J8055">
        <f>_xlfn.BINOM.INV(BinomTrials,_xlfn.GAMMA.INV(Table3[[#This Row],[RV gamma]],GammaShape1,GammaRate1)/BinomTrials,Table3[[#This Row],[RV binom]])</f>
        <v>2</v>
      </c>
      <c r="K8055" s="1">
        <f>Table3[[#This Row],[Risk 1 Simulated occurences]]*_xlfn.LOGNORM.INV(Table3[[#This Row],[RV lognorm]],(LN(ImpLow1)+LN(ImpUp1))/2,(LN(ImpUp1)-LN(ImpLow1))/3.29)</f>
        <v>15948.584053272358</v>
      </c>
      <c r="L8055">
        <f>_xlfn.BINOM.INV(BinomTrials,_xlfn.GAMMA.INV(Table3[[#This Row],[RV gamma]],GammaShape2,GammaRate2)/BinomTrials,Table3[[#This Row],[RV binom]])</f>
        <v>1</v>
      </c>
      <c r="M8055" s="1">
        <f>Table3[[#This Row],[Risk 2 simulated occurences]]*_xlfn.LOGNORM.INV(Table3[[#This Row],[RV lognorm]],(LN(ImpLow2)+LN(ImpUp2))/2,(LN(ImpUp2)-LN(ImpLow2))/3.29)</f>
        <v>797429.20266361674</v>
      </c>
    </row>
    <row r="8056" spans="7:13">
      <c r="G8056">
        <v>0.47489055221662418</v>
      </c>
      <c r="H8056">
        <v>0.69988840618165604</v>
      </c>
      <c r="I8056">
        <v>0.92488626014668784</v>
      </c>
      <c r="J8056">
        <f>_xlfn.BINOM.INV(BinomTrials,_xlfn.GAMMA.INV(Table3[[#This Row],[RV gamma]],GammaShape1,GammaRate1)/BinomTrials,Table3[[#This Row],[RV binom]])</f>
        <v>1</v>
      </c>
      <c r="K8056" s="1">
        <f>Table3[[#This Row],[Risk 1 Simulated occurences]]*_xlfn.LOGNORM.INV(Table3[[#This Row],[RV lognorm]],(LN(ImpLow1)+LN(ImpUp1))/2,(LN(ImpUp1)-LN(ImpLow1))/3.29)</f>
        <v>86557.255086809993</v>
      </c>
      <c r="L8056">
        <f>_xlfn.BINOM.INV(BinomTrials,_xlfn.GAMMA.INV(Table3[[#This Row],[RV gamma]],GammaShape2,GammaRate2)/BinomTrials,Table3[[#This Row],[RV binom]])</f>
        <v>0</v>
      </c>
      <c r="M8056" s="1">
        <f>Table3[[#This Row],[Risk 2 simulated occurences]]*_xlfn.LOGNORM.INV(Table3[[#This Row],[RV lognorm]],(LN(ImpLow2)+LN(ImpUp2))/2,(LN(ImpUp2)-LN(ImpLow2))/3.29)</f>
        <v>0</v>
      </c>
    </row>
    <row r="8057" spans="7:13">
      <c r="G8057">
        <v>0.48551110480237336</v>
      </c>
      <c r="H8057">
        <v>2.4442695092615995E-2</v>
      </c>
      <c r="I8057">
        <v>0.56337428538285861</v>
      </c>
      <c r="J8057">
        <f>_xlfn.BINOM.INV(BinomTrials,_xlfn.GAMMA.INV(Table3[[#This Row],[RV gamma]],GammaShape1,GammaRate1)/BinomTrials,Table3[[#This Row],[RV binom]])</f>
        <v>0</v>
      </c>
      <c r="K8057" s="1">
        <f>Table3[[#This Row],[Risk 1 Simulated occurences]]*_xlfn.LOGNORM.INV(Table3[[#This Row],[RV lognorm]],(LN(ImpLow1)+LN(ImpUp1))/2,(LN(ImpUp1)-LN(ImpLow1))/3.29)</f>
        <v>0</v>
      </c>
      <c r="L8057">
        <f>_xlfn.BINOM.INV(BinomTrials,_xlfn.GAMMA.INV(Table3[[#This Row],[RV gamma]],GammaShape2,GammaRate2)/BinomTrials,Table3[[#This Row],[RV binom]])</f>
        <v>0</v>
      </c>
      <c r="M8057" s="1">
        <f>Table3[[#This Row],[Risk 2 simulated occurences]]*_xlfn.LOGNORM.INV(Table3[[#This Row],[RV lognorm]],(LN(ImpLow2)+LN(ImpUp2))/2,(LN(ImpUp2)-LN(ImpLow2))/3.29)</f>
        <v>0</v>
      </c>
    </row>
    <row r="8058" spans="7:13">
      <c r="G8058">
        <v>0.98513841348939502</v>
      </c>
      <c r="H8058">
        <v>0.80837642159703016</v>
      </c>
      <c r="I8058">
        <v>0.63161442970466541</v>
      </c>
      <c r="J8058">
        <f>_xlfn.BINOM.INV(BinomTrials,_xlfn.GAMMA.INV(Table3[[#This Row],[RV gamma]],GammaShape1,GammaRate1)/BinomTrials,Table3[[#This Row],[RV binom]])</f>
        <v>1</v>
      </c>
      <c r="K8058" s="1">
        <f>Table3[[#This Row],[Risk 1 Simulated occurences]]*_xlfn.LOGNORM.INV(Table3[[#This Row],[RV lognorm]],(LN(ImpLow1)+LN(ImpUp1))/2,(LN(ImpUp1)-LN(ImpLow1))/3.29)</f>
        <v>40009.936015687337</v>
      </c>
      <c r="L8058">
        <f>_xlfn.BINOM.INV(BinomTrials,_xlfn.GAMMA.INV(Table3[[#This Row],[RV gamma]],GammaShape2,GammaRate2)/BinomTrials,Table3[[#This Row],[RV binom]])</f>
        <v>1</v>
      </c>
      <c r="M8058" s="1">
        <f>Table3[[#This Row],[Risk 2 simulated occurences]]*_xlfn.LOGNORM.INV(Table3[[#This Row],[RV lognorm]],(LN(ImpLow2)+LN(ImpUp2))/2,(LN(ImpUp2)-LN(ImpLow2))/3.29)</f>
        <v>4000993.6015687357</v>
      </c>
    </row>
    <row r="8059" spans="7:13">
      <c r="G8059">
        <v>0.22131551626199647</v>
      </c>
      <c r="H8059">
        <v>0.38251778128674152</v>
      </c>
      <c r="I8059">
        <v>0.54372004631148652</v>
      </c>
      <c r="J8059">
        <f>_xlfn.BINOM.INV(BinomTrials,_xlfn.GAMMA.INV(Table3[[#This Row],[RV gamma]],GammaShape1,GammaRate1)/BinomTrials,Table3[[#This Row],[RV binom]])</f>
        <v>0</v>
      </c>
      <c r="K8059" s="1">
        <f>Table3[[#This Row],[Risk 1 Simulated occurences]]*_xlfn.LOGNORM.INV(Table3[[#This Row],[RV lognorm]],(LN(ImpLow1)+LN(ImpUp1))/2,(LN(ImpUp1)-LN(ImpLow1))/3.29)</f>
        <v>0</v>
      </c>
      <c r="L8059">
        <f>_xlfn.BINOM.INV(BinomTrials,_xlfn.GAMMA.INV(Table3[[#This Row],[RV gamma]],GammaShape2,GammaRate2)/BinomTrials,Table3[[#This Row],[RV binom]])</f>
        <v>0</v>
      </c>
      <c r="M8059" s="1">
        <f>Table3[[#This Row],[Risk 2 simulated occurences]]*_xlfn.LOGNORM.INV(Table3[[#This Row],[RV lognorm]],(LN(ImpLow2)+LN(ImpUp2))/2,(LN(ImpUp2)-LN(ImpLow2))/3.29)</f>
        <v>0</v>
      </c>
    </row>
    <row r="8060" spans="7:13">
      <c r="G8060">
        <v>0.64988181537477385</v>
      </c>
      <c r="H8060">
        <v>0.97635008626447528</v>
      </c>
      <c r="I8060">
        <v>0.30281835715417671</v>
      </c>
      <c r="J8060">
        <f>_xlfn.BINOM.INV(BinomTrials,_xlfn.GAMMA.INV(Table3[[#This Row],[RV gamma]],GammaShape1,GammaRate1)/BinomTrials,Table3[[#This Row],[RV binom]])</f>
        <v>2</v>
      </c>
      <c r="K8060" s="1">
        <f>Table3[[#This Row],[Risk 1 Simulated occurences]]*_xlfn.LOGNORM.INV(Table3[[#This Row],[RV lognorm]],(LN(ImpLow1)+LN(ImpUp1))/2,(LN(ImpUp1)-LN(ImpLow1))/3.29)</f>
        <v>44065.260634873135</v>
      </c>
      <c r="L8060">
        <f>_xlfn.BINOM.INV(BinomTrials,_xlfn.GAMMA.INV(Table3[[#This Row],[RV gamma]],GammaShape2,GammaRate2)/BinomTrials,Table3[[#This Row],[RV binom]])</f>
        <v>1</v>
      </c>
      <c r="M8060" s="1">
        <f>Table3[[#This Row],[Risk 2 simulated occurences]]*_xlfn.LOGNORM.INV(Table3[[#This Row],[RV lognorm]],(LN(ImpLow2)+LN(ImpUp2))/2,(LN(ImpUp2)-LN(ImpLow2))/3.29)</f>
        <v>2203263.0317436578</v>
      </c>
    </row>
    <row r="8061" spans="7:13">
      <c r="G8061">
        <v>0.56367100382394675</v>
      </c>
      <c r="H8061">
        <v>0.51589984703618097</v>
      </c>
      <c r="I8061">
        <v>0.46812869024841519</v>
      </c>
      <c r="J8061">
        <f>_xlfn.BINOM.INV(BinomTrials,_xlfn.GAMMA.INV(Table3[[#This Row],[RV gamma]],GammaShape1,GammaRate1)/BinomTrials,Table3[[#This Row],[RV binom]])</f>
        <v>0</v>
      </c>
      <c r="K8061" s="1">
        <f>Table3[[#This Row],[Risk 1 Simulated occurences]]*_xlfn.LOGNORM.INV(Table3[[#This Row],[RV lognorm]],(LN(ImpLow1)+LN(ImpUp1))/2,(LN(ImpUp1)-LN(ImpLow1))/3.29)</f>
        <v>0</v>
      </c>
      <c r="L8061">
        <f>_xlfn.BINOM.INV(BinomTrials,_xlfn.GAMMA.INV(Table3[[#This Row],[RV gamma]],GammaShape2,GammaRate2)/BinomTrials,Table3[[#This Row],[RV binom]])</f>
        <v>0</v>
      </c>
      <c r="M8061" s="1">
        <f>Table3[[#This Row],[Risk 2 simulated occurences]]*_xlfn.LOGNORM.INV(Table3[[#This Row],[RV lognorm]],(LN(ImpLow2)+LN(ImpUp2))/2,(LN(ImpUp2)-LN(ImpLow2))/3.29)</f>
        <v>0</v>
      </c>
    </row>
    <row r="8062" spans="7:13">
      <c r="G8062">
        <v>0.61856126907214581</v>
      </c>
      <c r="H8062">
        <v>0.72872913709316833</v>
      </c>
      <c r="I8062">
        <v>0.83889700511419074</v>
      </c>
      <c r="J8062">
        <f>_xlfn.BINOM.INV(BinomTrials,_xlfn.GAMMA.INV(Table3[[#This Row],[RV gamma]],GammaShape1,GammaRate1)/BinomTrials,Table3[[#This Row],[RV binom]])</f>
        <v>1</v>
      </c>
      <c r="K8062" s="1">
        <f>Table3[[#This Row],[Risk 1 Simulated occurences]]*_xlfn.LOGNORM.INV(Table3[[#This Row],[RV lognorm]],(LN(ImpLow1)+LN(ImpUp1))/2,(LN(ImpUp1)-LN(ImpLow1))/3.29)</f>
        <v>63225.465525792817</v>
      </c>
      <c r="L8062">
        <f>_xlfn.BINOM.INV(BinomTrials,_xlfn.GAMMA.INV(Table3[[#This Row],[RV gamma]],GammaShape2,GammaRate2)/BinomTrials,Table3[[#This Row],[RV binom]])</f>
        <v>0</v>
      </c>
      <c r="M8062" s="1">
        <f>Table3[[#This Row],[Risk 2 simulated occurences]]*_xlfn.LOGNORM.INV(Table3[[#This Row],[RV lognorm]],(LN(ImpLow2)+LN(ImpUp2))/2,(LN(ImpUp2)-LN(ImpLow2))/3.29)</f>
        <v>0</v>
      </c>
    </row>
    <row r="8063" spans="7:13">
      <c r="G8063">
        <v>0.15924929555470557</v>
      </c>
      <c r="H8063">
        <v>0.75060712487930759</v>
      </c>
      <c r="I8063">
        <v>0.34196495420390971</v>
      </c>
      <c r="J8063">
        <f>_xlfn.BINOM.INV(BinomTrials,_xlfn.GAMMA.INV(Table3[[#This Row],[RV gamma]],GammaShape1,GammaRate1)/BinomTrials,Table3[[#This Row],[RV binom]])</f>
        <v>1</v>
      </c>
      <c r="K8063" s="1">
        <f>Table3[[#This Row],[Risk 1 Simulated occurences]]*_xlfn.LOGNORM.INV(Table3[[#This Row],[RV lognorm]],(LN(ImpLow1)+LN(ImpUp1))/2,(LN(ImpUp1)-LN(ImpLow1))/3.29)</f>
        <v>23782.60812751995</v>
      </c>
      <c r="L8063">
        <f>_xlfn.BINOM.INV(BinomTrials,_xlfn.GAMMA.INV(Table3[[#This Row],[RV gamma]],GammaShape2,GammaRate2)/BinomTrials,Table3[[#This Row],[RV binom]])</f>
        <v>0</v>
      </c>
      <c r="M8063" s="1">
        <f>Table3[[#This Row],[Risk 2 simulated occurences]]*_xlfn.LOGNORM.INV(Table3[[#This Row],[RV lognorm]],(LN(ImpLow2)+LN(ImpUp2))/2,(LN(ImpUp2)-LN(ImpLow2))/3.29)</f>
        <v>0</v>
      </c>
    </row>
    <row r="8064" spans="7:13">
      <c r="G8064">
        <v>0.50291038793647214</v>
      </c>
      <c r="H8064">
        <v>0.45394784652346182</v>
      </c>
      <c r="I8064">
        <v>0.40498530511045144</v>
      </c>
      <c r="J8064">
        <f>_xlfn.BINOM.INV(BinomTrials,_xlfn.GAMMA.INV(Table3[[#This Row],[RV gamma]],GammaShape1,GammaRate1)/BinomTrials,Table3[[#This Row],[RV binom]])</f>
        <v>0</v>
      </c>
      <c r="K8064" s="1">
        <f>Table3[[#This Row],[Risk 1 Simulated occurences]]*_xlfn.LOGNORM.INV(Table3[[#This Row],[RV lognorm]],(LN(ImpLow1)+LN(ImpUp1))/2,(LN(ImpUp1)-LN(ImpLow1))/3.29)</f>
        <v>0</v>
      </c>
      <c r="L8064">
        <f>_xlfn.BINOM.INV(BinomTrials,_xlfn.GAMMA.INV(Table3[[#This Row],[RV gamma]],GammaShape2,GammaRate2)/BinomTrials,Table3[[#This Row],[RV binom]])</f>
        <v>0</v>
      </c>
      <c r="M8064" s="1">
        <f>Table3[[#This Row],[Risk 2 simulated occurences]]*_xlfn.LOGNORM.INV(Table3[[#This Row],[RV lognorm]],(LN(ImpLow2)+LN(ImpUp2))/2,(LN(ImpUp2)-LN(ImpLow2))/3.29)</f>
        <v>0</v>
      </c>
    </row>
    <row r="8065" spans="7:13">
      <c r="G8065">
        <v>0.41489004828729203</v>
      </c>
      <c r="H8065">
        <v>0.50145651982233697</v>
      </c>
      <c r="I8065">
        <v>0.5880229913573819</v>
      </c>
      <c r="J8065">
        <f>_xlfn.BINOM.INV(BinomTrials,_xlfn.GAMMA.INV(Table3[[#This Row],[RV gamma]],GammaShape1,GammaRate1)/BinomTrials,Table3[[#This Row],[RV binom]])</f>
        <v>0</v>
      </c>
      <c r="K8065" s="1">
        <f>Table3[[#This Row],[Risk 1 Simulated occurences]]*_xlfn.LOGNORM.INV(Table3[[#This Row],[RV lognorm]],(LN(ImpLow1)+LN(ImpUp1))/2,(LN(ImpUp1)-LN(ImpLow1))/3.29)</f>
        <v>0</v>
      </c>
      <c r="L8065">
        <f>_xlfn.BINOM.INV(BinomTrials,_xlfn.GAMMA.INV(Table3[[#This Row],[RV gamma]],GammaShape2,GammaRate2)/BinomTrials,Table3[[#This Row],[RV binom]])</f>
        <v>0</v>
      </c>
      <c r="M8065" s="1">
        <f>Table3[[#This Row],[Risk 2 simulated occurences]]*_xlfn.LOGNORM.INV(Table3[[#This Row],[RV lognorm]],(LN(ImpLow2)+LN(ImpUp2))/2,(LN(ImpUp2)-LN(ImpLow2))/3.29)</f>
        <v>0</v>
      </c>
    </row>
    <row r="8066" spans="7:13">
      <c r="G8066">
        <v>5.7041564517208175E-2</v>
      </c>
      <c r="H8066">
        <v>0.97972865401754561</v>
      </c>
      <c r="I8066">
        <v>0.90241574351788301</v>
      </c>
      <c r="J8066">
        <f>_xlfn.BINOM.INV(BinomTrials,_xlfn.GAMMA.INV(Table3[[#This Row],[RV gamma]],GammaShape1,GammaRate1)/BinomTrials,Table3[[#This Row],[RV binom]])</f>
        <v>2</v>
      </c>
      <c r="K8066" s="1">
        <f>Table3[[#This Row],[Risk 1 Simulated occurences]]*_xlfn.LOGNORM.INV(Table3[[#This Row],[RV lognorm]],(LN(ImpLow1)+LN(ImpUp1))/2,(LN(ImpUp1)-LN(ImpLow1))/3.29)</f>
        <v>156596.02452625794</v>
      </c>
      <c r="L8066">
        <f>_xlfn.BINOM.INV(BinomTrials,_xlfn.GAMMA.INV(Table3[[#This Row],[RV gamma]],GammaShape2,GammaRate2)/BinomTrials,Table3[[#This Row],[RV binom]])</f>
        <v>1</v>
      </c>
      <c r="M8066" s="1">
        <f>Table3[[#This Row],[Risk 2 simulated occurences]]*_xlfn.LOGNORM.INV(Table3[[#This Row],[RV lognorm]],(LN(ImpLow2)+LN(ImpUp2))/2,(LN(ImpUp2)-LN(ImpLow2))/3.29)</f>
        <v>7829801.2263129009</v>
      </c>
    </row>
    <row r="8067" spans="7:13">
      <c r="G8067">
        <v>0.697574840717751</v>
      </c>
      <c r="H8067">
        <v>0.29948807288868728</v>
      </c>
      <c r="I8067">
        <v>0.90140130505962357</v>
      </c>
      <c r="J8067">
        <f>_xlfn.BINOM.INV(BinomTrials,_xlfn.GAMMA.INV(Table3[[#This Row],[RV gamma]],GammaShape1,GammaRate1)/BinomTrials,Table3[[#This Row],[RV binom]])</f>
        <v>0</v>
      </c>
      <c r="K8067" s="1">
        <f>Table3[[#This Row],[Risk 1 Simulated occurences]]*_xlfn.LOGNORM.INV(Table3[[#This Row],[RV lognorm]],(LN(ImpLow1)+LN(ImpUp1))/2,(LN(ImpUp1)-LN(ImpLow1))/3.29)</f>
        <v>0</v>
      </c>
      <c r="L8067">
        <f>_xlfn.BINOM.INV(BinomTrials,_xlfn.GAMMA.INV(Table3[[#This Row],[RV gamma]],GammaShape2,GammaRate2)/BinomTrials,Table3[[#This Row],[RV binom]])</f>
        <v>0</v>
      </c>
      <c r="M8067" s="1">
        <f>Table3[[#This Row],[Risk 2 simulated occurences]]*_xlfn.LOGNORM.INV(Table3[[#This Row],[RV lognorm]],(LN(ImpLow2)+LN(ImpUp2))/2,(LN(ImpUp2)-LN(ImpLow2))/3.29)</f>
        <v>0</v>
      </c>
    </row>
    <row r="8068" spans="7:13">
      <c r="G8068">
        <v>0.14034794324093869</v>
      </c>
      <c r="H8068">
        <v>0.49604104016723161</v>
      </c>
      <c r="I8068">
        <v>0.85173413709352452</v>
      </c>
      <c r="J8068">
        <f>_xlfn.BINOM.INV(BinomTrials,_xlfn.GAMMA.INV(Table3[[#This Row],[RV gamma]],GammaShape1,GammaRate1)/BinomTrials,Table3[[#This Row],[RV binom]])</f>
        <v>0</v>
      </c>
      <c r="K8068" s="1">
        <f>Table3[[#This Row],[Risk 1 Simulated occurences]]*_xlfn.LOGNORM.INV(Table3[[#This Row],[RV lognorm]],(LN(ImpLow1)+LN(ImpUp1))/2,(LN(ImpUp1)-LN(ImpLow1))/3.29)</f>
        <v>0</v>
      </c>
      <c r="L8068">
        <f>_xlfn.BINOM.INV(BinomTrials,_xlfn.GAMMA.INV(Table3[[#This Row],[RV gamma]],GammaShape2,GammaRate2)/BinomTrials,Table3[[#This Row],[RV binom]])</f>
        <v>0</v>
      </c>
      <c r="M8068" s="1">
        <f>Table3[[#This Row],[Risk 2 simulated occurences]]*_xlfn.LOGNORM.INV(Table3[[#This Row],[RV lognorm]],(LN(ImpLow2)+LN(ImpUp2))/2,(LN(ImpUp2)-LN(ImpLow2))/3.29)</f>
        <v>0</v>
      </c>
    </row>
    <row r="8069" spans="7:13">
      <c r="G8069">
        <v>0.82788205045642427</v>
      </c>
      <c r="H8069">
        <v>0.96176209066145224</v>
      </c>
      <c r="I8069">
        <v>9.5642130866480116E-2</v>
      </c>
      <c r="J8069">
        <f>_xlfn.BINOM.INV(BinomTrials,_xlfn.GAMMA.INV(Table3[[#This Row],[RV gamma]],GammaShape1,GammaRate1)/BinomTrials,Table3[[#This Row],[RV binom]])</f>
        <v>2</v>
      </c>
      <c r="K8069" s="1">
        <f>Table3[[#This Row],[Risk 1 Simulated occurences]]*_xlfn.LOGNORM.INV(Table3[[#This Row],[RV lognorm]],(LN(ImpLow1)+LN(ImpUp1))/2,(LN(ImpUp1)-LN(ImpLow1))/3.29)</f>
        <v>25341.340482701598</v>
      </c>
      <c r="L8069">
        <f>_xlfn.BINOM.INV(BinomTrials,_xlfn.GAMMA.INV(Table3[[#This Row],[RV gamma]],GammaShape2,GammaRate2)/BinomTrials,Table3[[#This Row],[RV binom]])</f>
        <v>1</v>
      </c>
      <c r="M8069" s="1">
        <f>Table3[[#This Row],[Risk 2 simulated occurences]]*_xlfn.LOGNORM.INV(Table3[[#This Row],[RV lognorm]],(LN(ImpLow2)+LN(ImpUp2))/2,(LN(ImpUp2)-LN(ImpLow2))/3.29)</f>
        <v>1267067.0241350804</v>
      </c>
    </row>
    <row r="8070" spans="7:13">
      <c r="G8070">
        <v>0.21362202112265957</v>
      </c>
      <c r="H8070">
        <v>0.33545774702702547</v>
      </c>
      <c r="I8070">
        <v>0.45729347293139133</v>
      </c>
      <c r="J8070">
        <f>_xlfn.BINOM.INV(BinomTrials,_xlfn.GAMMA.INV(Table3[[#This Row],[RV gamma]],GammaShape1,GammaRate1)/BinomTrials,Table3[[#This Row],[RV binom]])</f>
        <v>0</v>
      </c>
      <c r="K8070" s="1">
        <f>Table3[[#This Row],[Risk 1 Simulated occurences]]*_xlfn.LOGNORM.INV(Table3[[#This Row],[RV lognorm]],(LN(ImpLow1)+LN(ImpUp1))/2,(LN(ImpUp1)-LN(ImpLow1))/3.29)</f>
        <v>0</v>
      </c>
      <c r="L8070">
        <f>_xlfn.BINOM.INV(BinomTrials,_xlfn.GAMMA.INV(Table3[[#This Row],[RV gamma]],GammaShape2,GammaRate2)/BinomTrials,Table3[[#This Row],[RV binom]])</f>
        <v>0</v>
      </c>
      <c r="M8070" s="1">
        <f>Table3[[#This Row],[Risk 2 simulated occurences]]*_xlfn.LOGNORM.INV(Table3[[#This Row],[RV lognorm]],(LN(ImpLow2)+LN(ImpUp2))/2,(LN(ImpUp2)-LN(ImpLow2))/3.29)</f>
        <v>0</v>
      </c>
    </row>
    <row r="8071" spans="7:13">
      <c r="G8071">
        <v>0.34530900853933255</v>
      </c>
      <c r="H8071">
        <v>3.8354283216574359E-2</v>
      </c>
      <c r="I8071">
        <v>0.73139955789381617</v>
      </c>
      <c r="J8071">
        <f>_xlfn.BINOM.INV(BinomTrials,_xlfn.GAMMA.INV(Table3[[#This Row],[RV gamma]],GammaShape1,GammaRate1)/BinomTrials,Table3[[#This Row],[RV binom]])</f>
        <v>0</v>
      </c>
      <c r="K8071" s="1">
        <f>Table3[[#This Row],[Risk 1 Simulated occurences]]*_xlfn.LOGNORM.INV(Table3[[#This Row],[RV lognorm]],(LN(ImpLow1)+LN(ImpUp1))/2,(LN(ImpUp1)-LN(ImpLow1))/3.29)</f>
        <v>0</v>
      </c>
      <c r="L8071">
        <f>_xlfn.BINOM.INV(BinomTrials,_xlfn.GAMMA.INV(Table3[[#This Row],[RV gamma]],GammaShape2,GammaRate2)/BinomTrials,Table3[[#This Row],[RV binom]])</f>
        <v>0</v>
      </c>
      <c r="M8071" s="1">
        <f>Table3[[#This Row],[Risk 2 simulated occurences]]*_xlfn.LOGNORM.INV(Table3[[#This Row],[RV lognorm]],(LN(ImpLow2)+LN(ImpUp2))/2,(LN(ImpUp2)-LN(ImpLow2))/3.29)</f>
        <v>0</v>
      </c>
    </row>
    <row r="8072" spans="7:13">
      <c r="G8072">
        <v>0.60850652056210974</v>
      </c>
      <c r="H8072">
        <v>0.62043802096528844</v>
      </c>
      <c r="I8072">
        <v>0.63236952136846702</v>
      </c>
      <c r="J8072">
        <f>_xlfn.BINOM.INV(BinomTrials,_xlfn.GAMMA.INV(Table3[[#This Row],[RV gamma]],GammaShape1,GammaRate1)/BinomTrials,Table3[[#This Row],[RV binom]])</f>
        <v>1</v>
      </c>
      <c r="K8072" s="1">
        <f>Table3[[#This Row],[Risk 1 Simulated occurences]]*_xlfn.LOGNORM.INV(Table3[[#This Row],[RV lognorm]],(LN(ImpLow1)+LN(ImpUp1))/2,(LN(ImpUp1)-LN(ImpLow1))/3.29)</f>
        <v>40066.074751913948</v>
      </c>
      <c r="L8072">
        <f>_xlfn.BINOM.INV(BinomTrials,_xlfn.GAMMA.INV(Table3[[#This Row],[RV gamma]],GammaShape2,GammaRate2)/BinomTrials,Table3[[#This Row],[RV binom]])</f>
        <v>0</v>
      </c>
      <c r="M8072" s="1">
        <f>Table3[[#This Row],[Risk 2 simulated occurences]]*_xlfn.LOGNORM.INV(Table3[[#This Row],[RV lognorm]],(LN(ImpLow2)+LN(ImpUp2))/2,(LN(ImpUp2)-LN(ImpLow2))/3.29)</f>
        <v>0</v>
      </c>
    </row>
    <row r="8073" spans="7:13">
      <c r="G8073">
        <v>0.16909108737906958</v>
      </c>
      <c r="H8073">
        <v>0.70181836360218863</v>
      </c>
      <c r="I8073">
        <v>0.2345456398253076</v>
      </c>
      <c r="J8073">
        <f>_xlfn.BINOM.INV(BinomTrials,_xlfn.GAMMA.INV(Table3[[#This Row],[RV gamma]],GammaShape1,GammaRate1)/BinomTrials,Table3[[#This Row],[RV binom]])</f>
        <v>1</v>
      </c>
      <c r="K8073" s="1">
        <f>Table3[[#This Row],[Risk 1 Simulated occurences]]*_xlfn.LOGNORM.INV(Table3[[#This Row],[RV lognorm]],(LN(ImpLow1)+LN(ImpUp1))/2,(LN(ImpUp1)-LN(ImpLow1))/3.29)</f>
        <v>19052.495007478567</v>
      </c>
      <c r="L8073">
        <f>_xlfn.BINOM.INV(BinomTrials,_xlfn.GAMMA.INV(Table3[[#This Row],[RV gamma]],GammaShape2,GammaRate2)/BinomTrials,Table3[[#This Row],[RV binom]])</f>
        <v>0</v>
      </c>
      <c r="M8073" s="1">
        <f>Table3[[#This Row],[Risk 2 simulated occurences]]*_xlfn.LOGNORM.INV(Table3[[#This Row],[RV lognorm]],(LN(ImpLow2)+LN(ImpUp2))/2,(LN(ImpUp2)-LN(ImpLow2))/3.29)</f>
        <v>0</v>
      </c>
    </row>
    <row r="8074" spans="7:13">
      <c r="G8074">
        <v>0.91390558002232836</v>
      </c>
      <c r="H8074">
        <v>0.46123706198355047</v>
      </c>
      <c r="I8074">
        <v>8.5685439447725862E-3</v>
      </c>
      <c r="J8074">
        <f>_xlfn.BINOM.INV(BinomTrials,_xlfn.GAMMA.INV(Table3[[#This Row],[RV gamma]],GammaShape1,GammaRate1)/BinomTrials,Table3[[#This Row],[RV binom]])</f>
        <v>0</v>
      </c>
      <c r="K8074" s="1">
        <f>Table3[[#This Row],[Risk 1 Simulated occurences]]*_xlfn.LOGNORM.INV(Table3[[#This Row],[RV lognorm]],(LN(ImpLow1)+LN(ImpUp1))/2,(LN(ImpUp1)-LN(ImpLow1))/3.29)</f>
        <v>0</v>
      </c>
      <c r="L8074">
        <f>_xlfn.BINOM.INV(BinomTrials,_xlfn.GAMMA.INV(Table3[[#This Row],[RV gamma]],GammaShape2,GammaRate2)/BinomTrials,Table3[[#This Row],[RV binom]])</f>
        <v>0</v>
      </c>
      <c r="M8074" s="1">
        <f>Table3[[#This Row],[Risk 2 simulated occurences]]*_xlfn.LOGNORM.INV(Table3[[#This Row],[RV lognorm]],(LN(ImpLow2)+LN(ImpUp2))/2,(LN(ImpUp2)-LN(ImpLow2))/3.29)</f>
        <v>0</v>
      </c>
    </row>
    <row r="8075" spans="7:13">
      <c r="G8075">
        <v>1.1083435272371133E-2</v>
      </c>
      <c r="H8075">
        <v>1.1300757532613705E-2</v>
      </c>
      <c r="I8075">
        <v>1.1518079792856276E-2</v>
      </c>
      <c r="J8075">
        <f>_xlfn.BINOM.INV(BinomTrials,_xlfn.GAMMA.INV(Table3[[#This Row],[RV gamma]],GammaShape1,GammaRate1)/BinomTrials,Table3[[#This Row],[RV binom]])</f>
        <v>0</v>
      </c>
      <c r="K8075" s="1">
        <f>Table3[[#This Row],[Risk 1 Simulated occurences]]*_xlfn.LOGNORM.INV(Table3[[#This Row],[RV lognorm]],(LN(ImpLow1)+LN(ImpUp1))/2,(LN(ImpUp1)-LN(ImpLow1))/3.29)</f>
        <v>0</v>
      </c>
      <c r="L8075">
        <f>_xlfn.BINOM.INV(BinomTrials,_xlfn.GAMMA.INV(Table3[[#This Row],[RV gamma]],GammaShape2,GammaRate2)/BinomTrials,Table3[[#This Row],[RV binom]])</f>
        <v>0</v>
      </c>
      <c r="M8075" s="1">
        <f>Table3[[#This Row],[Risk 2 simulated occurences]]*_xlfn.LOGNORM.INV(Table3[[#This Row],[RV lognorm]],(LN(ImpLow2)+LN(ImpUp2))/2,(LN(ImpUp2)-LN(ImpLow2))/3.29)</f>
        <v>0</v>
      </c>
    </row>
    <row r="8076" spans="7:13">
      <c r="G8076">
        <v>0.27929662274163991</v>
      </c>
      <c r="H8076">
        <v>0.9318318506385348</v>
      </c>
      <c r="I8076">
        <v>0.58436707853542968</v>
      </c>
      <c r="J8076">
        <f>_xlfn.BINOM.INV(BinomTrials,_xlfn.GAMMA.INV(Table3[[#This Row],[RV gamma]],GammaShape1,GammaRate1)/BinomTrials,Table3[[#This Row],[RV binom]])</f>
        <v>2</v>
      </c>
      <c r="K8076" s="1">
        <f>Table3[[#This Row],[Risk 1 Simulated occurences]]*_xlfn.LOGNORM.INV(Table3[[#This Row],[RV lognorm]],(LN(ImpLow1)+LN(ImpUp1))/2,(LN(ImpUp1)-LN(ImpLow1))/3.29)</f>
        <v>73416.80062090134</v>
      </c>
      <c r="L8076">
        <f>_xlfn.BINOM.INV(BinomTrials,_xlfn.GAMMA.INV(Table3[[#This Row],[RV gamma]],GammaShape2,GammaRate2)/BinomTrials,Table3[[#This Row],[RV binom]])</f>
        <v>1</v>
      </c>
      <c r="M8076" s="1">
        <f>Table3[[#This Row],[Risk 2 simulated occurences]]*_xlfn.LOGNORM.INV(Table3[[#This Row],[RV lognorm]],(LN(ImpLow2)+LN(ImpUp2))/2,(LN(ImpUp2)-LN(ImpLow2))/3.29)</f>
        <v>3670840.0310450685</v>
      </c>
    </row>
    <row r="8077" spans="7:13">
      <c r="G8077">
        <v>0.13833841874186809</v>
      </c>
      <c r="H8077">
        <v>0.29791368185445372</v>
      </c>
      <c r="I8077">
        <v>0.45748894496703935</v>
      </c>
      <c r="J8077">
        <f>_xlfn.BINOM.INV(BinomTrials,_xlfn.GAMMA.INV(Table3[[#This Row],[RV gamma]],GammaShape1,GammaRate1)/BinomTrials,Table3[[#This Row],[RV binom]])</f>
        <v>0</v>
      </c>
      <c r="K8077" s="1">
        <f>Table3[[#This Row],[Risk 1 Simulated occurences]]*_xlfn.LOGNORM.INV(Table3[[#This Row],[RV lognorm]],(LN(ImpLow1)+LN(ImpUp1))/2,(LN(ImpUp1)-LN(ImpLow1))/3.29)</f>
        <v>0</v>
      </c>
      <c r="L8077">
        <f>_xlfn.BINOM.INV(BinomTrials,_xlfn.GAMMA.INV(Table3[[#This Row],[RV gamma]],GammaShape2,GammaRate2)/BinomTrials,Table3[[#This Row],[RV binom]])</f>
        <v>0</v>
      </c>
      <c r="M8077" s="1">
        <f>Table3[[#This Row],[Risk 2 simulated occurences]]*_xlfn.LOGNORM.INV(Table3[[#This Row],[RV lognorm]],(LN(ImpLow2)+LN(ImpUp2))/2,(LN(ImpUp2)-LN(ImpLow2))/3.29)</f>
        <v>0</v>
      </c>
    </row>
    <row r="8078" spans="7:13">
      <c r="G8078">
        <v>5.3803794576695096E-2</v>
      </c>
      <c r="H8078">
        <v>3.5250927803689117E-2</v>
      </c>
      <c r="I8078">
        <v>1.6698061030683137E-2</v>
      </c>
      <c r="J8078">
        <f>_xlfn.BINOM.INV(BinomTrials,_xlfn.GAMMA.INV(Table3[[#This Row],[RV gamma]],GammaShape1,GammaRate1)/BinomTrials,Table3[[#This Row],[RV binom]])</f>
        <v>0</v>
      </c>
      <c r="K8078" s="1">
        <f>Table3[[#This Row],[Risk 1 Simulated occurences]]*_xlfn.LOGNORM.INV(Table3[[#This Row],[RV lognorm]],(LN(ImpLow1)+LN(ImpUp1))/2,(LN(ImpUp1)-LN(ImpLow1))/3.29)</f>
        <v>0</v>
      </c>
      <c r="L8078">
        <f>_xlfn.BINOM.INV(BinomTrials,_xlfn.GAMMA.INV(Table3[[#This Row],[RV gamma]],GammaShape2,GammaRate2)/BinomTrials,Table3[[#This Row],[RV binom]])</f>
        <v>0</v>
      </c>
      <c r="M8078" s="1">
        <f>Table3[[#This Row],[Risk 2 simulated occurences]]*_xlfn.LOGNORM.INV(Table3[[#This Row],[RV lognorm]],(LN(ImpLow2)+LN(ImpUp2))/2,(LN(ImpUp2)-LN(ImpLow2))/3.29)</f>
        <v>0</v>
      </c>
    </row>
    <row r="8079" spans="7:13">
      <c r="G8079">
        <v>0.2803754505144318</v>
      </c>
      <c r="H8079">
        <v>0.46234359660295005</v>
      </c>
      <c r="I8079">
        <v>0.64431174269146829</v>
      </c>
      <c r="J8079">
        <f>_xlfn.BINOM.INV(BinomTrials,_xlfn.GAMMA.INV(Table3[[#This Row],[RV gamma]],GammaShape1,GammaRate1)/BinomTrials,Table3[[#This Row],[RV binom]])</f>
        <v>0</v>
      </c>
      <c r="K8079" s="1">
        <f>Table3[[#This Row],[Risk 1 Simulated occurences]]*_xlfn.LOGNORM.INV(Table3[[#This Row],[RV lognorm]],(LN(ImpLow1)+LN(ImpUp1))/2,(LN(ImpUp1)-LN(ImpLow1))/3.29)</f>
        <v>0</v>
      </c>
      <c r="L8079">
        <f>_xlfn.BINOM.INV(BinomTrials,_xlfn.GAMMA.INV(Table3[[#This Row],[RV gamma]],GammaShape2,GammaRate2)/BinomTrials,Table3[[#This Row],[RV binom]])</f>
        <v>0</v>
      </c>
      <c r="M8079" s="1">
        <f>Table3[[#This Row],[Risk 2 simulated occurences]]*_xlfn.LOGNORM.INV(Table3[[#This Row],[RV lognorm]],(LN(ImpLow2)+LN(ImpUp2))/2,(LN(ImpUp2)-LN(ImpLow2))/3.29)</f>
        <v>0</v>
      </c>
    </row>
    <row r="8080" spans="7:13">
      <c r="G8080">
        <v>0.27019679605504349</v>
      </c>
      <c r="H8080">
        <v>0.60882810578161295</v>
      </c>
      <c r="I8080">
        <v>0.94745941550818247</v>
      </c>
      <c r="J8080">
        <f>_xlfn.BINOM.INV(BinomTrials,_xlfn.GAMMA.INV(Table3[[#This Row],[RV gamma]],GammaShape1,GammaRate1)/BinomTrials,Table3[[#This Row],[RV binom]])</f>
        <v>0</v>
      </c>
      <c r="K8080" s="1">
        <f>Table3[[#This Row],[Risk 1 Simulated occurences]]*_xlfn.LOGNORM.INV(Table3[[#This Row],[RV lognorm]],(LN(ImpLow1)+LN(ImpUp1))/2,(LN(ImpUp1)-LN(ImpLow1))/3.29)</f>
        <v>0</v>
      </c>
      <c r="L8080">
        <f>_xlfn.BINOM.INV(BinomTrials,_xlfn.GAMMA.INV(Table3[[#This Row],[RV gamma]],GammaShape2,GammaRate2)/BinomTrials,Table3[[#This Row],[RV binom]])</f>
        <v>0</v>
      </c>
      <c r="M8080" s="1">
        <f>Table3[[#This Row],[Risk 2 simulated occurences]]*_xlfn.LOGNORM.INV(Table3[[#This Row],[RV lognorm]],(LN(ImpLow2)+LN(ImpUp2))/2,(LN(ImpUp2)-LN(ImpLow2))/3.29)</f>
        <v>0</v>
      </c>
    </row>
    <row r="8081" spans="7:13">
      <c r="G8081">
        <v>0.1975512971158844</v>
      </c>
      <c r="H8081">
        <v>0.57397387156913704</v>
      </c>
      <c r="I8081">
        <v>0.95039644602238971</v>
      </c>
      <c r="J8081">
        <f>_xlfn.BINOM.INV(BinomTrials,_xlfn.GAMMA.INV(Table3[[#This Row],[RV gamma]],GammaShape1,GammaRate1)/BinomTrials,Table3[[#This Row],[RV binom]])</f>
        <v>0</v>
      </c>
      <c r="K8081" s="1">
        <f>Table3[[#This Row],[Risk 1 Simulated occurences]]*_xlfn.LOGNORM.INV(Table3[[#This Row],[RV lognorm]],(LN(ImpLow1)+LN(ImpUp1))/2,(LN(ImpUp1)-LN(ImpLow1))/3.29)</f>
        <v>0</v>
      </c>
      <c r="L8081">
        <f>_xlfn.BINOM.INV(BinomTrials,_xlfn.GAMMA.INV(Table3[[#This Row],[RV gamma]],GammaShape2,GammaRate2)/BinomTrials,Table3[[#This Row],[RV binom]])</f>
        <v>0</v>
      </c>
      <c r="M8081" s="1">
        <f>Table3[[#This Row],[Risk 2 simulated occurences]]*_xlfn.LOGNORM.INV(Table3[[#This Row],[RV lognorm]],(LN(ImpLow2)+LN(ImpUp2))/2,(LN(ImpUp2)-LN(ImpLow2))/3.29)</f>
        <v>0</v>
      </c>
    </row>
    <row r="8082" spans="7:13">
      <c r="G8082">
        <v>0.2446506266690095</v>
      </c>
      <c r="H8082">
        <v>0.77885946248604887</v>
      </c>
      <c r="I8082">
        <v>0.3130682983030883</v>
      </c>
      <c r="J8082">
        <f>_xlfn.BINOM.INV(BinomTrials,_xlfn.GAMMA.INV(Table3[[#This Row],[RV gamma]],GammaShape1,GammaRate1)/BinomTrials,Table3[[#This Row],[RV binom]])</f>
        <v>1</v>
      </c>
      <c r="K8082" s="1">
        <f>Table3[[#This Row],[Risk 1 Simulated occurences]]*_xlfn.LOGNORM.INV(Table3[[#This Row],[RV lognorm]],(LN(ImpLow1)+LN(ImpUp1))/2,(LN(ImpUp1)-LN(ImpLow1))/3.29)</f>
        <v>22486.583133269196</v>
      </c>
      <c r="L8082">
        <f>_xlfn.BINOM.INV(BinomTrials,_xlfn.GAMMA.INV(Table3[[#This Row],[RV gamma]],GammaShape2,GammaRate2)/BinomTrials,Table3[[#This Row],[RV binom]])</f>
        <v>0</v>
      </c>
      <c r="M8082" s="1">
        <f>Table3[[#This Row],[Risk 2 simulated occurences]]*_xlfn.LOGNORM.INV(Table3[[#This Row],[RV lognorm]],(LN(ImpLow2)+LN(ImpUp2))/2,(LN(ImpUp2)-LN(ImpLow2))/3.29)</f>
        <v>0</v>
      </c>
    </row>
    <row r="8083" spans="7:13">
      <c r="G8083">
        <v>0.84308242604280004</v>
      </c>
      <c r="H8083">
        <v>0.29098600302403144</v>
      </c>
      <c r="I8083">
        <v>0.73888958000526284</v>
      </c>
      <c r="J8083">
        <f>_xlfn.BINOM.INV(BinomTrials,_xlfn.GAMMA.INV(Table3[[#This Row],[RV gamma]],GammaShape1,GammaRate1)/BinomTrials,Table3[[#This Row],[RV binom]])</f>
        <v>0</v>
      </c>
      <c r="K8083" s="1">
        <f>Table3[[#This Row],[Risk 1 Simulated occurences]]*_xlfn.LOGNORM.INV(Table3[[#This Row],[RV lognorm]],(LN(ImpLow1)+LN(ImpUp1))/2,(LN(ImpUp1)-LN(ImpLow1))/3.29)</f>
        <v>0</v>
      </c>
      <c r="L8083">
        <f>_xlfn.BINOM.INV(BinomTrials,_xlfn.GAMMA.INV(Table3[[#This Row],[RV gamma]],GammaShape2,GammaRate2)/BinomTrials,Table3[[#This Row],[RV binom]])</f>
        <v>0</v>
      </c>
      <c r="M8083" s="1">
        <f>Table3[[#This Row],[Risk 2 simulated occurences]]*_xlfn.LOGNORM.INV(Table3[[#This Row],[RV lognorm]],(LN(ImpLow2)+LN(ImpUp2))/2,(LN(ImpUp2)-LN(ImpLow2))/3.29)</f>
        <v>0</v>
      </c>
    </row>
    <row r="8084" spans="7:13">
      <c r="G8084">
        <v>0.68633450134020979</v>
      </c>
      <c r="H8084">
        <v>0.6017528248959001</v>
      </c>
      <c r="I8084">
        <v>0.51717114845159051</v>
      </c>
      <c r="J8084">
        <f>_xlfn.BINOM.INV(BinomTrials,_xlfn.GAMMA.INV(Table3[[#This Row],[RV gamma]],GammaShape1,GammaRate1)/BinomTrials,Table3[[#This Row],[RV binom]])</f>
        <v>1</v>
      </c>
      <c r="K8084" s="1">
        <f>Table3[[#This Row],[Risk 1 Simulated occurences]]*_xlfn.LOGNORM.INV(Table3[[#This Row],[RV lognorm]],(LN(ImpLow1)+LN(ImpUp1))/2,(LN(ImpUp1)-LN(ImpLow1))/3.29)</f>
        <v>32590.169667866925</v>
      </c>
      <c r="L8084">
        <f>_xlfn.BINOM.INV(BinomTrials,_xlfn.GAMMA.INV(Table3[[#This Row],[RV gamma]],GammaShape2,GammaRate2)/BinomTrials,Table3[[#This Row],[RV binom]])</f>
        <v>0</v>
      </c>
      <c r="M8084" s="1">
        <f>Table3[[#This Row],[Risk 2 simulated occurences]]*_xlfn.LOGNORM.INV(Table3[[#This Row],[RV lognorm]],(LN(ImpLow2)+LN(ImpUp2))/2,(LN(ImpUp2)-LN(ImpLow2))/3.29)</f>
        <v>0</v>
      </c>
    </row>
    <row r="8085" spans="7:13">
      <c r="G8085">
        <v>0.22396402490509862</v>
      </c>
      <c r="H8085">
        <v>0.65972802539343389</v>
      </c>
      <c r="I8085">
        <v>9.5492025881769152E-2</v>
      </c>
      <c r="J8085">
        <f>_xlfn.BINOM.INV(BinomTrials,_xlfn.GAMMA.INV(Table3[[#This Row],[RV gamma]],GammaShape1,GammaRate1)/BinomTrials,Table3[[#This Row],[RV binom]])</f>
        <v>1</v>
      </c>
      <c r="K8085" s="1">
        <f>Table3[[#This Row],[Risk 1 Simulated occurences]]*_xlfn.LOGNORM.INV(Table3[[#This Row],[RV lognorm]],(LN(ImpLow1)+LN(ImpUp1))/2,(LN(ImpUp1)-LN(ImpLow1))/3.29)</f>
        <v>12662.831560232664</v>
      </c>
      <c r="L8085">
        <f>_xlfn.BINOM.INV(BinomTrials,_xlfn.GAMMA.INV(Table3[[#This Row],[RV gamma]],GammaShape2,GammaRate2)/BinomTrials,Table3[[#This Row],[RV binom]])</f>
        <v>0</v>
      </c>
      <c r="M8085" s="1">
        <f>Table3[[#This Row],[Risk 2 simulated occurences]]*_xlfn.LOGNORM.INV(Table3[[#This Row],[RV lognorm]],(LN(ImpLow2)+LN(ImpUp2))/2,(LN(ImpUp2)-LN(ImpLow2))/3.29)</f>
        <v>0</v>
      </c>
    </row>
    <row r="8086" spans="7:13">
      <c r="G8086">
        <v>0.16336657999240167</v>
      </c>
      <c r="H8086">
        <v>4.8922787443233091E-2</v>
      </c>
      <c r="I8086">
        <v>0.9344789948940645</v>
      </c>
      <c r="J8086">
        <f>_xlfn.BINOM.INV(BinomTrials,_xlfn.GAMMA.INV(Table3[[#This Row],[RV gamma]],GammaShape1,GammaRate1)/BinomTrials,Table3[[#This Row],[RV binom]])</f>
        <v>0</v>
      </c>
      <c r="K8086" s="1">
        <f>Table3[[#This Row],[Risk 1 Simulated occurences]]*_xlfn.LOGNORM.INV(Table3[[#This Row],[RV lognorm]],(LN(ImpLow1)+LN(ImpUp1))/2,(LN(ImpUp1)-LN(ImpLow1))/3.29)</f>
        <v>0</v>
      </c>
      <c r="L8086">
        <f>_xlfn.BINOM.INV(BinomTrials,_xlfn.GAMMA.INV(Table3[[#This Row],[RV gamma]],GammaShape2,GammaRate2)/BinomTrials,Table3[[#This Row],[RV binom]])</f>
        <v>0</v>
      </c>
      <c r="M8086" s="1">
        <f>Table3[[#This Row],[Risk 2 simulated occurences]]*_xlfn.LOGNORM.INV(Table3[[#This Row],[RV lognorm]],(LN(ImpLow2)+LN(ImpUp2))/2,(LN(ImpUp2)-LN(ImpLow2))/3.29)</f>
        <v>0</v>
      </c>
    </row>
    <row r="8087" spans="7:13">
      <c r="G8087">
        <v>0.70210993229509788</v>
      </c>
      <c r="H8087">
        <v>0.24528855841853123</v>
      </c>
      <c r="I8087">
        <v>0.78846718454196452</v>
      </c>
      <c r="J8087">
        <f>_xlfn.BINOM.INV(BinomTrials,_xlfn.GAMMA.INV(Table3[[#This Row],[RV gamma]],GammaShape1,GammaRate1)/BinomTrials,Table3[[#This Row],[RV binom]])</f>
        <v>0</v>
      </c>
      <c r="K8087" s="1">
        <f>Table3[[#This Row],[Risk 1 Simulated occurences]]*_xlfn.LOGNORM.INV(Table3[[#This Row],[RV lognorm]],(LN(ImpLow1)+LN(ImpUp1))/2,(LN(ImpUp1)-LN(ImpLow1))/3.29)</f>
        <v>0</v>
      </c>
      <c r="L8087">
        <f>_xlfn.BINOM.INV(BinomTrials,_xlfn.GAMMA.INV(Table3[[#This Row],[RV gamma]],GammaShape2,GammaRate2)/BinomTrials,Table3[[#This Row],[RV binom]])</f>
        <v>0</v>
      </c>
      <c r="M8087" s="1">
        <f>Table3[[#This Row],[Risk 2 simulated occurences]]*_xlfn.LOGNORM.INV(Table3[[#This Row],[RV lognorm]],(LN(ImpLow2)+LN(ImpUp2))/2,(LN(ImpUp2)-LN(ImpLow2))/3.29)</f>
        <v>0</v>
      </c>
    </row>
    <row r="8088" spans="7:13">
      <c r="G8088">
        <v>0.36163208371104305</v>
      </c>
      <c r="H8088">
        <v>0.56480134025439688</v>
      </c>
      <c r="I8088">
        <v>0.76797059679775059</v>
      </c>
      <c r="J8088">
        <f>_xlfn.BINOM.INV(BinomTrials,_xlfn.GAMMA.INV(Table3[[#This Row],[RV gamma]],GammaShape1,GammaRate1)/BinomTrials,Table3[[#This Row],[RV binom]])</f>
        <v>0</v>
      </c>
      <c r="K8088" s="1">
        <f>Table3[[#This Row],[Risk 1 Simulated occurences]]*_xlfn.LOGNORM.INV(Table3[[#This Row],[RV lognorm]],(LN(ImpLow1)+LN(ImpUp1))/2,(LN(ImpUp1)-LN(ImpLow1))/3.29)</f>
        <v>0</v>
      </c>
      <c r="L8088">
        <f>_xlfn.BINOM.INV(BinomTrials,_xlfn.GAMMA.INV(Table3[[#This Row],[RV gamma]],GammaShape2,GammaRate2)/BinomTrials,Table3[[#This Row],[RV binom]])</f>
        <v>0</v>
      </c>
      <c r="M8088" s="1">
        <f>Table3[[#This Row],[Risk 2 simulated occurences]]*_xlfn.LOGNORM.INV(Table3[[#This Row],[RV lognorm]],(LN(ImpLow2)+LN(ImpUp2))/2,(LN(ImpUp2)-LN(ImpLow2))/3.29)</f>
        <v>0</v>
      </c>
    </row>
    <row r="8089" spans="7:13">
      <c r="G8089">
        <v>0.95043093150035984</v>
      </c>
      <c r="H8089">
        <v>0.61612565564742572</v>
      </c>
      <c r="I8089">
        <v>0.28182037979449165</v>
      </c>
      <c r="J8089">
        <f>_xlfn.BINOM.INV(BinomTrials,_xlfn.GAMMA.INV(Table3[[#This Row],[RV gamma]],GammaShape1,GammaRate1)/BinomTrials,Table3[[#This Row],[RV binom]])</f>
        <v>1</v>
      </c>
      <c r="K8089" s="1">
        <f>Table3[[#This Row],[Risk 1 Simulated occurences]]*_xlfn.LOGNORM.INV(Table3[[#This Row],[RV lognorm]],(LN(ImpLow1)+LN(ImpUp1))/2,(LN(ImpUp1)-LN(ImpLow1))/3.29)</f>
        <v>21109.874292909572</v>
      </c>
      <c r="L8089">
        <f>_xlfn.BINOM.INV(BinomTrials,_xlfn.GAMMA.INV(Table3[[#This Row],[RV gamma]],GammaShape2,GammaRate2)/BinomTrials,Table3[[#This Row],[RV binom]])</f>
        <v>0</v>
      </c>
      <c r="M8089" s="1">
        <f>Table3[[#This Row],[Risk 2 simulated occurences]]*_xlfn.LOGNORM.INV(Table3[[#This Row],[RV lognorm]],(LN(ImpLow2)+LN(ImpUp2))/2,(LN(ImpUp2)-LN(ImpLow2))/3.29)</f>
        <v>0</v>
      </c>
    </row>
    <row r="8090" spans="7:13">
      <c r="G8090">
        <v>0.89266572654837073</v>
      </c>
      <c r="H8090">
        <v>0.22389446628461335</v>
      </c>
      <c r="I8090">
        <v>0.55512320602085585</v>
      </c>
      <c r="J8090">
        <f>_xlfn.BINOM.INV(BinomTrials,_xlfn.GAMMA.INV(Table3[[#This Row],[RV gamma]],GammaShape1,GammaRate1)/BinomTrials,Table3[[#This Row],[RV binom]])</f>
        <v>0</v>
      </c>
      <c r="K8090" s="1">
        <f>Table3[[#This Row],[Risk 1 Simulated occurences]]*_xlfn.LOGNORM.INV(Table3[[#This Row],[RV lognorm]],(LN(ImpLow1)+LN(ImpUp1))/2,(LN(ImpUp1)-LN(ImpLow1))/3.29)</f>
        <v>0</v>
      </c>
      <c r="L8090">
        <f>_xlfn.BINOM.INV(BinomTrials,_xlfn.GAMMA.INV(Table3[[#This Row],[RV gamma]],GammaShape2,GammaRate2)/BinomTrials,Table3[[#This Row],[RV binom]])</f>
        <v>0</v>
      </c>
      <c r="M8090" s="1">
        <f>Table3[[#This Row],[Risk 2 simulated occurences]]*_xlfn.LOGNORM.INV(Table3[[#This Row],[RV lognorm]],(LN(ImpLow2)+LN(ImpUp2))/2,(LN(ImpUp2)-LN(ImpLow2))/3.29)</f>
        <v>0</v>
      </c>
    </row>
    <row r="8091" spans="7:13">
      <c r="G8091">
        <v>3.2866098467663911E-2</v>
      </c>
      <c r="H8091">
        <v>0.99429484549644165</v>
      </c>
      <c r="I8091">
        <v>0.95572359252521932</v>
      </c>
      <c r="J8091">
        <f>_xlfn.BINOM.INV(BinomTrials,_xlfn.GAMMA.INV(Table3[[#This Row],[RV gamma]],GammaShape1,GammaRate1)/BinomTrials,Table3[[#This Row],[RV binom]])</f>
        <v>2</v>
      </c>
      <c r="K8091" s="1">
        <f>Table3[[#This Row],[Risk 1 Simulated occurences]]*_xlfn.LOGNORM.INV(Table3[[#This Row],[RV lognorm]],(LN(ImpLow1)+LN(ImpUp1))/2,(LN(ImpUp1)-LN(ImpLow1))/3.29)</f>
        <v>208297.44899248934</v>
      </c>
      <c r="L8091">
        <f>_xlfn.BINOM.INV(BinomTrials,_xlfn.GAMMA.INV(Table3[[#This Row],[RV gamma]],GammaShape2,GammaRate2)/BinomTrials,Table3[[#This Row],[RV binom]])</f>
        <v>2</v>
      </c>
      <c r="M8091" s="1">
        <f>Table3[[#This Row],[Risk 2 simulated occurences]]*_xlfn.LOGNORM.INV(Table3[[#This Row],[RV lognorm]],(LN(ImpLow2)+LN(ImpUp2))/2,(LN(ImpUp2)-LN(ImpLow2))/3.29)</f>
        <v>20829744.899248943</v>
      </c>
    </row>
    <row r="8092" spans="7:13">
      <c r="G8092">
        <v>0.38051694602729608</v>
      </c>
      <c r="H8092">
        <v>0.11346825869449799</v>
      </c>
      <c r="I8092">
        <v>0.84641957136169987</v>
      </c>
      <c r="J8092">
        <f>_xlfn.BINOM.INV(BinomTrials,_xlfn.GAMMA.INV(Table3[[#This Row],[RV gamma]],GammaShape1,GammaRate1)/BinomTrials,Table3[[#This Row],[RV binom]])</f>
        <v>0</v>
      </c>
      <c r="K8092" s="1">
        <f>Table3[[#This Row],[Risk 1 Simulated occurences]]*_xlfn.LOGNORM.INV(Table3[[#This Row],[RV lognorm]],(LN(ImpLow1)+LN(ImpUp1))/2,(LN(ImpUp1)-LN(ImpLow1))/3.29)</f>
        <v>0</v>
      </c>
      <c r="L8092">
        <f>_xlfn.BINOM.INV(BinomTrials,_xlfn.GAMMA.INV(Table3[[#This Row],[RV gamma]],GammaShape2,GammaRate2)/BinomTrials,Table3[[#This Row],[RV binom]])</f>
        <v>0</v>
      </c>
      <c r="M8092" s="1">
        <f>Table3[[#This Row],[Risk 2 simulated occurences]]*_xlfn.LOGNORM.INV(Table3[[#This Row],[RV lognorm]],(LN(ImpLow2)+LN(ImpUp2))/2,(LN(ImpUp2)-LN(ImpLow2))/3.29)</f>
        <v>0</v>
      </c>
    </row>
    <row r="8093" spans="7:13">
      <c r="G8093">
        <v>0.34831188076562802</v>
      </c>
      <c r="H8093">
        <v>6.1023878427699151E-2</v>
      </c>
      <c r="I8093">
        <v>0.77373587608977024</v>
      </c>
      <c r="J8093">
        <f>_xlfn.BINOM.INV(BinomTrials,_xlfn.GAMMA.INV(Table3[[#This Row],[RV gamma]],GammaShape1,GammaRate1)/BinomTrials,Table3[[#This Row],[RV binom]])</f>
        <v>0</v>
      </c>
      <c r="K8093" s="1">
        <f>Table3[[#This Row],[Risk 1 Simulated occurences]]*_xlfn.LOGNORM.INV(Table3[[#This Row],[RV lognorm]],(LN(ImpLow1)+LN(ImpUp1))/2,(LN(ImpUp1)-LN(ImpLow1))/3.29)</f>
        <v>0</v>
      </c>
      <c r="L8093">
        <f>_xlfn.BINOM.INV(BinomTrials,_xlfn.GAMMA.INV(Table3[[#This Row],[RV gamma]],GammaShape2,GammaRate2)/BinomTrials,Table3[[#This Row],[RV binom]])</f>
        <v>0</v>
      </c>
      <c r="M8093" s="1">
        <f>Table3[[#This Row],[Risk 2 simulated occurences]]*_xlfn.LOGNORM.INV(Table3[[#This Row],[RV lognorm]],(LN(ImpLow2)+LN(ImpUp2))/2,(LN(ImpUp2)-LN(ImpLow2))/3.29)</f>
        <v>0</v>
      </c>
    </row>
    <row r="8094" spans="7:13">
      <c r="G8094">
        <v>7.7780027910033259E-2</v>
      </c>
      <c r="H8094">
        <v>0.62832473433964176</v>
      </c>
      <c r="I8094">
        <v>0.17886944076925024</v>
      </c>
      <c r="J8094">
        <f>_xlfn.BINOM.INV(BinomTrials,_xlfn.GAMMA.INV(Table3[[#This Row],[RV gamma]],GammaShape1,GammaRate1)/BinomTrials,Table3[[#This Row],[RV binom]])</f>
        <v>0</v>
      </c>
      <c r="K8094" s="1">
        <f>Table3[[#This Row],[Risk 1 Simulated occurences]]*_xlfn.LOGNORM.INV(Table3[[#This Row],[RV lognorm]],(LN(ImpLow1)+LN(ImpUp1))/2,(LN(ImpUp1)-LN(ImpLow1))/3.29)</f>
        <v>0</v>
      </c>
      <c r="L8094">
        <f>_xlfn.BINOM.INV(BinomTrials,_xlfn.GAMMA.INV(Table3[[#This Row],[RV gamma]],GammaShape2,GammaRate2)/BinomTrials,Table3[[#This Row],[RV binom]])</f>
        <v>0</v>
      </c>
      <c r="M8094" s="1">
        <f>Table3[[#This Row],[Risk 2 simulated occurences]]*_xlfn.LOGNORM.INV(Table3[[#This Row],[RV lognorm]],(LN(ImpLow2)+LN(ImpUp2))/2,(LN(ImpUp2)-LN(ImpLow2))/3.29)</f>
        <v>0</v>
      </c>
    </row>
    <row r="8095" spans="7:13">
      <c r="G8095">
        <v>0.24892908392889848</v>
      </c>
      <c r="H8095">
        <v>0.25381004635887688</v>
      </c>
      <c r="I8095">
        <v>0.25869100878885526</v>
      </c>
      <c r="J8095">
        <f>_xlfn.BINOM.INV(BinomTrials,_xlfn.GAMMA.INV(Table3[[#This Row],[RV gamma]],GammaShape1,GammaRate1)/BinomTrials,Table3[[#This Row],[RV binom]])</f>
        <v>0</v>
      </c>
      <c r="K8095" s="1">
        <f>Table3[[#This Row],[Risk 1 Simulated occurences]]*_xlfn.LOGNORM.INV(Table3[[#This Row],[RV lognorm]],(LN(ImpLow1)+LN(ImpUp1))/2,(LN(ImpUp1)-LN(ImpLow1))/3.29)</f>
        <v>0</v>
      </c>
      <c r="L8095">
        <f>_xlfn.BINOM.INV(BinomTrials,_xlfn.GAMMA.INV(Table3[[#This Row],[RV gamma]],GammaShape2,GammaRate2)/BinomTrials,Table3[[#This Row],[RV binom]])</f>
        <v>0</v>
      </c>
      <c r="M8095" s="1">
        <f>Table3[[#This Row],[Risk 2 simulated occurences]]*_xlfn.LOGNORM.INV(Table3[[#This Row],[RV lognorm]],(LN(ImpLow2)+LN(ImpUp2))/2,(LN(ImpUp2)-LN(ImpLow2))/3.29)</f>
        <v>0</v>
      </c>
    </row>
    <row r="8096" spans="7:13">
      <c r="G8096">
        <v>0.7511135929967806</v>
      </c>
      <c r="H8096">
        <v>0.78544915364377632</v>
      </c>
      <c r="I8096">
        <v>0.81978471429077193</v>
      </c>
      <c r="J8096">
        <f>_xlfn.BINOM.INV(BinomTrials,_xlfn.GAMMA.INV(Table3[[#This Row],[RV gamma]],GammaShape1,GammaRate1)/BinomTrials,Table3[[#This Row],[RV binom]])</f>
        <v>1</v>
      </c>
      <c r="K8096" s="1">
        <f>Table3[[#This Row],[Risk 1 Simulated occurences]]*_xlfn.LOGNORM.INV(Table3[[#This Row],[RV lognorm]],(LN(ImpLow1)+LN(ImpUp1))/2,(LN(ImpUp1)-LN(ImpLow1))/3.29)</f>
        <v>59975.957153793417</v>
      </c>
      <c r="L8096">
        <f>_xlfn.BINOM.INV(BinomTrials,_xlfn.GAMMA.INV(Table3[[#This Row],[RV gamma]],GammaShape2,GammaRate2)/BinomTrials,Table3[[#This Row],[RV binom]])</f>
        <v>0</v>
      </c>
      <c r="M8096" s="1">
        <f>Table3[[#This Row],[Risk 2 simulated occurences]]*_xlfn.LOGNORM.INV(Table3[[#This Row],[RV lognorm]],(LN(ImpLow2)+LN(ImpUp2))/2,(LN(ImpUp2)-LN(ImpLow2))/3.29)</f>
        <v>0</v>
      </c>
    </row>
    <row r="8097" spans="7:13">
      <c r="G8097">
        <v>0.96615749689105779</v>
      </c>
      <c r="H8097">
        <v>4.3925290947745221E-2</v>
      </c>
      <c r="I8097">
        <v>0.12169308500443263</v>
      </c>
      <c r="J8097">
        <f>_xlfn.BINOM.INV(BinomTrials,_xlfn.GAMMA.INV(Table3[[#This Row],[RV gamma]],GammaShape1,GammaRate1)/BinomTrials,Table3[[#This Row],[RV binom]])</f>
        <v>0</v>
      </c>
      <c r="K8097" s="1">
        <f>Table3[[#This Row],[Risk 1 Simulated occurences]]*_xlfn.LOGNORM.INV(Table3[[#This Row],[RV lognorm]],(LN(ImpLow1)+LN(ImpUp1))/2,(LN(ImpUp1)-LN(ImpLow1))/3.29)</f>
        <v>0</v>
      </c>
      <c r="L8097">
        <f>_xlfn.BINOM.INV(BinomTrials,_xlfn.GAMMA.INV(Table3[[#This Row],[RV gamma]],GammaShape2,GammaRate2)/BinomTrials,Table3[[#This Row],[RV binom]])</f>
        <v>0</v>
      </c>
      <c r="M8097" s="1">
        <f>Table3[[#This Row],[Risk 2 simulated occurences]]*_xlfn.LOGNORM.INV(Table3[[#This Row],[RV lognorm]],(LN(ImpLow2)+LN(ImpUp2))/2,(LN(ImpUp2)-LN(ImpLow2))/3.29)</f>
        <v>0</v>
      </c>
    </row>
    <row r="8098" spans="7:13">
      <c r="G8098">
        <v>0.20905024800871044</v>
      </c>
      <c r="H8098">
        <v>0.2523649587539793</v>
      </c>
      <c r="I8098">
        <v>0.29567966949924812</v>
      </c>
      <c r="J8098">
        <f>_xlfn.BINOM.INV(BinomTrials,_xlfn.GAMMA.INV(Table3[[#This Row],[RV gamma]],GammaShape1,GammaRate1)/BinomTrials,Table3[[#This Row],[RV binom]])</f>
        <v>0</v>
      </c>
      <c r="K8098" s="1">
        <f>Table3[[#This Row],[Risk 1 Simulated occurences]]*_xlfn.LOGNORM.INV(Table3[[#This Row],[RV lognorm]],(LN(ImpLow1)+LN(ImpUp1))/2,(LN(ImpUp1)-LN(ImpLow1))/3.29)</f>
        <v>0</v>
      </c>
      <c r="L8098">
        <f>_xlfn.BINOM.INV(BinomTrials,_xlfn.GAMMA.INV(Table3[[#This Row],[RV gamma]],GammaShape2,GammaRate2)/BinomTrials,Table3[[#This Row],[RV binom]])</f>
        <v>0</v>
      </c>
      <c r="M8098" s="1">
        <f>Table3[[#This Row],[Risk 2 simulated occurences]]*_xlfn.LOGNORM.INV(Table3[[#This Row],[RV lognorm]],(LN(ImpLow2)+LN(ImpUp2))/2,(LN(ImpUp2)-LN(ImpLow2))/3.29)</f>
        <v>0</v>
      </c>
    </row>
    <row r="8099" spans="7:13">
      <c r="G8099">
        <v>0.50751828239649455</v>
      </c>
      <c r="H8099">
        <v>0.49786177812975912</v>
      </c>
      <c r="I8099">
        <v>0.48820527386302376</v>
      </c>
      <c r="J8099">
        <f>_xlfn.BINOM.INV(BinomTrials,_xlfn.GAMMA.INV(Table3[[#This Row],[RV gamma]],GammaShape1,GammaRate1)/BinomTrials,Table3[[#This Row],[RV binom]])</f>
        <v>0</v>
      </c>
      <c r="K8099" s="1">
        <f>Table3[[#This Row],[Risk 1 Simulated occurences]]*_xlfn.LOGNORM.INV(Table3[[#This Row],[RV lognorm]],(LN(ImpLow1)+LN(ImpUp1))/2,(LN(ImpUp1)-LN(ImpLow1))/3.29)</f>
        <v>0</v>
      </c>
      <c r="L8099">
        <f>_xlfn.BINOM.INV(BinomTrials,_xlfn.GAMMA.INV(Table3[[#This Row],[RV gamma]],GammaShape2,GammaRate2)/BinomTrials,Table3[[#This Row],[RV binom]])</f>
        <v>0</v>
      </c>
      <c r="M8099" s="1">
        <f>Table3[[#This Row],[Risk 2 simulated occurences]]*_xlfn.LOGNORM.INV(Table3[[#This Row],[RV lognorm]],(LN(ImpLow2)+LN(ImpUp2))/2,(LN(ImpUp2)-LN(ImpLow2))/3.29)</f>
        <v>0</v>
      </c>
    </row>
    <row r="8100" spans="7:13">
      <c r="G8100">
        <v>0.85977223788377466</v>
      </c>
      <c r="H8100">
        <v>0.56290502686188792</v>
      </c>
      <c r="I8100">
        <v>0.26603781584000114</v>
      </c>
      <c r="J8100">
        <f>_xlfn.BINOM.INV(BinomTrials,_xlfn.GAMMA.INV(Table3[[#This Row],[RV gamma]],GammaShape1,GammaRate1)/BinomTrials,Table3[[#This Row],[RV binom]])</f>
        <v>1</v>
      </c>
      <c r="K8100" s="1">
        <f>Table3[[#This Row],[Risk 1 Simulated occurences]]*_xlfn.LOGNORM.INV(Table3[[#This Row],[RV lognorm]],(LN(ImpLow1)+LN(ImpUp1))/2,(LN(ImpUp1)-LN(ImpLow1))/3.29)</f>
        <v>20421.085428585055</v>
      </c>
      <c r="L8100">
        <f>_xlfn.BINOM.INV(BinomTrials,_xlfn.GAMMA.INV(Table3[[#This Row],[RV gamma]],GammaShape2,GammaRate2)/BinomTrials,Table3[[#This Row],[RV binom]])</f>
        <v>0</v>
      </c>
      <c r="M8100" s="1">
        <f>Table3[[#This Row],[Risk 2 simulated occurences]]*_xlfn.LOGNORM.INV(Table3[[#This Row],[RV lognorm]],(LN(ImpLow2)+LN(ImpUp2))/2,(LN(ImpUp2)-LN(ImpLow2))/3.29)</f>
        <v>0</v>
      </c>
    </row>
    <row r="8101" spans="7:13">
      <c r="G8101">
        <v>0.19200211260095337</v>
      </c>
      <c r="H8101">
        <v>0.74478646774999169</v>
      </c>
      <c r="I8101">
        <v>0.29757082289902997</v>
      </c>
      <c r="J8101">
        <f>_xlfn.BINOM.INV(BinomTrials,_xlfn.GAMMA.INV(Table3[[#This Row],[RV gamma]],GammaShape1,GammaRate1)/BinomTrials,Table3[[#This Row],[RV binom]])</f>
        <v>1</v>
      </c>
      <c r="K8101" s="1">
        <f>Table3[[#This Row],[Risk 1 Simulated occurences]]*_xlfn.LOGNORM.INV(Table3[[#This Row],[RV lognorm]],(LN(ImpLow1)+LN(ImpUp1))/2,(LN(ImpUp1)-LN(ImpLow1))/3.29)</f>
        <v>21801.192708526945</v>
      </c>
      <c r="L8101">
        <f>_xlfn.BINOM.INV(BinomTrials,_xlfn.GAMMA.INV(Table3[[#This Row],[RV gamma]],GammaShape2,GammaRate2)/BinomTrials,Table3[[#This Row],[RV binom]])</f>
        <v>0</v>
      </c>
      <c r="M8101" s="1">
        <f>Table3[[#This Row],[Risk 2 simulated occurences]]*_xlfn.LOGNORM.INV(Table3[[#This Row],[RV lognorm]],(LN(ImpLow2)+LN(ImpUp2))/2,(LN(ImpUp2)-LN(ImpLow2))/3.29)</f>
        <v>0</v>
      </c>
    </row>
    <row r="8102" spans="7:13">
      <c r="G8102">
        <v>0.97950648422329989</v>
      </c>
      <c r="H8102">
        <v>0.62616347411003126</v>
      </c>
      <c r="I8102">
        <v>0.27282046399676263</v>
      </c>
      <c r="J8102">
        <f>_xlfn.BINOM.INV(BinomTrials,_xlfn.GAMMA.INV(Table3[[#This Row],[RV gamma]],GammaShape1,GammaRate1)/BinomTrials,Table3[[#This Row],[RV binom]])</f>
        <v>1</v>
      </c>
      <c r="K8102" s="1">
        <f>Table3[[#This Row],[Risk 1 Simulated occurences]]*_xlfn.LOGNORM.INV(Table3[[#This Row],[RV lognorm]],(LN(ImpLow1)+LN(ImpUp1))/2,(LN(ImpUp1)-LN(ImpLow1))/3.29)</f>
        <v>20716.705359418484</v>
      </c>
      <c r="L8102">
        <f>_xlfn.BINOM.INV(BinomTrials,_xlfn.GAMMA.INV(Table3[[#This Row],[RV gamma]],GammaShape2,GammaRate2)/BinomTrials,Table3[[#This Row],[RV binom]])</f>
        <v>0</v>
      </c>
      <c r="M8102" s="1">
        <f>Table3[[#This Row],[Risk 2 simulated occurences]]*_xlfn.LOGNORM.INV(Table3[[#This Row],[RV lognorm]],(LN(ImpLow2)+LN(ImpUp2))/2,(LN(ImpUp2)-LN(ImpLow2))/3.29)</f>
        <v>0</v>
      </c>
    </row>
    <row r="8103" spans="7:13">
      <c r="G8103">
        <v>0.56548034100117173</v>
      </c>
      <c r="H8103">
        <v>0.92950936729531242</v>
      </c>
      <c r="I8103">
        <v>0.29353839358945305</v>
      </c>
      <c r="J8103">
        <f>_xlfn.BINOM.INV(BinomTrials,_xlfn.GAMMA.INV(Table3[[#This Row],[RV gamma]],GammaShape1,GammaRate1)/BinomTrials,Table3[[#This Row],[RV binom]])</f>
        <v>2</v>
      </c>
      <c r="K8103" s="1">
        <f>Table3[[#This Row],[Risk 1 Simulated occurences]]*_xlfn.LOGNORM.INV(Table3[[#This Row],[RV lognorm]],(LN(ImpLow1)+LN(ImpUp1))/2,(LN(ImpUp1)-LN(ImpLow1))/3.29)</f>
        <v>43247.499113471102</v>
      </c>
      <c r="L8103">
        <f>_xlfn.BINOM.INV(BinomTrials,_xlfn.GAMMA.INV(Table3[[#This Row],[RV gamma]],GammaShape2,GammaRate2)/BinomTrials,Table3[[#This Row],[RV binom]])</f>
        <v>1</v>
      </c>
      <c r="M8103" s="1">
        <f>Table3[[#This Row],[Risk 2 simulated occurences]]*_xlfn.LOGNORM.INV(Table3[[#This Row],[RV lognorm]],(LN(ImpLow2)+LN(ImpUp2))/2,(LN(ImpUp2)-LN(ImpLow2))/3.29)</f>
        <v>2162374.9556735563</v>
      </c>
    </row>
    <row r="8104" spans="7:13">
      <c r="G8104">
        <v>2.8091206694064293E-2</v>
      </c>
      <c r="H8104">
        <v>0.26393613231551655</v>
      </c>
      <c r="I8104">
        <v>0.49978105793696875</v>
      </c>
      <c r="J8104">
        <f>_xlfn.BINOM.INV(BinomTrials,_xlfn.GAMMA.INV(Table3[[#This Row],[RV gamma]],GammaShape1,GammaRate1)/BinomTrials,Table3[[#This Row],[RV binom]])</f>
        <v>0</v>
      </c>
      <c r="K8104" s="1">
        <f>Table3[[#This Row],[Risk 1 Simulated occurences]]*_xlfn.LOGNORM.INV(Table3[[#This Row],[RV lognorm]],(LN(ImpLow1)+LN(ImpUp1))/2,(LN(ImpUp1)-LN(ImpLow1))/3.29)</f>
        <v>0</v>
      </c>
      <c r="L8104">
        <f>_xlfn.BINOM.INV(BinomTrials,_xlfn.GAMMA.INV(Table3[[#This Row],[RV gamma]],GammaShape2,GammaRate2)/BinomTrials,Table3[[#This Row],[RV binom]])</f>
        <v>0</v>
      </c>
      <c r="M8104" s="1">
        <f>Table3[[#This Row],[Risk 2 simulated occurences]]*_xlfn.LOGNORM.INV(Table3[[#This Row],[RV lognorm]],(LN(ImpLow2)+LN(ImpUp2))/2,(LN(ImpUp2)-LN(ImpLow2))/3.29)</f>
        <v>0</v>
      </c>
    </row>
    <row r="8105" spans="7:13">
      <c r="G8105">
        <v>0.12891090713856318</v>
      </c>
      <c r="H8105">
        <v>0.97457582688637812</v>
      </c>
      <c r="I8105">
        <v>0.82024074663419311</v>
      </c>
      <c r="J8105">
        <f>_xlfn.BINOM.INV(BinomTrials,_xlfn.GAMMA.INV(Table3[[#This Row],[RV gamma]],GammaShape1,GammaRate1)/BinomTrials,Table3[[#This Row],[RV binom]])</f>
        <v>2</v>
      </c>
      <c r="K8105" s="1">
        <f>Table3[[#This Row],[Risk 1 Simulated occurences]]*_xlfn.LOGNORM.INV(Table3[[#This Row],[RV lognorm]],(LN(ImpLow1)+LN(ImpUp1))/2,(LN(ImpUp1)-LN(ImpLow1))/3.29)</f>
        <v>120097.91077754738</v>
      </c>
      <c r="L8105">
        <f>_xlfn.BINOM.INV(BinomTrials,_xlfn.GAMMA.INV(Table3[[#This Row],[RV gamma]],GammaShape2,GammaRate2)/BinomTrials,Table3[[#This Row],[RV binom]])</f>
        <v>1</v>
      </c>
      <c r="M8105" s="1">
        <f>Table3[[#This Row],[Risk 2 simulated occurences]]*_xlfn.LOGNORM.INV(Table3[[#This Row],[RV lognorm]],(LN(ImpLow2)+LN(ImpUp2))/2,(LN(ImpUp2)-LN(ImpLow2))/3.29)</f>
        <v>6004895.5388773717</v>
      </c>
    </row>
    <row r="8106" spans="7:13">
      <c r="G8106">
        <v>0.60561627783142791</v>
      </c>
      <c r="H8106">
        <v>0.69592247935753426</v>
      </c>
      <c r="I8106">
        <v>0.78622868088364073</v>
      </c>
      <c r="J8106">
        <f>_xlfn.BINOM.INV(BinomTrials,_xlfn.GAMMA.INV(Table3[[#This Row],[RV gamma]],GammaShape1,GammaRate1)/BinomTrials,Table3[[#This Row],[RV binom]])</f>
        <v>1</v>
      </c>
      <c r="K8106" s="1">
        <f>Table3[[#This Row],[Risk 1 Simulated occurences]]*_xlfn.LOGNORM.INV(Table3[[#This Row],[RV lognorm]],(LN(ImpLow1)+LN(ImpUp1))/2,(LN(ImpUp1)-LN(ImpLow1))/3.29)</f>
        <v>55100.577285431296</v>
      </c>
      <c r="L8106">
        <f>_xlfn.BINOM.INV(BinomTrials,_xlfn.GAMMA.INV(Table3[[#This Row],[RV gamma]],GammaShape2,GammaRate2)/BinomTrials,Table3[[#This Row],[RV binom]])</f>
        <v>0</v>
      </c>
      <c r="M8106" s="1">
        <f>Table3[[#This Row],[Risk 2 simulated occurences]]*_xlfn.LOGNORM.INV(Table3[[#This Row],[RV lognorm]],(LN(ImpLow2)+LN(ImpUp2))/2,(LN(ImpUp2)-LN(ImpLow2))/3.29)</f>
        <v>0</v>
      </c>
    </row>
    <row r="8107" spans="7:13">
      <c r="G8107">
        <v>0.59278151280841862</v>
      </c>
      <c r="H8107">
        <v>0.36911056207917192</v>
      </c>
      <c r="I8107">
        <v>0.14543961134992522</v>
      </c>
      <c r="J8107">
        <f>_xlfn.BINOM.INV(BinomTrials,_xlfn.GAMMA.INV(Table3[[#This Row],[RV gamma]],GammaShape1,GammaRate1)/BinomTrials,Table3[[#This Row],[RV binom]])</f>
        <v>0</v>
      </c>
      <c r="K8107" s="1">
        <f>Table3[[#This Row],[Risk 1 Simulated occurences]]*_xlfn.LOGNORM.INV(Table3[[#This Row],[RV lognorm]],(LN(ImpLow1)+LN(ImpUp1))/2,(LN(ImpUp1)-LN(ImpLow1))/3.29)</f>
        <v>0</v>
      </c>
      <c r="L8107">
        <f>_xlfn.BINOM.INV(BinomTrials,_xlfn.GAMMA.INV(Table3[[#This Row],[RV gamma]],GammaShape2,GammaRate2)/BinomTrials,Table3[[#This Row],[RV binom]])</f>
        <v>0</v>
      </c>
      <c r="M8107" s="1">
        <f>Table3[[#This Row],[Risk 2 simulated occurences]]*_xlfn.LOGNORM.INV(Table3[[#This Row],[RV lognorm]],(LN(ImpLow2)+LN(ImpUp2))/2,(LN(ImpUp2)-LN(ImpLow2))/3.29)</f>
        <v>0</v>
      </c>
    </row>
    <row r="8108" spans="7:13">
      <c r="G8108">
        <v>0.87888577109150856</v>
      </c>
      <c r="H8108">
        <v>0.64121686464232241</v>
      </c>
      <c r="I8108">
        <v>0.40354795819313638</v>
      </c>
      <c r="J8108">
        <f>_xlfn.BINOM.INV(BinomTrials,_xlfn.GAMMA.INV(Table3[[#This Row],[RV gamma]],GammaShape1,GammaRate1)/BinomTrials,Table3[[#This Row],[RV binom]])</f>
        <v>1</v>
      </c>
      <c r="K8108" s="1">
        <f>Table3[[#This Row],[Risk 1 Simulated occurences]]*_xlfn.LOGNORM.INV(Table3[[#This Row],[RV lognorm]],(LN(ImpLow1)+LN(ImpUp1))/2,(LN(ImpUp1)-LN(ImpLow1))/3.29)</f>
        <v>26655.2598914232</v>
      </c>
      <c r="L8108">
        <f>_xlfn.BINOM.INV(BinomTrials,_xlfn.GAMMA.INV(Table3[[#This Row],[RV gamma]],GammaShape2,GammaRate2)/BinomTrials,Table3[[#This Row],[RV binom]])</f>
        <v>0</v>
      </c>
      <c r="M8108" s="1">
        <f>Table3[[#This Row],[Risk 2 simulated occurences]]*_xlfn.LOGNORM.INV(Table3[[#This Row],[RV lognorm]],(LN(ImpLow2)+LN(ImpUp2))/2,(LN(ImpUp2)-LN(ImpLow2))/3.29)</f>
        <v>0</v>
      </c>
    </row>
    <row r="8109" spans="7:13">
      <c r="G8109">
        <v>0.43315473498457796</v>
      </c>
      <c r="H8109">
        <v>0.93184404351368733</v>
      </c>
      <c r="I8109">
        <v>0.43053335204279675</v>
      </c>
      <c r="J8109">
        <f>_xlfn.BINOM.INV(BinomTrials,_xlfn.GAMMA.INV(Table3[[#This Row],[RV gamma]],GammaShape1,GammaRate1)/BinomTrials,Table3[[#This Row],[RV binom]])</f>
        <v>2</v>
      </c>
      <c r="K8109" s="1">
        <f>Table3[[#This Row],[Risk 1 Simulated occurences]]*_xlfn.LOGNORM.INV(Table3[[#This Row],[RV lognorm]],(LN(ImpLow1)+LN(ImpUp1))/2,(LN(ImpUp1)-LN(ImpLow1))/3.29)</f>
        <v>55954.304876659538</v>
      </c>
      <c r="L8109">
        <f>_xlfn.BINOM.INV(BinomTrials,_xlfn.GAMMA.INV(Table3[[#This Row],[RV gamma]],GammaShape2,GammaRate2)/BinomTrials,Table3[[#This Row],[RV binom]])</f>
        <v>1</v>
      </c>
      <c r="M8109" s="1">
        <f>Table3[[#This Row],[Risk 2 simulated occurences]]*_xlfn.LOGNORM.INV(Table3[[#This Row],[RV lognorm]],(LN(ImpLow2)+LN(ImpUp2))/2,(LN(ImpUp2)-LN(ImpLow2))/3.29)</f>
        <v>2797715.2438329728</v>
      </c>
    </row>
    <row r="8110" spans="7:13">
      <c r="G8110">
        <v>3.1630885802037496E-2</v>
      </c>
      <c r="H8110">
        <v>0.50283933454325391</v>
      </c>
      <c r="I8110">
        <v>0.97404778328447039</v>
      </c>
      <c r="J8110">
        <f>_xlfn.BINOM.INV(BinomTrials,_xlfn.GAMMA.INV(Table3[[#This Row],[RV gamma]],GammaShape1,GammaRate1)/BinomTrials,Table3[[#This Row],[RV binom]])</f>
        <v>0</v>
      </c>
      <c r="K8110" s="1">
        <f>Table3[[#This Row],[Risk 1 Simulated occurences]]*_xlfn.LOGNORM.INV(Table3[[#This Row],[RV lognorm]],(LN(ImpLow1)+LN(ImpUp1))/2,(LN(ImpUp1)-LN(ImpLow1))/3.29)</f>
        <v>0</v>
      </c>
      <c r="L8110">
        <f>_xlfn.BINOM.INV(BinomTrials,_xlfn.GAMMA.INV(Table3[[#This Row],[RV gamma]],GammaShape2,GammaRate2)/BinomTrials,Table3[[#This Row],[RV binom]])</f>
        <v>0</v>
      </c>
      <c r="M8110" s="1">
        <f>Table3[[#This Row],[Risk 2 simulated occurences]]*_xlfn.LOGNORM.INV(Table3[[#This Row],[RV lognorm]],(LN(ImpLow2)+LN(ImpUp2))/2,(LN(ImpUp2)-LN(ImpLow2))/3.29)</f>
        <v>0</v>
      </c>
    </row>
    <row r="8111" spans="7:13">
      <c r="G8111">
        <v>0.62029767484418008</v>
      </c>
      <c r="H8111">
        <v>0.22069566846857577</v>
      </c>
      <c r="I8111">
        <v>0.82109366209297141</v>
      </c>
      <c r="J8111">
        <f>_xlfn.BINOM.INV(BinomTrials,_xlfn.GAMMA.INV(Table3[[#This Row],[RV gamma]],GammaShape1,GammaRate1)/BinomTrials,Table3[[#This Row],[RV binom]])</f>
        <v>0</v>
      </c>
      <c r="K8111" s="1">
        <f>Table3[[#This Row],[Risk 1 Simulated occurences]]*_xlfn.LOGNORM.INV(Table3[[#This Row],[RV lognorm]],(LN(ImpLow1)+LN(ImpUp1))/2,(LN(ImpUp1)-LN(ImpLow1))/3.29)</f>
        <v>0</v>
      </c>
      <c r="L8111">
        <f>_xlfn.BINOM.INV(BinomTrials,_xlfn.GAMMA.INV(Table3[[#This Row],[RV gamma]],GammaShape2,GammaRate2)/BinomTrials,Table3[[#This Row],[RV binom]])</f>
        <v>0</v>
      </c>
      <c r="M8111" s="1">
        <f>Table3[[#This Row],[Risk 2 simulated occurences]]*_xlfn.LOGNORM.INV(Table3[[#This Row],[RV lognorm]],(LN(ImpLow2)+LN(ImpUp2))/2,(LN(ImpUp2)-LN(ImpLow2))/3.29)</f>
        <v>0</v>
      </c>
    </row>
    <row r="8112" spans="7:13">
      <c r="G8112">
        <v>0.34302110613464432</v>
      </c>
      <c r="H8112">
        <v>0.23209995135297065</v>
      </c>
      <c r="I8112">
        <v>0.12117879657129701</v>
      </c>
      <c r="J8112">
        <f>_xlfn.BINOM.INV(BinomTrials,_xlfn.GAMMA.INV(Table3[[#This Row],[RV gamma]],GammaShape1,GammaRate1)/BinomTrials,Table3[[#This Row],[RV binom]])</f>
        <v>0</v>
      </c>
      <c r="K8112" s="1">
        <f>Table3[[#This Row],[Risk 1 Simulated occurences]]*_xlfn.LOGNORM.INV(Table3[[#This Row],[RV lognorm]],(LN(ImpLow1)+LN(ImpUp1))/2,(LN(ImpUp1)-LN(ImpLow1))/3.29)</f>
        <v>0</v>
      </c>
      <c r="L8112">
        <f>_xlfn.BINOM.INV(BinomTrials,_xlfn.GAMMA.INV(Table3[[#This Row],[RV gamma]],GammaShape2,GammaRate2)/BinomTrials,Table3[[#This Row],[RV binom]])</f>
        <v>0</v>
      </c>
      <c r="M8112" s="1">
        <f>Table3[[#This Row],[Risk 2 simulated occurences]]*_xlfn.LOGNORM.INV(Table3[[#This Row],[RV lognorm]],(LN(ImpLow2)+LN(ImpUp2))/2,(LN(ImpUp2)-LN(ImpLow2))/3.29)</f>
        <v>0</v>
      </c>
    </row>
    <row r="8113" spans="7:13">
      <c r="G8113">
        <v>0.1557308049666373</v>
      </c>
      <c r="H8113">
        <v>0.9038823893777479</v>
      </c>
      <c r="I8113">
        <v>0.65203397378885841</v>
      </c>
      <c r="J8113">
        <f>_xlfn.BINOM.INV(BinomTrials,_xlfn.GAMMA.INV(Table3[[#This Row],[RV gamma]],GammaShape1,GammaRate1)/BinomTrials,Table3[[#This Row],[RV binom]])</f>
        <v>1</v>
      </c>
      <c r="K8113" s="1">
        <f>Table3[[#This Row],[Risk 1 Simulated occurences]]*_xlfn.LOGNORM.INV(Table3[[#This Row],[RV lognorm]],(LN(ImpLow1)+LN(ImpUp1))/2,(LN(ImpUp1)-LN(ImpLow1))/3.29)</f>
        <v>41570.911690138862</v>
      </c>
      <c r="L8113">
        <f>_xlfn.BINOM.INV(BinomTrials,_xlfn.GAMMA.INV(Table3[[#This Row],[RV gamma]],GammaShape2,GammaRate2)/BinomTrials,Table3[[#This Row],[RV binom]])</f>
        <v>1</v>
      </c>
      <c r="M8113" s="1">
        <f>Table3[[#This Row],[Risk 2 simulated occurences]]*_xlfn.LOGNORM.INV(Table3[[#This Row],[RV lognorm]],(LN(ImpLow2)+LN(ImpUp2))/2,(LN(ImpUp2)-LN(ImpLow2))/3.29)</f>
        <v>4157091.1690138881</v>
      </c>
    </row>
    <row r="8114" spans="7:13">
      <c r="G8114">
        <v>0.36763907427323939</v>
      </c>
      <c r="H8114">
        <v>0.55131827180800874</v>
      </c>
      <c r="I8114">
        <v>0.73499746934277821</v>
      </c>
      <c r="J8114">
        <f>_xlfn.BINOM.INV(BinomTrials,_xlfn.GAMMA.INV(Table3[[#This Row],[RV gamma]],GammaShape1,GammaRate1)/BinomTrials,Table3[[#This Row],[RV binom]])</f>
        <v>0</v>
      </c>
      <c r="K8114" s="1">
        <f>Table3[[#This Row],[Risk 1 Simulated occurences]]*_xlfn.LOGNORM.INV(Table3[[#This Row],[RV lognorm]],(LN(ImpLow1)+LN(ImpUp1))/2,(LN(ImpUp1)-LN(ImpLow1))/3.29)</f>
        <v>0</v>
      </c>
      <c r="L8114">
        <f>_xlfn.BINOM.INV(BinomTrials,_xlfn.GAMMA.INV(Table3[[#This Row],[RV gamma]],GammaShape2,GammaRate2)/BinomTrials,Table3[[#This Row],[RV binom]])</f>
        <v>0</v>
      </c>
      <c r="M8114" s="1">
        <f>Table3[[#This Row],[Risk 2 simulated occurences]]*_xlfn.LOGNORM.INV(Table3[[#This Row],[RV lognorm]],(LN(ImpLow2)+LN(ImpUp2))/2,(LN(ImpUp2)-LN(ImpLow2))/3.29)</f>
        <v>0</v>
      </c>
    </row>
    <row r="8115" spans="7:13">
      <c r="G8115">
        <v>0.9099213103344298</v>
      </c>
      <c r="H8115">
        <v>6.194277203732299E-3</v>
      </c>
      <c r="I8115">
        <v>0.10246724407303484</v>
      </c>
      <c r="J8115">
        <f>_xlfn.BINOM.INV(BinomTrials,_xlfn.GAMMA.INV(Table3[[#This Row],[RV gamma]],GammaShape1,GammaRate1)/BinomTrials,Table3[[#This Row],[RV binom]])</f>
        <v>0</v>
      </c>
      <c r="K8115" s="1">
        <f>Table3[[#This Row],[Risk 1 Simulated occurences]]*_xlfn.LOGNORM.INV(Table3[[#This Row],[RV lognorm]],(LN(ImpLow1)+LN(ImpUp1))/2,(LN(ImpUp1)-LN(ImpLow1))/3.29)</f>
        <v>0</v>
      </c>
      <c r="L8115">
        <f>_xlfn.BINOM.INV(BinomTrials,_xlfn.GAMMA.INV(Table3[[#This Row],[RV gamma]],GammaShape2,GammaRate2)/BinomTrials,Table3[[#This Row],[RV binom]])</f>
        <v>0</v>
      </c>
      <c r="M8115" s="1">
        <f>Table3[[#This Row],[Risk 2 simulated occurences]]*_xlfn.LOGNORM.INV(Table3[[#This Row],[RV lognorm]],(LN(ImpLow2)+LN(ImpUp2))/2,(LN(ImpUp2)-LN(ImpLow2))/3.29)</f>
        <v>0</v>
      </c>
    </row>
    <row r="8116" spans="7:13">
      <c r="G8116">
        <v>4.7462790760892812E-2</v>
      </c>
      <c r="H8116">
        <v>0.10721696312875345</v>
      </c>
      <c r="I8116">
        <v>0.1669711354966141</v>
      </c>
      <c r="J8116">
        <f>_xlfn.BINOM.INV(BinomTrials,_xlfn.GAMMA.INV(Table3[[#This Row],[RV gamma]],GammaShape1,GammaRate1)/BinomTrials,Table3[[#This Row],[RV binom]])</f>
        <v>0</v>
      </c>
      <c r="K8116" s="1">
        <f>Table3[[#This Row],[Risk 1 Simulated occurences]]*_xlfn.LOGNORM.INV(Table3[[#This Row],[RV lognorm]],(LN(ImpLow1)+LN(ImpUp1))/2,(LN(ImpUp1)-LN(ImpLow1))/3.29)</f>
        <v>0</v>
      </c>
      <c r="L8116">
        <f>_xlfn.BINOM.INV(BinomTrials,_xlfn.GAMMA.INV(Table3[[#This Row],[RV gamma]],GammaShape2,GammaRate2)/BinomTrials,Table3[[#This Row],[RV binom]])</f>
        <v>0</v>
      </c>
      <c r="M8116" s="1">
        <f>Table3[[#This Row],[Risk 2 simulated occurences]]*_xlfn.LOGNORM.INV(Table3[[#This Row],[RV lognorm]],(LN(ImpLow2)+LN(ImpUp2))/2,(LN(ImpUp2)-LN(ImpLow2))/3.29)</f>
        <v>0</v>
      </c>
    </row>
    <row r="8117" spans="7:13">
      <c r="G8117">
        <v>0.70712431832548428</v>
      </c>
      <c r="H8117">
        <v>0.99549930495931738</v>
      </c>
      <c r="I8117">
        <v>0.28387429159315036</v>
      </c>
      <c r="J8117">
        <f>_xlfn.BINOM.INV(BinomTrials,_xlfn.GAMMA.INV(Table3[[#This Row],[RV gamma]],GammaShape1,GammaRate1)/BinomTrials,Table3[[#This Row],[RV binom]])</f>
        <v>3</v>
      </c>
      <c r="K8117" s="1">
        <f>Table3[[#This Row],[Risk 1 Simulated occurences]]*_xlfn.LOGNORM.INV(Table3[[#This Row],[RV lognorm]],(LN(ImpLow1)+LN(ImpUp1))/2,(LN(ImpUp1)-LN(ImpLow1))/3.29)</f>
        <v>63599.31489272153</v>
      </c>
      <c r="L8117">
        <f>_xlfn.BINOM.INV(BinomTrials,_xlfn.GAMMA.INV(Table3[[#This Row],[RV gamma]],GammaShape2,GammaRate2)/BinomTrials,Table3[[#This Row],[RV binom]])</f>
        <v>2</v>
      </c>
      <c r="M8117" s="1">
        <f>Table3[[#This Row],[Risk 2 simulated occurences]]*_xlfn.LOGNORM.INV(Table3[[#This Row],[RV lognorm]],(LN(ImpLow2)+LN(ImpUp2))/2,(LN(ImpUp2)-LN(ImpLow2))/3.29)</f>
        <v>4239954.3261814378</v>
      </c>
    </row>
    <row r="8118" spans="7:13">
      <c r="G8118">
        <v>0.63841809641496194</v>
      </c>
      <c r="H8118">
        <v>0.35681845124662781</v>
      </c>
      <c r="I8118">
        <v>7.5218806078293732E-2</v>
      </c>
      <c r="J8118">
        <f>_xlfn.BINOM.INV(BinomTrials,_xlfn.GAMMA.INV(Table3[[#This Row],[RV gamma]],GammaShape1,GammaRate1)/BinomTrials,Table3[[#This Row],[RV binom]])</f>
        <v>0</v>
      </c>
      <c r="K8118" s="1">
        <f>Table3[[#This Row],[Risk 1 Simulated occurences]]*_xlfn.LOGNORM.INV(Table3[[#This Row],[RV lognorm]],(LN(ImpLow1)+LN(ImpUp1))/2,(LN(ImpUp1)-LN(ImpLow1))/3.29)</f>
        <v>0</v>
      </c>
      <c r="L8118">
        <f>_xlfn.BINOM.INV(BinomTrials,_xlfn.GAMMA.INV(Table3[[#This Row],[RV gamma]],GammaShape2,GammaRate2)/BinomTrials,Table3[[#This Row],[RV binom]])</f>
        <v>0</v>
      </c>
      <c r="M8118" s="1">
        <f>Table3[[#This Row],[Risk 2 simulated occurences]]*_xlfn.LOGNORM.INV(Table3[[#This Row],[RV lognorm]],(LN(ImpLow2)+LN(ImpUp2))/2,(LN(ImpUp2)-LN(ImpLow2))/3.29)</f>
        <v>0</v>
      </c>
    </row>
    <row r="8119" spans="7:13">
      <c r="G8119">
        <v>0.8929464462646034</v>
      </c>
      <c r="H8119">
        <v>4.7710102073713255E-2</v>
      </c>
      <c r="I8119">
        <v>0.20247375788282312</v>
      </c>
      <c r="J8119">
        <f>_xlfn.BINOM.INV(BinomTrials,_xlfn.GAMMA.INV(Table3[[#This Row],[RV gamma]],GammaShape1,GammaRate1)/BinomTrials,Table3[[#This Row],[RV binom]])</f>
        <v>0</v>
      </c>
      <c r="K8119" s="1">
        <f>Table3[[#This Row],[Risk 1 Simulated occurences]]*_xlfn.LOGNORM.INV(Table3[[#This Row],[RV lognorm]],(LN(ImpLow1)+LN(ImpUp1))/2,(LN(ImpUp1)-LN(ImpLow1))/3.29)</f>
        <v>0</v>
      </c>
      <c r="L8119">
        <f>_xlfn.BINOM.INV(BinomTrials,_xlfn.GAMMA.INV(Table3[[#This Row],[RV gamma]],GammaShape2,GammaRate2)/BinomTrials,Table3[[#This Row],[RV binom]])</f>
        <v>0</v>
      </c>
      <c r="M8119" s="1">
        <f>Table3[[#This Row],[Risk 2 simulated occurences]]*_xlfn.LOGNORM.INV(Table3[[#This Row],[RV lognorm]],(LN(ImpLow2)+LN(ImpUp2))/2,(LN(ImpUp2)-LN(ImpLow2))/3.29)</f>
        <v>0</v>
      </c>
    </row>
    <row r="8120" spans="7:13">
      <c r="G8120">
        <v>0.75092236918905864</v>
      </c>
      <c r="H8120">
        <v>0.86368555289864801</v>
      </c>
      <c r="I8120">
        <v>0.97644873660823739</v>
      </c>
      <c r="J8120">
        <f>_xlfn.BINOM.INV(BinomTrials,_xlfn.GAMMA.INV(Table3[[#This Row],[RV gamma]],GammaShape1,GammaRate1)/BinomTrials,Table3[[#This Row],[RV binom]])</f>
        <v>1</v>
      </c>
      <c r="K8120" s="1">
        <f>Table3[[#This Row],[Risk 1 Simulated occurences]]*_xlfn.LOGNORM.INV(Table3[[#This Row],[RV lognorm]],(LN(ImpLow1)+LN(ImpUp1))/2,(LN(ImpUp1)-LN(ImpLow1))/3.29)</f>
        <v>126898.97052910019</v>
      </c>
      <c r="L8120">
        <f>_xlfn.BINOM.INV(BinomTrials,_xlfn.GAMMA.INV(Table3[[#This Row],[RV gamma]],GammaShape2,GammaRate2)/BinomTrials,Table3[[#This Row],[RV binom]])</f>
        <v>1</v>
      </c>
      <c r="M8120" s="1">
        <f>Table3[[#This Row],[Risk 2 simulated occurences]]*_xlfn.LOGNORM.INV(Table3[[#This Row],[RV lognorm]],(LN(ImpLow2)+LN(ImpUp2))/2,(LN(ImpUp2)-LN(ImpLow2))/3.29)</f>
        <v>12689897.052910024</v>
      </c>
    </row>
    <row r="8121" spans="7:13">
      <c r="G8121">
        <v>0.75225896050793073</v>
      </c>
      <c r="H8121">
        <v>0.96308756757671365</v>
      </c>
      <c r="I8121">
        <v>0.17391617464549661</v>
      </c>
      <c r="J8121">
        <f>_xlfn.BINOM.INV(BinomTrials,_xlfn.GAMMA.INV(Table3[[#This Row],[RV gamma]],GammaShape1,GammaRate1)/BinomTrials,Table3[[#This Row],[RV binom]])</f>
        <v>2</v>
      </c>
      <c r="K8121" s="1">
        <f>Table3[[#This Row],[Risk 1 Simulated occurences]]*_xlfn.LOGNORM.INV(Table3[[#This Row],[RV lognorm]],(LN(ImpLow1)+LN(ImpUp1))/2,(LN(ImpUp1)-LN(ImpLow1))/3.29)</f>
        <v>32785.348663898571</v>
      </c>
      <c r="L8121">
        <f>_xlfn.BINOM.INV(BinomTrials,_xlfn.GAMMA.INV(Table3[[#This Row],[RV gamma]],GammaShape2,GammaRate2)/BinomTrials,Table3[[#This Row],[RV binom]])</f>
        <v>1</v>
      </c>
      <c r="M8121" s="1">
        <f>Table3[[#This Row],[Risk 2 simulated occurences]]*_xlfn.LOGNORM.INV(Table3[[#This Row],[RV lognorm]],(LN(ImpLow2)+LN(ImpUp2))/2,(LN(ImpUp2)-LN(ImpLow2))/3.29)</f>
        <v>1639267.4331949262</v>
      </c>
    </row>
    <row r="8122" spans="7:13">
      <c r="G8122">
        <v>0.21634925679133704</v>
      </c>
      <c r="H8122">
        <v>0.61274826182646125</v>
      </c>
      <c r="I8122">
        <v>9.1472668615855592E-3</v>
      </c>
      <c r="J8122">
        <f>_xlfn.BINOM.INV(BinomTrials,_xlfn.GAMMA.INV(Table3[[#This Row],[RV gamma]],GammaShape1,GammaRate1)/BinomTrials,Table3[[#This Row],[RV binom]])</f>
        <v>0</v>
      </c>
      <c r="K8122" s="1">
        <f>Table3[[#This Row],[Risk 1 Simulated occurences]]*_xlfn.LOGNORM.INV(Table3[[#This Row],[RV lognorm]],(LN(ImpLow1)+LN(ImpUp1))/2,(LN(ImpUp1)-LN(ImpLow1))/3.29)</f>
        <v>0</v>
      </c>
      <c r="L8122">
        <f>_xlfn.BINOM.INV(BinomTrials,_xlfn.GAMMA.INV(Table3[[#This Row],[RV gamma]],GammaShape2,GammaRate2)/BinomTrials,Table3[[#This Row],[RV binom]])</f>
        <v>0</v>
      </c>
      <c r="M8122" s="1">
        <f>Table3[[#This Row],[Risk 2 simulated occurences]]*_xlfn.LOGNORM.INV(Table3[[#This Row],[RV lognorm]],(LN(ImpLow2)+LN(ImpUp2))/2,(LN(ImpUp2)-LN(ImpLow2))/3.29)</f>
        <v>0</v>
      </c>
    </row>
    <row r="8123" spans="7:13">
      <c r="G8123">
        <v>0.1819588920017513</v>
      </c>
      <c r="H8123">
        <v>0.46003651733511897</v>
      </c>
      <c r="I8123">
        <v>0.73811414266848663</v>
      </c>
      <c r="J8123">
        <f>_xlfn.BINOM.INV(BinomTrials,_xlfn.GAMMA.INV(Table3[[#This Row],[RV gamma]],GammaShape1,GammaRate1)/BinomTrials,Table3[[#This Row],[RV binom]])</f>
        <v>0</v>
      </c>
      <c r="K8123" s="1">
        <f>Table3[[#This Row],[Risk 1 Simulated occurences]]*_xlfn.LOGNORM.INV(Table3[[#This Row],[RV lognorm]],(LN(ImpLow1)+LN(ImpUp1))/2,(LN(ImpUp1)-LN(ImpLow1))/3.29)</f>
        <v>0</v>
      </c>
      <c r="L8123">
        <f>_xlfn.BINOM.INV(BinomTrials,_xlfn.GAMMA.INV(Table3[[#This Row],[RV gamma]],GammaShape2,GammaRate2)/BinomTrials,Table3[[#This Row],[RV binom]])</f>
        <v>0</v>
      </c>
      <c r="M8123" s="1">
        <f>Table3[[#This Row],[Risk 2 simulated occurences]]*_xlfn.LOGNORM.INV(Table3[[#This Row],[RV lognorm]],(LN(ImpLow2)+LN(ImpUp2))/2,(LN(ImpUp2)-LN(ImpLow2))/3.29)</f>
        <v>0</v>
      </c>
    </row>
    <row r="8124" spans="7:13">
      <c r="G8124">
        <v>0.18309787343400433</v>
      </c>
      <c r="H8124">
        <v>0.83374685134447502</v>
      </c>
      <c r="I8124">
        <v>0.48439582925494568</v>
      </c>
      <c r="J8124">
        <f>_xlfn.BINOM.INV(BinomTrials,_xlfn.GAMMA.INV(Table3[[#This Row],[RV gamma]],GammaShape1,GammaRate1)/BinomTrials,Table3[[#This Row],[RV binom]])</f>
        <v>1</v>
      </c>
      <c r="K8124" s="1">
        <f>Table3[[#This Row],[Risk 1 Simulated occurences]]*_xlfn.LOGNORM.INV(Table3[[#This Row],[RV lognorm]],(LN(ImpLow1)+LN(ImpUp1))/2,(LN(ImpUp1)-LN(ImpLow1))/3.29)</f>
        <v>30768.636923238839</v>
      </c>
      <c r="L8124">
        <f>_xlfn.BINOM.INV(BinomTrials,_xlfn.GAMMA.INV(Table3[[#This Row],[RV gamma]],GammaShape2,GammaRate2)/BinomTrials,Table3[[#This Row],[RV binom]])</f>
        <v>0</v>
      </c>
      <c r="M8124" s="1">
        <f>Table3[[#This Row],[Risk 2 simulated occurences]]*_xlfn.LOGNORM.INV(Table3[[#This Row],[RV lognorm]],(LN(ImpLow2)+LN(ImpUp2))/2,(LN(ImpUp2)-LN(ImpLow2))/3.29)</f>
        <v>0</v>
      </c>
    </row>
    <row r="8125" spans="7:13">
      <c r="G8125">
        <v>0.32595880531052074</v>
      </c>
      <c r="H8125">
        <v>0.78333054659111911</v>
      </c>
      <c r="I8125">
        <v>0.2407022878717176</v>
      </c>
      <c r="J8125">
        <f>_xlfn.BINOM.INV(BinomTrials,_xlfn.GAMMA.INV(Table3[[#This Row],[RV gamma]],GammaShape1,GammaRate1)/BinomTrials,Table3[[#This Row],[RV binom]])</f>
        <v>1</v>
      </c>
      <c r="K8125" s="1">
        <f>Table3[[#This Row],[Risk 1 Simulated occurences]]*_xlfn.LOGNORM.INV(Table3[[#This Row],[RV lognorm]],(LN(ImpLow1)+LN(ImpUp1))/2,(LN(ImpUp1)-LN(ImpLow1))/3.29)</f>
        <v>19319.88220770927</v>
      </c>
      <c r="L8125">
        <f>_xlfn.BINOM.INV(BinomTrials,_xlfn.GAMMA.INV(Table3[[#This Row],[RV gamma]],GammaShape2,GammaRate2)/BinomTrials,Table3[[#This Row],[RV binom]])</f>
        <v>0</v>
      </c>
      <c r="M8125" s="1">
        <f>Table3[[#This Row],[Risk 2 simulated occurences]]*_xlfn.LOGNORM.INV(Table3[[#This Row],[RV lognorm]],(LN(ImpLow2)+LN(ImpUp2))/2,(LN(ImpUp2)-LN(ImpLow2))/3.29)</f>
        <v>0</v>
      </c>
    </row>
    <row r="8126" spans="7:13">
      <c r="G8126">
        <v>0.38964085392171555</v>
      </c>
      <c r="H8126">
        <v>0.43649655693978845</v>
      </c>
      <c r="I8126">
        <v>0.4833522599578613</v>
      </c>
      <c r="J8126">
        <f>_xlfn.BINOM.INV(BinomTrials,_xlfn.GAMMA.INV(Table3[[#This Row],[RV gamma]],GammaShape1,GammaRate1)/BinomTrials,Table3[[#This Row],[RV binom]])</f>
        <v>0</v>
      </c>
      <c r="K8126" s="1">
        <f>Table3[[#This Row],[Risk 1 Simulated occurences]]*_xlfn.LOGNORM.INV(Table3[[#This Row],[RV lognorm]],(LN(ImpLow1)+LN(ImpUp1))/2,(LN(ImpUp1)-LN(ImpLow1))/3.29)</f>
        <v>0</v>
      </c>
      <c r="L8126">
        <f>_xlfn.BINOM.INV(BinomTrials,_xlfn.GAMMA.INV(Table3[[#This Row],[RV gamma]],GammaShape2,GammaRate2)/BinomTrials,Table3[[#This Row],[RV binom]])</f>
        <v>0</v>
      </c>
      <c r="M8126" s="1">
        <f>Table3[[#This Row],[Risk 2 simulated occurences]]*_xlfn.LOGNORM.INV(Table3[[#This Row],[RV lognorm]],(LN(ImpLow2)+LN(ImpUp2))/2,(LN(ImpUp2)-LN(ImpLow2))/3.29)</f>
        <v>0</v>
      </c>
    </row>
    <row r="8127" spans="7:13">
      <c r="G8127">
        <v>0.69383186227354776</v>
      </c>
      <c r="H8127">
        <v>0.19763248702400946</v>
      </c>
      <c r="I8127">
        <v>0.70143311177447121</v>
      </c>
      <c r="J8127">
        <f>_xlfn.BINOM.INV(BinomTrials,_xlfn.GAMMA.INV(Table3[[#This Row],[RV gamma]],GammaShape1,GammaRate1)/BinomTrials,Table3[[#This Row],[RV binom]])</f>
        <v>0</v>
      </c>
      <c r="K8127" s="1">
        <f>Table3[[#This Row],[Risk 1 Simulated occurences]]*_xlfn.LOGNORM.INV(Table3[[#This Row],[RV lognorm]],(LN(ImpLow1)+LN(ImpUp1))/2,(LN(ImpUp1)-LN(ImpLow1))/3.29)</f>
        <v>0</v>
      </c>
      <c r="L8127">
        <f>_xlfn.BINOM.INV(BinomTrials,_xlfn.GAMMA.INV(Table3[[#This Row],[RV gamma]],GammaShape2,GammaRate2)/BinomTrials,Table3[[#This Row],[RV binom]])</f>
        <v>0</v>
      </c>
      <c r="M8127" s="1">
        <f>Table3[[#This Row],[Risk 2 simulated occurences]]*_xlfn.LOGNORM.INV(Table3[[#This Row],[RV lognorm]],(LN(ImpLow2)+LN(ImpUp2))/2,(LN(ImpUp2)-LN(ImpLow2))/3.29)</f>
        <v>0</v>
      </c>
    </row>
    <row r="8128" spans="7:13">
      <c r="G8128">
        <v>0.23210923151676974</v>
      </c>
      <c r="H8128">
        <v>0.60920941252690242</v>
      </c>
      <c r="I8128">
        <v>0.98630959353703518</v>
      </c>
      <c r="J8128">
        <f>_xlfn.BINOM.INV(BinomTrials,_xlfn.GAMMA.INV(Table3[[#This Row],[RV gamma]],GammaShape1,GammaRate1)/BinomTrials,Table3[[#This Row],[RV binom]])</f>
        <v>0</v>
      </c>
      <c r="K8128" s="1">
        <f>Table3[[#This Row],[Risk 1 Simulated occurences]]*_xlfn.LOGNORM.INV(Table3[[#This Row],[RV lognorm]],(LN(ImpLow1)+LN(ImpUp1))/2,(LN(ImpUp1)-LN(ImpLow1))/3.29)</f>
        <v>0</v>
      </c>
      <c r="L8128">
        <f>_xlfn.BINOM.INV(BinomTrials,_xlfn.GAMMA.INV(Table3[[#This Row],[RV gamma]],GammaShape2,GammaRate2)/BinomTrials,Table3[[#This Row],[RV binom]])</f>
        <v>0</v>
      </c>
      <c r="M8128" s="1">
        <f>Table3[[#This Row],[Risk 2 simulated occurences]]*_xlfn.LOGNORM.INV(Table3[[#This Row],[RV lognorm]],(LN(ImpLow2)+LN(ImpUp2))/2,(LN(ImpUp2)-LN(ImpLow2))/3.29)</f>
        <v>0</v>
      </c>
    </row>
    <row r="8129" spans="7:13">
      <c r="G8129">
        <v>5.9854102348840844E-2</v>
      </c>
      <c r="H8129">
        <v>0.98259633964979853</v>
      </c>
      <c r="I8129">
        <v>0.90533857695075615</v>
      </c>
      <c r="J8129">
        <f>_xlfn.BINOM.INV(BinomTrials,_xlfn.GAMMA.INV(Table3[[#This Row],[RV gamma]],GammaShape1,GammaRate1)/BinomTrials,Table3[[#This Row],[RV binom]])</f>
        <v>2</v>
      </c>
      <c r="K8129" s="1">
        <f>Table3[[#This Row],[Risk 1 Simulated occurences]]*_xlfn.LOGNORM.INV(Table3[[#This Row],[RV lognorm]],(LN(ImpLow1)+LN(ImpUp1))/2,(LN(ImpUp1)-LN(ImpLow1))/3.29)</f>
        <v>158486.3940790107</v>
      </c>
      <c r="L8129">
        <f>_xlfn.BINOM.INV(BinomTrials,_xlfn.GAMMA.INV(Table3[[#This Row],[RV gamma]],GammaShape2,GammaRate2)/BinomTrials,Table3[[#This Row],[RV binom]])</f>
        <v>1</v>
      </c>
      <c r="M8129" s="1">
        <f>Table3[[#This Row],[Risk 2 simulated occurences]]*_xlfn.LOGNORM.INV(Table3[[#This Row],[RV lognorm]],(LN(ImpLow2)+LN(ImpUp2))/2,(LN(ImpUp2)-LN(ImpLow2))/3.29)</f>
        <v>7924319.7039505392</v>
      </c>
    </row>
    <row r="8130" spans="7:13">
      <c r="G8130">
        <v>0.96789817696805025</v>
      </c>
      <c r="H8130">
        <v>0.49668049416350224</v>
      </c>
      <c r="I8130">
        <v>2.5462811358954205E-2</v>
      </c>
      <c r="J8130">
        <f>_xlfn.BINOM.INV(BinomTrials,_xlfn.GAMMA.INV(Table3[[#This Row],[RV gamma]],GammaShape1,GammaRate1)/BinomTrials,Table3[[#This Row],[RV binom]])</f>
        <v>0</v>
      </c>
      <c r="K8130" s="1">
        <f>Table3[[#This Row],[Risk 1 Simulated occurences]]*_xlfn.LOGNORM.INV(Table3[[#This Row],[RV lognorm]],(LN(ImpLow1)+LN(ImpUp1))/2,(LN(ImpUp1)-LN(ImpLow1))/3.29)</f>
        <v>0</v>
      </c>
      <c r="L8130">
        <f>_xlfn.BINOM.INV(BinomTrials,_xlfn.GAMMA.INV(Table3[[#This Row],[RV gamma]],GammaShape2,GammaRate2)/BinomTrials,Table3[[#This Row],[RV binom]])</f>
        <v>0</v>
      </c>
      <c r="M8130" s="1">
        <f>Table3[[#This Row],[Risk 2 simulated occurences]]*_xlfn.LOGNORM.INV(Table3[[#This Row],[RV lognorm]],(LN(ImpLow2)+LN(ImpUp2))/2,(LN(ImpUp2)-LN(ImpLow2))/3.29)</f>
        <v>0</v>
      </c>
    </row>
    <row r="8131" spans="7:13">
      <c r="G8131">
        <v>0.46466030202091685</v>
      </c>
      <c r="H8131">
        <v>0.70906540598211132</v>
      </c>
      <c r="I8131">
        <v>0.95347050994330573</v>
      </c>
      <c r="J8131">
        <f>_xlfn.BINOM.INV(BinomTrials,_xlfn.GAMMA.INV(Table3[[#This Row],[RV gamma]],GammaShape1,GammaRate1)/BinomTrials,Table3[[#This Row],[RV binom]])</f>
        <v>1</v>
      </c>
      <c r="K8131" s="1">
        <f>Table3[[#This Row],[Risk 1 Simulated occurences]]*_xlfn.LOGNORM.INV(Table3[[#This Row],[RV lognorm]],(LN(ImpLow1)+LN(ImpUp1))/2,(LN(ImpUp1)-LN(ImpLow1))/3.29)</f>
        <v>102442.35319352044</v>
      </c>
      <c r="L8131">
        <f>_xlfn.BINOM.INV(BinomTrials,_xlfn.GAMMA.INV(Table3[[#This Row],[RV gamma]],GammaShape2,GammaRate2)/BinomTrials,Table3[[#This Row],[RV binom]])</f>
        <v>0</v>
      </c>
      <c r="M8131" s="1">
        <f>Table3[[#This Row],[Risk 2 simulated occurences]]*_xlfn.LOGNORM.INV(Table3[[#This Row],[RV lognorm]],(LN(ImpLow2)+LN(ImpUp2))/2,(LN(ImpUp2)-LN(ImpLow2))/3.29)</f>
        <v>0</v>
      </c>
    </row>
    <row r="8132" spans="7:13">
      <c r="G8132">
        <v>0.54569606554959715</v>
      </c>
      <c r="H8132">
        <v>0.2622783413446873</v>
      </c>
      <c r="I8132">
        <v>0.97886061713977746</v>
      </c>
      <c r="J8132">
        <f>_xlfn.BINOM.INV(BinomTrials,_xlfn.GAMMA.INV(Table3[[#This Row],[RV gamma]],GammaShape1,GammaRate1)/BinomTrials,Table3[[#This Row],[RV binom]])</f>
        <v>0</v>
      </c>
      <c r="K8132" s="1">
        <f>Table3[[#This Row],[Risk 1 Simulated occurences]]*_xlfn.LOGNORM.INV(Table3[[#This Row],[RV lognorm]],(LN(ImpLow1)+LN(ImpUp1))/2,(LN(ImpUp1)-LN(ImpLow1))/3.29)</f>
        <v>0</v>
      </c>
      <c r="L8132">
        <f>_xlfn.BINOM.INV(BinomTrials,_xlfn.GAMMA.INV(Table3[[#This Row],[RV gamma]],GammaShape2,GammaRate2)/BinomTrials,Table3[[#This Row],[RV binom]])</f>
        <v>0</v>
      </c>
      <c r="M8132" s="1">
        <f>Table3[[#This Row],[Risk 2 simulated occurences]]*_xlfn.LOGNORM.INV(Table3[[#This Row],[RV lognorm]],(LN(ImpLow2)+LN(ImpUp2))/2,(LN(ImpUp2)-LN(ImpLow2))/3.29)</f>
        <v>0</v>
      </c>
    </row>
    <row r="8133" spans="7:13">
      <c r="G8133">
        <v>0.51377369207971435</v>
      </c>
      <c r="H8133">
        <v>0.11208298015970876</v>
      </c>
      <c r="I8133">
        <v>0.71039226823970314</v>
      </c>
      <c r="J8133">
        <f>_xlfn.BINOM.INV(BinomTrials,_xlfn.GAMMA.INV(Table3[[#This Row],[RV gamma]],GammaShape1,GammaRate1)/BinomTrials,Table3[[#This Row],[RV binom]])</f>
        <v>0</v>
      </c>
      <c r="K8133" s="1">
        <f>Table3[[#This Row],[Risk 1 Simulated occurences]]*_xlfn.LOGNORM.INV(Table3[[#This Row],[RV lognorm]],(LN(ImpLow1)+LN(ImpUp1))/2,(LN(ImpUp1)-LN(ImpLow1))/3.29)</f>
        <v>0</v>
      </c>
      <c r="L8133">
        <f>_xlfn.BINOM.INV(BinomTrials,_xlfn.GAMMA.INV(Table3[[#This Row],[RV gamma]],GammaShape2,GammaRate2)/BinomTrials,Table3[[#This Row],[RV binom]])</f>
        <v>0</v>
      </c>
      <c r="M8133" s="1">
        <f>Table3[[#This Row],[Risk 2 simulated occurences]]*_xlfn.LOGNORM.INV(Table3[[#This Row],[RV lognorm]],(LN(ImpLow2)+LN(ImpUp2))/2,(LN(ImpUp2)-LN(ImpLow2))/3.29)</f>
        <v>0</v>
      </c>
    </row>
    <row r="8134" spans="7:13">
      <c r="G8134">
        <v>0.99444278375918171</v>
      </c>
      <c r="H8134">
        <v>0.77864754422504812</v>
      </c>
      <c r="I8134">
        <v>0.56285230469091441</v>
      </c>
      <c r="J8134">
        <f>_xlfn.BINOM.INV(BinomTrials,_xlfn.GAMMA.INV(Table3[[#This Row],[RV gamma]],GammaShape1,GammaRate1)/BinomTrials,Table3[[#This Row],[RV binom]])</f>
        <v>1</v>
      </c>
      <c r="K8134" s="1">
        <f>Table3[[#This Row],[Risk 1 Simulated occurences]]*_xlfn.LOGNORM.INV(Table3[[#This Row],[RV lognorm]],(LN(ImpLow1)+LN(ImpUp1))/2,(LN(ImpUp1)-LN(ImpLow1))/3.29)</f>
        <v>35325.358442090444</v>
      </c>
      <c r="L8134">
        <f>_xlfn.BINOM.INV(BinomTrials,_xlfn.GAMMA.INV(Table3[[#This Row],[RV gamma]],GammaShape2,GammaRate2)/BinomTrials,Table3[[#This Row],[RV binom]])</f>
        <v>1</v>
      </c>
      <c r="M8134" s="1">
        <f>Table3[[#This Row],[Risk 2 simulated occurences]]*_xlfn.LOGNORM.INV(Table3[[#This Row],[RV lognorm]],(LN(ImpLow2)+LN(ImpUp2))/2,(LN(ImpUp2)-LN(ImpLow2))/3.29)</f>
        <v>3532535.8442090461</v>
      </c>
    </row>
    <row r="8135" spans="7:13">
      <c r="G8135">
        <v>0.59986664056771744</v>
      </c>
      <c r="H8135">
        <v>0.72927579038277068</v>
      </c>
      <c r="I8135">
        <v>0.85868494019782404</v>
      </c>
      <c r="J8135">
        <f>_xlfn.BINOM.INV(BinomTrials,_xlfn.GAMMA.INV(Table3[[#This Row],[RV gamma]],GammaShape1,GammaRate1)/BinomTrials,Table3[[#This Row],[RV binom]])</f>
        <v>1</v>
      </c>
      <c r="K8135" s="1">
        <f>Table3[[#This Row],[Risk 1 Simulated occurences]]*_xlfn.LOGNORM.INV(Table3[[#This Row],[RV lognorm]],(LN(ImpLow1)+LN(ImpUp1))/2,(LN(ImpUp1)-LN(ImpLow1))/3.29)</f>
        <v>67077.117086522558</v>
      </c>
      <c r="L8135">
        <f>_xlfn.BINOM.INV(BinomTrials,_xlfn.GAMMA.INV(Table3[[#This Row],[RV gamma]],GammaShape2,GammaRate2)/BinomTrials,Table3[[#This Row],[RV binom]])</f>
        <v>0</v>
      </c>
      <c r="M8135" s="1">
        <f>Table3[[#This Row],[Risk 2 simulated occurences]]*_xlfn.LOGNORM.INV(Table3[[#This Row],[RV lognorm]],(LN(ImpLow2)+LN(ImpUp2))/2,(LN(ImpUp2)-LN(ImpLow2))/3.29)</f>
        <v>0</v>
      </c>
    </row>
    <row r="8136" spans="7:13">
      <c r="G8136">
        <v>0.95862802162702565</v>
      </c>
      <c r="H8136">
        <v>0.93820896322755565</v>
      </c>
      <c r="I8136">
        <v>0.91778990482808553</v>
      </c>
      <c r="J8136">
        <f>_xlfn.BINOM.INV(BinomTrials,_xlfn.GAMMA.INV(Table3[[#This Row],[RV gamma]],GammaShape1,GammaRate1)/BinomTrials,Table3[[#This Row],[RV binom]])</f>
        <v>2</v>
      </c>
      <c r="K8136" s="1">
        <f>Table3[[#This Row],[Risk 1 Simulated occurences]]*_xlfn.LOGNORM.INV(Table3[[#This Row],[RV lognorm]],(LN(ImpLow1)+LN(ImpUp1))/2,(LN(ImpUp1)-LN(ImpLow1))/3.29)</f>
        <v>167352.11859379779</v>
      </c>
      <c r="L8136">
        <f>_xlfn.BINOM.INV(BinomTrials,_xlfn.GAMMA.INV(Table3[[#This Row],[RV gamma]],GammaShape2,GammaRate2)/BinomTrials,Table3[[#This Row],[RV binom]])</f>
        <v>1</v>
      </c>
      <c r="M8136" s="1">
        <f>Table3[[#This Row],[Risk 2 simulated occurences]]*_xlfn.LOGNORM.INV(Table3[[#This Row],[RV lognorm]],(LN(ImpLow2)+LN(ImpUp2))/2,(LN(ImpUp2)-LN(ImpLow2))/3.29)</f>
        <v>8367605.9296899075</v>
      </c>
    </row>
    <row r="8137" spans="7:13">
      <c r="G8137">
        <v>0.66115948542075209</v>
      </c>
      <c r="H8137">
        <v>0.47804496552704134</v>
      </c>
      <c r="I8137">
        <v>0.2949304456333306</v>
      </c>
      <c r="J8137">
        <f>_xlfn.BINOM.INV(BinomTrials,_xlfn.GAMMA.INV(Table3[[#This Row],[RV gamma]],GammaShape1,GammaRate1)/BinomTrials,Table3[[#This Row],[RV binom]])</f>
        <v>0</v>
      </c>
      <c r="K8137" s="1">
        <f>Table3[[#This Row],[Risk 1 Simulated occurences]]*_xlfn.LOGNORM.INV(Table3[[#This Row],[RV lognorm]],(LN(ImpLow1)+LN(ImpUp1))/2,(LN(ImpUp1)-LN(ImpLow1))/3.29)</f>
        <v>0</v>
      </c>
      <c r="L8137">
        <f>_xlfn.BINOM.INV(BinomTrials,_xlfn.GAMMA.INV(Table3[[#This Row],[RV gamma]],GammaShape2,GammaRate2)/BinomTrials,Table3[[#This Row],[RV binom]])</f>
        <v>0</v>
      </c>
      <c r="M8137" s="1">
        <f>Table3[[#This Row],[Risk 2 simulated occurences]]*_xlfn.LOGNORM.INV(Table3[[#This Row],[RV lognorm]],(LN(ImpLow2)+LN(ImpUp2))/2,(LN(ImpUp2)-LN(ImpLow2))/3.29)</f>
        <v>0</v>
      </c>
    </row>
    <row r="8138" spans="7:13">
      <c r="G8138">
        <v>0.10747146658015971</v>
      </c>
      <c r="H8138">
        <v>0.50173561298369229</v>
      </c>
      <c r="I8138">
        <v>0.89599975938722476</v>
      </c>
      <c r="J8138">
        <f>_xlfn.BINOM.INV(BinomTrials,_xlfn.GAMMA.INV(Table3[[#This Row],[RV gamma]],GammaShape1,GammaRate1)/BinomTrials,Table3[[#This Row],[RV binom]])</f>
        <v>0</v>
      </c>
      <c r="K8138" s="1">
        <f>Table3[[#This Row],[Risk 1 Simulated occurences]]*_xlfn.LOGNORM.INV(Table3[[#This Row],[RV lognorm]],(LN(ImpLow1)+LN(ImpUp1))/2,(LN(ImpUp1)-LN(ImpLow1))/3.29)</f>
        <v>0</v>
      </c>
      <c r="L8138">
        <f>_xlfn.BINOM.INV(BinomTrials,_xlfn.GAMMA.INV(Table3[[#This Row],[RV gamma]],GammaShape2,GammaRate2)/BinomTrials,Table3[[#This Row],[RV binom]])</f>
        <v>0</v>
      </c>
      <c r="M8138" s="1">
        <f>Table3[[#This Row],[Risk 2 simulated occurences]]*_xlfn.LOGNORM.INV(Table3[[#This Row],[RV lognorm]],(LN(ImpLow2)+LN(ImpUp2))/2,(LN(ImpUp2)-LN(ImpLow2))/3.29)</f>
        <v>0</v>
      </c>
    </row>
    <row r="8139" spans="7:13">
      <c r="G8139">
        <v>0.27293881274430959</v>
      </c>
      <c r="H8139">
        <v>0.67044741691576659</v>
      </c>
      <c r="I8139">
        <v>6.7956021087223678E-2</v>
      </c>
      <c r="J8139">
        <f>_xlfn.BINOM.INV(BinomTrials,_xlfn.GAMMA.INV(Table3[[#This Row],[RV gamma]],GammaShape1,GammaRate1)/BinomTrials,Table3[[#This Row],[RV binom]])</f>
        <v>1</v>
      </c>
      <c r="K8139" s="1">
        <f>Table3[[#This Row],[Risk 1 Simulated occurences]]*_xlfn.LOGNORM.INV(Table3[[#This Row],[RV lognorm]],(LN(ImpLow1)+LN(ImpUp1))/2,(LN(ImpUp1)-LN(ImpLow1))/3.29)</f>
        <v>11136.56485708611</v>
      </c>
      <c r="L8139">
        <f>_xlfn.BINOM.INV(BinomTrials,_xlfn.GAMMA.INV(Table3[[#This Row],[RV gamma]],GammaShape2,GammaRate2)/BinomTrials,Table3[[#This Row],[RV binom]])</f>
        <v>0</v>
      </c>
      <c r="M8139" s="1">
        <f>Table3[[#This Row],[Risk 2 simulated occurences]]*_xlfn.LOGNORM.INV(Table3[[#This Row],[RV lognorm]],(LN(ImpLow2)+LN(ImpUp2))/2,(LN(ImpUp2)-LN(ImpLow2))/3.29)</f>
        <v>0</v>
      </c>
    </row>
    <row r="8140" spans="7:13">
      <c r="G8140">
        <v>0.28262579361099088</v>
      </c>
      <c r="H8140">
        <v>0.20973610328963777</v>
      </c>
      <c r="I8140">
        <v>0.13684641296828465</v>
      </c>
      <c r="J8140">
        <f>_xlfn.BINOM.INV(BinomTrials,_xlfn.GAMMA.INV(Table3[[#This Row],[RV gamma]],GammaShape1,GammaRate1)/BinomTrials,Table3[[#This Row],[RV binom]])</f>
        <v>0</v>
      </c>
      <c r="K8140" s="1">
        <f>Table3[[#This Row],[Risk 1 Simulated occurences]]*_xlfn.LOGNORM.INV(Table3[[#This Row],[RV lognorm]],(LN(ImpLow1)+LN(ImpUp1))/2,(LN(ImpUp1)-LN(ImpLow1))/3.29)</f>
        <v>0</v>
      </c>
      <c r="L8140">
        <f>_xlfn.BINOM.INV(BinomTrials,_xlfn.GAMMA.INV(Table3[[#This Row],[RV gamma]],GammaShape2,GammaRate2)/BinomTrials,Table3[[#This Row],[RV binom]])</f>
        <v>0</v>
      </c>
      <c r="M8140" s="1">
        <f>Table3[[#This Row],[Risk 2 simulated occurences]]*_xlfn.LOGNORM.INV(Table3[[#This Row],[RV lognorm]],(LN(ImpLow2)+LN(ImpUp2))/2,(LN(ImpUp2)-LN(ImpLow2))/3.29)</f>
        <v>0</v>
      </c>
    </row>
    <row r="8141" spans="7:13">
      <c r="G8141">
        <v>9.1713219923765035E-2</v>
      </c>
      <c r="H8141">
        <v>3.4687988941878078E-2</v>
      </c>
      <c r="I8141">
        <v>0.97766275795999114</v>
      </c>
      <c r="J8141">
        <f>_xlfn.BINOM.INV(BinomTrials,_xlfn.GAMMA.INV(Table3[[#This Row],[RV gamma]],GammaShape1,GammaRate1)/BinomTrials,Table3[[#This Row],[RV binom]])</f>
        <v>0</v>
      </c>
      <c r="K8141" s="1">
        <f>Table3[[#This Row],[Risk 1 Simulated occurences]]*_xlfn.LOGNORM.INV(Table3[[#This Row],[RV lognorm]],(LN(ImpLow1)+LN(ImpUp1))/2,(LN(ImpUp1)-LN(ImpLow1))/3.29)</f>
        <v>0</v>
      </c>
      <c r="L8141">
        <f>_xlfn.BINOM.INV(BinomTrials,_xlfn.GAMMA.INV(Table3[[#This Row],[RV gamma]],GammaShape2,GammaRate2)/BinomTrials,Table3[[#This Row],[RV binom]])</f>
        <v>0</v>
      </c>
      <c r="M8141" s="1">
        <f>Table3[[#This Row],[Risk 2 simulated occurences]]*_xlfn.LOGNORM.INV(Table3[[#This Row],[RV lognorm]],(LN(ImpLow2)+LN(ImpUp2))/2,(LN(ImpUp2)-LN(ImpLow2))/3.29)</f>
        <v>0</v>
      </c>
    </row>
    <row r="8142" spans="7:13">
      <c r="G8142">
        <v>0.42408725871894848</v>
      </c>
      <c r="H8142">
        <v>1.0301461448102007E-3</v>
      </c>
      <c r="I8142">
        <v>0.57797303357067198</v>
      </c>
      <c r="J8142">
        <f>_xlfn.BINOM.INV(BinomTrials,_xlfn.GAMMA.INV(Table3[[#This Row],[RV gamma]],GammaShape1,GammaRate1)/BinomTrials,Table3[[#This Row],[RV binom]])</f>
        <v>0</v>
      </c>
      <c r="K8142" s="1">
        <f>Table3[[#This Row],[Risk 1 Simulated occurences]]*_xlfn.LOGNORM.INV(Table3[[#This Row],[RV lognorm]],(LN(ImpLow1)+LN(ImpUp1))/2,(LN(ImpUp1)-LN(ImpLow1))/3.29)</f>
        <v>0</v>
      </c>
      <c r="L8142">
        <f>_xlfn.BINOM.INV(BinomTrials,_xlfn.GAMMA.INV(Table3[[#This Row],[RV gamma]],GammaShape2,GammaRate2)/BinomTrials,Table3[[#This Row],[RV binom]])</f>
        <v>0</v>
      </c>
      <c r="M8142" s="1">
        <f>Table3[[#This Row],[Risk 2 simulated occurences]]*_xlfn.LOGNORM.INV(Table3[[#This Row],[RV lognorm]],(LN(ImpLow2)+LN(ImpUp2))/2,(LN(ImpUp2)-LN(ImpLow2))/3.29)</f>
        <v>0</v>
      </c>
    </row>
    <row r="8143" spans="7:13">
      <c r="G8143">
        <v>0.63455728936686984</v>
      </c>
      <c r="H8143">
        <v>0.31366625582504376</v>
      </c>
      <c r="I8143">
        <v>0.99277522228321768</v>
      </c>
      <c r="J8143">
        <f>_xlfn.BINOM.INV(BinomTrials,_xlfn.GAMMA.INV(Table3[[#This Row],[RV gamma]],GammaShape1,GammaRate1)/BinomTrials,Table3[[#This Row],[RV binom]])</f>
        <v>0</v>
      </c>
      <c r="K8143" s="1">
        <f>Table3[[#This Row],[Risk 1 Simulated occurences]]*_xlfn.LOGNORM.INV(Table3[[#This Row],[RV lognorm]],(LN(ImpLow1)+LN(ImpUp1))/2,(LN(ImpUp1)-LN(ImpLow1))/3.29)</f>
        <v>0</v>
      </c>
      <c r="L8143">
        <f>_xlfn.BINOM.INV(BinomTrials,_xlfn.GAMMA.INV(Table3[[#This Row],[RV gamma]],GammaShape2,GammaRate2)/BinomTrials,Table3[[#This Row],[RV binom]])</f>
        <v>0</v>
      </c>
      <c r="M8143" s="1">
        <f>Table3[[#This Row],[Risk 2 simulated occurences]]*_xlfn.LOGNORM.INV(Table3[[#This Row],[RV lognorm]],(LN(ImpLow2)+LN(ImpUp2))/2,(LN(ImpUp2)-LN(ImpLow2))/3.29)</f>
        <v>0</v>
      </c>
    </row>
    <row r="8144" spans="7:13">
      <c r="G8144">
        <v>4.3623889816749792E-3</v>
      </c>
      <c r="H8144">
        <v>0.78876165151072741</v>
      </c>
      <c r="I8144">
        <v>0.57316091403977987</v>
      </c>
      <c r="J8144">
        <f>_xlfn.BINOM.INV(BinomTrials,_xlfn.GAMMA.INV(Table3[[#This Row],[RV gamma]],GammaShape1,GammaRate1)/BinomTrials,Table3[[#This Row],[RV binom]])</f>
        <v>1</v>
      </c>
      <c r="K8144" s="1">
        <f>Table3[[#This Row],[Risk 1 Simulated occurences]]*_xlfn.LOGNORM.INV(Table3[[#This Row],[RV lognorm]],(LN(ImpLow1)+LN(ImpUp1))/2,(LN(ImpUp1)-LN(ImpLow1))/3.29)</f>
        <v>35979.65230991046</v>
      </c>
      <c r="L8144">
        <f>_xlfn.BINOM.INV(BinomTrials,_xlfn.GAMMA.INV(Table3[[#This Row],[RV gamma]],GammaShape2,GammaRate2)/BinomTrials,Table3[[#This Row],[RV binom]])</f>
        <v>0</v>
      </c>
      <c r="M8144" s="1">
        <f>Table3[[#This Row],[Risk 2 simulated occurences]]*_xlfn.LOGNORM.INV(Table3[[#This Row],[RV lognorm]],(LN(ImpLow2)+LN(ImpUp2))/2,(LN(ImpUp2)-LN(ImpLow2))/3.29)</f>
        <v>0</v>
      </c>
    </row>
    <row r="8145" spans="7:13">
      <c r="G8145">
        <v>0.31867161501137148</v>
      </c>
      <c r="H8145">
        <v>0.71707694079590822</v>
      </c>
      <c r="I8145">
        <v>0.11548226658044489</v>
      </c>
      <c r="J8145">
        <f>_xlfn.BINOM.INV(BinomTrials,_xlfn.GAMMA.INV(Table3[[#This Row],[RV gamma]],GammaShape1,GammaRate1)/BinomTrials,Table3[[#This Row],[RV binom]])</f>
        <v>1</v>
      </c>
      <c r="K8145" s="1">
        <f>Table3[[#This Row],[Risk 1 Simulated occurences]]*_xlfn.LOGNORM.INV(Table3[[#This Row],[RV lognorm]],(LN(ImpLow1)+LN(ImpUp1))/2,(LN(ImpUp1)-LN(ImpLow1))/3.29)</f>
        <v>13674.245010225575</v>
      </c>
      <c r="L8145">
        <f>_xlfn.BINOM.INV(BinomTrials,_xlfn.GAMMA.INV(Table3[[#This Row],[RV gamma]],GammaShape2,GammaRate2)/BinomTrials,Table3[[#This Row],[RV binom]])</f>
        <v>0</v>
      </c>
      <c r="M8145" s="1">
        <f>Table3[[#This Row],[Risk 2 simulated occurences]]*_xlfn.LOGNORM.INV(Table3[[#This Row],[RV lognorm]],(LN(ImpLow2)+LN(ImpUp2))/2,(LN(ImpUp2)-LN(ImpLow2))/3.29)</f>
        <v>0</v>
      </c>
    </row>
    <row r="8146" spans="7:13">
      <c r="G8146">
        <v>0.91383349612068077</v>
      </c>
      <c r="H8146">
        <v>0.91214395682892946</v>
      </c>
      <c r="I8146">
        <v>0.91045441753717815</v>
      </c>
      <c r="J8146">
        <f>_xlfn.BINOM.INV(BinomTrials,_xlfn.GAMMA.INV(Table3[[#This Row],[RV gamma]],GammaShape1,GammaRate1)/BinomTrials,Table3[[#This Row],[RV binom]])</f>
        <v>2</v>
      </c>
      <c r="K8146" s="1">
        <f>Table3[[#This Row],[Risk 1 Simulated occurences]]*_xlfn.LOGNORM.INV(Table3[[#This Row],[RV lognorm]],(LN(ImpLow1)+LN(ImpUp1))/2,(LN(ImpUp1)-LN(ImpLow1))/3.29)</f>
        <v>161959.51572222292</v>
      </c>
      <c r="L8146">
        <f>_xlfn.BINOM.INV(BinomTrials,_xlfn.GAMMA.INV(Table3[[#This Row],[RV gamma]],GammaShape2,GammaRate2)/BinomTrials,Table3[[#This Row],[RV binom]])</f>
        <v>1</v>
      </c>
      <c r="M8146" s="1">
        <f>Table3[[#This Row],[Risk 2 simulated occurences]]*_xlfn.LOGNORM.INV(Table3[[#This Row],[RV lognorm]],(LN(ImpLow2)+LN(ImpUp2))/2,(LN(ImpUp2)-LN(ImpLow2))/3.29)</f>
        <v>8097975.786111149</v>
      </c>
    </row>
    <row r="8147" spans="7:13">
      <c r="G8147">
        <v>0.79956930028254602</v>
      </c>
      <c r="H8147">
        <v>0.40348242381749788</v>
      </c>
      <c r="I8147">
        <v>7.3955473524497575E-3</v>
      </c>
      <c r="J8147">
        <f>_xlfn.BINOM.INV(BinomTrials,_xlfn.GAMMA.INV(Table3[[#This Row],[RV gamma]],GammaShape1,GammaRate1)/BinomTrials,Table3[[#This Row],[RV binom]])</f>
        <v>0</v>
      </c>
      <c r="K8147" s="1">
        <f>Table3[[#This Row],[Risk 1 Simulated occurences]]*_xlfn.LOGNORM.INV(Table3[[#This Row],[RV lognorm]],(LN(ImpLow1)+LN(ImpUp1))/2,(LN(ImpUp1)-LN(ImpLow1))/3.29)</f>
        <v>0</v>
      </c>
      <c r="L8147">
        <f>_xlfn.BINOM.INV(BinomTrials,_xlfn.GAMMA.INV(Table3[[#This Row],[RV gamma]],GammaShape2,GammaRate2)/BinomTrials,Table3[[#This Row],[RV binom]])</f>
        <v>0</v>
      </c>
      <c r="M8147" s="1">
        <f>Table3[[#This Row],[Risk 2 simulated occurences]]*_xlfn.LOGNORM.INV(Table3[[#This Row],[RV lognorm]],(LN(ImpLow2)+LN(ImpUp2))/2,(LN(ImpUp2)-LN(ImpLow2))/3.29)</f>
        <v>0</v>
      </c>
    </row>
    <row r="8148" spans="7:13">
      <c r="G8148">
        <v>0.36122984875050834</v>
      </c>
      <c r="H8148">
        <v>0.32909710068679282</v>
      </c>
      <c r="I8148">
        <v>0.2969643526230773</v>
      </c>
      <c r="J8148">
        <f>_xlfn.BINOM.INV(BinomTrials,_xlfn.GAMMA.INV(Table3[[#This Row],[RV gamma]],GammaShape1,GammaRate1)/BinomTrials,Table3[[#This Row],[RV binom]])</f>
        <v>0</v>
      </c>
      <c r="K8148" s="1">
        <f>Table3[[#This Row],[Risk 1 Simulated occurences]]*_xlfn.LOGNORM.INV(Table3[[#This Row],[RV lognorm]],(LN(ImpLow1)+LN(ImpUp1))/2,(LN(ImpUp1)-LN(ImpLow1))/3.29)</f>
        <v>0</v>
      </c>
      <c r="L8148">
        <f>_xlfn.BINOM.INV(BinomTrials,_xlfn.GAMMA.INV(Table3[[#This Row],[RV gamma]],GammaShape2,GammaRate2)/BinomTrials,Table3[[#This Row],[RV binom]])</f>
        <v>0</v>
      </c>
      <c r="M8148" s="1">
        <f>Table3[[#This Row],[Risk 2 simulated occurences]]*_xlfn.LOGNORM.INV(Table3[[#This Row],[RV lognorm]],(LN(ImpLow2)+LN(ImpUp2))/2,(LN(ImpUp2)-LN(ImpLow2))/3.29)</f>
        <v>0</v>
      </c>
    </row>
    <row r="8149" spans="7:13">
      <c r="G8149">
        <v>0.19006794979333316</v>
      </c>
      <c r="H8149">
        <v>0.13497124292653578</v>
      </c>
      <c r="I8149">
        <v>7.9874536059738391E-2</v>
      </c>
      <c r="J8149">
        <f>_xlfn.BINOM.INV(BinomTrials,_xlfn.GAMMA.INV(Table3[[#This Row],[RV gamma]],GammaShape1,GammaRate1)/BinomTrials,Table3[[#This Row],[RV binom]])</f>
        <v>0</v>
      </c>
      <c r="K8149" s="1">
        <f>Table3[[#This Row],[Risk 1 Simulated occurences]]*_xlfn.LOGNORM.INV(Table3[[#This Row],[RV lognorm]],(LN(ImpLow1)+LN(ImpUp1))/2,(LN(ImpUp1)-LN(ImpLow1))/3.29)</f>
        <v>0</v>
      </c>
      <c r="L8149">
        <f>_xlfn.BINOM.INV(BinomTrials,_xlfn.GAMMA.INV(Table3[[#This Row],[RV gamma]],GammaShape2,GammaRate2)/BinomTrials,Table3[[#This Row],[RV binom]])</f>
        <v>0</v>
      </c>
      <c r="M8149" s="1">
        <f>Table3[[#This Row],[Risk 2 simulated occurences]]*_xlfn.LOGNORM.INV(Table3[[#This Row],[RV lognorm]],(LN(ImpLow2)+LN(ImpUp2))/2,(LN(ImpUp2)-LN(ImpLow2))/3.29)</f>
        <v>0</v>
      </c>
    </row>
    <row r="8150" spans="7:13">
      <c r="G8150">
        <v>0.47203217655049273</v>
      </c>
      <c r="H8150">
        <v>0.46167986628677687</v>
      </c>
      <c r="I8150">
        <v>0.45132755602306107</v>
      </c>
      <c r="J8150">
        <f>_xlfn.BINOM.INV(BinomTrials,_xlfn.GAMMA.INV(Table3[[#This Row],[RV gamma]],GammaShape1,GammaRate1)/BinomTrials,Table3[[#This Row],[RV binom]])</f>
        <v>0</v>
      </c>
      <c r="K8150" s="1">
        <f>Table3[[#This Row],[Risk 1 Simulated occurences]]*_xlfn.LOGNORM.INV(Table3[[#This Row],[RV lognorm]],(LN(ImpLow1)+LN(ImpUp1))/2,(LN(ImpUp1)-LN(ImpLow1))/3.29)</f>
        <v>0</v>
      </c>
      <c r="L8150">
        <f>_xlfn.BINOM.INV(BinomTrials,_xlfn.GAMMA.INV(Table3[[#This Row],[RV gamma]],GammaShape2,GammaRate2)/BinomTrials,Table3[[#This Row],[RV binom]])</f>
        <v>0</v>
      </c>
      <c r="M8150" s="1">
        <f>Table3[[#This Row],[Risk 2 simulated occurences]]*_xlfn.LOGNORM.INV(Table3[[#This Row],[RV lognorm]],(LN(ImpLow2)+LN(ImpUp2))/2,(LN(ImpUp2)-LN(ImpLow2))/3.29)</f>
        <v>0</v>
      </c>
    </row>
    <row r="8151" spans="7:13">
      <c r="G8151">
        <v>0.44479128413125468</v>
      </c>
      <c r="H8151">
        <v>0.45351268185931848</v>
      </c>
      <c r="I8151">
        <v>0.46223407958738227</v>
      </c>
      <c r="J8151">
        <f>_xlfn.BINOM.INV(BinomTrials,_xlfn.GAMMA.INV(Table3[[#This Row],[RV gamma]],GammaShape1,GammaRate1)/BinomTrials,Table3[[#This Row],[RV binom]])</f>
        <v>0</v>
      </c>
      <c r="K8151" s="1">
        <f>Table3[[#This Row],[Risk 1 Simulated occurences]]*_xlfn.LOGNORM.INV(Table3[[#This Row],[RV lognorm]],(LN(ImpLow1)+LN(ImpUp1))/2,(LN(ImpUp1)-LN(ImpLow1))/3.29)</f>
        <v>0</v>
      </c>
      <c r="L8151">
        <f>_xlfn.BINOM.INV(BinomTrials,_xlfn.GAMMA.INV(Table3[[#This Row],[RV gamma]],GammaShape2,GammaRate2)/BinomTrials,Table3[[#This Row],[RV binom]])</f>
        <v>0</v>
      </c>
      <c r="M8151" s="1">
        <f>Table3[[#This Row],[Risk 2 simulated occurences]]*_xlfn.LOGNORM.INV(Table3[[#This Row],[RV lognorm]],(LN(ImpLow2)+LN(ImpUp2))/2,(LN(ImpUp2)-LN(ImpLow2))/3.29)</f>
        <v>0</v>
      </c>
    </row>
    <row r="8152" spans="7:13">
      <c r="G8152">
        <v>0.6071123939971963</v>
      </c>
      <c r="H8152">
        <v>0.18764400956576877</v>
      </c>
      <c r="I8152">
        <v>0.76817562513434123</v>
      </c>
      <c r="J8152">
        <f>_xlfn.BINOM.INV(BinomTrials,_xlfn.GAMMA.INV(Table3[[#This Row],[RV gamma]],GammaShape1,GammaRate1)/BinomTrials,Table3[[#This Row],[RV binom]])</f>
        <v>0</v>
      </c>
      <c r="K8152" s="1">
        <f>Table3[[#This Row],[Risk 1 Simulated occurences]]*_xlfn.LOGNORM.INV(Table3[[#This Row],[RV lognorm]],(LN(ImpLow1)+LN(ImpUp1))/2,(LN(ImpUp1)-LN(ImpLow1))/3.29)</f>
        <v>0</v>
      </c>
      <c r="L8152">
        <f>_xlfn.BINOM.INV(BinomTrials,_xlfn.GAMMA.INV(Table3[[#This Row],[RV gamma]],GammaShape2,GammaRate2)/BinomTrials,Table3[[#This Row],[RV binom]])</f>
        <v>0</v>
      </c>
      <c r="M8152" s="1">
        <f>Table3[[#This Row],[Risk 2 simulated occurences]]*_xlfn.LOGNORM.INV(Table3[[#This Row],[RV lognorm]],(LN(ImpLow2)+LN(ImpUp2))/2,(LN(ImpUp2)-LN(ImpLow2))/3.29)</f>
        <v>0</v>
      </c>
    </row>
    <row r="8153" spans="7:13">
      <c r="G8153">
        <v>0.73800591087807244</v>
      </c>
      <c r="H8153">
        <v>0.73286877187568167</v>
      </c>
      <c r="I8153">
        <v>0.72773163287329101</v>
      </c>
      <c r="J8153">
        <f>_xlfn.BINOM.INV(BinomTrials,_xlfn.GAMMA.INV(Table3[[#This Row],[RV gamma]],GammaShape1,GammaRate1)/BinomTrials,Table3[[#This Row],[RV binom]])</f>
        <v>1</v>
      </c>
      <c r="K8153" s="1">
        <f>Table3[[#This Row],[Risk 1 Simulated occurences]]*_xlfn.LOGNORM.INV(Table3[[#This Row],[RV lognorm]],(LN(ImpLow1)+LN(ImpUp1))/2,(LN(ImpUp1)-LN(ImpLow1))/3.29)</f>
        <v>48326.402600285299</v>
      </c>
      <c r="L8153">
        <f>_xlfn.BINOM.INV(BinomTrials,_xlfn.GAMMA.INV(Table3[[#This Row],[RV gamma]],GammaShape2,GammaRate2)/BinomTrials,Table3[[#This Row],[RV binom]])</f>
        <v>0</v>
      </c>
      <c r="M8153" s="1">
        <f>Table3[[#This Row],[Risk 2 simulated occurences]]*_xlfn.LOGNORM.INV(Table3[[#This Row],[RV lognorm]],(LN(ImpLow2)+LN(ImpUp2))/2,(LN(ImpUp2)-LN(ImpLow2))/3.29)</f>
        <v>0</v>
      </c>
    </row>
    <row r="8154" spans="7:13">
      <c r="G8154">
        <v>0.66534412776368868</v>
      </c>
      <c r="H8154">
        <v>0.32544891458258446</v>
      </c>
      <c r="I8154">
        <v>0.98555370140148035</v>
      </c>
      <c r="J8154">
        <f>_xlfn.BINOM.INV(BinomTrials,_xlfn.GAMMA.INV(Table3[[#This Row],[RV gamma]],GammaShape1,GammaRate1)/BinomTrials,Table3[[#This Row],[RV binom]])</f>
        <v>0</v>
      </c>
      <c r="K8154" s="1">
        <f>Table3[[#This Row],[Risk 1 Simulated occurences]]*_xlfn.LOGNORM.INV(Table3[[#This Row],[RV lognorm]],(LN(ImpLow1)+LN(ImpUp1))/2,(LN(ImpUp1)-LN(ImpLow1))/3.29)</f>
        <v>0</v>
      </c>
      <c r="L8154">
        <f>_xlfn.BINOM.INV(BinomTrials,_xlfn.GAMMA.INV(Table3[[#This Row],[RV gamma]],GammaShape2,GammaRate2)/BinomTrials,Table3[[#This Row],[RV binom]])</f>
        <v>0</v>
      </c>
      <c r="M8154" s="1">
        <f>Table3[[#This Row],[Risk 2 simulated occurences]]*_xlfn.LOGNORM.INV(Table3[[#This Row],[RV lognorm]],(LN(ImpLow2)+LN(ImpUp2))/2,(LN(ImpUp2)-LN(ImpLow2))/3.29)</f>
        <v>0</v>
      </c>
    </row>
    <row r="8155" spans="7:13">
      <c r="G8155">
        <v>0.4387553243147001</v>
      </c>
      <c r="H8155">
        <v>0.81990738949734132</v>
      </c>
      <c r="I8155">
        <v>0.20105945467998249</v>
      </c>
      <c r="J8155">
        <f>_xlfn.BINOM.INV(BinomTrials,_xlfn.GAMMA.INV(Table3[[#This Row],[RV gamma]],GammaShape1,GammaRate1)/BinomTrials,Table3[[#This Row],[RV binom]])</f>
        <v>1</v>
      </c>
      <c r="K8155" s="1">
        <f>Table3[[#This Row],[Risk 1 Simulated occurences]]*_xlfn.LOGNORM.INV(Table3[[#This Row],[RV lognorm]],(LN(ImpLow1)+LN(ImpUp1))/2,(LN(ImpUp1)-LN(ImpLow1))/3.29)</f>
        <v>17592.861644873909</v>
      </c>
      <c r="L8155">
        <f>_xlfn.BINOM.INV(BinomTrials,_xlfn.GAMMA.INV(Table3[[#This Row],[RV gamma]],GammaShape2,GammaRate2)/BinomTrials,Table3[[#This Row],[RV binom]])</f>
        <v>0</v>
      </c>
      <c r="M8155" s="1">
        <f>Table3[[#This Row],[Risk 2 simulated occurences]]*_xlfn.LOGNORM.INV(Table3[[#This Row],[RV lognorm]],(LN(ImpLow2)+LN(ImpUp2))/2,(LN(ImpUp2)-LN(ImpLow2))/3.29)</f>
        <v>0</v>
      </c>
    </row>
    <row r="8156" spans="7:13">
      <c r="G8156">
        <v>0.16073575716499974</v>
      </c>
      <c r="H8156">
        <v>0.18349528181529384</v>
      </c>
      <c r="I8156">
        <v>0.20625480646558794</v>
      </c>
      <c r="J8156">
        <f>_xlfn.BINOM.INV(BinomTrials,_xlfn.GAMMA.INV(Table3[[#This Row],[RV gamma]],GammaShape1,GammaRate1)/BinomTrials,Table3[[#This Row],[RV binom]])</f>
        <v>0</v>
      </c>
      <c r="K8156" s="1">
        <f>Table3[[#This Row],[Risk 1 Simulated occurences]]*_xlfn.LOGNORM.INV(Table3[[#This Row],[RV lognorm]],(LN(ImpLow1)+LN(ImpUp1))/2,(LN(ImpUp1)-LN(ImpLow1))/3.29)</f>
        <v>0</v>
      </c>
      <c r="L8156">
        <f>_xlfn.BINOM.INV(BinomTrials,_xlfn.GAMMA.INV(Table3[[#This Row],[RV gamma]],GammaShape2,GammaRate2)/BinomTrials,Table3[[#This Row],[RV binom]])</f>
        <v>0</v>
      </c>
      <c r="M8156" s="1">
        <f>Table3[[#This Row],[Risk 2 simulated occurences]]*_xlfn.LOGNORM.INV(Table3[[#This Row],[RV lognorm]],(LN(ImpLow2)+LN(ImpUp2))/2,(LN(ImpUp2)-LN(ImpLow2))/3.29)</f>
        <v>0</v>
      </c>
    </row>
    <row r="8157" spans="7:13">
      <c r="G8157">
        <v>0.48587067215045482</v>
      </c>
      <c r="H8157">
        <v>5.2014696436009696E-3</v>
      </c>
      <c r="I8157">
        <v>0.52453226713674717</v>
      </c>
      <c r="J8157">
        <f>_xlfn.BINOM.INV(BinomTrials,_xlfn.GAMMA.INV(Table3[[#This Row],[RV gamma]],GammaShape1,GammaRate1)/BinomTrials,Table3[[#This Row],[RV binom]])</f>
        <v>0</v>
      </c>
      <c r="K8157" s="1">
        <f>Table3[[#This Row],[Risk 1 Simulated occurences]]*_xlfn.LOGNORM.INV(Table3[[#This Row],[RV lognorm]],(LN(ImpLow1)+LN(ImpUp1))/2,(LN(ImpUp1)-LN(ImpLow1))/3.29)</f>
        <v>0</v>
      </c>
      <c r="L8157">
        <f>_xlfn.BINOM.INV(BinomTrials,_xlfn.GAMMA.INV(Table3[[#This Row],[RV gamma]],GammaShape2,GammaRate2)/BinomTrials,Table3[[#This Row],[RV binom]])</f>
        <v>0</v>
      </c>
      <c r="M8157" s="1">
        <f>Table3[[#This Row],[Risk 2 simulated occurences]]*_xlfn.LOGNORM.INV(Table3[[#This Row],[RV lognorm]],(LN(ImpLow2)+LN(ImpUp2))/2,(LN(ImpUp2)-LN(ImpLow2))/3.29)</f>
        <v>0</v>
      </c>
    </row>
    <row r="8158" spans="7:13">
      <c r="G8158">
        <v>2.8386832693771846E-2</v>
      </c>
      <c r="H8158">
        <v>0.42110030000149284</v>
      </c>
      <c r="I8158">
        <v>0.81381376730921384</v>
      </c>
      <c r="J8158">
        <f>_xlfn.BINOM.INV(BinomTrials,_xlfn.GAMMA.INV(Table3[[#This Row],[RV gamma]],GammaShape1,GammaRate1)/BinomTrials,Table3[[#This Row],[RV binom]])</f>
        <v>0</v>
      </c>
      <c r="K8158" s="1">
        <f>Table3[[#This Row],[Risk 1 Simulated occurences]]*_xlfn.LOGNORM.INV(Table3[[#This Row],[RV lognorm]],(LN(ImpLow1)+LN(ImpUp1))/2,(LN(ImpUp1)-LN(ImpLow1))/3.29)</f>
        <v>0</v>
      </c>
      <c r="L8158">
        <f>_xlfn.BINOM.INV(BinomTrials,_xlfn.GAMMA.INV(Table3[[#This Row],[RV gamma]],GammaShape2,GammaRate2)/BinomTrials,Table3[[#This Row],[RV binom]])</f>
        <v>0</v>
      </c>
      <c r="M8158" s="1">
        <f>Table3[[#This Row],[Risk 2 simulated occurences]]*_xlfn.LOGNORM.INV(Table3[[#This Row],[RV lognorm]],(LN(ImpLow2)+LN(ImpUp2))/2,(LN(ImpUp2)-LN(ImpLow2))/3.29)</f>
        <v>0</v>
      </c>
    </row>
    <row r="8159" spans="7:13">
      <c r="G8159">
        <v>9.7497084223431105E-2</v>
      </c>
      <c r="H8159">
        <v>0.43274212509055721</v>
      </c>
      <c r="I8159">
        <v>0.76798716595768335</v>
      </c>
      <c r="J8159">
        <f>_xlfn.BINOM.INV(BinomTrials,_xlfn.GAMMA.INV(Table3[[#This Row],[RV gamma]],GammaShape1,GammaRate1)/BinomTrials,Table3[[#This Row],[RV binom]])</f>
        <v>0</v>
      </c>
      <c r="K8159" s="1">
        <f>Table3[[#This Row],[Risk 1 Simulated occurences]]*_xlfn.LOGNORM.INV(Table3[[#This Row],[RV lognorm]],(LN(ImpLow1)+LN(ImpUp1))/2,(LN(ImpUp1)-LN(ImpLow1))/3.29)</f>
        <v>0</v>
      </c>
      <c r="L8159">
        <f>_xlfn.BINOM.INV(BinomTrials,_xlfn.GAMMA.INV(Table3[[#This Row],[RV gamma]],GammaShape2,GammaRate2)/BinomTrials,Table3[[#This Row],[RV binom]])</f>
        <v>0</v>
      </c>
      <c r="M8159" s="1">
        <f>Table3[[#This Row],[Risk 2 simulated occurences]]*_xlfn.LOGNORM.INV(Table3[[#This Row],[RV lognorm]],(LN(ImpLow2)+LN(ImpUp2))/2,(LN(ImpUp2)-LN(ImpLow2))/3.29)</f>
        <v>0</v>
      </c>
    </row>
    <row r="8160" spans="7:13">
      <c r="G8160">
        <v>0.63349454320664267</v>
      </c>
      <c r="H8160">
        <v>9.6896396995008183E-2</v>
      </c>
      <c r="I8160">
        <v>0.5602982507833737</v>
      </c>
      <c r="J8160">
        <f>_xlfn.BINOM.INV(BinomTrials,_xlfn.GAMMA.INV(Table3[[#This Row],[RV gamma]],GammaShape1,GammaRate1)/BinomTrials,Table3[[#This Row],[RV binom]])</f>
        <v>0</v>
      </c>
      <c r="K8160" s="1">
        <f>Table3[[#This Row],[Risk 1 Simulated occurences]]*_xlfn.LOGNORM.INV(Table3[[#This Row],[RV lognorm]],(LN(ImpLow1)+LN(ImpUp1))/2,(LN(ImpUp1)-LN(ImpLow1))/3.29)</f>
        <v>0</v>
      </c>
      <c r="L8160">
        <f>_xlfn.BINOM.INV(BinomTrials,_xlfn.GAMMA.INV(Table3[[#This Row],[RV gamma]],GammaShape2,GammaRate2)/BinomTrials,Table3[[#This Row],[RV binom]])</f>
        <v>0</v>
      </c>
      <c r="M8160" s="1">
        <f>Table3[[#This Row],[Risk 2 simulated occurences]]*_xlfn.LOGNORM.INV(Table3[[#This Row],[RV lognorm]],(LN(ImpLow2)+LN(ImpUp2))/2,(LN(ImpUp2)-LN(ImpLow2))/3.29)</f>
        <v>0</v>
      </c>
    </row>
    <row r="8161" spans="7:13">
      <c r="G8161">
        <v>0.14278767404276305</v>
      </c>
      <c r="H8161">
        <v>0.53774429510242505</v>
      </c>
      <c r="I8161">
        <v>0.93270091616208706</v>
      </c>
      <c r="J8161">
        <f>_xlfn.BINOM.INV(BinomTrials,_xlfn.GAMMA.INV(Table3[[#This Row],[RV gamma]],GammaShape1,GammaRate1)/BinomTrials,Table3[[#This Row],[RV binom]])</f>
        <v>0</v>
      </c>
      <c r="K8161" s="1">
        <f>Table3[[#This Row],[Risk 1 Simulated occurences]]*_xlfn.LOGNORM.INV(Table3[[#This Row],[RV lognorm]],(LN(ImpLow1)+LN(ImpUp1))/2,(LN(ImpUp1)-LN(ImpLow1))/3.29)</f>
        <v>0</v>
      </c>
      <c r="L8161">
        <f>_xlfn.BINOM.INV(BinomTrials,_xlfn.GAMMA.INV(Table3[[#This Row],[RV gamma]],GammaShape2,GammaRate2)/BinomTrials,Table3[[#This Row],[RV binom]])</f>
        <v>0</v>
      </c>
      <c r="M8161" s="1">
        <f>Table3[[#This Row],[Risk 2 simulated occurences]]*_xlfn.LOGNORM.INV(Table3[[#This Row],[RV lognorm]],(LN(ImpLow2)+LN(ImpUp2))/2,(LN(ImpUp2)-LN(ImpLow2))/3.29)</f>
        <v>0</v>
      </c>
    </row>
    <row r="8162" spans="7:13">
      <c r="G8162">
        <v>0.8324376367183578</v>
      </c>
      <c r="H8162">
        <v>0.86836778645793333</v>
      </c>
      <c r="I8162">
        <v>0.90429793619750898</v>
      </c>
      <c r="J8162">
        <f>_xlfn.BINOM.INV(BinomTrials,_xlfn.GAMMA.INV(Table3[[#This Row],[RV gamma]],GammaShape1,GammaRate1)/BinomTrials,Table3[[#This Row],[RV binom]])</f>
        <v>1</v>
      </c>
      <c r="K8162" s="1">
        <f>Table3[[#This Row],[Risk 1 Simulated occurences]]*_xlfn.LOGNORM.INV(Table3[[#This Row],[RV lognorm]],(LN(ImpLow1)+LN(ImpUp1))/2,(LN(ImpUp1)-LN(ImpLow1))/3.29)</f>
        <v>78902.940809123378</v>
      </c>
      <c r="L8162">
        <f>_xlfn.BINOM.INV(BinomTrials,_xlfn.GAMMA.INV(Table3[[#This Row],[RV gamma]],GammaShape2,GammaRate2)/BinomTrials,Table3[[#This Row],[RV binom]])</f>
        <v>1</v>
      </c>
      <c r="M8162" s="1">
        <f>Table3[[#This Row],[Risk 2 simulated occurences]]*_xlfn.LOGNORM.INV(Table3[[#This Row],[RV lognorm]],(LN(ImpLow2)+LN(ImpUp2))/2,(LN(ImpUp2)-LN(ImpLow2))/3.29)</f>
        <v>7890294.0809123404</v>
      </c>
    </row>
    <row r="8163" spans="7:13">
      <c r="G8163">
        <v>0.7793603254386039</v>
      </c>
      <c r="H8163">
        <v>0.65738699848641968</v>
      </c>
      <c r="I8163">
        <v>0.53541367153423547</v>
      </c>
      <c r="J8163">
        <f>_xlfn.BINOM.INV(BinomTrials,_xlfn.GAMMA.INV(Table3[[#This Row],[RV gamma]],GammaShape1,GammaRate1)/BinomTrials,Table3[[#This Row],[RV binom]])</f>
        <v>1</v>
      </c>
      <c r="K8163" s="1">
        <f>Table3[[#This Row],[Risk 1 Simulated occurences]]*_xlfn.LOGNORM.INV(Table3[[#This Row],[RV lognorm]],(LN(ImpLow1)+LN(ImpUp1))/2,(LN(ImpUp1)-LN(ImpLow1))/3.29)</f>
        <v>33652.471493456193</v>
      </c>
      <c r="L8163">
        <f>_xlfn.BINOM.INV(BinomTrials,_xlfn.GAMMA.INV(Table3[[#This Row],[RV gamma]],GammaShape2,GammaRate2)/BinomTrials,Table3[[#This Row],[RV binom]])</f>
        <v>0</v>
      </c>
      <c r="M8163" s="1">
        <f>Table3[[#This Row],[Risk 2 simulated occurences]]*_xlfn.LOGNORM.INV(Table3[[#This Row],[RV lognorm]],(LN(ImpLow2)+LN(ImpUp2))/2,(LN(ImpUp2)-LN(ImpLow2))/3.29)</f>
        <v>0</v>
      </c>
    </row>
    <row r="8164" spans="7:13">
      <c r="G8164">
        <v>0.70898964661592134</v>
      </c>
      <c r="H8164">
        <v>0.70328356125544922</v>
      </c>
      <c r="I8164">
        <v>0.69757747589497709</v>
      </c>
      <c r="J8164">
        <f>_xlfn.BINOM.INV(BinomTrials,_xlfn.GAMMA.INV(Table3[[#This Row],[RV gamma]],GammaShape1,GammaRate1)/BinomTrials,Table3[[#This Row],[RV binom]])</f>
        <v>1</v>
      </c>
      <c r="K8164" s="1">
        <f>Table3[[#This Row],[Risk 1 Simulated occurences]]*_xlfn.LOGNORM.INV(Table3[[#This Row],[RV lognorm]],(LN(ImpLow1)+LN(ImpUp1))/2,(LN(ImpUp1)-LN(ImpLow1))/3.29)</f>
        <v>45423.26370939039</v>
      </c>
      <c r="L8164">
        <f>_xlfn.BINOM.INV(BinomTrials,_xlfn.GAMMA.INV(Table3[[#This Row],[RV gamma]],GammaShape2,GammaRate2)/BinomTrials,Table3[[#This Row],[RV binom]])</f>
        <v>0</v>
      </c>
      <c r="M8164" s="1">
        <f>Table3[[#This Row],[Risk 2 simulated occurences]]*_xlfn.LOGNORM.INV(Table3[[#This Row],[RV lognorm]],(LN(ImpLow2)+LN(ImpUp2))/2,(LN(ImpUp2)-LN(ImpLow2))/3.29)</f>
        <v>0</v>
      </c>
    </row>
    <row r="8165" spans="7:13">
      <c r="G8165">
        <v>0.98899067379021588</v>
      </c>
      <c r="H8165">
        <v>8.6814020335122019E-2</v>
      </c>
      <c r="I8165">
        <v>0.18463736688002821</v>
      </c>
      <c r="J8165">
        <f>_xlfn.BINOM.INV(BinomTrials,_xlfn.GAMMA.INV(Table3[[#This Row],[RV gamma]],GammaShape1,GammaRate1)/BinomTrials,Table3[[#This Row],[RV binom]])</f>
        <v>0</v>
      </c>
      <c r="K8165" s="1">
        <f>Table3[[#This Row],[Risk 1 Simulated occurences]]*_xlfn.LOGNORM.INV(Table3[[#This Row],[RV lognorm]],(LN(ImpLow1)+LN(ImpUp1))/2,(LN(ImpUp1)-LN(ImpLow1))/3.29)</f>
        <v>0</v>
      </c>
      <c r="L8165">
        <f>_xlfn.BINOM.INV(BinomTrials,_xlfn.GAMMA.INV(Table3[[#This Row],[RV gamma]],GammaShape2,GammaRate2)/BinomTrials,Table3[[#This Row],[RV binom]])</f>
        <v>0</v>
      </c>
      <c r="M8165" s="1">
        <f>Table3[[#This Row],[Risk 2 simulated occurences]]*_xlfn.LOGNORM.INV(Table3[[#This Row],[RV lognorm]],(LN(ImpLow2)+LN(ImpUp2))/2,(LN(ImpUp2)-LN(ImpLow2))/3.29)</f>
        <v>0</v>
      </c>
    </row>
    <row r="8166" spans="7:13">
      <c r="G8166">
        <v>0.96625439215742726</v>
      </c>
      <c r="H8166">
        <v>8.323977239580814E-2</v>
      </c>
      <c r="I8166">
        <v>0.20022515263418908</v>
      </c>
      <c r="J8166">
        <f>_xlfn.BINOM.INV(BinomTrials,_xlfn.GAMMA.INV(Table3[[#This Row],[RV gamma]],GammaShape1,GammaRate1)/BinomTrials,Table3[[#This Row],[RV binom]])</f>
        <v>0</v>
      </c>
      <c r="K8166" s="1">
        <f>Table3[[#This Row],[Risk 1 Simulated occurences]]*_xlfn.LOGNORM.INV(Table3[[#This Row],[RV lognorm]],(LN(ImpLow1)+LN(ImpUp1))/2,(LN(ImpUp1)-LN(ImpLow1))/3.29)</f>
        <v>0</v>
      </c>
      <c r="L8166">
        <f>_xlfn.BINOM.INV(BinomTrials,_xlfn.GAMMA.INV(Table3[[#This Row],[RV gamma]],GammaShape2,GammaRate2)/BinomTrials,Table3[[#This Row],[RV binom]])</f>
        <v>0</v>
      </c>
      <c r="M8166" s="1">
        <f>Table3[[#This Row],[Risk 2 simulated occurences]]*_xlfn.LOGNORM.INV(Table3[[#This Row],[RV lognorm]],(LN(ImpLow2)+LN(ImpUp2))/2,(LN(ImpUp2)-LN(ImpLow2))/3.29)</f>
        <v>0</v>
      </c>
    </row>
    <row r="8167" spans="7:13">
      <c r="G8167">
        <v>0.83756898987925099</v>
      </c>
      <c r="H8167">
        <v>1.0854656347471596E-2</v>
      </c>
      <c r="I8167">
        <v>0.1841403228156922</v>
      </c>
      <c r="J8167">
        <f>_xlfn.BINOM.INV(BinomTrials,_xlfn.GAMMA.INV(Table3[[#This Row],[RV gamma]],GammaShape1,GammaRate1)/BinomTrials,Table3[[#This Row],[RV binom]])</f>
        <v>0</v>
      </c>
      <c r="K8167" s="1">
        <f>Table3[[#This Row],[Risk 1 Simulated occurences]]*_xlfn.LOGNORM.INV(Table3[[#This Row],[RV lognorm]],(LN(ImpLow1)+LN(ImpUp1))/2,(LN(ImpUp1)-LN(ImpLow1))/3.29)</f>
        <v>0</v>
      </c>
      <c r="L8167">
        <f>_xlfn.BINOM.INV(BinomTrials,_xlfn.GAMMA.INV(Table3[[#This Row],[RV gamma]],GammaShape2,GammaRate2)/BinomTrials,Table3[[#This Row],[RV binom]])</f>
        <v>0</v>
      </c>
      <c r="M8167" s="1">
        <f>Table3[[#This Row],[Risk 2 simulated occurences]]*_xlfn.LOGNORM.INV(Table3[[#This Row],[RV lognorm]],(LN(ImpLow2)+LN(ImpUp2))/2,(LN(ImpUp2)-LN(ImpLow2))/3.29)</f>
        <v>0</v>
      </c>
    </row>
    <row r="8168" spans="7:13">
      <c r="G8168">
        <v>2.2012900571344841E-2</v>
      </c>
      <c r="H8168">
        <v>0.4342092319550967</v>
      </c>
      <c r="I8168">
        <v>0.84640556333884853</v>
      </c>
      <c r="J8168">
        <f>_xlfn.BINOM.INV(BinomTrials,_xlfn.GAMMA.INV(Table3[[#This Row],[RV gamma]],GammaShape1,GammaRate1)/BinomTrials,Table3[[#This Row],[RV binom]])</f>
        <v>0</v>
      </c>
      <c r="K8168" s="1">
        <f>Table3[[#This Row],[Risk 1 Simulated occurences]]*_xlfn.LOGNORM.INV(Table3[[#This Row],[RV lognorm]],(LN(ImpLow1)+LN(ImpUp1))/2,(LN(ImpUp1)-LN(ImpLow1))/3.29)</f>
        <v>0</v>
      </c>
      <c r="L8168">
        <f>_xlfn.BINOM.INV(BinomTrials,_xlfn.GAMMA.INV(Table3[[#This Row],[RV gamma]],GammaShape2,GammaRate2)/BinomTrials,Table3[[#This Row],[RV binom]])</f>
        <v>0</v>
      </c>
      <c r="M8168" s="1">
        <f>Table3[[#This Row],[Risk 2 simulated occurences]]*_xlfn.LOGNORM.INV(Table3[[#This Row],[RV lognorm]],(LN(ImpLow2)+LN(ImpUp2))/2,(LN(ImpUp2)-LN(ImpLow2))/3.29)</f>
        <v>0</v>
      </c>
    </row>
    <row r="8169" spans="7:13">
      <c r="G8169">
        <v>0.97081990259272044</v>
      </c>
      <c r="H8169">
        <v>0.75456146931022472</v>
      </c>
      <c r="I8169">
        <v>0.53830303602772911</v>
      </c>
      <c r="J8169">
        <f>_xlfn.BINOM.INV(BinomTrials,_xlfn.GAMMA.INV(Table3[[#This Row],[RV gamma]],GammaShape1,GammaRate1)/BinomTrials,Table3[[#This Row],[RV binom]])</f>
        <v>1</v>
      </c>
      <c r="K8169" s="1">
        <f>Table3[[#This Row],[Risk 1 Simulated occurences]]*_xlfn.LOGNORM.INV(Table3[[#This Row],[RV lognorm]],(LN(ImpLow1)+LN(ImpUp1))/2,(LN(ImpUp1)-LN(ImpLow1))/3.29)</f>
        <v>33824.220697241071</v>
      </c>
      <c r="L8169">
        <f>_xlfn.BINOM.INV(BinomTrials,_xlfn.GAMMA.INV(Table3[[#This Row],[RV gamma]],GammaShape2,GammaRate2)/BinomTrials,Table3[[#This Row],[RV binom]])</f>
        <v>0</v>
      </c>
      <c r="M8169" s="1">
        <f>Table3[[#This Row],[Risk 2 simulated occurences]]*_xlfn.LOGNORM.INV(Table3[[#This Row],[RV lognorm]],(LN(ImpLow2)+LN(ImpUp2))/2,(LN(ImpUp2)-LN(ImpLow2))/3.29)</f>
        <v>0</v>
      </c>
    </row>
    <row r="8170" spans="7:13">
      <c r="G8170">
        <v>0.57010287585207398</v>
      </c>
      <c r="H8170">
        <v>0.91461469694721265</v>
      </c>
      <c r="I8170">
        <v>0.25912651804235137</v>
      </c>
      <c r="J8170">
        <f>_xlfn.BINOM.INV(BinomTrials,_xlfn.GAMMA.INV(Table3[[#This Row],[RV gamma]],GammaShape1,GammaRate1)/BinomTrials,Table3[[#This Row],[RV binom]])</f>
        <v>2</v>
      </c>
      <c r="K8170" s="1">
        <f>Table3[[#This Row],[Risk 1 Simulated occurences]]*_xlfn.LOGNORM.INV(Table3[[#This Row],[RV lognorm]],(LN(ImpLow1)+LN(ImpUp1))/2,(LN(ImpUp1)-LN(ImpLow1))/3.29)</f>
        <v>40240.65668482201</v>
      </c>
      <c r="L8170">
        <f>_xlfn.BINOM.INV(BinomTrials,_xlfn.GAMMA.INV(Table3[[#This Row],[RV gamma]],GammaShape2,GammaRate2)/BinomTrials,Table3[[#This Row],[RV binom]])</f>
        <v>1</v>
      </c>
      <c r="M8170" s="1">
        <f>Table3[[#This Row],[Risk 2 simulated occurences]]*_xlfn.LOGNORM.INV(Table3[[#This Row],[RV lognorm]],(LN(ImpLow2)+LN(ImpUp2))/2,(LN(ImpUp2)-LN(ImpLow2))/3.29)</f>
        <v>2012032.8342411015</v>
      </c>
    </row>
    <row r="8171" spans="7:13">
      <c r="G8171">
        <v>0.71903444580688813</v>
      </c>
      <c r="H8171">
        <v>0.92921159180310164</v>
      </c>
      <c r="I8171">
        <v>0.13938873779931513</v>
      </c>
      <c r="J8171">
        <f>_xlfn.BINOM.INV(BinomTrials,_xlfn.GAMMA.INV(Table3[[#This Row],[RV gamma]],GammaShape1,GammaRate1)/BinomTrials,Table3[[#This Row],[RV binom]])</f>
        <v>2</v>
      </c>
      <c r="K8171" s="1">
        <f>Table3[[#This Row],[Risk 1 Simulated occurences]]*_xlfn.LOGNORM.INV(Table3[[#This Row],[RV lognorm]],(LN(ImpLow1)+LN(ImpUp1))/2,(LN(ImpUp1)-LN(ImpLow1))/3.29)</f>
        <v>29636.674563207042</v>
      </c>
      <c r="L8171">
        <f>_xlfn.BINOM.INV(BinomTrials,_xlfn.GAMMA.INV(Table3[[#This Row],[RV gamma]],GammaShape2,GammaRate2)/BinomTrials,Table3[[#This Row],[RV binom]])</f>
        <v>1</v>
      </c>
      <c r="M8171" s="1">
        <f>Table3[[#This Row],[Risk 2 simulated occurences]]*_xlfn.LOGNORM.INV(Table3[[#This Row],[RV lognorm]],(LN(ImpLow2)+LN(ImpUp2))/2,(LN(ImpUp2)-LN(ImpLow2))/3.29)</f>
        <v>1481833.7281603501</v>
      </c>
    </row>
    <row r="8172" spans="7:13">
      <c r="G8172">
        <v>0.81193067636896421</v>
      </c>
      <c r="H8172">
        <v>0.25922343472914</v>
      </c>
      <c r="I8172">
        <v>0.70651619308931579</v>
      </c>
      <c r="J8172">
        <f>_xlfn.BINOM.INV(BinomTrials,_xlfn.GAMMA.INV(Table3[[#This Row],[RV gamma]],GammaShape1,GammaRate1)/BinomTrials,Table3[[#This Row],[RV binom]])</f>
        <v>0</v>
      </c>
      <c r="K8172" s="1">
        <f>Table3[[#This Row],[Risk 1 Simulated occurences]]*_xlfn.LOGNORM.INV(Table3[[#This Row],[RV lognorm]],(LN(ImpLow1)+LN(ImpUp1))/2,(LN(ImpUp1)-LN(ImpLow1))/3.29)</f>
        <v>0</v>
      </c>
      <c r="L8172">
        <f>_xlfn.BINOM.INV(BinomTrials,_xlfn.GAMMA.INV(Table3[[#This Row],[RV gamma]],GammaShape2,GammaRate2)/BinomTrials,Table3[[#This Row],[RV binom]])</f>
        <v>0</v>
      </c>
      <c r="M8172" s="1">
        <f>Table3[[#This Row],[Risk 2 simulated occurences]]*_xlfn.LOGNORM.INV(Table3[[#This Row],[RV lognorm]],(LN(ImpLow2)+LN(ImpUp2))/2,(LN(ImpUp2)-LN(ImpLow2))/3.29)</f>
        <v>0</v>
      </c>
    </row>
    <row r="8173" spans="7:13">
      <c r="G8173">
        <v>0.11887773318163945</v>
      </c>
      <c r="H8173">
        <v>0.7682674926557892</v>
      </c>
      <c r="I8173">
        <v>0.41765725212993904</v>
      </c>
      <c r="J8173">
        <f>_xlfn.BINOM.INV(BinomTrials,_xlfn.GAMMA.INV(Table3[[#This Row],[RV gamma]],GammaShape1,GammaRate1)/BinomTrials,Table3[[#This Row],[RV binom]])</f>
        <v>1</v>
      </c>
      <c r="K8173" s="1">
        <f>Table3[[#This Row],[Risk 1 Simulated occurences]]*_xlfn.LOGNORM.INV(Table3[[#This Row],[RV lognorm]],(LN(ImpLow1)+LN(ImpUp1))/2,(LN(ImpUp1)-LN(ImpLow1))/3.29)</f>
        <v>27340.812255020857</v>
      </c>
      <c r="L8173">
        <f>_xlfn.BINOM.INV(BinomTrials,_xlfn.GAMMA.INV(Table3[[#This Row],[RV gamma]],GammaShape2,GammaRate2)/BinomTrials,Table3[[#This Row],[RV binom]])</f>
        <v>0</v>
      </c>
      <c r="M8173" s="1">
        <f>Table3[[#This Row],[Risk 2 simulated occurences]]*_xlfn.LOGNORM.INV(Table3[[#This Row],[RV lognorm]],(LN(ImpLow2)+LN(ImpUp2))/2,(LN(ImpUp2)-LN(ImpLow2))/3.29)</f>
        <v>0</v>
      </c>
    </row>
    <row r="8174" spans="7:13">
      <c r="G8174">
        <v>0.97806158381423991</v>
      </c>
      <c r="H8174">
        <v>0.27174906584981318</v>
      </c>
      <c r="I8174">
        <v>0.56543654788538655</v>
      </c>
      <c r="J8174">
        <f>_xlfn.BINOM.INV(BinomTrials,_xlfn.GAMMA.INV(Table3[[#This Row],[RV gamma]],GammaShape1,GammaRate1)/BinomTrials,Table3[[#This Row],[RV binom]])</f>
        <v>0</v>
      </c>
      <c r="K8174" s="1">
        <f>Table3[[#This Row],[Risk 1 Simulated occurences]]*_xlfn.LOGNORM.INV(Table3[[#This Row],[RV lognorm]],(LN(ImpLow1)+LN(ImpUp1))/2,(LN(ImpUp1)-LN(ImpLow1))/3.29)</f>
        <v>0</v>
      </c>
      <c r="L8174">
        <f>_xlfn.BINOM.INV(BinomTrials,_xlfn.GAMMA.INV(Table3[[#This Row],[RV gamma]],GammaShape2,GammaRate2)/BinomTrials,Table3[[#This Row],[RV binom]])</f>
        <v>0</v>
      </c>
      <c r="M8174" s="1">
        <f>Table3[[#This Row],[Risk 2 simulated occurences]]*_xlfn.LOGNORM.INV(Table3[[#This Row],[RV lognorm]],(LN(ImpLow2)+LN(ImpUp2))/2,(LN(ImpUp2)-LN(ImpLow2))/3.29)</f>
        <v>0</v>
      </c>
    </row>
    <row r="8175" spans="7:13">
      <c r="G8175">
        <v>0.28103916592944372</v>
      </c>
      <c r="H8175">
        <v>0.28654973781041321</v>
      </c>
      <c r="I8175">
        <v>0.29206030969138269</v>
      </c>
      <c r="J8175">
        <f>_xlfn.BINOM.INV(BinomTrials,_xlfn.GAMMA.INV(Table3[[#This Row],[RV gamma]],GammaShape1,GammaRate1)/BinomTrials,Table3[[#This Row],[RV binom]])</f>
        <v>0</v>
      </c>
      <c r="K8175" s="1">
        <f>Table3[[#This Row],[Risk 1 Simulated occurences]]*_xlfn.LOGNORM.INV(Table3[[#This Row],[RV lognorm]],(LN(ImpLow1)+LN(ImpUp1))/2,(LN(ImpUp1)-LN(ImpLow1))/3.29)</f>
        <v>0</v>
      </c>
      <c r="L8175">
        <f>_xlfn.BINOM.INV(BinomTrials,_xlfn.GAMMA.INV(Table3[[#This Row],[RV gamma]],GammaShape2,GammaRate2)/BinomTrials,Table3[[#This Row],[RV binom]])</f>
        <v>0</v>
      </c>
      <c r="M8175" s="1">
        <f>Table3[[#This Row],[Risk 2 simulated occurences]]*_xlfn.LOGNORM.INV(Table3[[#This Row],[RV lognorm]],(LN(ImpLow2)+LN(ImpUp2))/2,(LN(ImpUp2)-LN(ImpLow2))/3.29)</f>
        <v>0</v>
      </c>
    </row>
    <row r="8176" spans="7:13">
      <c r="G8176">
        <v>0.42526177616103633</v>
      </c>
      <c r="H8176">
        <v>4.1443379615174317E-2</v>
      </c>
      <c r="I8176">
        <v>0.65762498306931227</v>
      </c>
      <c r="J8176">
        <f>_xlfn.BINOM.INV(BinomTrials,_xlfn.GAMMA.INV(Table3[[#This Row],[RV gamma]],GammaShape1,GammaRate1)/BinomTrials,Table3[[#This Row],[RV binom]])</f>
        <v>0</v>
      </c>
      <c r="K8176" s="1">
        <f>Table3[[#This Row],[Risk 1 Simulated occurences]]*_xlfn.LOGNORM.INV(Table3[[#This Row],[RV lognorm]],(LN(ImpLow1)+LN(ImpUp1))/2,(LN(ImpUp1)-LN(ImpLow1))/3.29)</f>
        <v>0</v>
      </c>
      <c r="L8176">
        <f>_xlfn.BINOM.INV(BinomTrials,_xlfn.GAMMA.INV(Table3[[#This Row],[RV gamma]],GammaShape2,GammaRate2)/BinomTrials,Table3[[#This Row],[RV binom]])</f>
        <v>0</v>
      </c>
      <c r="M8176" s="1">
        <f>Table3[[#This Row],[Risk 2 simulated occurences]]*_xlfn.LOGNORM.INV(Table3[[#This Row],[RV lognorm]],(LN(ImpLow2)+LN(ImpUp2))/2,(LN(ImpUp2)-LN(ImpLow2))/3.29)</f>
        <v>0</v>
      </c>
    </row>
    <row r="8177" spans="7:13">
      <c r="G8177">
        <v>0.3746719385379329</v>
      </c>
      <c r="H8177">
        <v>0.53888119223475517</v>
      </c>
      <c r="I8177">
        <v>0.70309044593157732</v>
      </c>
      <c r="J8177">
        <f>_xlfn.BINOM.INV(BinomTrials,_xlfn.GAMMA.INV(Table3[[#This Row],[RV gamma]],GammaShape1,GammaRate1)/BinomTrials,Table3[[#This Row],[RV binom]])</f>
        <v>0</v>
      </c>
      <c r="K8177" s="1">
        <f>Table3[[#This Row],[Risk 1 Simulated occurences]]*_xlfn.LOGNORM.INV(Table3[[#This Row],[RV lognorm]],(LN(ImpLow1)+LN(ImpUp1))/2,(LN(ImpUp1)-LN(ImpLow1))/3.29)</f>
        <v>0</v>
      </c>
      <c r="L8177">
        <f>_xlfn.BINOM.INV(BinomTrials,_xlfn.GAMMA.INV(Table3[[#This Row],[RV gamma]],GammaShape2,GammaRate2)/BinomTrials,Table3[[#This Row],[RV binom]])</f>
        <v>0</v>
      </c>
      <c r="M8177" s="1">
        <f>Table3[[#This Row],[Risk 2 simulated occurences]]*_xlfn.LOGNORM.INV(Table3[[#This Row],[RV lognorm]],(LN(ImpLow2)+LN(ImpUp2))/2,(LN(ImpUp2)-LN(ImpLow2))/3.29)</f>
        <v>0</v>
      </c>
    </row>
    <row r="8178" spans="7:13">
      <c r="G8178">
        <v>0.11127100703831343</v>
      </c>
      <c r="H8178">
        <v>0.97619788952926079</v>
      </c>
      <c r="I8178">
        <v>0.84112477202020808</v>
      </c>
      <c r="J8178">
        <f>_xlfn.BINOM.INV(BinomTrials,_xlfn.GAMMA.INV(Table3[[#This Row],[RV gamma]],GammaShape1,GammaRate1)/BinomTrials,Table3[[#This Row],[RV binom]])</f>
        <v>2</v>
      </c>
      <c r="K8178" s="1">
        <f>Table3[[#This Row],[Risk 1 Simulated occurences]]*_xlfn.LOGNORM.INV(Table3[[#This Row],[RV lognorm]],(LN(ImpLow1)+LN(ImpUp1))/2,(LN(ImpUp1)-LN(ImpLow1))/3.29)</f>
        <v>127263.88260047766</v>
      </c>
      <c r="L8178">
        <f>_xlfn.BINOM.INV(BinomTrials,_xlfn.GAMMA.INV(Table3[[#This Row],[RV gamma]],GammaShape2,GammaRate2)/BinomTrials,Table3[[#This Row],[RV binom]])</f>
        <v>1</v>
      </c>
      <c r="M8178" s="1">
        <f>Table3[[#This Row],[Risk 2 simulated occurences]]*_xlfn.LOGNORM.INV(Table3[[#This Row],[RV lognorm]],(LN(ImpLow2)+LN(ImpUp2))/2,(LN(ImpUp2)-LN(ImpLow2))/3.29)</f>
        <v>6363194.1300238855</v>
      </c>
    </row>
    <row r="8179" spans="7:13">
      <c r="G8179">
        <v>0.13181529293386979</v>
      </c>
      <c r="H8179">
        <v>0.95792931828551431</v>
      </c>
      <c r="I8179">
        <v>0.78404334363715877</v>
      </c>
      <c r="J8179">
        <f>_xlfn.BINOM.INV(BinomTrials,_xlfn.GAMMA.INV(Table3[[#This Row],[RV gamma]],GammaShape1,GammaRate1)/BinomTrials,Table3[[#This Row],[RV binom]])</f>
        <v>2</v>
      </c>
      <c r="K8179" s="1">
        <f>Table3[[#This Row],[Risk 1 Simulated occurences]]*_xlfn.LOGNORM.INV(Table3[[#This Row],[RV lognorm]],(LN(ImpLow1)+LN(ImpUp1))/2,(LN(ImpUp1)-LN(ImpLow1))/3.29)</f>
        <v>109625.60325318883</v>
      </c>
      <c r="L8179">
        <f>_xlfn.BINOM.INV(BinomTrials,_xlfn.GAMMA.INV(Table3[[#This Row],[RV gamma]],GammaShape2,GammaRate2)/BinomTrials,Table3[[#This Row],[RV binom]])</f>
        <v>1</v>
      </c>
      <c r="M8179" s="1">
        <f>Table3[[#This Row],[Risk 2 simulated occurences]]*_xlfn.LOGNORM.INV(Table3[[#This Row],[RV lognorm]],(LN(ImpLow2)+LN(ImpUp2))/2,(LN(ImpUp2)-LN(ImpLow2))/3.29)</f>
        <v>5481280.1626594439</v>
      </c>
    </row>
    <row r="8180" spans="7:13">
      <c r="G8180">
        <v>0.41962833954935352</v>
      </c>
      <c r="H8180">
        <v>0.91805242463855652</v>
      </c>
      <c r="I8180">
        <v>0.41647650972775951</v>
      </c>
      <c r="J8180">
        <f>_xlfn.BINOM.INV(BinomTrials,_xlfn.GAMMA.INV(Table3[[#This Row],[RV gamma]],GammaShape1,GammaRate1)/BinomTrials,Table3[[#This Row],[RV binom]])</f>
        <v>2</v>
      </c>
      <c r="K8180" s="1">
        <f>Table3[[#This Row],[Risk 1 Simulated occurences]]*_xlfn.LOGNORM.INV(Table3[[#This Row],[RV lognorm]],(LN(ImpLow1)+LN(ImpUp1))/2,(LN(ImpUp1)-LN(ImpLow1))/3.29)</f>
        <v>54565.968396622469</v>
      </c>
      <c r="L8180">
        <f>_xlfn.BINOM.INV(BinomTrials,_xlfn.GAMMA.INV(Table3[[#This Row],[RV gamma]],GammaShape2,GammaRate2)/BinomTrials,Table3[[#This Row],[RV binom]])</f>
        <v>1</v>
      </c>
      <c r="M8180" s="1">
        <f>Table3[[#This Row],[Risk 2 simulated occurences]]*_xlfn.LOGNORM.INV(Table3[[#This Row],[RV lognorm]],(LN(ImpLow2)+LN(ImpUp2))/2,(LN(ImpUp2)-LN(ImpLow2))/3.29)</f>
        <v>2728298.4198311246</v>
      </c>
    </row>
    <row r="8181" spans="7:13">
      <c r="G8181">
        <v>0.69350280598434755</v>
      </c>
      <c r="H8181">
        <v>0.70710090021933469</v>
      </c>
      <c r="I8181">
        <v>0.72069899445432195</v>
      </c>
      <c r="J8181">
        <f>_xlfn.BINOM.INV(BinomTrials,_xlfn.GAMMA.INV(Table3[[#This Row],[RV gamma]],GammaShape1,GammaRate1)/BinomTrials,Table3[[#This Row],[RV binom]])</f>
        <v>1</v>
      </c>
      <c r="K8181" s="1">
        <f>Table3[[#This Row],[Risk 1 Simulated occurences]]*_xlfn.LOGNORM.INV(Table3[[#This Row],[RV lognorm]],(LN(ImpLow1)+LN(ImpUp1))/2,(LN(ImpUp1)-LN(ImpLow1))/3.29)</f>
        <v>47619.738644737685</v>
      </c>
      <c r="L8181">
        <f>_xlfn.BINOM.INV(BinomTrials,_xlfn.GAMMA.INV(Table3[[#This Row],[RV gamma]],GammaShape2,GammaRate2)/BinomTrials,Table3[[#This Row],[RV binom]])</f>
        <v>0</v>
      </c>
      <c r="M8181" s="1">
        <f>Table3[[#This Row],[Risk 2 simulated occurences]]*_xlfn.LOGNORM.INV(Table3[[#This Row],[RV lognorm]],(LN(ImpLow2)+LN(ImpUp2))/2,(LN(ImpUp2)-LN(ImpLow2))/3.29)</f>
        <v>0</v>
      </c>
    </row>
    <row r="8182" spans="7:13">
      <c r="G8182">
        <v>0.70166017892847776</v>
      </c>
      <c r="H8182">
        <v>0.24482998635844794</v>
      </c>
      <c r="I8182">
        <v>0.78799979378841811</v>
      </c>
      <c r="J8182">
        <f>_xlfn.BINOM.INV(BinomTrials,_xlfn.GAMMA.INV(Table3[[#This Row],[RV gamma]],GammaShape1,GammaRate1)/BinomTrials,Table3[[#This Row],[RV binom]])</f>
        <v>0</v>
      </c>
      <c r="K8182" s="1">
        <f>Table3[[#This Row],[Risk 1 Simulated occurences]]*_xlfn.LOGNORM.INV(Table3[[#This Row],[RV lognorm]],(LN(ImpLow1)+LN(ImpUp1))/2,(LN(ImpUp1)-LN(ImpLow1))/3.29)</f>
        <v>0</v>
      </c>
      <c r="L8182">
        <f>_xlfn.BINOM.INV(BinomTrials,_xlfn.GAMMA.INV(Table3[[#This Row],[RV gamma]],GammaShape2,GammaRate2)/BinomTrials,Table3[[#This Row],[RV binom]])</f>
        <v>0</v>
      </c>
      <c r="M8182" s="1">
        <f>Table3[[#This Row],[Risk 2 simulated occurences]]*_xlfn.LOGNORM.INV(Table3[[#This Row],[RV lognorm]],(LN(ImpLow2)+LN(ImpUp2))/2,(LN(ImpUp2)-LN(ImpLow2))/3.29)</f>
        <v>0</v>
      </c>
    </row>
    <row r="8183" spans="7:13">
      <c r="G8183">
        <v>0.8026272509259299</v>
      </c>
      <c r="H8183">
        <v>0.8575807264342814</v>
      </c>
      <c r="I8183">
        <v>0.91253420194263302</v>
      </c>
      <c r="J8183">
        <f>_xlfn.BINOM.INV(BinomTrials,_xlfn.GAMMA.INV(Table3[[#This Row],[RV gamma]],GammaShape1,GammaRate1)/BinomTrials,Table3[[#This Row],[RV binom]])</f>
        <v>1</v>
      </c>
      <c r="K8183" s="1">
        <f>Table3[[#This Row],[Risk 1 Simulated occurences]]*_xlfn.LOGNORM.INV(Table3[[#This Row],[RV lognorm]],(LN(ImpLow1)+LN(ImpUp1))/2,(LN(ImpUp1)-LN(ImpLow1))/3.29)</f>
        <v>81718.087430379033</v>
      </c>
      <c r="L8183">
        <f>_xlfn.BINOM.INV(BinomTrials,_xlfn.GAMMA.INV(Table3[[#This Row],[RV gamma]],GammaShape2,GammaRate2)/BinomTrials,Table3[[#This Row],[RV binom]])</f>
        <v>1</v>
      </c>
      <c r="M8183" s="1">
        <f>Table3[[#This Row],[Risk 2 simulated occurences]]*_xlfn.LOGNORM.INV(Table3[[#This Row],[RV lognorm]],(LN(ImpLow2)+LN(ImpUp2))/2,(LN(ImpUp2)-LN(ImpLow2))/3.29)</f>
        <v>8171808.7430379223</v>
      </c>
    </row>
    <row r="8184" spans="7:13">
      <c r="G8184">
        <v>0.75620631210329303</v>
      </c>
      <c r="H8184">
        <v>0.35926918096806348</v>
      </c>
      <c r="I8184">
        <v>0.96233204983283394</v>
      </c>
      <c r="J8184">
        <f>_xlfn.BINOM.INV(BinomTrials,_xlfn.GAMMA.INV(Table3[[#This Row],[RV gamma]],GammaShape1,GammaRate1)/BinomTrials,Table3[[#This Row],[RV binom]])</f>
        <v>0</v>
      </c>
      <c r="K8184" s="1">
        <f>Table3[[#This Row],[Risk 1 Simulated occurences]]*_xlfn.LOGNORM.INV(Table3[[#This Row],[RV lognorm]],(LN(ImpLow1)+LN(ImpUp1))/2,(LN(ImpUp1)-LN(ImpLow1))/3.29)</f>
        <v>0</v>
      </c>
      <c r="L8184">
        <f>_xlfn.BINOM.INV(BinomTrials,_xlfn.GAMMA.INV(Table3[[#This Row],[RV gamma]],GammaShape2,GammaRate2)/BinomTrials,Table3[[#This Row],[RV binom]])</f>
        <v>0</v>
      </c>
      <c r="M8184" s="1">
        <f>Table3[[#This Row],[Risk 2 simulated occurences]]*_xlfn.LOGNORM.INV(Table3[[#This Row],[RV lognorm]],(LN(ImpLow2)+LN(ImpUp2))/2,(LN(ImpUp2)-LN(ImpLow2))/3.29)</f>
        <v>0</v>
      </c>
    </row>
    <row r="8185" spans="7:13">
      <c r="G8185">
        <v>0.55948752004629354</v>
      </c>
      <c r="H8185">
        <v>0.23712453024327965</v>
      </c>
      <c r="I8185">
        <v>0.91476154044026581</v>
      </c>
      <c r="J8185">
        <f>_xlfn.BINOM.INV(BinomTrials,_xlfn.GAMMA.INV(Table3[[#This Row],[RV gamma]],GammaShape1,GammaRate1)/BinomTrials,Table3[[#This Row],[RV binom]])</f>
        <v>0</v>
      </c>
      <c r="K8185" s="1">
        <f>Table3[[#This Row],[Risk 1 Simulated occurences]]*_xlfn.LOGNORM.INV(Table3[[#This Row],[RV lognorm]],(LN(ImpLow1)+LN(ImpUp1))/2,(LN(ImpUp1)-LN(ImpLow1))/3.29)</f>
        <v>0</v>
      </c>
      <c r="L8185">
        <f>_xlfn.BINOM.INV(BinomTrials,_xlfn.GAMMA.INV(Table3[[#This Row],[RV gamma]],GammaShape2,GammaRate2)/BinomTrials,Table3[[#This Row],[RV binom]])</f>
        <v>0</v>
      </c>
      <c r="M8185" s="1">
        <f>Table3[[#This Row],[Risk 2 simulated occurences]]*_xlfn.LOGNORM.INV(Table3[[#This Row],[RV lognorm]],(LN(ImpLow2)+LN(ImpUp2))/2,(LN(ImpUp2)-LN(ImpLow2))/3.29)</f>
        <v>0</v>
      </c>
    </row>
    <row r="8186" spans="7:13">
      <c r="G8186">
        <v>0.30674941805505634</v>
      </c>
      <c r="H8186">
        <v>0.35197979880123392</v>
      </c>
      <c r="I8186">
        <v>0.39721017954741145</v>
      </c>
      <c r="J8186">
        <f>_xlfn.BINOM.INV(BinomTrials,_xlfn.GAMMA.INV(Table3[[#This Row],[RV gamma]],GammaShape1,GammaRate1)/BinomTrials,Table3[[#This Row],[RV binom]])</f>
        <v>0</v>
      </c>
      <c r="K8186" s="1">
        <f>Table3[[#This Row],[Risk 1 Simulated occurences]]*_xlfn.LOGNORM.INV(Table3[[#This Row],[RV lognorm]],(LN(ImpLow1)+LN(ImpUp1))/2,(LN(ImpUp1)-LN(ImpLow1))/3.29)</f>
        <v>0</v>
      </c>
      <c r="L8186">
        <f>_xlfn.BINOM.INV(BinomTrials,_xlfn.GAMMA.INV(Table3[[#This Row],[RV gamma]],GammaShape2,GammaRate2)/BinomTrials,Table3[[#This Row],[RV binom]])</f>
        <v>0</v>
      </c>
      <c r="M8186" s="1">
        <f>Table3[[#This Row],[Risk 2 simulated occurences]]*_xlfn.LOGNORM.INV(Table3[[#This Row],[RV lognorm]],(LN(ImpLow2)+LN(ImpUp2))/2,(LN(ImpUp2)-LN(ImpLow2))/3.29)</f>
        <v>0</v>
      </c>
    </row>
    <row r="8187" spans="7:13">
      <c r="G8187">
        <v>0.53746925133162604</v>
      </c>
      <c r="H8187">
        <v>0.72447845233812858</v>
      </c>
      <c r="I8187">
        <v>0.911487653344631</v>
      </c>
      <c r="J8187">
        <f>_xlfn.BINOM.INV(BinomTrials,_xlfn.GAMMA.INV(Table3[[#This Row],[RV gamma]],GammaShape1,GammaRate1)/BinomTrials,Table3[[#This Row],[RV binom]])</f>
        <v>1</v>
      </c>
      <c r="K8187" s="1">
        <f>Table3[[#This Row],[Risk 1 Simulated occurences]]*_xlfn.LOGNORM.INV(Table3[[#This Row],[RV lognorm]],(LN(ImpLow1)+LN(ImpUp1))/2,(LN(ImpUp1)-LN(ImpLow1))/3.29)</f>
        <v>81344.106443884564</v>
      </c>
      <c r="L8187">
        <f>_xlfn.BINOM.INV(BinomTrials,_xlfn.GAMMA.INV(Table3[[#This Row],[RV gamma]],GammaShape2,GammaRate2)/BinomTrials,Table3[[#This Row],[RV binom]])</f>
        <v>0</v>
      </c>
      <c r="M8187" s="1">
        <f>Table3[[#This Row],[Risk 2 simulated occurences]]*_xlfn.LOGNORM.INV(Table3[[#This Row],[RV lognorm]],(LN(ImpLow2)+LN(ImpUp2))/2,(LN(ImpUp2)-LN(ImpLow2))/3.29)</f>
        <v>0</v>
      </c>
    </row>
    <row r="8188" spans="7:13">
      <c r="G8188">
        <v>0.24570713063967747</v>
      </c>
      <c r="H8188">
        <v>0.30934844692672997</v>
      </c>
      <c r="I8188">
        <v>0.37298976321378247</v>
      </c>
      <c r="J8188">
        <f>_xlfn.BINOM.INV(BinomTrials,_xlfn.GAMMA.INV(Table3[[#This Row],[RV gamma]],GammaShape1,GammaRate1)/BinomTrials,Table3[[#This Row],[RV binom]])</f>
        <v>0</v>
      </c>
      <c r="K8188" s="1">
        <f>Table3[[#This Row],[Risk 1 Simulated occurences]]*_xlfn.LOGNORM.INV(Table3[[#This Row],[RV lognorm]],(LN(ImpLow1)+LN(ImpUp1))/2,(LN(ImpUp1)-LN(ImpLow1))/3.29)</f>
        <v>0</v>
      </c>
      <c r="L8188">
        <f>_xlfn.BINOM.INV(BinomTrials,_xlfn.GAMMA.INV(Table3[[#This Row],[RV gamma]],GammaShape2,GammaRate2)/BinomTrials,Table3[[#This Row],[RV binom]])</f>
        <v>0</v>
      </c>
      <c r="M8188" s="1">
        <f>Table3[[#This Row],[Risk 2 simulated occurences]]*_xlfn.LOGNORM.INV(Table3[[#This Row],[RV lognorm]],(LN(ImpLow2)+LN(ImpUp2))/2,(LN(ImpUp2)-LN(ImpLow2))/3.29)</f>
        <v>0</v>
      </c>
    </row>
    <row r="8189" spans="7:13">
      <c r="G8189">
        <v>0.59974466105911162</v>
      </c>
      <c r="H8189">
        <v>0.21934749755046679</v>
      </c>
      <c r="I8189">
        <v>0.83895033404182195</v>
      </c>
      <c r="J8189">
        <f>_xlfn.BINOM.INV(BinomTrials,_xlfn.GAMMA.INV(Table3[[#This Row],[RV gamma]],GammaShape1,GammaRate1)/BinomTrials,Table3[[#This Row],[RV binom]])</f>
        <v>0</v>
      </c>
      <c r="K8189" s="1">
        <f>Table3[[#This Row],[Risk 1 Simulated occurences]]*_xlfn.LOGNORM.INV(Table3[[#This Row],[RV lognorm]],(LN(ImpLow1)+LN(ImpUp1))/2,(LN(ImpUp1)-LN(ImpLow1))/3.29)</f>
        <v>0</v>
      </c>
      <c r="L8189">
        <f>_xlfn.BINOM.INV(BinomTrials,_xlfn.GAMMA.INV(Table3[[#This Row],[RV gamma]],GammaShape2,GammaRate2)/BinomTrials,Table3[[#This Row],[RV binom]])</f>
        <v>0</v>
      </c>
      <c r="M8189" s="1">
        <f>Table3[[#This Row],[Risk 2 simulated occurences]]*_xlfn.LOGNORM.INV(Table3[[#This Row],[RV lognorm]],(LN(ImpLow2)+LN(ImpUp2))/2,(LN(ImpUp2)-LN(ImpLow2))/3.29)</f>
        <v>0</v>
      </c>
    </row>
    <row r="8190" spans="7:13">
      <c r="G8190">
        <v>0.90851842048974629</v>
      </c>
      <c r="H8190">
        <v>0.57339133069542769</v>
      </c>
      <c r="I8190">
        <v>0.23826424090110895</v>
      </c>
      <c r="J8190">
        <f>_xlfn.BINOM.INV(BinomTrials,_xlfn.GAMMA.INV(Table3[[#This Row],[RV gamma]],GammaShape1,GammaRate1)/BinomTrials,Table3[[#This Row],[RV binom]])</f>
        <v>1</v>
      </c>
      <c r="K8190" s="1">
        <f>Table3[[#This Row],[Risk 1 Simulated occurences]]*_xlfn.LOGNORM.INV(Table3[[#This Row],[RV lognorm]],(LN(ImpLow1)+LN(ImpUp1))/2,(LN(ImpUp1)-LN(ImpLow1))/3.29)</f>
        <v>19214.004794788008</v>
      </c>
      <c r="L8190">
        <f>_xlfn.BINOM.INV(BinomTrials,_xlfn.GAMMA.INV(Table3[[#This Row],[RV gamma]],GammaShape2,GammaRate2)/BinomTrials,Table3[[#This Row],[RV binom]])</f>
        <v>0</v>
      </c>
      <c r="M8190" s="1">
        <f>Table3[[#This Row],[Risk 2 simulated occurences]]*_xlfn.LOGNORM.INV(Table3[[#This Row],[RV lognorm]],(LN(ImpLow2)+LN(ImpUp2))/2,(LN(ImpUp2)-LN(ImpLow2))/3.29)</f>
        <v>0</v>
      </c>
    </row>
    <row r="8191" spans="7:13">
      <c r="G8191">
        <v>0.46909317116676513</v>
      </c>
      <c r="H8191">
        <v>0.98809499805238798</v>
      </c>
      <c r="I8191">
        <v>0.50709682493801078</v>
      </c>
      <c r="J8191">
        <f>_xlfn.BINOM.INV(BinomTrials,_xlfn.GAMMA.INV(Table3[[#This Row],[RV gamma]],GammaShape1,GammaRate1)/BinomTrials,Table3[[#This Row],[RV binom]])</f>
        <v>3</v>
      </c>
      <c r="K8191" s="1">
        <f>Table3[[#This Row],[Risk 1 Simulated occurences]]*_xlfn.LOGNORM.INV(Table3[[#This Row],[RV lognorm]],(LN(ImpLow1)+LN(ImpUp1))/2,(LN(ImpUp1)-LN(ImpLow1))/3.29)</f>
        <v>96056.898912776349</v>
      </c>
      <c r="L8191">
        <f>_xlfn.BINOM.INV(BinomTrials,_xlfn.GAMMA.INV(Table3[[#This Row],[RV gamma]],GammaShape2,GammaRate2)/BinomTrials,Table3[[#This Row],[RV binom]])</f>
        <v>2</v>
      </c>
      <c r="M8191" s="1">
        <f>Table3[[#This Row],[Risk 2 simulated occurences]]*_xlfn.LOGNORM.INV(Table3[[#This Row],[RV lognorm]],(LN(ImpLow2)+LN(ImpUp2))/2,(LN(ImpUp2)-LN(ImpLow2))/3.29)</f>
        <v>6403793.2608517595</v>
      </c>
    </row>
    <row r="8192" spans="7:13">
      <c r="G8192">
        <v>4.8927799821332003E-2</v>
      </c>
      <c r="H8192">
        <v>0.91263226648449536</v>
      </c>
      <c r="I8192">
        <v>0.77633673314765872</v>
      </c>
      <c r="J8192">
        <f>_xlfn.BINOM.INV(BinomTrials,_xlfn.GAMMA.INV(Table3[[#This Row],[RV gamma]],GammaShape1,GammaRate1)/BinomTrials,Table3[[#This Row],[RV binom]])</f>
        <v>1</v>
      </c>
      <c r="K8192" s="1">
        <f>Table3[[#This Row],[Risk 1 Simulated occurences]]*_xlfn.LOGNORM.INV(Table3[[#This Row],[RV lognorm]],(LN(ImpLow1)+LN(ImpUp1))/2,(LN(ImpUp1)-LN(ImpLow1))/3.29)</f>
        <v>53822.820858260566</v>
      </c>
      <c r="L8192">
        <f>_xlfn.BINOM.INV(BinomTrials,_xlfn.GAMMA.INV(Table3[[#This Row],[RV gamma]],GammaShape2,GammaRate2)/BinomTrials,Table3[[#This Row],[RV binom]])</f>
        <v>1</v>
      </c>
      <c r="M8192" s="1">
        <f>Table3[[#This Row],[Risk 2 simulated occurences]]*_xlfn.LOGNORM.INV(Table3[[#This Row],[RV lognorm]],(LN(ImpLow2)+LN(ImpUp2))/2,(LN(ImpUp2)-LN(ImpLow2))/3.29)</f>
        <v>5382282.0858260589</v>
      </c>
    </row>
    <row r="8193" spans="7:13">
      <c r="G8193">
        <v>0.32953159712698848</v>
      </c>
      <c r="H8193">
        <v>0.61050280491379216</v>
      </c>
      <c r="I8193">
        <v>0.8914740127005959</v>
      </c>
      <c r="J8193">
        <f>_xlfn.BINOM.INV(BinomTrials,_xlfn.GAMMA.INV(Table3[[#This Row],[RV gamma]],GammaShape1,GammaRate1)/BinomTrials,Table3[[#This Row],[RV binom]])</f>
        <v>0</v>
      </c>
      <c r="K8193" s="1">
        <f>Table3[[#This Row],[Risk 1 Simulated occurences]]*_xlfn.LOGNORM.INV(Table3[[#This Row],[RV lognorm]],(LN(ImpLow1)+LN(ImpUp1))/2,(LN(ImpUp1)-LN(ImpLow1))/3.29)</f>
        <v>0</v>
      </c>
      <c r="L8193">
        <f>_xlfn.BINOM.INV(BinomTrials,_xlfn.GAMMA.INV(Table3[[#This Row],[RV gamma]],GammaShape2,GammaRate2)/BinomTrials,Table3[[#This Row],[RV binom]])</f>
        <v>0</v>
      </c>
      <c r="M8193" s="1">
        <f>Table3[[#This Row],[Risk 2 simulated occurences]]*_xlfn.LOGNORM.INV(Table3[[#This Row],[RV lognorm]],(LN(ImpLow2)+LN(ImpUp2))/2,(LN(ImpUp2)-LN(ImpLow2))/3.29)</f>
        <v>0</v>
      </c>
    </row>
    <row r="8194" spans="7:13">
      <c r="G8194">
        <v>0.43755291329582824</v>
      </c>
      <c r="H8194">
        <v>0.72064218610555031</v>
      </c>
      <c r="I8194">
        <v>3.7314589152724759E-3</v>
      </c>
      <c r="J8194">
        <f>_xlfn.BINOM.INV(BinomTrials,_xlfn.GAMMA.INV(Table3[[#This Row],[RV gamma]],GammaShape1,GammaRate1)/BinomTrials,Table3[[#This Row],[RV binom]])</f>
        <v>1</v>
      </c>
      <c r="K8194" s="1">
        <f>Table3[[#This Row],[Risk 1 Simulated occurences]]*_xlfn.LOGNORM.INV(Table3[[#This Row],[RV lognorm]],(LN(ImpLow1)+LN(ImpUp1))/2,(LN(ImpUp1)-LN(ImpLow1))/3.29)</f>
        <v>4861.7603873319767</v>
      </c>
      <c r="L8194">
        <f>_xlfn.BINOM.INV(BinomTrials,_xlfn.GAMMA.INV(Table3[[#This Row],[RV gamma]],GammaShape2,GammaRate2)/BinomTrials,Table3[[#This Row],[RV binom]])</f>
        <v>0</v>
      </c>
      <c r="M8194" s="1">
        <f>Table3[[#This Row],[Risk 2 simulated occurences]]*_xlfn.LOGNORM.INV(Table3[[#This Row],[RV lognorm]],(LN(ImpLow2)+LN(ImpUp2))/2,(LN(ImpUp2)-LN(ImpLow2))/3.29)</f>
        <v>0</v>
      </c>
    </row>
    <row r="8195" spans="7:13">
      <c r="G8195">
        <v>0.95181376298508313</v>
      </c>
      <c r="H8195">
        <v>0.83322187598479069</v>
      </c>
      <c r="I8195">
        <v>0.71462998898449814</v>
      </c>
      <c r="J8195">
        <f>_xlfn.BINOM.INV(BinomTrials,_xlfn.GAMMA.INV(Table3[[#This Row],[RV gamma]],GammaShape1,GammaRate1)/BinomTrials,Table3[[#This Row],[RV binom]])</f>
        <v>1</v>
      </c>
      <c r="K8195" s="1">
        <f>Table3[[#This Row],[Risk 1 Simulated occurences]]*_xlfn.LOGNORM.INV(Table3[[#This Row],[RV lognorm]],(LN(ImpLow1)+LN(ImpUp1))/2,(LN(ImpUp1)-LN(ImpLow1))/3.29)</f>
        <v>47025.006605494913</v>
      </c>
      <c r="L8195">
        <f>_xlfn.BINOM.INV(BinomTrials,_xlfn.GAMMA.INV(Table3[[#This Row],[RV gamma]],GammaShape2,GammaRate2)/BinomTrials,Table3[[#This Row],[RV binom]])</f>
        <v>1</v>
      </c>
      <c r="M8195" s="1">
        <f>Table3[[#This Row],[Risk 2 simulated occurences]]*_xlfn.LOGNORM.INV(Table3[[#This Row],[RV lognorm]],(LN(ImpLow2)+LN(ImpUp2))/2,(LN(ImpUp2)-LN(ImpLow2))/3.29)</f>
        <v>4702500.6605494935</v>
      </c>
    </row>
    <row r="8196" spans="7:13">
      <c r="G8196">
        <v>0.13391449029274027</v>
      </c>
      <c r="H8196">
        <v>0.96006967637691165</v>
      </c>
      <c r="I8196">
        <v>0.78622486246108303</v>
      </c>
      <c r="J8196">
        <f>_xlfn.BINOM.INV(BinomTrials,_xlfn.GAMMA.INV(Table3[[#This Row],[RV gamma]],GammaShape1,GammaRate1)/BinomTrials,Table3[[#This Row],[RV binom]])</f>
        <v>2</v>
      </c>
      <c r="K8196" s="1">
        <f>Table3[[#This Row],[Risk 1 Simulated occurences]]*_xlfn.LOGNORM.INV(Table3[[#This Row],[RV lognorm]],(LN(ImpLow1)+LN(ImpUp1))/2,(LN(ImpUp1)-LN(ImpLow1))/3.29)</f>
        <v>110200.1432999668</v>
      </c>
      <c r="L8196">
        <f>_xlfn.BINOM.INV(BinomTrials,_xlfn.GAMMA.INV(Table3[[#This Row],[RV gamma]],GammaShape2,GammaRate2)/BinomTrials,Table3[[#This Row],[RV binom]])</f>
        <v>1</v>
      </c>
      <c r="M8196" s="1">
        <f>Table3[[#This Row],[Risk 2 simulated occurences]]*_xlfn.LOGNORM.INV(Table3[[#This Row],[RV lognorm]],(LN(ImpLow2)+LN(ImpUp2))/2,(LN(ImpUp2)-LN(ImpLow2))/3.29)</f>
        <v>5510007.1649983525</v>
      </c>
    </row>
    <row r="8197" spans="7:13">
      <c r="G8197">
        <v>0.70083835008593198</v>
      </c>
      <c r="H8197">
        <v>0.89105086675428358</v>
      </c>
      <c r="I8197">
        <v>8.1263383422635213E-2</v>
      </c>
      <c r="J8197">
        <f>_xlfn.BINOM.INV(BinomTrials,_xlfn.GAMMA.INV(Table3[[#This Row],[RV gamma]],GammaShape1,GammaRate1)/BinomTrials,Table3[[#This Row],[RV binom]])</f>
        <v>1</v>
      </c>
      <c r="K8197" s="1">
        <f>Table3[[#This Row],[Risk 1 Simulated occurences]]*_xlfn.LOGNORM.INV(Table3[[#This Row],[RV lognorm]],(LN(ImpLow1)+LN(ImpUp1))/2,(LN(ImpUp1)-LN(ImpLow1))/3.29)</f>
        <v>11898.557769308909</v>
      </c>
      <c r="L8197">
        <f>_xlfn.BINOM.INV(BinomTrials,_xlfn.GAMMA.INV(Table3[[#This Row],[RV gamma]],GammaShape2,GammaRate2)/BinomTrials,Table3[[#This Row],[RV binom]])</f>
        <v>1</v>
      </c>
      <c r="M8197" s="1">
        <f>Table3[[#This Row],[Risk 2 simulated occurences]]*_xlfn.LOGNORM.INV(Table3[[#This Row],[RV lognorm]],(LN(ImpLow2)+LN(ImpUp2))/2,(LN(ImpUp2)-LN(ImpLow2))/3.29)</f>
        <v>1189855.7769308893</v>
      </c>
    </row>
    <row r="8198" spans="7:13">
      <c r="G8198">
        <v>0.99014989425900857</v>
      </c>
      <c r="H8198">
        <v>0.89191753924447925</v>
      </c>
      <c r="I8198">
        <v>0.79368518422995005</v>
      </c>
      <c r="J8198">
        <f>_xlfn.BINOM.INV(BinomTrials,_xlfn.GAMMA.INV(Table3[[#This Row],[RV gamma]],GammaShape1,GammaRate1)/BinomTrials,Table3[[#This Row],[RV binom]])</f>
        <v>2</v>
      </c>
      <c r="K8198" s="1">
        <f>Table3[[#This Row],[Risk 1 Simulated occurences]]*_xlfn.LOGNORM.INV(Table3[[#This Row],[RV lognorm]],(LN(ImpLow1)+LN(ImpUp1))/2,(LN(ImpUp1)-LN(ImpLow1))/3.29)</f>
        <v>112214.68633540189</v>
      </c>
      <c r="L8198">
        <f>_xlfn.BINOM.INV(BinomTrials,_xlfn.GAMMA.INV(Table3[[#This Row],[RV gamma]],GammaShape2,GammaRate2)/BinomTrials,Table3[[#This Row],[RV binom]])</f>
        <v>1</v>
      </c>
      <c r="M8198" s="1">
        <f>Table3[[#This Row],[Risk 2 simulated occurences]]*_xlfn.LOGNORM.INV(Table3[[#This Row],[RV lognorm]],(LN(ImpLow2)+LN(ImpUp2))/2,(LN(ImpUp2)-LN(ImpLow2))/3.29)</f>
        <v>5610734.3167700972</v>
      </c>
    </row>
    <row r="8199" spans="7:13">
      <c r="G8199">
        <v>0.44927281115635892</v>
      </c>
      <c r="H8199">
        <v>0.45808208196334638</v>
      </c>
      <c r="I8199">
        <v>0.46689135277033383</v>
      </c>
      <c r="J8199">
        <f>_xlfn.BINOM.INV(BinomTrials,_xlfn.GAMMA.INV(Table3[[#This Row],[RV gamma]],GammaShape1,GammaRate1)/BinomTrials,Table3[[#This Row],[RV binom]])</f>
        <v>0</v>
      </c>
      <c r="K8199" s="1">
        <f>Table3[[#This Row],[Risk 1 Simulated occurences]]*_xlfn.LOGNORM.INV(Table3[[#This Row],[RV lognorm]],(LN(ImpLow1)+LN(ImpUp1))/2,(LN(ImpUp1)-LN(ImpLow1))/3.29)</f>
        <v>0</v>
      </c>
      <c r="L8199">
        <f>_xlfn.BINOM.INV(BinomTrials,_xlfn.GAMMA.INV(Table3[[#This Row],[RV gamma]],GammaShape2,GammaRate2)/BinomTrials,Table3[[#This Row],[RV binom]])</f>
        <v>0</v>
      </c>
      <c r="M8199" s="1">
        <f>Table3[[#This Row],[Risk 2 simulated occurences]]*_xlfn.LOGNORM.INV(Table3[[#This Row],[RV lognorm]],(LN(ImpLow2)+LN(ImpUp2))/2,(LN(ImpUp2)-LN(ImpLow2))/3.29)</f>
        <v>0</v>
      </c>
    </row>
    <row r="8200" spans="7:13">
      <c r="G8200">
        <v>0.92813710492483203</v>
      </c>
      <c r="H8200">
        <v>0.98555155796257388</v>
      </c>
      <c r="I8200">
        <v>4.2966011000315663E-2</v>
      </c>
      <c r="J8200">
        <f>_xlfn.BINOM.INV(BinomTrials,_xlfn.GAMMA.INV(Table3[[#This Row],[RV gamma]],GammaShape1,GammaRate1)/BinomTrials,Table3[[#This Row],[RV binom]])</f>
        <v>3</v>
      </c>
      <c r="K8200" s="1">
        <f>Table3[[#This Row],[Risk 1 Simulated occurences]]*_xlfn.LOGNORM.INV(Table3[[#This Row],[RV lognorm]],(LN(ImpLow1)+LN(ImpUp1))/2,(LN(ImpUp1)-LN(ImpLow1))/3.29)</f>
        <v>28520.576701067868</v>
      </c>
      <c r="L8200">
        <f>_xlfn.BINOM.INV(BinomTrials,_xlfn.GAMMA.INV(Table3[[#This Row],[RV gamma]],GammaShape2,GammaRate2)/BinomTrials,Table3[[#This Row],[RV binom]])</f>
        <v>2</v>
      </c>
      <c r="M8200" s="1">
        <f>Table3[[#This Row],[Risk 2 simulated occurences]]*_xlfn.LOGNORM.INV(Table3[[#This Row],[RV lognorm]],(LN(ImpLow2)+LN(ImpUp2))/2,(LN(ImpUp2)-LN(ImpLow2))/3.29)</f>
        <v>1901371.7800711885</v>
      </c>
    </row>
    <row r="8201" spans="7:13">
      <c r="G8201">
        <v>0.20032247165233011</v>
      </c>
      <c r="H8201">
        <v>0.16503467697884638</v>
      </c>
      <c r="I8201">
        <v>0.12974688230536266</v>
      </c>
      <c r="J8201">
        <f>_xlfn.BINOM.INV(BinomTrials,_xlfn.GAMMA.INV(Table3[[#This Row],[RV gamma]],GammaShape1,GammaRate1)/BinomTrials,Table3[[#This Row],[RV binom]])</f>
        <v>0</v>
      </c>
      <c r="K8201" s="1">
        <f>Table3[[#This Row],[Risk 1 Simulated occurences]]*_xlfn.LOGNORM.INV(Table3[[#This Row],[RV lognorm]],(LN(ImpLow1)+LN(ImpUp1))/2,(LN(ImpUp1)-LN(ImpLow1))/3.29)</f>
        <v>0</v>
      </c>
      <c r="L8201">
        <f>_xlfn.BINOM.INV(BinomTrials,_xlfn.GAMMA.INV(Table3[[#This Row],[RV gamma]],GammaShape2,GammaRate2)/BinomTrials,Table3[[#This Row],[RV binom]])</f>
        <v>0</v>
      </c>
      <c r="M8201" s="1">
        <f>Table3[[#This Row],[Risk 2 simulated occurences]]*_xlfn.LOGNORM.INV(Table3[[#This Row],[RV lognorm]],(LN(ImpLow2)+LN(ImpUp2))/2,(LN(ImpUp2)-LN(ImpLow2))/3.29)</f>
        <v>0</v>
      </c>
    </row>
    <row r="8202" spans="7:13">
      <c r="G8202">
        <v>0.81978106071231005</v>
      </c>
      <c r="H8202">
        <v>0.737815983471375</v>
      </c>
      <c r="I8202">
        <v>0.65585090623043985</v>
      </c>
      <c r="J8202">
        <f>_xlfn.BINOM.INV(BinomTrials,_xlfn.GAMMA.INV(Table3[[#This Row],[RV gamma]],GammaShape1,GammaRate1)/BinomTrials,Table3[[#This Row],[RV binom]])</f>
        <v>1</v>
      </c>
      <c r="K8202" s="1">
        <f>Table3[[#This Row],[Risk 1 Simulated occurences]]*_xlfn.LOGNORM.INV(Table3[[#This Row],[RV lognorm]],(LN(ImpLow1)+LN(ImpUp1))/2,(LN(ImpUp1)-LN(ImpLow1))/3.29)</f>
        <v>41873.073585799917</v>
      </c>
      <c r="L8202">
        <f>_xlfn.BINOM.INV(BinomTrials,_xlfn.GAMMA.INV(Table3[[#This Row],[RV gamma]],GammaShape2,GammaRate2)/BinomTrials,Table3[[#This Row],[RV binom]])</f>
        <v>0</v>
      </c>
      <c r="M8202" s="1">
        <f>Table3[[#This Row],[Risk 2 simulated occurences]]*_xlfn.LOGNORM.INV(Table3[[#This Row],[RV lognorm]],(LN(ImpLow2)+LN(ImpUp2))/2,(LN(ImpUp2)-LN(ImpLow2))/3.29)</f>
        <v>0</v>
      </c>
    </row>
    <row r="8203" spans="7:13">
      <c r="G8203">
        <v>6.0287391794979286E-2</v>
      </c>
      <c r="H8203">
        <v>0.4732342033988024</v>
      </c>
      <c r="I8203">
        <v>0.88618101500262558</v>
      </c>
      <c r="J8203">
        <f>_xlfn.BINOM.INV(BinomTrials,_xlfn.GAMMA.INV(Table3[[#This Row],[RV gamma]],GammaShape1,GammaRate1)/BinomTrials,Table3[[#This Row],[RV binom]])</f>
        <v>0</v>
      </c>
      <c r="K8203" s="1">
        <f>Table3[[#This Row],[Risk 1 Simulated occurences]]*_xlfn.LOGNORM.INV(Table3[[#This Row],[RV lognorm]],(LN(ImpLow1)+LN(ImpUp1))/2,(LN(ImpUp1)-LN(ImpLow1))/3.29)</f>
        <v>0</v>
      </c>
      <c r="L8203">
        <f>_xlfn.BINOM.INV(BinomTrials,_xlfn.GAMMA.INV(Table3[[#This Row],[RV gamma]],GammaShape2,GammaRate2)/BinomTrials,Table3[[#This Row],[RV binom]])</f>
        <v>0</v>
      </c>
      <c r="M8203" s="1">
        <f>Table3[[#This Row],[Risk 2 simulated occurences]]*_xlfn.LOGNORM.INV(Table3[[#This Row],[RV lognorm]],(LN(ImpLow2)+LN(ImpUp2))/2,(LN(ImpUp2)-LN(ImpLow2))/3.29)</f>
        <v>0</v>
      </c>
    </row>
    <row r="8204" spans="7:13">
      <c r="G8204">
        <v>0.25019389821691157</v>
      </c>
      <c r="H8204">
        <v>0.64725652367214515</v>
      </c>
      <c r="I8204">
        <v>4.4319149127378665E-2</v>
      </c>
      <c r="J8204">
        <f>_xlfn.BINOM.INV(BinomTrials,_xlfn.GAMMA.INV(Table3[[#This Row],[RV gamma]],GammaShape1,GammaRate1)/BinomTrials,Table3[[#This Row],[RV binom]])</f>
        <v>0</v>
      </c>
      <c r="K8204" s="1">
        <f>Table3[[#This Row],[Risk 1 Simulated occurences]]*_xlfn.LOGNORM.INV(Table3[[#This Row],[RV lognorm]],(LN(ImpLow1)+LN(ImpUp1))/2,(LN(ImpUp1)-LN(ImpLow1))/3.29)</f>
        <v>0</v>
      </c>
      <c r="L8204">
        <f>_xlfn.BINOM.INV(BinomTrials,_xlfn.GAMMA.INV(Table3[[#This Row],[RV gamma]],GammaShape2,GammaRate2)/BinomTrials,Table3[[#This Row],[RV binom]])</f>
        <v>0</v>
      </c>
      <c r="M8204" s="1">
        <f>Table3[[#This Row],[Risk 2 simulated occurences]]*_xlfn.LOGNORM.INV(Table3[[#This Row],[RV lognorm]],(LN(ImpLow2)+LN(ImpUp2))/2,(LN(ImpUp2)-LN(ImpLow2))/3.29)</f>
        <v>0</v>
      </c>
    </row>
    <row r="8205" spans="7:13">
      <c r="G8205">
        <v>8.8473316323232527E-3</v>
      </c>
      <c r="H8205">
        <v>0.44039335774276095</v>
      </c>
      <c r="I8205">
        <v>0.87193938385319869</v>
      </c>
      <c r="J8205">
        <f>_xlfn.BINOM.INV(BinomTrials,_xlfn.GAMMA.INV(Table3[[#This Row],[RV gamma]],GammaShape1,GammaRate1)/BinomTrials,Table3[[#This Row],[RV binom]])</f>
        <v>0</v>
      </c>
      <c r="K8205" s="1">
        <f>Table3[[#This Row],[Risk 1 Simulated occurences]]*_xlfn.LOGNORM.INV(Table3[[#This Row],[RV lognorm]],(LN(ImpLow1)+LN(ImpUp1))/2,(LN(ImpUp1)-LN(ImpLow1))/3.29)</f>
        <v>0</v>
      </c>
      <c r="L8205">
        <f>_xlfn.BINOM.INV(BinomTrials,_xlfn.GAMMA.INV(Table3[[#This Row],[RV gamma]],GammaShape2,GammaRate2)/BinomTrials,Table3[[#This Row],[RV binom]])</f>
        <v>0</v>
      </c>
      <c r="M8205" s="1">
        <f>Table3[[#This Row],[Risk 2 simulated occurences]]*_xlfn.LOGNORM.INV(Table3[[#This Row],[RV lognorm]],(LN(ImpLow2)+LN(ImpUp2))/2,(LN(ImpUp2)-LN(ImpLow2))/3.29)</f>
        <v>0</v>
      </c>
    </row>
    <row r="8206" spans="7:13">
      <c r="G8206">
        <v>0.69710274445689413</v>
      </c>
      <c r="H8206">
        <v>0.69116358258349986</v>
      </c>
      <c r="I8206">
        <v>0.6852244207101057</v>
      </c>
      <c r="J8206">
        <f>_xlfn.BINOM.INV(BinomTrials,_xlfn.GAMMA.INV(Table3[[#This Row],[RV gamma]],GammaShape1,GammaRate1)/BinomTrials,Table3[[#This Row],[RV binom]])</f>
        <v>1</v>
      </c>
      <c r="K8206" s="1">
        <f>Table3[[#This Row],[Risk 1 Simulated occurences]]*_xlfn.LOGNORM.INV(Table3[[#This Row],[RV lognorm]],(LN(ImpLow1)+LN(ImpUp1))/2,(LN(ImpUp1)-LN(ImpLow1))/3.29)</f>
        <v>44321.411704992279</v>
      </c>
      <c r="L8206">
        <f>_xlfn.BINOM.INV(BinomTrials,_xlfn.GAMMA.INV(Table3[[#This Row],[RV gamma]],GammaShape2,GammaRate2)/BinomTrials,Table3[[#This Row],[RV binom]])</f>
        <v>0</v>
      </c>
      <c r="M8206" s="1">
        <f>Table3[[#This Row],[Risk 2 simulated occurences]]*_xlfn.LOGNORM.INV(Table3[[#This Row],[RV lognorm]],(LN(ImpLow2)+LN(ImpUp2))/2,(LN(ImpUp2)-LN(ImpLow2))/3.29)</f>
        <v>0</v>
      </c>
    </row>
    <row r="8207" spans="7:13">
      <c r="G8207">
        <v>0.20582608701932528</v>
      </c>
      <c r="H8207">
        <v>0.38633248088244931</v>
      </c>
      <c r="I8207">
        <v>0.56683887474557337</v>
      </c>
      <c r="J8207">
        <f>_xlfn.BINOM.INV(BinomTrials,_xlfn.GAMMA.INV(Table3[[#This Row],[RV gamma]],GammaShape1,GammaRate1)/BinomTrials,Table3[[#This Row],[RV binom]])</f>
        <v>0</v>
      </c>
      <c r="K8207" s="1">
        <f>Table3[[#This Row],[Risk 1 Simulated occurences]]*_xlfn.LOGNORM.INV(Table3[[#This Row],[RV lognorm]],(LN(ImpLow1)+LN(ImpUp1))/2,(LN(ImpUp1)-LN(ImpLow1))/3.29)</f>
        <v>0</v>
      </c>
      <c r="L8207">
        <f>_xlfn.BINOM.INV(BinomTrials,_xlfn.GAMMA.INV(Table3[[#This Row],[RV gamma]],GammaShape2,GammaRate2)/BinomTrials,Table3[[#This Row],[RV binom]])</f>
        <v>0</v>
      </c>
      <c r="M8207" s="1">
        <f>Table3[[#This Row],[Risk 2 simulated occurences]]*_xlfn.LOGNORM.INV(Table3[[#This Row],[RV lognorm]],(LN(ImpLow2)+LN(ImpUp2))/2,(LN(ImpUp2)-LN(ImpLow2))/3.29)</f>
        <v>0</v>
      </c>
    </row>
    <row r="8208" spans="7:13">
      <c r="G8208">
        <v>0.31904453379988884</v>
      </c>
      <c r="H8208">
        <v>9.0006191325376836E-2</v>
      </c>
      <c r="I8208">
        <v>0.86096784885086486</v>
      </c>
      <c r="J8208">
        <f>_xlfn.BINOM.INV(BinomTrials,_xlfn.GAMMA.INV(Table3[[#This Row],[RV gamma]],GammaShape1,GammaRate1)/BinomTrials,Table3[[#This Row],[RV binom]])</f>
        <v>0</v>
      </c>
      <c r="K8208" s="1">
        <f>Table3[[#This Row],[Risk 1 Simulated occurences]]*_xlfn.LOGNORM.INV(Table3[[#This Row],[RV lognorm]],(LN(ImpLow1)+LN(ImpUp1))/2,(LN(ImpUp1)-LN(ImpLow1))/3.29)</f>
        <v>0</v>
      </c>
      <c r="L8208">
        <f>_xlfn.BINOM.INV(BinomTrials,_xlfn.GAMMA.INV(Table3[[#This Row],[RV gamma]],GammaShape2,GammaRate2)/BinomTrials,Table3[[#This Row],[RV binom]])</f>
        <v>0</v>
      </c>
      <c r="M8208" s="1">
        <f>Table3[[#This Row],[Risk 2 simulated occurences]]*_xlfn.LOGNORM.INV(Table3[[#This Row],[RV lognorm]],(LN(ImpLow2)+LN(ImpUp2))/2,(LN(ImpUp2)-LN(ImpLow2))/3.29)</f>
        <v>0</v>
      </c>
    </row>
    <row r="8209" spans="7:13">
      <c r="G8209">
        <v>0.18147957473130877</v>
      </c>
      <c r="H8209">
        <v>0.73405760560839328</v>
      </c>
      <c r="I8209">
        <v>0.28663563648547774</v>
      </c>
      <c r="J8209">
        <f>_xlfn.BINOM.INV(BinomTrials,_xlfn.GAMMA.INV(Table3[[#This Row],[RV gamma]],GammaShape1,GammaRate1)/BinomTrials,Table3[[#This Row],[RV binom]])</f>
        <v>1</v>
      </c>
      <c r="K8209" s="1">
        <f>Table3[[#This Row],[Risk 1 Simulated occurences]]*_xlfn.LOGNORM.INV(Table3[[#This Row],[RV lognorm]],(LN(ImpLow1)+LN(ImpUp1))/2,(LN(ImpUp1)-LN(ImpLow1))/3.29)</f>
        <v>21320.743446549372</v>
      </c>
      <c r="L8209">
        <f>_xlfn.BINOM.INV(BinomTrials,_xlfn.GAMMA.INV(Table3[[#This Row],[RV gamma]],GammaShape2,GammaRate2)/BinomTrials,Table3[[#This Row],[RV binom]])</f>
        <v>0</v>
      </c>
      <c r="M8209" s="1">
        <f>Table3[[#This Row],[Risk 2 simulated occurences]]*_xlfn.LOGNORM.INV(Table3[[#This Row],[RV lognorm]],(LN(ImpLow2)+LN(ImpUp2))/2,(LN(ImpUp2)-LN(ImpLow2))/3.29)</f>
        <v>0</v>
      </c>
    </row>
    <row r="8210" spans="7:13">
      <c r="G8210">
        <v>0.12721250910647797</v>
      </c>
      <c r="H8210">
        <v>0.30617746026542852</v>
      </c>
      <c r="I8210">
        <v>0.48514241142437908</v>
      </c>
      <c r="J8210">
        <f>_xlfn.BINOM.INV(BinomTrials,_xlfn.GAMMA.INV(Table3[[#This Row],[RV gamma]],GammaShape1,GammaRate1)/BinomTrials,Table3[[#This Row],[RV binom]])</f>
        <v>0</v>
      </c>
      <c r="K8210" s="1">
        <f>Table3[[#This Row],[Risk 1 Simulated occurences]]*_xlfn.LOGNORM.INV(Table3[[#This Row],[RV lognorm]],(LN(ImpLow1)+LN(ImpUp1))/2,(LN(ImpUp1)-LN(ImpLow1))/3.29)</f>
        <v>0</v>
      </c>
      <c r="L8210">
        <f>_xlfn.BINOM.INV(BinomTrials,_xlfn.GAMMA.INV(Table3[[#This Row],[RV gamma]],GammaShape2,GammaRate2)/BinomTrials,Table3[[#This Row],[RV binom]])</f>
        <v>0</v>
      </c>
      <c r="M8210" s="1">
        <f>Table3[[#This Row],[Risk 2 simulated occurences]]*_xlfn.LOGNORM.INV(Table3[[#This Row],[RV lognorm]],(LN(ImpLow2)+LN(ImpUp2))/2,(LN(ImpUp2)-LN(ImpLow2))/3.29)</f>
        <v>0</v>
      </c>
    </row>
    <row r="8211" spans="7:13">
      <c r="G8211">
        <v>6.0640552575066946E-2</v>
      </c>
      <c r="H8211">
        <v>0.92457468105693097</v>
      </c>
      <c r="I8211">
        <v>0.7885088095387951</v>
      </c>
      <c r="J8211">
        <f>_xlfn.BINOM.INV(BinomTrials,_xlfn.GAMMA.INV(Table3[[#This Row],[RV gamma]],GammaShape1,GammaRate1)/BinomTrials,Table3[[#This Row],[RV binom]])</f>
        <v>1</v>
      </c>
      <c r="K8211" s="1">
        <f>Table3[[#This Row],[Risk 1 Simulated occurences]]*_xlfn.LOGNORM.INV(Table3[[#This Row],[RV lognorm]],(LN(ImpLow1)+LN(ImpUp1))/2,(LN(ImpUp1)-LN(ImpLow1))/3.29)</f>
        <v>55404.293669853607</v>
      </c>
      <c r="L8211">
        <f>_xlfn.BINOM.INV(BinomTrials,_xlfn.GAMMA.INV(Table3[[#This Row],[RV gamma]],GammaShape2,GammaRate2)/BinomTrials,Table3[[#This Row],[RV binom]])</f>
        <v>1</v>
      </c>
      <c r="M8211" s="1">
        <f>Table3[[#This Row],[Risk 2 simulated occurences]]*_xlfn.LOGNORM.INV(Table3[[#This Row],[RV lognorm]],(LN(ImpLow2)+LN(ImpUp2))/2,(LN(ImpUp2)-LN(ImpLow2))/3.29)</f>
        <v>5540429.3669853723</v>
      </c>
    </row>
    <row r="8212" spans="7:13">
      <c r="G8212">
        <v>0.18576712915011082</v>
      </c>
      <c r="H8212">
        <v>0.3266645238393287</v>
      </c>
      <c r="I8212">
        <v>0.46756191852854656</v>
      </c>
      <c r="J8212">
        <f>_xlfn.BINOM.INV(BinomTrials,_xlfn.GAMMA.INV(Table3[[#This Row],[RV gamma]],GammaShape1,GammaRate1)/BinomTrials,Table3[[#This Row],[RV binom]])</f>
        <v>0</v>
      </c>
      <c r="K8212" s="1">
        <f>Table3[[#This Row],[Risk 1 Simulated occurences]]*_xlfn.LOGNORM.INV(Table3[[#This Row],[RV lognorm]],(LN(ImpLow1)+LN(ImpUp1))/2,(LN(ImpUp1)-LN(ImpLow1))/3.29)</f>
        <v>0</v>
      </c>
      <c r="L8212">
        <f>_xlfn.BINOM.INV(BinomTrials,_xlfn.GAMMA.INV(Table3[[#This Row],[RV gamma]],GammaShape2,GammaRate2)/BinomTrials,Table3[[#This Row],[RV binom]])</f>
        <v>0</v>
      </c>
      <c r="M8212" s="1">
        <f>Table3[[#This Row],[Risk 2 simulated occurences]]*_xlfn.LOGNORM.INV(Table3[[#This Row],[RV lognorm]],(LN(ImpLow2)+LN(ImpUp2))/2,(LN(ImpUp2)-LN(ImpLow2))/3.29)</f>
        <v>0</v>
      </c>
    </row>
    <row r="8213" spans="7:13">
      <c r="G8213">
        <v>0.18813962591259722</v>
      </c>
      <c r="H8213">
        <v>0.25065216759715797</v>
      </c>
      <c r="I8213">
        <v>0.31316470928171869</v>
      </c>
      <c r="J8213">
        <f>_xlfn.BINOM.INV(BinomTrials,_xlfn.GAMMA.INV(Table3[[#This Row],[RV gamma]],GammaShape1,GammaRate1)/BinomTrials,Table3[[#This Row],[RV binom]])</f>
        <v>0</v>
      </c>
      <c r="K8213" s="1">
        <f>Table3[[#This Row],[Risk 1 Simulated occurences]]*_xlfn.LOGNORM.INV(Table3[[#This Row],[RV lognorm]],(LN(ImpLow1)+LN(ImpUp1))/2,(LN(ImpUp1)-LN(ImpLow1))/3.29)</f>
        <v>0</v>
      </c>
      <c r="L8213">
        <f>_xlfn.BINOM.INV(BinomTrials,_xlfn.GAMMA.INV(Table3[[#This Row],[RV gamma]],GammaShape2,GammaRate2)/BinomTrials,Table3[[#This Row],[RV binom]])</f>
        <v>0</v>
      </c>
      <c r="M8213" s="1">
        <f>Table3[[#This Row],[Risk 2 simulated occurences]]*_xlfn.LOGNORM.INV(Table3[[#This Row],[RV lognorm]],(LN(ImpLow2)+LN(ImpUp2))/2,(LN(ImpUp2)-LN(ImpLow2))/3.29)</f>
        <v>0</v>
      </c>
    </row>
    <row r="8214" spans="7:13">
      <c r="G8214">
        <v>6.2692713021623298E-2</v>
      </c>
      <c r="H8214">
        <v>0.71098080543381204</v>
      </c>
      <c r="I8214">
        <v>0.35926889784600069</v>
      </c>
      <c r="J8214">
        <f>_xlfn.BINOM.INV(BinomTrials,_xlfn.GAMMA.INV(Table3[[#This Row],[RV gamma]],GammaShape1,GammaRate1)/BinomTrials,Table3[[#This Row],[RV binom]])</f>
        <v>1</v>
      </c>
      <c r="K8214" s="1">
        <f>Table3[[#This Row],[Risk 1 Simulated occurences]]*_xlfn.LOGNORM.INV(Table3[[#This Row],[RV lognorm]],(LN(ImpLow1)+LN(ImpUp1))/2,(LN(ImpUp1)-LN(ImpLow1))/3.29)</f>
        <v>24572.637170644488</v>
      </c>
      <c r="L8214">
        <f>_xlfn.BINOM.INV(BinomTrials,_xlfn.GAMMA.INV(Table3[[#This Row],[RV gamma]],GammaShape2,GammaRate2)/BinomTrials,Table3[[#This Row],[RV binom]])</f>
        <v>0</v>
      </c>
      <c r="M8214" s="1">
        <f>Table3[[#This Row],[Risk 2 simulated occurences]]*_xlfn.LOGNORM.INV(Table3[[#This Row],[RV lognorm]],(LN(ImpLow2)+LN(ImpUp2))/2,(LN(ImpUp2)-LN(ImpLow2))/3.29)</f>
        <v>0</v>
      </c>
    </row>
    <row r="8215" spans="7:13">
      <c r="G8215">
        <v>0.67642775442284897</v>
      </c>
      <c r="H8215">
        <v>0.45439692607819893</v>
      </c>
      <c r="I8215">
        <v>0.23236609773354888</v>
      </c>
      <c r="J8215">
        <f>_xlfn.BINOM.INV(BinomTrials,_xlfn.GAMMA.INV(Table3[[#This Row],[RV gamma]],GammaShape1,GammaRate1)/BinomTrials,Table3[[#This Row],[RV binom]])</f>
        <v>0</v>
      </c>
      <c r="K8215" s="1">
        <f>Table3[[#This Row],[Risk 1 Simulated occurences]]*_xlfn.LOGNORM.INV(Table3[[#This Row],[RV lognorm]],(LN(ImpLow1)+LN(ImpUp1))/2,(LN(ImpUp1)-LN(ImpLow1))/3.29)</f>
        <v>0</v>
      </c>
      <c r="L8215">
        <f>_xlfn.BINOM.INV(BinomTrials,_xlfn.GAMMA.INV(Table3[[#This Row],[RV gamma]],GammaShape2,GammaRate2)/BinomTrials,Table3[[#This Row],[RV binom]])</f>
        <v>0</v>
      </c>
      <c r="M8215" s="1">
        <f>Table3[[#This Row],[Risk 2 simulated occurences]]*_xlfn.LOGNORM.INV(Table3[[#This Row],[RV lognorm]],(LN(ImpLow2)+LN(ImpUp2))/2,(LN(ImpUp2)-LN(ImpLow2))/3.29)</f>
        <v>0</v>
      </c>
    </row>
    <row r="8216" spans="7:13">
      <c r="G8216">
        <v>0.72126858482196399</v>
      </c>
      <c r="H8216">
        <v>4.9136596289061286E-2</v>
      </c>
      <c r="I8216">
        <v>0.37700460775615863</v>
      </c>
      <c r="J8216">
        <f>_xlfn.BINOM.INV(BinomTrials,_xlfn.GAMMA.INV(Table3[[#This Row],[RV gamma]],GammaShape1,GammaRate1)/BinomTrials,Table3[[#This Row],[RV binom]])</f>
        <v>0</v>
      </c>
      <c r="K8216" s="1">
        <f>Table3[[#This Row],[Risk 1 Simulated occurences]]*_xlfn.LOGNORM.INV(Table3[[#This Row],[RV lognorm]],(LN(ImpLow1)+LN(ImpUp1))/2,(LN(ImpUp1)-LN(ImpLow1))/3.29)</f>
        <v>0</v>
      </c>
      <c r="L8216">
        <f>_xlfn.BINOM.INV(BinomTrials,_xlfn.GAMMA.INV(Table3[[#This Row],[RV gamma]],GammaShape2,GammaRate2)/BinomTrials,Table3[[#This Row],[RV binom]])</f>
        <v>0</v>
      </c>
      <c r="M8216" s="1">
        <f>Table3[[#This Row],[Risk 2 simulated occurences]]*_xlfn.LOGNORM.INV(Table3[[#This Row],[RV lognorm]],(LN(ImpLow2)+LN(ImpUp2))/2,(LN(ImpUp2)-LN(ImpLow2))/3.29)</f>
        <v>0</v>
      </c>
    </row>
    <row r="8217" spans="7:13">
      <c r="G8217">
        <v>0.36110510274819335</v>
      </c>
      <c r="H8217">
        <v>0.83877383025305985</v>
      </c>
      <c r="I8217">
        <v>0.31644255775792646</v>
      </c>
      <c r="J8217">
        <f>_xlfn.BINOM.INV(BinomTrials,_xlfn.GAMMA.INV(Table3[[#This Row],[RV gamma]],GammaShape1,GammaRate1)/BinomTrials,Table3[[#This Row],[RV binom]])</f>
        <v>1</v>
      </c>
      <c r="K8217" s="1">
        <f>Table3[[#This Row],[Risk 1 Simulated occurences]]*_xlfn.LOGNORM.INV(Table3[[#This Row],[RV lognorm]],(LN(ImpLow1)+LN(ImpUp1))/2,(LN(ImpUp1)-LN(ImpLow1))/3.29)</f>
        <v>22636.618768873177</v>
      </c>
      <c r="L8217">
        <f>_xlfn.BINOM.INV(BinomTrials,_xlfn.GAMMA.INV(Table3[[#This Row],[RV gamma]],GammaShape2,GammaRate2)/BinomTrials,Table3[[#This Row],[RV binom]])</f>
        <v>0</v>
      </c>
      <c r="M8217" s="1">
        <f>Table3[[#This Row],[Risk 2 simulated occurences]]*_xlfn.LOGNORM.INV(Table3[[#This Row],[RV lognorm]],(LN(ImpLow2)+LN(ImpUp2))/2,(LN(ImpUp2)-LN(ImpLow2))/3.29)</f>
        <v>0</v>
      </c>
    </row>
    <row r="8218" spans="7:13">
      <c r="G8218">
        <v>9.3461888885806269E-2</v>
      </c>
      <c r="H8218">
        <v>0.27176506317768484</v>
      </c>
      <c r="I8218">
        <v>0.45006823746956337</v>
      </c>
      <c r="J8218">
        <f>_xlfn.BINOM.INV(BinomTrials,_xlfn.GAMMA.INV(Table3[[#This Row],[RV gamma]],GammaShape1,GammaRate1)/BinomTrials,Table3[[#This Row],[RV binom]])</f>
        <v>0</v>
      </c>
      <c r="K8218" s="1">
        <f>Table3[[#This Row],[Risk 1 Simulated occurences]]*_xlfn.LOGNORM.INV(Table3[[#This Row],[RV lognorm]],(LN(ImpLow1)+LN(ImpUp1))/2,(LN(ImpUp1)-LN(ImpLow1))/3.29)</f>
        <v>0</v>
      </c>
      <c r="L8218">
        <f>_xlfn.BINOM.INV(BinomTrials,_xlfn.GAMMA.INV(Table3[[#This Row],[RV gamma]],GammaShape2,GammaRate2)/BinomTrials,Table3[[#This Row],[RV binom]])</f>
        <v>0</v>
      </c>
      <c r="M8218" s="1">
        <f>Table3[[#This Row],[Risk 2 simulated occurences]]*_xlfn.LOGNORM.INV(Table3[[#This Row],[RV lognorm]],(LN(ImpLow2)+LN(ImpUp2))/2,(LN(ImpUp2)-LN(ImpLow2))/3.29)</f>
        <v>0</v>
      </c>
    </row>
    <row r="8219" spans="7:13">
      <c r="G8219">
        <v>0.81396650374586066</v>
      </c>
      <c r="H8219">
        <v>0.55541682734872067</v>
      </c>
      <c r="I8219">
        <v>0.29686715095158067</v>
      </c>
      <c r="J8219">
        <f>_xlfn.BINOM.INV(BinomTrials,_xlfn.GAMMA.INV(Table3[[#This Row],[RV gamma]],GammaShape1,GammaRate1)/BinomTrials,Table3[[#This Row],[RV binom]])</f>
        <v>0</v>
      </c>
      <c r="K8219" s="1">
        <f>Table3[[#This Row],[Risk 1 Simulated occurences]]*_xlfn.LOGNORM.INV(Table3[[#This Row],[RV lognorm]],(LN(ImpLow1)+LN(ImpUp1))/2,(LN(ImpUp1)-LN(ImpLow1))/3.29)</f>
        <v>0</v>
      </c>
      <c r="L8219">
        <f>_xlfn.BINOM.INV(BinomTrials,_xlfn.GAMMA.INV(Table3[[#This Row],[RV gamma]],GammaShape2,GammaRate2)/BinomTrials,Table3[[#This Row],[RV binom]])</f>
        <v>0</v>
      </c>
      <c r="M8219" s="1">
        <f>Table3[[#This Row],[Risk 2 simulated occurences]]*_xlfn.LOGNORM.INV(Table3[[#This Row],[RV lognorm]],(LN(ImpLow2)+LN(ImpUp2))/2,(LN(ImpUp2)-LN(ImpLow2))/3.29)</f>
        <v>0</v>
      </c>
    </row>
    <row r="8220" spans="7:13">
      <c r="G8220">
        <v>0.33502845668002423</v>
      </c>
      <c r="H8220">
        <v>0.89061724994825997</v>
      </c>
      <c r="I8220">
        <v>0.44620604321649582</v>
      </c>
      <c r="J8220">
        <f>_xlfn.BINOM.INV(BinomTrials,_xlfn.GAMMA.INV(Table3[[#This Row],[RV gamma]],GammaShape1,GammaRate1)/BinomTrials,Table3[[#This Row],[RV binom]])</f>
        <v>1</v>
      </c>
      <c r="K8220" s="1">
        <f>Table3[[#This Row],[Risk 1 Simulated occurences]]*_xlfn.LOGNORM.INV(Table3[[#This Row],[RV lognorm]],(LN(ImpLow1)+LN(ImpUp1))/2,(LN(ImpUp1)-LN(ImpLow1))/3.29)</f>
        <v>28766.681094892792</v>
      </c>
      <c r="L8220">
        <f>_xlfn.BINOM.INV(BinomTrials,_xlfn.GAMMA.INV(Table3[[#This Row],[RV gamma]],GammaShape2,GammaRate2)/BinomTrials,Table3[[#This Row],[RV binom]])</f>
        <v>1</v>
      </c>
      <c r="M8220" s="1">
        <f>Table3[[#This Row],[Risk 2 simulated occurences]]*_xlfn.LOGNORM.INV(Table3[[#This Row],[RV lognorm]],(LN(ImpLow2)+LN(ImpUp2))/2,(LN(ImpUp2)-LN(ImpLow2))/3.29)</f>
        <v>2876668.1094892807</v>
      </c>
    </row>
    <row r="8221" spans="7:13">
      <c r="G8221">
        <v>0.82327142116766028</v>
      </c>
      <c r="H8221">
        <v>0.60411988040624176</v>
      </c>
      <c r="I8221">
        <v>0.38496833964482335</v>
      </c>
      <c r="J8221">
        <f>_xlfn.BINOM.INV(BinomTrials,_xlfn.GAMMA.INV(Table3[[#This Row],[RV gamma]],GammaShape1,GammaRate1)/BinomTrials,Table3[[#This Row],[RV binom]])</f>
        <v>1</v>
      </c>
      <c r="K8221" s="1">
        <f>Table3[[#This Row],[Risk 1 Simulated occurences]]*_xlfn.LOGNORM.INV(Table3[[#This Row],[RV lognorm]],(LN(ImpLow1)+LN(ImpUp1))/2,(LN(ImpUp1)-LN(ImpLow1))/3.29)</f>
        <v>25769.564250265521</v>
      </c>
      <c r="L8221">
        <f>_xlfn.BINOM.INV(BinomTrials,_xlfn.GAMMA.INV(Table3[[#This Row],[RV gamma]],GammaShape2,GammaRate2)/BinomTrials,Table3[[#This Row],[RV binom]])</f>
        <v>0</v>
      </c>
      <c r="M8221" s="1">
        <f>Table3[[#This Row],[Risk 2 simulated occurences]]*_xlfn.LOGNORM.INV(Table3[[#This Row],[RV lognorm]],(LN(ImpLow2)+LN(ImpUp2))/2,(LN(ImpUp2)-LN(ImpLow2))/3.29)</f>
        <v>0</v>
      </c>
    </row>
    <row r="8222" spans="7:13">
      <c r="G8222">
        <v>0.72277556486557026</v>
      </c>
      <c r="H8222">
        <v>0.44282998770607168</v>
      </c>
      <c r="I8222">
        <v>0.16288441054657307</v>
      </c>
      <c r="J8222">
        <f>_xlfn.BINOM.INV(BinomTrials,_xlfn.GAMMA.INV(Table3[[#This Row],[RV gamma]],GammaShape1,GammaRate1)/BinomTrials,Table3[[#This Row],[RV binom]])</f>
        <v>0</v>
      </c>
      <c r="K8222" s="1">
        <f>Table3[[#This Row],[Risk 1 Simulated occurences]]*_xlfn.LOGNORM.INV(Table3[[#This Row],[RV lognorm]],(LN(ImpLow1)+LN(ImpUp1))/2,(LN(ImpUp1)-LN(ImpLow1))/3.29)</f>
        <v>0</v>
      </c>
      <c r="L8222">
        <f>_xlfn.BINOM.INV(BinomTrials,_xlfn.GAMMA.INV(Table3[[#This Row],[RV gamma]],GammaShape2,GammaRate2)/BinomTrials,Table3[[#This Row],[RV binom]])</f>
        <v>0</v>
      </c>
      <c r="M8222" s="1">
        <f>Table3[[#This Row],[Risk 2 simulated occurences]]*_xlfn.LOGNORM.INV(Table3[[#This Row],[RV lognorm]],(LN(ImpLow2)+LN(ImpUp2))/2,(LN(ImpUp2)-LN(ImpLow2))/3.29)</f>
        <v>0</v>
      </c>
    </row>
    <row r="8223" spans="7:13">
      <c r="G8223">
        <v>0.68891869564024666</v>
      </c>
      <c r="H8223">
        <v>0.64360337594691819</v>
      </c>
      <c r="I8223">
        <v>0.59828805625358972</v>
      </c>
      <c r="J8223">
        <f>_xlfn.BINOM.INV(BinomTrials,_xlfn.GAMMA.INV(Table3[[#This Row],[RV gamma]],GammaShape1,GammaRate1)/BinomTrials,Table3[[#This Row],[RV binom]])</f>
        <v>1</v>
      </c>
      <c r="K8223" s="1">
        <f>Table3[[#This Row],[Risk 1 Simulated occurences]]*_xlfn.LOGNORM.INV(Table3[[#This Row],[RV lognorm]],(LN(ImpLow1)+LN(ImpUp1))/2,(LN(ImpUp1)-LN(ImpLow1))/3.29)</f>
        <v>37640.821556479787</v>
      </c>
      <c r="L8223">
        <f>_xlfn.BINOM.INV(BinomTrials,_xlfn.GAMMA.INV(Table3[[#This Row],[RV gamma]],GammaShape2,GammaRate2)/BinomTrials,Table3[[#This Row],[RV binom]])</f>
        <v>0</v>
      </c>
      <c r="M8223" s="1">
        <f>Table3[[#This Row],[Risk 2 simulated occurences]]*_xlfn.LOGNORM.INV(Table3[[#This Row],[RV lognorm]],(LN(ImpLow2)+LN(ImpUp2))/2,(LN(ImpUp2)-LN(ImpLow2))/3.29)</f>
        <v>0</v>
      </c>
    </row>
    <row r="8224" spans="7:13">
      <c r="G8224">
        <v>0.65651762562641769</v>
      </c>
      <c r="H8224">
        <v>4.1939539854386608E-2</v>
      </c>
      <c r="I8224">
        <v>0.4273614540823556</v>
      </c>
      <c r="J8224">
        <f>_xlfn.BINOM.INV(BinomTrials,_xlfn.GAMMA.INV(Table3[[#This Row],[RV gamma]],GammaShape1,GammaRate1)/BinomTrials,Table3[[#This Row],[RV binom]])</f>
        <v>0</v>
      </c>
      <c r="K8224" s="1">
        <f>Table3[[#This Row],[Risk 1 Simulated occurences]]*_xlfn.LOGNORM.INV(Table3[[#This Row],[RV lognorm]],(LN(ImpLow1)+LN(ImpUp1))/2,(LN(ImpUp1)-LN(ImpLow1))/3.29)</f>
        <v>0</v>
      </c>
      <c r="L8224">
        <f>_xlfn.BINOM.INV(BinomTrials,_xlfn.GAMMA.INV(Table3[[#This Row],[RV gamma]],GammaShape2,GammaRate2)/BinomTrials,Table3[[#This Row],[RV binom]])</f>
        <v>0</v>
      </c>
      <c r="M8224" s="1">
        <f>Table3[[#This Row],[Risk 2 simulated occurences]]*_xlfn.LOGNORM.INV(Table3[[#This Row],[RV lognorm]],(LN(ImpLow2)+LN(ImpUp2))/2,(LN(ImpUp2)-LN(ImpLow2))/3.29)</f>
        <v>0</v>
      </c>
    </row>
    <row r="8225" spans="7:13">
      <c r="G8225">
        <v>9.1733903201173014E-2</v>
      </c>
      <c r="H8225">
        <v>0.87784633267570578</v>
      </c>
      <c r="I8225">
        <v>0.66395876215023863</v>
      </c>
      <c r="J8225">
        <f>_xlfn.BINOM.INV(BinomTrials,_xlfn.GAMMA.INV(Table3[[#This Row],[RV gamma]],GammaShape1,GammaRate1)/BinomTrials,Table3[[#This Row],[RV binom]])</f>
        <v>1</v>
      </c>
      <c r="K8225" s="1">
        <f>Table3[[#This Row],[Risk 1 Simulated occurences]]*_xlfn.LOGNORM.INV(Table3[[#This Row],[RV lognorm]],(LN(ImpLow1)+LN(ImpUp1))/2,(LN(ImpUp1)-LN(ImpLow1))/3.29)</f>
        <v>42526.542998569021</v>
      </c>
      <c r="L8225">
        <f>_xlfn.BINOM.INV(BinomTrials,_xlfn.GAMMA.INV(Table3[[#This Row],[RV gamma]],GammaShape2,GammaRate2)/BinomTrials,Table3[[#This Row],[RV binom]])</f>
        <v>1</v>
      </c>
      <c r="M8225" s="1">
        <f>Table3[[#This Row],[Risk 2 simulated occurences]]*_xlfn.LOGNORM.INV(Table3[[#This Row],[RV lognorm]],(LN(ImpLow2)+LN(ImpUp2))/2,(LN(ImpUp2)-LN(ImpLow2))/3.29)</f>
        <v>4252654.299856904</v>
      </c>
    </row>
    <row r="8226" spans="7:13">
      <c r="G8226">
        <v>0.77171110211485583</v>
      </c>
      <c r="H8226">
        <v>0.96331328058769616</v>
      </c>
      <c r="I8226">
        <v>0.15491545906053644</v>
      </c>
      <c r="J8226">
        <f>_xlfn.BINOM.INV(BinomTrials,_xlfn.GAMMA.INV(Table3[[#This Row],[RV gamma]],GammaShape1,GammaRate1)/BinomTrials,Table3[[#This Row],[RV binom]])</f>
        <v>2</v>
      </c>
      <c r="K8226" s="1">
        <f>Table3[[#This Row],[Risk 1 Simulated occurences]]*_xlfn.LOGNORM.INV(Table3[[#This Row],[RV lognorm]],(LN(ImpLow1)+LN(ImpUp1))/2,(LN(ImpUp1)-LN(ImpLow1))/3.29)</f>
        <v>31070.19745172868</v>
      </c>
      <c r="L8226">
        <f>_xlfn.BINOM.INV(BinomTrials,_xlfn.GAMMA.INV(Table3[[#This Row],[RV gamma]],GammaShape2,GammaRate2)/BinomTrials,Table3[[#This Row],[RV binom]])</f>
        <v>1</v>
      </c>
      <c r="M8226" s="1">
        <f>Table3[[#This Row],[Risk 2 simulated occurences]]*_xlfn.LOGNORM.INV(Table3[[#This Row],[RV lognorm]],(LN(ImpLow2)+LN(ImpUp2))/2,(LN(ImpUp2)-LN(ImpLow2))/3.29)</f>
        <v>1553509.8725864347</v>
      </c>
    </row>
    <row r="8227" spans="7:13">
      <c r="G8227">
        <v>0.14849324438185116</v>
      </c>
      <c r="H8227">
        <v>0.4063068374089463</v>
      </c>
      <c r="I8227">
        <v>0.66412043043604141</v>
      </c>
      <c r="J8227">
        <f>_xlfn.BINOM.INV(BinomTrials,_xlfn.GAMMA.INV(Table3[[#This Row],[RV gamma]],GammaShape1,GammaRate1)/BinomTrials,Table3[[#This Row],[RV binom]])</f>
        <v>0</v>
      </c>
      <c r="K8227" s="1">
        <f>Table3[[#This Row],[Risk 1 Simulated occurences]]*_xlfn.LOGNORM.INV(Table3[[#This Row],[RV lognorm]],(LN(ImpLow1)+LN(ImpUp1))/2,(LN(ImpUp1)-LN(ImpLow1))/3.29)</f>
        <v>0</v>
      </c>
      <c r="L8227">
        <f>_xlfn.BINOM.INV(BinomTrials,_xlfn.GAMMA.INV(Table3[[#This Row],[RV gamma]],GammaShape2,GammaRate2)/BinomTrials,Table3[[#This Row],[RV binom]])</f>
        <v>0</v>
      </c>
      <c r="M8227" s="1">
        <f>Table3[[#This Row],[Risk 2 simulated occurences]]*_xlfn.LOGNORM.INV(Table3[[#This Row],[RV lognorm]],(LN(ImpLow2)+LN(ImpUp2))/2,(LN(ImpUp2)-LN(ImpLow2))/3.29)</f>
        <v>0</v>
      </c>
    </row>
    <row r="8228" spans="7:13">
      <c r="G8228">
        <v>0.72595832577252684</v>
      </c>
      <c r="H8228">
        <v>0.79901633216022339</v>
      </c>
      <c r="I8228">
        <v>0.87207433854792005</v>
      </c>
      <c r="J8228">
        <f>_xlfn.BINOM.INV(BinomTrials,_xlfn.GAMMA.INV(Table3[[#This Row],[RV gamma]],GammaShape1,GammaRate1)/BinomTrials,Table3[[#This Row],[RV binom]])</f>
        <v>1</v>
      </c>
      <c r="K8228" s="1">
        <f>Table3[[#This Row],[Risk 1 Simulated occurences]]*_xlfn.LOGNORM.INV(Table3[[#This Row],[RV lognorm]],(LN(ImpLow1)+LN(ImpUp1))/2,(LN(ImpUp1)-LN(ImpLow1))/3.29)</f>
        <v>70043.073907583224</v>
      </c>
      <c r="L8228">
        <f>_xlfn.BINOM.INV(BinomTrials,_xlfn.GAMMA.INV(Table3[[#This Row],[RV gamma]],GammaShape2,GammaRate2)/BinomTrials,Table3[[#This Row],[RV binom]])</f>
        <v>0</v>
      </c>
      <c r="M8228" s="1">
        <f>Table3[[#This Row],[Risk 2 simulated occurences]]*_xlfn.LOGNORM.INV(Table3[[#This Row],[RV lognorm]],(LN(ImpLow2)+LN(ImpUp2))/2,(LN(ImpUp2)-LN(ImpLow2))/3.29)</f>
        <v>0</v>
      </c>
    </row>
    <row r="8229" spans="7:13">
      <c r="G8229">
        <v>0.18158125885835907</v>
      </c>
      <c r="H8229">
        <v>6.749461687518965E-2</v>
      </c>
      <c r="I8229">
        <v>0.95340797489202023</v>
      </c>
      <c r="J8229">
        <f>_xlfn.BINOM.INV(BinomTrials,_xlfn.GAMMA.INV(Table3[[#This Row],[RV gamma]],GammaShape1,GammaRate1)/BinomTrials,Table3[[#This Row],[RV binom]])</f>
        <v>0</v>
      </c>
      <c r="K8229" s="1">
        <f>Table3[[#This Row],[Risk 1 Simulated occurences]]*_xlfn.LOGNORM.INV(Table3[[#This Row],[RV lognorm]],(LN(ImpLow1)+LN(ImpUp1))/2,(LN(ImpUp1)-LN(ImpLow1))/3.29)</f>
        <v>0</v>
      </c>
      <c r="L8229">
        <f>_xlfn.BINOM.INV(BinomTrials,_xlfn.GAMMA.INV(Table3[[#This Row],[RV gamma]],GammaShape2,GammaRate2)/BinomTrials,Table3[[#This Row],[RV binom]])</f>
        <v>0</v>
      </c>
      <c r="M8229" s="1">
        <f>Table3[[#This Row],[Risk 2 simulated occurences]]*_xlfn.LOGNORM.INV(Table3[[#This Row],[RV lognorm]],(LN(ImpLow2)+LN(ImpUp2))/2,(LN(ImpUp2)-LN(ImpLow2))/3.29)</f>
        <v>0</v>
      </c>
    </row>
    <row r="8230" spans="7:13">
      <c r="G8230">
        <v>0.83621763244095149</v>
      </c>
      <c r="H8230">
        <v>0.38202582131234269</v>
      </c>
      <c r="I8230">
        <v>0.9278340101837339</v>
      </c>
      <c r="J8230">
        <f>_xlfn.BINOM.INV(BinomTrials,_xlfn.GAMMA.INV(Table3[[#This Row],[RV gamma]],GammaShape1,GammaRate1)/BinomTrials,Table3[[#This Row],[RV binom]])</f>
        <v>0</v>
      </c>
      <c r="K8230" s="1">
        <f>Table3[[#This Row],[Risk 1 Simulated occurences]]*_xlfn.LOGNORM.INV(Table3[[#This Row],[RV lognorm]],(LN(ImpLow1)+LN(ImpUp1))/2,(LN(ImpUp1)-LN(ImpLow1))/3.29)</f>
        <v>0</v>
      </c>
      <c r="L8230">
        <f>_xlfn.BINOM.INV(BinomTrials,_xlfn.GAMMA.INV(Table3[[#This Row],[RV gamma]],GammaShape2,GammaRate2)/BinomTrials,Table3[[#This Row],[RV binom]])</f>
        <v>0</v>
      </c>
      <c r="M8230" s="1">
        <f>Table3[[#This Row],[Risk 2 simulated occurences]]*_xlfn.LOGNORM.INV(Table3[[#This Row],[RV lognorm]],(LN(ImpLow2)+LN(ImpUp2))/2,(LN(ImpUp2)-LN(ImpLow2))/3.29)</f>
        <v>0</v>
      </c>
    </row>
    <row r="8231" spans="7:13">
      <c r="G8231">
        <v>0.30974843507155236</v>
      </c>
      <c r="H8231">
        <v>0.70797879654354356</v>
      </c>
      <c r="I8231">
        <v>0.10620915801553482</v>
      </c>
      <c r="J8231">
        <f>_xlfn.BINOM.INV(BinomTrials,_xlfn.GAMMA.INV(Table3[[#This Row],[RV gamma]],GammaShape1,GammaRate1)/BinomTrials,Table3[[#This Row],[RV binom]])</f>
        <v>1</v>
      </c>
      <c r="K8231" s="1">
        <f>Table3[[#This Row],[Risk 1 Simulated occurences]]*_xlfn.LOGNORM.INV(Table3[[#This Row],[RV lognorm]],(LN(ImpLow1)+LN(ImpUp1))/2,(LN(ImpUp1)-LN(ImpLow1))/3.29)</f>
        <v>13212.649102819118</v>
      </c>
      <c r="L8231">
        <f>_xlfn.BINOM.INV(BinomTrials,_xlfn.GAMMA.INV(Table3[[#This Row],[RV gamma]],GammaShape2,GammaRate2)/BinomTrials,Table3[[#This Row],[RV binom]])</f>
        <v>0</v>
      </c>
      <c r="M8231" s="1">
        <f>Table3[[#This Row],[Risk 2 simulated occurences]]*_xlfn.LOGNORM.INV(Table3[[#This Row],[RV lognorm]],(LN(ImpLow2)+LN(ImpUp2))/2,(LN(ImpUp2)-LN(ImpLow2))/3.29)</f>
        <v>0</v>
      </c>
    </row>
    <row r="8232" spans="7:13">
      <c r="G8232">
        <v>0.9419482475807649</v>
      </c>
      <c r="H8232">
        <v>0.99963350733725054</v>
      </c>
      <c r="I8232">
        <v>5.7318767093736102E-2</v>
      </c>
      <c r="J8232">
        <f>_xlfn.BINOM.INV(BinomTrials,_xlfn.GAMMA.INV(Table3[[#This Row],[RV gamma]],GammaShape1,GammaRate1)/BinomTrials,Table3[[#This Row],[RV binom]])</f>
        <v>5</v>
      </c>
      <c r="K8232" s="1">
        <f>Table3[[#This Row],[Risk 1 Simulated occurences]]*_xlfn.LOGNORM.INV(Table3[[#This Row],[RV lognorm]],(LN(ImpLow1)+LN(ImpUp1))/2,(LN(ImpUp1)-LN(ImpLow1))/3.29)</f>
        <v>52411.897451937839</v>
      </c>
      <c r="L8232">
        <f>_xlfn.BINOM.INV(BinomTrials,_xlfn.GAMMA.INV(Table3[[#This Row],[RV gamma]],GammaShape2,GammaRate2)/BinomTrials,Table3[[#This Row],[RV binom]])</f>
        <v>3</v>
      </c>
      <c r="M8232" s="1">
        <f>Table3[[#This Row],[Risk 2 simulated occurences]]*_xlfn.LOGNORM.INV(Table3[[#This Row],[RV lognorm]],(LN(ImpLow2)+LN(ImpUp2))/2,(LN(ImpUp2)-LN(ImpLow2))/3.29)</f>
        <v>3144713.8471162715</v>
      </c>
    </row>
    <row r="8233" spans="7:13">
      <c r="G8233">
        <v>0.3241970899161869</v>
      </c>
      <c r="H8233">
        <v>0.84035781716944546</v>
      </c>
      <c r="I8233">
        <v>0.35651854442270403</v>
      </c>
      <c r="J8233">
        <f>_xlfn.BINOM.INV(BinomTrials,_xlfn.GAMMA.INV(Table3[[#This Row],[RV gamma]],GammaShape1,GammaRate1)/BinomTrials,Table3[[#This Row],[RV binom]])</f>
        <v>1</v>
      </c>
      <c r="K8233" s="1">
        <f>Table3[[#This Row],[Risk 1 Simulated occurences]]*_xlfn.LOGNORM.INV(Table3[[#This Row],[RV lognorm]],(LN(ImpLow1)+LN(ImpUp1))/2,(LN(ImpUp1)-LN(ImpLow1))/3.29)</f>
        <v>24446.274655279703</v>
      </c>
      <c r="L8233">
        <f>_xlfn.BINOM.INV(BinomTrials,_xlfn.GAMMA.INV(Table3[[#This Row],[RV gamma]],GammaShape2,GammaRate2)/BinomTrials,Table3[[#This Row],[RV binom]])</f>
        <v>0</v>
      </c>
      <c r="M8233" s="1">
        <f>Table3[[#This Row],[Risk 2 simulated occurences]]*_xlfn.LOGNORM.INV(Table3[[#This Row],[RV lognorm]],(LN(ImpLow2)+LN(ImpUp2))/2,(LN(ImpUp2)-LN(ImpLow2))/3.29)</f>
        <v>0</v>
      </c>
    </row>
    <row r="8234" spans="7:13">
      <c r="G8234">
        <v>0.78049022135347601</v>
      </c>
      <c r="H8234">
        <v>0.89383316687021086</v>
      </c>
      <c r="I8234">
        <v>7.1761123869456874E-3</v>
      </c>
      <c r="J8234">
        <f>_xlfn.BINOM.INV(BinomTrials,_xlfn.GAMMA.INV(Table3[[#This Row],[RV gamma]],GammaShape1,GammaRate1)/BinomTrials,Table3[[#This Row],[RV binom]])</f>
        <v>2</v>
      </c>
      <c r="K8234" s="1">
        <f>Table3[[#This Row],[Risk 1 Simulated occurences]]*_xlfn.LOGNORM.INV(Table3[[#This Row],[RV lognorm]],(LN(ImpLow1)+LN(ImpUp1))/2,(LN(ImpUp1)-LN(ImpLow1))/3.29)</f>
        <v>11398.779483711465</v>
      </c>
      <c r="L8234">
        <f>_xlfn.BINOM.INV(BinomTrials,_xlfn.GAMMA.INV(Table3[[#This Row],[RV gamma]],GammaShape2,GammaRate2)/BinomTrials,Table3[[#This Row],[RV binom]])</f>
        <v>1</v>
      </c>
      <c r="M8234" s="1">
        <f>Table3[[#This Row],[Risk 2 simulated occurences]]*_xlfn.LOGNORM.INV(Table3[[#This Row],[RV lognorm]],(LN(ImpLow2)+LN(ImpUp2))/2,(LN(ImpUp2)-LN(ImpLow2))/3.29)</f>
        <v>569938.97418557247</v>
      </c>
    </row>
    <row r="8235" spans="7:13">
      <c r="G8235">
        <v>0.69915028787178468</v>
      </c>
      <c r="H8235">
        <v>0.65403558763397651</v>
      </c>
      <c r="I8235">
        <v>0.60892088739616834</v>
      </c>
      <c r="J8235">
        <f>_xlfn.BINOM.INV(BinomTrials,_xlfn.GAMMA.INV(Table3[[#This Row],[RV gamma]],GammaShape1,GammaRate1)/BinomTrials,Table3[[#This Row],[RV binom]])</f>
        <v>1</v>
      </c>
      <c r="K8235" s="1">
        <f>Table3[[#This Row],[Risk 1 Simulated occurences]]*_xlfn.LOGNORM.INV(Table3[[#This Row],[RV lognorm]],(LN(ImpLow1)+LN(ImpUp1))/2,(LN(ImpUp1)-LN(ImpLow1))/3.29)</f>
        <v>38374.688431232833</v>
      </c>
      <c r="L8235">
        <f>_xlfn.BINOM.INV(BinomTrials,_xlfn.GAMMA.INV(Table3[[#This Row],[RV gamma]],GammaShape2,GammaRate2)/BinomTrials,Table3[[#This Row],[RV binom]])</f>
        <v>0</v>
      </c>
      <c r="M8235" s="1">
        <f>Table3[[#This Row],[Risk 2 simulated occurences]]*_xlfn.LOGNORM.INV(Table3[[#This Row],[RV lognorm]],(LN(ImpLow2)+LN(ImpUp2))/2,(LN(ImpUp2)-LN(ImpLow2))/3.29)</f>
        <v>0</v>
      </c>
    </row>
    <row r="8236" spans="7:13">
      <c r="G8236">
        <v>0.6188882610848585</v>
      </c>
      <c r="H8236">
        <v>0.3761213642433851</v>
      </c>
      <c r="I8236">
        <v>0.13335446740191173</v>
      </c>
      <c r="J8236">
        <f>_xlfn.BINOM.INV(BinomTrials,_xlfn.GAMMA.INV(Table3[[#This Row],[RV gamma]],GammaShape1,GammaRate1)/BinomTrials,Table3[[#This Row],[RV binom]])</f>
        <v>0</v>
      </c>
      <c r="K8236" s="1">
        <f>Table3[[#This Row],[Risk 1 Simulated occurences]]*_xlfn.LOGNORM.INV(Table3[[#This Row],[RV lognorm]],(LN(ImpLow1)+LN(ImpUp1))/2,(LN(ImpUp1)-LN(ImpLow1))/3.29)</f>
        <v>0</v>
      </c>
      <c r="L8236">
        <f>_xlfn.BINOM.INV(BinomTrials,_xlfn.GAMMA.INV(Table3[[#This Row],[RV gamma]],GammaShape2,GammaRate2)/BinomTrials,Table3[[#This Row],[RV binom]])</f>
        <v>0</v>
      </c>
      <c r="M8236" s="1">
        <f>Table3[[#This Row],[Risk 2 simulated occurences]]*_xlfn.LOGNORM.INV(Table3[[#This Row],[RV lognorm]],(LN(ImpLow2)+LN(ImpUp2))/2,(LN(ImpUp2)-LN(ImpLow2))/3.29)</f>
        <v>0</v>
      </c>
    </row>
    <row r="8237" spans="7:13">
      <c r="G8237">
        <v>0.65500405321596378</v>
      </c>
      <c r="H8237">
        <v>0.47176883857313956</v>
      </c>
      <c r="I8237">
        <v>0.28853362393031529</v>
      </c>
      <c r="J8237">
        <f>_xlfn.BINOM.INV(BinomTrials,_xlfn.GAMMA.INV(Table3[[#This Row],[RV gamma]],GammaShape1,GammaRate1)/BinomTrials,Table3[[#This Row],[RV binom]])</f>
        <v>0</v>
      </c>
      <c r="K8237" s="1">
        <f>Table3[[#This Row],[Risk 1 Simulated occurences]]*_xlfn.LOGNORM.INV(Table3[[#This Row],[RV lognorm]],(LN(ImpLow1)+LN(ImpUp1))/2,(LN(ImpUp1)-LN(ImpLow1))/3.29)</f>
        <v>0</v>
      </c>
      <c r="L8237">
        <f>_xlfn.BINOM.INV(BinomTrials,_xlfn.GAMMA.INV(Table3[[#This Row],[RV gamma]],GammaShape2,GammaRate2)/BinomTrials,Table3[[#This Row],[RV binom]])</f>
        <v>0</v>
      </c>
      <c r="M8237" s="1">
        <f>Table3[[#This Row],[Risk 2 simulated occurences]]*_xlfn.LOGNORM.INV(Table3[[#This Row],[RV lognorm]],(LN(ImpLow2)+LN(ImpUp2))/2,(LN(ImpUp2)-LN(ImpLow2))/3.29)</f>
        <v>0</v>
      </c>
    </row>
    <row r="8238" spans="7:13">
      <c r="G8238">
        <v>0.65312240070343131</v>
      </c>
      <c r="H8238">
        <v>1.8869898756439751E-2</v>
      </c>
      <c r="I8238">
        <v>0.38461739680944823</v>
      </c>
      <c r="J8238">
        <f>_xlfn.BINOM.INV(BinomTrials,_xlfn.GAMMA.INV(Table3[[#This Row],[RV gamma]],GammaShape1,GammaRate1)/BinomTrials,Table3[[#This Row],[RV binom]])</f>
        <v>0</v>
      </c>
      <c r="K8238" s="1">
        <f>Table3[[#This Row],[Risk 1 Simulated occurences]]*_xlfn.LOGNORM.INV(Table3[[#This Row],[RV lognorm]],(LN(ImpLow1)+LN(ImpUp1))/2,(LN(ImpUp1)-LN(ImpLow1))/3.29)</f>
        <v>0</v>
      </c>
      <c r="L8238">
        <f>_xlfn.BINOM.INV(BinomTrials,_xlfn.GAMMA.INV(Table3[[#This Row],[RV gamma]],GammaShape2,GammaRate2)/BinomTrials,Table3[[#This Row],[RV binom]])</f>
        <v>0</v>
      </c>
      <c r="M8238" s="1">
        <f>Table3[[#This Row],[Risk 2 simulated occurences]]*_xlfn.LOGNORM.INV(Table3[[#This Row],[RV lognorm]],(LN(ImpLow2)+LN(ImpUp2))/2,(LN(ImpUp2)-LN(ImpLow2))/3.29)</f>
        <v>0</v>
      </c>
    </row>
    <row r="8239" spans="7:13">
      <c r="G8239">
        <v>2.8188622569753147E-2</v>
      </c>
      <c r="H8239">
        <v>0.14638839948288557</v>
      </c>
      <c r="I8239">
        <v>0.26458817639601795</v>
      </c>
      <c r="J8239">
        <f>_xlfn.BINOM.INV(BinomTrials,_xlfn.GAMMA.INV(Table3[[#This Row],[RV gamma]],GammaShape1,GammaRate1)/BinomTrials,Table3[[#This Row],[RV binom]])</f>
        <v>0</v>
      </c>
      <c r="K8239" s="1">
        <f>Table3[[#This Row],[Risk 1 Simulated occurences]]*_xlfn.LOGNORM.INV(Table3[[#This Row],[RV lognorm]],(LN(ImpLow1)+LN(ImpUp1))/2,(LN(ImpUp1)-LN(ImpLow1))/3.29)</f>
        <v>0</v>
      </c>
      <c r="L8239">
        <f>_xlfn.BINOM.INV(BinomTrials,_xlfn.GAMMA.INV(Table3[[#This Row],[RV gamma]],GammaShape2,GammaRate2)/BinomTrials,Table3[[#This Row],[RV binom]])</f>
        <v>0</v>
      </c>
      <c r="M8239" s="1">
        <f>Table3[[#This Row],[Risk 2 simulated occurences]]*_xlfn.LOGNORM.INV(Table3[[#This Row],[RV lognorm]],(LN(ImpLow2)+LN(ImpUp2))/2,(LN(ImpUp2)-LN(ImpLow2))/3.29)</f>
        <v>0</v>
      </c>
    </row>
    <row r="8240" spans="7:13">
      <c r="G8240">
        <v>0.76617952984114157</v>
      </c>
      <c r="H8240">
        <v>0.34983010885763455</v>
      </c>
      <c r="I8240">
        <v>0.93348068787412752</v>
      </c>
      <c r="J8240">
        <f>_xlfn.BINOM.INV(BinomTrials,_xlfn.GAMMA.INV(Table3[[#This Row],[RV gamma]],GammaShape1,GammaRate1)/BinomTrials,Table3[[#This Row],[RV binom]])</f>
        <v>0</v>
      </c>
      <c r="K8240" s="1">
        <f>Table3[[#This Row],[Risk 1 Simulated occurences]]*_xlfn.LOGNORM.INV(Table3[[#This Row],[RV lognorm]],(LN(ImpLow1)+LN(ImpUp1))/2,(LN(ImpUp1)-LN(ImpLow1))/3.29)</f>
        <v>0</v>
      </c>
      <c r="L8240">
        <f>_xlfn.BINOM.INV(BinomTrials,_xlfn.GAMMA.INV(Table3[[#This Row],[RV gamma]],GammaShape2,GammaRate2)/BinomTrials,Table3[[#This Row],[RV binom]])</f>
        <v>0</v>
      </c>
      <c r="M8240" s="1">
        <f>Table3[[#This Row],[Risk 2 simulated occurences]]*_xlfn.LOGNORM.INV(Table3[[#This Row],[RV lognorm]],(LN(ImpLow2)+LN(ImpUp2))/2,(LN(ImpUp2)-LN(ImpLow2))/3.29)</f>
        <v>0</v>
      </c>
    </row>
    <row r="8241" spans="7:13">
      <c r="G8241">
        <v>0.17935804006613701</v>
      </c>
      <c r="H8241">
        <v>0.59463957026351222</v>
      </c>
      <c r="I8241">
        <v>9.9211004608874675E-3</v>
      </c>
      <c r="J8241">
        <f>_xlfn.BINOM.INV(BinomTrials,_xlfn.GAMMA.INV(Table3[[#This Row],[RV gamma]],GammaShape1,GammaRate1)/BinomTrials,Table3[[#This Row],[RV binom]])</f>
        <v>0</v>
      </c>
      <c r="K8241" s="1">
        <f>Table3[[#This Row],[Risk 1 Simulated occurences]]*_xlfn.LOGNORM.INV(Table3[[#This Row],[RV lognorm]],(LN(ImpLow1)+LN(ImpUp1))/2,(LN(ImpUp1)-LN(ImpLow1))/3.29)</f>
        <v>0</v>
      </c>
      <c r="L8241">
        <f>_xlfn.BINOM.INV(BinomTrials,_xlfn.GAMMA.INV(Table3[[#This Row],[RV gamma]],GammaShape2,GammaRate2)/BinomTrials,Table3[[#This Row],[RV binom]])</f>
        <v>0</v>
      </c>
      <c r="M8241" s="1">
        <f>Table3[[#This Row],[Risk 2 simulated occurences]]*_xlfn.LOGNORM.INV(Table3[[#This Row],[RV lognorm]],(LN(ImpLow2)+LN(ImpUp2))/2,(LN(ImpUp2)-LN(ImpLow2))/3.29)</f>
        <v>0</v>
      </c>
    </row>
    <row r="8242" spans="7:13">
      <c r="G8242">
        <v>0.47057939156451234</v>
      </c>
      <c r="H8242">
        <v>0.10725741885009102</v>
      </c>
      <c r="I8242">
        <v>0.74393544613566964</v>
      </c>
      <c r="J8242">
        <f>_xlfn.BINOM.INV(BinomTrials,_xlfn.GAMMA.INV(Table3[[#This Row],[RV gamma]],GammaShape1,GammaRate1)/BinomTrials,Table3[[#This Row],[RV binom]])</f>
        <v>0</v>
      </c>
      <c r="K8242" s="1">
        <f>Table3[[#This Row],[Risk 1 Simulated occurences]]*_xlfn.LOGNORM.INV(Table3[[#This Row],[RV lognorm]],(LN(ImpLow1)+LN(ImpUp1))/2,(LN(ImpUp1)-LN(ImpLow1))/3.29)</f>
        <v>0</v>
      </c>
      <c r="L8242">
        <f>_xlfn.BINOM.INV(BinomTrials,_xlfn.GAMMA.INV(Table3[[#This Row],[RV gamma]],GammaShape2,GammaRate2)/BinomTrials,Table3[[#This Row],[RV binom]])</f>
        <v>0</v>
      </c>
      <c r="M8242" s="1">
        <f>Table3[[#This Row],[Risk 2 simulated occurences]]*_xlfn.LOGNORM.INV(Table3[[#This Row],[RV lognorm]],(LN(ImpLow2)+LN(ImpUp2))/2,(LN(ImpUp2)-LN(ImpLow2))/3.29)</f>
        <v>0</v>
      </c>
    </row>
    <row r="8243" spans="7:13">
      <c r="G8243">
        <v>2.7834024758932194E-2</v>
      </c>
      <c r="H8243">
        <v>0.67543861347969558</v>
      </c>
      <c r="I8243">
        <v>0.32304320220045896</v>
      </c>
      <c r="J8243">
        <f>_xlfn.BINOM.INV(BinomTrials,_xlfn.GAMMA.INV(Table3[[#This Row],[RV gamma]],GammaShape1,GammaRate1)/BinomTrials,Table3[[#This Row],[RV binom]])</f>
        <v>0</v>
      </c>
      <c r="K8243" s="1">
        <f>Table3[[#This Row],[Risk 1 Simulated occurences]]*_xlfn.LOGNORM.INV(Table3[[#This Row],[RV lognorm]],(LN(ImpLow1)+LN(ImpUp1))/2,(LN(ImpUp1)-LN(ImpLow1))/3.29)</f>
        <v>0</v>
      </c>
      <c r="L8243">
        <f>_xlfn.BINOM.INV(BinomTrials,_xlfn.GAMMA.INV(Table3[[#This Row],[RV gamma]],GammaShape2,GammaRate2)/BinomTrials,Table3[[#This Row],[RV binom]])</f>
        <v>0</v>
      </c>
      <c r="M8243" s="1">
        <f>Table3[[#This Row],[Risk 2 simulated occurences]]*_xlfn.LOGNORM.INV(Table3[[#This Row],[RV lognorm]],(LN(ImpLow2)+LN(ImpUp2))/2,(LN(ImpUp2)-LN(ImpLow2))/3.29)</f>
        <v>0</v>
      </c>
    </row>
    <row r="8244" spans="7:13">
      <c r="G8244">
        <v>0.80645412337335487</v>
      </c>
      <c r="H8244">
        <v>9.6776753243420624E-2</v>
      </c>
      <c r="I8244">
        <v>0.38709938311348641</v>
      </c>
      <c r="J8244">
        <f>_xlfn.BINOM.INV(BinomTrials,_xlfn.GAMMA.INV(Table3[[#This Row],[RV gamma]],GammaShape1,GammaRate1)/BinomTrials,Table3[[#This Row],[RV binom]])</f>
        <v>0</v>
      </c>
      <c r="K8244" s="1">
        <f>Table3[[#This Row],[Risk 1 Simulated occurences]]*_xlfn.LOGNORM.INV(Table3[[#This Row],[RV lognorm]],(LN(ImpLow1)+LN(ImpUp1))/2,(LN(ImpUp1)-LN(ImpLow1))/3.29)</f>
        <v>0</v>
      </c>
      <c r="L8244">
        <f>_xlfn.BINOM.INV(BinomTrials,_xlfn.GAMMA.INV(Table3[[#This Row],[RV gamma]],GammaShape2,GammaRate2)/BinomTrials,Table3[[#This Row],[RV binom]])</f>
        <v>0</v>
      </c>
      <c r="M8244" s="1">
        <f>Table3[[#This Row],[Risk 2 simulated occurences]]*_xlfn.LOGNORM.INV(Table3[[#This Row],[RV lognorm]],(LN(ImpLow2)+LN(ImpUp2))/2,(LN(ImpUp2)-LN(ImpLow2))/3.29)</f>
        <v>0</v>
      </c>
    </row>
    <row r="8245" spans="7:13">
      <c r="G8245">
        <v>7.4451535974839486E-2</v>
      </c>
      <c r="H8245">
        <v>0.52689176217042455</v>
      </c>
      <c r="I8245">
        <v>0.97933198836600965</v>
      </c>
      <c r="J8245">
        <f>_xlfn.BINOM.INV(BinomTrials,_xlfn.GAMMA.INV(Table3[[#This Row],[RV gamma]],GammaShape1,GammaRate1)/BinomTrials,Table3[[#This Row],[RV binom]])</f>
        <v>0</v>
      </c>
      <c r="K8245" s="1">
        <f>Table3[[#This Row],[Risk 1 Simulated occurences]]*_xlfn.LOGNORM.INV(Table3[[#This Row],[RV lognorm]],(LN(ImpLow1)+LN(ImpUp1))/2,(LN(ImpUp1)-LN(ImpLow1))/3.29)</f>
        <v>0</v>
      </c>
      <c r="L8245">
        <f>_xlfn.BINOM.INV(BinomTrials,_xlfn.GAMMA.INV(Table3[[#This Row],[RV gamma]],GammaShape2,GammaRate2)/BinomTrials,Table3[[#This Row],[RV binom]])</f>
        <v>0</v>
      </c>
      <c r="M8245" s="1">
        <f>Table3[[#This Row],[Risk 2 simulated occurences]]*_xlfn.LOGNORM.INV(Table3[[#This Row],[RV lognorm]],(LN(ImpLow2)+LN(ImpUp2))/2,(LN(ImpUp2)-LN(ImpLow2))/3.29)</f>
        <v>0</v>
      </c>
    </row>
    <row r="8246" spans="7:13">
      <c r="G8246">
        <v>0.30696512912724405</v>
      </c>
      <c r="H8246">
        <v>0.46984679832581749</v>
      </c>
      <c r="I8246">
        <v>0.63272846752439094</v>
      </c>
      <c r="J8246">
        <f>_xlfn.BINOM.INV(BinomTrials,_xlfn.GAMMA.INV(Table3[[#This Row],[RV gamma]],GammaShape1,GammaRate1)/BinomTrials,Table3[[#This Row],[RV binom]])</f>
        <v>0</v>
      </c>
      <c r="K8246" s="1">
        <f>Table3[[#This Row],[Risk 1 Simulated occurences]]*_xlfn.LOGNORM.INV(Table3[[#This Row],[RV lognorm]],(LN(ImpLow1)+LN(ImpUp1))/2,(LN(ImpUp1)-LN(ImpLow1))/3.29)</f>
        <v>0</v>
      </c>
      <c r="L8246">
        <f>_xlfn.BINOM.INV(BinomTrials,_xlfn.GAMMA.INV(Table3[[#This Row],[RV gamma]],GammaShape2,GammaRate2)/BinomTrials,Table3[[#This Row],[RV binom]])</f>
        <v>0</v>
      </c>
      <c r="M8246" s="1">
        <f>Table3[[#This Row],[Risk 2 simulated occurences]]*_xlfn.LOGNORM.INV(Table3[[#This Row],[RV lognorm]],(LN(ImpLow2)+LN(ImpUp2))/2,(LN(ImpUp2)-LN(ImpLow2))/3.29)</f>
        <v>0</v>
      </c>
    </row>
    <row r="8247" spans="7:13">
      <c r="G8247">
        <v>0.16292524159090838</v>
      </c>
      <c r="H8247">
        <v>0.71513946201425949</v>
      </c>
      <c r="I8247">
        <v>0.26735368243761065</v>
      </c>
      <c r="J8247">
        <f>_xlfn.BINOM.INV(BinomTrials,_xlfn.GAMMA.INV(Table3[[#This Row],[RV gamma]],GammaShape1,GammaRate1)/BinomTrials,Table3[[#This Row],[RV binom]])</f>
        <v>1</v>
      </c>
      <c r="K8247" s="1">
        <f>Table3[[#This Row],[Risk 1 Simulated occurences]]*_xlfn.LOGNORM.INV(Table3[[#This Row],[RV lognorm]],(LN(ImpLow1)+LN(ImpUp1))/2,(LN(ImpUp1)-LN(ImpLow1))/3.29)</f>
        <v>20478.39758447143</v>
      </c>
      <c r="L8247">
        <f>_xlfn.BINOM.INV(BinomTrials,_xlfn.GAMMA.INV(Table3[[#This Row],[RV gamma]],GammaShape2,GammaRate2)/BinomTrials,Table3[[#This Row],[RV binom]])</f>
        <v>0</v>
      </c>
      <c r="M8247" s="1">
        <f>Table3[[#This Row],[Risk 2 simulated occurences]]*_xlfn.LOGNORM.INV(Table3[[#This Row],[RV lognorm]],(LN(ImpLow2)+LN(ImpUp2))/2,(LN(ImpUp2)-LN(ImpLow2))/3.29)</f>
        <v>0</v>
      </c>
    </row>
    <row r="8248" spans="7:13">
      <c r="G8248">
        <v>0.28453541839706498</v>
      </c>
      <c r="H8248">
        <v>0.34893807365975255</v>
      </c>
      <c r="I8248">
        <v>0.41334072892244006</v>
      </c>
      <c r="J8248">
        <f>_xlfn.BINOM.INV(BinomTrials,_xlfn.GAMMA.INV(Table3[[#This Row],[RV gamma]],GammaShape1,GammaRate1)/BinomTrials,Table3[[#This Row],[RV binom]])</f>
        <v>0</v>
      </c>
      <c r="K8248" s="1">
        <f>Table3[[#This Row],[Risk 1 Simulated occurences]]*_xlfn.LOGNORM.INV(Table3[[#This Row],[RV lognorm]],(LN(ImpLow1)+LN(ImpUp1))/2,(LN(ImpUp1)-LN(ImpLow1))/3.29)</f>
        <v>0</v>
      </c>
      <c r="L8248">
        <f>_xlfn.BINOM.INV(BinomTrials,_xlfn.GAMMA.INV(Table3[[#This Row],[RV gamma]],GammaShape2,GammaRate2)/BinomTrials,Table3[[#This Row],[RV binom]])</f>
        <v>0</v>
      </c>
      <c r="M8248" s="1">
        <f>Table3[[#This Row],[Risk 2 simulated occurences]]*_xlfn.LOGNORM.INV(Table3[[#This Row],[RV lognorm]],(LN(ImpLow2)+LN(ImpUp2))/2,(LN(ImpUp2)-LN(ImpLow2))/3.29)</f>
        <v>0</v>
      </c>
    </row>
    <row r="8249" spans="7:13">
      <c r="G8249">
        <v>0.18677699947113963</v>
      </c>
      <c r="H8249">
        <v>0.60220399946076986</v>
      </c>
      <c r="I8249">
        <v>1.7630999450400007E-2</v>
      </c>
      <c r="J8249">
        <f>_xlfn.BINOM.INV(BinomTrials,_xlfn.GAMMA.INV(Table3[[#This Row],[RV gamma]],GammaShape1,GammaRate1)/BinomTrials,Table3[[#This Row],[RV binom]])</f>
        <v>0</v>
      </c>
      <c r="K8249" s="1">
        <f>Table3[[#This Row],[Risk 1 Simulated occurences]]*_xlfn.LOGNORM.INV(Table3[[#This Row],[RV lognorm]],(LN(ImpLow1)+LN(ImpUp1))/2,(LN(ImpUp1)-LN(ImpLow1))/3.29)</f>
        <v>0</v>
      </c>
      <c r="L8249">
        <f>_xlfn.BINOM.INV(BinomTrials,_xlfn.GAMMA.INV(Table3[[#This Row],[RV gamma]],GammaShape2,GammaRate2)/BinomTrials,Table3[[#This Row],[RV binom]])</f>
        <v>0</v>
      </c>
      <c r="M8249" s="1">
        <f>Table3[[#This Row],[Risk 2 simulated occurences]]*_xlfn.LOGNORM.INV(Table3[[#This Row],[RV lognorm]],(LN(ImpLow2)+LN(ImpUp2))/2,(LN(ImpUp2)-LN(ImpLow2))/3.29)</f>
        <v>0</v>
      </c>
    </row>
    <row r="8250" spans="7:13">
      <c r="G8250">
        <v>0.16103011144373106</v>
      </c>
      <c r="H8250">
        <v>0.24261893715831401</v>
      </c>
      <c r="I8250">
        <v>0.32420776287289699</v>
      </c>
      <c r="J8250">
        <f>_xlfn.BINOM.INV(BinomTrials,_xlfn.GAMMA.INV(Table3[[#This Row],[RV gamma]],GammaShape1,GammaRate1)/BinomTrials,Table3[[#This Row],[RV binom]])</f>
        <v>0</v>
      </c>
      <c r="K8250" s="1">
        <f>Table3[[#This Row],[Risk 1 Simulated occurences]]*_xlfn.LOGNORM.INV(Table3[[#This Row],[RV lognorm]],(LN(ImpLow1)+LN(ImpUp1))/2,(LN(ImpUp1)-LN(ImpLow1))/3.29)</f>
        <v>0</v>
      </c>
      <c r="L8250">
        <f>_xlfn.BINOM.INV(BinomTrials,_xlfn.GAMMA.INV(Table3[[#This Row],[RV gamma]],GammaShape2,GammaRate2)/BinomTrials,Table3[[#This Row],[RV binom]])</f>
        <v>0</v>
      </c>
      <c r="M8250" s="1">
        <f>Table3[[#This Row],[Risk 2 simulated occurences]]*_xlfn.LOGNORM.INV(Table3[[#This Row],[RV lognorm]],(LN(ImpLow2)+LN(ImpUp2))/2,(LN(ImpUp2)-LN(ImpLow2))/3.29)</f>
        <v>0</v>
      </c>
    </row>
    <row r="8251" spans="7:13">
      <c r="G8251">
        <v>0.43308303478783139</v>
      </c>
      <c r="H8251">
        <v>0.69647681978367126</v>
      </c>
      <c r="I8251">
        <v>0.95987060477951103</v>
      </c>
      <c r="J8251">
        <f>_xlfn.BINOM.INV(BinomTrials,_xlfn.GAMMA.INV(Table3[[#This Row],[RV gamma]],GammaShape1,GammaRate1)/BinomTrials,Table3[[#This Row],[RV binom]])</f>
        <v>1</v>
      </c>
      <c r="K8251" s="1">
        <f>Table3[[#This Row],[Risk 1 Simulated occurences]]*_xlfn.LOGNORM.INV(Table3[[#This Row],[RV lognorm]],(LN(ImpLow1)+LN(ImpUp1))/2,(LN(ImpUp1)-LN(ImpLow1))/3.29)</f>
        <v>107564.16814156863</v>
      </c>
      <c r="L8251">
        <f>_xlfn.BINOM.INV(BinomTrials,_xlfn.GAMMA.INV(Table3[[#This Row],[RV gamma]],GammaShape2,GammaRate2)/BinomTrials,Table3[[#This Row],[RV binom]])</f>
        <v>0</v>
      </c>
      <c r="M8251" s="1">
        <f>Table3[[#This Row],[Risk 2 simulated occurences]]*_xlfn.LOGNORM.INV(Table3[[#This Row],[RV lognorm]],(LN(ImpLow2)+LN(ImpUp2))/2,(LN(ImpUp2)-LN(ImpLow2))/3.29)</f>
        <v>0</v>
      </c>
    </row>
    <row r="8252" spans="7:13">
      <c r="G8252">
        <v>0.82656567908197909</v>
      </c>
      <c r="H8252">
        <v>0.68591010416201781</v>
      </c>
      <c r="I8252">
        <v>0.54525452924205664</v>
      </c>
      <c r="J8252">
        <f>_xlfn.BINOM.INV(BinomTrials,_xlfn.GAMMA.INV(Table3[[#This Row],[RV gamma]],GammaShape1,GammaRate1)/BinomTrials,Table3[[#This Row],[RV binom]])</f>
        <v>1</v>
      </c>
      <c r="K8252" s="1">
        <f>Table3[[#This Row],[Risk 1 Simulated occurences]]*_xlfn.LOGNORM.INV(Table3[[#This Row],[RV lognorm]],(LN(ImpLow1)+LN(ImpUp1))/2,(LN(ImpUp1)-LN(ImpLow1))/3.29)</f>
        <v>34241.548235853421</v>
      </c>
      <c r="L8252">
        <f>_xlfn.BINOM.INV(BinomTrials,_xlfn.GAMMA.INV(Table3[[#This Row],[RV gamma]],GammaShape2,GammaRate2)/BinomTrials,Table3[[#This Row],[RV binom]])</f>
        <v>0</v>
      </c>
      <c r="M8252" s="1">
        <f>Table3[[#This Row],[Risk 2 simulated occurences]]*_xlfn.LOGNORM.INV(Table3[[#This Row],[RV lognorm]],(LN(ImpLow2)+LN(ImpUp2))/2,(LN(ImpUp2)-LN(ImpLow2))/3.29)</f>
        <v>0</v>
      </c>
    </row>
    <row r="8253" spans="7:13">
      <c r="G8253">
        <v>8.9368330822032105E-2</v>
      </c>
      <c r="H8253">
        <v>9.1120651034228811E-2</v>
      </c>
      <c r="I8253">
        <v>9.2872971246425517E-2</v>
      </c>
      <c r="J8253">
        <f>_xlfn.BINOM.INV(BinomTrials,_xlfn.GAMMA.INV(Table3[[#This Row],[RV gamma]],GammaShape1,GammaRate1)/BinomTrials,Table3[[#This Row],[RV binom]])</f>
        <v>0</v>
      </c>
      <c r="K8253" s="1">
        <f>Table3[[#This Row],[Risk 1 Simulated occurences]]*_xlfn.LOGNORM.INV(Table3[[#This Row],[RV lognorm]],(LN(ImpLow1)+LN(ImpUp1))/2,(LN(ImpUp1)-LN(ImpLow1))/3.29)</f>
        <v>0</v>
      </c>
      <c r="L8253">
        <f>_xlfn.BINOM.INV(BinomTrials,_xlfn.GAMMA.INV(Table3[[#This Row],[RV gamma]],GammaShape2,GammaRate2)/BinomTrials,Table3[[#This Row],[RV binom]])</f>
        <v>0</v>
      </c>
      <c r="M8253" s="1">
        <f>Table3[[#This Row],[Risk 2 simulated occurences]]*_xlfn.LOGNORM.INV(Table3[[#This Row],[RV lognorm]],(LN(ImpLow2)+LN(ImpUp2))/2,(LN(ImpUp2)-LN(ImpLow2))/3.29)</f>
        <v>0</v>
      </c>
    </row>
    <row r="8254" spans="7:13">
      <c r="G8254">
        <v>1.3536125893488585E-2</v>
      </c>
      <c r="H8254">
        <v>0.46478193228355696</v>
      </c>
      <c r="I8254">
        <v>0.91602773867362541</v>
      </c>
      <c r="J8254">
        <f>_xlfn.BINOM.INV(BinomTrials,_xlfn.GAMMA.INV(Table3[[#This Row],[RV gamma]],GammaShape1,GammaRate1)/BinomTrials,Table3[[#This Row],[RV binom]])</f>
        <v>0</v>
      </c>
      <c r="K8254" s="1">
        <f>Table3[[#This Row],[Risk 1 Simulated occurences]]*_xlfn.LOGNORM.INV(Table3[[#This Row],[RV lognorm]],(LN(ImpLow1)+LN(ImpUp1))/2,(LN(ImpUp1)-LN(ImpLow1))/3.29)</f>
        <v>0</v>
      </c>
      <c r="L8254">
        <f>_xlfn.BINOM.INV(BinomTrials,_xlfn.GAMMA.INV(Table3[[#This Row],[RV gamma]],GammaShape2,GammaRate2)/BinomTrials,Table3[[#This Row],[RV binom]])</f>
        <v>0</v>
      </c>
      <c r="M8254" s="1">
        <f>Table3[[#This Row],[Risk 2 simulated occurences]]*_xlfn.LOGNORM.INV(Table3[[#This Row],[RV lognorm]],(LN(ImpLow2)+LN(ImpUp2))/2,(LN(ImpUp2)-LN(ImpLow2))/3.29)</f>
        <v>0</v>
      </c>
    </row>
    <row r="8255" spans="7:13">
      <c r="G8255">
        <v>0.5016678918626476</v>
      </c>
      <c r="H8255">
        <v>0.58993588974230726</v>
      </c>
      <c r="I8255">
        <v>0.67820388762196704</v>
      </c>
      <c r="J8255">
        <f>_xlfn.BINOM.INV(BinomTrials,_xlfn.GAMMA.INV(Table3[[#This Row],[RV gamma]],GammaShape1,GammaRate1)/BinomTrials,Table3[[#This Row],[RV binom]])</f>
        <v>0</v>
      </c>
      <c r="K8255" s="1">
        <f>Table3[[#This Row],[Risk 1 Simulated occurences]]*_xlfn.LOGNORM.INV(Table3[[#This Row],[RV lognorm]],(LN(ImpLow1)+LN(ImpUp1))/2,(LN(ImpUp1)-LN(ImpLow1))/3.29)</f>
        <v>0</v>
      </c>
      <c r="L8255">
        <f>_xlfn.BINOM.INV(BinomTrials,_xlfn.GAMMA.INV(Table3[[#This Row],[RV gamma]],GammaShape2,GammaRate2)/BinomTrials,Table3[[#This Row],[RV binom]])</f>
        <v>0</v>
      </c>
      <c r="M8255" s="1">
        <f>Table3[[#This Row],[Risk 2 simulated occurences]]*_xlfn.LOGNORM.INV(Table3[[#This Row],[RV lognorm]],(LN(ImpLow2)+LN(ImpUp2))/2,(LN(ImpUp2)-LN(ImpLow2))/3.29)</f>
        <v>0</v>
      </c>
    </row>
    <row r="8256" spans="7:13">
      <c r="G8256">
        <v>0.53225853551750002</v>
      </c>
      <c r="H8256">
        <v>5.2498898959019637E-2</v>
      </c>
      <c r="I8256">
        <v>0.5727392624005393</v>
      </c>
      <c r="J8256">
        <f>_xlfn.BINOM.INV(BinomTrials,_xlfn.GAMMA.INV(Table3[[#This Row],[RV gamma]],GammaShape1,GammaRate1)/BinomTrials,Table3[[#This Row],[RV binom]])</f>
        <v>0</v>
      </c>
      <c r="K8256" s="1">
        <f>Table3[[#This Row],[Risk 1 Simulated occurences]]*_xlfn.LOGNORM.INV(Table3[[#This Row],[RV lognorm]],(LN(ImpLow1)+LN(ImpUp1))/2,(LN(ImpUp1)-LN(ImpLow1))/3.29)</f>
        <v>0</v>
      </c>
      <c r="L8256">
        <f>_xlfn.BINOM.INV(BinomTrials,_xlfn.GAMMA.INV(Table3[[#This Row],[RV gamma]],GammaShape2,GammaRate2)/BinomTrials,Table3[[#This Row],[RV binom]])</f>
        <v>0</v>
      </c>
      <c r="M8256" s="1">
        <f>Table3[[#This Row],[Risk 2 simulated occurences]]*_xlfn.LOGNORM.INV(Table3[[#This Row],[RV lognorm]],(LN(ImpLow2)+LN(ImpUp2))/2,(LN(ImpUp2)-LN(ImpLow2))/3.29)</f>
        <v>0</v>
      </c>
    </row>
    <row r="8257" spans="7:13">
      <c r="G8257">
        <v>0.66920644262302964</v>
      </c>
      <c r="H8257">
        <v>0.3489948042430891</v>
      </c>
      <c r="I8257">
        <v>2.8783165863148479E-2</v>
      </c>
      <c r="J8257">
        <f>_xlfn.BINOM.INV(BinomTrials,_xlfn.GAMMA.INV(Table3[[#This Row],[RV gamma]],GammaShape1,GammaRate1)/BinomTrials,Table3[[#This Row],[RV binom]])</f>
        <v>0</v>
      </c>
      <c r="K8257" s="1">
        <f>Table3[[#This Row],[Risk 1 Simulated occurences]]*_xlfn.LOGNORM.INV(Table3[[#This Row],[RV lognorm]],(LN(ImpLow1)+LN(ImpUp1))/2,(LN(ImpUp1)-LN(ImpLow1))/3.29)</f>
        <v>0</v>
      </c>
      <c r="L8257">
        <f>_xlfn.BINOM.INV(BinomTrials,_xlfn.GAMMA.INV(Table3[[#This Row],[RV gamma]],GammaShape2,GammaRate2)/BinomTrials,Table3[[#This Row],[RV binom]])</f>
        <v>0</v>
      </c>
      <c r="M8257" s="1">
        <f>Table3[[#This Row],[Risk 2 simulated occurences]]*_xlfn.LOGNORM.INV(Table3[[#This Row],[RV lognorm]],(LN(ImpLow2)+LN(ImpUp2))/2,(LN(ImpUp2)-LN(ImpLow2))/3.29)</f>
        <v>0</v>
      </c>
    </row>
    <row r="8258" spans="7:13">
      <c r="G8258">
        <v>0.35268116525964865</v>
      </c>
      <c r="H8258">
        <v>0.55567491359807319</v>
      </c>
      <c r="I8258">
        <v>0.75866866193649762</v>
      </c>
      <c r="J8258">
        <f>_xlfn.BINOM.INV(BinomTrials,_xlfn.GAMMA.INV(Table3[[#This Row],[RV gamma]],GammaShape1,GammaRate1)/BinomTrials,Table3[[#This Row],[RV binom]])</f>
        <v>0</v>
      </c>
      <c r="K8258" s="1">
        <f>Table3[[#This Row],[Risk 1 Simulated occurences]]*_xlfn.LOGNORM.INV(Table3[[#This Row],[RV lognorm]],(LN(ImpLow1)+LN(ImpUp1))/2,(LN(ImpUp1)-LN(ImpLow1))/3.29)</f>
        <v>0</v>
      </c>
      <c r="L8258">
        <f>_xlfn.BINOM.INV(BinomTrials,_xlfn.GAMMA.INV(Table3[[#This Row],[RV gamma]],GammaShape2,GammaRate2)/BinomTrials,Table3[[#This Row],[RV binom]])</f>
        <v>0</v>
      </c>
      <c r="M8258" s="1">
        <f>Table3[[#This Row],[Risk 2 simulated occurences]]*_xlfn.LOGNORM.INV(Table3[[#This Row],[RV lognorm]],(LN(ImpLow2)+LN(ImpUp2))/2,(LN(ImpUp2)-LN(ImpLow2))/3.29)</f>
        <v>0</v>
      </c>
    </row>
    <row r="8259" spans="7:13">
      <c r="G8259">
        <v>0.51234451891497923</v>
      </c>
      <c r="H8259">
        <v>0.22827284281527291</v>
      </c>
      <c r="I8259">
        <v>0.94420116671556664</v>
      </c>
      <c r="J8259">
        <f>_xlfn.BINOM.INV(BinomTrials,_xlfn.GAMMA.INV(Table3[[#This Row],[RV gamma]],GammaShape1,GammaRate1)/BinomTrials,Table3[[#This Row],[RV binom]])</f>
        <v>0</v>
      </c>
      <c r="K8259" s="1">
        <f>Table3[[#This Row],[Risk 1 Simulated occurences]]*_xlfn.LOGNORM.INV(Table3[[#This Row],[RV lognorm]],(LN(ImpLow1)+LN(ImpUp1))/2,(LN(ImpUp1)-LN(ImpLow1))/3.29)</f>
        <v>0</v>
      </c>
      <c r="L8259">
        <f>_xlfn.BINOM.INV(BinomTrials,_xlfn.GAMMA.INV(Table3[[#This Row],[RV gamma]],GammaShape2,GammaRate2)/BinomTrials,Table3[[#This Row],[RV binom]])</f>
        <v>0</v>
      </c>
      <c r="M8259" s="1">
        <f>Table3[[#This Row],[Risk 2 simulated occurences]]*_xlfn.LOGNORM.INV(Table3[[#This Row],[RV lognorm]],(LN(ImpLow2)+LN(ImpUp2))/2,(LN(ImpUp2)-LN(ImpLow2))/3.29)</f>
        <v>0</v>
      </c>
    </row>
    <row r="8260" spans="7:13">
      <c r="G8260">
        <v>0.97432940405529433</v>
      </c>
      <c r="H8260">
        <v>0.58166919629167257</v>
      </c>
      <c r="I8260">
        <v>0.18900898852805095</v>
      </c>
      <c r="J8260">
        <f>_xlfn.BINOM.INV(BinomTrials,_xlfn.GAMMA.INV(Table3[[#This Row],[RV gamma]],GammaShape1,GammaRate1)/BinomTrials,Table3[[#This Row],[RV binom]])</f>
        <v>1</v>
      </c>
      <c r="K8260" s="1">
        <f>Table3[[#This Row],[Risk 1 Simulated occurences]]*_xlfn.LOGNORM.INV(Table3[[#This Row],[RV lognorm]],(LN(ImpLow1)+LN(ImpUp1))/2,(LN(ImpUp1)-LN(ImpLow1))/3.29)</f>
        <v>17062.804725760619</v>
      </c>
      <c r="L8260">
        <f>_xlfn.BINOM.INV(BinomTrials,_xlfn.GAMMA.INV(Table3[[#This Row],[RV gamma]],GammaShape2,GammaRate2)/BinomTrials,Table3[[#This Row],[RV binom]])</f>
        <v>0</v>
      </c>
      <c r="M8260" s="1">
        <f>Table3[[#This Row],[Risk 2 simulated occurences]]*_xlfn.LOGNORM.INV(Table3[[#This Row],[RV lognorm]],(LN(ImpLow2)+LN(ImpUp2))/2,(LN(ImpUp2)-LN(ImpLow2))/3.29)</f>
        <v>0</v>
      </c>
    </row>
    <row r="8261" spans="7:13">
      <c r="G8261">
        <v>0.55429395733135467</v>
      </c>
      <c r="H8261">
        <v>0.11418207414177343</v>
      </c>
      <c r="I8261">
        <v>0.67407019095219212</v>
      </c>
      <c r="J8261">
        <f>_xlfn.BINOM.INV(BinomTrials,_xlfn.GAMMA.INV(Table3[[#This Row],[RV gamma]],GammaShape1,GammaRate1)/BinomTrials,Table3[[#This Row],[RV binom]])</f>
        <v>0</v>
      </c>
      <c r="K8261" s="1">
        <f>Table3[[#This Row],[Risk 1 Simulated occurences]]*_xlfn.LOGNORM.INV(Table3[[#This Row],[RV lognorm]],(LN(ImpLow1)+LN(ImpUp1))/2,(LN(ImpUp1)-LN(ImpLow1))/3.29)</f>
        <v>0</v>
      </c>
      <c r="L8261">
        <f>_xlfn.BINOM.INV(BinomTrials,_xlfn.GAMMA.INV(Table3[[#This Row],[RV gamma]],GammaShape2,GammaRate2)/BinomTrials,Table3[[#This Row],[RV binom]])</f>
        <v>0</v>
      </c>
      <c r="M8261" s="1">
        <f>Table3[[#This Row],[Risk 2 simulated occurences]]*_xlfn.LOGNORM.INV(Table3[[#This Row],[RV lognorm]],(LN(ImpLow2)+LN(ImpUp2))/2,(LN(ImpUp2)-LN(ImpLow2))/3.29)</f>
        <v>0</v>
      </c>
    </row>
    <row r="8262" spans="7:13">
      <c r="G8262">
        <v>1.8540868078610332E-2</v>
      </c>
      <c r="H8262">
        <v>5.8120100786034065E-2</v>
      </c>
      <c r="I8262">
        <v>9.7699333493457802E-2</v>
      </c>
      <c r="J8262">
        <f>_xlfn.BINOM.INV(BinomTrials,_xlfn.GAMMA.INV(Table3[[#This Row],[RV gamma]],GammaShape1,GammaRate1)/BinomTrials,Table3[[#This Row],[RV binom]])</f>
        <v>0</v>
      </c>
      <c r="K8262" s="1">
        <f>Table3[[#This Row],[Risk 1 Simulated occurences]]*_xlfn.LOGNORM.INV(Table3[[#This Row],[RV lognorm]],(LN(ImpLow1)+LN(ImpUp1))/2,(LN(ImpUp1)-LN(ImpLow1))/3.29)</f>
        <v>0</v>
      </c>
      <c r="L8262">
        <f>_xlfn.BINOM.INV(BinomTrials,_xlfn.GAMMA.INV(Table3[[#This Row],[RV gamma]],GammaShape2,GammaRate2)/BinomTrials,Table3[[#This Row],[RV binom]])</f>
        <v>0</v>
      </c>
      <c r="M8262" s="1">
        <f>Table3[[#This Row],[Risk 2 simulated occurences]]*_xlfn.LOGNORM.INV(Table3[[#This Row],[RV lognorm]],(LN(ImpLow2)+LN(ImpUp2))/2,(LN(ImpUp2)-LN(ImpLow2))/3.29)</f>
        <v>0</v>
      </c>
    </row>
    <row r="8263" spans="7:13">
      <c r="G8263">
        <v>0.61636979720386198</v>
      </c>
      <c r="H8263">
        <v>0.82453391087452599</v>
      </c>
      <c r="I8263">
        <v>3.2698024545189934E-2</v>
      </c>
      <c r="J8263">
        <f>_xlfn.BINOM.INV(BinomTrials,_xlfn.GAMMA.INV(Table3[[#This Row],[RV gamma]],GammaShape1,GammaRate1)/BinomTrials,Table3[[#This Row],[RV binom]])</f>
        <v>1</v>
      </c>
      <c r="K8263" s="1">
        <f>Table3[[#This Row],[Risk 1 Simulated occurences]]*_xlfn.LOGNORM.INV(Table3[[#This Row],[RV lognorm]],(LN(ImpLow1)+LN(ImpUp1))/2,(LN(ImpUp1)-LN(ImpLow1))/3.29)</f>
        <v>8708.7762078784781</v>
      </c>
      <c r="L8263">
        <f>_xlfn.BINOM.INV(BinomTrials,_xlfn.GAMMA.INV(Table3[[#This Row],[RV gamma]],GammaShape2,GammaRate2)/BinomTrials,Table3[[#This Row],[RV binom]])</f>
        <v>0</v>
      </c>
      <c r="M8263" s="1">
        <f>Table3[[#This Row],[Risk 2 simulated occurences]]*_xlfn.LOGNORM.INV(Table3[[#This Row],[RV lognorm]],(LN(ImpLow2)+LN(ImpUp2))/2,(LN(ImpUp2)-LN(ImpLow2))/3.29)</f>
        <v>0</v>
      </c>
    </row>
    <row r="8264" spans="7:13">
      <c r="G8264">
        <v>0.32718160530886686</v>
      </c>
      <c r="H8264">
        <v>0.94144006815806036</v>
      </c>
      <c r="I8264">
        <v>0.55569853100725386</v>
      </c>
      <c r="J8264">
        <f>_xlfn.BINOM.INV(BinomTrials,_xlfn.GAMMA.INV(Table3[[#This Row],[RV gamma]],GammaShape1,GammaRate1)/BinomTrials,Table3[[#This Row],[RV binom]])</f>
        <v>2</v>
      </c>
      <c r="K8264" s="1">
        <f>Table3[[#This Row],[Risk 1 Simulated occurences]]*_xlfn.LOGNORM.INV(Table3[[#This Row],[RV lognorm]],(LN(ImpLow1)+LN(ImpUp1))/2,(LN(ImpUp1)-LN(ImpLow1))/3.29)</f>
        <v>69759.785287631967</v>
      </c>
      <c r="L8264">
        <f>_xlfn.BINOM.INV(BinomTrials,_xlfn.GAMMA.INV(Table3[[#This Row],[RV gamma]],GammaShape2,GammaRate2)/BinomTrials,Table3[[#This Row],[RV binom]])</f>
        <v>1</v>
      </c>
      <c r="M8264" s="1">
        <f>Table3[[#This Row],[Risk 2 simulated occurences]]*_xlfn.LOGNORM.INV(Table3[[#This Row],[RV lognorm]],(LN(ImpLow2)+LN(ImpUp2))/2,(LN(ImpUp2)-LN(ImpLow2))/3.29)</f>
        <v>3487989.2643815996</v>
      </c>
    </row>
    <row r="8265" spans="7:13">
      <c r="G8265">
        <v>0.94124042612558245</v>
      </c>
      <c r="H8265">
        <v>0.78322553252020177</v>
      </c>
      <c r="I8265">
        <v>0.62521063891482098</v>
      </c>
      <c r="J8265">
        <f>_xlfn.BINOM.INV(BinomTrials,_xlfn.GAMMA.INV(Table3[[#This Row],[RV gamma]],GammaShape1,GammaRate1)/BinomTrials,Table3[[#This Row],[RV binom]])</f>
        <v>1</v>
      </c>
      <c r="K8265" s="1">
        <f>Table3[[#This Row],[Risk 1 Simulated occurences]]*_xlfn.LOGNORM.INV(Table3[[#This Row],[RV lognorm]],(LN(ImpLow1)+LN(ImpUp1))/2,(LN(ImpUp1)-LN(ImpLow1))/3.29)</f>
        <v>39538.457943729118</v>
      </c>
      <c r="L8265">
        <f>_xlfn.BINOM.INV(BinomTrials,_xlfn.GAMMA.INV(Table3[[#This Row],[RV gamma]],GammaShape2,GammaRate2)/BinomTrials,Table3[[#This Row],[RV binom]])</f>
        <v>0</v>
      </c>
      <c r="M8265" s="1">
        <f>Table3[[#This Row],[Risk 2 simulated occurences]]*_xlfn.LOGNORM.INV(Table3[[#This Row],[RV lognorm]],(LN(ImpLow2)+LN(ImpUp2))/2,(LN(ImpUp2)-LN(ImpLow2))/3.29)</f>
        <v>0</v>
      </c>
    </row>
    <row r="8266" spans="7:13">
      <c r="G8266">
        <v>0.42784189266517847</v>
      </c>
      <c r="H8266">
        <v>0.67152506703116233</v>
      </c>
      <c r="I8266">
        <v>0.91520824139714629</v>
      </c>
      <c r="J8266">
        <f>_xlfn.BINOM.INV(BinomTrials,_xlfn.GAMMA.INV(Table3[[#This Row],[RV gamma]],GammaShape1,GammaRate1)/BinomTrials,Table3[[#This Row],[RV binom]])</f>
        <v>1</v>
      </c>
      <c r="K8266" s="1">
        <f>Table3[[#This Row],[Risk 1 Simulated occurences]]*_xlfn.LOGNORM.INV(Table3[[#This Row],[RV lognorm]],(LN(ImpLow1)+LN(ImpUp1))/2,(LN(ImpUp1)-LN(ImpLow1))/3.29)</f>
        <v>82697.114749560642</v>
      </c>
      <c r="L8266">
        <f>_xlfn.BINOM.INV(BinomTrials,_xlfn.GAMMA.INV(Table3[[#This Row],[RV gamma]],GammaShape2,GammaRate2)/BinomTrials,Table3[[#This Row],[RV binom]])</f>
        <v>0</v>
      </c>
      <c r="M8266" s="1">
        <f>Table3[[#This Row],[Risk 2 simulated occurences]]*_xlfn.LOGNORM.INV(Table3[[#This Row],[RV lognorm]],(LN(ImpLow2)+LN(ImpUp2))/2,(LN(ImpUp2)-LN(ImpLow2))/3.29)</f>
        <v>0</v>
      </c>
    </row>
    <row r="8267" spans="7:13">
      <c r="G8267">
        <v>0.7386900236544619</v>
      </c>
      <c r="H8267">
        <v>0.32180159274572578</v>
      </c>
      <c r="I8267">
        <v>0.90491316183698978</v>
      </c>
      <c r="J8267">
        <f>_xlfn.BINOM.INV(BinomTrials,_xlfn.GAMMA.INV(Table3[[#This Row],[RV gamma]],GammaShape1,GammaRate1)/BinomTrials,Table3[[#This Row],[RV binom]])</f>
        <v>0</v>
      </c>
      <c r="K8267" s="1">
        <f>Table3[[#This Row],[Risk 1 Simulated occurences]]*_xlfn.LOGNORM.INV(Table3[[#This Row],[RV lognorm]],(LN(ImpLow1)+LN(ImpUp1))/2,(LN(ImpUp1)-LN(ImpLow1))/3.29)</f>
        <v>0</v>
      </c>
      <c r="L8267">
        <f>_xlfn.BINOM.INV(BinomTrials,_xlfn.GAMMA.INV(Table3[[#This Row],[RV gamma]],GammaShape2,GammaRate2)/BinomTrials,Table3[[#This Row],[RV binom]])</f>
        <v>0</v>
      </c>
      <c r="M8267" s="1">
        <f>Table3[[#This Row],[Risk 2 simulated occurences]]*_xlfn.LOGNORM.INV(Table3[[#This Row],[RV lognorm]],(LN(ImpLow2)+LN(ImpUp2))/2,(LN(ImpUp2)-LN(ImpLow2))/3.29)</f>
        <v>0</v>
      </c>
    </row>
    <row r="8268" spans="7:13">
      <c r="G8268">
        <v>0.16322756054030152</v>
      </c>
      <c r="H8268">
        <v>0.51936927741364081</v>
      </c>
      <c r="I8268">
        <v>0.87551099428697998</v>
      </c>
      <c r="J8268">
        <f>_xlfn.BINOM.INV(BinomTrials,_xlfn.GAMMA.INV(Table3[[#This Row],[RV gamma]],GammaShape1,GammaRate1)/BinomTrials,Table3[[#This Row],[RV binom]])</f>
        <v>0</v>
      </c>
      <c r="K8268" s="1">
        <f>Table3[[#This Row],[Risk 1 Simulated occurences]]*_xlfn.LOGNORM.INV(Table3[[#This Row],[RV lognorm]],(LN(ImpLow1)+LN(ImpUp1))/2,(LN(ImpUp1)-LN(ImpLow1))/3.29)</f>
        <v>0</v>
      </c>
      <c r="L8268">
        <f>_xlfn.BINOM.INV(BinomTrials,_xlfn.GAMMA.INV(Table3[[#This Row],[RV gamma]],GammaShape2,GammaRate2)/BinomTrials,Table3[[#This Row],[RV binom]])</f>
        <v>0</v>
      </c>
      <c r="M8268" s="1">
        <f>Table3[[#This Row],[Risk 2 simulated occurences]]*_xlfn.LOGNORM.INV(Table3[[#This Row],[RV lognorm]],(LN(ImpLow2)+LN(ImpUp2))/2,(LN(ImpUp2)-LN(ImpLow2))/3.29)</f>
        <v>0</v>
      </c>
    </row>
    <row r="8269" spans="7:13">
      <c r="G8269">
        <v>0.36561000084765721</v>
      </c>
      <c r="H8269">
        <v>3.9445491060356372E-2</v>
      </c>
      <c r="I8269">
        <v>0.7132809812730555</v>
      </c>
      <c r="J8269">
        <f>_xlfn.BINOM.INV(BinomTrials,_xlfn.GAMMA.INV(Table3[[#This Row],[RV gamma]],GammaShape1,GammaRate1)/BinomTrials,Table3[[#This Row],[RV binom]])</f>
        <v>0</v>
      </c>
      <c r="K8269" s="1">
        <f>Table3[[#This Row],[Risk 1 Simulated occurences]]*_xlfn.LOGNORM.INV(Table3[[#This Row],[RV lognorm]],(LN(ImpLow1)+LN(ImpUp1))/2,(LN(ImpUp1)-LN(ImpLow1))/3.29)</f>
        <v>0</v>
      </c>
      <c r="L8269">
        <f>_xlfn.BINOM.INV(BinomTrials,_xlfn.GAMMA.INV(Table3[[#This Row],[RV gamma]],GammaShape2,GammaRate2)/BinomTrials,Table3[[#This Row],[RV binom]])</f>
        <v>0</v>
      </c>
      <c r="M8269" s="1">
        <f>Table3[[#This Row],[Risk 2 simulated occurences]]*_xlfn.LOGNORM.INV(Table3[[#This Row],[RV lognorm]],(LN(ImpLow2)+LN(ImpUp2))/2,(LN(ImpUp2)-LN(ImpLow2))/3.29)</f>
        <v>0</v>
      </c>
    </row>
    <row r="8270" spans="7:13">
      <c r="G8270">
        <v>0.80728424657475406</v>
      </c>
      <c r="H8270">
        <v>0.96036825140955306</v>
      </c>
      <c r="I8270">
        <v>0.11345225624435221</v>
      </c>
      <c r="J8270">
        <f>_xlfn.BINOM.INV(BinomTrials,_xlfn.GAMMA.INV(Table3[[#This Row],[RV gamma]],GammaShape1,GammaRate1)/BinomTrials,Table3[[#This Row],[RV binom]])</f>
        <v>2</v>
      </c>
      <c r="K8270" s="1">
        <f>Table3[[#This Row],[Risk 1 Simulated occurences]]*_xlfn.LOGNORM.INV(Table3[[#This Row],[RV lognorm]],(LN(ImpLow1)+LN(ImpUp1))/2,(LN(ImpUp1)-LN(ImpLow1))/3.29)</f>
        <v>27148.379821259117</v>
      </c>
      <c r="L8270">
        <f>_xlfn.BINOM.INV(BinomTrials,_xlfn.GAMMA.INV(Table3[[#This Row],[RV gamma]],GammaShape2,GammaRate2)/BinomTrials,Table3[[#This Row],[RV binom]])</f>
        <v>1</v>
      </c>
      <c r="M8270" s="1">
        <f>Table3[[#This Row],[Risk 2 simulated occurences]]*_xlfn.LOGNORM.INV(Table3[[#This Row],[RV lognorm]],(LN(ImpLow2)+LN(ImpUp2))/2,(LN(ImpUp2)-LN(ImpLow2))/3.29)</f>
        <v>1357418.9910629564</v>
      </c>
    </row>
    <row r="8271" spans="7:13">
      <c r="G8271">
        <v>2.6332181890649807E-2</v>
      </c>
      <c r="H8271">
        <v>0.90920144035909389</v>
      </c>
      <c r="I8271">
        <v>0.792070698827538</v>
      </c>
      <c r="J8271">
        <f>_xlfn.BINOM.INV(BinomTrials,_xlfn.GAMMA.INV(Table3[[#This Row],[RV gamma]],GammaShape1,GammaRate1)/BinomTrials,Table3[[#This Row],[RV binom]])</f>
        <v>1</v>
      </c>
      <c r="K8271" s="1">
        <f>Table3[[#This Row],[Risk 1 Simulated occurences]]*_xlfn.LOGNORM.INV(Table3[[#This Row],[RV lognorm]],(LN(ImpLow1)+LN(ImpUp1))/2,(LN(ImpUp1)-LN(ImpLow1))/3.29)</f>
        <v>55886.0059915417</v>
      </c>
      <c r="L8271">
        <f>_xlfn.BINOM.INV(BinomTrials,_xlfn.GAMMA.INV(Table3[[#This Row],[RV gamma]],GammaShape2,GammaRate2)/BinomTrials,Table3[[#This Row],[RV binom]])</f>
        <v>1</v>
      </c>
      <c r="M8271" s="1">
        <f>Table3[[#This Row],[Risk 2 simulated occurences]]*_xlfn.LOGNORM.INV(Table3[[#This Row],[RV lognorm]],(LN(ImpLow2)+LN(ImpUp2))/2,(LN(ImpUp2)-LN(ImpLow2))/3.29)</f>
        <v>5588600.5991541725</v>
      </c>
    </row>
    <row r="8272" spans="7:13">
      <c r="G8272">
        <v>0.56498103615128481</v>
      </c>
      <c r="H8272">
        <v>0.94860811529150613</v>
      </c>
      <c r="I8272">
        <v>0.33223519443172739</v>
      </c>
      <c r="J8272">
        <f>_xlfn.BINOM.INV(BinomTrials,_xlfn.GAMMA.INV(Table3[[#This Row],[RV gamma]],GammaShape1,GammaRate1)/BinomTrials,Table3[[#This Row],[RV binom]])</f>
        <v>2</v>
      </c>
      <c r="K8272" s="1">
        <f>Table3[[#This Row],[Risk 1 Simulated occurences]]*_xlfn.LOGNORM.INV(Table3[[#This Row],[RV lognorm]],(LN(ImpLow1)+LN(ImpUp1))/2,(LN(ImpUp1)-LN(ImpLow1))/3.29)</f>
        <v>46686.493373887439</v>
      </c>
      <c r="L8272">
        <f>_xlfn.BINOM.INV(BinomTrials,_xlfn.GAMMA.INV(Table3[[#This Row],[RV gamma]],GammaShape2,GammaRate2)/BinomTrials,Table3[[#This Row],[RV binom]])</f>
        <v>1</v>
      </c>
      <c r="M8272" s="1">
        <f>Table3[[#This Row],[Risk 2 simulated occurences]]*_xlfn.LOGNORM.INV(Table3[[#This Row],[RV lognorm]],(LN(ImpLow2)+LN(ImpUp2))/2,(LN(ImpUp2)-LN(ImpLow2))/3.29)</f>
        <v>2334324.668694369</v>
      </c>
    </row>
    <row r="8273" spans="7:13">
      <c r="G8273">
        <v>0.63627459464421243</v>
      </c>
      <c r="H8273">
        <v>0.25659370434311857</v>
      </c>
      <c r="I8273">
        <v>0.8769128140420247</v>
      </c>
      <c r="J8273">
        <f>_xlfn.BINOM.INV(BinomTrials,_xlfn.GAMMA.INV(Table3[[#This Row],[RV gamma]],GammaShape1,GammaRate1)/BinomTrials,Table3[[#This Row],[RV binom]])</f>
        <v>0</v>
      </c>
      <c r="K8273" s="1">
        <f>Table3[[#This Row],[Risk 1 Simulated occurences]]*_xlfn.LOGNORM.INV(Table3[[#This Row],[RV lognorm]],(LN(ImpLow1)+LN(ImpUp1))/2,(LN(ImpUp1)-LN(ImpLow1))/3.29)</f>
        <v>0</v>
      </c>
      <c r="L8273">
        <f>_xlfn.BINOM.INV(BinomTrials,_xlfn.GAMMA.INV(Table3[[#This Row],[RV gamma]],GammaShape2,GammaRate2)/BinomTrials,Table3[[#This Row],[RV binom]])</f>
        <v>0</v>
      </c>
      <c r="M8273" s="1">
        <f>Table3[[#This Row],[Risk 2 simulated occurences]]*_xlfn.LOGNORM.INV(Table3[[#This Row],[RV lognorm]],(LN(ImpLow2)+LN(ImpUp2))/2,(LN(ImpUp2)-LN(ImpLow2))/3.29)</f>
        <v>0</v>
      </c>
    </row>
    <row r="8274" spans="7:13">
      <c r="G8274">
        <v>0.86711218527849399</v>
      </c>
      <c r="H8274">
        <v>0.57038889479375854</v>
      </c>
      <c r="I8274">
        <v>0.27366560430902315</v>
      </c>
      <c r="J8274">
        <f>_xlfn.BINOM.INV(BinomTrials,_xlfn.GAMMA.INV(Table3[[#This Row],[RV gamma]],GammaShape1,GammaRate1)/BinomTrials,Table3[[#This Row],[RV binom]])</f>
        <v>1</v>
      </c>
      <c r="K8274" s="1">
        <f>Table3[[#This Row],[Risk 1 Simulated occurences]]*_xlfn.LOGNORM.INV(Table3[[#This Row],[RV lognorm]],(LN(ImpLow1)+LN(ImpUp1))/2,(LN(ImpUp1)-LN(ImpLow1))/3.29)</f>
        <v>20753.578594278919</v>
      </c>
      <c r="L8274">
        <f>_xlfn.BINOM.INV(BinomTrials,_xlfn.GAMMA.INV(Table3[[#This Row],[RV gamma]],GammaShape2,GammaRate2)/BinomTrials,Table3[[#This Row],[RV binom]])</f>
        <v>0</v>
      </c>
      <c r="M8274" s="1">
        <f>Table3[[#This Row],[Risk 2 simulated occurences]]*_xlfn.LOGNORM.INV(Table3[[#This Row],[RV lognorm]],(LN(ImpLow2)+LN(ImpUp2))/2,(LN(ImpUp2)-LN(ImpLow2))/3.29)</f>
        <v>0</v>
      </c>
    </row>
    <row r="8275" spans="7:13">
      <c r="G8275">
        <v>0.5544979756486127</v>
      </c>
      <c r="H8275">
        <v>0.52615479870054627</v>
      </c>
      <c r="I8275">
        <v>0.49781162175247989</v>
      </c>
      <c r="J8275">
        <f>_xlfn.BINOM.INV(BinomTrials,_xlfn.GAMMA.INV(Table3[[#This Row],[RV gamma]],GammaShape1,GammaRate1)/BinomTrials,Table3[[#This Row],[RV binom]])</f>
        <v>0</v>
      </c>
      <c r="K8275" s="1">
        <f>Table3[[#This Row],[Risk 1 Simulated occurences]]*_xlfn.LOGNORM.INV(Table3[[#This Row],[RV lognorm]],(LN(ImpLow1)+LN(ImpUp1))/2,(LN(ImpUp1)-LN(ImpLow1))/3.29)</f>
        <v>0</v>
      </c>
      <c r="L8275">
        <f>_xlfn.BINOM.INV(BinomTrials,_xlfn.GAMMA.INV(Table3[[#This Row],[RV gamma]],GammaShape2,GammaRate2)/BinomTrials,Table3[[#This Row],[RV binom]])</f>
        <v>0</v>
      </c>
      <c r="M8275" s="1">
        <f>Table3[[#This Row],[Risk 2 simulated occurences]]*_xlfn.LOGNORM.INV(Table3[[#This Row],[RV lognorm]],(LN(ImpLow2)+LN(ImpUp2))/2,(LN(ImpUp2)-LN(ImpLow2))/3.29)</f>
        <v>0</v>
      </c>
    </row>
    <row r="8276" spans="7:13">
      <c r="G8276">
        <v>0.44747672623371554</v>
      </c>
      <c r="H8276">
        <v>8.3701760081435442E-2</v>
      </c>
      <c r="I8276">
        <v>0.71992679392915537</v>
      </c>
      <c r="J8276">
        <f>_xlfn.BINOM.INV(BinomTrials,_xlfn.GAMMA.INV(Table3[[#This Row],[RV gamma]],GammaShape1,GammaRate1)/BinomTrials,Table3[[#This Row],[RV binom]])</f>
        <v>0</v>
      </c>
      <c r="K8276" s="1">
        <f>Table3[[#This Row],[Risk 1 Simulated occurences]]*_xlfn.LOGNORM.INV(Table3[[#This Row],[RV lognorm]],(LN(ImpLow1)+LN(ImpUp1))/2,(LN(ImpUp1)-LN(ImpLow1))/3.29)</f>
        <v>0</v>
      </c>
      <c r="L8276">
        <f>_xlfn.BINOM.INV(BinomTrials,_xlfn.GAMMA.INV(Table3[[#This Row],[RV gamma]],GammaShape2,GammaRate2)/BinomTrials,Table3[[#This Row],[RV binom]])</f>
        <v>0</v>
      </c>
      <c r="M8276" s="1">
        <f>Table3[[#This Row],[Risk 2 simulated occurences]]*_xlfn.LOGNORM.INV(Table3[[#This Row],[RV lognorm]],(LN(ImpLow2)+LN(ImpUp2))/2,(LN(ImpUp2)-LN(ImpLow2))/3.29)</f>
        <v>0</v>
      </c>
    </row>
    <row r="8277" spans="7:13">
      <c r="G8277">
        <v>0.74133781005690702</v>
      </c>
      <c r="H8277">
        <v>0.77548168868547385</v>
      </c>
      <c r="I8277">
        <v>0.80962556731404067</v>
      </c>
      <c r="J8277">
        <f>_xlfn.BINOM.INV(BinomTrials,_xlfn.GAMMA.INV(Table3[[#This Row],[RV gamma]],GammaShape1,GammaRate1)/BinomTrials,Table3[[#This Row],[RV binom]])</f>
        <v>1</v>
      </c>
      <c r="K8277" s="1">
        <f>Table3[[#This Row],[Risk 1 Simulated occurences]]*_xlfn.LOGNORM.INV(Table3[[#This Row],[RV lognorm]],(LN(ImpLow1)+LN(ImpUp1))/2,(LN(ImpUp1)-LN(ImpLow1))/3.29)</f>
        <v>58400.77871206469</v>
      </c>
      <c r="L8277">
        <f>_xlfn.BINOM.INV(BinomTrials,_xlfn.GAMMA.INV(Table3[[#This Row],[RV gamma]],GammaShape2,GammaRate2)/BinomTrials,Table3[[#This Row],[RV binom]])</f>
        <v>0</v>
      </c>
      <c r="M8277" s="1">
        <f>Table3[[#This Row],[Risk 2 simulated occurences]]*_xlfn.LOGNORM.INV(Table3[[#This Row],[RV lognorm]],(LN(ImpLow2)+LN(ImpUp2))/2,(LN(ImpUp2)-LN(ImpLow2))/3.29)</f>
        <v>0</v>
      </c>
    </row>
    <row r="8278" spans="7:13">
      <c r="G8278">
        <v>0.66457362643656026</v>
      </c>
      <c r="H8278">
        <v>0.52074173675884572</v>
      </c>
      <c r="I8278">
        <v>0.37690984708113123</v>
      </c>
      <c r="J8278">
        <f>_xlfn.BINOM.INV(BinomTrials,_xlfn.GAMMA.INV(Table3[[#This Row],[RV gamma]],GammaShape1,GammaRate1)/BinomTrials,Table3[[#This Row],[RV binom]])</f>
        <v>0</v>
      </c>
      <c r="K8278" s="1">
        <f>Table3[[#This Row],[Risk 1 Simulated occurences]]*_xlfn.LOGNORM.INV(Table3[[#This Row],[RV lognorm]],(LN(ImpLow1)+LN(ImpUp1))/2,(LN(ImpUp1)-LN(ImpLow1))/3.29)</f>
        <v>0</v>
      </c>
      <c r="L8278">
        <f>_xlfn.BINOM.INV(BinomTrials,_xlfn.GAMMA.INV(Table3[[#This Row],[RV gamma]],GammaShape2,GammaRate2)/BinomTrials,Table3[[#This Row],[RV binom]])</f>
        <v>0</v>
      </c>
      <c r="M8278" s="1">
        <f>Table3[[#This Row],[Risk 2 simulated occurences]]*_xlfn.LOGNORM.INV(Table3[[#This Row],[RV lognorm]],(LN(ImpLow2)+LN(ImpUp2))/2,(LN(ImpUp2)-LN(ImpLow2))/3.29)</f>
        <v>0</v>
      </c>
    </row>
    <row r="8279" spans="7:13">
      <c r="G8279">
        <v>0.48893951926796675</v>
      </c>
      <c r="H8279">
        <v>0.10636970592027982</v>
      </c>
      <c r="I8279">
        <v>0.72379989257259292</v>
      </c>
      <c r="J8279">
        <f>_xlfn.BINOM.INV(BinomTrials,_xlfn.GAMMA.INV(Table3[[#This Row],[RV gamma]],GammaShape1,GammaRate1)/BinomTrials,Table3[[#This Row],[RV binom]])</f>
        <v>0</v>
      </c>
      <c r="K8279" s="1">
        <f>Table3[[#This Row],[Risk 1 Simulated occurences]]*_xlfn.LOGNORM.INV(Table3[[#This Row],[RV lognorm]],(LN(ImpLow1)+LN(ImpUp1))/2,(LN(ImpUp1)-LN(ImpLow1))/3.29)</f>
        <v>0</v>
      </c>
      <c r="L8279">
        <f>_xlfn.BINOM.INV(BinomTrials,_xlfn.GAMMA.INV(Table3[[#This Row],[RV gamma]],GammaShape2,GammaRate2)/BinomTrials,Table3[[#This Row],[RV binom]])</f>
        <v>0</v>
      </c>
      <c r="M8279" s="1">
        <f>Table3[[#This Row],[Risk 2 simulated occurences]]*_xlfn.LOGNORM.INV(Table3[[#This Row],[RV lognorm]],(LN(ImpLow2)+LN(ImpUp2))/2,(LN(ImpUp2)-LN(ImpLow2))/3.29)</f>
        <v>0</v>
      </c>
    </row>
    <row r="8280" spans="7:13">
      <c r="G8280">
        <v>0.6065003367171159</v>
      </c>
      <c r="H8280">
        <v>0.75564740214294168</v>
      </c>
      <c r="I8280">
        <v>0.90479446756876747</v>
      </c>
      <c r="J8280">
        <f>_xlfn.BINOM.INV(BinomTrials,_xlfn.GAMMA.INV(Table3[[#This Row],[RV gamma]],GammaShape1,GammaRate1)/BinomTrials,Table3[[#This Row],[RV binom]])</f>
        <v>1</v>
      </c>
      <c r="K8280" s="1">
        <f>Table3[[#This Row],[Risk 1 Simulated occurences]]*_xlfn.LOGNORM.INV(Table3[[#This Row],[RV lognorm]],(LN(ImpLow1)+LN(ImpUp1))/2,(LN(ImpUp1)-LN(ImpLow1))/3.29)</f>
        <v>79064.766418168932</v>
      </c>
      <c r="L8280">
        <f>_xlfn.BINOM.INV(BinomTrials,_xlfn.GAMMA.INV(Table3[[#This Row],[RV gamma]],GammaShape2,GammaRate2)/BinomTrials,Table3[[#This Row],[RV binom]])</f>
        <v>0</v>
      </c>
      <c r="M8280" s="1">
        <f>Table3[[#This Row],[Risk 2 simulated occurences]]*_xlfn.LOGNORM.INV(Table3[[#This Row],[RV lognorm]],(LN(ImpLow2)+LN(ImpUp2))/2,(LN(ImpUp2)-LN(ImpLow2))/3.29)</f>
        <v>0</v>
      </c>
    </row>
    <row r="8281" spans="7:13">
      <c r="G8281">
        <v>0.45115920456645975</v>
      </c>
      <c r="H8281">
        <v>0.16588781642070405</v>
      </c>
      <c r="I8281">
        <v>0.88061642827494835</v>
      </c>
      <c r="J8281">
        <f>_xlfn.BINOM.INV(BinomTrials,_xlfn.GAMMA.INV(Table3[[#This Row],[RV gamma]],GammaShape1,GammaRate1)/BinomTrials,Table3[[#This Row],[RV binom]])</f>
        <v>0</v>
      </c>
      <c r="K8281" s="1">
        <f>Table3[[#This Row],[Risk 1 Simulated occurences]]*_xlfn.LOGNORM.INV(Table3[[#This Row],[RV lognorm]],(LN(ImpLow1)+LN(ImpUp1))/2,(LN(ImpUp1)-LN(ImpLow1))/3.29)</f>
        <v>0</v>
      </c>
      <c r="L8281">
        <f>_xlfn.BINOM.INV(BinomTrials,_xlfn.GAMMA.INV(Table3[[#This Row],[RV gamma]],GammaShape2,GammaRate2)/BinomTrials,Table3[[#This Row],[RV binom]])</f>
        <v>0</v>
      </c>
      <c r="M8281" s="1">
        <f>Table3[[#This Row],[Risk 2 simulated occurences]]*_xlfn.LOGNORM.INV(Table3[[#This Row],[RV lognorm]],(LN(ImpLow2)+LN(ImpUp2))/2,(LN(ImpUp2)-LN(ImpLow2))/3.29)</f>
        <v>0</v>
      </c>
    </row>
    <row r="8282" spans="7:13">
      <c r="G8282">
        <v>0.63275114848872238</v>
      </c>
      <c r="H8282">
        <v>7.6530582772814937E-2</v>
      </c>
      <c r="I8282">
        <v>0.52031001705690749</v>
      </c>
      <c r="J8282">
        <f>_xlfn.BINOM.INV(BinomTrials,_xlfn.GAMMA.INV(Table3[[#This Row],[RV gamma]],GammaShape1,GammaRate1)/BinomTrials,Table3[[#This Row],[RV binom]])</f>
        <v>0</v>
      </c>
      <c r="K8282" s="1">
        <f>Table3[[#This Row],[Risk 1 Simulated occurences]]*_xlfn.LOGNORM.INV(Table3[[#This Row],[RV lognorm]],(LN(ImpLow1)+LN(ImpUp1))/2,(LN(ImpUp1)-LN(ImpLow1))/3.29)</f>
        <v>0</v>
      </c>
      <c r="L8282">
        <f>_xlfn.BINOM.INV(BinomTrials,_xlfn.GAMMA.INV(Table3[[#This Row],[RV gamma]],GammaShape2,GammaRate2)/BinomTrials,Table3[[#This Row],[RV binom]])</f>
        <v>0</v>
      </c>
      <c r="M8282" s="1">
        <f>Table3[[#This Row],[Risk 2 simulated occurences]]*_xlfn.LOGNORM.INV(Table3[[#This Row],[RV lognorm]],(LN(ImpLow2)+LN(ImpUp2))/2,(LN(ImpUp2)-LN(ImpLow2))/3.29)</f>
        <v>0</v>
      </c>
    </row>
    <row r="8283" spans="7:13">
      <c r="G8283">
        <v>0.6485526499564539</v>
      </c>
      <c r="H8283">
        <v>0.2495046627006981</v>
      </c>
      <c r="I8283">
        <v>0.8504566754449423</v>
      </c>
      <c r="J8283">
        <f>_xlfn.BINOM.INV(BinomTrials,_xlfn.GAMMA.INV(Table3[[#This Row],[RV gamma]],GammaShape1,GammaRate1)/BinomTrials,Table3[[#This Row],[RV binom]])</f>
        <v>0</v>
      </c>
      <c r="K8283" s="1">
        <f>Table3[[#This Row],[Risk 1 Simulated occurences]]*_xlfn.LOGNORM.INV(Table3[[#This Row],[RV lognorm]],(LN(ImpLow1)+LN(ImpUp1))/2,(LN(ImpUp1)-LN(ImpLow1))/3.29)</f>
        <v>0</v>
      </c>
      <c r="L8283">
        <f>_xlfn.BINOM.INV(BinomTrials,_xlfn.GAMMA.INV(Table3[[#This Row],[RV gamma]],GammaShape2,GammaRate2)/BinomTrials,Table3[[#This Row],[RV binom]])</f>
        <v>0</v>
      </c>
      <c r="M8283" s="1">
        <f>Table3[[#This Row],[Risk 2 simulated occurences]]*_xlfn.LOGNORM.INV(Table3[[#This Row],[RV lognorm]],(LN(ImpLow2)+LN(ImpUp2))/2,(LN(ImpUp2)-LN(ImpLow2))/3.29)</f>
        <v>0</v>
      </c>
    </row>
    <row r="8284" spans="7:13">
      <c r="G8284">
        <v>0.22438781812060057</v>
      </c>
      <c r="H8284">
        <v>0.42486601063276919</v>
      </c>
      <c r="I8284">
        <v>0.62534420314493788</v>
      </c>
      <c r="J8284">
        <f>_xlfn.BINOM.INV(BinomTrials,_xlfn.GAMMA.INV(Table3[[#This Row],[RV gamma]],GammaShape1,GammaRate1)/BinomTrials,Table3[[#This Row],[RV binom]])</f>
        <v>0</v>
      </c>
      <c r="K8284" s="1">
        <f>Table3[[#This Row],[Risk 1 Simulated occurences]]*_xlfn.LOGNORM.INV(Table3[[#This Row],[RV lognorm]],(LN(ImpLow1)+LN(ImpUp1))/2,(LN(ImpUp1)-LN(ImpLow1))/3.29)</f>
        <v>0</v>
      </c>
      <c r="L8284">
        <f>_xlfn.BINOM.INV(BinomTrials,_xlfn.GAMMA.INV(Table3[[#This Row],[RV gamma]],GammaShape2,GammaRate2)/BinomTrials,Table3[[#This Row],[RV binom]])</f>
        <v>0</v>
      </c>
      <c r="M8284" s="1">
        <f>Table3[[#This Row],[Risk 2 simulated occurences]]*_xlfn.LOGNORM.INV(Table3[[#This Row],[RV lognorm]],(LN(ImpLow2)+LN(ImpUp2))/2,(LN(ImpUp2)-LN(ImpLow2))/3.29)</f>
        <v>0</v>
      </c>
    </row>
    <row r="8285" spans="7:13">
      <c r="G8285">
        <v>0.28605915293379647</v>
      </c>
      <c r="H8285">
        <v>0.72304070495210626</v>
      </c>
      <c r="I8285">
        <v>0.16002225697041594</v>
      </c>
      <c r="J8285">
        <f>_xlfn.BINOM.INV(BinomTrials,_xlfn.GAMMA.INV(Table3[[#This Row],[RV gamma]],GammaShape1,GammaRate1)/BinomTrials,Table3[[#This Row],[RV binom]])</f>
        <v>1</v>
      </c>
      <c r="K8285" s="1">
        <f>Table3[[#This Row],[Risk 1 Simulated occurences]]*_xlfn.LOGNORM.INV(Table3[[#This Row],[RV lognorm]],(LN(ImpLow1)+LN(ImpUp1))/2,(LN(ImpUp1)-LN(ImpLow1))/3.29)</f>
        <v>15767.432080868472</v>
      </c>
      <c r="L8285">
        <f>_xlfn.BINOM.INV(BinomTrials,_xlfn.GAMMA.INV(Table3[[#This Row],[RV gamma]],GammaShape2,GammaRate2)/BinomTrials,Table3[[#This Row],[RV binom]])</f>
        <v>0</v>
      </c>
      <c r="M8285" s="1">
        <f>Table3[[#This Row],[Risk 2 simulated occurences]]*_xlfn.LOGNORM.INV(Table3[[#This Row],[RV lognorm]],(LN(ImpLow2)+LN(ImpUp2))/2,(LN(ImpUp2)-LN(ImpLow2))/3.29)</f>
        <v>0</v>
      </c>
    </row>
    <row r="8286" spans="7:13">
      <c r="G8286">
        <v>0.79618335831732645</v>
      </c>
      <c r="H8286">
        <v>0.14512813004903874</v>
      </c>
      <c r="I8286">
        <v>0.49407290178075103</v>
      </c>
      <c r="J8286">
        <f>_xlfn.BINOM.INV(BinomTrials,_xlfn.GAMMA.INV(Table3[[#This Row],[RV gamma]],GammaShape1,GammaRate1)/BinomTrials,Table3[[#This Row],[RV binom]])</f>
        <v>0</v>
      </c>
      <c r="K8286" s="1">
        <f>Table3[[#This Row],[Risk 1 Simulated occurences]]*_xlfn.LOGNORM.INV(Table3[[#This Row],[RV lognorm]],(LN(ImpLow1)+LN(ImpUp1))/2,(LN(ImpUp1)-LN(ImpLow1))/3.29)</f>
        <v>0</v>
      </c>
      <c r="L8286">
        <f>_xlfn.BINOM.INV(BinomTrials,_xlfn.GAMMA.INV(Table3[[#This Row],[RV gamma]],GammaShape2,GammaRate2)/BinomTrials,Table3[[#This Row],[RV binom]])</f>
        <v>0</v>
      </c>
      <c r="M8286" s="1">
        <f>Table3[[#This Row],[Risk 2 simulated occurences]]*_xlfn.LOGNORM.INV(Table3[[#This Row],[RV lognorm]],(LN(ImpLow2)+LN(ImpUp2))/2,(LN(ImpUp2)-LN(ImpLow2))/3.29)</f>
        <v>0</v>
      </c>
    </row>
    <row r="8287" spans="7:13">
      <c r="G8287">
        <v>0.45370323930573803</v>
      </c>
      <c r="H8287">
        <v>0.1684817341940858</v>
      </c>
      <c r="I8287">
        <v>0.88326022908243362</v>
      </c>
      <c r="J8287">
        <f>_xlfn.BINOM.INV(BinomTrials,_xlfn.GAMMA.INV(Table3[[#This Row],[RV gamma]],GammaShape1,GammaRate1)/BinomTrials,Table3[[#This Row],[RV binom]])</f>
        <v>0</v>
      </c>
      <c r="K8287" s="1">
        <f>Table3[[#This Row],[Risk 1 Simulated occurences]]*_xlfn.LOGNORM.INV(Table3[[#This Row],[RV lognorm]],(LN(ImpLow1)+LN(ImpUp1))/2,(LN(ImpUp1)-LN(ImpLow1))/3.29)</f>
        <v>0</v>
      </c>
      <c r="L8287">
        <f>_xlfn.BINOM.INV(BinomTrials,_xlfn.GAMMA.INV(Table3[[#This Row],[RV gamma]],GammaShape2,GammaRate2)/BinomTrials,Table3[[#This Row],[RV binom]])</f>
        <v>0</v>
      </c>
      <c r="M8287" s="1">
        <f>Table3[[#This Row],[Risk 2 simulated occurences]]*_xlfn.LOGNORM.INV(Table3[[#This Row],[RV lognorm]],(LN(ImpLow2)+LN(ImpUp2))/2,(LN(ImpUp2)-LN(ImpLow2))/3.29)</f>
        <v>0</v>
      </c>
    </row>
    <row r="8288" spans="7:13">
      <c r="G8288">
        <v>0.39034301153865786</v>
      </c>
      <c r="H8288">
        <v>0.67250660000020013</v>
      </c>
      <c r="I8288">
        <v>0.95467018846174245</v>
      </c>
      <c r="J8288">
        <f>_xlfn.BINOM.INV(BinomTrials,_xlfn.GAMMA.INV(Table3[[#This Row],[RV gamma]],GammaShape1,GammaRate1)/BinomTrials,Table3[[#This Row],[RV binom]])</f>
        <v>1</v>
      </c>
      <c r="K8288" s="1">
        <f>Table3[[#This Row],[Risk 1 Simulated occurences]]*_xlfn.LOGNORM.INV(Table3[[#This Row],[RV lognorm]],(LN(ImpLow1)+LN(ImpUp1))/2,(LN(ImpUp1)-LN(ImpLow1))/3.29)</f>
        <v>103338.92905043835</v>
      </c>
      <c r="L8288">
        <f>_xlfn.BINOM.INV(BinomTrials,_xlfn.GAMMA.INV(Table3[[#This Row],[RV gamma]],GammaShape2,GammaRate2)/BinomTrials,Table3[[#This Row],[RV binom]])</f>
        <v>0</v>
      </c>
      <c r="M8288" s="1">
        <f>Table3[[#This Row],[Risk 2 simulated occurences]]*_xlfn.LOGNORM.INV(Table3[[#This Row],[RV lognorm]],(LN(ImpLow2)+LN(ImpUp2))/2,(LN(ImpUp2)-LN(ImpLow2))/3.29)</f>
        <v>0</v>
      </c>
    </row>
    <row r="8289" spans="7:13">
      <c r="G8289">
        <v>0.49499493022216245</v>
      </c>
      <c r="H8289">
        <v>0.81842620336377347</v>
      </c>
      <c r="I8289">
        <v>0.14185747650538455</v>
      </c>
      <c r="J8289">
        <f>_xlfn.BINOM.INV(BinomTrials,_xlfn.GAMMA.INV(Table3[[#This Row],[RV gamma]],GammaShape1,GammaRate1)/BinomTrials,Table3[[#This Row],[RV binom]])</f>
        <v>1</v>
      </c>
      <c r="K8289" s="1">
        <f>Table3[[#This Row],[Risk 1 Simulated occurences]]*_xlfn.LOGNORM.INV(Table3[[#This Row],[RV lognorm]],(LN(ImpLow1)+LN(ImpUp1))/2,(LN(ImpUp1)-LN(ImpLow1))/3.29)</f>
        <v>14933.468719541235</v>
      </c>
      <c r="L8289">
        <f>_xlfn.BINOM.INV(BinomTrials,_xlfn.GAMMA.INV(Table3[[#This Row],[RV gamma]],GammaShape2,GammaRate2)/BinomTrials,Table3[[#This Row],[RV binom]])</f>
        <v>0</v>
      </c>
      <c r="M8289" s="1">
        <f>Table3[[#This Row],[Risk 2 simulated occurences]]*_xlfn.LOGNORM.INV(Table3[[#This Row],[RV lognorm]],(LN(ImpLow2)+LN(ImpUp2))/2,(LN(ImpUp2)-LN(ImpLow2))/3.29)</f>
        <v>0</v>
      </c>
    </row>
    <row r="8290" spans="7:13">
      <c r="G8290">
        <v>0.37979224388477961</v>
      </c>
      <c r="H8290">
        <v>0.28919993494134394</v>
      </c>
      <c r="I8290">
        <v>0.19860762599790824</v>
      </c>
      <c r="J8290">
        <f>_xlfn.BINOM.INV(BinomTrials,_xlfn.GAMMA.INV(Table3[[#This Row],[RV gamma]],GammaShape1,GammaRate1)/BinomTrials,Table3[[#This Row],[RV binom]])</f>
        <v>0</v>
      </c>
      <c r="K8290" s="1">
        <f>Table3[[#This Row],[Risk 1 Simulated occurences]]*_xlfn.LOGNORM.INV(Table3[[#This Row],[RV lognorm]],(LN(ImpLow1)+LN(ImpUp1))/2,(LN(ImpUp1)-LN(ImpLow1))/3.29)</f>
        <v>0</v>
      </c>
      <c r="L8290">
        <f>_xlfn.BINOM.INV(BinomTrials,_xlfn.GAMMA.INV(Table3[[#This Row],[RV gamma]],GammaShape2,GammaRate2)/BinomTrials,Table3[[#This Row],[RV binom]])</f>
        <v>0</v>
      </c>
      <c r="M8290" s="1">
        <f>Table3[[#This Row],[Risk 2 simulated occurences]]*_xlfn.LOGNORM.INV(Table3[[#This Row],[RV lognorm]],(LN(ImpLow2)+LN(ImpUp2))/2,(LN(ImpUp2)-LN(ImpLow2))/3.29)</f>
        <v>0</v>
      </c>
    </row>
    <row r="8291" spans="7:13">
      <c r="G8291">
        <v>0.16824297149118175</v>
      </c>
      <c r="H8291">
        <v>0.58330655916747942</v>
      </c>
      <c r="I8291">
        <v>0.99837014684377712</v>
      </c>
      <c r="J8291">
        <f>_xlfn.BINOM.INV(BinomTrials,_xlfn.GAMMA.INV(Table3[[#This Row],[RV gamma]],GammaShape1,GammaRate1)/BinomTrials,Table3[[#This Row],[RV binom]])</f>
        <v>0</v>
      </c>
      <c r="K8291" s="1">
        <f>Table3[[#This Row],[Risk 1 Simulated occurences]]*_xlfn.LOGNORM.INV(Table3[[#This Row],[RV lognorm]],(LN(ImpLow1)+LN(ImpUp1))/2,(LN(ImpUp1)-LN(ImpLow1))/3.29)</f>
        <v>0</v>
      </c>
      <c r="L8291">
        <f>_xlfn.BINOM.INV(BinomTrials,_xlfn.GAMMA.INV(Table3[[#This Row],[RV gamma]],GammaShape2,GammaRate2)/BinomTrials,Table3[[#This Row],[RV binom]])</f>
        <v>0</v>
      </c>
      <c r="M8291" s="1">
        <f>Table3[[#This Row],[Risk 2 simulated occurences]]*_xlfn.LOGNORM.INV(Table3[[#This Row],[RV lognorm]],(LN(ImpLow2)+LN(ImpUp2))/2,(LN(ImpUp2)-LN(ImpLow2))/3.29)</f>
        <v>0</v>
      </c>
    </row>
    <row r="8292" spans="7:13">
      <c r="G8292">
        <v>0.65962185229157189</v>
      </c>
      <c r="H8292">
        <v>0.63333992782670068</v>
      </c>
      <c r="I8292">
        <v>0.60705800336182958</v>
      </c>
      <c r="J8292">
        <f>_xlfn.BINOM.INV(BinomTrials,_xlfn.GAMMA.INV(Table3[[#This Row],[RV gamma]],GammaShape1,GammaRate1)/BinomTrials,Table3[[#This Row],[RV binom]])</f>
        <v>1</v>
      </c>
      <c r="K8292" s="1">
        <f>Table3[[#This Row],[Risk 1 Simulated occurences]]*_xlfn.LOGNORM.INV(Table3[[#This Row],[RV lognorm]],(LN(ImpLow1)+LN(ImpUp1))/2,(LN(ImpUp1)-LN(ImpLow1))/3.29)</f>
        <v>38244.696419227948</v>
      </c>
      <c r="L8292">
        <f>_xlfn.BINOM.INV(BinomTrials,_xlfn.GAMMA.INV(Table3[[#This Row],[RV gamma]],GammaShape2,GammaRate2)/BinomTrials,Table3[[#This Row],[RV binom]])</f>
        <v>0</v>
      </c>
      <c r="M8292" s="1">
        <f>Table3[[#This Row],[Risk 2 simulated occurences]]*_xlfn.LOGNORM.INV(Table3[[#This Row],[RV lognorm]],(LN(ImpLow2)+LN(ImpUp2))/2,(LN(ImpUp2)-LN(ImpLow2))/3.29)</f>
        <v>0</v>
      </c>
    </row>
    <row r="8293" spans="7:13">
      <c r="G8293">
        <v>0.26447146444789665</v>
      </c>
      <c r="H8293">
        <v>0.54416698335863978</v>
      </c>
      <c r="I8293">
        <v>0.82386250226938285</v>
      </c>
      <c r="J8293">
        <f>_xlfn.BINOM.INV(BinomTrials,_xlfn.GAMMA.INV(Table3[[#This Row],[RV gamma]],GammaShape1,GammaRate1)/BinomTrials,Table3[[#This Row],[RV binom]])</f>
        <v>0</v>
      </c>
      <c r="K8293" s="1">
        <f>Table3[[#This Row],[Risk 1 Simulated occurences]]*_xlfn.LOGNORM.INV(Table3[[#This Row],[RV lognorm]],(LN(ImpLow1)+LN(ImpUp1))/2,(LN(ImpUp1)-LN(ImpLow1))/3.29)</f>
        <v>0</v>
      </c>
      <c r="L8293">
        <f>_xlfn.BINOM.INV(BinomTrials,_xlfn.GAMMA.INV(Table3[[#This Row],[RV gamma]],GammaShape2,GammaRate2)/BinomTrials,Table3[[#This Row],[RV binom]])</f>
        <v>0</v>
      </c>
      <c r="M8293" s="1">
        <f>Table3[[#This Row],[Risk 2 simulated occurences]]*_xlfn.LOGNORM.INV(Table3[[#This Row],[RV lognorm]],(LN(ImpLow2)+LN(ImpUp2))/2,(LN(ImpUp2)-LN(ImpLow2))/3.29)</f>
        <v>0</v>
      </c>
    </row>
    <row r="8294" spans="7:13">
      <c r="G8294">
        <v>0.97190297579947071</v>
      </c>
      <c r="H8294">
        <v>0.81448930865828384</v>
      </c>
      <c r="I8294">
        <v>0.65707564151709696</v>
      </c>
      <c r="J8294">
        <f>_xlfn.BINOM.INV(BinomTrials,_xlfn.GAMMA.INV(Table3[[#This Row],[RV gamma]],GammaShape1,GammaRate1)/BinomTrials,Table3[[#This Row],[RV binom]])</f>
        <v>1</v>
      </c>
      <c r="K8294" s="1">
        <f>Table3[[#This Row],[Risk 1 Simulated occurences]]*_xlfn.LOGNORM.INV(Table3[[#This Row],[RV lognorm]],(LN(ImpLow1)+LN(ImpUp1))/2,(LN(ImpUp1)-LN(ImpLow1))/3.29)</f>
        <v>41970.759069683649</v>
      </c>
      <c r="L8294">
        <f>_xlfn.BINOM.INV(BinomTrials,_xlfn.GAMMA.INV(Table3[[#This Row],[RV gamma]],GammaShape2,GammaRate2)/BinomTrials,Table3[[#This Row],[RV binom]])</f>
        <v>1</v>
      </c>
      <c r="M8294" s="1">
        <f>Table3[[#This Row],[Risk 2 simulated occurences]]*_xlfn.LOGNORM.INV(Table3[[#This Row],[RV lognorm]],(LN(ImpLow2)+LN(ImpUp2))/2,(LN(ImpUp2)-LN(ImpLow2))/3.29)</f>
        <v>4197075.9069683664</v>
      </c>
    </row>
    <row r="8295" spans="7:13">
      <c r="G8295">
        <v>0.77331426170343265</v>
      </c>
      <c r="H8295">
        <v>0.12181061977604898</v>
      </c>
      <c r="I8295">
        <v>0.47030697784866532</v>
      </c>
      <c r="J8295">
        <f>_xlfn.BINOM.INV(BinomTrials,_xlfn.GAMMA.INV(Table3[[#This Row],[RV gamma]],GammaShape1,GammaRate1)/BinomTrials,Table3[[#This Row],[RV binom]])</f>
        <v>0</v>
      </c>
      <c r="K8295" s="1">
        <f>Table3[[#This Row],[Risk 1 Simulated occurences]]*_xlfn.LOGNORM.INV(Table3[[#This Row],[RV lognorm]],(LN(ImpLow1)+LN(ImpUp1))/2,(LN(ImpUp1)-LN(ImpLow1))/3.29)</f>
        <v>0</v>
      </c>
      <c r="L8295">
        <f>_xlfn.BINOM.INV(BinomTrials,_xlfn.GAMMA.INV(Table3[[#This Row],[RV gamma]],GammaShape2,GammaRate2)/BinomTrials,Table3[[#This Row],[RV binom]])</f>
        <v>0</v>
      </c>
      <c r="M8295" s="1">
        <f>Table3[[#This Row],[Risk 2 simulated occurences]]*_xlfn.LOGNORM.INV(Table3[[#This Row],[RV lognorm]],(LN(ImpLow2)+LN(ImpUp2))/2,(LN(ImpUp2)-LN(ImpLow2))/3.29)</f>
        <v>0</v>
      </c>
    </row>
    <row r="8296" spans="7:13">
      <c r="G8296">
        <v>9.2796449592707886E-2</v>
      </c>
      <c r="H8296">
        <v>0.27108657605531</v>
      </c>
      <c r="I8296">
        <v>0.44937670251791212</v>
      </c>
      <c r="J8296">
        <f>_xlfn.BINOM.INV(BinomTrials,_xlfn.GAMMA.INV(Table3[[#This Row],[RV gamma]],GammaShape1,GammaRate1)/BinomTrials,Table3[[#This Row],[RV binom]])</f>
        <v>0</v>
      </c>
      <c r="K8296" s="1">
        <f>Table3[[#This Row],[Risk 1 Simulated occurences]]*_xlfn.LOGNORM.INV(Table3[[#This Row],[RV lognorm]],(LN(ImpLow1)+LN(ImpUp1))/2,(LN(ImpUp1)-LN(ImpLow1))/3.29)</f>
        <v>0</v>
      </c>
      <c r="L8296">
        <f>_xlfn.BINOM.INV(BinomTrials,_xlfn.GAMMA.INV(Table3[[#This Row],[RV gamma]],GammaShape2,GammaRate2)/BinomTrials,Table3[[#This Row],[RV binom]])</f>
        <v>0</v>
      </c>
      <c r="M8296" s="1">
        <f>Table3[[#This Row],[Risk 2 simulated occurences]]*_xlfn.LOGNORM.INV(Table3[[#This Row],[RV lognorm]],(LN(ImpLow2)+LN(ImpUp2))/2,(LN(ImpUp2)-LN(ImpLow2))/3.29)</f>
        <v>0</v>
      </c>
    </row>
    <row r="8297" spans="7:13">
      <c r="G8297">
        <v>0.6299283046414742</v>
      </c>
      <c r="H8297">
        <v>0.15208376159522857</v>
      </c>
      <c r="I8297">
        <v>0.67423921854898294</v>
      </c>
      <c r="J8297">
        <f>_xlfn.BINOM.INV(BinomTrials,_xlfn.GAMMA.INV(Table3[[#This Row],[RV gamma]],GammaShape1,GammaRate1)/BinomTrials,Table3[[#This Row],[RV binom]])</f>
        <v>0</v>
      </c>
      <c r="K8297" s="1">
        <f>Table3[[#This Row],[Risk 1 Simulated occurences]]*_xlfn.LOGNORM.INV(Table3[[#This Row],[RV lognorm]],(LN(ImpLow1)+LN(ImpUp1))/2,(LN(ImpUp1)-LN(ImpLow1))/3.29)</f>
        <v>0</v>
      </c>
      <c r="L8297">
        <f>_xlfn.BINOM.INV(BinomTrials,_xlfn.GAMMA.INV(Table3[[#This Row],[RV gamma]],GammaShape2,GammaRate2)/BinomTrials,Table3[[#This Row],[RV binom]])</f>
        <v>0</v>
      </c>
      <c r="M8297" s="1">
        <f>Table3[[#This Row],[Risk 2 simulated occurences]]*_xlfn.LOGNORM.INV(Table3[[#This Row],[RV lognorm]],(LN(ImpLow2)+LN(ImpUp2))/2,(LN(ImpUp2)-LN(ImpLow2))/3.29)</f>
        <v>0</v>
      </c>
    </row>
    <row r="8298" spans="7:13">
      <c r="G8298">
        <v>0.20501610925654701</v>
      </c>
      <c r="H8298">
        <v>7.1781131006675367E-2</v>
      </c>
      <c r="I8298">
        <v>0.93854615275680375</v>
      </c>
      <c r="J8298">
        <f>_xlfn.BINOM.INV(BinomTrials,_xlfn.GAMMA.INV(Table3[[#This Row],[RV gamma]],GammaShape1,GammaRate1)/BinomTrials,Table3[[#This Row],[RV binom]])</f>
        <v>0</v>
      </c>
      <c r="K8298" s="1">
        <f>Table3[[#This Row],[Risk 1 Simulated occurences]]*_xlfn.LOGNORM.INV(Table3[[#This Row],[RV lognorm]],(LN(ImpLow1)+LN(ImpUp1))/2,(LN(ImpUp1)-LN(ImpLow1))/3.29)</f>
        <v>0</v>
      </c>
      <c r="L8298">
        <f>_xlfn.BINOM.INV(BinomTrials,_xlfn.GAMMA.INV(Table3[[#This Row],[RV gamma]],GammaShape2,GammaRate2)/BinomTrials,Table3[[#This Row],[RV binom]])</f>
        <v>0</v>
      </c>
      <c r="M8298" s="1">
        <f>Table3[[#This Row],[Risk 2 simulated occurences]]*_xlfn.LOGNORM.INV(Table3[[#This Row],[RV lognorm]],(LN(ImpLow2)+LN(ImpUp2))/2,(LN(ImpUp2)-LN(ImpLow2))/3.29)</f>
        <v>0</v>
      </c>
    </row>
    <row r="8299" spans="7:13">
      <c r="G8299">
        <v>0.70574827478534929</v>
      </c>
      <c r="H8299">
        <v>0.42546882919290513</v>
      </c>
      <c r="I8299">
        <v>0.14518938360046102</v>
      </c>
      <c r="J8299">
        <f>_xlfn.BINOM.INV(BinomTrials,_xlfn.GAMMA.INV(Table3[[#This Row],[RV gamma]],GammaShape1,GammaRate1)/BinomTrials,Table3[[#This Row],[RV binom]])</f>
        <v>0</v>
      </c>
      <c r="K8299" s="1">
        <f>Table3[[#This Row],[Risk 1 Simulated occurences]]*_xlfn.LOGNORM.INV(Table3[[#This Row],[RV lognorm]],(LN(ImpLow1)+LN(ImpUp1))/2,(LN(ImpUp1)-LN(ImpLow1))/3.29)</f>
        <v>0</v>
      </c>
      <c r="L8299">
        <f>_xlfn.BINOM.INV(BinomTrials,_xlfn.GAMMA.INV(Table3[[#This Row],[RV gamma]],GammaShape2,GammaRate2)/BinomTrials,Table3[[#This Row],[RV binom]])</f>
        <v>0</v>
      </c>
      <c r="M8299" s="1">
        <f>Table3[[#This Row],[Risk 2 simulated occurences]]*_xlfn.LOGNORM.INV(Table3[[#This Row],[RV lognorm]],(LN(ImpLow2)+LN(ImpUp2))/2,(LN(ImpUp2)-LN(ImpLow2))/3.29)</f>
        <v>0</v>
      </c>
    </row>
    <row r="8300" spans="7:13">
      <c r="G8300">
        <v>0.51125431736523952</v>
      </c>
      <c r="H8300">
        <v>0.85461224515671486</v>
      </c>
      <c r="I8300">
        <v>0.19797017294819008</v>
      </c>
      <c r="J8300">
        <f>_xlfn.BINOM.INV(BinomTrials,_xlfn.GAMMA.INV(Table3[[#This Row],[RV gamma]],GammaShape1,GammaRate1)/BinomTrials,Table3[[#This Row],[RV binom]])</f>
        <v>1</v>
      </c>
      <c r="K8300" s="1">
        <f>Table3[[#This Row],[Risk 1 Simulated occurences]]*_xlfn.LOGNORM.INV(Table3[[#This Row],[RV lognorm]],(LN(ImpLow1)+LN(ImpUp1))/2,(LN(ImpUp1)-LN(ImpLow1))/3.29)</f>
        <v>17457.318874441262</v>
      </c>
      <c r="L8300">
        <f>_xlfn.BINOM.INV(BinomTrials,_xlfn.GAMMA.INV(Table3[[#This Row],[RV gamma]],GammaShape2,GammaRate2)/BinomTrials,Table3[[#This Row],[RV binom]])</f>
        <v>1</v>
      </c>
      <c r="M8300" s="1">
        <f>Table3[[#This Row],[Risk 2 simulated occurences]]*_xlfn.LOGNORM.INV(Table3[[#This Row],[RV lognorm]],(LN(ImpLow2)+LN(ImpUp2))/2,(LN(ImpUp2)-LN(ImpLow2))/3.29)</f>
        <v>1745731.8874441239</v>
      </c>
    </row>
    <row r="8301" spans="7:13">
      <c r="G8301">
        <v>0.6513119575806483</v>
      </c>
      <c r="H8301">
        <v>0.46800434890575909</v>
      </c>
      <c r="I8301">
        <v>0.28469674023086983</v>
      </c>
      <c r="J8301">
        <f>_xlfn.BINOM.INV(BinomTrials,_xlfn.GAMMA.INV(Table3[[#This Row],[RV gamma]],GammaShape1,GammaRate1)/BinomTrials,Table3[[#This Row],[RV binom]])</f>
        <v>0</v>
      </c>
      <c r="K8301" s="1">
        <f>Table3[[#This Row],[Risk 1 Simulated occurences]]*_xlfn.LOGNORM.INV(Table3[[#This Row],[RV lognorm]],(LN(ImpLow1)+LN(ImpUp1))/2,(LN(ImpUp1)-LN(ImpLow1))/3.29)</f>
        <v>0</v>
      </c>
      <c r="L8301">
        <f>_xlfn.BINOM.INV(BinomTrials,_xlfn.GAMMA.INV(Table3[[#This Row],[RV gamma]],GammaShape2,GammaRate2)/BinomTrials,Table3[[#This Row],[RV binom]])</f>
        <v>0</v>
      </c>
      <c r="M8301" s="1">
        <f>Table3[[#This Row],[Risk 2 simulated occurences]]*_xlfn.LOGNORM.INV(Table3[[#This Row],[RV lognorm]],(LN(ImpLow2)+LN(ImpUp2))/2,(LN(ImpUp2)-LN(ImpLow2))/3.29)</f>
        <v>0</v>
      </c>
    </row>
    <row r="8302" spans="7:13">
      <c r="G8302">
        <v>0.60007105795669879</v>
      </c>
      <c r="H8302">
        <v>0.74909205909310472</v>
      </c>
      <c r="I8302">
        <v>0.89811306022951054</v>
      </c>
      <c r="J8302">
        <f>_xlfn.BINOM.INV(BinomTrials,_xlfn.GAMMA.INV(Table3[[#This Row],[RV gamma]],GammaShape1,GammaRate1)/BinomTrials,Table3[[#This Row],[RV binom]])</f>
        <v>1</v>
      </c>
      <c r="K8302" s="1">
        <f>Table3[[#This Row],[Risk 1 Simulated occurences]]*_xlfn.LOGNORM.INV(Table3[[#This Row],[RV lognorm]],(LN(ImpLow1)+LN(ImpUp1))/2,(LN(ImpUp1)-LN(ImpLow1))/3.29)</f>
        <v>76963.276275026874</v>
      </c>
      <c r="L8302">
        <f>_xlfn.BINOM.INV(BinomTrials,_xlfn.GAMMA.INV(Table3[[#This Row],[RV gamma]],GammaShape2,GammaRate2)/BinomTrials,Table3[[#This Row],[RV binom]])</f>
        <v>0</v>
      </c>
      <c r="M8302" s="1">
        <f>Table3[[#This Row],[Risk 2 simulated occurences]]*_xlfn.LOGNORM.INV(Table3[[#This Row],[RV lognorm]],(LN(ImpLow2)+LN(ImpUp2))/2,(LN(ImpUp2)-LN(ImpLow2))/3.29)</f>
        <v>0</v>
      </c>
    </row>
    <row r="8303" spans="7:13">
      <c r="G8303">
        <v>0.39427107823745866</v>
      </c>
      <c r="H8303">
        <v>0.99023717781074216</v>
      </c>
      <c r="I8303">
        <v>0.58620327738402567</v>
      </c>
      <c r="J8303">
        <f>_xlfn.BINOM.INV(BinomTrials,_xlfn.GAMMA.INV(Table3[[#This Row],[RV gamma]],GammaShape1,GammaRate1)/BinomTrials,Table3[[#This Row],[RV binom]])</f>
        <v>3</v>
      </c>
      <c r="K8303" s="1">
        <f>Table3[[#This Row],[Risk 1 Simulated occurences]]*_xlfn.LOGNORM.INV(Table3[[#This Row],[RV lognorm]],(LN(ImpLow1)+LN(ImpUp1))/2,(LN(ImpUp1)-LN(ImpLow1))/3.29)</f>
        <v>110488.87372768686</v>
      </c>
      <c r="L8303">
        <f>_xlfn.BINOM.INV(BinomTrials,_xlfn.GAMMA.INV(Table3[[#This Row],[RV gamma]],GammaShape2,GammaRate2)/BinomTrials,Table3[[#This Row],[RV binom]])</f>
        <v>2</v>
      </c>
      <c r="M8303" s="1">
        <f>Table3[[#This Row],[Risk 2 simulated occurences]]*_xlfn.LOGNORM.INV(Table3[[#This Row],[RV lognorm]],(LN(ImpLow2)+LN(ImpUp2))/2,(LN(ImpUp2)-LN(ImpLow2))/3.29)</f>
        <v>7365924.9151791278</v>
      </c>
    </row>
    <row r="8304" spans="7:13">
      <c r="G8304">
        <v>0.51401193696726666</v>
      </c>
      <c r="H8304">
        <v>0.91624746514309541</v>
      </c>
      <c r="I8304">
        <v>0.31848299331892421</v>
      </c>
      <c r="J8304">
        <f>_xlfn.BINOM.INV(BinomTrials,_xlfn.GAMMA.INV(Table3[[#This Row],[RV gamma]],GammaShape1,GammaRate1)/BinomTrials,Table3[[#This Row],[RV binom]])</f>
        <v>2</v>
      </c>
      <c r="K8304" s="1">
        <f>Table3[[#This Row],[Risk 1 Simulated occurences]]*_xlfn.LOGNORM.INV(Table3[[#This Row],[RV lognorm]],(LN(ImpLow1)+LN(ImpUp1))/2,(LN(ImpUp1)-LN(ImpLow1))/3.29)</f>
        <v>45454.997869076149</v>
      </c>
      <c r="L8304">
        <f>_xlfn.BINOM.INV(BinomTrials,_xlfn.GAMMA.INV(Table3[[#This Row],[RV gamma]],GammaShape2,GammaRate2)/BinomTrials,Table3[[#This Row],[RV binom]])</f>
        <v>1</v>
      </c>
      <c r="M8304" s="1">
        <f>Table3[[#This Row],[Risk 2 simulated occurences]]*_xlfn.LOGNORM.INV(Table3[[#This Row],[RV lognorm]],(LN(ImpLow2)+LN(ImpUp2))/2,(LN(ImpUp2)-LN(ImpLow2))/3.29)</f>
        <v>2272749.8934538085</v>
      </c>
    </row>
    <row r="8305" spans="7:13">
      <c r="G8305">
        <v>0.99862460885132875</v>
      </c>
      <c r="H8305">
        <v>0.37114666000527641</v>
      </c>
      <c r="I8305">
        <v>0.74366871115922406</v>
      </c>
      <c r="J8305">
        <f>_xlfn.BINOM.INV(BinomTrials,_xlfn.GAMMA.INV(Table3[[#This Row],[RV gamma]],GammaShape1,GammaRate1)/BinomTrials,Table3[[#This Row],[RV binom]])</f>
        <v>0</v>
      </c>
      <c r="K8305" s="1">
        <f>Table3[[#This Row],[Risk 1 Simulated occurences]]*_xlfn.LOGNORM.INV(Table3[[#This Row],[RV lognorm]],(LN(ImpLow1)+LN(ImpUp1))/2,(LN(ImpUp1)-LN(ImpLow1))/3.29)</f>
        <v>0</v>
      </c>
      <c r="L8305">
        <f>_xlfn.BINOM.INV(BinomTrials,_xlfn.GAMMA.INV(Table3[[#This Row],[RV gamma]],GammaShape2,GammaRate2)/BinomTrials,Table3[[#This Row],[RV binom]])</f>
        <v>0</v>
      </c>
      <c r="M8305" s="1">
        <f>Table3[[#This Row],[Risk 2 simulated occurences]]*_xlfn.LOGNORM.INV(Table3[[#This Row],[RV lognorm]],(LN(ImpLow2)+LN(ImpUp2))/2,(LN(ImpUp2)-LN(ImpLow2))/3.29)</f>
        <v>0</v>
      </c>
    </row>
    <row r="8306" spans="7:13">
      <c r="G8306">
        <v>0.88380096428273291</v>
      </c>
      <c r="H8306">
        <v>0.86191470868043352</v>
      </c>
      <c r="I8306">
        <v>0.84002845307813423</v>
      </c>
      <c r="J8306">
        <f>_xlfn.BINOM.INV(BinomTrials,_xlfn.GAMMA.INV(Table3[[#This Row],[RV gamma]],GammaShape1,GammaRate1)/BinomTrials,Table3[[#This Row],[RV binom]])</f>
        <v>1</v>
      </c>
      <c r="K8306" s="1">
        <f>Table3[[#This Row],[Risk 1 Simulated occurences]]*_xlfn.LOGNORM.INV(Table3[[#This Row],[RV lognorm]],(LN(ImpLow1)+LN(ImpUp1))/2,(LN(ImpUp1)-LN(ImpLow1))/3.29)</f>
        <v>63431.120060727975</v>
      </c>
      <c r="L8306">
        <f>_xlfn.BINOM.INV(BinomTrials,_xlfn.GAMMA.INV(Table3[[#This Row],[RV gamma]],GammaShape2,GammaRate2)/BinomTrials,Table3[[#This Row],[RV binom]])</f>
        <v>1</v>
      </c>
      <c r="M8306" s="1">
        <f>Table3[[#This Row],[Risk 2 simulated occurences]]*_xlfn.LOGNORM.INV(Table3[[#This Row],[RV lognorm]],(LN(ImpLow2)+LN(ImpUp2))/2,(LN(ImpUp2)-LN(ImpLow2))/3.29)</f>
        <v>6343112.0060728006</v>
      </c>
    </row>
    <row r="8307" spans="7:13">
      <c r="G8307">
        <v>4.280669989195033E-2</v>
      </c>
      <c r="H8307">
        <v>0.20050879204669445</v>
      </c>
      <c r="I8307">
        <v>0.3582108842014386</v>
      </c>
      <c r="J8307">
        <f>_xlfn.BINOM.INV(BinomTrials,_xlfn.GAMMA.INV(Table3[[#This Row],[RV gamma]],GammaShape1,GammaRate1)/BinomTrials,Table3[[#This Row],[RV binom]])</f>
        <v>0</v>
      </c>
      <c r="K8307" s="1">
        <f>Table3[[#This Row],[Risk 1 Simulated occurences]]*_xlfn.LOGNORM.INV(Table3[[#This Row],[RV lognorm]],(LN(ImpLow1)+LN(ImpUp1))/2,(LN(ImpUp1)-LN(ImpLow1))/3.29)</f>
        <v>0</v>
      </c>
      <c r="L8307">
        <f>_xlfn.BINOM.INV(BinomTrials,_xlfn.GAMMA.INV(Table3[[#This Row],[RV gamma]],GammaShape2,GammaRate2)/BinomTrials,Table3[[#This Row],[RV binom]])</f>
        <v>0</v>
      </c>
      <c r="M8307" s="1">
        <f>Table3[[#This Row],[Risk 2 simulated occurences]]*_xlfn.LOGNORM.INV(Table3[[#This Row],[RV lognorm]],(LN(ImpLow2)+LN(ImpUp2))/2,(LN(ImpUp2)-LN(ImpLow2))/3.29)</f>
        <v>0</v>
      </c>
    </row>
    <row r="8308" spans="7:13">
      <c r="G8308">
        <v>0.45220508400919152</v>
      </c>
      <c r="H8308">
        <v>0.95126792879368549</v>
      </c>
      <c r="I8308">
        <v>0.45033077357817941</v>
      </c>
      <c r="J8308">
        <f>_xlfn.BINOM.INV(BinomTrials,_xlfn.GAMMA.INV(Table3[[#This Row],[RV gamma]],GammaShape1,GammaRate1)/BinomTrials,Table3[[#This Row],[RV binom]])</f>
        <v>2</v>
      </c>
      <c r="K8308" s="1">
        <f>Table3[[#This Row],[Risk 1 Simulated occurences]]*_xlfn.LOGNORM.INV(Table3[[#This Row],[RV lognorm]],(LN(ImpLow1)+LN(ImpUp1))/2,(LN(ImpUp1)-LN(ImpLow1))/3.29)</f>
        <v>57954.752546541225</v>
      </c>
      <c r="L8308">
        <f>_xlfn.BINOM.INV(BinomTrials,_xlfn.GAMMA.INV(Table3[[#This Row],[RV gamma]],GammaShape2,GammaRate2)/BinomTrials,Table3[[#This Row],[RV binom]])</f>
        <v>1</v>
      </c>
      <c r="M8308" s="1">
        <f>Table3[[#This Row],[Risk 2 simulated occurences]]*_xlfn.LOGNORM.INV(Table3[[#This Row],[RV lognorm]],(LN(ImpLow2)+LN(ImpUp2))/2,(LN(ImpUp2)-LN(ImpLow2))/3.29)</f>
        <v>2897737.6273270627</v>
      </c>
    </row>
    <row r="8309" spans="7:13">
      <c r="G8309">
        <v>0.21084694248197924</v>
      </c>
      <c r="H8309">
        <v>0.96007923547182195</v>
      </c>
      <c r="I8309">
        <v>0.70931152846166468</v>
      </c>
      <c r="J8309">
        <f>_xlfn.BINOM.INV(BinomTrials,_xlfn.GAMMA.INV(Table3[[#This Row],[RV gamma]],GammaShape1,GammaRate1)/BinomTrials,Table3[[#This Row],[RV binom]])</f>
        <v>2</v>
      </c>
      <c r="K8309" s="1">
        <f>Table3[[#This Row],[Risk 1 Simulated occurences]]*_xlfn.LOGNORM.INV(Table3[[#This Row],[RV lognorm]],(LN(ImpLow1)+LN(ImpUp1))/2,(LN(ImpUp1)-LN(ImpLow1))/3.29)</f>
        <v>93029.576593788501</v>
      </c>
      <c r="L8309">
        <f>_xlfn.BINOM.INV(BinomTrials,_xlfn.GAMMA.INV(Table3[[#This Row],[RV gamma]],GammaShape2,GammaRate2)/BinomTrials,Table3[[#This Row],[RV binom]])</f>
        <v>1</v>
      </c>
      <c r="M8309" s="1">
        <f>Table3[[#This Row],[Risk 2 simulated occurences]]*_xlfn.LOGNORM.INV(Table3[[#This Row],[RV lognorm]],(LN(ImpLow2)+LN(ImpUp2))/2,(LN(ImpUp2)-LN(ImpLow2))/3.29)</f>
        <v>4651478.8296894263</v>
      </c>
    </row>
    <row r="8310" spans="7:13">
      <c r="G8310">
        <v>0.70456229462500763</v>
      </c>
      <c r="H8310">
        <v>5.1710574911772542E-2</v>
      </c>
      <c r="I8310">
        <v>0.39885885519853742</v>
      </c>
      <c r="J8310">
        <f>_xlfn.BINOM.INV(BinomTrials,_xlfn.GAMMA.INV(Table3[[#This Row],[RV gamma]],GammaShape1,GammaRate1)/BinomTrials,Table3[[#This Row],[RV binom]])</f>
        <v>0</v>
      </c>
      <c r="K8310" s="1">
        <f>Table3[[#This Row],[Risk 1 Simulated occurences]]*_xlfn.LOGNORM.INV(Table3[[#This Row],[RV lognorm]],(LN(ImpLow1)+LN(ImpUp1))/2,(LN(ImpUp1)-LN(ImpLow1))/3.29)</f>
        <v>0</v>
      </c>
      <c r="L8310">
        <f>_xlfn.BINOM.INV(BinomTrials,_xlfn.GAMMA.INV(Table3[[#This Row],[RV gamma]],GammaShape2,GammaRate2)/BinomTrials,Table3[[#This Row],[RV binom]])</f>
        <v>0</v>
      </c>
      <c r="M8310" s="1">
        <f>Table3[[#This Row],[Risk 2 simulated occurences]]*_xlfn.LOGNORM.INV(Table3[[#This Row],[RV lognorm]],(LN(ImpLow2)+LN(ImpUp2))/2,(LN(ImpUp2)-LN(ImpLow2))/3.29)</f>
        <v>0</v>
      </c>
    </row>
    <row r="8311" spans="7:13">
      <c r="G8311">
        <v>0.57848576250415562</v>
      </c>
      <c r="H8311">
        <v>9.963254216109986E-2</v>
      </c>
      <c r="I8311">
        <v>0.62077932181804407</v>
      </c>
      <c r="J8311">
        <f>_xlfn.BINOM.INV(BinomTrials,_xlfn.GAMMA.INV(Table3[[#This Row],[RV gamma]],GammaShape1,GammaRate1)/BinomTrials,Table3[[#This Row],[RV binom]])</f>
        <v>0</v>
      </c>
      <c r="K8311" s="1">
        <f>Table3[[#This Row],[Risk 1 Simulated occurences]]*_xlfn.LOGNORM.INV(Table3[[#This Row],[RV lognorm]],(LN(ImpLow1)+LN(ImpUp1))/2,(LN(ImpUp1)-LN(ImpLow1))/3.29)</f>
        <v>0</v>
      </c>
      <c r="L8311">
        <f>_xlfn.BINOM.INV(BinomTrials,_xlfn.GAMMA.INV(Table3[[#This Row],[RV gamma]],GammaShape2,GammaRate2)/BinomTrials,Table3[[#This Row],[RV binom]])</f>
        <v>0</v>
      </c>
      <c r="M8311" s="1">
        <f>Table3[[#This Row],[Risk 2 simulated occurences]]*_xlfn.LOGNORM.INV(Table3[[#This Row],[RV lognorm]],(LN(ImpLow2)+LN(ImpUp2))/2,(LN(ImpUp2)-LN(ImpLow2))/3.29)</f>
        <v>0</v>
      </c>
    </row>
    <row r="8312" spans="7:13">
      <c r="G8312">
        <v>0.61021040734379106</v>
      </c>
      <c r="H8312">
        <v>0.524136101605434</v>
      </c>
      <c r="I8312">
        <v>0.438061795867077</v>
      </c>
      <c r="J8312">
        <f>_xlfn.BINOM.INV(BinomTrials,_xlfn.GAMMA.INV(Table3[[#This Row],[RV gamma]],GammaShape1,GammaRate1)/BinomTrials,Table3[[#This Row],[RV binom]])</f>
        <v>0</v>
      </c>
      <c r="K8312" s="1">
        <f>Table3[[#This Row],[Risk 1 Simulated occurences]]*_xlfn.LOGNORM.INV(Table3[[#This Row],[RV lognorm]],(LN(ImpLow1)+LN(ImpUp1))/2,(LN(ImpUp1)-LN(ImpLow1))/3.29)</f>
        <v>0</v>
      </c>
      <c r="L8312">
        <f>_xlfn.BINOM.INV(BinomTrials,_xlfn.GAMMA.INV(Table3[[#This Row],[RV gamma]],GammaShape2,GammaRate2)/BinomTrials,Table3[[#This Row],[RV binom]])</f>
        <v>0</v>
      </c>
      <c r="M8312" s="1">
        <f>Table3[[#This Row],[Risk 2 simulated occurences]]*_xlfn.LOGNORM.INV(Table3[[#This Row],[RV lognorm]],(LN(ImpLow2)+LN(ImpUp2))/2,(LN(ImpUp2)-LN(ImpLow2))/3.29)</f>
        <v>0</v>
      </c>
    </row>
    <row r="8313" spans="7:13">
      <c r="G8313">
        <v>0.80631622709628015</v>
      </c>
      <c r="H8313">
        <v>0.15545968252954059</v>
      </c>
      <c r="I8313">
        <v>0.50460313796280098</v>
      </c>
      <c r="J8313">
        <f>_xlfn.BINOM.INV(BinomTrials,_xlfn.GAMMA.INV(Table3[[#This Row],[RV gamma]],GammaShape1,GammaRate1)/BinomTrials,Table3[[#This Row],[RV binom]])</f>
        <v>0</v>
      </c>
      <c r="K8313" s="1">
        <f>Table3[[#This Row],[Risk 1 Simulated occurences]]*_xlfn.LOGNORM.INV(Table3[[#This Row],[RV lognorm]],(LN(ImpLow1)+LN(ImpUp1))/2,(LN(ImpUp1)-LN(ImpLow1))/3.29)</f>
        <v>0</v>
      </c>
      <c r="L8313">
        <f>_xlfn.BINOM.INV(BinomTrials,_xlfn.GAMMA.INV(Table3[[#This Row],[RV gamma]],GammaShape2,GammaRate2)/BinomTrials,Table3[[#This Row],[RV binom]])</f>
        <v>0</v>
      </c>
      <c r="M8313" s="1">
        <f>Table3[[#This Row],[Risk 2 simulated occurences]]*_xlfn.LOGNORM.INV(Table3[[#This Row],[RV lognorm]],(LN(ImpLow2)+LN(ImpUp2))/2,(LN(ImpUp2)-LN(ImpLow2))/3.29)</f>
        <v>0</v>
      </c>
    </row>
    <row r="8314" spans="7:13">
      <c r="G8314">
        <v>0.75682880718113332</v>
      </c>
      <c r="H8314">
        <v>0.81088427398860652</v>
      </c>
      <c r="I8314">
        <v>0.86493974079607971</v>
      </c>
      <c r="J8314">
        <f>_xlfn.BINOM.INV(BinomTrials,_xlfn.GAMMA.INV(Table3[[#This Row],[RV gamma]],GammaShape1,GammaRate1)/BinomTrials,Table3[[#This Row],[RV binom]])</f>
        <v>1</v>
      </c>
      <c r="K8314" s="1">
        <f>Table3[[#This Row],[Risk 1 Simulated occurences]]*_xlfn.LOGNORM.INV(Table3[[#This Row],[RV lognorm]],(LN(ImpLow1)+LN(ImpUp1))/2,(LN(ImpUp1)-LN(ImpLow1))/3.29)</f>
        <v>68421.568658093151</v>
      </c>
      <c r="L8314">
        <f>_xlfn.BINOM.INV(BinomTrials,_xlfn.GAMMA.INV(Table3[[#This Row],[RV gamma]],GammaShape2,GammaRate2)/BinomTrials,Table3[[#This Row],[RV binom]])</f>
        <v>0</v>
      </c>
      <c r="M8314" s="1">
        <f>Table3[[#This Row],[Risk 2 simulated occurences]]*_xlfn.LOGNORM.INV(Table3[[#This Row],[RV lognorm]],(LN(ImpLow2)+LN(ImpUp2))/2,(LN(ImpUp2)-LN(ImpLow2))/3.29)</f>
        <v>0</v>
      </c>
    </row>
    <row r="8315" spans="7:13">
      <c r="G8315">
        <v>2.1762293307931301E-2</v>
      </c>
      <c r="H8315">
        <v>0.53199292651004759</v>
      </c>
      <c r="I8315">
        <v>4.2223559712163898E-2</v>
      </c>
      <c r="J8315">
        <f>_xlfn.BINOM.INV(BinomTrials,_xlfn.GAMMA.INV(Table3[[#This Row],[RV gamma]],GammaShape1,GammaRate1)/BinomTrials,Table3[[#This Row],[RV binom]])</f>
        <v>0</v>
      </c>
      <c r="K8315" s="1">
        <f>Table3[[#This Row],[Risk 1 Simulated occurences]]*_xlfn.LOGNORM.INV(Table3[[#This Row],[RV lognorm]],(LN(ImpLow1)+LN(ImpUp1))/2,(LN(ImpUp1)-LN(ImpLow1))/3.29)</f>
        <v>0</v>
      </c>
      <c r="L8315">
        <f>_xlfn.BINOM.INV(BinomTrials,_xlfn.GAMMA.INV(Table3[[#This Row],[RV gamma]],GammaShape2,GammaRate2)/BinomTrials,Table3[[#This Row],[RV binom]])</f>
        <v>0</v>
      </c>
      <c r="M8315" s="1">
        <f>Table3[[#This Row],[Risk 2 simulated occurences]]*_xlfn.LOGNORM.INV(Table3[[#This Row],[RV lognorm]],(LN(ImpLow2)+LN(ImpUp2))/2,(LN(ImpUp2)-LN(ImpLow2))/3.29)</f>
        <v>0</v>
      </c>
    </row>
    <row r="8316" spans="7:13">
      <c r="G8316">
        <v>0.75886362640134231</v>
      </c>
      <c r="H8316">
        <v>0.20511585436999605</v>
      </c>
      <c r="I8316">
        <v>0.65136808233864985</v>
      </c>
      <c r="J8316">
        <f>_xlfn.BINOM.INV(BinomTrials,_xlfn.GAMMA.INV(Table3[[#This Row],[RV gamma]],GammaShape1,GammaRate1)/BinomTrials,Table3[[#This Row],[RV binom]])</f>
        <v>0</v>
      </c>
      <c r="K8316" s="1">
        <f>Table3[[#This Row],[Risk 1 Simulated occurences]]*_xlfn.LOGNORM.INV(Table3[[#This Row],[RV lognorm]],(LN(ImpLow1)+LN(ImpUp1))/2,(LN(ImpUp1)-LN(ImpLow1))/3.29)</f>
        <v>0</v>
      </c>
      <c r="L8316">
        <f>_xlfn.BINOM.INV(BinomTrials,_xlfn.GAMMA.INV(Table3[[#This Row],[RV gamma]],GammaShape2,GammaRate2)/BinomTrials,Table3[[#This Row],[RV binom]])</f>
        <v>0</v>
      </c>
      <c r="M8316" s="1">
        <f>Table3[[#This Row],[Risk 2 simulated occurences]]*_xlfn.LOGNORM.INV(Table3[[#This Row],[RV lognorm]],(LN(ImpLow2)+LN(ImpUp2))/2,(LN(ImpUp2)-LN(ImpLow2))/3.29)</f>
        <v>0</v>
      </c>
    </row>
    <row r="8317" spans="7:13">
      <c r="G8317">
        <v>0.22096892735965964</v>
      </c>
      <c r="H8317">
        <v>0.38216439652357453</v>
      </c>
      <c r="I8317">
        <v>0.5433598656874894</v>
      </c>
      <c r="J8317">
        <f>_xlfn.BINOM.INV(BinomTrials,_xlfn.GAMMA.INV(Table3[[#This Row],[RV gamma]],GammaShape1,GammaRate1)/BinomTrials,Table3[[#This Row],[RV binom]])</f>
        <v>0</v>
      </c>
      <c r="K8317" s="1">
        <f>Table3[[#This Row],[Risk 1 Simulated occurences]]*_xlfn.LOGNORM.INV(Table3[[#This Row],[RV lognorm]],(LN(ImpLow1)+LN(ImpUp1))/2,(LN(ImpUp1)-LN(ImpLow1))/3.29)</f>
        <v>0</v>
      </c>
      <c r="L8317">
        <f>_xlfn.BINOM.INV(BinomTrials,_xlfn.GAMMA.INV(Table3[[#This Row],[RV gamma]],GammaShape2,GammaRate2)/BinomTrials,Table3[[#This Row],[RV binom]])</f>
        <v>0</v>
      </c>
      <c r="M8317" s="1">
        <f>Table3[[#This Row],[Risk 2 simulated occurences]]*_xlfn.LOGNORM.INV(Table3[[#This Row],[RV lognorm]],(LN(ImpLow2)+LN(ImpUp2))/2,(LN(ImpUp2)-LN(ImpLow2))/3.29)</f>
        <v>0</v>
      </c>
    </row>
    <row r="8318" spans="7:13">
      <c r="G8318">
        <v>0.8247621337998482</v>
      </c>
      <c r="H8318">
        <v>3.701237171749229E-2</v>
      </c>
      <c r="I8318">
        <v>0.24926260963513638</v>
      </c>
      <c r="J8318">
        <f>_xlfn.BINOM.INV(BinomTrials,_xlfn.GAMMA.INV(Table3[[#This Row],[RV gamma]],GammaShape1,GammaRate1)/BinomTrials,Table3[[#This Row],[RV binom]])</f>
        <v>0</v>
      </c>
      <c r="K8318" s="1">
        <f>Table3[[#This Row],[Risk 1 Simulated occurences]]*_xlfn.LOGNORM.INV(Table3[[#This Row],[RV lognorm]],(LN(ImpLow1)+LN(ImpUp1))/2,(LN(ImpUp1)-LN(ImpLow1))/3.29)</f>
        <v>0</v>
      </c>
      <c r="L8318">
        <f>_xlfn.BINOM.INV(BinomTrials,_xlfn.GAMMA.INV(Table3[[#This Row],[RV gamma]],GammaShape2,GammaRate2)/BinomTrials,Table3[[#This Row],[RV binom]])</f>
        <v>0</v>
      </c>
      <c r="M8318" s="1">
        <f>Table3[[#This Row],[Risk 2 simulated occurences]]*_xlfn.LOGNORM.INV(Table3[[#This Row],[RV lognorm]],(LN(ImpLow2)+LN(ImpUp2))/2,(LN(ImpUp2)-LN(ImpLow2))/3.29)</f>
        <v>0</v>
      </c>
    </row>
    <row r="8319" spans="7:13">
      <c r="G8319">
        <v>0.77718277404884939</v>
      </c>
      <c r="H8319">
        <v>6.6931455892944455E-2</v>
      </c>
      <c r="I8319">
        <v>0.35668013773703955</v>
      </c>
      <c r="J8319">
        <f>_xlfn.BINOM.INV(BinomTrials,_xlfn.GAMMA.INV(Table3[[#This Row],[RV gamma]],GammaShape1,GammaRate1)/BinomTrials,Table3[[#This Row],[RV binom]])</f>
        <v>0</v>
      </c>
      <c r="K8319" s="1">
        <f>Table3[[#This Row],[Risk 1 Simulated occurences]]*_xlfn.LOGNORM.INV(Table3[[#This Row],[RV lognorm]],(LN(ImpLow1)+LN(ImpUp1))/2,(LN(ImpUp1)-LN(ImpLow1))/3.29)</f>
        <v>0</v>
      </c>
      <c r="L8319">
        <f>_xlfn.BINOM.INV(BinomTrials,_xlfn.GAMMA.INV(Table3[[#This Row],[RV gamma]],GammaShape2,GammaRate2)/BinomTrials,Table3[[#This Row],[RV binom]])</f>
        <v>0</v>
      </c>
      <c r="M8319" s="1">
        <f>Table3[[#This Row],[Risk 2 simulated occurences]]*_xlfn.LOGNORM.INV(Table3[[#This Row],[RV lognorm]],(LN(ImpLow2)+LN(ImpUp2))/2,(LN(ImpUp2)-LN(ImpLow2))/3.29)</f>
        <v>0</v>
      </c>
    </row>
    <row r="8320" spans="7:13">
      <c r="G8320">
        <v>0.11088343901135188</v>
      </c>
      <c r="H8320">
        <v>0.91697919271745676</v>
      </c>
      <c r="I8320">
        <v>0.72307494642356174</v>
      </c>
      <c r="J8320">
        <f>_xlfn.BINOM.INV(BinomTrials,_xlfn.GAMMA.INV(Table3[[#This Row],[RV gamma]],GammaShape1,GammaRate1)/BinomTrials,Table3[[#This Row],[RV binom]])</f>
        <v>1</v>
      </c>
      <c r="K8320" s="1">
        <f>Table3[[#This Row],[Risk 1 Simulated occurences]]*_xlfn.LOGNORM.INV(Table3[[#This Row],[RV lognorm]],(LN(ImpLow1)+LN(ImpUp1))/2,(LN(ImpUp1)-LN(ImpLow1))/3.29)</f>
        <v>47856.334157509409</v>
      </c>
      <c r="L8320">
        <f>_xlfn.BINOM.INV(BinomTrials,_xlfn.GAMMA.INV(Table3[[#This Row],[RV gamma]],GammaShape2,GammaRate2)/BinomTrials,Table3[[#This Row],[RV binom]])</f>
        <v>1</v>
      </c>
      <c r="M8320" s="1">
        <f>Table3[[#This Row],[Risk 2 simulated occurences]]*_xlfn.LOGNORM.INV(Table3[[#This Row],[RV lognorm]],(LN(ImpLow2)+LN(ImpUp2))/2,(LN(ImpUp2)-LN(ImpLow2))/3.29)</f>
        <v>4785633.4157509431</v>
      </c>
    </row>
    <row r="8321" spans="7:13">
      <c r="G8321">
        <v>0.61795946379097155</v>
      </c>
      <c r="H8321">
        <v>0.66929200229667685</v>
      </c>
      <c r="I8321">
        <v>0.72062454080238214</v>
      </c>
      <c r="J8321">
        <f>_xlfn.BINOM.INV(BinomTrials,_xlfn.GAMMA.INV(Table3[[#This Row],[RV gamma]],GammaShape1,GammaRate1)/BinomTrials,Table3[[#This Row],[RV binom]])</f>
        <v>1</v>
      </c>
      <c r="K8321" s="1">
        <f>Table3[[#This Row],[Risk 1 Simulated occurences]]*_xlfn.LOGNORM.INV(Table3[[#This Row],[RV lognorm]],(LN(ImpLow1)+LN(ImpUp1))/2,(LN(ImpUp1)-LN(ImpLow1))/3.29)</f>
        <v>47612.359370248494</v>
      </c>
      <c r="L8321">
        <f>_xlfn.BINOM.INV(BinomTrials,_xlfn.GAMMA.INV(Table3[[#This Row],[RV gamma]],GammaShape2,GammaRate2)/BinomTrials,Table3[[#This Row],[RV binom]])</f>
        <v>0</v>
      </c>
      <c r="M8321" s="1">
        <f>Table3[[#This Row],[Risk 2 simulated occurences]]*_xlfn.LOGNORM.INV(Table3[[#This Row],[RV lognorm]],(LN(ImpLow2)+LN(ImpUp2))/2,(LN(ImpUp2)-LN(ImpLow2))/3.29)</f>
        <v>0</v>
      </c>
    </row>
    <row r="8322" spans="7:13">
      <c r="G8322">
        <v>4.47079348586071E-2</v>
      </c>
      <c r="H8322">
        <v>0.79068260024799153</v>
      </c>
      <c r="I8322">
        <v>0.53665726563737604</v>
      </c>
      <c r="J8322">
        <f>_xlfn.BINOM.INV(BinomTrials,_xlfn.GAMMA.INV(Table3[[#This Row],[RV gamma]],GammaShape1,GammaRate1)/BinomTrials,Table3[[#This Row],[RV binom]])</f>
        <v>1</v>
      </c>
      <c r="K8322" s="1">
        <f>Table3[[#This Row],[Risk 1 Simulated occurences]]*_xlfn.LOGNORM.INV(Table3[[#This Row],[RV lognorm]],(LN(ImpLow1)+LN(ImpUp1))/2,(LN(ImpUp1)-LN(ImpLow1))/3.29)</f>
        <v>33726.271746233739</v>
      </c>
      <c r="L8322">
        <f>_xlfn.BINOM.INV(BinomTrials,_xlfn.GAMMA.INV(Table3[[#This Row],[RV gamma]],GammaShape2,GammaRate2)/BinomTrials,Table3[[#This Row],[RV binom]])</f>
        <v>0</v>
      </c>
      <c r="M8322" s="1">
        <f>Table3[[#This Row],[Risk 2 simulated occurences]]*_xlfn.LOGNORM.INV(Table3[[#This Row],[RV lognorm]],(LN(ImpLow2)+LN(ImpUp2))/2,(LN(ImpUp2)-LN(ImpLow2))/3.29)</f>
        <v>0</v>
      </c>
    </row>
    <row r="8323" spans="7:13">
      <c r="G8323">
        <v>0.4062611686094949</v>
      </c>
      <c r="H8323">
        <v>2.4623679939947875E-3</v>
      </c>
      <c r="I8323">
        <v>0.59866356737849469</v>
      </c>
      <c r="J8323">
        <f>_xlfn.BINOM.INV(BinomTrials,_xlfn.GAMMA.INV(Table3[[#This Row],[RV gamma]],GammaShape1,GammaRate1)/BinomTrials,Table3[[#This Row],[RV binom]])</f>
        <v>0</v>
      </c>
      <c r="K8323" s="1">
        <f>Table3[[#This Row],[Risk 1 Simulated occurences]]*_xlfn.LOGNORM.INV(Table3[[#This Row],[RV lognorm]],(LN(ImpLow1)+LN(ImpUp1))/2,(LN(ImpUp1)-LN(ImpLow1))/3.29)</f>
        <v>0</v>
      </c>
      <c r="L8323">
        <f>_xlfn.BINOM.INV(BinomTrials,_xlfn.GAMMA.INV(Table3[[#This Row],[RV gamma]],GammaShape2,GammaRate2)/BinomTrials,Table3[[#This Row],[RV binom]])</f>
        <v>0</v>
      </c>
      <c r="M8323" s="1">
        <f>Table3[[#This Row],[Risk 2 simulated occurences]]*_xlfn.LOGNORM.INV(Table3[[#This Row],[RV lognorm]],(LN(ImpLow2)+LN(ImpUp2))/2,(LN(ImpUp2)-LN(ImpLow2))/3.29)</f>
        <v>0</v>
      </c>
    </row>
    <row r="8324" spans="7:13">
      <c r="G8324">
        <v>3.1460819780575494E-2</v>
      </c>
      <c r="H8324">
        <v>0.38501887507039068</v>
      </c>
      <c r="I8324">
        <v>0.73857693036020589</v>
      </c>
      <c r="J8324">
        <f>_xlfn.BINOM.INV(BinomTrials,_xlfn.GAMMA.INV(Table3[[#This Row],[RV gamma]],GammaShape1,GammaRate1)/BinomTrials,Table3[[#This Row],[RV binom]])</f>
        <v>0</v>
      </c>
      <c r="K8324" s="1">
        <f>Table3[[#This Row],[Risk 1 Simulated occurences]]*_xlfn.LOGNORM.INV(Table3[[#This Row],[RV lognorm]],(LN(ImpLow1)+LN(ImpUp1))/2,(LN(ImpUp1)-LN(ImpLow1))/3.29)</f>
        <v>0</v>
      </c>
      <c r="L8324">
        <f>_xlfn.BINOM.INV(BinomTrials,_xlfn.GAMMA.INV(Table3[[#This Row],[RV gamma]],GammaShape2,GammaRate2)/BinomTrials,Table3[[#This Row],[RV binom]])</f>
        <v>0</v>
      </c>
      <c r="M8324" s="1">
        <f>Table3[[#This Row],[Risk 2 simulated occurences]]*_xlfn.LOGNORM.INV(Table3[[#This Row],[RV lognorm]],(LN(ImpLow2)+LN(ImpUp2))/2,(LN(ImpUp2)-LN(ImpLow2))/3.29)</f>
        <v>0</v>
      </c>
    </row>
    <row r="8325" spans="7:13">
      <c r="G8325">
        <v>0.76199805213231497</v>
      </c>
      <c r="H8325">
        <v>1.2233308056478067E-2</v>
      </c>
      <c r="I8325">
        <v>0.26246856398064111</v>
      </c>
      <c r="J8325">
        <f>_xlfn.BINOM.INV(BinomTrials,_xlfn.GAMMA.INV(Table3[[#This Row],[RV gamma]],GammaShape1,GammaRate1)/BinomTrials,Table3[[#This Row],[RV binom]])</f>
        <v>0</v>
      </c>
      <c r="K8325" s="1">
        <f>Table3[[#This Row],[Risk 1 Simulated occurences]]*_xlfn.LOGNORM.INV(Table3[[#This Row],[RV lognorm]],(LN(ImpLow1)+LN(ImpUp1))/2,(LN(ImpUp1)-LN(ImpLow1))/3.29)</f>
        <v>0</v>
      </c>
      <c r="L8325">
        <f>_xlfn.BINOM.INV(BinomTrials,_xlfn.GAMMA.INV(Table3[[#This Row],[RV gamma]],GammaShape2,GammaRate2)/BinomTrials,Table3[[#This Row],[RV binom]])</f>
        <v>0</v>
      </c>
      <c r="M8325" s="1">
        <f>Table3[[#This Row],[Risk 2 simulated occurences]]*_xlfn.LOGNORM.INV(Table3[[#This Row],[RV lognorm]],(LN(ImpLow2)+LN(ImpUp2))/2,(LN(ImpUp2)-LN(ImpLow2))/3.29)</f>
        <v>0</v>
      </c>
    </row>
    <row r="8326" spans="7:13">
      <c r="G8326">
        <v>0.90126218781865308</v>
      </c>
      <c r="H8326">
        <v>0.60520850522686187</v>
      </c>
      <c r="I8326">
        <v>0.30915482263507083</v>
      </c>
      <c r="J8326">
        <f>_xlfn.BINOM.INV(BinomTrials,_xlfn.GAMMA.INV(Table3[[#This Row],[RV gamma]],GammaShape1,GammaRate1)/BinomTrials,Table3[[#This Row],[RV binom]])</f>
        <v>1</v>
      </c>
      <c r="K8326" s="1">
        <f>Table3[[#This Row],[Risk 1 Simulated occurences]]*_xlfn.LOGNORM.INV(Table3[[#This Row],[RV lognorm]],(LN(ImpLow1)+LN(ImpUp1))/2,(LN(ImpUp1)-LN(ImpLow1))/3.29)</f>
        <v>22312.950786887304</v>
      </c>
      <c r="L8326">
        <f>_xlfn.BINOM.INV(BinomTrials,_xlfn.GAMMA.INV(Table3[[#This Row],[RV gamma]],GammaShape2,GammaRate2)/BinomTrials,Table3[[#This Row],[RV binom]])</f>
        <v>0</v>
      </c>
      <c r="M8326" s="1">
        <f>Table3[[#This Row],[Risk 2 simulated occurences]]*_xlfn.LOGNORM.INV(Table3[[#This Row],[RV lognorm]],(LN(ImpLow2)+LN(ImpUp2))/2,(LN(ImpUp2)-LN(ImpLow2))/3.29)</f>
        <v>0</v>
      </c>
    </row>
    <row r="8327" spans="7:13">
      <c r="G8327">
        <v>0.51359066810160436</v>
      </c>
      <c r="H8327">
        <v>0.73934734786830258</v>
      </c>
      <c r="I8327">
        <v>0.96510402763500069</v>
      </c>
      <c r="J8327">
        <f>_xlfn.BINOM.INV(BinomTrials,_xlfn.GAMMA.INV(Table3[[#This Row],[RV gamma]],GammaShape1,GammaRate1)/BinomTrials,Table3[[#This Row],[RV binom]])</f>
        <v>1</v>
      </c>
      <c r="K8327" s="1">
        <f>Table3[[#This Row],[Risk 1 Simulated occurences]]*_xlfn.LOGNORM.INV(Table3[[#This Row],[RV lognorm]],(LN(ImpLow1)+LN(ImpUp1))/2,(LN(ImpUp1)-LN(ImpLow1))/3.29)</f>
        <v>112497.38644313387</v>
      </c>
      <c r="L8327">
        <f>_xlfn.BINOM.INV(BinomTrials,_xlfn.GAMMA.INV(Table3[[#This Row],[RV gamma]],GammaShape2,GammaRate2)/BinomTrials,Table3[[#This Row],[RV binom]])</f>
        <v>0</v>
      </c>
      <c r="M8327" s="1">
        <f>Table3[[#This Row],[Risk 2 simulated occurences]]*_xlfn.LOGNORM.INV(Table3[[#This Row],[RV lognorm]],(LN(ImpLow2)+LN(ImpUp2))/2,(LN(ImpUp2)-LN(ImpLow2))/3.29)</f>
        <v>0</v>
      </c>
    </row>
    <row r="8328" spans="7:13">
      <c r="G8328">
        <v>0.91835878366528023</v>
      </c>
      <c r="H8328">
        <v>0.21087562256067788</v>
      </c>
      <c r="I8328">
        <v>0.50339246145607552</v>
      </c>
      <c r="J8328">
        <f>_xlfn.BINOM.INV(BinomTrials,_xlfn.GAMMA.INV(Table3[[#This Row],[RV gamma]],GammaShape1,GammaRate1)/BinomTrials,Table3[[#This Row],[RV binom]])</f>
        <v>0</v>
      </c>
      <c r="K8328" s="1">
        <f>Table3[[#This Row],[Risk 1 Simulated occurences]]*_xlfn.LOGNORM.INV(Table3[[#This Row],[RV lognorm]],(LN(ImpLow1)+LN(ImpUp1))/2,(LN(ImpUp1)-LN(ImpLow1))/3.29)</f>
        <v>0</v>
      </c>
      <c r="L8328">
        <f>_xlfn.BINOM.INV(BinomTrials,_xlfn.GAMMA.INV(Table3[[#This Row],[RV gamma]],GammaShape2,GammaRate2)/BinomTrials,Table3[[#This Row],[RV binom]])</f>
        <v>0</v>
      </c>
      <c r="M8328" s="1">
        <f>Table3[[#This Row],[Risk 2 simulated occurences]]*_xlfn.LOGNORM.INV(Table3[[#This Row],[RV lognorm]],(LN(ImpLow2)+LN(ImpUp2))/2,(LN(ImpUp2)-LN(ImpLow2))/3.29)</f>
        <v>0</v>
      </c>
    </row>
    <row r="8329" spans="7:13">
      <c r="G8329">
        <v>0.85607706236470349</v>
      </c>
      <c r="H8329">
        <v>0.18658837731303107</v>
      </c>
      <c r="I8329">
        <v>0.51709969226135855</v>
      </c>
      <c r="J8329">
        <f>_xlfn.BINOM.INV(BinomTrials,_xlfn.GAMMA.INV(Table3[[#This Row],[RV gamma]],GammaShape1,GammaRate1)/BinomTrials,Table3[[#This Row],[RV binom]])</f>
        <v>0</v>
      </c>
      <c r="K8329" s="1">
        <f>Table3[[#This Row],[Risk 1 Simulated occurences]]*_xlfn.LOGNORM.INV(Table3[[#This Row],[RV lognorm]],(LN(ImpLow1)+LN(ImpUp1))/2,(LN(ImpUp1)-LN(ImpLow1))/3.29)</f>
        <v>0</v>
      </c>
      <c r="L8329">
        <f>_xlfn.BINOM.INV(BinomTrials,_xlfn.GAMMA.INV(Table3[[#This Row],[RV gamma]],GammaShape2,GammaRate2)/BinomTrials,Table3[[#This Row],[RV binom]])</f>
        <v>0</v>
      </c>
      <c r="M8329" s="1">
        <f>Table3[[#This Row],[Risk 2 simulated occurences]]*_xlfn.LOGNORM.INV(Table3[[#This Row],[RV lognorm]],(LN(ImpLow2)+LN(ImpUp2))/2,(LN(ImpUp2)-LN(ImpLow2))/3.29)</f>
        <v>0</v>
      </c>
    </row>
    <row r="8330" spans="7:13">
      <c r="G8330">
        <v>8.7187163572379933E-2</v>
      </c>
      <c r="H8330">
        <v>0.99085750011301488</v>
      </c>
      <c r="I8330">
        <v>0.89452783665364977</v>
      </c>
      <c r="J8330">
        <f>_xlfn.BINOM.INV(BinomTrials,_xlfn.GAMMA.INV(Table3[[#This Row],[RV gamma]],GammaShape1,GammaRate1)/BinomTrials,Table3[[#This Row],[RV binom]])</f>
        <v>2</v>
      </c>
      <c r="K8330" s="1">
        <f>Table3[[#This Row],[Risk 1 Simulated occurences]]*_xlfn.LOGNORM.INV(Table3[[#This Row],[RV lognorm]],(LN(ImpLow1)+LN(ImpUp1))/2,(LN(ImpUp1)-LN(ImpLow1))/3.29)</f>
        <v>151797.61616450275</v>
      </c>
      <c r="L8330">
        <f>_xlfn.BINOM.INV(BinomTrials,_xlfn.GAMMA.INV(Table3[[#This Row],[RV gamma]],GammaShape2,GammaRate2)/BinomTrials,Table3[[#This Row],[RV binom]])</f>
        <v>1</v>
      </c>
      <c r="M8330" s="1">
        <f>Table3[[#This Row],[Risk 2 simulated occurences]]*_xlfn.LOGNORM.INV(Table3[[#This Row],[RV lognorm]],(LN(ImpLow2)+LN(ImpUp2))/2,(LN(ImpUp2)-LN(ImpLow2))/3.29)</f>
        <v>7589880.808225153</v>
      </c>
    </row>
    <row r="8331" spans="7:13">
      <c r="G8331">
        <v>0.35465816098947922</v>
      </c>
      <c r="H8331">
        <v>0.34200439944025335</v>
      </c>
      <c r="I8331">
        <v>0.32935063789102742</v>
      </c>
      <c r="J8331">
        <f>_xlfn.BINOM.INV(BinomTrials,_xlfn.GAMMA.INV(Table3[[#This Row],[RV gamma]],GammaShape1,GammaRate1)/BinomTrials,Table3[[#This Row],[RV binom]])</f>
        <v>0</v>
      </c>
      <c r="K8331" s="1">
        <f>Table3[[#This Row],[Risk 1 Simulated occurences]]*_xlfn.LOGNORM.INV(Table3[[#This Row],[RV lognorm]],(LN(ImpLow1)+LN(ImpUp1))/2,(LN(ImpUp1)-LN(ImpLow1))/3.29)</f>
        <v>0</v>
      </c>
      <c r="L8331">
        <f>_xlfn.BINOM.INV(BinomTrials,_xlfn.GAMMA.INV(Table3[[#This Row],[RV gamma]],GammaShape2,GammaRate2)/BinomTrials,Table3[[#This Row],[RV binom]])</f>
        <v>0</v>
      </c>
      <c r="M8331" s="1">
        <f>Table3[[#This Row],[Risk 2 simulated occurences]]*_xlfn.LOGNORM.INV(Table3[[#This Row],[RV lognorm]],(LN(ImpLow2)+LN(ImpUp2))/2,(LN(ImpUp2)-LN(ImpLow2))/3.29)</f>
        <v>0</v>
      </c>
    </row>
    <row r="8332" spans="7:13">
      <c r="G8332">
        <v>0.73971175017753232</v>
      </c>
      <c r="H8332">
        <v>6.7941392337876091E-2</v>
      </c>
      <c r="I8332">
        <v>0.39617103449821989</v>
      </c>
      <c r="J8332">
        <f>_xlfn.BINOM.INV(BinomTrials,_xlfn.GAMMA.INV(Table3[[#This Row],[RV gamma]],GammaShape1,GammaRate1)/BinomTrials,Table3[[#This Row],[RV binom]])</f>
        <v>0</v>
      </c>
      <c r="K8332" s="1">
        <f>Table3[[#This Row],[Risk 1 Simulated occurences]]*_xlfn.LOGNORM.INV(Table3[[#This Row],[RV lognorm]],(LN(ImpLow1)+LN(ImpUp1))/2,(LN(ImpUp1)-LN(ImpLow1))/3.29)</f>
        <v>0</v>
      </c>
      <c r="L8332">
        <f>_xlfn.BINOM.INV(BinomTrials,_xlfn.GAMMA.INV(Table3[[#This Row],[RV gamma]],GammaShape2,GammaRate2)/BinomTrials,Table3[[#This Row],[RV binom]])</f>
        <v>0</v>
      </c>
      <c r="M8332" s="1">
        <f>Table3[[#This Row],[Risk 2 simulated occurences]]*_xlfn.LOGNORM.INV(Table3[[#This Row],[RV lognorm]],(LN(ImpLow2)+LN(ImpUp2))/2,(LN(ImpUp2)-LN(ImpLow2))/3.29)</f>
        <v>0</v>
      </c>
    </row>
    <row r="8333" spans="7:13">
      <c r="G8333">
        <v>0.33538523378567081</v>
      </c>
      <c r="H8333">
        <v>0.89098102268342905</v>
      </c>
      <c r="I8333">
        <v>0.44657681158118734</v>
      </c>
      <c r="J8333">
        <f>_xlfn.BINOM.INV(BinomTrials,_xlfn.GAMMA.INV(Table3[[#This Row],[RV gamma]],GammaShape1,GammaRate1)/BinomTrials,Table3[[#This Row],[RV binom]])</f>
        <v>1</v>
      </c>
      <c r="K8333" s="1">
        <f>Table3[[#This Row],[Risk 1 Simulated occurences]]*_xlfn.LOGNORM.INV(Table3[[#This Row],[RV lognorm]],(LN(ImpLow1)+LN(ImpUp1))/2,(LN(ImpUp1)-LN(ImpLow1))/3.29)</f>
        <v>28785.569250464239</v>
      </c>
      <c r="L8333">
        <f>_xlfn.BINOM.INV(BinomTrials,_xlfn.GAMMA.INV(Table3[[#This Row],[RV gamma]],GammaShape2,GammaRate2)/BinomTrials,Table3[[#This Row],[RV binom]])</f>
        <v>1</v>
      </c>
      <c r="M8333" s="1">
        <f>Table3[[#This Row],[Risk 2 simulated occurences]]*_xlfn.LOGNORM.INV(Table3[[#This Row],[RV lognorm]],(LN(ImpLow2)+LN(ImpUp2))/2,(LN(ImpUp2)-LN(ImpLow2))/3.29)</f>
        <v>2878556.9250464253</v>
      </c>
    </row>
    <row r="8334" spans="7:13">
      <c r="G8334">
        <v>0.81962423576955878</v>
      </c>
      <c r="H8334">
        <v>0.71804824039249138</v>
      </c>
      <c r="I8334">
        <v>0.61647224501542386</v>
      </c>
      <c r="J8334">
        <f>_xlfn.BINOM.INV(BinomTrials,_xlfn.GAMMA.INV(Table3[[#This Row],[RV gamma]],GammaShape1,GammaRate1)/BinomTrials,Table3[[#This Row],[RV binom]])</f>
        <v>1</v>
      </c>
      <c r="K8334" s="1">
        <f>Table3[[#This Row],[Risk 1 Simulated occurences]]*_xlfn.LOGNORM.INV(Table3[[#This Row],[RV lognorm]],(LN(ImpLow1)+LN(ImpUp1))/2,(LN(ImpUp1)-LN(ImpLow1))/3.29)</f>
        <v>38908.01616952011</v>
      </c>
      <c r="L8334">
        <f>_xlfn.BINOM.INV(BinomTrials,_xlfn.GAMMA.INV(Table3[[#This Row],[RV gamma]],GammaShape2,GammaRate2)/BinomTrials,Table3[[#This Row],[RV binom]])</f>
        <v>0</v>
      </c>
      <c r="M8334" s="1">
        <f>Table3[[#This Row],[Risk 2 simulated occurences]]*_xlfn.LOGNORM.INV(Table3[[#This Row],[RV lognorm]],(LN(ImpLow2)+LN(ImpUp2))/2,(LN(ImpUp2)-LN(ImpLow2))/3.29)</f>
        <v>0</v>
      </c>
    </row>
    <row r="8335" spans="7:13">
      <c r="G8335">
        <v>0.4245305789748815</v>
      </c>
      <c r="H8335">
        <v>0.23677627660183995</v>
      </c>
      <c r="I8335">
        <v>4.90219742287984E-2</v>
      </c>
      <c r="J8335">
        <f>_xlfn.BINOM.INV(BinomTrials,_xlfn.GAMMA.INV(Table3[[#This Row],[RV gamma]],GammaShape1,GammaRate1)/BinomTrials,Table3[[#This Row],[RV binom]])</f>
        <v>0</v>
      </c>
      <c r="K8335" s="1">
        <f>Table3[[#This Row],[Risk 1 Simulated occurences]]*_xlfn.LOGNORM.INV(Table3[[#This Row],[RV lognorm]],(LN(ImpLow1)+LN(ImpUp1))/2,(LN(ImpUp1)-LN(ImpLow1))/3.29)</f>
        <v>0</v>
      </c>
      <c r="L8335">
        <f>_xlfn.BINOM.INV(BinomTrials,_xlfn.GAMMA.INV(Table3[[#This Row],[RV gamma]],GammaShape2,GammaRate2)/BinomTrials,Table3[[#This Row],[RV binom]])</f>
        <v>0</v>
      </c>
      <c r="M8335" s="1">
        <f>Table3[[#This Row],[Risk 2 simulated occurences]]*_xlfn.LOGNORM.INV(Table3[[#This Row],[RV lognorm]],(LN(ImpLow2)+LN(ImpUp2))/2,(LN(ImpUp2)-LN(ImpLow2))/3.29)</f>
        <v>0</v>
      </c>
    </row>
    <row r="8336" spans="7:13">
      <c r="G8336">
        <v>8.5440830833018219E-2</v>
      </c>
      <c r="H8336">
        <v>0.49888084712386171</v>
      </c>
      <c r="I8336">
        <v>0.9123208634147052</v>
      </c>
      <c r="J8336">
        <f>_xlfn.BINOM.INV(BinomTrials,_xlfn.GAMMA.INV(Table3[[#This Row],[RV gamma]],GammaShape1,GammaRate1)/BinomTrials,Table3[[#This Row],[RV binom]])</f>
        <v>0</v>
      </c>
      <c r="K8336" s="1">
        <f>Table3[[#This Row],[Risk 1 Simulated occurences]]*_xlfn.LOGNORM.INV(Table3[[#This Row],[RV lognorm]],(LN(ImpLow1)+LN(ImpUp1))/2,(LN(ImpUp1)-LN(ImpLow1))/3.29)</f>
        <v>0</v>
      </c>
      <c r="L8336">
        <f>_xlfn.BINOM.INV(BinomTrials,_xlfn.GAMMA.INV(Table3[[#This Row],[RV gamma]],GammaShape2,GammaRate2)/BinomTrials,Table3[[#This Row],[RV binom]])</f>
        <v>0</v>
      </c>
      <c r="M8336" s="1">
        <f>Table3[[#This Row],[Risk 2 simulated occurences]]*_xlfn.LOGNORM.INV(Table3[[#This Row],[RV lognorm]],(LN(ImpLow2)+LN(ImpUp2))/2,(LN(ImpUp2)-LN(ImpLow2))/3.29)</f>
        <v>0</v>
      </c>
    </row>
    <row r="8337" spans="7:13">
      <c r="G8337">
        <v>4.0438105371053377E-3</v>
      </c>
      <c r="H8337">
        <v>0.6903976107437152</v>
      </c>
      <c r="I8337">
        <v>0.37675141095032516</v>
      </c>
      <c r="J8337">
        <f>_xlfn.BINOM.INV(BinomTrials,_xlfn.GAMMA.INV(Table3[[#This Row],[RV gamma]],GammaShape1,GammaRate1)/BinomTrials,Table3[[#This Row],[RV binom]])</f>
        <v>0</v>
      </c>
      <c r="K8337" s="1">
        <f>Table3[[#This Row],[Risk 1 Simulated occurences]]*_xlfn.LOGNORM.INV(Table3[[#This Row],[RV lognorm]],(LN(ImpLow1)+LN(ImpUp1))/2,(LN(ImpUp1)-LN(ImpLow1))/3.29)</f>
        <v>0</v>
      </c>
      <c r="L8337">
        <f>_xlfn.BINOM.INV(BinomTrials,_xlfn.GAMMA.INV(Table3[[#This Row],[RV gamma]],GammaShape2,GammaRate2)/BinomTrials,Table3[[#This Row],[RV binom]])</f>
        <v>0</v>
      </c>
      <c r="M8337" s="1">
        <f>Table3[[#This Row],[Risk 2 simulated occurences]]*_xlfn.LOGNORM.INV(Table3[[#This Row],[RV lognorm]],(LN(ImpLow2)+LN(ImpUp2))/2,(LN(ImpUp2)-LN(ImpLow2))/3.29)</f>
        <v>0</v>
      </c>
    </row>
    <row r="8338" spans="7:13">
      <c r="G8338">
        <v>0.96432369712941524</v>
      </c>
      <c r="H8338">
        <v>0.51264376962214886</v>
      </c>
      <c r="I8338">
        <v>6.0963842114882469E-2</v>
      </c>
      <c r="J8338">
        <f>_xlfn.BINOM.INV(BinomTrials,_xlfn.GAMMA.INV(Table3[[#This Row],[RV gamma]],GammaShape1,GammaRate1)/BinomTrials,Table3[[#This Row],[RV binom]])</f>
        <v>1</v>
      </c>
      <c r="K8338" s="1">
        <f>Table3[[#This Row],[Risk 1 Simulated occurences]]*_xlfn.LOGNORM.INV(Table3[[#This Row],[RV lognorm]],(LN(ImpLow1)+LN(ImpUp1))/2,(LN(ImpUp1)-LN(ImpLow1))/3.29)</f>
        <v>10711.947662171493</v>
      </c>
      <c r="L8338">
        <f>_xlfn.BINOM.INV(BinomTrials,_xlfn.GAMMA.INV(Table3[[#This Row],[RV gamma]],GammaShape2,GammaRate2)/BinomTrials,Table3[[#This Row],[RV binom]])</f>
        <v>0</v>
      </c>
      <c r="M8338" s="1">
        <f>Table3[[#This Row],[Risk 2 simulated occurences]]*_xlfn.LOGNORM.INV(Table3[[#This Row],[RV lognorm]],(LN(ImpLow2)+LN(ImpUp2))/2,(LN(ImpUp2)-LN(ImpLow2))/3.29)</f>
        <v>0</v>
      </c>
    </row>
    <row r="8339" spans="7:13">
      <c r="G8339">
        <v>0.38837765408138636</v>
      </c>
      <c r="H8339">
        <v>3.8360394555311834E-3</v>
      </c>
      <c r="I8339">
        <v>0.619294424829676</v>
      </c>
      <c r="J8339">
        <f>_xlfn.BINOM.INV(BinomTrials,_xlfn.GAMMA.INV(Table3[[#This Row],[RV gamma]],GammaShape1,GammaRate1)/BinomTrials,Table3[[#This Row],[RV binom]])</f>
        <v>0</v>
      </c>
      <c r="K8339" s="1">
        <f>Table3[[#This Row],[Risk 1 Simulated occurences]]*_xlfn.LOGNORM.INV(Table3[[#This Row],[RV lognorm]],(LN(ImpLow1)+LN(ImpUp1))/2,(LN(ImpUp1)-LN(ImpLow1))/3.29)</f>
        <v>0</v>
      </c>
      <c r="L8339">
        <f>_xlfn.BINOM.INV(BinomTrials,_xlfn.GAMMA.INV(Table3[[#This Row],[RV gamma]],GammaShape2,GammaRate2)/BinomTrials,Table3[[#This Row],[RV binom]])</f>
        <v>0</v>
      </c>
      <c r="M8339" s="1">
        <f>Table3[[#This Row],[Risk 2 simulated occurences]]*_xlfn.LOGNORM.INV(Table3[[#This Row],[RV lognorm]],(LN(ImpLow2)+LN(ImpUp2))/2,(LN(ImpUp2)-LN(ImpLow2))/3.29)</f>
        <v>0</v>
      </c>
    </row>
    <row r="8340" spans="7:13">
      <c r="G8340">
        <v>0.46323214586043365</v>
      </c>
      <c r="H8340">
        <v>0.47231512911259899</v>
      </c>
      <c r="I8340">
        <v>0.48139811236476437</v>
      </c>
      <c r="J8340">
        <f>_xlfn.BINOM.INV(BinomTrials,_xlfn.GAMMA.INV(Table3[[#This Row],[RV gamma]],GammaShape1,GammaRate1)/BinomTrials,Table3[[#This Row],[RV binom]])</f>
        <v>0</v>
      </c>
      <c r="K8340" s="1">
        <f>Table3[[#This Row],[Risk 1 Simulated occurences]]*_xlfn.LOGNORM.INV(Table3[[#This Row],[RV lognorm]],(LN(ImpLow1)+LN(ImpUp1))/2,(LN(ImpUp1)-LN(ImpLow1))/3.29)</f>
        <v>0</v>
      </c>
      <c r="L8340">
        <f>_xlfn.BINOM.INV(BinomTrials,_xlfn.GAMMA.INV(Table3[[#This Row],[RV gamma]],GammaShape2,GammaRate2)/BinomTrials,Table3[[#This Row],[RV binom]])</f>
        <v>0</v>
      </c>
      <c r="M8340" s="1">
        <f>Table3[[#This Row],[Risk 2 simulated occurences]]*_xlfn.LOGNORM.INV(Table3[[#This Row],[RV lognorm]],(LN(ImpLow2)+LN(ImpUp2))/2,(LN(ImpUp2)-LN(ImpLow2))/3.29)</f>
        <v>0</v>
      </c>
    </row>
    <row r="8341" spans="7:13">
      <c r="G8341">
        <v>0.54267547630829527</v>
      </c>
      <c r="H8341">
        <v>0.20037499545159518</v>
      </c>
      <c r="I8341">
        <v>0.85807451459489503</v>
      </c>
      <c r="J8341">
        <f>_xlfn.BINOM.INV(BinomTrials,_xlfn.GAMMA.INV(Table3[[#This Row],[RV gamma]],GammaShape1,GammaRate1)/BinomTrials,Table3[[#This Row],[RV binom]])</f>
        <v>0</v>
      </c>
      <c r="K8341" s="1">
        <f>Table3[[#This Row],[Risk 1 Simulated occurences]]*_xlfn.LOGNORM.INV(Table3[[#This Row],[RV lognorm]],(LN(ImpLow1)+LN(ImpUp1))/2,(LN(ImpUp1)-LN(ImpLow1))/3.29)</f>
        <v>0</v>
      </c>
      <c r="L8341">
        <f>_xlfn.BINOM.INV(BinomTrials,_xlfn.GAMMA.INV(Table3[[#This Row],[RV gamma]],GammaShape2,GammaRate2)/BinomTrials,Table3[[#This Row],[RV binom]])</f>
        <v>0</v>
      </c>
      <c r="M8341" s="1">
        <f>Table3[[#This Row],[Risk 2 simulated occurences]]*_xlfn.LOGNORM.INV(Table3[[#This Row],[RV lognorm]],(LN(ImpLow2)+LN(ImpUp2))/2,(LN(ImpUp2)-LN(ImpLow2))/3.29)</f>
        <v>0</v>
      </c>
    </row>
    <row r="8342" spans="7:13">
      <c r="G8342">
        <v>0.74673031351842467</v>
      </c>
      <c r="H8342">
        <v>0.70254855495996238</v>
      </c>
      <c r="I8342">
        <v>0.65836679640150009</v>
      </c>
      <c r="J8342">
        <f>_xlfn.BINOM.INV(BinomTrials,_xlfn.GAMMA.INV(Table3[[#This Row],[RV gamma]],GammaShape1,GammaRate1)/BinomTrials,Table3[[#This Row],[RV binom]])</f>
        <v>1</v>
      </c>
      <c r="K8342" s="1">
        <f>Table3[[#This Row],[Risk 1 Simulated occurences]]*_xlfn.LOGNORM.INV(Table3[[#This Row],[RV lognorm]],(LN(ImpLow1)+LN(ImpUp1))/2,(LN(ImpUp1)-LN(ImpLow1))/3.29)</f>
        <v>42074.13217739344</v>
      </c>
      <c r="L8342">
        <f>_xlfn.BINOM.INV(BinomTrials,_xlfn.GAMMA.INV(Table3[[#This Row],[RV gamma]],GammaShape2,GammaRate2)/BinomTrials,Table3[[#This Row],[RV binom]])</f>
        <v>0</v>
      </c>
      <c r="M8342" s="1">
        <f>Table3[[#This Row],[Risk 2 simulated occurences]]*_xlfn.LOGNORM.INV(Table3[[#This Row],[RV lognorm]],(LN(ImpLow2)+LN(ImpUp2))/2,(LN(ImpUp2)-LN(ImpLow2))/3.29)</f>
        <v>0</v>
      </c>
    </row>
    <row r="8343" spans="7:13">
      <c r="G8343">
        <v>0.29637930416333458</v>
      </c>
      <c r="H8343">
        <v>0.73356321208810582</v>
      </c>
      <c r="I8343">
        <v>0.17074712001287709</v>
      </c>
      <c r="J8343">
        <f>_xlfn.BINOM.INV(BinomTrials,_xlfn.GAMMA.INV(Table3[[#This Row],[RV gamma]],GammaShape1,GammaRate1)/BinomTrials,Table3[[#This Row],[RV binom]])</f>
        <v>1</v>
      </c>
      <c r="K8343" s="1">
        <f>Table3[[#This Row],[Risk 1 Simulated occurences]]*_xlfn.LOGNORM.INV(Table3[[#This Row],[RV lognorm]],(LN(ImpLow1)+LN(ImpUp1))/2,(LN(ImpUp1)-LN(ImpLow1))/3.29)</f>
        <v>16250.85807951051</v>
      </c>
      <c r="L8343">
        <f>_xlfn.BINOM.INV(BinomTrials,_xlfn.GAMMA.INV(Table3[[#This Row],[RV gamma]],GammaShape2,GammaRate2)/BinomTrials,Table3[[#This Row],[RV binom]])</f>
        <v>0</v>
      </c>
      <c r="M8343" s="1">
        <f>Table3[[#This Row],[Risk 2 simulated occurences]]*_xlfn.LOGNORM.INV(Table3[[#This Row],[RV lognorm]],(LN(ImpLow2)+LN(ImpUp2))/2,(LN(ImpUp2)-LN(ImpLow2))/3.29)</f>
        <v>0</v>
      </c>
    </row>
    <row r="8344" spans="7:13">
      <c r="G8344">
        <v>0.24696507316407051</v>
      </c>
      <c r="H8344">
        <v>0.99690556479473857</v>
      </c>
      <c r="I8344">
        <v>0.74684605642540658</v>
      </c>
      <c r="J8344">
        <f>_xlfn.BINOM.INV(BinomTrials,_xlfn.GAMMA.INV(Table3[[#This Row],[RV gamma]],GammaShape1,GammaRate1)/BinomTrials,Table3[[#This Row],[RV binom]])</f>
        <v>3</v>
      </c>
      <c r="K8344" s="1">
        <f>Table3[[#This Row],[Risk 1 Simulated occurences]]*_xlfn.LOGNORM.INV(Table3[[#This Row],[RV lognorm]],(LN(ImpLow1)+LN(ImpUp1))/2,(LN(ImpUp1)-LN(ImpLow1))/3.29)</f>
        <v>151052.0461544664</v>
      </c>
      <c r="L8344">
        <f>_xlfn.BINOM.INV(BinomTrials,_xlfn.GAMMA.INV(Table3[[#This Row],[RV gamma]],GammaShape2,GammaRate2)/BinomTrials,Table3[[#This Row],[RV binom]])</f>
        <v>2</v>
      </c>
      <c r="M8344" s="1">
        <f>Table3[[#This Row],[Risk 2 simulated occurences]]*_xlfn.LOGNORM.INV(Table3[[#This Row],[RV lognorm]],(LN(ImpLow2)+LN(ImpUp2))/2,(LN(ImpUp2)-LN(ImpLow2))/3.29)</f>
        <v>10070136.410297783</v>
      </c>
    </row>
    <row r="8345" spans="7:13">
      <c r="G8345">
        <v>0.74198466853331058</v>
      </c>
      <c r="H8345">
        <v>0.99182750517121865</v>
      </c>
      <c r="I8345">
        <v>0.24167034180912672</v>
      </c>
      <c r="J8345">
        <f>_xlfn.BINOM.INV(BinomTrials,_xlfn.GAMMA.INV(Table3[[#This Row],[RV gamma]],GammaShape1,GammaRate1)/BinomTrials,Table3[[#This Row],[RV binom]])</f>
        <v>3</v>
      </c>
      <c r="K8345" s="1">
        <f>Table3[[#This Row],[Risk 1 Simulated occurences]]*_xlfn.LOGNORM.INV(Table3[[#This Row],[RV lognorm]],(LN(ImpLow1)+LN(ImpUp1))/2,(LN(ImpUp1)-LN(ImpLow1))/3.29)</f>
        <v>58085.762099707979</v>
      </c>
      <c r="L8345">
        <f>_xlfn.BINOM.INV(BinomTrials,_xlfn.GAMMA.INV(Table3[[#This Row],[RV gamma]],GammaShape2,GammaRate2)/BinomTrials,Table3[[#This Row],[RV binom]])</f>
        <v>2</v>
      </c>
      <c r="M8345" s="1">
        <f>Table3[[#This Row],[Risk 2 simulated occurences]]*_xlfn.LOGNORM.INV(Table3[[#This Row],[RV lognorm]],(LN(ImpLow2)+LN(ImpUp2))/2,(LN(ImpUp2)-LN(ImpLow2))/3.29)</f>
        <v>3872384.1399805336</v>
      </c>
    </row>
    <row r="8346" spans="7:13">
      <c r="G8346">
        <v>0.53632403935134598</v>
      </c>
      <c r="H8346">
        <v>0.64487941267196058</v>
      </c>
      <c r="I8346">
        <v>0.7534347859925753</v>
      </c>
      <c r="J8346">
        <f>_xlfn.BINOM.INV(BinomTrials,_xlfn.GAMMA.INV(Table3[[#This Row],[RV gamma]],GammaShape1,GammaRate1)/BinomTrials,Table3[[#This Row],[RV binom]])</f>
        <v>1</v>
      </c>
      <c r="K8346" s="1">
        <f>Table3[[#This Row],[Risk 1 Simulated occurences]]*_xlfn.LOGNORM.INV(Table3[[#This Row],[RV lognorm]],(LN(ImpLow1)+LN(ImpUp1))/2,(LN(ImpUp1)-LN(ImpLow1))/3.29)</f>
        <v>51086.898021138601</v>
      </c>
      <c r="L8346">
        <f>_xlfn.BINOM.INV(BinomTrials,_xlfn.GAMMA.INV(Table3[[#This Row],[RV gamma]],GammaShape2,GammaRate2)/BinomTrials,Table3[[#This Row],[RV binom]])</f>
        <v>0</v>
      </c>
      <c r="M8346" s="1">
        <f>Table3[[#This Row],[Risk 2 simulated occurences]]*_xlfn.LOGNORM.INV(Table3[[#This Row],[RV lognorm]],(LN(ImpLow2)+LN(ImpUp2))/2,(LN(ImpUp2)-LN(ImpLow2))/3.29)</f>
        <v>0</v>
      </c>
    </row>
    <row r="8347" spans="7:13">
      <c r="G8347">
        <v>0.99812937807204638</v>
      </c>
      <c r="H8347">
        <v>0.4882887776420865</v>
      </c>
      <c r="I8347">
        <v>0.97844817721212662</v>
      </c>
      <c r="J8347">
        <f>_xlfn.BINOM.INV(BinomTrials,_xlfn.GAMMA.INV(Table3[[#This Row],[RV gamma]],GammaShape1,GammaRate1)/BinomTrials,Table3[[#This Row],[RV binom]])</f>
        <v>1</v>
      </c>
      <c r="K8347" s="1">
        <f>Table3[[#This Row],[Risk 1 Simulated occurences]]*_xlfn.LOGNORM.INV(Table3[[#This Row],[RV lognorm]],(LN(ImpLow1)+LN(ImpUp1))/2,(LN(ImpUp1)-LN(ImpLow1))/3.29)</f>
        <v>130257.7979232972</v>
      </c>
      <c r="L8347">
        <f>_xlfn.BINOM.INV(BinomTrials,_xlfn.GAMMA.INV(Table3[[#This Row],[RV gamma]],GammaShape2,GammaRate2)/BinomTrials,Table3[[#This Row],[RV binom]])</f>
        <v>0</v>
      </c>
      <c r="M8347" s="1">
        <f>Table3[[#This Row],[Risk 2 simulated occurences]]*_xlfn.LOGNORM.INV(Table3[[#This Row],[RV lognorm]],(LN(ImpLow2)+LN(ImpUp2))/2,(LN(ImpUp2)-LN(ImpLow2))/3.29)</f>
        <v>0</v>
      </c>
    </row>
    <row r="8348" spans="7:13">
      <c r="G8348">
        <v>0.56045725688359571</v>
      </c>
      <c r="H8348">
        <v>0.66948583054797994</v>
      </c>
      <c r="I8348">
        <v>0.77851440421236417</v>
      </c>
      <c r="J8348">
        <f>_xlfn.BINOM.INV(BinomTrials,_xlfn.GAMMA.INV(Table3[[#This Row],[RV gamma]],GammaShape1,GammaRate1)/BinomTrials,Table3[[#This Row],[RV binom]])</f>
        <v>1</v>
      </c>
      <c r="K8348" s="1">
        <f>Table3[[#This Row],[Risk 1 Simulated occurences]]*_xlfn.LOGNORM.INV(Table3[[#This Row],[RV lognorm]],(LN(ImpLow1)+LN(ImpUp1))/2,(LN(ImpUp1)-LN(ImpLow1))/3.29)</f>
        <v>54098.734136681676</v>
      </c>
      <c r="L8348">
        <f>_xlfn.BINOM.INV(BinomTrials,_xlfn.GAMMA.INV(Table3[[#This Row],[RV gamma]],GammaShape2,GammaRate2)/BinomTrials,Table3[[#This Row],[RV binom]])</f>
        <v>0</v>
      </c>
      <c r="M8348" s="1">
        <f>Table3[[#This Row],[Risk 2 simulated occurences]]*_xlfn.LOGNORM.INV(Table3[[#This Row],[RV lognorm]],(LN(ImpLow2)+LN(ImpUp2))/2,(LN(ImpUp2)-LN(ImpLow2))/3.29)</f>
        <v>0</v>
      </c>
    </row>
    <row r="8349" spans="7:13">
      <c r="G8349">
        <v>0.60511644259333441</v>
      </c>
      <c r="H8349">
        <v>4.8354019899086102E-2</v>
      </c>
      <c r="I8349">
        <v>0.49159159720483775</v>
      </c>
      <c r="J8349">
        <f>_xlfn.BINOM.INV(BinomTrials,_xlfn.GAMMA.INV(Table3[[#This Row],[RV gamma]],GammaShape1,GammaRate1)/BinomTrials,Table3[[#This Row],[RV binom]])</f>
        <v>0</v>
      </c>
      <c r="K8349" s="1">
        <f>Table3[[#This Row],[Risk 1 Simulated occurences]]*_xlfn.LOGNORM.INV(Table3[[#This Row],[RV lognorm]],(LN(ImpLow1)+LN(ImpUp1))/2,(LN(ImpUp1)-LN(ImpLow1))/3.29)</f>
        <v>0</v>
      </c>
      <c r="L8349">
        <f>_xlfn.BINOM.INV(BinomTrials,_xlfn.GAMMA.INV(Table3[[#This Row],[RV gamma]],GammaShape2,GammaRate2)/BinomTrials,Table3[[#This Row],[RV binom]])</f>
        <v>0</v>
      </c>
      <c r="M8349" s="1">
        <f>Table3[[#This Row],[Risk 2 simulated occurences]]*_xlfn.LOGNORM.INV(Table3[[#This Row],[RV lognorm]],(LN(ImpLow2)+LN(ImpUp2))/2,(LN(ImpUp2)-LN(ImpLow2))/3.29)</f>
        <v>0</v>
      </c>
    </row>
    <row r="8350" spans="7:13">
      <c r="G8350">
        <v>0.192050666172081</v>
      </c>
      <c r="H8350">
        <v>0.68601244394016103</v>
      </c>
      <c r="I8350">
        <v>0.17997422170824101</v>
      </c>
      <c r="J8350">
        <f>_xlfn.BINOM.INV(BinomTrials,_xlfn.GAMMA.INV(Table3[[#This Row],[RV gamma]],GammaShape1,GammaRate1)/BinomTrials,Table3[[#This Row],[RV binom]])</f>
        <v>1</v>
      </c>
      <c r="K8350" s="1">
        <f>Table3[[#This Row],[Risk 1 Simulated occurences]]*_xlfn.LOGNORM.INV(Table3[[#This Row],[RV lognorm]],(LN(ImpLow1)+LN(ImpUp1))/2,(LN(ImpUp1)-LN(ImpLow1))/3.29)</f>
        <v>16662.634493600766</v>
      </c>
      <c r="L8350">
        <f>_xlfn.BINOM.INV(BinomTrials,_xlfn.GAMMA.INV(Table3[[#This Row],[RV gamma]],GammaShape2,GammaRate2)/BinomTrials,Table3[[#This Row],[RV binom]])</f>
        <v>0</v>
      </c>
      <c r="M8350" s="1">
        <f>Table3[[#This Row],[Risk 2 simulated occurences]]*_xlfn.LOGNORM.INV(Table3[[#This Row],[RV lognorm]],(LN(ImpLow2)+LN(ImpUp2))/2,(LN(ImpUp2)-LN(ImpLow2))/3.29)</f>
        <v>0</v>
      </c>
    </row>
    <row r="8351" spans="7:13">
      <c r="G8351">
        <v>0.79554635416508945</v>
      </c>
      <c r="H8351">
        <v>0.81114530228597359</v>
      </c>
      <c r="I8351">
        <v>0.82674425040685773</v>
      </c>
      <c r="J8351">
        <f>_xlfn.BINOM.INV(BinomTrials,_xlfn.GAMMA.INV(Table3[[#This Row],[RV gamma]],GammaShape1,GammaRate1)/BinomTrials,Table3[[#This Row],[RV binom]])</f>
        <v>1</v>
      </c>
      <c r="K8351" s="1">
        <f>Table3[[#This Row],[Risk 1 Simulated occurences]]*_xlfn.LOGNORM.INV(Table3[[#This Row],[RV lognorm]],(LN(ImpLow1)+LN(ImpUp1))/2,(LN(ImpUp1)-LN(ImpLow1))/3.29)</f>
        <v>61112.907120495744</v>
      </c>
      <c r="L8351">
        <f>_xlfn.BINOM.INV(BinomTrials,_xlfn.GAMMA.INV(Table3[[#This Row],[RV gamma]],GammaShape2,GammaRate2)/BinomTrials,Table3[[#This Row],[RV binom]])</f>
        <v>0</v>
      </c>
      <c r="M8351" s="1">
        <f>Table3[[#This Row],[Risk 2 simulated occurences]]*_xlfn.LOGNORM.INV(Table3[[#This Row],[RV lognorm]],(LN(ImpLow2)+LN(ImpUp2))/2,(LN(ImpUp2)-LN(ImpLow2))/3.29)</f>
        <v>0</v>
      </c>
    </row>
    <row r="8352" spans="7:13">
      <c r="G8352">
        <v>0.74757445265891709</v>
      </c>
      <c r="H8352">
        <v>0.91909552035811148</v>
      </c>
      <c r="I8352">
        <v>9.0616588057305936E-2</v>
      </c>
      <c r="J8352">
        <f>_xlfn.BINOM.INV(BinomTrials,_xlfn.GAMMA.INV(Table3[[#This Row],[RV gamma]],GammaShape1,GammaRate1)/BinomTrials,Table3[[#This Row],[RV binom]])</f>
        <v>2</v>
      </c>
      <c r="K8352" s="1">
        <f>Table3[[#This Row],[Risk 1 Simulated occurences]]*_xlfn.LOGNORM.INV(Table3[[#This Row],[RV lognorm]],(LN(ImpLow1)+LN(ImpUp1))/2,(LN(ImpUp1)-LN(ImpLow1))/3.29)</f>
        <v>24811.717662954641</v>
      </c>
      <c r="L8352">
        <f>_xlfn.BINOM.INV(BinomTrials,_xlfn.GAMMA.INV(Table3[[#This Row],[RV gamma]],GammaShape2,GammaRate2)/BinomTrials,Table3[[#This Row],[RV binom]])</f>
        <v>1</v>
      </c>
      <c r="M8352" s="1">
        <f>Table3[[#This Row],[Risk 2 simulated occurences]]*_xlfn.LOGNORM.INV(Table3[[#This Row],[RV lognorm]],(LN(ImpLow2)+LN(ImpUp2))/2,(LN(ImpUp2)-LN(ImpLow2))/3.29)</f>
        <v>1240585.8831477305</v>
      </c>
    </row>
    <row r="8353" spans="7:13">
      <c r="G8353">
        <v>0.48382583841859633</v>
      </c>
      <c r="H8353">
        <v>0.23841065877974529</v>
      </c>
      <c r="I8353">
        <v>0.99299547914089425</v>
      </c>
      <c r="J8353">
        <f>_xlfn.BINOM.INV(BinomTrials,_xlfn.GAMMA.INV(Table3[[#This Row],[RV gamma]],GammaShape1,GammaRate1)/BinomTrials,Table3[[#This Row],[RV binom]])</f>
        <v>0</v>
      </c>
      <c r="K8353" s="1">
        <f>Table3[[#This Row],[Risk 1 Simulated occurences]]*_xlfn.LOGNORM.INV(Table3[[#This Row],[RV lognorm]],(LN(ImpLow1)+LN(ImpUp1))/2,(LN(ImpUp1)-LN(ImpLow1))/3.29)</f>
        <v>0</v>
      </c>
      <c r="L8353">
        <f>_xlfn.BINOM.INV(BinomTrials,_xlfn.GAMMA.INV(Table3[[#This Row],[RV gamma]],GammaShape2,GammaRate2)/BinomTrials,Table3[[#This Row],[RV binom]])</f>
        <v>0</v>
      </c>
      <c r="M8353" s="1">
        <f>Table3[[#This Row],[Risk 2 simulated occurences]]*_xlfn.LOGNORM.INV(Table3[[#This Row],[RV lognorm]],(LN(ImpLow2)+LN(ImpUp2))/2,(LN(ImpUp2)-LN(ImpLow2))/3.29)</f>
        <v>0</v>
      </c>
    </row>
    <row r="8354" spans="7:13">
      <c r="G8354">
        <v>0.66086630134883628</v>
      </c>
      <c r="H8354">
        <v>0.96794211117920559</v>
      </c>
      <c r="I8354">
        <v>0.27501792100957501</v>
      </c>
      <c r="J8354">
        <f>_xlfn.BINOM.INV(BinomTrials,_xlfn.GAMMA.INV(Table3[[#This Row],[RV gamma]],GammaShape1,GammaRate1)/BinomTrials,Table3[[#This Row],[RV binom]])</f>
        <v>2</v>
      </c>
      <c r="K8354" s="1">
        <f>Table3[[#This Row],[Risk 1 Simulated occurences]]*_xlfn.LOGNORM.INV(Table3[[#This Row],[RV lognorm]],(LN(ImpLow1)+LN(ImpUp1))/2,(LN(ImpUp1)-LN(ImpLow1))/3.29)</f>
        <v>41625.197991267538</v>
      </c>
      <c r="L8354">
        <f>_xlfn.BINOM.INV(BinomTrials,_xlfn.GAMMA.INV(Table3[[#This Row],[RV gamma]],GammaShape2,GammaRate2)/BinomTrials,Table3[[#This Row],[RV binom]])</f>
        <v>1</v>
      </c>
      <c r="M8354" s="1">
        <f>Table3[[#This Row],[Risk 2 simulated occurences]]*_xlfn.LOGNORM.INV(Table3[[#This Row],[RV lognorm]],(LN(ImpLow2)+LN(ImpUp2))/2,(LN(ImpUp2)-LN(ImpLow2))/3.29)</f>
        <v>2081259.8995633777</v>
      </c>
    </row>
    <row r="8355" spans="7:13">
      <c r="G8355">
        <v>0.17992676989171968</v>
      </c>
      <c r="H8355">
        <v>0.20306258890920439</v>
      </c>
      <c r="I8355">
        <v>0.2261984079266891</v>
      </c>
      <c r="J8355">
        <f>_xlfn.BINOM.INV(BinomTrials,_xlfn.GAMMA.INV(Table3[[#This Row],[RV gamma]],GammaShape1,GammaRate1)/BinomTrials,Table3[[#This Row],[RV binom]])</f>
        <v>0</v>
      </c>
      <c r="K8355" s="1">
        <f>Table3[[#This Row],[Risk 1 Simulated occurences]]*_xlfn.LOGNORM.INV(Table3[[#This Row],[RV lognorm]],(LN(ImpLow1)+LN(ImpUp1))/2,(LN(ImpUp1)-LN(ImpLow1))/3.29)</f>
        <v>0</v>
      </c>
      <c r="L8355">
        <f>_xlfn.BINOM.INV(BinomTrials,_xlfn.GAMMA.INV(Table3[[#This Row],[RV gamma]],GammaShape2,GammaRate2)/BinomTrials,Table3[[#This Row],[RV binom]])</f>
        <v>0</v>
      </c>
      <c r="M8355" s="1">
        <f>Table3[[#This Row],[Risk 2 simulated occurences]]*_xlfn.LOGNORM.INV(Table3[[#This Row],[RV lognorm]],(LN(ImpLow2)+LN(ImpUp2))/2,(LN(ImpUp2)-LN(ImpLow2))/3.29)</f>
        <v>0</v>
      </c>
    </row>
    <row r="8356" spans="7:13">
      <c r="G8356">
        <v>2.9221570132869096E-2</v>
      </c>
      <c r="H8356">
        <v>0.87293179699821943</v>
      </c>
      <c r="I8356">
        <v>0.7166420238635699</v>
      </c>
      <c r="J8356">
        <f>_xlfn.BINOM.INV(BinomTrials,_xlfn.GAMMA.INV(Table3[[#This Row],[RV gamma]],GammaShape1,GammaRate1)/BinomTrials,Table3[[#This Row],[RV binom]])</f>
        <v>1</v>
      </c>
      <c r="K8356" s="1">
        <f>Table3[[#This Row],[Risk 1 Simulated occurences]]*_xlfn.LOGNORM.INV(Table3[[#This Row],[RV lognorm]],(LN(ImpLow1)+LN(ImpUp1))/2,(LN(ImpUp1)-LN(ImpLow1))/3.29)</f>
        <v>47220.670135265587</v>
      </c>
      <c r="L8356">
        <f>_xlfn.BINOM.INV(BinomTrials,_xlfn.GAMMA.INV(Table3[[#This Row],[RV gamma]],GammaShape2,GammaRate2)/BinomTrials,Table3[[#This Row],[RV binom]])</f>
        <v>0</v>
      </c>
      <c r="M8356" s="1">
        <f>Table3[[#This Row],[Risk 2 simulated occurences]]*_xlfn.LOGNORM.INV(Table3[[#This Row],[RV lognorm]],(LN(ImpLow2)+LN(ImpUp2))/2,(LN(ImpUp2)-LN(ImpLow2))/3.29)</f>
        <v>0</v>
      </c>
    </row>
    <row r="8357" spans="7:13">
      <c r="G8357">
        <v>0.12692922313088981</v>
      </c>
      <c r="H8357">
        <v>0.36471214907463273</v>
      </c>
      <c r="I8357">
        <v>0.60249507501837574</v>
      </c>
      <c r="J8357">
        <f>_xlfn.BINOM.INV(BinomTrials,_xlfn.GAMMA.INV(Table3[[#This Row],[RV gamma]],GammaShape1,GammaRate1)/BinomTrials,Table3[[#This Row],[RV binom]])</f>
        <v>0</v>
      </c>
      <c r="K8357" s="1">
        <f>Table3[[#This Row],[Risk 1 Simulated occurences]]*_xlfn.LOGNORM.INV(Table3[[#This Row],[RV lognorm]],(LN(ImpLow1)+LN(ImpUp1))/2,(LN(ImpUp1)-LN(ImpLow1))/3.29)</f>
        <v>0</v>
      </c>
      <c r="L8357">
        <f>_xlfn.BINOM.INV(BinomTrials,_xlfn.GAMMA.INV(Table3[[#This Row],[RV gamma]],GammaShape2,GammaRate2)/BinomTrials,Table3[[#This Row],[RV binom]])</f>
        <v>0</v>
      </c>
      <c r="M8357" s="1">
        <f>Table3[[#This Row],[Risk 2 simulated occurences]]*_xlfn.LOGNORM.INV(Table3[[#This Row],[RV lognorm]],(LN(ImpLow2)+LN(ImpUp2))/2,(LN(ImpUp2)-LN(ImpLow2))/3.29)</f>
        <v>0</v>
      </c>
    </row>
    <row r="8358" spans="7:13">
      <c r="G8358">
        <v>0.2994531608649777</v>
      </c>
      <c r="H8358">
        <v>0.71708949735252625</v>
      </c>
      <c r="I8358">
        <v>0.13472583384007486</v>
      </c>
      <c r="J8358">
        <f>_xlfn.BINOM.INV(BinomTrials,_xlfn.GAMMA.INV(Table3[[#This Row],[RV gamma]],GammaShape1,GammaRate1)/BinomTrials,Table3[[#This Row],[RV binom]])</f>
        <v>1</v>
      </c>
      <c r="K8358" s="1">
        <f>Table3[[#This Row],[Risk 1 Simulated occurences]]*_xlfn.LOGNORM.INV(Table3[[#This Row],[RV lognorm]],(LN(ImpLow1)+LN(ImpUp1))/2,(LN(ImpUp1)-LN(ImpLow1))/3.29)</f>
        <v>14599.51892337987</v>
      </c>
      <c r="L8358">
        <f>_xlfn.BINOM.INV(BinomTrials,_xlfn.GAMMA.INV(Table3[[#This Row],[RV gamma]],GammaShape2,GammaRate2)/BinomTrials,Table3[[#This Row],[RV binom]])</f>
        <v>0</v>
      </c>
      <c r="M8358" s="1">
        <f>Table3[[#This Row],[Risk 2 simulated occurences]]*_xlfn.LOGNORM.INV(Table3[[#This Row],[RV lognorm]],(LN(ImpLow2)+LN(ImpUp2))/2,(LN(ImpUp2)-LN(ImpLow2))/3.29)</f>
        <v>0</v>
      </c>
    </row>
    <row r="8359" spans="7:13">
      <c r="G8359">
        <v>0.90927465768031523</v>
      </c>
      <c r="H8359">
        <v>0.12318200390934106</v>
      </c>
      <c r="I8359">
        <v>0.33708935013836683</v>
      </c>
      <c r="J8359">
        <f>_xlfn.BINOM.INV(BinomTrials,_xlfn.GAMMA.INV(Table3[[#This Row],[RV gamma]],GammaShape1,GammaRate1)/BinomTrials,Table3[[#This Row],[RV binom]])</f>
        <v>0</v>
      </c>
      <c r="K8359" s="1">
        <f>Table3[[#This Row],[Risk 1 Simulated occurences]]*_xlfn.LOGNORM.INV(Table3[[#This Row],[RV lognorm]],(LN(ImpLow1)+LN(ImpUp1))/2,(LN(ImpUp1)-LN(ImpLow1))/3.29)</f>
        <v>0</v>
      </c>
      <c r="L8359">
        <f>_xlfn.BINOM.INV(BinomTrials,_xlfn.GAMMA.INV(Table3[[#This Row],[RV gamma]],GammaShape2,GammaRate2)/BinomTrials,Table3[[#This Row],[RV binom]])</f>
        <v>0</v>
      </c>
      <c r="M8359" s="1">
        <f>Table3[[#This Row],[Risk 2 simulated occurences]]*_xlfn.LOGNORM.INV(Table3[[#This Row],[RV lognorm]],(LN(ImpLow2)+LN(ImpUp2))/2,(LN(ImpUp2)-LN(ImpLow2))/3.29)</f>
        <v>0</v>
      </c>
    </row>
    <row r="8360" spans="7:13">
      <c r="G8360">
        <v>0.17917163305877318</v>
      </c>
      <c r="H8360">
        <v>0.31993970429521973</v>
      </c>
      <c r="I8360">
        <v>0.46070777553166625</v>
      </c>
      <c r="J8360">
        <f>_xlfn.BINOM.INV(BinomTrials,_xlfn.GAMMA.INV(Table3[[#This Row],[RV gamma]],GammaShape1,GammaRate1)/BinomTrials,Table3[[#This Row],[RV binom]])</f>
        <v>0</v>
      </c>
      <c r="K8360" s="1">
        <f>Table3[[#This Row],[Risk 1 Simulated occurences]]*_xlfn.LOGNORM.INV(Table3[[#This Row],[RV lognorm]],(LN(ImpLow1)+LN(ImpUp1))/2,(LN(ImpUp1)-LN(ImpLow1))/3.29)</f>
        <v>0</v>
      </c>
      <c r="L8360">
        <f>_xlfn.BINOM.INV(BinomTrials,_xlfn.GAMMA.INV(Table3[[#This Row],[RV gamma]],GammaShape2,GammaRate2)/BinomTrials,Table3[[#This Row],[RV binom]])</f>
        <v>0</v>
      </c>
      <c r="M8360" s="1">
        <f>Table3[[#This Row],[Risk 2 simulated occurences]]*_xlfn.LOGNORM.INV(Table3[[#This Row],[RV lognorm]],(LN(ImpLow2)+LN(ImpUp2))/2,(LN(ImpUp2)-LN(ImpLow2))/3.29)</f>
        <v>0</v>
      </c>
    </row>
    <row r="8361" spans="7:13">
      <c r="G8361">
        <v>0.33763681880088375</v>
      </c>
      <c r="H8361">
        <v>0.22661008975776381</v>
      </c>
      <c r="I8361">
        <v>0.1155833607146439</v>
      </c>
      <c r="J8361">
        <f>_xlfn.BINOM.INV(BinomTrials,_xlfn.GAMMA.INV(Table3[[#This Row],[RV gamma]],GammaShape1,GammaRate1)/BinomTrials,Table3[[#This Row],[RV binom]])</f>
        <v>0</v>
      </c>
      <c r="K8361" s="1">
        <f>Table3[[#This Row],[Risk 1 Simulated occurences]]*_xlfn.LOGNORM.INV(Table3[[#This Row],[RV lognorm]],(LN(ImpLow1)+LN(ImpUp1))/2,(LN(ImpUp1)-LN(ImpLow1))/3.29)</f>
        <v>0</v>
      </c>
      <c r="L8361">
        <f>_xlfn.BINOM.INV(BinomTrials,_xlfn.GAMMA.INV(Table3[[#This Row],[RV gamma]],GammaShape2,GammaRate2)/BinomTrials,Table3[[#This Row],[RV binom]])</f>
        <v>0</v>
      </c>
      <c r="M8361" s="1">
        <f>Table3[[#This Row],[Risk 2 simulated occurences]]*_xlfn.LOGNORM.INV(Table3[[#This Row],[RV lognorm]],(LN(ImpLow2)+LN(ImpUp2))/2,(LN(ImpUp2)-LN(ImpLow2))/3.29)</f>
        <v>0</v>
      </c>
    </row>
    <row r="8362" spans="7:13">
      <c r="G8362">
        <v>0.66201358645316843</v>
      </c>
      <c r="H8362">
        <v>0.63577855873656397</v>
      </c>
      <c r="I8362">
        <v>0.60954353101995939</v>
      </c>
      <c r="J8362">
        <f>_xlfn.BINOM.INV(BinomTrials,_xlfn.GAMMA.INV(Table3[[#This Row],[RV gamma]],GammaShape1,GammaRate1)/BinomTrials,Table3[[#This Row],[RV binom]])</f>
        <v>1</v>
      </c>
      <c r="K8362" s="1">
        <f>Table3[[#This Row],[Risk 1 Simulated occurences]]*_xlfn.LOGNORM.INV(Table3[[#This Row],[RV lognorm]],(LN(ImpLow1)+LN(ImpUp1))/2,(LN(ImpUp1)-LN(ImpLow1))/3.29)</f>
        <v>38418.273780145733</v>
      </c>
      <c r="L8362">
        <f>_xlfn.BINOM.INV(BinomTrials,_xlfn.GAMMA.INV(Table3[[#This Row],[RV gamma]],GammaShape2,GammaRate2)/BinomTrials,Table3[[#This Row],[RV binom]])</f>
        <v>0</v>
      </c>
      <c r="M8362" s="1">
        <f>Table3[[#This Row],[Risk 2 simulated occurences]]*_xlfn.LOGNORM.INV(Table3[[#This Row],[RV lognorm]],(LN(ImpLow2)+LN(ImpUp2))/2,(LN(ImpUp2)-LN(ImpLow2))/3.29)</f>
        <v>0</v>
      </c>
    </row>
    <row r="8363" spans="7:13">
      <c r="G8363">
        <v>0.46234751840231358</v>
      </c>
      <c r="H8363">
        <v>0.53023668542980995</v>
      </c>
      <c r="I8363">
        <v>0.59812585245730632</v>
      </c>
      <c r="J8363">
        <f>_xlfn.BINOM.INV(BinomTrials,_xlfn.GAMMA.INV(Table3[[#This Row],[RV gamma]],GammaShape1,GammaRate1)/BinomTrials,Table3[[#This Row],[RV binom]])</f>
        <v>0</v>
      </c>
      <c r="K8363" s="1">
        <f>Table3[[#This Row],[Risk 1 Simulated occurences]]*_xlfn.LOGNORM.INV(Table3[[#This Row],[RV lognorm]],(LN(ImpLow1)+LN(ImpUp1))/2,(LN(ImpUp1)-LN(ImpLow1))/3.29)</f>
        <v>0</v>
      </c>
      <c r="L8363">
        <f>_xlfn.BINOM.INV(BinomTrials,_xlfn.GAMMA.INV(Table3[[#This Row],[RV gamma]],GammaShape2,GammaRate2)/BinomTrials,Table3[[#This Row],[RV binom]])</f>
        <v>0</v>
      </c>
      <c r="M8363" s="1">
        <f>Table3[[#This Row],[Risk 2 simulated occurences]]*_xlfn.LOGNORM.INV(Table3[[#This Row],[RV lognorm]],(LN(ImpLow2)+LN(ImpUp2))/2,(LN(ImpUp2)-LN(ImpLow2))/3.29)</f>
        <v>0</v>
      </c>
    </row>
    <row r="8364" spans="7:13">
      <c r="G8364">
        <v>0.67474178768449544</v>
      </c>
      <c r="H8364">
        <v>0.68797201881556402</v>
      </c>
      <c r="I8364">
        <v>0.70120224994663249</v>
      </c>
      <c r="J8364">
        <f>_xlfn.BINOM.INV(BinomTrials,_xlfn.GAMMA.INV(Table3[[#This Row],[RV gamma]],GammaShape1,GammaRate1)/BinomTrials,Table3[[#This Row],[RV binom]])</f>
        <v>1</v>
      </c>
      <c r="K8364" s="1">
        <f>Table3[[#This Row],[Risk 1 Simulated occurences]]*_xlfn.LOGNORM.INV(Table3[[#This Row],[RV lognorm]],(LN(ImpLow1)+LN(ImpUp1))/2,(LN(ImpUp1)-LN(ImpLow1))/3.29)</f>
        <v>45755.595385658533</v>
      </c>
      <c r="L8364">
        <f>_xlfn.BINOM.INV(BinomTrials,_xlfn.GAMMA.INV(Table3[[#This Row],[RV gamma]],GammaShape2,GammaRate2)/BinomTrials,Table3[[#This Row],[RV binom]])</f>
        <v>0</v>
      </c>
      <c r="M8364" s="1">
        <f>Table3[[#This Row],[Risk 2 simulated occurences]]*_xlfn.LOGNORM.INV(Table3[[#This Row],[RV lognorm]],(LN(ImpLow2)+LN(ImpUp2))/2,(LN(ImpUp2)-LN(ImpLow2))/3.29)</f>
        <v>0</v>
      </c>
    </row>
    <row r="8365" spans="7:13">
      <c r="G8365">
        <v>0.38522561331522914</v>
      </c>
      <c r="H8365">
        <v>0.74572023318415515</v>
      </c>
      <c r="I8365">
        <v>0.10621485305308125</v>
      </c>
      <c r="J8365">
        <f>_xlfn.BINOM.INV(BinomTrials,_xlfn.GAMMA.INV(Table3[[#This Row],[RV gamma]],GammaShape1,GammaRate1)/BinomTrials,Table3[[#This Row],[RV binom]])</f>
        <v>1</v>
      </c>
      <c r="K8365" s="1">
        <f>Table3[[#This Row],[Risk 1 Simulated occurences]]*_xlfn.LOGNORM.INV(Table3[[#This Row],[RV lognorm]],(LN(ImpLow1)+LN(ImpUp1))/2,(LN(ImpUp1)-LN(ImpLow1))/3.29)</f>
        <v>13212.936331428275</v>
      </c>
      <c r="L8365">
        <f>_xlfn.BINOM.INV(BinomTrials,_xlfn.GAMMA.INV(Table3[[#This Row],[RV gamma]],GammaShape2,GammaRate2)/BinomTrials,Table3[[#This Row],[RV binom]])</f>
        <v>0</v>
      </c>
      <c r="M8365" s="1">
        <f>Table3[[#This Row],[Risk 2 simulated occurences]]*_xlfn.LOGNORM.INV(Table3[[#This Row],[RV lognorm]],(LN(ImpLow2)+LN(ImpUp2))/2,(LN(ImpUp2)-LN(ImpLow2))/3.29)</f>
        <v>0</v>
      </c>
    </row>
    <row r="8366" spans="7:13">
      <c r="G8366">
        <v>0.48688298905588828</v>
      </c>
      <c r="H8366">
        <v>0.31995912609619981</v>
      </c>
      <c r="I8366">
        <v>0.15303526313651133</v>
      </c>
      <c r="J8366">
        <f>_xlfn.BINOM.INV(BinomTrials,_xlfn.GAMMA.INV(Table3[[#This Row],[RV gamma]],GammaShape1,GammaRate1)/BinomTrials,Table3[[#This Row],[RV binom]])</f>
        <v>0</v>
      </c>
      <c r="K8366" s="1">
        <f>Table3[[#This Row],[Risk 1 Simulated occurences]]*_xlfn.LOGNORM.INV(Table3[[#This Row],[RV lognorm]],(LN(ImpLow1)+LN(ImpUp1))/2,(LN(ImpUp1)-LN(ImpLow1))/3.29)</f>
        <v>0</v>
      </c>
      <c r="L8366">
        <f>_xlfn.BINOM.INV(BinomTrials,_xlfn.GAMMA.INV(Table3[[#This Row],[RV gamma]],GammaShape2,GammaRate2)/BinomTrials,Table3[[#This Row],[RV binom]])</f>
        <v>0</v>
      </c>
      <c r="M8366" s="1">
        <f>Table3[[#This Row],[Risk 2 simulated occurences]]*_xlfn.LOGNORM.INV(Table3[[#This Row],[RV lognorm]],(LN(ImpLow2)+LN(ImpUp2))/2,(LN(ImpUp2)-LN(ImpLow2))/3.29)</f>
        <v>0</v>
      </c>
    </row>
    <row r="8367" spans="7:13">
      <c r="G8367">
        <v>4.2397062313927834E-2</v>
      </c>
      <c r="H8367">
        <v>0.55303229882988725</v>
      </c>
      <c r="I8367">
        <v>6.3667535345846571E-2</v>
      </c>
      <c r="J8367">
        <f>_xlfn.BINOM.INV(BinomTrials,_xlfn.GAMMA.INV(Table3[[#This Row],[RV gamma]],GammaShape1,GammaRate1)/BinomTrials,Table3[[#This Row],[RV binom]])</f>
        <v>0</v>
      </c>
      <c r="K8367" s="1">
        <f>Table3[[#This Row],[Risk 1 Simulated occurences]]*_xlfn.LOGNORM.INV(Table3[[#This Row],[RV lognorm]],(LN(ImpLow1)+LN(ImpUp1))/2,(LN(ImpUp1)-LN(ImpLow1))/3.29)</f>
        <v>0</v>
      </c>
      <c r="L8367">
        <f>_xlfn.BINOM.INV(BinomTrials,_xlfn.GAMMA.INV(Table3[[#This Row],[RV gamma]],GammaShape2,GammaRate2)/BinomTrials,Table3[[#This Row],[RV binom]])</f>
        <v>0</v>
      </c>
      <c r="M8367" s="1">
        <f>Table3[[#This Row],[Risk 2 simulated occurences]]*_xlfn.LOGNORM.INV(Table3[[#This Row],[RV lognorm]],(LN(ImpLow2)+LN(ImpUp2))/2,(LN(ImpUp2)-LN(ImpLow2))/3.29)</f>
        <v>0</v>
      </c>
    </row>
    <row r="8368" spans="7:13">
      <c r="G8368">
        <v>0.56742631018507583</v>
      </c>
      <c r="H8368">
        <v>0.81384643391419498</v>
      </c>
      <c r="I8368">
        <v>6.026655764331415E-2</v>
      </c>
      <c r="J8368">
        <f>_xlfn.BINOM.INV(BinomTrials,_xlfn.GAMMA.INV(Table3[[#This Row],[RV gamma]],GammaShape1,GammaRate1)/BinomTrials,Table3[[#This Row],[RV binom]])</f>
        <v>1</v>
      </c>
      <c r="K8368" s="1">
        <f>Table3[[#This Row],[Risk 1 Simulated occurences]]*_xlfn.LOGNORM.INV(Table3[[#This Row],[RV lognorm]],(LN(ImpLow1)+LN(ImpUp1))/2,(LN(ImpUp1)-LN(ImpLow1))/3.29)</f>
        <v>10668.50098732166</v>
      </c>
      <c r="L8368">
        <f>_xlfn.BINOM.INV(BinomTrials,_xlfn.GAMMA.INV(Table3[[#This Row],[RV gamma]],GammaShape2,GammaRate2)/BinomTrials,Table3[[#This Row],[RV binom]])</f>
        <v>0</v>
      </c>
      <c r="M8368" s="1">
        <f>Table3[[#This Row],[Risk 2 simulated occurences]]*_xlfn.LOGNORM.INV(Table3[[#This Row],[RV lognorm]],(LN(ImpLow2)+LN(ImpUp2))/2,(LN(ImpUp2)-LN(ImpLow2))/3.29)</f>
        <v>0</v>
      </c>
    </row>
    <row r="8369" spans="7:13">
      <c r="G8369">
        <v>0.73399528057034835</v>
      </c>
      <c r="H8369">
        <v>0.31701479587564935</v>
      </c>
      <c r="I8369">
        <v>0.90003431118095034</v>
      </c>
      <c r="J8369">
        <f>_xlfn.BINOM.INV(BinomTrials,_xlfn.GAMMA.INV(Table3[[#This Row],[RV gamma]],GammaShape1,GammaRate1)/BinomTrials,Table3[[#This Row],[RV binom]])</f>
        <v>0</v>
      </c>
      <c r="K8369" s="1">
        <f>Table3[[#This Row],[Risk 1 Simulated occurences]]*_xlfn.LOGNORM.INV(Table3[[#This Row],[RV lognorm]],(LN(ImpLow1)+LN(ImpUp1))/2,(LN(ImpUp1)-LN(ImpLow1))/3.29)</f>
        <v>0</v>
      </c>
      <c r="L8369">
        <f>_xlfn.BINOM.INV(BinomTrials,_xlfn.GAMMA.INV(Table3[[#This Row],[RV gamma]],GammaShape2,GammaRate2)/BinomTrials,Table3[[#This Row],[RV binom]])</f>
        <v>0</v>
      </c>
      <c r="M8369" s="1">
        <f>Table3[[#This Row],[Risk 2 simulated occurences]]*_xlfn.LOGNORM.INV(Table3[[#This Row],[RV lognorm]],(LN(ImpLow2)+LN(ImpUp2))/2,(LN(ImpUp2)-LN(ImpLow2))/3.29)</f>
        <v>0</v>
      </c>
    </row>
    <row r="8370" spans="7:13">
      <c r="G8370">
        <v>0.25868054584538591</v>
      </c>
      <c r="H8370">
        <v>6.7674282038432676E-2</v>
      </c>
      <c r="I8370">
        <v>0.87666801823147944</v>
      </c>
      <c r="J8370">
        <f>_xlfn.BINOM.INV(BinomTrials,_xlfn.GAMMA.INV(Table3[[#This Row],[RV gamma]],GammaShape1,GammaRate1)/BinomTrials,Table3[[#This Row],[RV binom]])</f>
        <v>0</v>
      </c>
      <c r="K8370" s="1">
        <f>Table3[[#This Row],[Risk 1 Simulated occurences]]*_xlfn.LOGNORM.INV(Table3[[#This Row],[RV lognorm]],(LN(ImpLow1)+LN(ImpUp1))/2,(LN(ImpUp1)-LN(ImpLow1))/3.29)</f>
        <v>0</v>
      </c>
      <c r="L8370">
        <f>_xlfn.BINOM.INV(BinomTrials,_xlfn.GAMMA.INV(Table3[[#This Row],[RV gamma]],GammaShape2,GammaRate2)/BinomTrials,Table3[[#This Row],[RV binom]])</f>
        <v>0</v>
      </c>
      <c r="M8370" s="1">
        <f>Table3[[#This Row],[Risk 2 simulated occurences]]*_xlfn.LOGNORM.INV(Table3[[#This Row],[RV lognorm]],(LN(ImpLow2)+LN(ImpUp2))/2,(LN(ImpUp2)-LN(ImpLow2))/3.29)</f>
        <v>0</v>
      </c>
    </row>
    <row r="8371" spans="7:13">
      <c r="G8371">
        <v>0.64393402340073791</v>
      </c>
      <c r="H8371">
        <v>0.40165821993800727</v>
      </c>
      <c r="I8371">
        <v>0.15938241647527665</v>
      </c>
      <c r="J8371">
        <f>_xlfn.BINOM.INV(BinomTrials,_xlfn.GAMMA.INV(Table3[[#This Row],[RV gamma]],GammaShape1,GammaRate1)/BinomTrials,Table3[[#This Row],[RV binom]])</f>
        <v>0</v>
      </c>
      <c r="K8371" s="1">
        <f>Table3[[#This Row],[Risk 1 Simulated occurences]]*_xlfn.LOGNORM.INV(Table3[[#This Row],[RV lognorm]],(LN(ImpLow1)+LN(ImpUp1))/2,(LN(ImpUp1)-LN(ImpLow1))/3.29)</f>
        <v>0</v>
      </c>
      <c r="L8371">
        <f>_xlfn.BINOM.INV(BinomTrials,_xlfn.GAMMA.INV(Table3[[#This Row],[RV gamma]],GammaShape2,GammaRate2)/BinomTrials,Table3[[#This Row],[RV binom]])</f>
        <v>0</v>
      </c>
      <c r="M8371" s="1">
        <f>Table3[[#This Row],[Risk 2 simulated occurences]]*_xlfn.LOGNORM.INV(Table3[[#This Row],[RV lognorm]],(LN(ImpLow2)+LN(ImpUp2))/2,(LN(ImpUp2)-LN(ImpLow2))/3.29)</f>
        <v>0</v>
      </c>
    </row>
    <row r="8372" spans="7:13">
      <c r="G8372">
        <v>0.5991312962021359</v>
      </c>
      <c r="H8372">
        <v>0.66970249808845228</v>
      </c>
      <c r="I8372">
        <v>0.74027369997476866</v>
      </c>
      <c r="J8372">
        <f>_xlfn.BINOM.INV(BinomTrials,_xlfn.GAMMA.INV(Table3[[#This Row],[RV gamma]],GammaShape1,GammaRate1)/BinomTrials,Table3[[#This Row],[RV binom]])</f>
        <v>1</v>
      </c>
      <c r="K8372" s="1">
        <f>Table3[[#This Row],[Risk 1 Simulated occurences]]*_xlfn.LOGNORM.INV(Table3[[#This Row],[RV lognorm]],(LN(ImpLow1)+LN(ImpUp1))/2,(LN(ImpUp1)-LN(ImpLow1))/3.29)</f>
        <v>49636.626826293832</v>
      </c>
      <c r="L8372">
        <f>_xlfn.BINOM.INV(BinomTrials,_xlfn.GAMMA.INV(Table3[[#This Row],[RV gamma]],GammaShape2,GammaRate2)/BinomTrials,Table3[[#This Row],[RV binom]])</f>
        <v>0</v>
      </c>
      <c r="M8372" s="1">
        <f>Table3[[#This Row],[Risk 2 simulated occurences]]*_xlfn.LOGNORM.INV(Table3[[#This Row],[RV lognorm]],(LN(ImpLow2)+LN(ImpUp2))/2,(LN(ImpUp2)-LN(ImpLow2))/3.29)</f>
        <v>0</v>
      </c>
    </row>
    <row r="8373" spans="7:13">
      <c r="G8373">
        <v>0.59969526929766648</v>
      </c>
      <c r="H8373">
        <v>0.6898853726172286</v>
      </c>
      <c r="I8373">
        <v>0.78007547593679072</v>
      </c>
      <c r="J8373">
        <f>_xlfn.BINOM.INV(BinomTrials,_xlfn.GAMMA.INV(Table3[[#This Row],[RV gamma]],GammaShape1,GammaRate1)/BinomTrials,Table3[[#This Row],[RV binom]])</f>
        <v>1</v>
      </c>
      <c r="K8373" s="1">
        <f>Table3[[#This Row],[Risk 1 Simulated occurences]]*_xlfn.LOGNORM.INV(Table3[[#This Row],[RV lognorm]],(LN(ImpLow1)+LN(ImpUp1))/2,(LN(ImpUp1)-LN(ImpLow1))/3.29)</f>
        <v>54298.354701879973</v>
      </c>
      <c r="L8373">
        <f>_xlfn.BINOM.INV(BinomTrials,_xlfn.GAMMA.INV(Table3[[#This Row],[RV gamma]],GammaShape2,GammaRate2)/BinomTrials,Table3[[#This Row],[RV binom]])</f>
        <v>0</v>
      </c>
      <c r="M8373" s="1">
        <f>Table3[[#This Row],[Risk 2 simulated occurences]]*_xlfn.LOGNORM.INV(Table3[[#This Row],[RV lognorm]],(LN(ImpLow2)+LN(ImpUp2))/2,(LN(ImpUp2)-LN(ImpLow2))/3.29)</f>
        <v>0</v>
      </c>
    </row>
    <row r="8374" spans="7:13">
      <c r="G8374">
        <v>7.8391085880990641E-2</v>
      </c>
      <c r="H8374">
        <v>0.9034575777610101</v>
      </c>
      <c r="I8374">
        <v>0.72852406964102945</v>
      </c>
      <c r="J8374">
        <f>_xlfn.BINOM.INV(BinomTrials,_xlfn.GAMMA.INV(Table3[[#This Row],[RV gamma]],GammaShape1,GammaRate1)/BinomTrials,Table3[[#This Row],[RV binom]])</f>
        <v>1</v>
      </c>
      <c r="K8374" s="1">
        <f>Table3[[#This Row],[Risk 1 Simulated occurences]]*_xlfn.LOGNORM.INV(Table3[[#This Row],[RV lognorm]],(LN(ImpLow1)+LN(ImpUp1))/2,(LN(ImpUp1)-LN(ImpLow1))/3.29)</f>
        <v>48407.251117452659</v>
      </c>
      <c r="L8374">
        <f>_xlfn.BINOM.INV(BinomTrials,_xlfn.GAMMA.INV(Table3[[#This Row],[RV gamma]],GammaShape2,GammaRate2)/BinomTrials,Table3[[#This Row],[RV binom]])</f>
        <v>1</v>
      </c>
      <c r="M8374" s="1">
        <f>Table3[[#This Row],[Risk 2 simulated occurences]]*_xlfn.LOGNORM.INV(Table3[[#This Row],[RV lognorm]],(LN(ImpLow2)+LN(ImpUp2))/2,(LN(ImpUp2)-LN(ImpLow2))/3.29)</f>
        <v>4840725.1117452681</v>
      </c>
    </row>
    <row r="8375" spans="7:13">
      <c r="G8375">
        <v>0.51898040180978389</v>
      </c>
      <c r="H8375">
        <v>0.41150942929625017</v>
      </c>
      <c r="I8375">
        <v>0.30403845678271652</v>
      </c>
      <c r="J8375">
        <f>_xlfn.BINOM.INV(BinomTrials,_xlfn.GAMMA.INV(Table3[[#This Row],[RV gamma]],GammaShape1,GammaRate1)/BinomTrials,Table3[[#This Row],[RV binom]])</f>
        <v>0</v>
      </c>
      <c r="K8375" s="1">
        <f>Table3[[#This Row],[Risk 1 Simulated occurences]]*_xlfn.LOGNORM.INV(Table3[[#This Row],[RV lognorm]],(LN(ImpLow1)+LN(ImpUp1))/2,(LN(ImpUp1)-LN(ImpLow1))/3.29)</f>
        <v>0</v>
      </c>
      <c r="L8375">
        <f>_xlfn.BINOM.INV(BinomTrials,_xlfn.GAMMA.INV(Table3[[#This Row],[RV gamma]],GammaShape2,GammaRate2)/BinomTrials,Table3[[#This Row],[RV binom]])</f>
        <v>0</v>
      </c>
      <c r="M8375" s="1">
        <f>Table3[[#This Row],[Risk 2 simulated occurences]]*_xlfn.LOGNORM.INV(Table3[[#This Row],[RV lognorm]],(LN(ImpLow2)+LN(ImpUp2))/2,(LN(ImpUp2)-LN(ImpLow2))/3.29)</f>
        <v>0</v>
      </c>
    </row>
    <row r="8376" spans="7:13">
      <c r="G8376">
        <v>0.50361321703699102</v>
      </c>
      <c r="H8376">
        <v>0.23897818207693203</v>
      </c>
      <c r="I8376">
        <v>0.97434314711687298</v>
      </c>
      <c r="J8376">
        <f>_xlfn.BINOM.INV(BinomTrials,_xlfn.GAMMA.INV(Table3[[#This Row],[RV gamma]],GammaShape1,GammaRate1)/BinomTrials,Table3[[#This Row],[RV binom]])</f>
        <v>0</v>
      </c>
      <c r="K8376" s="1">
        <f>Table3[[#This Row],[Risk 1 Simulated occurences]]*_xlfn.LOGNORM.INV(Table3[[#This Row],[RV lognorm]],(LN(ImpLow1)+LN(ImpUp1))/2,(LN(ImpUp1)-LN(ImpLow1))/3.29)</f>
        <v>0</v>
      </c>
      <c r="L8376">
        <f>_xlfn.BINOM.INV(BinomTrials,_xlfn.GAMMA.INV(Table3[[#This Row],[RV gamma]],GammaShape2,GammaRate2)/BinomTrials,Table3[[#This Row],[RV binom]])</f>
        <v>0</v>
      </c>
      <c r="M8376" s="1">
        <f>Table3[[#This Row],[Risk 2 simulated occurences]]*_xlfn.LOGNORM.INV(Table3[[#This Row],[RV lognorm]],(LN(ImpLow2)+LN(ImpUp2))/2,(LN(ImpUp2)-LN(ImpLow2))/3.29)</f>
        <v>0</v>
      </c>
    </row>
    <row r="8377" spans="7:13">
      <c r="G8377">
        <v>0.2273387407079985</v>
      </c>
      <c r="H8377">
        <v>0.50630616699639064</v>
      </c>
      <c r="I8377">
        <v>0.78527359328478274</v>
      </c>
      <c r="J8377">
        <f>_xlfn.BINOM.INV(BinomTrials,_xlfn.GAMMA.INV(Table3[[#This Row],[RV gamma]],GammaShape1,GammaRate1)/BinomTrials,Table3[[#This Row],[RV binom]])</f>
        <v>0</v>
      </c>
      <c r="K8377" s="1">
        <f>Table3[[#This Row],[Risk 1 Simulated occurences]]*_xlfn.LOGNORM.INV(Table3[[#This Row],[RV lognorm]],(LN(ImpLow1)+LN(ImpUp1))/2,(LN(ImpUp1)-LN(ImpLow1))/3.29)</f>
        <v>0</v>
      </c>
      <c r="L8377">
        <f>_xlfn.BINOM.INV(BinomTrials,_xlfn.GAMMA.INV(Table3[[#This Row],[RV gamma]],GammaShape2,GammaRate2)/BinomTrials,Table3[[#This Row],[RV binom]])</f>
        <v>0</v>
      </c>
      <c r="M8377" s="1">
        <f>Table3[[#This Row],[Risk 2 simulated occurences]]*_xlfn.LOGNORM.INV(Table3[[#This Row],[RV lognorm]],(LN(ImpLow2)+LN(ImpUp2))/2,(LN(ImpUp2)-LN(ImpLow2))/3.29)</f>
        <v>0</v>
      </c>
    </row>
    <row r="8378" spans="7:13">
      <c r="G8378">
        <v>0.88221507933093934</v>
      </c>
      <c r="H8378">
        <v>0.48774870833742839</v>
      </c>
      <c r="I8378">
        <v>9.3282337343917388E-2</v>
      </c>
      <c r="J8378">
        <f>_xlfn.BINOM.INV(BinomTrials,_xlfn.GAMMA.INV(Table3[[#This Row],[RV gamma]],GammaShape1,GammaRate1)/BinomTrials,Table3[[#This Row],[RV binom]])</f>
        <v>0</v>
      </c>
      <c r="K8378" s="1">
        <f>Table3[[#This Row],[Risk 1 Simulated occurences]]*_xlfn.LOGNORM.INV(Table3[[#This Row],[RV lognorm]],(LN(ImpLow1)+LN(ImpUp1))/2,(LN(ImpUp1)-LN(ImpLow1))/3.29)</f>
        <v>0</v>
      </c>
      <c r="L8378">
        <f>_xlfn.BINOM.INV(BinomTrials,_xlfn.GAMMA.INV(Table3[[#This Row],[RV gamma]],GammaShape2,GammaRate2)/BinomTrials,Table3[[#This Row],[RV binom]])</f>
        <v>0</v>
      </c>
      <c r="M8378" s="1">
        <f>Table3[[#This Row],[Risk 2 simulated occurences]]*_xlfn.LOGNORM.INV(Table3[[#This Row],[RV lognorm]],(LN(ImpLow2)+LN(ImpUp2))/2,(LN(ImpUp2)-LN(ImpLow2))/3.29)</f>
        <v>0</v>
      </c>
    </row>
    <row r="8379" spans="7:13">
      <c r="G8379">
        <v>0.38883831509800548</v>
      </c>
      <c r="H8379">
        <v>0.59254102715875068</v>
      </c>
      <c r="I8379">
        <v>0.79624373921949587</v>
      </c>
      <c r="J8379">
        <f>_xlfn.BINOM.INV(BinomTrials,_xlfn.GAMMA.INV(Table3[[#This Row],[RV gamma]],GammaShape1,GammaRate1)/BinomTrials,Table3[[#This Row],[RV binom]])</f>
        <v>0</v>
      </c>
      <c r="K8379" s="1">
        <f>Table3[[#This Row],[Risk 1 Simulated occurences]]*_xlfn.LOGNORM.INV(Table3[[#This Row],[RV lognorm]],(LN(ImpLow1)+LN(ImpUp1))/2,(LN(ImpUp1)-LN(ImpLow1))/3.29)</f>
        <v>0</v>
      </c>
      <c r="L8379">
        <f>_xlfn.BINOM.INV(BinomTrials,_xlfn.GAMMA.INV(Table3[[#This Row],[RV gamma]],GammaShape2,GammaRate2)/BinomTrials,Table3[[#This Row],[RV binom]])</f>
        <v>0</v>
      </c>
      <c r="M8379" s="1">
        <f>Table3[[#This Row],[Risk 2 simulated occurences]]*_xlfn.LOGNORM.INV(Table3[[#This Row],[RV lognorm]],(LN(ImpLow2)+LN(ImpUp2))/2,(LN(ImpUp2)-LN(ImpLow2))/3.29)</f>
        <v>0</v>
      </c>
    </row>
    <row r="8380" spans="7:13">
      <c r="G8380">
        <v>0.20556185217833234</v>
      </c>
      <c r="H8380">
        <v>0.83704345712300554</v>
      </c>
      <c r="I8380">
        <v>0.46852506206767869</v>
      </c>
      <c r="J8380">
        <f>_xlfn.BINOM.INV(BinomTrials,_xlfn.GAMMA.INV(Table3[[#This Row],[RV gamma]],GammaShape1,GammaRate1)/BinomTrials,Table3[[#This Row],[RV binom]])</f>
        <v>1</v>
      </c>
      <c r="K8380" s="1">
        <f>Table3[[#This Row],[Risk 1 Simulated occurences]]*_xlfn.LOGNORM.INV(Table3[[#This Row],[RV lognorm]],(LN(ImpLow1)+LN(ImpUp1))/2,(LN(ImpUp1)-LN(ImpLow1))/3.29)</f>
        <v>29922.269471204618</v>
      </c>
      <c r="L8380">
        <f>_xlfn.BINOM.INV(BinomTrials,_xlfn.GAMMA.INV(Table3[[#This Row],[RV gamma]],GammaShape2,GammaRate2)/BinomTrials,Table3[[#This Row],[RV binom]])</f>
        <v>0</v>
      </c>
      <c r="M8380" s="1">
        <f>Table3[[#This Row],[Risk 2 simulated occurences]]*_xlfn.LOGNORM.INV(Table3[[#This Row],[RV lognorm]],(LN(ImpLow2)+LN(ImpUp2))/2,(LN(ImpUp2)-LN(ImpLow2))/3.29)</f>
        <v>0</v>
      </c>
    </row>
    <row r="8381" spans="7:13">
      <c r="G8381">
        <v>0.87804956123142019</v>
      </c>
      <c r="H8381">
        <v>0.18938386635360488</v>
      </c>
      <c r="I8381">
        <v>0.50071817147578956</v>
      </c>
      <c r="J8381">
        <f>_xlfn.BINOM.INV(BinomTrials,_xlfn.GAMMA.INV(Table3[[#This Row],[RV gamma]],GammaShape1,GammaRate1)/BinomTrials,Table3[[#This Row],[RV binom]])</f>
        <v>0</v>
      </c>
      <c r="K8381" s="1">
        <f>Table3[[#This Row],[Risk 1 Simulated occurences]]*_xlfn.LOGNORM.INV(Table3[[#This Row],[RV lognorm]],(LN(ImpLow1)+LN(ImpUp1))/2,(LN(ImpUp1)-LN(ImpLow1))/3.29)</f>
        <v>0</v>
      </c>
      <c r="L8381">
        <f>_xlfn.BINOM.INV(BinomTrials,_xlfn.GAMMA.INV(Table3[[#This Row],[RV gamma]],GammaShape2,GammaRate2)/BinomTrials,Table3[[#This Row],[RV binom]])</f>
        <v>0</v>
      </c>
      <c r="M8381" s="1">
        <f>Table3[[#This Row],[Risk 2 simulated occurences]]*_xlfn.LOGNORM.INV(Table3[[#This Row],[RV lognorm]],(LN(ImpLow2)+LN(ImpUp2))/2,(LN(ImpUp2)-LN(ImpLow2))/3.29)</f>
        <v>0</v>
      </c>
    </row>
    <row r="8382" spans="7:13">
      <c r="G8382">
        <v>0.3789756164788155</v>
      </c>
      <c r="H8382">
        <v>0.97464180503722364</v>
      </c>
      <c r="I8382">
        <v>0.57030799359563178</v>
      </c>
      <c r="J8382">
        <f>_xlfn.BINOM.INV(BinomTrials,_xlfn.GAMMA.INV(Table3[[#This Row],[RV gamma]],GammaShape1,GammaRate1)/BinomTrials,Table3[[#This Row],[RV binom]])</f>
        <v>2</v>
      </c>
      <c r="K8382" s="1">
        <f>Table3[[#This Row],[Risk 1 Simulated occurences]]*_xlfn.LOGNORM.INV(Table3[[#This Row],[RV lognorm]],(LN(ImpLow1)+LN(ImpUp1))/2,(LN(ImpUp1)-LN(ImpLow1))/3.29)</f>
        <v>71594.146715772571</v>
      </c>
      <c r="L8382">
        <f>_xlfn.BINOM.INV(BinomTrials,_xlfn.GAMMA.INV(Table3[[#This Row],[RV gamma]],GammaShape2,GammaRate2)/BinomTrials,Table3[[#This Row],[RV binom]])</f>
        <v>1</v>
      </c>
      <c r="M8382" s="1">
        <f>Table3[[#This Row],[Risk 2 simulated occurences]]*_xlfn.LOGNORM.INV(Table3[[#This Row],[RV lognorm]],(LN(ImpLow2)+LN(ImpUp2))/2,(LN(ImpUp2)-LN(ImpLow2))/3.29)</f>
        <v>3579707.3357886299</v>
      </c>
    </row>
    <row r="8383" spans="7:13">
      <c r="G8383">
        <v>0.44318615945204448</v>
      </c>
      <c r="H8383">
        <v>0.80481726061777081</v>
      </c>
      <c r="I8383">
        <v>0.1664483617834972</v>
      </c>
      <c r="J8383">
        <f>_xlfn.BINOM.INV(BinomTrials,_xlfn.GAMMA.INV(Table3[[#This Row],[RV gamma]],GammaShape1,GammaRate1)/BinomTrials,Table3[[#This Row],[RV binom]])</f>
        <v>1</v>
      </c>
      <c r="K8383" s="1">
        <f>Table3[[#This Row],[Risk 1 Simulated occurences]]*_xlfn.LOGNORM.INV(Table3[[#This Row],[RV lognorm]],(LN(ImpLow1)+LN(ImpUp1))/2,(LN(ImpUp1)-LN(ImpLow1))/3.29)</f>
        <v>16057.768953835191</v>
      </c>
      <c r="L8383">
        <f>_xlfn.BINOM.INV(BinomTrials,_xlfn.GAMMA.INV(Table3[[#This Row],[RV gamma]],GammaShape2,GammaRate2)/BinomTrials,Table3[[#This Row],[RV binom]])</f>
        <v>0</v>
      </c>
      <c r="M8383" s="1">
        <f>Table3[[#This Row],[Risk 2 simulated occurences]]*_xlfn.LOGNORM.INV(Table3[[#This Row],[RV lognorm]],(LN(ImpLow2)+LN(ImpUp2))/2,(LN(ImpUp2)-LN(ImpLow2))/3.29)</f>
        <v>0</v>
      </c>
    </row>
    <row r="8384" spans="7:13">
      <c r="G8384">
        <v>0.62978191051156351</v>
      </c>
      <c r="H8384">
        <v>0.56369920287453534</v>
      </c>
      <c r="I8384">
        <v>0.49761649523750717</v>
      </c>
      <c r="J8384">
        <f>_xlfn.BINOM.INV(BinomTrials,_xlfn.GAMMA.INV(Table3[[#This Row],[RV gamma]],GammaShape1,GammaRate1)/BinomTrials,Table3[[#This Row],[RV binom]])</f>
        <v>0</v>
      </c>
      <c r="K8384" s="1">
        <f>Table3[[#This Row],[Risk 1 Simulated occurences]]*_xlfn.LOGNORM.INV(Table3[[#This Row],[RV lognorm]],(LN(ImpLow1)+LN(ImpUp1))/2,(LN(ImpUp1)-LN(ImpLow1))/3.29)</f>
        <v>0</v>
      </c>
      <c r="L8384">
        <f>_xlfn.BINOM.INV(BinomTrials,_xlfn.GAMMA.INV(Table3[[#This Row],[RV gamma]],GammaShape2,GammaRate2)/BinomTrials,Table3[[#This Row],[RV binom]])</f>
        <v>0</v>
      </c>
      <c r="M8384" s="1">
        <f>Table3[[#This Row],[Risk 2 simulated occurences]]*_xlfn.LOGNORM.INV(Table3[[#This Row],[RV lognorm]],(LN(ImpLow2)+LN(ImpUp2))/2,(LN(ImpUp2)-LN(ImpLow2))/3.29)</f>
        <v>0</v>
      </c>
    </row>
    <row r="8385" spans="7:13">
      <c r="G8385">
        <v>0.74456996784758289</v>
      </c>
      <c r="H8385">
        <v>9.2502712315182534E-2</v>
      </c>
      <c r="I8385">
        <v>0.44043545678278218</v>
      </c>
      <c r="J8385">
        <f>_xlfn.BINOM.INV(BinomTrials,_xlfn.GAMMA.INV(Table3[[#This Row],[RV gamma]],GammaShape1,GammaRate1)/BinomTrials,Table3[[#This Row],[RV binom]])</f>
        <v>0</v>
      </c>
      <c r="K8385" s="1">
        <f>Table3[[#This Row],[Risk 1 Simulated occurences]]*_xlfn.LOGNORM.INV(Table3[[#This Row],[RV lognorm]],(LN(ImpLow1)+LN(ImpUp1))/2,(LN(ImpUp1)-LN(ImpLow1))/3.29)</f>
        <v>0</v>
      </c>
      <c r="L8385">
        <f>_xlfn.BINOM.INV(BinomTrials,_xlfn.GAMMA.INV(Table3[[#This Row],[RV gamma]],GammaShape2,GammaRate2)/BinomTrials,Table3[[#This Row],[RV binom]])</f>
        <v>0</v>
      </c>
      <c r="M8385" s="1">
        <f>Table3[[#This Row],[Risk 2 simulated occurences]]*_xlfn.LOGNORM.INV(Table3[[#This Row],[RV lognorm]],(LN(ImpLow2)+LN(ImpUp2))/2,(LN(ImpUp2)-LN(ImpLow2))/3.29)</f>
        <v>0</v>
      </c>
    </row>
    <row r="8386" spans="7:13">
      <c r="G8386">
        <v>0.987449614325282</v>
      </c>
      <c r="H8386">
        <v>0.69308588127283655</v>
      </c>
      <c r="I8386">
        <v>0.39872214822039109</v>
      </c>
      <c r="J8386">
        <f>_xlfn.BINOM.INV(BinomTrials,_xlfn.GAMMA.INV(Table3[[#This Row],[RV gamma]],GammaShape1,GammaRate1)/BinomTrials,Table3[[#This Row],[RV binom]])</f>
        <v>1</v>
      </c>
      <c r="K8386" s="1">
        <f>Table3[[#This Row],[Risk 1 Simulated occurences]]*_xlfn.LOGNORM.INV(Table3[[#This Row],[RV lognorm]],(LN(ImpLow1)+LN(ImpUp1))/2,(LN(ImpUp1)-LN(ImpLow1))/3.29)</f>
        <v>26423.420751450521</v>
      </c>
      <c r="L8386">
        <f>_xlfn.BINOM.INV(BinomTrials,_xlfn.GAMMA.INV(Table3[[#This Row],[RV gamma]],GammaShape2,GammaRate2)/BinomTrials,Table3[[#This Row],[RV binom]])</f>
        <v>0</v>
      </c>
      <c r="M8386" s="1">
        <f>Table3[[#This Row],[Risk 2 simulated occurences]]*_xlfn.LOGNORM.INV(Table3[[#This Row],[RV lognorm]],(LN(ImpLow2)+LN(ImpUp2))/2,(LN(ImpUp2)-LN(ImpLow2))/3.29)</f>
        <v>0</v>
      </c>
    </row>
    <row r="8387" spans="7:13">
      <c r="G8387">
        <v>6.5667965014310534E-2</v>
      </c>
      <c r="H8387">
        <v>0.69440655256361072</v>
      </c>
      <c r="I8387">
        <v>0.32314514011291096</v>
      </c>
      <c r="J8387">
        <f>_xlfn.BINOM.INV(BinomTrials,_xlfn.GAMMA.INV(Table3[[#This Row],[RV gamma]],GammaShape1,GammaRate1)/BinomTrials,Table3[[#This Row],[RV binom]])</f>
        <v>1</v>
      </c>
      <c r="K8387" s="1">
        <f>Table3[[#This Row],[Risk 1 Simulated occurences]]*_xlfn.LOGNORM.INV(Table3[[#This Row],[RV lognorm]],(LN(ImpLow1)+LN(ImpUp1))/2,(LN(ImpUp1)-LN(ImpLow1))/3.29)</f>
        <v>22935.598262211304</v>
      </c>
      <c r="L8387">
        <f>_xlfn.BINOM.INV(BinomTrials,_xlfn.GAMMA.INV(Table3[[#This Row],[RV gamma]],GammaShape2,GammaRate2)/BinomTrials,Table3[[#This Row],[RV binom]])</f>
        <v>0</v>
      </c>
      <c r="M8387" s="1">
        <f>Table3[[#This Row],[Risk 2 simulated occurences]]*_xlfn.LOGNORM.INV(Table3[[#This Row],[RV lognorm]],(LN(ImpLow2)+LN(ImpUp2))/2,(LN(ImpUp2)-LN(ImpLow2))/3.29)</f>
        <v>0</v>
      </c>
    </row>
    <row r="8388" spans="7:13">
      <c r="G8388">
        <v>0.68148799551720174</v>
      </c>
      <c r="H8388">
        <v>0.89092893660577432</v>
      </c>
      <c r="I8388">
        <v>0.10036987769434688</v>
      </c>
      <c r="J8388">
        <f>_xlfn.BINOM.INV(BinomTrials,_xlfn.GAMMA.INV(Table3[[#This Row],[RV gamma]],GammaShape1,GammaRate1)/BinomTrials,Table3[[#This Row],[RV binom]])</f>
        <v>1</v>
      </c>
      <c r="K8388" s="1">
        <f>Table3[[#This Row],[Risk 1 Simulated occurences]]*_xlfn.LOGNORM.INV(Table3[[#This Row],[RV lognorm]],(LN(ImpLow1)+LN(ImpUp1))/2,(LN(ImpUp1)-LN(ImpLow1))/3.29)</f>
        <v>12915.475177841143</v>
      </c>
      <c r="L8388">
        <f>_xlfn.BINOM.INV(BinomTrials,_xlfn.GAMMA.INV(Table3[[#This Row],[RV gamma]],GammaShape2,GammaRate2)/BinomTrials,Table3[[#This Row],[RV binom]])</f>
        <v>1</v>
      </c>
      <c r="M8388" s="1">
        <f>Table3[[#This Row],[Risk 2 simulated occurences]]*_xlfn.LOGNORM.INV(Table3[[#This Row],[RV lognorm]],(LN(ImpLow2)+LN(ImpUp2))/2,(LN(ImpUp2)-LN(ImpLow2))/3.29)</f>
        <v>1291547.5177841147</v>
      </c>
    </row>
    <row r="8389" spans="7:13">
      <c r="G8389">
        <v>0.76874065760930099</v>
      </c>
      <c r="H8389">
        <v>0.84263753324869906</v>
      </c>
      <c r="I8389">
        <v>0.91653440888809712</v>
      </c>
      <c r="J8389">
        <f>_xlfn.BINOM.INV(BinomTrials,_xlfn.GAMMA.INV(Table3[[#This Row],[RV gamma]],GammaShape1,GammaRate1)/BinomTrials,Table3[[#This Row],[RV binom]])</f>
        <v>1</v>
      </c>
      <c r="K8389" s="1">
        <f>Table3[[#This Row],[Risk 1 Simulated occurences]]*_xlfn.LOGNORM.INV(Table3[[#This Row],[RV lognorm]],(LN(ImpLow1)+LN(ImpUp1))/2,(LN(ImpUp1)-LN(ImpLow1))/3.29)</f>
        <v>83195.704608653687</v>
      </c>
      <c r="L8389">
        <f>_xlfn.BINOM.INV(BinomTrials,_xlfn.GAMMA.INV(Table3[[#This Row],[RV gamma]],GammaShape2,GammaRate2)/BinomTrials,Table3[[#This Row],[RV binom]])</f>
        <v>1</v>
      </c>
      <c r="M8389" s="1">
        <f>Table3[[#This Row],[Risk 2 simulated occurences]]*_xlfn.LOGNORM.INV(Table3[[#This Row],[RV lognorm]],(LN(ImpLow2)+LN(ImpUp2))/2,(LN(ImpUp2)-LN(ImpLow2))/3.29)</f>
        <v>8319570.4608653728</v>
      </c>
    </row>
    <row r="8390" spans="7:13">
      <c r="G8390">
        <v>0.22423243952180838</v>
      </c>
      <c r="H8390">
        <v>0.2090213108849811</v>
      </c>
      <c r="I8390">
        <v>0.1938101822481538</v>
      </c>
      <c r="J8390">
        <f>_xlfn.BINOM.INV(BinomTrials,_xlfn.GAMMA.INV(Table3[[#This Row],[RV gamma]],GammaShape1,GammaRate1)/BinomTrials,Table3[[#This Row],[RV binom]])</f>
        <v>0</v>
      </c>
      <c r="K8390" s="1">
        <f>Table3[[#This Row],[Risk 1 Simulated occurences]]*_xlfn.LOGNORM.INV(Table3[[#This Row],[RV lognorm]],(LN(ImpLow1)+LN(ImpUp1))/2,(LN(ImpUp1)-LN(ImpLow1))/3.29)</f>
        <v>0</v>
      </c>
      <c r="L8390">
        <f>_xlfn.BINOM.INV(BinomTrials,_xlfn.GAMMA.INV(Table3[[#This Row],[RV gamma]],GammaShape2,GammaRate2)/BinomTrials,Table3[[#This Row],[RV binom]])</f>
        <v>0</v>
      </c>
      <c r="M8390" s="1">
        <f>Table3[[#This Row],[Risk 2 simulated occurences]]*_xlfn.LOGNORM.INV(Table3[[#This Row],[RV lognorm]],(LN(ImpLow2)+LN(ImpUp2))/2,(LN(ImpUp2)-LN(ImpLow2))/3.29)</f>
        <v>0</v>
      </c>
    </row>
    <row r="8391" spans="7:13">
      <c r="G8391">
        <v>0.67461104303347463</v>
      </c>
      <c r="H8391">
        <v>2.1172043877268232E-2</v>
      </c>
      <c r="I8391">
        <v>0.36773304472106183</v>
      </c>
      <c r="J8391">
        <f>_xlfn.BINOM.INV(BinomTrials,_xlfn.GAMMA.INV(Table3[[#This Row],[RV gamma]],GammaShape1,GammaRate1)/BinomTrials,Table3[[#This Row],[RV binom]])</f>
        <v>0</v>
      </c>
      <c r="K8391" s="1">
        <f>Table3[[#This Row],[Risk 1 Simulated occurences]]*_xlfn.LOGNORM.INV(Table3[[#This Row],[RV lognorm]],(LN(ImpLow1)+LN(ImpUp1))/2,(LN(ImpUp1)-LN(ImpLow1))/3.29)</f>
        <v>0</v>
      </c>
      <c r="L8391">
        <f>_xlfn.BINOM.INV(BinomTrials,_xlfn.GAMMA.INV(Table3[[#This Row],[RV gamma]],GammaShape2,GammaRate2)/BinomTrials,Table3[[#This Row],[RV binom]])</f>
        <v>0</v>
      </c>
      <c r="M8391" s="1">
        <f>Table3[[#This Row],[Risk 2 simulated occurences]]*_xlfn.LOGNORM.INV(Table3[[#This Row],[RV lognorm]],(LN(ImpLow2)+LN(ImpUp2))/2,(LN(ImpUp2)-LN(ImpLow2))/3.29)</f>
        <v>0</v>
      </c>
    </row>
    <row r="8392" spans="7:13">
      <c r="G8392">
        <v>0.18780026360778151</v>
      </c>
      <c r="H8392">
        <v>0.8385414452471498</v>
      </c>
      <c r="I8392">
        <v>0.48928262688651802</v>
      </c>
      <c r="J8392">
        <f>_xlfn.BINOM.INV(BinomTrials,_xlfn.GAMMA.INV(Table3[[#This Row],[RV gamma]],GammaShape1,GammaRate1)/BinomTrials,Table3[[#This Row],[RV binom]])</f>
        <v>1</v>
      </c>
      <c r="K8392" s="1">
        <f>Table3[[#This Row],[Risk 1 Simulated occurences]]*_xlfn.LOGNORM.INV(Table3[[#This Row],[RV lognorm]],(LN(ImpLow1)+LN(ImpUp1))/2,(LN(ImpUp1)-LN(ImpLow1))/3.29)</f>
        <v>31033.697677857996</v>
      </c>
      <c r="L8392">
        <f>_xlfn.BINOM.INV(BinomTrials,_xlfn.GAMMA.INV(Table3[[#This Row],[RV gamma]],GammaShape2,GammaRate2)/BinomTrials,Table3[[#This Row],[RV binom]])</f>
        <v>0</v>
      </c>
      <c r="M8392" s="1">
        <f>Table3[[#This Row],[Risk 2 simulated occurences]]*_xlfn.LOGNORM.INV(Table3[[#This Row],[RV lognorm]],(LN(ImpLow2)+LN(ImpUp2))/2,(LN(ImpUp2)-LN(ImpLow2))/3.29)</f>
        <v>0</v>
      </c>
    </row>
    <row r="8393" spans="7:13">
      <c r="G8393">
        <v>0.35903045598372374</v>
      </c>
      <c r="H8393">
        <v>0.36607026884614968</v>
      </c>
      <c r="I8393">
        <v>0.37311008170857562</v>
      </c>
      <c r="J8393">
        <f>_xlfn.BINOM.INV(BinomTrials,_xlfn.GAMMA.INV(Table3[[#This Row],[RV gamma]],GammaShape1,GammaRate1)/BinomTrials,Table3[[#This Row],[RV binom]])</f>
        <v>0</v>
      </c>
      <c r="K8393" s="1">
        <f>Table3[[#This Row],[Risk 1 Simulated occurences]]*_xlfn.LOGNORM.INV(Table3[[#This Row],[RV lognorm]],(LN(ImpLow1)+LN(ImpUp1))/2,(LN(ImpUp1)-LN(ImpLow1))/3.29)</f>
        <v>0</v>
      </c>
      <c r="L8393">
        <f>_xlfn.BINOM.INV(BinomTrials,_xlfn.GAMMA.INV(Table3[[#This Row],[RV gamma]],GammaShape2,GammaRate2)/BinomTrials,Table3[[#This Row],[RV binom]])</f>
        <v>0</v>
      </c>
      <c r="M8393" s="1">
        <f>Table3[[#This Row],[Risk 2 simulated occurences]]*_xlfn.LOGNORM.INV(Table3[[#This Row],[RV lognorm]],(LN(ImpLow2)+LN(ImpUp2))/2,(LN(ImpUp2)-LN(ImpLow2))/3.29)</f>
        <v>0</v>
      </c>
    </row>
    <row r="8394" spans="7:13">
      <c r="G8394">
        <v>0.22487371844466483</v>
      </c>
      <c r="H8394">
        <v>0.54300849723769751</v>
      </c>
      <c r="I8394">
        <v>0.86114327603073015</v>
      </c>
      <c r="J8394">
        <f>_xlfn.BINOM.INV(BinomTrials,_xlfn.GAMMA.INV(Table3[[#This Row],[RV gamma]],GammaShape1,GammaRate1)/BinomTrials,Table3[[#This Row],[RV binom]])</f>
        <v>0</v>
      </c>
      <c r="K8394" s="1">
        <f>Table3[[#This Row],[Risk 1 Simulated occurences]]*_xlfn.LOGNORM.INV(Table3[[#This Row],[RV lognorm]],(LN(ImpLow1)+LN(ImpUp1))/2,(LN(ImpUp1)-LN(ImpLow1))/3.29)</f>
        <v>0</v>
      </c>
      <c r="L8394">
        <f>_xlfn.BINOM.INV(BinomTrials,_xlfn.GAMMA.INV(Table3[[#This Row],[RV gamma]],GammaShape2,GammaRate2)/BinomTrials,Table3[[#This Row],[RV binom]])</f>
        <v>0</v>
      </c>
      <c r="M8394" s="1">
        <f>Table3[[#This Row],[Risk 2 simulated occurences]]*_xlfn.LOGNORM.INV(Table3[[#This Row],[RV lognorm]],(LN(ImpLow2)+LN(ImpUp2))/2,(LN(ImpUp2)-LN(ImpLow2))/3.29)</f>
        <v>0</v>
      </c>
    </row>
    <row r="8395" spans="7:13">
      <c r="G8395">
        <v>0.45258589948182271</v>
      </c>
      <c r="H8395">
        <v>0.34381307398146627</v>
      </c>
      <c r="I8395">
        <v>0.23504024848110985</v>
      </c>
      <c r="J8395">
        <f>_xlfn.BINOM.INV(BinomTrials,_xlfn.GAMMA.INV(Table3[[#This Row],[RV gamma]],GammaShape1,GammaRate1)/BinomTrials,Table3[[#This Row],[RV binom]])</f>
        <v>0</v>
      </c>
      <c r="K8395" s="1">
        <f>Table3[[#This Row],[Risk 1 Simulated occurences]]*_xlfn.LOGNORM.INV(Table3[[#This Row],[RV lognorm]],(LN(ImpLow1)+LN(ImpUp1))/2,(LN(ImpUp1)-LN(ImpLow1))/3.29)</f>
        <v>0</v>
      </c>
      <c r="L8395">
        <f>_xlfn.BINOM.INV(BinomTrials,_xlfn.GAMMA.INV(Table3[[#This Row],[RV gamma]],GammaShape2,GammaRate2)/BinomTrials,Table3[[#This Row],[RV binom]])</f>
        <v>0</v>
      </c>
      <c r="M8395" s="1">
        <f>Table3[[#This Row],[Risk 2 simulated occurences]]*_xlfn.LOGNORM.INV(Table3[[#This Row],[RV lognorm]],(LN(ImpLow2)+LN(ImpUp2))/2,(LN(ImpUp2)-LN(ImpLow2))/3.29)</f>
        <v>0</v>
      </c>
    </row>
    <row r="8396" spans="7:13">
      <c r="G8396">
        <v>0.61121259099394665</v>
      </c>
      <c r="H8396">
        <v>0.46633440650363195</v>
      </c>
      <c r="I8396">
        <v>0.32145622201331714</v>
      </c>
      <c r="J8396">
        <f>_xlfn.BINOM.INV(BinomTrials,_xlfn.GAMMA.INV(Table3[[#This Row],[RV gamma]],GammaShape1,GammaRate1)/BinomTrials,Table3[[#This Row],[RV binom]])</f>
        <v>0</v>
      </c>
      <c r="K8396" s="1">
        <f>Table3[[#This Row],[Risk 1 Simulated occurences]]*_xlfn.LOGNORM.INV(Table3[[#This Row],[RV lognorm]],(LN(ImpLow1)+LN(ImpUp1))/2,(LN(ImpUp1)-LN(ImpLow1))/3.29)</f>
        <v>0</v>
      </c>
      <c r="L8396">
        <f>_xlfn.BINOM.INV(BinomTrials,_xlfn.GAMMA.INV(Table3[[#This Row],[RV gamma]],GammaShape2,GammaRate2)/BinomTrials,Table3[[#This Row],[RV binom]])</f>
        <v>0</v>
      </c>
      <c r="M8396" s="1">
        <f>Table3[[#This Row],[Risk 2 simulated occurences]]*_xlfn.LOGNORM.INV(Table3[[#This Row],[RV lognorm]],(LN(ImpLow2)+LN(ImpUp2))/2,(LN(ImpUp2)-LN(ImpLow2))/3.29)</f>
        <v>0</v>
      </c>
    </row>
    <row r="8397" spans="7:13">
      <c r="G8397">
        <v>0.65001683526207543</v>
      </c>
      <c r="H8397">
        <v>0.68237010654172403</v>
      </c>
      <c r="I8397">
        <v>0.71472337782137252</v>
      </c>
      <c r="J8397">
        <f>_xlfn.BINOM.INV(BinomTrials,_xlfn.GAMMA.INV(Table3[[#This Row],[RV gamma]],GammaShape1,GammaRate1)/BinomTrials,Table3[[#This Row],[RV binom]])</f>
        <v>1</v>
      </c>
      <c r="K8397" s="1">
        <f>Table3[[#This Row],[Risk 1 Simulated occurences]]*_xlfn.LOGNORM.INV(Table3[[#This Row],[RV lognorm]],(LN(ImpLow1)+LN(ImpUp1))/2,(LN(ImpUp1)-LN(ImpLow1))/3.29)</f>
        <v>47034.055807363155</v>
      </c>
      <c r="L8397">
        <f>_xlfn.BINOM.INV(BinomTrials,_xlfn.GAMMA.INV(Table3[[#This Row],[RV gamma]],GammaShape2,GammaRate2)/BinomTrials,Table3[[#This Row],[RV binom]])</f>
        <v>0</v>
      </c>
      <c r="M8397" s="1">
        <f>Table3[[#This Row],[Risk 2 simulated occurences]]*_xlfn.LOGNORM.INV(Table3[[#This Row],[RV lognorm]],(LN(ImpLow2)+LN(ImpUp2))/2,(LN(ImpUp2)-LN(ImpLow2))/3.29)</f>
        <v>0</v>
      </c>
    </row>
    <row r="8398" spans="7:13">
      <c r="G8398">
        <v>0.8329502497021809</v>
      </c>
      <c r="H8398">
        <v>0.59438064675516478</v>
      </c>
      <c r="I8398">
        <v>0.35581104380814871</v>
      </c>
      <c r="J8398">
        <f>_xlfn.BINOM.INV(BinomTrials,_xlfn.GAMMA.INV(Table3[[#This Row],[RV gamma]],GammaShape1,GammaRate1)/BinomTrials,Table3[[#This Row],[RV binom]])</f>
        <v>1</v>
      </c>
      <c r="K8398" s="1">
        <f>Table3[[#This Row],[Risk 1 Simulated occurences]]*_xlfn.LOGNORM.INV(Table3[[#This Row],[RV lognorm]],(LN(ImpLow1)+LN(ImpUp1))/2,(LN(ImpUp1)-LN(ImpLow1))/3.29)</f>
        <v>24413.819441675321</v>
      </c>
      <c r="L8398">
        <f>_xlfn.BINOM.INV(BinomTrials,_xlfn.GAMMA.INV(Table3[[#This Row],[RV gamma]],GammaShape2,GammaRate2)/BinomTrials,Table3[[#This Row],[RV binom]])</f>
        <v>0</v>
      </c>
      <c r="M8398" s="1">
        <f>Table3[[#This Row],[Risk 2 simulated occurences]]*_xlfn.LOGNORM.INV(Table3[[#This Row],[RV lognorm]],(LN(ImpLow2)+LN(ImpUp2))/2,(LN(ImpUp2)-LN(ImpLow2))/3.29)</f>
        <v>0</v>
      </c>
    </row>
    <row r="8399" spans="7:13">
      <c r="G8399">
        <v>0.39484674455358032</v>
      </c>
      <c r="H8399">
        <v>0.75553001405463094</v>
      </c>
      <c r="I8399">
        <v>0.11621328355568149</v>
      </c>
      <c r="J8399">
        <f>_xlfn.BINOM.INV(BinomTrials,_xlfn.GAMMA.INV(Table3[[#This Row],[RV gamma]],GammaShape1,GammaRate1)/BinomTrials,Table3[[#This Row],[RV binom]])</f>
        <v>1</v>
      </c>
      <c r="K8399" s="1">
        <f>Table3[[#This Row],[Risk 1 Simulated occurences]]*_xlfn.LOGNORM.INV(Table3[[#This Row],[RV lognorm]],(LN(ImpLow1)+LN(ImpUp1))/2,(LN(ImpUp1)-LN(ImpLow1))/3.29)</f>
        <v>13710.147392200852</v>
      </c>
      <c r="L8399">
        <f>_xlfn.BINOM.INV(BinomTrials,_xlfn.GAMMA.INV(Table3[[#This Row],[RV gamma]],GammaShape2,GammaRate2)/BinomTrials,Table3[[#This Row],[RV binom]])</f>
        <v>0</v>
      </c>
      <c r="M8399" s="1">
        <f>Table3[[#This Row],[Risk 2 simulated occurences]]*_xlfn.LOGNORM.INV(Table3[[#This Row],[RV lognorm]],(LN(ImpLow2)+LN(ImpUp2))/2,(LN(ImpUp2)-LN(ImpLow2))/3.29)</f>
        <v>0</v>
      </c>
    </row>
    <row r="8400" spans="7:13">
      <c r="G8400">
        <v>0.18923571202402734</v>
      </c>
      <c r="H8400">
        <v>0.19294621618136121</v>
      </c>
      <c r="I8400">
        <v>0.19665672033869508</v>
      </c>
      <c r="J8400">
        <f>_xlfn.BINOM.INV(BinomTrials,_xlfn.GAMMA.INV(Table3[[#This Row],[RV gamma]],GammaShape1,GammaRate1)/BinomTrials,Table3[[#This Row],[RV binom]])</f>
        <v>0</v>
      </c>
      <c r="K8400" s="1">
        <f>Table3[[#This Row],[Risk 1 Simulated occurences]]*_xlfn.LOGNORM.INV(Table3[[#This Row],[RV lognorm]],(LN(ImpLow1)+LN(ImpUp1))/2,(LN(ImpUp1)-LN(ImpLow1))/3.29)</f>
        <v>0</v>
      </c>
      <c r="L8400">
        <f>_xlfn.BINOM.INV(BinomTrials,_xlfn.GAMMA.INV(Table3[[#This Row],[RV gamma]],GammaShape2,GammaRate2)/BinomTrials,Table3[[#This Row],[RV binom]])</f>
        <v>0</v>
      </c>
      <c r="M8400" s="1">
        <f>Table3[[#This Row],[Risk 2 simulated occurences]]*_xlfn.LOGNORM.INV(Table3[[#This Row],[RV lognorm]],(LN(ImpLow2)+LN(ImpUp2))/2,(LN(ImpUp2)-LN(ImpLow2))/3.29)</f>
        <v>0</v>
      </c>
    </row>
    <row r="8401" spans="7:13">
      <c r="G8401">
        <v>0.48461198782763071</v>
      </c>
      <c r="H8401">
        <v>0.84705536013797644</v>
      </c>
      <c r="I8401">
        <v>0.20949873244832209</v>
      </c>
      <c r="J8401">
        <f>_xlfn.BINOM.INV(BinomTrials,_xlfn.GAMMA.INV(Table3[[#This Row],[RV gamma]],GammaShape1,GammaRate1)/BinomTrials,Table3[[#This Row],[RV binom]])</f>
        <v>1</v>
      </c>
      <c r="K8401" s="1">
        <f>Table3[[#This Row],[Risk 1 Simulated occurences]]*_xlfn.LOGNORM.INV(Table3[[#This Row],[RV lognorm]],(LN(ImpLow1)+LN(ImpUp1))/2,(LN(ImpUp1)-LN(ImpLow1))/3.29)</f>
        <v>17962.142024053934</v>
      </c>
      <c r="L8401">
        <f>_xlfn.BINOM.INV(BinomTrials,_xlfn.GAMMA.INV(Table3[[#This Row],[RV gamma]],GammaShape2,GammaRate2)/BinomTrials,Table3[[#This Row],[RV binom]])</f>
        <v>1</v>
      </c>
      <c r="M8401" s="1">
        <f>Table3[[#This Row],[Risk 2 simulated occurences]]*_xlfn.LOGNORM.INV(Table3[[#This Row],[RV lognorm]],(LN(ImpLow2)+LN(ImpUp2))/2,(LN(ImpUp2)-LN(ImpLow2))/3.29)</f>
        <v>1796214.2024053941</v>
      </c>
    </row>
    <row r="8402" spans="7:13">
      <c r="G8402">
        <v>0.8736794189893079</v>
      </c>
      <c r="H8402">
        <v>0.45943783896949042</v>
      </c>
      <c r="I8402">
        <v>4.5196258949672927E-2</v>
      </c>
      <c r="J8402">
        <f>_xlfn.BINOM.INV(BinomTrials,_xlfn.GAMMA.INV(Table3[[#This Row],[RV gamma]],GammaShape1,GammaRate1)/BinomTrials,Table3[[#This Row],[RV binom]])</f>
        <v>0</v>
      </c>
      <c r="K8402" s="1">
        <f>Table3[[#This Row],[Risk 1 Simulated occurences]]*_xlfn.LOGNORM.INV(Table3[[#This Row],[RV lognorm]],(LN(ImpLow1)+LN(ImpUp1))/2,(LN(ImpUp1)-LN(ImpLow1))/3.29)</f>
        <v>0</v>
      </c>
      <c r="L8402">
        <f>_xlfn.BINOM.INV(BinomTrials,_xlfn.GAMMA.INV(Table3[[#This Row],[RV gamma]],GammaShape2,GammaRate2)/BinomTrials,Table3[[#This Row],[RV binom]])</f>
        <v>0</v>
      </c>
      <c r="M8402" s="1">
        <f>Table3[[#This Row],[Risk 2 simulated occurences]]*_xlfn.LOGNORM.INV(Table3[[#This Row],[RV lognorm]],(LN(ImpLow2)+LN(ImpUp2))/2,(LN(ImpUp2)-LN(ImpLow2))/3.29)</f>
        <v>0</v>
      </c>
    </row>
    <row r="8403" spans="7:13">
      <c r="G8403">
        <v>0.92999495329800763</v>
      </c>
      <c r="H8403">
        <v>0.77175956022541947</v>
      </c>
      <c r="I8403">
        <v>0.61352416715283142</v>
      </c>
      <c r="J8403">
        <f>_xlfn.BINOM.INV(BinomTrials,_xlfn.GAMMA.INV(Table3[[#This Row],[RV gamma]],GammaShape1,GammaRate1)/BinomTrials,Table3[[#This Row],[RV binom]])</f>
        <v>1</v>
      </c>
      <c r="K8403" s="1">
        <f>Table3[[#This Row],[Risk 1 Simulated occurences]]*_xlfn.LOGNORM.INV(Table3[[#This Row],[RV lognorm]],(LN(ImpLow1)+LN(ImpUp1))/2,(LN(ImpUp1)-LN(ImpLow1))/3.29)</f>
        <v>38698.566699825678</v>
      </c>
      <c r="L8403">
        <f>_xlfn.BINOM.INV(BinomTrials,_xlfn.GAMMA.INV(Table3[[#This Row],[RV gamma]],GammaShape2,GammaRate2)/BinomTrials,Table3[[#This Row],[RV binom]])</f>
        <v>0</v>
      </c>
      <c r="M8403" s="1">
        <f>Table3[[#This Row],[Risk 2 simulated occurences]]*_xlfn.LOGNORM.INV(Table3[[#This Row],[RV lognorm]],(LN(ImpLow2)+LN(ImpUp2))/2,(LN(ImpUp2)-LN(ImpLow2))/3.29)</f>
        <v>0</v>
      </c>
    </row>
    <row r="8404" spans="7:13">
      <c r="G8404">
        <v>0.42518007961343046</v>
      </c>
      <c r="H8404">
        <v>0.96292870862545854</v>
      </c>
      <c r="I8404">
        <v>0.50067733763748656</v>
      </c>
      <c r="J8404">
        <f>_xlfn.BINOM.INV(BinomTrials,_xlfn.GAMMA.INV(Table3[[#This Row],[RV gamma]],GammaShape1,GammaRate1)/BinomTrials,Table3[[#This Row],[RV binom]])</f>
        <v>2</v>
      </c>
      <c r="K8404" s="1">
        <f>Table3[[#This Row],[Risk 1 Simulated occurences]]*_xlfn.LOGNORM.INV(Table3[[#This Row],[RV lognorm]],(LN(ImpLow1)+LN(ImpUp1))/2,(LN(ImpUp1)-LN(ImpLow1))/3.29)</f>
        <v>63320.750667112996</v>
      </c>
      <c r="L8404">
        <f>_xlfn.BINOM.INV(BinomTrials,_xlfn.GAMMA.INV(Table3[[#This Row],[RV gamma]],GammaShape2,GammaRate2)/BinomTrials,Table3[[#This Row],[RV binom]])</f>
        <v>1</v>
      </c>
      <c r="M8404" s="1">
        <f>Table3[[#This Row],[Risk 2 simulated occurences]]*_xlfn.LOGNORM.INV(Table3[[#This Row],[RV lognorm]],(LN(ImpLow2)+LN(ImpUp2))/2,(LN(ImpUp2)-LN(ImpLow2))/3.29)</f>
        <v>3166037.5333556514</v>
      </c>
    </row>
    <row r="8405" spans="7:13">
      <c r="G8405">
        <v>1.5980629257848779E-3</v>
      </c>
      <c r="H8405">
        <v>0.94280586808119238</v>
      </c>
      <c r="I8405">
        <v>0.88401367323659996</v>
      </c>
      <c r="J8405">
        <f>_xlfn.BINOM.INV(BinomTrials,_xlfn.GAMMA.INV(Table3[[#This Row],[RV gamma]],GammaShape1,GammaRate1)/BinomTrials,Table3[[#This Row],[RV binom]])</f>
        <v>1</v>
      </c>
      <c r="K8405" s="1">
        <f>Table3[[#This Row],[Risk 1 Simulated occurences]]*_xlfn.LOGNORM.INV(Table3[[#This Row],[RV lognorm]],(LN(ImpLow1)+LN(ImpUp1))/2,(LN(ImpUp1)-LN(ImpLow1))/3.29)</f>
        <v>72997.986332238535</v>
      </c>
      <c r="L8405">
        <f>_xlfn.BINOM.INV(BinomTrials,_xlfn.GAMMA.INV(Table3[[#This Row],[RV gamma]],GammaShape2,GammaRate2)/BinomTrials,Table3[[#This Row],[RV binom]])</f>
        <v>1</v>
      </c>
      <c r="M8405" s="1">
        <f>Table3[[#This Row],[Risk 2 simulated occurences]]*_xlfn.LOGNORM.INV(Table3[[#This Row],[RV lognorm]],(LN(ImpLow2)+LN(ImpUp2))/2,(LN(ImpUp2)-LN(ImpLow2))/3.29)</f>
        <v>7299798.6332238568</v>
      </c>
    </row>
    <row r="8406" spans="7:13">
      <c r="G8406">
        <v>0.85864359366644338</v>
      </c>
      <c r="H8406">
        <v>0.73822484060107951</v>
      </c>
      <c r="I8406">
        <v>0.61780608753571575</v>
      </c>
      <c r="J8406">
        <f>_xlfn.BINOM.INV(BinomTrials,_xlfn.GAMMA.INV(Table3[[#This Row],[RV gamma]],GammaShape1,GammaRate1)/BinomTrials,Table3[[#This Row],[RV binom]])</f>
        <v>1</v>
      </c>
      <c r="K8406" s="1">
        <f>Table3[[#This Row],[Risk 1 Simulated occurences]]*_xlfn.LOGNORM.INV(Table3[[#This Row],[RV lognorm]],(LN(ImpLow1)+LN(ImpUp1))/2,(LN(ImpUp1)-LN(ImpLow1))/3.29)</f>
        <v>39003.310120652626</v>
      </c>
      <c r="L8406">
        <f>_xlfn.BINOM.INV(BinomTrials,_xlfn.GAMMA.INV(Table3[[#This Row],[RV gamma]],GammaShape2,GammaRate2)/BinomTrials,Table3[[#This Row],[RV binom]])</f>
        <v>0</v>
      </c>
      <c r="M8406" s="1">
        <f>Table3[[#This Row],[Risk 2 simulated occurences]]*_xlfn.LOGNORM.INV(Table3[[#This Row],[RV lognorm]],(LN(ImpLow2)+LN(ImpUp2))/2,(LN(ImpUp2)-LN(ImpLow2))/3.29)</f>
        <v>0</v>
      </c>
    </row>
    <row r="8407" spans="7:13">
      <c r="G8407">
        <v>0.2228787519144261</v>
      </c>
      <c r="H8407">
        <v>0.34489598234412072</v>
      </c>
      <c r="I8407">
        <v>0.46691321277381537</v>
      </c>
      <c r="J8407">
        <f>_xlfn.BINOM.INV(BinomTrials,_xlfn.GAMMA.INV(Table3[[#This Row],[RV gamma]],GammaShape1,GammaRate1)/BinomTrials,Table3[[#This Row],[RV binom]])</f>
        <v>0</v>
      </c>
      <c r="K8407" s="1">
        <f>Table3[[#This Row],[Risk 1 Simulated occurences]]*_xlfn.LOGNORM.INV(Table3[[#This Row],[RV lognorm]],(LN(ImpLow1)+LN(ImpUp1))/2,(LN(ImpUp1)-LN(ImpLow1))/3.29)</f>
        <v>0</v>
      </c>
      <c r="L8407">
        <f>_xlfn.BINOM.INV(BinomTrials,_xlfn.GAMMA.INV(Table3[[#This Row],[RV gamma]],GammaShape2,GammaRate2)/BinomTrials,Table3[[#This Row],[RV binom]])</f>
        <v>0</v>
      </c>
      <c r="M8407" s="1">
        <f>Table3[[#This Row],[Risk 2 simulated occurences]]*_xlfn.LOGNORM.INV(Table3[[#This Row],[RV lognorm]],(LN(ImpLow2)+LN(ImpUp2))/2,(LN(ImpUp2)-LN(ImpLow2))/3.29)</f>
        <v>0</v>
      </c>
    </row>
    <row r="8408" spans="7:13">
      <c r="G8408">
        <v>0.9231834257595164</v>
      </c>
      <c r="H8408">
        <v>0.66677525763715395</v>
      </c>
      <c r="I8408">
        <v>0.41036708951479156</v>
      </c>
      <c r="J8408">
        <f>_xlfn.BINOM.INV(BinomTrials,_xlfn.GAMMA.INV(Table3[[#This Row],[RV gamma]],GammaShape1,GammaRate1)/BinomTrials,Table3[[#This Row],[RV binom]])</f>
        <v>1</v>
      </c>
      <c r="K8408" s="1">
        <f>Table3[[#This Row],[Risk 1 Simulated occurences]]*_xlfn.LOGNORM.INV(Table3[[#This Row],[RV lognorm]],(LN(ImpLow1)+LN(ImpUp1))/2,(LN(ImpUp1)-LN(ImpLow1))/3.29)</f>
        <v>26985.121658858305</v>
      </c>
      <c r="L8408">
        <f>_xlfn.BINOM.INV(BinomTrials,_xlfn.GAMMA.INV(Table3[[#This Row],[RV gamma]],GammaShape2,GammaRate2)/BinomTrials,Table3[[#This Row],[RV binom]])</f>
        <v>0</v>
      </c>
      <c r="M8408" s="1">
        <f>Table3[[#This Row],[Risk 2 simulated occurences]]*_xlfn.LOGNORM.INV(Table3[[#This Row],[RV lognorm]],(LN(ImpLow2)+LN(ImpUp2))/2,(LN(ImpUp2)-LN(ImpLow2))/3.29)</f>
        <v>0</v>
      </c>
    </row>
    <row r="8409" spans="7:13">
      <c r="G8409">
        <v>0.94383674019194985</v>
      </c>
      <c r="H8409">
        <v>0.491755107646694</v>
      </c>
      <c r="I8409">
        <v>3.9673475101438108E-2</v>
      </c>
      <c r="J8409">
        <f>_xlfn.BINOM.INV(BinomTrials,_xlfn.GAMMA.INV(Table3[[#This Row],[RV gamma]],GammaShape1,GammaRate1)/BinomTrials,Table3[[#This Row],[RV binom]])</f>
        <v>0</v>
      </c>
      <c r="K8409" s="1">
        <f>Table3[[#This Row],[Risk 1 Simulated occurences]]*_xlfn.LOGNORM.INV(Table3[[#This Row],[RV lognorm]],(LN(ImpLow1)+LN(ImpUp1))/2,(LN(ImpUp1)-LN(ImpLow1))/3.29)</f>
        <v>0</v>
      </c>
      <c r="L8409">
        <f>_xlfn.BINOM.INV(BinomTrials,_xlfn.GAMMA.INV(Table3[[#This Row],[RV gamma]],GammaShape2,GammaRate2)/BinomTrials,Table3[[#This Row],[RV binom]])</f>
        <v>0</v>
      </c>
      <c r="M8409" s="1">
        <f>Table3[[#This Row],[Risk 2 simulated occurences]]*_xlfn.LOGNORM.INV(Table3[[#This Row],[RV lognorm]],(LN(ImpLow2)+LN(ImpUp2))/2,(LN(ImpUp2)-LN(ImpLow2))/3.29)</f>
        <v>0</v>
      </c>
    </row>
    <row r="8410" spans="7:13">
      <c r="G8410">
        <v>6.4092406101567856E-2</v>
      </c>
      <c r="H8410">
        <v>0.9280942179859123</v>
      </c>
      <c r="I8410">
        <v>0.79209602987025685</v>
      </c>
      <c r="J8410">
        <f>_xlfn.BINOM.INV(BinomTrials,_xlfn.GAMMA.INV(Table3[[#This Row],[RV gamma]],GammaShape1,GammaRate1)/BinomTrials,Table3[[#This Row],[RV binom]])</f>
        <v>1</v>
      </c>
      <c r="K8410" s="1">
        <f>Table3[[#This Row],[Risk 1 Simulated occurences]]*_xlfn.LOGNORM.INV(Table3[[#This Row],[RV lognorm]],(LN(ImpLow1)+LN(ImpUp1))/2,(LN(ImpUp1)-LN(ImpLow1))/3.29)</f>
        <v>55889.46414310368</v>
      </c>
      <c r="L8410">
        <f>_xlfn.BINOM.INV(BinomTrials,_xlfn.GAMMA.INV(Table3[[#This Row],[RV gamma]],GammaShape2,GammaRate2)/BinomTrials,Table3[[#This Row],[RV binom]])</f>
        <v>1</v>
      </c>
      <c r="M8410" s="1">
        <f>Table3[[#This Row],[Risk 2 simulated occurences]]*_xlfn.LOGNORM.INV(Table3[[#This Row],[RV lognorm]],(LN(ImpLow2)+LN(ImpUp2))/2,(LN(ImpUp2)-LN(ImpLow2))/3.29)</f>
        <v>5588946.4143103706</v>
      </c>
    </row>
    <row r="8411" spans="7:13">
      <c r="G8411">
        <v>0.20106934905101981</v>
      </c>
      <c r="H8411">
        <v>0.47952168922849076</v>
      </c>
      <c r="I8411">
        <v>0.75797402940596181</v>
      </c>
      <c r="J8411">
        <f>_xlfn.BINOM.INV(BinomTrials,_xlfn.GAMMA.INV(Table3[[#This Row],[RV gamma]],GammaShape1,GammaRate1)/BinomTrials,Table3[[#This Row],[RV binom]])</f>
        <v>0</v>
      </c>
      <c r="K8411" s="1">
        <f>Table3[[#This Row],[Risk 1 Simulated occurences]]*_xlfn.LOGNORM.INV(Table3[[#This Row],[RV lognorm]],(LN(ImpLow1)+LN(ImpUp1))/2,(LN(ImpUp1)-LN(ImpLow1))/3.29)</f>
        <v>0</v>
      </c>
      <c r="L8411">
        <f>_xlfn.BINOM.INV(BinomTrials,_xlfn.GAMMA.INV(Table3[[#This Row],[RV gamma]],GammaShape2,GammaRate2)/BinomTrials,Table3[[#This Row],[RV binom]])</f>
        <v>0</v>
      </c>
      <c r="M8411" s="1">
        <f>Table3[[#This Row],[Risk 2 simulated occurences]]*_xlfn.LOGNORM.INV(Table3[[#This Row],[RV lognorm]],(LN(ImpLow2)+LN(ImpUp2))/2,(LN(ImpUp2)-LN(ImpLow2))/3.29)</f>
        <v>0</v>
      </c>
    </row>
    <row r="8412" spans="7:13">
      <c r="G8412">
        <v>0.37254950048986335</v>
      </c>
      <c r="H8412">
        <v>0.32103086324456653</v>
      </c>
      <c r="I8412">
        <v>0.26951222599926972</v>
      </c>
      <c r="J8412">
        <f>_xlfn.BINOM.INV(BinomTrials,_xlfn.GAMMA.INV(Table3[[#This Row],[RV gamma]],GammaShape1,GammaRate1)/BinomTrials,Table3[[#This Row],[RV binom]])</f>
        <v>0</v>
      </c>
      <c r="K8412" s="1">
        <f>Table3[[#This Row],[Risk 1 Simulated occurences]]*_xlfn.LOGNORM.INV(Table3[[#This Row],[RV lognorm]],(LN(ImpLow1)+LN(ImpUp1))/2,(LN(ImpUp1)-LN(ImpLow1))/3.29)</f>
        <v>0</v>
      </c>
      <c r="L8412">
        <f>_xlfn.BINOM.INV(BinomTrials,_xlfn.GAMMA.INV(Table3[[#This Row],[RV gamma]],GammaShape2,GammaRate2)/BinomTrials,Table3[[#This Row],[RV binom]])</f>
        <v>0</v>
      </c>
      <c r="M8412" s="1">
        <f>Table3[[#This Row],[Risk 2 simulated occurences]]*_xlfn.LOGNORM.INV(Table3[[#This Row],[RV lognorm]],(LN(ImpLow2)+LN(ImpUp2))/2,(LN(ImpUp2)-LN(ImpLow2))/3.29)</f>
        <v>0</v>
      </c>
    </row>
    <row r="8413" spans="7:13">
      <c r="G8413">
        <v>0.4394547331330621</v>
      </c>
      <c r="H8413">
        <v>0.56571855142978889</v>
      </c>
      <c r="I8413">
        <v>0.6919823697265155</v>
      </c>
      <c r="J8413">
        <f>_xlfn.BINOM.INV(BinomTrials,_xlfn.GAMMA.INV(Table3[[#This Row],[RV gamma]],GammaShape1,GammaRate1)/BinomTrials,Table3[[#This Row],[RV binom]])</f>
        <v>0</v>
      </c>
      <c r="K8413" s="1">
        <f>Table3[[#This Row],[Risk 1 Simulated occurences]]*_xlfn.LOGNORM.INV(Table3[[#This Row],[RV lognorm]],(LN(ImpLow1)+LN(ImpUp1))/2,(LN(ImpUp1)-LN(ImpLow1))/3.29)</f>
        <v>0</v>
      </c>
      <c r="L8413">
        <f>_xlfn.BINOM.INV(BinomTrials,_xlfn.GAMMA.INV(Table3[[#This Row],[RV gamma]],GammaShape2,GammaRate2)/BinomTrials,Table3[[#This Row],[RV binom]])</f>
        <v>0</v>
      </c>
      <c r="M8413" s="1">
        <f>Table3[[#This Row],[Risk 2 simulated occurences]]*_xlfn.LOGNORM.INV(Table3[[#This Row],[RV lognorm]],(LN(ImpLow2)+LN(ImpUp2))/2,(LN(ImpUp2)-LN(ImpLow2))/3.29)</f>
        <v>0</v>
      </c>
    </row>
    <row r="8414" spans="7:13">
      <c r="G8414">
        <v>0.91569976737522507</v>
      </c>
      <c r="H8414">
        <v>3.1693880461013818E-2</v>
      </c>
      <c r="I8414">
        <v>0.14768799354680254</v>
      </c>
      <c r="J8414">
        <f>_xlfn.BINOM.INV(BinomTrials,_xlfn.GAMMA.INV(Table3[[#This Row],[RV gamma]],GammaShape1,GammaRate1)/BinomTrials,Table3[[#This Row],[RV binom]])</f>
        <v>0</v>
      </c>
      <c r="K8414" s="1">
        <f>Table3[[#This Row],[Risk 1 Simulated occurences]]*_xlfn.LOGNORM.INV(Table3[[#This Row],[RV lognorm]],(LN(ImpLow1)+LN(ImpUp1))/2,(LN(ImpUp1)-LN(ImpLow1))/3.29)</f>
        <v>0</v>
      </c>
      <c r="L8414">
        <f>_xlfn.BINOM.INV(BinomTrials,_xlfn.GAMMA.INV(Table3[[#This Row],[RV gamma]],GammaShape2,GammaRate2)/BinomTrials,Table3[[#This Row],[RV binom]])</f>
        <v>0</v>
      </c>
      <c r="M8414" s="1">
        <f>Table3[[#This Row],[Risk 2 simulated occurences]]*_xlfn.LOGNORM.INV(Table3[[#This Row],[RV lognorm]],(LN(ImpLow2)+LN(ImpUp2))/2,(LN(ImpUp2)-LN(ImpLow2))/3.29)</f>
        <v>0</v>
      </c>
    </row>
    <row r="8415" spans="7:13">
      <c r="G8415">
        <v>0.16599027540813679</v>
      </c>
      <c r="H8415">
        <v>0.67904890825927677</v>
      </c>
      <c r="I8415">
        <v>0.19210754111041667</v>
      </c>
      <c r="J8415">
        <f>_xlfn.BINOM.INV(BinomTrials,_xlfn.GAMMA.INV(Table3[[#This Row],[RV gamma]],GammaShape1,GammaRate1)/BinomTrials,Table3[[#This Row],[RV binom]])</f>
        <v>1</v>
      </c>
      <c r="K8415" s="1">
        <f>Table3[[#This Row],[Risk 1 Simulated occurences]]*_xlfn.LOGNORM.INV(Table3[[#This Row],[RV lognorm]],(LN(ImpLow1)+LN(ImpUp1))/2,(LN(ImpUp1)-LN(ImpLow1))/3.29)</f>
        <v>17199.461574109791</v>
      </c>
      <c r="L8415">
        <f>_xlfn.BINOM.INV(BinomTrials,_xlfn.GAMMA.INV(Table3[[#This Row],[RV gamma]],GammaShape2,GammaRate2)/BinomTrials,Table3[[#This Row],[RV binom]])</f>
        <v>0</v>
      </c>
      <c r="M8415" s="1">
        <f>Table3[[#This Row],[Risk 2 simulated occurences]]*_xlfn.LOGNORM.INV(Table3[[#This Row],[RV lognorm]],(LN(ImpLow2)+LN(ImpUp2))/2,(LN(ImpUp2)-LN(ImpLow2))/3.29)</f>
        <v>0</v>
      </c>
    </row>
    <row r="8416" spans="7:13">
      <c r="G8416">
        <v>0.79855878455497264</v>
      </c>
      <c r="H8416">
        <v>0.77500111366389368</v>
      </c>
      <c r="I8416">
        <v>0.75144344277281472</v>
      </c>
      <c r="J8416">
        <f>_xlfn.BINOM.INV(BinomTrials,_xlfn.GAMMA.INV(Table3[[#This Row],[RV gamma]],GammaShape1,GammaRate1)/BinomTrials,Table3[[#This Row],[RV binom]])</f>
        <v>1</v>
      </c>
      <c r="K8416" s="1">
        <f>Table3[[#This Row],[Risk 1 Simulated occurences]]*_xlfn.LOGNORM.INV(Table3[[#This Row],[RV lognorm]],(LN(ImpLow1)+LN(ImpUp1))/2,(LN(ImpUp1)-LN(ImpLow1))/3.29)</f>
        <v>50862.165943259155</v>
      </c>
      <c r="L8416">
        <f>_xlfn.BINOM.INV(BinomTrials,_xlfn.GAMMA.INV(Table3[[#This Row],[RV gamma]],GammaShape2,GammaRate2)/BinomTrials,Table3[[#This Row],[RV binom]])</f>
        <v>0</v>
      </c>
      <c r="M8416" s="1">
        <f>Table3[[#This Row],[Risk 2 simulated occurences]]*_xlfn.LOGNORM.INV(Table3[[#This Row],[RV lognorm]],(LN(ImpLow2)+LN(ImpUp2))/2,(LN(ImpUp2)-LN(ImpLow2))/3.29)</f>
        <v>0</v>
      </c>
    </row>
    <row r="8417" spans="7:13">
      <c r="G8417">
        <v>0.37749201542581062</v>
      </c>
      <c r="H8417">
        <v>0.44371734906161081</v>
      </c>
      <c r="I8417">
        <v>0.50994268269741105</v>
      </c>
      <c r="J8417">
        <f>_xlfn.BINOM.INV(BinomTrials,_xlfn.GAMMA.INV(Table3[[#This Row],[RV gamma]],GammaShape1,GammaRate1)/BinomTrials,Table3[[#This Row],[RV binom]])</f>
        <v>0</v>
      </c>
      <c r="K8417" s="1">
        <f>Table3[[#This Row],[Risk 1 Simulated occurences]]*_xlfn.LOGNORM.INV(Table3[[#This Row],[RV lognorm]],(LN(ImpLow1)+LN(ImpUp1))/2,(LN(ImpUp1)-LN(ImpLow1))/3.29)</f>
        <v>0</v>
      </c>
      <c r="L8417">
        <f>_xlfn.BINOM.INV(BinomTrials,_xlfn.GAMMA.INV(Table3[[#This Row],[RV gamma]],GammaShape2,GammaRate2)/BinomTrials,Table3[[#This Row],[RV binom]])</f>
        <v>0</v>
      </c>
      <c r="M8417" s="1">
        <f>Table3[[#This Row],[Risk 2 simulated occurences]]*_xlfn.LOGNORM.INV(Table3[[#This Row],[RV lognorm]],(LN(ImpLow2)+LN(ImpUp2))/2,(LN(ImpUp2)-LN(ImpLow2))/3.29)</f>
        <v>0</v>
      </c>
    </row>
    <row r="8418" spans="7:13">
      <c r="G8418">
        <v>0.50830326159871331</v>
      </c>
      <c r="H8418">
        <v>0.55748567849280573</v>
      </c>
      <c r="I8418">
        <v>0.60666809538689814</v>
      </c>
      <c r="J8418">
        <f>_xlfn.BINOM.INV(BinomTrials,_xlfn.GAMMA.INV(Table3[[#This Row],[RV gamma]],GammaShape1,GammaRate1)/BinomTrials,Table3[[#This Row],[RV binom]])</f>
        <v>0</v>
      </c>
      <c r="K8418" s="1">
        <f>Table3[[#This Row],[Risk 1 Simulated occurences]]*_xlfn.LOGNORM.INV(Table3[[#This Row],[RV lognorm]],(LN(ImpLow1)+LN(ImpUp1))/2,(LN(ImpUp1)-LN(ImpLow1))/3.29)</f>
        <v>0</v>
      </c>
      <c r="L8418">
        <f>_xlfn.BINOM.INV(BinomTrials,_xlfn.GAMMA.INV(Table3[[#This Row],[RV gamma]],GammaShape2,GammaRate2)/BinomTrials,Table3[[#This Row],[RV binom]])</f>
        <v>0</v>
      </c>
      <c r="M8418" s="1">
        <f>Table3[[#This Row],[Risk 2 simulated occurences]]*_xlfn.LOGNORM.INV(Table3[[#This Row],[RV lognorm]],(LN(ImpLow2)+LN(ImpUp2))/2,(LN(ImpUp2)-LN(ImpLow2))/3.29)</f>
        <v>0</v>
      </c>
    </row>
    <row r="8419" spans="7:13">
      <c r="G8419">
        <v>5.291768957530972E-2</v>
      </c>
      <c r="H8419">
        <v>0.66179842858659033</v>
      </c>
      <c r="I8419">
        <v>0.27067916759787086</v>
      </c>
      <c r="J8419">
        <f>_xlfn.BINOM.INV(BinomTrials,_xlfn.GAMMA.INV(Table3[[#This Row],[RV gamma]],GammaShape1,GammaRate1)/BinomTrials,Table3[[#This Row],[RV binom]])</f>
        <v>0</v>
      </c>
      <c r="K8419" s="1">
        <f>Table3[[#This Row],[Risk 1 Simulated occurences]]*_xlfn.LOGNORM.INV(Table3[[#This Row],[RV lognorm]],(LN(ImpLow1)+LN(ImpUp1))/2,(LN(ImpUp1)-LN(ImpLow1))/3.29)</f>
        <v>0</v>
      </c>
      <c r="L8419">
        <f>_xlfn.BINOM.INV(BinomTrials,_xlfn.GAMMA.INV(Table3[[#This Row],[RV gamma]],GammaShape2,GammaRate2)/BinomTrials,Table3[[#This Row],[RV binom]])</f>
        <v>0</v>
      </c>
      <c r="M8419" s="1">
        <f>Table3[[#This Row],[Risk 2 simulated occurences]]*_xlfn.LOGNORM.INV(Table3[[#This Row],[RV lognorm]],(LN(ImpLow2)+LN(ImpUp2))/2,(LN(ImpUp2)-LN(ImpLow2))/3.29)</f>
        <v>0</v>
      </c>
    </row>
    <row r="8420" spans="7:13">
      <c r="G8420">
        <v>0.38760869223047451</v>
      </c>
      <c r="H8420">
        <v>0.84618925482322893</v>
      </c>
      <c r="I8420">
        <v>0.30476981741598336</v>
      </c>
      <c r="J8420">
        <f>_xlfn.BINOM.INV(BinomTrials,_xlfn.GAMMA.INV(Table3[[#This Row],[RV gamma]],GammaShape1,GammaRate1)/BinomTrials,Table3[[#This Row],[RV binom]])</f>
        <v>1</v>
      </c>
      <c r="K8420" s="1">
        <f>Table3[[#This Row],[Risk 1 Simulated occurences]]*_xlfn.LOGNORM.INV(Table3[[#This Row],[RV lognorm]],(LN(ImpLow1)+LN(ImpUp1))/2,(LN(ImpUp1)-LN(ImpLow1))/3.29)</f>
        <v>22118.858107741504</v>
      </c>
      <c r="L8420">
        <f>_xlfn.BINOM.INV(BinomTrials,_xlfn.GAMMA.INV(Table3[[#This Row],[RV gamma]],GammaShape2,GammaRate2)/BinomTrials,Table3[[#This Row],[RV binom]])</f>
        <v>0</v>
      </c>
      <c r="M8420" s="1">
        <f>Table3[[#This Row],[Risk 2 simulated occurences]]*_xlfn.LOGNORM.INV(Table3[[#This Row],[RV lognorm]],(LN(ImpLow2)+LN(ImpUp2))/2,(LN(ImpUp2)-LN(ImpLow2))/3.29)</f>
        <v>0</v>
      </c>
    </row>
    <row r="8421" spans="7:13">
      <c r="G8421">
        <v>0.53929031758536139</v>
      </c>
      <c r="H8421">
        <v>0.90280581400860371</v>
      </c>
      <c r="I8421">
        <v>0.26632131043184609</v>
      </c>
      <c r="J8421">
        <f>_xlfn.BINOM.INV(BinomTrials,_xlfn.GAMMA.INV(Table3[[#This Row],[RV gamma]],GammaShape1,GammaRate1)/BinomTrials,Table3[[#This Row],[RV binom]])</f>
        <v>1</v>
      </c>
      <c r="K8421" s="1">
        <f>Table3[[#This Row],[Risk 1 Simulated occurences]]*_xlfn.LOGNORM.INV(Table3[[#This Row],[RV lognorm]],(LN(ImpLow1)+LN(ImpUp1))/2,(LN(ImpUp1)-LN(ImpLow1))/3.29)</f>
        <v>20433.431459253872</v>
      </c>
      <c r="L8421">
        <f>_xlfn.BINOM.INV(BinomTrials,_xlfn.GAMMA.INV(Table3[[#This Row],[RV gamma]],GammaShape2,GammaRate2)/BinomTrials,Table3[[#This Row],[RV binom]])</f>
        <v>1</v>
      </c>
      <c r="M8421" s="1">
        <f>Table3[[#This Row],[Risk 2 simulated occurences]]*_xlfn.LOGNORM.INV(Table3[[#This Row],[RV lognorm]],(LN(ImpLow2)+LN(ImpUp2))/2,(LN(ImpUp2)-LN(ImpLow2))/3.29)</f>
        <v>2043343.1459253847</v>
      </c>
    </row>
    <row r="8422" spans="7:13">
      <c r="G8422">
        <v>0.85236765716800822</v>
      </c>
      <c r="H8422">
        <v>0.45731604260267505</v>
      </c>
      <c r="I8422">
        <v>6.2264428037341883E-2</v>
      </c>
      <c r="J8422">
        <f>_xlfn.BINOM.INV(BinomTrials,_xlfn.GAMMA.INV(Table3[[#This Row],[RV gamma]],GammaShape1,GammaRate1)/BinomTrials,Table3[[#This Row],[RV binom]])</f>
        <v>0</v>
      </c>
      <c r="K8422" s="1">
        <f>Table3[[#This Row],[Risk 1 Simulated occurences]]*_xlfn.LOGNORM.INV(Table3[[#This Row],[RV lognorm]],(LN(ImpLow1)+LN(ImpUp1))/2,(LN(ImpUp1)-LN(ImpLow1))/3.29)</f>
        <v>0</v>
      </c>
      <c r="L8422">
        <f>_xlfn.BINOM.INV(BinomTrials,_xlfn.GAMMA.INV(Table3[[#This Row],[RV gamma]],GammaShape2,GammaRate2)/BinomTrials,Table3[[#This Row],[RV binom]])</f>
        <v>0</v>
      </c>
      <c r="M8422" s="1">
        <f>Table3[[#This Row],[Risk 2 simulated occurences]]*_xlfn.LOGNORM.INV(Table3[[#This Row],[RV lognorm]],(LN(ImpLow2)+LN(ImpUp2))/2,(LN(ImpUp2)-LN(ImpLow2))/3.29)</f>
        <v>0</v>
      </c>
    </row>
    <row r="8423" spans="7:13">
      <c r="G8423">
        <v>0.74321402271427872</v>
      </c>
      <c r="H8423">
        <v>0.11072802315965669</v>
      </c>
      <c r="I8423">
        <v>0.47824202360503471</v>
      </c>
      <c r="J8423">
        <f>_xlfn.BINOM.INV(BinomTrials,_xlfn.GAMMA.INV(Table3[[#This Row],[RV gamma]],GammaShape1,GammaRate1)/BinomTrials,Table3[[#This Row],[RV binom]])</f>
        <v>0</v>
      </c>
      <c r="K8423" s="1">
        <f>Table3[[#This Row],[Risk 1 Simulated occurences]]*_xlfn.LOGNORM.INV(Table3[[#This Row],[RV lognorm]],(LN(ImpLow1)+LN(ImpUp1))/2,(LN(ImpUp1)-LN(ImpLow1))/3.29)</f>
        <v>0</v>
      </c>
      <c r="L8423">
        <f>_xlfn.BINOM.INV(BinomTrials,_xlfn.GAMMA.INV(Table3[[#This Row],[RV gamma]],GammaShape2,GammaRate2)/BinomTrials,Table3[[#This Row],[RV binom]])</f>
        <v>0</v>
      </c>
      <c r="M8423" s="1">
        <f>Table3[[#This Row],[Risk 2 simulated occurences]]*_xlfn.LOGNORM.INV(Table3[[#This Row],[RV lognorm]],(LN(ImpLow2)+LN(ImpUp2))/2,(LN(ImpUp2)-LN(ImpLow2))/3.29)</f>
        <v>0</v>
      </c>
    </row>
    <row r="8424" spans="7:13">
      <c r="G8424">
        <v>0.1980797588816284</v>
      </c>
      <c r="H8424">
        <v>5.885244349895625E-3</v>
      </c>
      <c r="I8424">
        <v>0.81369072981816282</v>
      </c>
      <c r="J8424">
        <f>_xlfn.BINOM.INV(BinomTrials,_xlfn.GAMMA.INV(Table3[[#This Row],[RV gamma]],GammaShape1,GammaRate1)/BinomTrials,Table3[[#This Row],[RV binom]])</f>
        <v>0</v>
      </c>
      <c r="K8424" s="1">
        <f>Table3[[#This Row],[Risk 1 Simulated occurences]]*_xlfn.LOGNORM.INV(Table3[[#This Row],[RV lognorm]],(LN(ImpLow1)+LN(ImpUp1))/2,(LN(ImpUp1)-LN(ImpLow1))/3.29)</f>
        <v>0</v>
      </c>
      <c r="L8424">
        <f>_xlfn.BINOM.INV(BinomTrials,_xlfn.GAMMA.INV(Table3[[#This Row],[RV gamma]],GammaShape2,GammaRate2)/BinomTrials,Table3[[#This Row],[RV binom]])</f>
        <v>0</v>
      </c>
      <c r="M8424" s="1">
        <f>Table3[[#This Row],[Risk 2 simulated occurences]]*_xlfn.LOGNORM.INV(Table3[[#This Row],[RV lognorm]],(LN(ImpLow2)+LN(ImpUp2))/2,(LN(ImpUp2)-LN(ImpLow2))/3.29)</f>
        <v>0</v>
      </c>
    </row>
    <row r="8425" spans="7:13">
      <c r="G8425">
        <v>0.12650752352853656</v>
      </c>
      <c r="H8425">
        <v>0.91330178869576273</v>
      </c>
      <c r="I8425">
        <v>0.70009605386298901</v>
      </c>
      <c r="J8425">
        <f>_xlfn.BINOM.INV(BinomTrials,_xlfn.GAMMA.INV(Table3[[#This Row],[RV gamma]],GammaShape1,GammaRate1)/BinomTrials,Table3[[#This Row],[RV binom]])</f>
        <v>1</v>
      </c>
      <c r="K8425" s="1">
        <f>Table3[[#This Row],[Risk 1 Simulated occurences]]*_xlfn.LOGNORM.INV(Table3[[#This Row],[RV lognorm]],(LN(ImpLow1)+LN(ImpUp1))/2,(LN(ImpUp1)-LN(ImpLow1))/3.29)</f>
        <v>45653.726112337157</v>
      </c>
      <c r="L8425">
        <f>_xlfn.BINOM.INV(BinomTrials,_xlfn.GAMMA.INV(Table3[[#This Row],[RV gamma]],GammaShape2,GammaRate2)/BinomTrials,Table3[[#This Row],[RV binom]])</f>
        <v>1</v>
      </c>
      <c r="M8425" s="1">
        <f>Table3[[#This Row],[Risk 2 simulated occurences]]*_xlfn.LOGNORM.INV(Table3[[#This Row],[RV lognorm]],(LN(ImpLow2)+LN(ImpUp2))/2,(LN(ImpUp2)-LN(ImpLow2))/3.29)</f>
        <v>4565372.6112337261</v>
      </c>
    </row>
    <row r="8426" spans="7:13">
      <c r="G8426">
        <v>0.21194794411396045</v>
      </c>
      <c r="H8426">
        <v>0.86316260968482239</v>
      </c>
      <c r="I8426">
        <v>0.51437727525568444</v>
      </c>
      <c r="J8426">
        <f>_xlfn.BINOM.INV(BinomTrials,_xlfn.GAMMA.INV(Table3[[#This Row],[RV gamma]],GammaShape1,GammaRate1)/BinomTrials,Table3[[#This Row],[RV binom]])</f>
        <v>1</v>
      </c>
      <c r="K8426" s="1">
        <f>Table3[[#This Row],[Risk 1 Simulated occurences]]*_xlfn.LOGNORM.INV(Table3[[#This Row],[RV lognorm]],(LN(ImpLow1)+LN(ImpUp1))/2,(LN(ImpUp1)-LN(ImpLow1))/3.29)</f>
        <v>32430.699708957884</v>
      </c>
      <c r="L8426">
        <f>_xlfn.BINOM.INV(BinomTrials,_xlfn.GAMMA.INV(Table3[[#This Row],[RV gamma]],GammaShape2,GammaRate2)/BinomTrials,Table3[[#This Row],[RV binom]])</f>
        <v>1</v>
      </c>
      <c r="M8426" s="1">
        <f>Table3[[#This Row],[Risk 2 simulated occurences]]*_xlfn.LOGNORM.INV(Table3[[#This Row],[RV lognorm]],(LN(ImpLow2)+LN(ImpUp2))/2,(LN(ImpUp2)-LN(ImpLow2))/3.29)</f>
        <v>3243069.9708957896</v>
      </c>
    </row>
    <row r="8427" spans="7:13">
      <c r="G8427">
        <v>0.20909672333351184</v>
      </c>
      <c r="H8427">
        <v>0.17398097281063951</v>
      </c>
      <c r="I8427">
        <v>0.13886522228776721</v>
      </c>
      <c r="J8427">
        <f>_xlfn.BINOM.INV(BinomTrials,_xlfn.GAMMA.INV(Table3[[#This Row],[RV gamma]],GammaShape1,GammaRate1)/BinomTrials,Table3[[#This Row],[RV binom]])</f>
        <v>0</v>
      </c>
      <c r="K8427" s="1">
        <f>Table3[[#This Row],[Risk 1 Simulated occurences]]*_xlfn.LOGNORM.INV(Table3[[#This Row],[RV lognorm]],(LN(ImpLow1)+LN(ImpUp1))/2,(LN(ImpUp1)-LN(ImpLow1))/3.29)</f>
        <v>0</v>
      </c>
      <c r="L8427">
        <f>_xlfn.BINOM.INV(BinomTrials,_xlfn.GAMMA.INV(Table3[[#This Row],[RV gamma]],GammaShape2,GammaRate2)/BinomTrials,Table3[[#This Row],[RV binom]])</f>
        <v>0</v>
      </c>
      <c r="M8427" s="1">
        <f>Table3[[#This Row],[Risk 2 simulated occurences]]*_xlfn.LOGNORM.INV(Table3[[#This Row],[RV lognorm]],(LN(ImpLow2)+LN(ImpUp2))/2,(LN(ImpUp2)-LN(ImpLow2))/3.29)</f>
        <v>0</v>
      </c>
    </row>
    <row r="8428" spans="7:13">
      <c r="G8428">
        <v>0.28862906633346763</v>
      </c>
      <c r="H8428">
        <v>9.8210028418437595E-2</v>
      </c>
      <c r="I8428">
        <v>0.9077909905034075</v>
      </c>
      <c r="J8428">
        <f>_xlfn.BINOM.INV(BinomTrials,_xlfn.GAMMA.INV(Table3[[#This Row],[RV gamma]],GammaShape1,GammaRate1)/BinomTrials,Table3[[#This Row],[RV binom]])</f>
        <v>0</v>
      </c>
      <c r="K8428" s="1">
        <f>Table3[[#This Row],[Risk 1 Simulated occurences]]*_xlfn.LOGNORM.INV(Table3[[#This Row],[RV lognorm]],(LN(ImpLow1)+LN(ImpUp1))/2,(LN(ImpUp1)-LN(ImpLow1))/3.29)</f>
        <v>0</v>
      </c>
      <c r="L8428">
        <f>_xlfn.BINOM.INV(BinomTrials,_xlfn.GAMMA.INV(Table3[[#This Row],[RV gamma]],GammaShape2,GammaRate2)/BinomTrials,Table3[[#This Row],[RV binom]])</f>
        <v>0</v>
      </c>
      <c r="M8428" s="1">
        <f>Table3[[#This Row],[Risk 2 simulated occurences]]*_xlfn.LOGNORM.INV(Table3[[#This Row],[RV lognorm]],(LN(ImpLow2)+LN(ImpUp2))/2,(LN(ImpUp2)-LN(ImpLow2))/3.29)</f>
        <v>0</v>
      </c>
    </row>
    <row r="8429" spans="7:13">
      <c r="G8429">
        <v>0.98871786659058081</v>
      </c>
      <c r="H8429">
        <v>0.61594762868059227</v>
      </c>
      <c r="I8429">
        <v>0.24317739077060363</v>
      </c>
      <c r="J8429">
        <f>_xlfn.BINOM.INV(BinomTrials,_xlfn.GAMMA.INV(Table3[[#This Row],[RV gamma]],GammaShape1,GammaRate1)/BinomTrials,Table3[[#This Row],[RV binom]])</f>
        <v>1</v>
      </c>
      <c r="K8429" s="1">
        <f>Table3[[#This Row],[Risk 1 Simulated occurences]]*_xlfn.LOGNORM.INV(Table3[[#This Row],[RV lognorm]],(LN(ImpLow1)+LN(ImpUp1))/2,(LN(ImpUp1)-LN(ImpLow1))/3.29)</f>
        <v>19427.365340700861</v>
      </c>
      <c r="L8429">
        <f>_xlfn.BINOM.INV(BinomTrials,_xlfn.GAMMA.INV(Table3[[#This Row],[RV gamma]],GammaShape2,GammaRate2)/BinomTrials,Table3[[#This Row],[RV binom]])</f>
        <v>0</v>
      </c>
      <c r="M8429" s="1">
        <f>Table3[[#This Row],[Risk 2 simulated occurences]]*_xlfn.LOGNORM.INV(Table3[[#This Row],[RV lognorm]],(LN(ImpLow2)+LN(ImpUp2))/2,(LN(ImpUp2)-LN(ImpLow2))/3.29)</f>
        <v>0</v>
      </c>
    </row>
    <row r="8430" spans="7:13">
      <c r="G8430">
        <v>0.38118378789219248</v>
      </c>
      <c r="H8430">
        <v>0.23179523471360805</v>
      </c>
      <c r="I8430">
        <v>8.2406681535023577E-2</v>
      </c>
      <c r="J8430">
        <f>_xlfn.BINOM.INV(BinomTrials,_xlfn.GAMMA.INV(Table3[[#This Row],[RV gamma]],GammaShape1,GammaRate1)/BinomTrials,Table3[[#This Row],[RV binom]])</f>
        <v>0</v>
      </c>
      <c r="K8430" s="1">
        <f>Table3[[#This Row],[Risk 1 Simulated occurences]]*_xlfn.LOGNORM.INV(Table3[[#This Row],[RV lognorm]],(LN(ImpLow1)+LN(ImpUp1))/2,(LN(ImpUp1)-LN(ImpLow1))/3.29)</f>
        <v>0</v>
      </c>
      <c r="L8430">
        <f>_xlfn.BINOM.INV(BinomTrials,_xlfn.GAMMA.INV(Table3[[#This Row],[RV gamma]],GammaShape2,GammaRate2)/BinomTrials,Table3[[#This Row],[RV binom]])</f>
        <v>0</v>
      </c>
      <c r="M8430" s="1">
        <f>Table3[[#This Row],[Risk 2 simulated occurences]]*_xlfn.LOGNORM.INV(Table3[[#This Row],[RV lognorm]],(LN(ImpLow2)+LN(ImpUp2))/2,(LN(ImpUp2)-LN(ImpLow2))/3.29)</f>
        <v>0</v>
      </c>
    </row>
    <row r="8431" spans="7:13">
      <c r="G8431">
        <v>0.55592310407940437</v>
      </c>
      <c r="H8431">
        <v>0.78250983161037313</v>
      </c>
      <c r="I8431">
        <v>9.0965591413418572E-3</v>
      </c>
      <c r="J8431">
        <f>_xlfn.BINOM.INV(BinomTrials,_xlfn.GAMMA.INV(Table3[[#This Row],[RV gamma]],GammaShape1,GammaRate1)/BinomTrials,Table3[[#This Row],[RV binom]])</f>
        <v>1</v>
      </c>
      <c r="K8431" s="1">
        <f>Table3[[#This Row],[Risk 1 Simulated occurences]]*_xlfn.LOGNORM.INV(Table3[[#This Row],[RV lognorm]],(LN(ImpLow1)+LN(ImpUp1))/2,(LN(ImpUp1)-LN(ImpLow1))/3.29)</f>
        <v>6055.7643624630746</v>
      </c>
      <c r="L8431">
        <f>_xlfn.BINOM.INV(BinomTrials,_xlfn.GAMMA.INV(Table3[[#This Row],[RV gamma]],GammaShape2,GammaRate2)/BinomTrials,Table3[[#This Row],[RV binom]])</f>
        <v>0</v>
      </c>
      <c r="M8431" s="1">
        <f>Table3[[#This Row],[Risk 2 simulated occurences]]*_xlfn.LOGNORM.INV(Table3[[#This Row],[RV lognorm]],(LN(ImpLow2)+LN(ImpUp2))/2,(LN(ImpUp2)-LN(ImpLow2))/3.29)</f>
        <v>0</v>
      </c>
    </row>
    <row r="8432" spans="7:13">
      <c r="G8432">
        <v>0.39961026255023213</v>
      </c>
      <c r="H8432">
        <v>0.6427398755414131</v>
      </c>
      <c r="I8432">
        <v>0.88586948853259417</v>
      </c>
      <c r="J8432">
        <f>_xlfn.BINOM.INV(BinomTrials,_xlfn.GAMMA.INV(Table3[[#This Row],[RV gamma]],GammaShape1,GammaRate1)/BinomTrials,Table3[[#This Row],[RV binom]])</f>
        <v>1</v>
      </c>
      <c r="K8432" s="1">
        <f>Table3[[#This Row],[Risk 1 Simulated occurences]]*_xlfn.LOGNORM.INV(Table3[[#This Row],[RV lognorm]],(LN(ImpLow1)+LN(ImpUp1))/2,(LN(ImpUp1)-LN(ImpLow1))/3.29)</f>
        <v>73487.920063384838</v>
      </c>
      <c r="L8432">
        <f>_xlfn.BINOM.INV(BinomTrials,_xlfn.GAMMA.INV(Table3[[#This Row],[RV gamma]],GammaShape2,GammaRate2)/BinomTrials,Table3[[#This Row],[RV binom]])</f>
        <v>0</v>
      </c>
      <c r="M8432" s="1">
        <f>Table3[[#This Row],[Risk 2 simulated occurences]]*_xlfn.LOGNORM.INV(Table3[[#This Row],[RV lognorm]],(LN(ImpLow2)+LN(ImpUp2))/2,(LN(ImpUp2)-LN(ImpLow2))/3.29)</f>
        <v>0</v>
      </c>
    </row>
    <row r="8433" spans="7:13">
      <c r="G8433">
        <v>0.24968268175128971</v>
      </c>
      <c r="H8433">
        <v>0.52908822453072679</v>
      </c>
      <c r="I8433">
        <v>0.80849376731016387</v>
      </c>
      <c r="J8433">
        <f>_xlfn.BINOM.INV(BinomTrials,_xlfn.GAMMA.INV(Table3[[#This Row],[RV gamma]],GammaShape1,GammaRate1)/BinomTrials,Table3[[#This Row],[RV binom]])</f>
        <v>0</v>
      </c>
      <c r="K8433" s="1">
        <f>Table3[[#This Row],[Risk 1 Simulated occurences]]*_xlfn.LOGNORM.INV(Table3[[#This Row],[RV lognorm]],(LN(ImpLow1)+LN(ImpUp1))/2,(LN(ImpUp1)-LN(ImpLow1))/3.29)</f>
        <v>0</v>
      </c>
      <c r="L8433">
        <f>_xlfn.BINOM.INV(BinomTrials,_xlfn.GAMMA.INV(Table3[[#This Row],[RV gamma]],GammaShape2,GammaRate2)/BinomTrials,Table3[[#This Row],[RV binom]])</f>
        <v>0</v>
      </c>
      <c r="M8433" s="1">
        <f>Table3[[#This Row],[Risk 2 simulated occurences]]*_xlfn.LOGNORM.INV(Table3[[#This Row],[RV lognorm]],(LN(ImpLow2)+LN(ImpUp2))/2,(LN(ImpUp2)-LN(ImpLow2))/3.29)</f>
        <v>0</v>
      </c>
    </row>
    <row r="8434" spans="7:13">
      <c r="G8434">
        <v>0.41683219392636428</v>
      </c>
      <c r="H8434">
        <v>0.38578968792492041</v>
      </c>
      <c r="I8434">
        <v>0.3547471819234766</v>
      </c>
      <c r="J8434">
        <f>_xlfn.BINOM.INV(BinomTrials,_xlfn.GAMMA.INV(Table3[[#This Row],[RV gamma]],GammaShape1,GammaRate1)/BinomTrials,Table3[[#This Row],[RV binom]])</f>
        <v>0</v>
      </c>
      <c r="K8434" s="1">
        <f>Table3[[#This Row],[Risk 1 Simulated occurences]]*_xlfn.LOGNORM.INV(Table3[[#This Row],[RV lognorm]],(LN(ImpLow1)+LN(ImpUp1))/2,(LN(ImpUp1)-LN(ImpLow1))/3.29)</f>
        <v>0</v>
      </c>
      <c r="L8434">
        <f>_xlfn.BINOM.INV(BinomTrials,_xlfn.GAMMA.INV(Table3[[#This Row],[RV gamma]],GammaShape2,GammaRate2)/BinomTrials,Table3[[#This Row],[RV binom]])</f>
        <v>0</v>
      </c>
      <c r="M8434" s="1">
        <f>Table3[[#This Row],[Risk 2 simulated occurences]]*_xlfn.LOGNORM.INV(Table3[[#This Row],[RV lognorm]],(LN(ImpLow2)+LN(ImpUp2))/2,(LN(ImpUp2)-LN(ImpLow2))/3.29)</f>
        <v>0</v>
      </c>
    </row>
    <row r="8435" spans="7:13">
      <c r="G8435">
        <v>0.69868332040434855</v>
      </c>
      <c r="H8435">
        <v>0.96728495413776716</v>
      </c>
      <c r="I8435">
        <v>0.23588658787118577</v>
      </c>
      <c r="J8435">
        <f>_xlfn.BINOM.INV(BinomTrials,_xlfn.GAMMA.INV(Table3[[#This Row],[RV gamma]],GammaShape1,GammaRate1)/BinomTrials,Table3[[#This Row],[RV binom]])</f>
        <v>2</v>
      </c>
      <c r="K8435" s="1">
        <f>Table3[[#This Row],[Risk 1 Simulated occurences]]*_xlfn.LOGNORM.INV(Table3[[#This Row],[RV lognorm]],(LN(ImpLow1)+LN(ImpUp1))/2,(LN(ImpUp1)-LN(ImpLow1))/3.29)</f>
        <v>38221.481015399346</v>
      </c>
      <c r="L8435">
        <f>_xlfn.BINOM.INV(BinomTrials,_xlfn.GAMMA.INV(Table3[[#This Row],[RV gamma]],GammaShape2,GammaRate2)/BinomTrials,Table3[[#This Row],[RV binom]])</f>
        <v>1</v>
      </c>
      <c r="M8435" s="1">
        <f>Table3[[#This Row],[Risk 2 simulated occurences]]*_xlfn.LOGNORM.INV(Table3[[#This Row],[RV lognorm]],(LN(ImpLow2)+LN(ImpUp2))/2,(LN(ImpUp2)-LN(ImpLow2))/3.29)</f>
        <v>1911074.050769968</v>
      </c>
    </row>
    <row r="8436" spans="7:13">
      <c r="G8436">
        <v>0.7705660358865587</v>
      </c>
      <c r="H8436">
        <v>0.15822419345296182</v>
      </c>
      <c r="I8436">
        <v>0.545882351019365</v>
      </c>
      <c r="J8436">
        <f>_xlfn.BINOM.INV(BinomTrials,_xlfn.GAMMA.INV(Table3[[#This Row],[RV gamma]],GammaShape1,GammaRate1)/BinomTrials,Table3[[#This Row],[RV binom]])</f>
        <v>0</v>
      </c>
      <c r="K8436" s="1">
        <f>Table3[[#This Row],[Risk 1 Simulated occurences]]*_xlfn.LOGNORM.INV(Table3[[#This Row],[RV lognorm]],(LN(ImpLow1)+LN(ImpUp1))/2,(LN(ImpUp1)-LN(ImpLow1))/3.29)</f>
        <v>0</v>
      </c>
      <c r="L8436">
        <f>_xlfn.BINOM.INV(BinomTrials,_xlfn.GAMMA.INV(Table3[[#This Row],[RV gamma]],GammaShape2,GammaRate2)/BinomTrials,Table3[[#This Row],[RV binom]])</f>
        <v>0</v>
      </c>
      <c r="M8436" s="1">
        <f>Table3[[#This Row],[Risk 2 simulated occurences]]*_xlfn.LOGNORM.INV(Table3[[#This Row],[RV lognorm]],(LN(ImpLow2)+LN(ImpUp2))/2,(LN(ImpUp2)-LN(ImpLow2))/3.29)</f>
        <v>0</v>
      </c>
    </row>
    <row r="8437" spans="7:13">
      <c r="G8437">
        <v>0.9033651453924203</v>
      </c>
      <c r="H8437">
        <v>0.27401936392952658</v>
      </c>
      <c r="I8437">
        <v>0.64467358246663287</v>
      </c>
      <c r="J8437">
        <f>_xlfn.BINOM.INV(BinomTrials,_xlfn.GAMMA.INV(Table3[[#This Row],[RV gamma]],GammaShape1,GammaRate1)/BinomTrials,Table3[[#This Row],[RV binom]])</f>
        <v>0</v>
      </c>
      <c r="K8437" s="1">
        <f>Table3[[#This Row],[Risk 1 Simulated occurences]]*_xlfn.LOGNORM.INV(Table3[[#This Row],[RV lognorm]],(LN(ImpLow1)+LN(ImpUp1))/2,(LN(ImpUp1)-LN(ImpLow1))/3.29)</f>
        <v>0</v>
      </c>
      <c r="L8437">
        <f>_xlfn.BINOM.INV(BinomTrials,_xlfn.GAMMA.INV(Table3[[#This Row],[RV gamma]],GammaShape2,GammaRate2)/BinomTrials,Table3[[#This Row],[RV binom]])</f>
        <v>0</v>
      </c>
      <c r="M8437" s="1">
        <f>Table3[[#This Row],[Risk 2 simulated occurences]]*_xlfn.LOGNORM.INV(Table3[[#This Row],[RV lognorm]],(LN(ImpLow2)+LN(ImpUp2))/2,(LN(ImpUp2)-LN(ImpLow2))/3.29)</f>
        <v>0</v>
      </c>
    </row>
    <row r="8438" spans="7:13">
      <c r="G8438">
        <v>0.8579986104080447</v>
      </c>
      <c r="H8438">
        <v>0.44344956355330051</v>
      </c>
      <c r="I8438">
        <v>2.8900516698556263E-2</v>
      </c>
      <c r="J8438">
        <f>_xlfn.BINOM.INV(BinomTrials,_xlfn.GAMMA.INV(Table3[[#This Row],[RV gamma]],GammaShape1,GammaRate1)/BinomTrials,Table3[[#This Row],[RV binom]])</f>
        <v>0</v>
      </c>
      <c r="K8438" s="1">
        <f>Table3[[#This Row],[Risk 1 Simulated occurences]]*_xlfn.LOGNORM.INV(Table3[[#This Row],[RV lognorm]],(LN(ImpLow1)+LN(ImpUp1))/2,(LN(ImpUp1)-LN(ImpLow1))/3.29)</f>
        <v>0</v>
      </c>
      <c r="L8438">
        <f>_xlfn.BINOM.INV(BinomTrials,_xlfn.GAMMA.INV(Table3[[#This Row],[RV gamma]],GammaShape2,GammaRate2)/BinomTrials,Table3[[#This Row],[RV binom]])</f>
        <v>0</v>
      </c>
      <c r="M8438" s="1">
        <f>Table3[[#This Row],[Risk 2 simulated occurences]]*_xlfn.LOGNORM.INV(Table3[[#This Row],[RV lognorm]],(LN(ImpLow2)+LN(ImpUp2))/2,(LN(ImpUp2)-LN(ImpLow2))/3.29)</f>
        <v>0</v>
      </c>
    </row>
    <row r="8439" spans="7:13">
      <c r="G8439">
        <v>0.38264512800734729</v>
      </c>
      <c r="H8439">
        <v>5.6814640321216844E-2</v>
      </c>
      <c r="I8439">
        <v>0.73098415263508643</v>
      </c>
      <c r="J8439">
        <f>_xlfn.BINOM.INV(BinomTrials,_xlfn.GAMMA.INV(Table3[[#This Row],[RV gamma]],GammaShape1,GammaRate1)/BinomTrials,Table3[[#This Row],[RV binom]])</f>
        <v>0</v>
      </c>
      <c r="K8439" s="1">
        <f>Table3[[#This Row],[Risk 1 Simulated occurences]]*_xlfn.LOGNORM.INV(Table3[[#This Row],[RV lognorm]],(LN(ImpLow1)+LN(ImpUp1))/2,(LN(ImpUp1)-LN(ImpLow1))/3.29)</f>
        <v>0</v>
      </c>
      <c r="L8439">
        <f>_xlfn.BINOM.INV(BinomTrials,_xlfn.GAMMA.INV(Table3[[#This Row],[RV gamma]],GammaShape2,GammaRate2)/BinomTrials,Table3[[#This Row],[RV binom]])</f>
        <v>0</v>
      </c>
      <c r="M8439" s="1">
        <f>Table3[[#This Row],[Risk 2 simulated occurences]]*_xlfn.LOGNORM.INV(Table3[[#This Row],[RV lognorm]],(LN(ImpLow2)+LN(ImpUp2))/2,(LN(ImpUp2)-LN(ImpLow2))/3.29)</f>
        <v>0</v>
      </c>
    </row>
    <row r="8440" spans="7:13">
      <c r="G8440">
        <v>0.11666641948589422</v>
      </c>
      <c r="H8440">
        <v>0.88365987869149998</v>
      </c>
      <c r="I8440">
        <v>0.65065333789710578</v>
      </c>
      <c r="J8440">
        <f>_xlfn.BINOM.INV(BinomTrials,_xlfn.GAMMA.INV(Table3[[#This Row],[RV gamma]],GammaShape1,GammaRate1)/BinomTrials,Table3[[#This Row],[RV binom]])</f>
        <v>1</v>
      </c>
      <c r="K8440" s="1">
        <f>Table3[[#This Row],[Risk 1 Simulated occurences]]*_xlfn.LOGNORM.INV(Table3[[#This Row],[RV lognorm]],(LN(ImpLow1)+LN(ImpUp1))/2,(LN(ImpUp1)-LN(ImpLow1))/3.29)</f>
        <v>41462.453537567293</v>
      </c>
      <c r="L8440">
        <f>_xlfn.BINOM.INV(BinomTrials,_xlfn.GAMMA.INV(Table3[[#This Row],[RV gamma]],GammaShape2,GammaRate2)/BinomTrials,Table3[[#This Row],[RV binom]])</f>
        <v>1</v>
      </c>
      <c r="M8440" s="1">
        <f>Table3[[#This Row],[Risk 2 simulated occurences]]*_xlfn.LOGNORM.INV(Table3[[#This Row],[RV lognorm]],(LN(ImpLow2)+LN(ImpUp2))/2,(LN(ImpUp2)-LN(ImpLow2))/3.29)</f>
        <v>4146245.3537567314</v>
      </c>
    </row>
    <row r="8441" spans="7:13">
      <c r="G8441">
        <v>0.81251229942427594</v>
      </c>
      <c r="H8441">
        <v>0.67158116804043821</v>
      </c>
      <c r="I8441">
        <v>0.53065003665660049</v>
      </c>
      <c r="J8441">
        <f>_xlfn.BINOM.INV(BinomTrials,_xlfn.GAMMA.INV(Table3[[#This Row],[RV gamma]],GammaShape1,GammaRate1)/BinomTrials,Table3[[#This Row],[RV binom]])</f>
        <v>1</v>
      </c>
      <c r="K8441" s="1">
        <f>Table3[[#This Row],[Risk 1 Simulated occurences]]*_xlfn.LOGNORM.INV(Table3[[#This Row],[RV lognorm]],(LN(ImpLow1)+LN(ImpUp1))/2,(LN(ImpUp1)-LN(ImpLow1))/3.29)</f>
        <v>33371.449569056938</v>
      </c>
      <c r="L8441">
        <f>_xlfn.BINOM.INV(BinomTrials,_xlfn.GAMMA.INV(Table3[[#This Row],[RV gamma]],GammaShape2,GammaRate2)/BinomTrials,Table3[[#This Row],[RV binom]])</f>
        <v>0</v>
      </c>
      <c r="M8441" s="1">
        <f>Table3[[#This Row],[Risk 2 simulated occurences]]*_xlfn.LOGNORM.INV(Table3[[#This Row],[RV lognorm]],(LN(ImpLow2)+LN(ImpUp2))/2,(LN(ImpUp2)-LN(ImpLow2))/3.29)</f>
        <v>0</v>
      </c>
    </row>
    <row r="8442" spans="7:13">
      <c r="G8442">
        <v>0.89421642380497257</v>
      </c>
      <c r="H8442">
        <v>0.26469125564428569</v>
      </c>
      <c r="I8442">
        <v>0.63516608748359893</v>
      </c>
      <c r="J8442">
        <f>_xlfn.BINOM.INV(BinomTrials,_xlfn.GAMMA.INV(Table3[[#This Row],[RV gamma]],GammaShape1,GammaRate1)/BinomTrials,Table3[[#This Row],[RV binom]])</f>
        <v>0</v>
      </c>
      <c r="K8442" s="1">
        <f>Table3[[#This Row],[Risk 1 Simulated occurences]]*_xlfn.LOGNORM.INV(Table3[[#This Row],[RV lognorm]],(LN(ImpLow1)+LN(ImpUp1))/2,(LN(ImpUp1)-LN(ImpLow1))/3.29)</f>
        <v>0</v>
      </c>
      <c r="L8442">
        <f>_xlfn.BINOM.INV(BinomTrials,_xlfn.GAMMA.INV(Table3[[#This Row],[RV gamma]],GammaShape2,GammaRate2)/BinomTrials,Table3[[#This Row],[RV binom]])</f>
        <v>0</v>
      </c>
      <c r="M8442" s="1">
        <f>Table3[[#This Row],[Risk 2 simulated occurences]]*_xlfn.LOGNORM.INV(Table3[[#This Row],[RV lognorm]],(LN(ImpLow2)+LN(ImpUp2))/2,(LN(ImpUp2)-LN(ImpLow2))/3.29)</f>
        <v>0</v>
      </c>
    </row>
    <row r="8443" spans="7:13">
      <c r="G8443">
        <v>9.5434890173112463E-2</v>
      </c>
      <c r="H8443">
        <v>0.66593361350984015</v>
      </c>
      <c r="I8443">
        <v>0.23643233684656784</v>
      </c>
      <c r="J8443">
        <f>_xlfn.BINOM.INV(BinomTrials,_xlfn.GAMMA.INV(Table3[[#This Row],[RV gamma]],GammaShape1,GammaRate1)/BinomTrials,Table3[[#This Row],[RV binom]])</f>
        <v>0</v>
      </c>
      <c r="K8443" s="1">
        <f>Table3[[#This Row],[Risk 1 Simulated occurences]]*_xlfn.LOGNORM.INV(Table3[[#This Row],[RV lognorm]],(LN(ImpLow1)+LN(ImpUp1))/2,(LN(ImpUp1)-LN(ImpLow1))/3.29)</f>
        <v>0</v>
      </c>
      <c r="L8443">
        <f>_xlfn.BINOM.INV(BinomTrials,_xlfn.GAMMA.INV(Table3[[#This Row],[RV gamma]],GammaShape2,GammaRate2)/BinomTrials,Table3[[#This Row],[RV binom]])</f>
        <v>0</v>
      </c>
      <c r="M8443" s="1">
        <f>Table3[[#This Row],[Risk 2 simulated occurences]]*_xlfn.LOGNORM.INV(Table3[[#This Row],[RV lognorm]],(LN(ImpLow2)+LN(ImpUp2))/2,(LN(ImpUp2)-LN(ImpLow2))/3.29)</f>
        <v>0</v>
      </c>
    </row>
    <row r="8444" spans="7:13">
      <c r="G8444">
        <v>0.97419913950106085</v>
      </c>
      <c r="H8444">
        <v>0.34624225988343466</v>
      </c>
      <c r="I8444">
        <v>0.71828538026580835</v>
      </c>
      <c r="J8444">
        <f>_xlfn.BINOM.INV(BinomTrials,_xlfn.GAMMA.INV(Table3[[#This Row],[RV gamma]],GammaShape1,GammaRate1)/BinomTrials,Table3[[#This Row],[RV binom]])</f>
        <v>0</v>
      </c>
      <c r="K8444" s="1">
        <f>Table3[[#This Row],[Risk 1 Simulated occurences]]*_xlfn.LOGNORM.INV(Table3[[#This Row],[RV lognorm]],(LN(ImpLow1)+LN(ImpUp1))/2,(LN(ImpUp1)-LN(ImpLow1))/3.29)</f>
        <v>0</v>
      </c>
      <c r="L8444">
        <f>_xlfn.BINOM.INV(BinomTrials,_xlfn.GAMMA.INV(Table3[[#This Row],[RV gamma]],GammaShape2,GammaRate2)/BinomTrials,Table3[[#This Row],[RV binom]])</f>
        <v>0</v>
      </c>
      <c r="M8444" s="1">
        <f>Table3[[#This Row],[Risk 2 simulated occurences]]*_xlfn.LOGNORM.INV(Table3[[#This Row],[RV lognorm]],(LN(ImpLow2)+LN(ImpUp2))/2,(LN(ImpUp2)-LN(ImpLow2))/3.29)</f>
        <v>0</v>
      </c>
    </row>
    <row r="8445" spans="7:13">
      <c r="G8445">
        <v>0.36493759433037487</v>
      </c>
      <c r="H8445">
        <v>0.29366186088587243</v>
      </c>
      <c r="I8445">
        <v>0.22238612744136999</v>
      </c>
      <c r="J8445">
        <f>_xlfn.BINOM.INV(BinomTrials,_xlfn.GAMMA.INV(Table3[[#This Row],[RV gamma]],GammaShape1,GammaRate1)/BinomTrials,Table3[[#This Row],[RV binom]])</f>
        <v>0</v>
      </c>
      <c r="K8445" s="1">
        <f>Table3[[#This Row],[Risk 1 Simulated occurences]]*_xlfn.LOGNORM.INV(Table3[[#This Row],[RV lognorm]],(LN(ImpLow1)+LN(ImpUp1))/2,(LN(ImpUp1)-LN(ImpLow1))/3.29)</f>
        <v>0</v>
      </c>
      <c r="L8445">
        <f>_xlfn.BINOM.INV(BinomTrials,_xlfn.GAMMA.INV(Table3[[#This Row],[RV gamma]],GammaShape2,GammaRate2)/BinomTrials,Table3[[#This Row],[RV binom]])</f>
        <v>0</v>
      </c>
      <c r="M8445" s="1">
        <f>Table3[[#This Row],[Risk 2 simulated occurences]]*_xlfn.LOGNORM.INV(Table3[[#This Row],[RV lognorm]],(LN(ImpLow2)+LN(ImpUp2))/2,(LN(ImpUp2)-LN(ImpLow2))/3.29)</f>
        <v>0</v>
      </c>
    </row>
    <row r="8446" spans="7:13">
      <c r="G8446">
        <v>0.50614791061084152</v>
      </c>
      <c r="H8446">
        <v>0.57489590885811293</v>
      </c>
      <c r="I8446">
        <v>0.64364390710538433</v>
      </c>
      <c r="J8446">
        <f>_xlfn.BINOM.INV(BinomTrials,_xlfn.GAMMA.INV(Table3[[#This Row],[RV gamma]],GammaShape1,GammaRate1)/BinomTrials,Table3[[#This Row],[RV binom]])</f>
        <v>0</v>
      </c>
      <c r="K8446" s="1">
        <f>Table3[[#This Row],[Risk 1 Simulated occurences]]*_xlfn.LOGNORM.INV(Table3[[#This Row],[RV lognorm]],(LN(ImpLow1)+LN(ImpUp1))/2,(LN(ImpUp1)-LN(ImpLow1))/3.29)</f>
        <v>0</v>
      </c>
      <c r="L8446">
        <f>_xlfn.BINOM.INV(BinomTrials,_xlfn.GAMMA.INV(Table3[[#This Row],[RV gamma]],GammaShape2,GammaRate2)/BinomTrials,Table3[[#This Row],[RV binom]])</f>
        <v>0</v>
      </c>
      <c r="M8446" s="1">
        <f>Table3[[#This Row],[Risk 2 simulated occurences]]*_xlfn.LOGNORM.INV(Table3[[#This Row],[RV lognorm]],(LN(ImpLow2)+LN(ImpUp2))/2,(LN(ImpUp2)-LN(ImpLow2))/3.29)</f>
        <v>0</v>
      </c>
    </row>
    <row r="8447" spans="7:13">
      <c r="G8447">
        <v>0.8279336364138562</v>
      </c>
      <c r="H8447">
        <v>0.27554017830432403</v>
      </c>
      <c r="I8447">
        <v>0.72314672019479176</v>
      </c>
      <c r="J8447">
        <f>_xlfn.BINOM.INV(BinomTrials,_xlfn.GAMMA.INV(Table3[[#This Row],[RV gamma]],GammaShape1,GammaRate1)/BinomTrials,Table3[[#This Row],[RV binom]])</f>
        <v>0</v>
      </c>
      <c r="K8447" s="1">
        <f>Table3[[#This Row],[Risk 1 Simulated occurences]]*_xlfn.LOGNORM.INV(Table3[[#This Row],[RV lognorm]],(LN(ImpLow1)+LN(ImpUp1))/2,(LN(ImpUp1)-LN(ImpLow1))/3.29)</f>
        <v>0</v>
      </c>
      <c r="L8447">
        <f>_xlfn.BINOM.INV(BinomTrials,_xlfn.GAMMA.INV(Table3[[#This Row],[RV gamma]],GammaShape2,GammaRate2)/BinomTrials,Table3[[#This Row],[RV binom]])</f>
        <v>0</v>
      </c>
      <c r="M8447" s="1">
        <f>Table3[[#This Row],[Risk 2 simulated occurences]]*_xlfn.LOGNORM.INV(Table3[[#This Row],[RV lognorm]],(LN(ImpLow2)+LN(ImpUp2))/2,(LN(ImpUp2)-LN(ImpLow2))/3.29)</f>
        <v>0</v>
      </c>
    </row>
    <row r="8448" spans="7:13">
      <c r="G8448">
        <v>8.0627207681828739E-2</v>
      </c>
      <c r="H8448">
        <v>3.7767607736293044E-3</v>
      </c>
      <c r="I8448">
        <v>0.9269263138654299</v>
      </c>
      <c r="J8448">
        <f>_xlfn.BINOM.INV(BinomTrials,_xlfn.GAMMA.INV(Table3[[#This Row],[RV gamma]],GammaShape1,GammaRate1)/BinomTrials,Table3[[#This Row],[RV binom]])</f>
        <v>0</v>
      </c>
      <c r="K8448" s="1">
        <f>Table3[[#This Row],[Risk 1 Simulated occurences]]*_xlfn.LOGNORM.INV(Table3[[#This Row],[RV lognorm]],(LN(ImpLow1)+LN(ImpUp1))/2,(LN(ImpUp1)-LN(ImpLow1))/3.29)</f>
        <v>0</v>
      </c>
      <c r="L8448">
        <f>_xlfn.BINOM.INV(BinomTrials,_xlfn.GAMMA.INV(Table3[[#This Row],[RV gamma]],GammaShape2,GammaRate2)/BinomTrials,Table3[[#This Row],[RV binom]])</f>
        <v>0</v>
      </c>
      <c r="M8448" s="1">
        <f>Table3[[#This Row],[Risk 2 simulated occurences]]*_xlfn.LOGNORM.INV(Table3[[#This Row],[RV lognorm]],(LN(ImpLow2)+LN(ImpUp2))/2,(LN(ImpUp2)-LN(ImpLow2))/3.29)</f>
        <v>0</v>
      </c>
    </row>
    <row r="8449" spans="7:13">
      <c r="G8449">
        <v>0.10147950849564723</v>
      </c>
      <c r="H8449">
        <v>0.47601832238771874</v>
      </c>
      <c r="I8449">
        <v>0.85055713627979024</v>
      </c>
      <c r="J8449">
        <f>_xlfn.BINOM.INV(BinomTrials,_xlfn.GAMMA.INV(Table3[[#This Row],[RV gamma]],GammaShape1,GammaRate1)/BinomTrials,Table3[[#This Row],[RV binom]])</f>
        <v>0</v>
      </c>
      <c r="K8449" s="1">
        <f>Table3[[#This Row],[Risk 1 Simulated occurences]]*_xlfn.LOGNORM.INV(Table3[[#This Row],[RV lognorm]],(LN(ImpLow1)+LN(ImpUp1))/2,(LN(ImpUp1)-LN(ImpLow1))/3.29)</f>
        <v>0</v>
      </c>
      <c r="L8449">
        <f>_xlfn.BINOM.INV(BinomTrials,_xlfn.GAMMA.INV(Table3[[#This Row],[RV gamma]],GammaShape2,GammaRate2)/BinomTrials,Table3[[#This Row],[RV binom]])</f>
        <v>0</v>
      </c>
      <c r="M8449" s="1">
        <f>Table3[[#This Row],[Risk 2 simulated occurences]]*_xlfn.LOGNORM.INV(Table3[[#This Row],[RV lognorm]],(LN(ImpLow2)+LN(ImpUp2))/2,(LN(ImpUp2)-LN(ImpLow2))/3.29)</f>
        <v>0</v>
      </c>
    </row>
    <row r="8450" spans="7:13">
      <c r="G8450">
        <v>0.56609928634301732</v>
      </c>
      <c r="H8450">
        <v>0.43994437038895878</v>
      </c>
      <c r="I8450">
        <v>0.31378945443490031</v>
      </c>
      <c r="J8450">
        <f>_xlfn.BINOM.INV(BinomTrials,_xlfn.GAMMA.INV(Table3[[#This Row],[RV gamma]],GammaShape1,GammaRate1)/BinomTrials,Table3[[#This Row],[RV binom]])</f>
        <v>0</v>
      </c>
      <c r="K8450" s="1">
        <f>Table3[[#This Row],[Risk 1 Simulated occurences]]*_xlfn.LOGNORM.INV(Table3[[#This Row],[RV lognorm]],(LN(ImpLow1)+LN(ImpUp1))/2,(LN(ImpUp1)-LN(ImpLow1))/3.29)</f>
        <v>0</v>
      </c>
      <c r="L8450">
        <f>_xlfn.BINOM.INV(BinomTrials,_xlfn.GAMMA.INV(Table3[[#This Row],[RV gamma]],GammaShape2,GammaRate2)/BinomTrials,Table3[[#This Row],[RV binom]])</f>
        <v>0</v>
      </c>
      <c r="M8450" s="1">
        <f>Table3[[#This Row],[Risk 2 simulated occurences]]*_xlfn.LOGNORM.INV(Table3[[#This Row],[RV lognorm]],(LN(ImpLow2)+LN(ImpUp2))/2,(LN(ImpUp2)-LN(ImpLow2))/3.29)</f>
        <v>0</v>
      </c>
    </row>
    <row r="8451" spans="7:13">
      <c r="G8451">
        <v>0.43070556709110064</v>
      </c>
      <c r="H8451">
        <v>0.14503312723014183</v>
      </c>
      <c r="I8451">
        <v>0.85936068736918303</v>
      </c>
      <c r="J8451">
        <f>_xlfn.BINOM.INV(BinomTrials,_xlfn.GAMMA.INV(Table3[[#This Row],[RV gamma]],GammaShape1,GammaRate1)/BinomTrials,Table3[[#This Row],[RV binom]])</f>
        <v>0</v>
      </c>
      <c r="K8451" s="1">
        <f>Table3[[#This Row],[Risk 1 Simulated occurences]]*_xlfn.LOGNORM.INV(Table3[[#This Row],[RV lognorm]],(LN(ImpLow1)+LN(ImpUp1))/2,(LN(ImpUp1)-LN(ImpLow1))/3.29)</f>
        <v>0</v>
      </c>
      <c r="L8451">
        <f>_xlfn.BINOM.INV(BinomTrials,_xlfn.GAMMA.INV(Table3[[#This Row],[RV gamma]],GammaShape2,GammaRate2)/BinomTrials,Table3[[#This Row],[RV binom]])</f>
        <v>0</v>
      </c>
      <c r="M8451" s="1">
        <f>Table3[[#This Row],[Risk 2 simulated occurences]]*_xlfn.LOGNORM.INV(Table3[[#This Row],[RV lognorm]],(LN(ImpLow2)+LN(ImpUp2))/2,(LN(ImpUp2)-LN(ImpLow2))/3.29)</f>
        <v>0</v>
      </c>
    </row>
    <row r="8452" spans="7:13">
      <c r="G8452">
        <v>0.86846610012858461</v>
      </c>
      <c r="H8452">
        <v>0.57176935699385101</v>
      </c>
      <c r="I8452">
        <v>0.2750726138591173</v>
      </c>
      <c r="J8452">
        <f>_xlfn.BINOM.INV(BinomTrials,_xlfn.GAMMA.INV(Table3[[#This Row],[RV gamma]],GammaShape1,GammaRate1)/BinomTrials,Table3[[#This Row],[RV binom]])</f>
        <v>1</v>
      </c>
      <c r="K8452" s="1">
        <f>Table3[[#This Row],[Risk 1 Simulated occurences]]*_xlfn.LOGNORM.INV(Table3[[#This Row],[RV lognorm]],(LN(ImpLow1)+LN(ImpUp1))/2,(LN(ImpUp1)-LN(ImpLow1))/3.29)</f>
        <v>20814.986514026288</v>
      </c>
      <c r="L8452">
        <f>_xlfn.BINOM.INV(BinomTrials,_xlfn.GAMMA.INV(Table3[[#This Row],[RV gamma]],GammaShape2,GammaRate2)/BinomTrials,Table3[[#This Row],[RV binom]])</f>
        <v>0</v>
      </c>
      <c r="M8452" s="1">
        <f>Table3[[#This Row],[Risk 2 simulated occurences]]*_xlfn.LOGNORM.INV(Table3[[#This Row],[RV lognorm]],(LN(ImpLow2)+LN(ImpUp2))/2,(LN(ImpUp2)-LN(ImpLow2))/3.29)</f>
        <v>0</v>
      </c>
    </row>
    <row r="8453" spans="7:13">
      <c r="G8453">
        <v>0.30974486112117061</v>
      </c>
      <c r="H8453">
        <v>0.72758299565295825</v>
      </c>
      <c r="I8453">
        <v>0.14542113018474595</v>
      </c>
      <c r="J8453">
        <f>_xlfn.BINOM.INV(BinomTrials,_xlfn.GAMMA.INV(Table3[[#This Row],[RV gamma]],GammaShape1,GammaRate1)/BinomTrials,Table3[[#This Row],[RV binom]])</f>
        <v>1</v>
      </c>
      <c r="K8453" s="1">
        <f>Table3[[#This Row],[Risk 1 Simulated occurences]]*_xlfn.LOGNORM.INV(Table3[[#This Row],[RV lognorm]],(LN(ImpLow1)+LN(ImpUp1))/2,(LN(ImpUp1)-LN(ImpLow1))/3.29)</f>
        <v>15098.838742415168</v>
      </c>
      <c r="L8453">
        <f>_xlfn.BINOM.INV(BinomTrials,_xlfn.GAMMA.INV(Table3[[#This Row],[RV gamma]],GammaShape2,GammaRate2)/BinomTrials,Table3[[#This Row],[RV binom]])</f>
        <v>0</v>
      </c>
      <c r="M8453" s="1">
        <f>Table3[[#This Row],[Risk 2 simulated occurences]]*_xlfn.LOGNORM.INV(Table3[[#This Row],[RV lognorm]],(LN(ImpLow2)+LN(ImpUp2))/2,(LN(ImpUp2)-LN(ImpLow2))/3.29)</f>
        <v>0</v>
      </c>
    </row>
    <row r="8454" spans="7:13">
      <c r="G8454">
        <v>0.88188086351467332</v>
      </c>
      <c r="H8454">
        <v>0.48740793926986303</v>
      </c>
      <c r="I8454">
        <v>9.293501502505272E-2</v>
      </c>
      <c r="J8454">
        <f>_xlfn.BINOM.INV(BinomTrials,_xlfn.GAMMA.INV(Table3[[#This Row],[RV gamma]],GammaShape1,GammaRate1)/BinomTrials,Table3[[#This Row],[RV binom]])</f>
        <v>0</v>
      </c>
      <c r="K8454" s="1">
        <f>Table3[[#This Row],[Risk 1 Simulated occurences]]*_xlfn.LOGNORM.INV(Table3[[#This Row],[RV lognorm]],(LN(ImpLow1)+LN(ImpUp1))/2,(LN(ImpUp1)-LN(ImpLow1))/3.29)</f>
        <v>0</v>
      </c>
      <c r="L8454">
        <f>_xlfn.BINOM.INV(BinomTrials,_xlfn.GAMMA.INV(Table3[[#This Row],[RV gamma]],GammaShape2,GammaRate2)/BinomTrials,Table3[[#This Row],[RV binom]])</f>
        <v>0</v>
      </c>
      <c r="M8454" s="1">
        <f>Table3[[#This Row],[Risk 2 simulated occurences]]*_xlfn.LOGNORM.INV(Table3[[#This Row],[RV lognorm]],(LN(ImpLow2)+LN(ImpUp2))/2,(LN(ImpUp2)-LN(ImpLow2))/3.29)</f>
        <v>0</v>
      </c>
    </row>
    <row r="8455" spans="7:13">
      <c r="G8455">
        <v>0.77167309111527782</v>
      </c>
      <c r="H8455">
        <v>0.86523530858812636</v>
      </c>
      <c r="I8455">
        <v>0.9587975260609749</v>
      </c>
      <c r="J8455">
        <f>_xlfn.BINOM.INV(BinomTrials,_xlfn.GAMMA.INV(Table3[[#This Row],[RV gamma]],GammaShape1,GammaRate1)/BinomTrials,Table3[[#This Row],[RV binom]])</f>
        <v>1</v>
      </c>
      <c r="K8455" s="1">
        <f>Table3[[#This Row],[Risk 1 Simulated occurences]]*_xlfn.LOGNORM.INV(Table3[[#This Row],[RV lognorm]],(LN(ImpLow1)+LN(ImpUp1))/2,(LN(ImpUp1)-LN(ImpLow1))/3.29)</f>
        <v>106643.13815569211</v>
      </c>
      <c r="L8455">
        <f>_xlfn.BINOM.INV(BinomTrials,_xlfn.GAMMA.INV(Table3[[#This Row],[RV gamma]],GammaShape2,GammaRate2)/BinomTrials,Table3[[#This Row],[RV binom]])</f>
        <v>1</v>
      </c>
      <c r="M8455" s="1">
        <f>Table3[[#This Row],[Risk 2 simulated occurences]]*_xlfn.LOGNORM.INV(Table3[[#This Row],[RV lognorm]],(LN(ImpLow2)+LN(ImpUp2))/2,(LN(ImpUp2)-LN(ImpLow2))/3.29)</f>
        <v>10664313.815569216</v>
      </c>
    </row>
    <row r="8456" spans="7:13">
      <c r="G8456">
        <v>0.50964237447345739</v>
      </c>
      <c r="H8456">
        <v>9.8314406396036221E-3</v>
      </c>
      <c r="I8456">
        <v>0.51002050680574984</v>
      </c>
      <c r="J8456">
        <f>_xlfn.BINOM.INV(BinomTrials,_xlfn.GAMMA.INV(Table3[[#This Row],[RV gamma]],GammaShape1,GammaRate1)/BinomTrials,Table3[[#This Row],[RV binom]])</f>
        <v>0</v>
      </c>
      <c r="K8456" s="1">
        <f>Table3[[#This Row],[Risk 1 Simulated occurences]]*_xlfn.LOGNORM.INV(Table3[[#This Row],[RV lognorm]],(LN(ImpLow1)+LN(ImpUp1))/2,(LN(ImpUp1)-LN(ImpLow1))/3.29)</f>
        <v>0</v>
      </c>
      <c r="L8456">
        <f>_xlfn.BINOM.INV(BinomTrials,_xlfn.GAMMA.INV(Table3[[#This Row],[RV gamma]],GammaShape2,GammaRate2)/BinomTrials,Table3[[#This Row],[RV binom]])</f>
        <v>0</v>
      </c>
      <c r="M8456" s="1">
        <f>Table3[[#This Row],[Risk 2 simulated occurences]]*_xlfn.LOGNORM.INV(Table3[[#This Row],[RV lognorm]],(LN(ImpLow2)+LN(ImpUp2))/2,(LN(ImpUp2)-LN(ImpLow2))/3.29)</f>
        <v>0</v>
      </c>
    </row>
    <row r="8457" spans="7:13">
      <c r="G8457">
        <v>0.5593877753985057</v>
      </c>
      <c r="H8457">
        <v>0.23702282981808429</v>
      </c>
      <c r="I8457">
        <v>0.91465788423766281</v>
      </c>
      <c r="J8457">
        <f>_xlfn.BINOM.INV(BinomTrials,_xlfn.GAMMA.INV(Table3[[#This Row],[RV gamma]],GammaShape1,GammaRate1)/BinomTrials,Table3[[#This Row],[RV binom]])</f>
        <v>0</v>
      </c>
      <c r="K8457" s="1">
        <f>Table3[[#This Row],[Risk 1 Simulated occurences]]*_xlfn.LOGNORM.INV(Table3[[#This Row],[RV lognorm]],(LN(ImpLow1)+LN(ImpUp1))/2,(LN(ImpUp1)-LN(ImpLow1))/3.29)</f>
        <v>0</v>
      </c>
      <c r="L8457">
        <f>_xlfn.BINOM.INV(BinomTrials,_xlfn.GAMMA.INV(Table3[[#This Row],[RV gamma]],GammaShape2,GammaRate2)/BinomTrials,Table3[[#This Row],[RV binom]])</f>
        <v>0</v>
      </c>
      <c r="M8457" s="1">
        <f>Table3[[#This Row],[Risk 2 simulated occurences]]*_xlfn.LOGNORM.INV(Table3[[#This Row],[RV lognorm]],(LN(ImpLow2)+LN(ImpUp2))/2,(LN(ImpUp2)-LN(ImpLow2))/3.29)</f>
        <v>0</v>
      </c>
    </row>
    <row r="8458" spans="7:13">
      <c r="G8458">
        <v>0.63034112268609044</v>
      </c>
      <c r="H8458">
        <v>0.64270075254268044</v>
      </c>
      <c r="I8458">
        <v>0.65506038239927045</v>
      </c>
      <c r="J8458">
        <f>_xlfn.BINOM.INV(BinomTrials,_xlfn.GAMMA.INV(Table3[[#This Row],[RV gamma]],GammaShape1,GammaRate1)/BinomTrials,Table3[[#This Row],[RV binom]])</f>
        <v>1</v>
      </c>
      <c r="K8458" s="1">
        <f>Table3[[#This Row],[Risk 1 Simulated occurences]]*_xlfn.LOGNORM.INV(Table3[[#This Row],[RV lognorm]],(LN(ImpLow1)+LN(ImpUp1))/2,(LN(ImpUp1)-LN(ImpLow1))/3.29)</f>
        <v>41810.210890938361</v>
      </c>
      <c r="L8458">
        <f>_xlfn.BINOM.INV(BinomTrials,_xlfn.GAMMA.INV(Table3[[#This Row],[RV gamma]],GammaShape2,GammaRate2)/BinomTrials,Table3[[#This Row],[RV binom]])</f>
        <v>0</v>
      </c>
      <c r="M8458" s="1">
        <f>Table3[[#This Row],[Risk 2 simulated occurences]]*_xlfn.LOGNORM.INV(Table3[[#This Row],[RV lognorm]],(LN(ImpLow2)+LN(ImpUp2))/2,(LN(ImpUp2)-LN(ImpLow2))/3.29)</f>
        <v>0</v>
      </c>
    </row>
    <row r="8459" spans="7:13">
      <c r="G8459">
        <v>0.14324898512253956</v>
      </c>
      <c r="H8459">
        <v>0.87154798483082463</v>
      </c>
      <c r="I8459">
        <v>0.59984698453910978</v>
      </c>
      <c r="J8459">
        <f>_xlfn.BINOM.INV(BinomTrials,_xlfn.GAMMA.INV(Table3[[#This Row],[RV gamma]],GammaShape1,GammaRate1)/BinomTrials,Table3[[#This Row],[RV binom]])</f>
        <v>1</v>
      </c>
      <c r="K8459" s="1">
        <f>Table3[[#This Row],[Risk 1 Simulated occurences]]*_xlfn.LOGNORM.INV(Table3[[#This Row],[RV lognorm]],(LN(ImpLow1)+LN(ImpUp1))/2,(LN(ImpUp1)-LN(ImpLow1))/3.29)</f>
        <v>37747.206855778095</v>
      </c>
      <c r="L8459">
        <f>_xlfn.BINOM.INV(BinomTrials,_xlfn.GAMMA.INV(Table3[[#This Row],[RV gamma]],GammaShape2,GammaRate2)/BinomTrials,Table3[[#This Row],[RV binom]])</f>
        <v>1</v>
      </c>
      <c r="M8459" s="1">
        <f>Table3[[#This Row],[Risk 2 simulated occurences]]*_xlfn.LOGNORM.INV(Table3[[#This Row],[RV lognorm]],(LN(ImpLow2)+LN(ImpUp2))/2,(LN(ImpUp2)-LN(ImpLow2))/3.29)</f>
        <v>3774720.6855778107</v>
      </c>
    </row>
    <row r="8460" spans="7:13">
      <c r="G8460">
        <v>0.58569295452241454</v>
      </c>
      <c r="H8460">
        <v>0.1069810516699129</v>
      </c>
      <c r="I8460">
        <v>0.62826914881741125</v>
      </c>
      <c r="J8460">
        <f>_xlfn.BINOM.INV(BinomTrials,_xlfn.GAMMA.INV(Table3[[#This Row],[RV gamma]],GammaShape1,GammaRate1)/BinomTrials,Table3[[#This Row],[RV binom]])</f>
        <v>0</v>
      </c>
      <c r="K8460" s="1">
        <f>Table3[[#This Row],[Risk 1 Simulated occurences]]*_xlfn.LOGNORM.INV(Table3[[#This Row],[RV lognorm]],(LN(ImpLow1)+LN(ImpUp1))/2,(LN(ImpUp1)-LN(ImpLow1))/3.29)</f>
        <v>0</v>
      </c>
      <c r="L8460">
        <f>_xlfn.BINOM.INV(BinomTrials,_xlfn.GAMMA.INV(Table3[[#This Row],[RV gamma]],GammaShape2,GammaRate2)/BinomTrials,Table3[[#This Row],[RV binom]])</f>
        <v>0</v>
      </c>
      <c r="M8460" s="1">
        <f>Table3[[#This Row],[Risk 2 simulated occurences]]*_xlfn.LOGNORM.INV(Table3[[#This Row],[RV lognorm]],(LN(ImpLow2)+LN(ImpUp2))/2,(LN(ImpUp2)-LN(ImpLow2))/3.29)</f>
        <v>0</v>
      </c>
    </row>
    <row r="8461" spans="7:13">
      <c r="G8461">
        <v>0.74148665822180293</v>
      </c>
      <c r="H8461">
        <v>3.0535416226152058E-2</v>
      </c>
      <c r="I8461">
        <v>0.31958417423050112</v>
      </c>
      <c r="J8461">
        <f>_xlfn.BINOM.INV(BinomTrials,_xlfn.GAMMA.INV(Table3[[#This Row],[RV gamma]],GammaShape1,GammaRate1)/BinomTrials,Table3[[#This Row],[RV binom]])</f>
        <v>0</v>
      </c>
      <c r="K8461" s="1">
        <f>Table3[[#This Row],[Risk 1 Simulated occurences]]*_xlfn.LOGNORM.INV(Table3[[#This Row],[RV lognorm]],(LN(ImpLow1)+LN(ImpUp1))/2,(LN(ImpUp1)-LN(ImpLow1))/3.29)</f>
        <v>0</v>
      </c>
      <c r="L8461">
        <f>_xlfn.BINOM.INV(BinomTrials,_xlfn.GAMMA.INV(Table3[[#This Row],[RV gamma]],GammaShape2,GammaRate2)/BinomTrials,Table3[[#This Row],[RV binom]])</f>
        <v>0</v>
      </c>
      <c r="M8461" s="1">
        <f>Table3[[#This Row],[Risk 2 simulated occurences]]*_xlfn.LOGNORM.INV(Table3[[#This Row],[RV lognorm]],(LN(ImpLow2)+LN(ImpUp2))/2,(LN(ImpUp2)-LN(ImpLow2))/3.29)</f>
        <v>0</v>
      </c>
    </row>
    <row r="8462" spans="7:13">
      <c r="G8462">
        <v>0.16626473384269733</v>
      </c>
      <c r="H8462">
        <v>0.2087405129376522</v>
      </c>
      <c r="I8462">
        <v>0.25121629203260704</v>
      </c>
      <c r="J8462">
        <f>_xlfn.BINOM.INV(BinomTrials,_xlfn.GAMMA.INV(Table3[[#This Row],[RV gamma]],GammaShape1,GammaRate1)/BinomTrials,Table3[[#This Row],[RV binom]])</f>
        <v>0</v>
      </c>
      <c r="K8462" s="1">
        <f>Table3[[#This Row],[Risk 1 Simulated occurences]]*_xlfn.LOGNORM.INV(Table3[[#This Row],[RV lognorm]],(LN(ImpLow1)+LN(ImpUp1))/2,(LN(ImpUp1)-LN(ImpLow1))/3.29)</f>
        <v>0</v>
      </c>
      <c r="L8462">
        <f>_xlfn.BINOM.INV(BinomTrials,_xlfn.GAMMA.INV(Table3[[#This Row],[RV gamma]],GammaShape2,GammaRate2)/BinomTrials,Table3[[#This Row],[RV binom]])</f>
        <v>0</v>
      </c>
      <c r="M8462" s="1">
        <f>Table3[[#This Row],[Risk 2 simulated occurences]]*_xlfn.LOGNORM.INV(Table3[[#This Row],[RV lognorm]],(LN(ImpLow2)+LN(ImpUp2))/2,(LN(ImpUp2)-LN(ImpLow2))/3.29)</f>
        <v>0</v>
      </c>
    </row>
    <row r="8463" spans="7:13">
      <c r="G8463">
        <v>0.41138169421413062</v>
      </c>
      <c r="H8463">
        <v>0.30180094312029004</v>
      </c>
      <c r="I8463">
        <v>0.19222019202644947</v>
      </c>
      <c r="J8463">
        <f>_xlfn.BINOM.INV(BinomTrials,_xlfn.GAMMA.INV(Table3[[#This Row],[RV gamma]],GammaShape1,GammaRate1)/BinomTrials,Table3[[#This Row],[RV binom]])</f>
        <v>0</v>
      </c>
      <c r="K8463" s="1">
        <f>Table3[[#This Row],[Risk 1 Simulated occurences]]*_xlfn.LOGNORM.INV(Table3[[#This Row],[RV lognorm]],(LN(ImpLow1)+LN(ImpUp1))/2,(LN(ImpUp1)-LN(ImpLow1))/3.29)</f>
        <v>0</v>
      </c>
      <c r="L8463">
        <f>_xlfn.BINOM.INV(BinomTrials,_xlfn.GAMMA.INV(Table3[[#This Row],[RV gamma]],GammaShape2,GammaRate2)/BinomTrials,Table3[[#This Row],[RV binom]])</f>
        <v>0</v>
      </c>
      <c r="M8463" s="1">
        <f>Table3[[#This Row],[Risk 2 simulated occurences]]*_xlfn.LOGNORM.INV(Table3[[#This Row],[RV lognorm]],(LN(ImpLow2)+LN(ImpUp2))/2,(LN(ImpUp2)-LN(ImpLow2))/3.29)</f>
        <v>0</v>
      </c>
    </row>
    <row r="8464" spans="7:13">
      <c r="G8464">
        <v>9.2134656893152117E-2</v>
      </c>
      <c r="H8464">
        <v>0.36845102271458646</v>
      </c>
      <c r="I8464">
        <v>0.64476738853602078</v>
      </c>
      <c r="J8464">
        <f>_xlfn.BINOM.INV(BinomTrials,_xlfn.GAMMA.INV(Table3[[#This Row],[RV gamma]],GammaShape1,GammaRate1)/BinomTrials,Table3[[#This Row],[RV binom]])</f>
        <v>0</v>
      </c>
      <c r="K8464" s="1">
        <f>Table3[[#This Row],[Risk 1 Simulated occurences]]*_xlfn.LOGNORM.INV(Table3[[#This Row],[RV lognorm]],(LN(ImpLow1)+LN(ImpUp1))/2,(LN(ImpUp1)-LN(ImpLow1))/3.29)</f>
        <v>0</v>
      </c>
      <c r="L8464">
        <f>_xlfn.BINOM.INV(BinomTrials,_xlfn.GAMMA.INV(Table3[[#This Row],[RV gamma]],GammaShape2,GammaRate2)/BinomTrials,Table3[[#This Row],[RV binom]])</f>
        <v>0</v>
      </c>
      <c r="M8464" s="1">
        <f>Table3[[#This Row],[Risk 2 simulated occurences]]*_xlfn.LOGNORM.INV(Table3[[#This Row],[RV lognorm]],(LN(ImpLow2)+LN(ImpUp2))/2,(LN(ImpUp2)-LN(ImpLow2))/3.29)</f>
        <v>0</v>
      </c>
    </row>
    <row r="8465" spans="7:13">
      <c r="G8465">
        <v>0.50717840320764962</v>
      </c>
      <c r="H8465">
        <v>0.55633876405485849</v>
      </c>
      <c r="I8465">
        <v>0.60549912490206725</v>
      </c>
      <c r="J8465">
        <f>_xlfn.BINOM.INV(BinomTrials,_xlfn.GAMMA.INV(Table3[[#This Row],[RV gamma]],GammaShape1,GammaRate1)/BinomTrials,Table3[[#This Row],[RV binom]])</f>
        <v>0</v>
      </c>
      <c r="K8465" s="1">
        <f>Table3[[#This Row],[Risk 1 Simulated occurences]]*_xlfn.LOGNORM.INV(Table3[[#This Row],[RV lognorm]],(LN(ImpLow1)+LN(ImpUp1))/2,(LN(ImpUp1)-LN(ImpLow1))/3.29)</f>
        <v>0</v>
      </c>
      <c r="L8465">
        <f>_xlfn.BINOM.INV(BinomTrials,_xlfn.GAMMA.INV(Table3[[#This Row],[RV gamma]],GammaShape2,GammaRate2)/BinomTrials,Table3[[#This Row],[RV binom]])</f>
        <v>0</v>
      </c>
      <c r="M8465" s="1">
        <f>Table3[[#This Row],[Risk 2 simulated occurences]]*_xlfn.LOGNORM.INV(Table3[[#This Row],[RV lognorm]],(LN(ImpLow2)+LN(ImpUp2))/2,(LN(ImpUp2)-LN(ImpLow2))/3.29)</f>
        <v>0</v>
      </c>
    </row>
    <row r="8466" spans="7:13">
      <c r="G8466">
        <v>0.14742271096791268</v>
      </c>
      <c r="H8466">
        <v>0.3856074700064992</v>
      </c>
      <c r="I8466">
        <v>0.62379222904508569</v>
      </c>
      <c r="J8466">
        <f>_xlfn.BINOM.INV(BinomTrials,_xlfn.GAMMA.INV(Table3[[#This Row],[RV gamma]],GammaShape1,GammaRate1)/BinomTrials,Table3[[#This Row],[RV binom]])</f>
        <v>0</v>
      </c>
      <c r="K8466" s="1">
        <f>Table3[[#This Row],[Risk 1 Simulated occurences]]*_xlfn.LOGNORM.INV(Table3[[#This Row],[RV lognorm]],(LN(ImpLow1)+LN(ImpUp1))/2,(LN(ImpUp1)-LN(ImpLow1))/3.29)</f>
        <v>0</v>
      </c>
      <c r="L8466">
        <f>_xlfn.BINOM.INV(BinomTrials,_xlfn.GAMMA.INV(Table3[[#This Row],[RV gamma]],GammaShape2,GammaRate2)/BinomTrials,Table3[[#This Row],[RV binom]])</f>
        <v>0</v>
      </c>
      <c r="M8466" s="1">
        <f>Table3[[#This Row],[Risk 2 simulated occurences]]*_xlfn.LOGNORM.INV(Table3[[#This Row],[RV lognorm]],(LN(ImpLow2)+LN(ImpUp2))/2,(LN(ImpUp2)-LN(ImpLow2))/3.29)</f>
        <v>0</v>
      </c>
    </row>
    <row r="8467" spans="7:13">
      <c r="G8467">
        <v>0.73350323770824044</v>
      </c>
      <c r="H8467">
        <v>0.9047483992319314</v>
      </c>
      <c r="I8467">
        <v>7.5993560755622372E-2</v>
      </c>
      <c r="J8467">
        <f>_xlfn.BINOM.INV(BinomTrials,_xlfn.GAMMA.INV(Table3[[#This Row],[RV gamma]],GammaShape1,GammaRate1)/BinomTrials,Table3[[#This Row],[RV binom]])</f>
        <v>2</v>
      </c>
      <c r="K8467" s="1">
        <f>Table3[[#This Row],[Risk 1 Simulated occurences]]*_xlfn.LOGNORM.INV(Table3[[#This Row],[RV lognorm]],(LN(ImpLow1)+LN(ImpUp1))/2,(LN(ImpUp1)-LN(ImpLow1))/3.29)</f>
        <v>23206.259599695259</v>
      </c>
      <c r="L8467">
        <f>_xlfn.BINOM.INV(BinomTrials,_xlfn.GAMMA.INV(Table3[[#This Row],[RV gamma]],GammaShape2,GammaRate2)/BinomTrials,Table3[[#This Row],[RV binom]])</f>
        <v>1</v>
      </c>
      <c r="M8467" s="1">
        <f>Table3[[#This Row],[Risk 2 simulated occurences]]*_xlfn.LOGNORM.INV(Table3[[#This Row],[RV lognorm]],(LN(ImpLow2)+LN(ImpUp2))/2,(LN(ImpUp2)-LN(ImpLow2))/3.29)</f>
        <v>1160312.9799847633</v>
      </c>
    </row>
    <row r="8468" spans="7:13">
      <c r="G8468">
        <v>0.98891616239627644</v>
      </c>
      <c r="H8468">
        <v>0.10634589107071324</v>
      </c>
      <c r="I8468">
        <v>0.22377561974515003</v>
      </c>
      <c r="J8468">
        <f>_xlfn.BINOM.INV(BinomTrials,_xlfn.GAMMA.INV(Table3[[#This Row],[RV gamma]],GammaShape1,GammaRate1)/BinomTrials,Table3[[#This Row],[RV binom]])</f>
        <v>0</v>
      </c>
      <c r="K8468" s="1">
        <f>Table3[[#This Row],[Risk 1 Simulated occurences]]*_xlfn.LOGNORM.INV(Table3[[#This Row],[RV lognorm]],(LN(ImpLow1)+LN(ImpUp1))/2,(LN(ImpUp1)-LN(ImpLow1))/3.29)</f>
        <v>0</v>
      </c>
      <c r="L8468">
        <f>_xlfn.BINOM.INV(BinomTrials,_xlfn.GAMMA.INV(Table3[[#This Row],[RV gamma]],GammaShape2,GammaRate2)/BinomTrials,Table3[[#This Row],[RV binom]])</f>
        <v>0</v>
      </c>
      <c r="M8468" s="1">
        <f>Table3[[#This Row],[Risk 2 simulated occurences]]*_xlfn.LOGNORM.INV(Table3[[#This Row],[RV lognorm]],(LN(ImpLow2)+LN(ImpUp2))/2,(LN(ImpUp2)-LN(ImpLow2))/3.29)</f>
        <v>0</v>
      </c>
    </row>
    <row r="8469" spans="7:13">
      <c r="G8469">
        <v>0.71394139421821634</v>
      </c>
      <c r="H8469">
        <v>0.3553912254773971</v>
      </c>
      <c r="I8469">
        <v>0.99684105673657775</v>
      </c>
      <c r="J8469">
        <f>_xlfn.BINOM.INV(BinomTrials,_xlfn.GAMMA.INV(Table3[[#This Row],[RV gamma]],GammaShape1,GammaRate1)/BinomTrials,Table3[[#This Row],[RV binom]])</f>
        <v>0</v>
      </c>
      <c r="K8469" s="1">
        <f>Table3[[#This Row],[Risk 1 Simulated occurences]]*_xlfn.LOGNORM.INV(Table3[[#This Row],[RV lognorm]],(LN(ImpLow1)+LN(ImpUp1))/2,(LN(ImpUp1)-LN(ImpLow1))/3.29)</f>
        <v>0</v>
      </c>
      <c r="L8469">
        <f>_xlfn.BINOM.INV(BinomTrials,_xlfn.GAMMA.INV(Table3[[#This Row],[RV gamma]],GammaShape2,GammaRate2)/BinomTrials,Table3[[#This Row],[RV binom]])</f>
        <v>0</v>
      </c>
      <c r="M8469" s="1">
        <f>Table3[[#This Row],[Risk 2 simulated occurences]]*_xlfn.LOGNORM.INV(Table3[[#This Row],[RV lognorm]],(LN(ImpLow2)+LN(ImpUp2))/2,(LN(ImpUp2)-LN(ImpLow2))/3.29)</f>
        <v>0</v>
      </c>
    </row>
    <row r="8470" spans="7:13">
      <c r="G8470">
        <v>0.21301262556249864</v>
      </c>
      <c r="H8470">
        <v>6.0326598612743712E-2</v>
      </c>
      <c r="I8470">
        <v>0.90764057166298873</v>
      </c>
      <c r="J8470">
        <f>_xlfn.BINOM.INV(BinomTrials,_xlfn.GAMMA.INV(Table3[[#This Row],[RV gamma]],GammaShape1,GammaRate1)/BinomTrials,Table3[[#This Row],[RV binom]])</f>
        <v>0</v>
      </c>
      <c r="K8470" s="1">
        <f>Table3[[#This Row],[Risk 1 Simulated occurences]]*_xlfn.LOGNORM.INV(Table3[[#This Row],[RV lognorm]],(LN(ImpLow1)+LN(ImpUp1))/2,(LN(ImpUp1)-LN(ImpLow1))/3.29)</f>
        <v>0</v>
      </c>
      <c r="L8470">
        <f>_xlfn.BINOM.INV(BinomTrials,_xlfn.GAMMA.INV(Table3[[#This Row],[RV gamma]],GammaShape2,GammaRate2)/BinomTrials,Table3[[#This Row],[RV binom]])</f>
        <v>0</v>
      </c>
      <c r="M8470" s="1">
        <f>Table3[[#This Row],[Risk 2 simulated occurences]]*_xlfn.LOGNORM.INV(Table3[[#This Row],[RV lognorm]],(LN(ImpLow2)+LN(ImpUp2))/2,(LN(ImpUp2)-LN(ImpLow2))/3.29)</f>
        <v>0</v>
      </c>
    </row>
    <row r="8471" spans="7:13">
      <c r="G8471">
        <v>0.10319782891459663</v>
      </c>
      <c r="H8471">
        <v>0.90914288438351032</v>
      </c>
      <c r="I8471">
        <v>0.71508793985242391</v>
      </c>
      <c r="J8471">
        <f>_xlfn.BINOM.INV(BinomTrials,_xlfn.GAMMA.INV(Table3[[#This Row],[RV gamma]],GammaShape1,GammaRate1)/BinomTrials,Table3[[#This Row],[RV binom]])</f>
        <v>1</v>
      </c>
      <c r="K8471" s="1">
        <f>Table3[[#This Row],[Risk 1 Simulated occurences]]*_xlfn.LOGNORM.INV(Table3[[#This Row],[RV lognorm]],(LN(ImpLow1)+LN(ImpUp1))/2,(LN(ImpUp1)-LN(ImpLow1))/3.29)</f>
        <v>47069.411380929276</v>
      </c>
      <c r="L8471">
        <f>_xlfn.BINOM.INV(BinomTrials,_xlfn.GAMMA.INV(Table3[[#This Row],[RV gamma]],GammaShape2,GammaRate2)/BinomTrials,Table3[[#This Row],[RV binom]])</f>
        <v>1</v>
      </c>
      <c r="M8471" s="1">
        <f>Table3[[#This Row],[Risk 2 simulated occurences]]*_xlfn.LOGNORM.INV(Table3[[#This Row],[RV lognorm]],(LN(ImpLow2)+LN(ImpUp2))/2,(LN(ImpUp2)-LN(ImpLow2))/3.29)</f>
        <v>4706941.1380929295</v>
      </c>
    </row>
    <row r="8472" spans="7:13">
      <c r="G8472">
        <v>0.44591056762538411</v>
      </c>
      <c r="H8472">
        <v>0.96445783365725435</v>
      </c>
      <c r="I8472">
        <v>0.48300509968912464</v>
      </c>
      <c r="J8472">
        <f>_xlfn.BINOM.INV(BinomTrials,_xlfn.GAMMA.INV(Table3[[#This Row],[RV gamma]],GammaShape1,GammaRate1)/BinomTrials,Table3[[#This Row],[RV binom]])</f>
        <v>2</v>
      </c>
      <c r="K8472" s="1">
        <f>Table3[[#This Row],[Risk 1 Simulated occurences]]*_xlfn.LOGNORM.INV(Table3[[#This Row],[RV lognorm]],(LN(ImpLow1)+LN(ImpUp1))/2,(LN(ImpUp1)-LN(ImpLow1))/3.29)</f>
        <v>61387.193632618459</v>
      </c>
      <c r="L8472">
        <f>_xlfn.BINOM.INV(BinomTrials,_xlfn.GAMMA.INV(Table3[[#This Row],[RV gamma]],GammaShape2,GammaRate2)/BinomTrials,Table3[[#This Row],[RV binom]])</f>
        <v>1</v>
      </c>
      <c r="M8472" s="1">
        <f>Table3[[#This Row],[Risk 2 simulated occurences]]*_xlfn.LOGNORM.INV(Table3[[#This Row],[RV lognorm]],(LN(ImpLow2)+LN(ImpUp2))/2,(LN(ImpUp2)-LN(ImpLow2))/3.29)</f>
        <v>3069359.6816309243</v>
      </c>
    </row>
    <row r="8473" spans="7:13">
      <c r="G8473">
        <v>0.4189100798307499</v>
      </c>
      <c r="H8473">
        <v>0.64281027747449015</v>
      </c>
      <c r="I8473">
        <v>0.86671047511823029</v>
      </c>
      <c r="J8473">
        <f>_xlfn.BINOM.INV(BinomTrials,_xlfn.GAMMA.INV(Table3[[#This Row],[RV gamma]],GammaShape1,GammaRate1)/BinomTrials,Table3[[#This Row],[RV binom]])</f>
        <v>1</v>
      </c>
      <c r="K8473" s="1">
        <f>Table3[[#This Row],[Risk 1 Simulated occurences]]*_xlfn.LOGNORM.INV(Table3[[#This Row],[RV lognorm]],(LN(ImpLow1)+LN(ImpUp1))/2,(LN(ImpUp1)-LN(ImpLow1))/3.29)</f>
        <v>68814.888992912107</v>
      </c>
      <c r="L8473">
        <f>_xlfn.BINOM.INV(BinomTrials,_xlfn.GAMMA.INV(Table3[[#This Row],[RV gamma]],GammaShape2,GammaRate2)/BinomTrials,Table3[[#This Row],[RV binom]])</f>
        <v>0</v>
      </c>
      <c r="M8473" s="1">
        <f>Table3[[#This Row],[Risk 2 simulated occurences]]*_xlfn.LOGNORM.INV(Table3[[#This Row],[RV lognorm]],(LN(ImpLow2)+LN(ImpUp2))/2,(LN(ImpUp2)-LN(ImpLow2))/3.29)</f>
        <v>0</v>
      </c>
    </row>
    <row r="8474" spans="7:13">
      <c r="G8474">
        <v>0.62171171541405457</v>
      </c>
      <c r="H8474">
        <v>0.71233351375550658</v>
      </c>
      <c r="I8474">
        <v>0.8029553120969587</v>
      </c>
      <c r="J8474">
        <f>_xlfn.BINOM.INV(BinomTrials,_xlfn.GAMMA.INV(Table3[[#This Row],[RV gamma]],GammaShape1,GammaRate1)/BinomTrials,Table3[[#This Row],[RV binom]])</f>
        <v>1</v>
      </c>
      <c r="K8474" s="1">
        <f>Table3[[#This Row],[Risk 1 Simulated occurences]]*_xlfn.LOGNORM.INV(Table3[[#This Row],[RV lognorm]],(LN(ImpLow1)+LN(ImpUp1))/2,(LN(ImpUp1)-LN(ImpLow1))/3.29)</f>
        <v>57416.256186264698</v>
      </c>
      <c r="L8474">
        <f>_xlfn.BINOM.INV(BinomTrials,_xlfn.GAMMA.INV(Table3[[#This Row],[RV gamma]],GammaShape2,GammaRate2)/BinomTrials,Table3[[#This Row],[RV binom]])</f>
        <v>0</v>
      </c>
      <c r="M8474" s="1">
        <f>Table3[[#This Row],[Risk 2 simulated occurences]]*_xlfn.LOGNORM.INV(Table3[[#This Row],[RV lognorm]],(LN(ImpLow2)+LN(ImpUp2))/2,(LN(ImpUp2)-LN(ImpLow2))/3.29)</f>
        <v>0</v>
      </c>
    </row>
    <row r="8475" spans="7:13">
      <c r="G8475">
        <v>0.10880096401497767</v>
      </c>
      <c r="H8475">
        <v>0.18936568879958507</v>
      </c>
      <c r="I8475">
        <v>0.26993041358419245</v>
      </c>
      <c r="J8475">
        <f>_xlfn.BINOM.INV(BinomTrials,_xlfn.GAMMA.INV(Table3[[#This Row],[RV gamma]],GammaShape1,GammaRate1)/BinomTrials,Table3[[#This Row],[RV binom]])</f>
        <v>0</v>
      </c>
      <c r="K8475" s="1">
        <f>Table3[[#This Row],[Risk 1 Simulated occurences]]*_xlfn.LOGNORM.INV(Table3[[#This Row],[RV lognorm]],(LN(ImpLow1)+LN(ImpUp1))/2,(LN(ImpUp1)-LN(ImpLow1))/3.29)</f>
        <v>0</v>
      </c>
      <c r="L8475">
        <f>_xlfn.BINOM.INV(BinomTrials,_xlfn.GAMMA.INV(Table3[[#This Row],[RV gamma]],GammaShape2,GammaRate2)/BinomTrials,Table3[[#This Row],[RV binom]])</f>
        <v>0</v>
      </c>
      <c r="M8475" s="1">
        <f>Table3[[#This Row],[Risk 2 simulated occurences]]*_xlfn.LOGNORM.INV(Table3[[#This Row],[RV lognorm]],(LN(ImpLow2)+LN(ImpUp2))/2,(LN(ImpUp2)-LN(ImpLow2))/3.29)</f>
        <v>0</v>
      </c>
    </row>
    <row r="8476" spans="7:13">
      <c r="G8476">
        <v>0.61780219972962613</v>
      </c>
      <c r="H8476">
        <v>0.66913165462628554</v>
      </c>
      <c r="I8476">
        <v>0.72046110952294484</v>
      </c>
      <c r="J8476">
        <f>_xlfn.BINOM.INV(BinomTrials,_xlfn.GAMMA.INV(Table3[[#This Row],[RV gamma]],GammaShape1,GammaRate1)/BinomTrials,Table3[[#This Row],[RV binom]])</f>
        <v>1</v>
      </c>
      <c r="K8476" s="1">
        <f>Table3[[#This Row],[Risk 1 Simulated occurences]]*_xlfn.LOGNORM.INV(Table3[[#This Row],[RV lognorm]],(LN(ImpLow1)+LN(ImpUp1))/2,(LN(ImpUp1)-LN(ImpLow1))/3.29)</f>
        <v>47596.168673645414</v>
      </c>
      <c r="L8476">
        <f>_xlfn.BINOM.INV(BinomTrials,_xlfn.GAMMA.INV(Table3[[#This Row],[RV gamma]],GammaShape2,GammaRate2)/BinomTrials,Table3[[#This Row],[RV binom]])</f>
        <v>0</v>
      </c>
      <c r="M8476" s="1">
        <f>Table3[[#This Row],[Risk 2 simulated occurences]]*_xlfn.LOGNORM.INV(Table3[[#This Row],[RV lognorm]],(LN(ImpLow2)+LN(ImpUp2))/2,(LN(ImpUp2)-LN(ImpLow2))/3.29)</f>
        <v>0</v>
      </c>
    </row>
    <row r="8477" spans="7:13">
      <c r="G8477">
        <v>0.40157085582687091</v>
      </c>
      <c r="H8477">
        <v>9.5719303980338996E-2</v>
      </c>
      <c r="I8477">
        <v>0.789867752133807</v>
      </c>
      <c r="J8477">
        <f>_xlfn.BINOM.INV(BinomTrials,_xlfn.GAMMA.INV(Table3[[#This Row],[RV gamma]],GammaShape1,GammaRate1)/BinomTrials,Table3[[#This Row],[RV binom]])</f>
        <v>0</v>
      </c>
      <c r="K8477" s="1">
        <f>Table3[[#This Row],[Risk 1 Simulated occurences]]*_xlfn.LOGNORM.INV(Table3[[#This Row],[RV lognorm]],(LN(ImpLow1)+LN(ImpUp1))/2,(LN(ImpUp1)-LN(ImpLow1))/3.29)</f>
        <v>0</v>
      </c>
      <c r="L8477">
        <f>_xlfn.BINOM.INV(BinomTrials,_xlfn.GAMMA.INV(Table3[[#This Row],[RV gamma]],GammaShape2,GammaRate2)/BinomTrials,Table3[[#This Row],[RV binom]])</f>
        <v>0</v>
      </c>
      <c r="M8477" s="1">
        <f>Table3[[#This Row],[Risk 2 simulated occurences]]*_xlfn.LOGNORM.INV(Table3[[#This Row],[RV lognorm]],(LN(ImpLow2)+LN(ImpUp2))/2,(LN(ImpUp2)-LN(ImpLow2))/3.29)</f>
        <v>0</v>
      </c>
    </row>
    <row r="8478" spans="7:13">
      <c r="G8478">
        <v>0.20137388221983513</v>
      </c>
      <c r="H8478">
        <v>0.75434199755747899</v>
      </c>
      <c r="I8478">
        <v>0.30731011289512278</v>
      </c>
      <c r="J8478">
        <f>_xlfn.BINOM.INV(BinomTrials,_xlfn.GAMMA.INV(Table3[[#This Row],[RV gamma]],GammaShape1,GammaRate1)/BinomTrials,Table3[[#This Row],[RV binom]])</f>
        <v>1</v>
      </c>
      <c r="K8478" s="1">
        <f>Table3[[#This Row],[Risk 1 Simulated occurences]]*_xlfn.LOGNORM.INV(Table3[[#This Row],[RV lognorm]],(LN(ImpLow1)+LN(ImpUp1))/2,(LN(ImpUp1)-LN(ImpLow1))/3.29)</f>
        <v>22231.240960276511</v>
      </c>
      <c r="L8478">
        <f>_xlfn.BINOM.INV(BinomTrials,_xlfn.GAMMA.INV(Table3[[#This Row],[RV gamma]],GammaShape2,GammaRate2)/BinomTrials,Table3[[#This Row],[RV binom]])</f>
        <v>0</v>
      </c>
      <c r="M8478" s="1">
        <f>Table3[[#This Row],[Risk 2 simulated occurences]]*_xlfn.LOGNORM.INV(Table3[[#This Row],[RV lognorm]],(LN(ImpLow2)+LN(ImpUp2))/2,(LN(ImpUp2)-LN(ImpLow2))/3.29)</f>
        <v>0</v>
      </c>
    </row>
    <row r="8479" spans="7:13">
      <c r="G8479">
        <v>0.49083846876902437</v>
      </c>
      <c r="H8479">
        <v>0.22595294854880912</v>
      </c>
      <c r="I8479">
        <v>0.96106742832859393</v>
      </c>
      <c r="J8479">
        <f>_xlfn.BINOM.INV(BinomTrials,_xlfn.GAMMA.INV(Table3[[#This Row],[RV gamma]],GammaShape1,GammaRate1)/BinomTrials,Table3[[#This Row],[RV binom]])</f>
        <v>0</v>
      </c>
      <c r="K8479" s="1">
        <f>Table3[[#This Row],[Risk 1 Simulated occurences]]*_xlfn.LOGNORM.INV(Table3[[#This Row],[RV lognorm]],(LN(ImpLow1)+LN(ImpUp1))/2,(LN(ImpUp1)-LN(ImpLow1))/3.29)</f>
        <v>0</v>
      </c>
      <c r="L8479">
        <f>_xlfn.BINOM.INV(BinomTrials,_xlfn.GAMMA.INV(Table3[[#This Row],[RV gamma]],GammaShape2,GammaRate2)/BinomTrials,Table3[[#This Row],[RV binom]])</f>
        <v>0</v>
      </c>
      <c r="M8479" s="1">
        <f>Table3[[#This Row],[Risk 2 simulated occurences]]*_xlfn.LOGNORM.INV(Table3[[#This Row],[RV lognorm]],(LN(ImpLow2)+LN(ImpUp2))/2,(LN(ImpUp2)-LN(ImpLow2))/3.29)</f>
        <v>0</v>
      </c>
    </row>
    <row r="8480" spans="7:13">
      <c r="G8480">
        <v>0.52214460099215831</v>
      </c>
      <c r="H8480">
        <v>0.59120625983514186</v>
      </c>
      <c r="I8480">
        <v>0.66026791867812529</v>
      </c>
      <c r="J8480">
        <f>_xlfn.BINOM.INV(BinomTrials,_xlfn.GAMMA.INV(Table3[[#This Row],[RV gamma]],GammaShape1,GammaRate1)/BinomTrials,Table3[[#This Row],[RV binom]])</f>
        <v>0</v>
      </c>
      <c r="K8480" s="1">
        <f>Table3[[#This Row],[Risk 1 Simulated occurences]]*_xlfn.LOGNORM.INV(Table3[[#This Row],[RV lognorm]],(LN(ImpLow1)+LN(ImpUp1))/2,(LN(ImpUp1)-LN(ImpLow1))/3.29)</f>
        <v>0</v>
      </c>
      <c r="L8480">
        <f>_xlfn.BINOM.INV(BinomTrials,_xlfn.GAMMA.INV(Table3[[#This Row],[RV gamma]],GammaShape2,GammaRate2)/BinomTrials,Table3[[#This Row],[RV binom]])</f>
        <v>0</v>
      </c>
      <c r="M8480" s="1">
        <f>Table3[[#This Row],[Risk 2 simulated occurences]]*_xlfn.LOGNORM.INV(Table3[[#This Row],[RV lognorm]],(LN(ImpLow2)+LN(ImpUp2))/2,(LN(ImpUp2)-LN(ImpLow2))/3.29)</f>
        <v>0</v>
      </c>
    </row>
    <row r="8481" spans="7:13">
      <c r="G8481">
        <v>0.68430887520513906</v>
      </c>
      <c r="H8481">
        <v>0.40360904922876928</v>
      </c>
      <c r="I8481">
        <v>0.12290922325239946</v>
      </c>
      <c r="J8481">
        <f>_xlfn.BINOM.INV(BinomTrials,_xlfn.GAMMA.INV(Table3[[#This Row],[RV gamma]],GammaShape1,GammaRate1)/BinomTrials,Table3[[#This Row],[RV binom]])</f>
        <v>0</v>
      </c>
      <c r="K8481" s="1">
        <f>Table3[[#This Row],[Risk 1 Simulated occurences]]*_xlfn.LOGNORM.INV(Table3[[#This Row],[RV lognorm]],(LN(ImpLow1)+LN(ImpUp1))/2,(LN(ImpUp1)-LN(ImpLow1))/3.29)</f>
        <v>0</v>
      </c>
      <c r="L8481">
        <f>_xlfn.BINOM.INV(BinomTrials,_xlfn.GAMMA.INV(Table3[[#This Row],[RV gamma]],GammaShape2,GammaRate2)/BinomTrials,Table3[[#This Row],[RV binom]])</f>
        <v>0</v>
      </c>
      <c r="M8481" s="1">
        <f>Table3[[#This Row],[Risk 2 simulated occurences]]*_xlfn.LOGNORM.INV(Table3[[#This Row],[RV lognorm]],(LN(ImpLow2)+LN(ImpUp2))/2,(LN(ImpUp2)-LN(ImpLow2))/3.29)</f>
        <v>0</v>
      </c>
    </row>
    <row r="8482" spans="7:13">
      <c r="G8482">
        <v>0.17926557277295066</v>
      </c>
      <c r="H8482">
        <v>0.45729038792536147</v>
      </c>
      <c r="I8482">
        <v>0.73531520307777221</v>
      </c>
      <c r="J8482">
        <f>_xlfn.BINOM.INV(BinomTrials,_xlfn.GAMMA.INV(Table3[[#This Row],[RV gamma]],GammaShape1,GammaRate1)/BinomTrials,Table3[[#This Row],[RV binom]])</f>
        <v>0</v>
      </c>
      <c r="K8482" s="1">
        <f>Table3[[#This Row],[Risk 1 Simulated occurences]]*_xlfn.LOGNORM.INV(Table3[[#This Row],[RV lognorm]],(LN(ImpLow1)+LN(ImpUp1))/2,(LN(ImpUp1)-LN(ImpLow1))/3.29)</f>
        <v>0</v>
      </c>
      <c r="L8482">
        <f>_xlfn.BINOM.INV(BinomTrials,_xlfn.GAMMA.INV(Table3[[#This Row],[RV gamma]],GammaShape2,GammaRate2)/BinomTrials,Table3[[#This Row],[RV binom]])</f>
        <v>0</v>
      </c>
      <c r="M8482" s="1">
        <f>Table3[[#This Row],[Risk 2 simulated occurences]]*_xlfn.LOGNORM.INV(Table3[[#This Row],[RV lognorm]],(LN(ImpLow2)+LN(ImpUp2))/2,(LN(ImpUp2)-LN(ImpLow2))/3.29)</f>
        <v>0</v>
      </c>
    </row>
    <row r="8483" spans="7:13">
      <c r="G8483">
        <v>0.91648159498184989</v>
      </c>
      <c r="H8483">
        <v>0.67954986155012154</v>
      </c>
      <c r="I8483">
        <v>0.44261812811839307</v>
      </c>
      <c r="J8483">
        <f>_xlfn.BINOM.INV(BinomTrials,_xlfn.GAMMA.INV(Table3[[#This Row],[RV gamma]],GammaShape1,GammaRate1)/BinomTrials,Table3[[#This Row],[RV binom]])</f>
        <v>1</v>
      </c>
      <c r="K8483" s="1">
        <f>Table3[[#This Row],[Risk 1 Simulated occurences]]*_xlfn.LOGNORM.INV(Table3[[#This Row],[RV lognorm]],(LN(ImpLow1)+LN(ImpUp1))/2,(LN(ImpUp1)-LN(ImpLow1))/3.29)</f>
        <v>28584.414468442748</v>
      </c>
      <c r="L8483">
        <f>_xlfn.BINOM.INV(BinomTrials,_xlfn.GAMMA.INV(Table3[[#This Row],[RV gamma]],GammaShape2,GammaRate2)/BinomTrials,Table3[[#This Row],[RV binom]])</f>
        <v>0</v>
      </c>
      <c r="M8483" s="1">
        <f>Table3[[#This Row],[Risk 2 simulated occurences]]*_xlfn.LOGNORM.INV(Table3[[#This Row],[RV lognorm]],(LN(ImpLow2)+LN(ImpUp2))/2,(LN(ImpUp2)-LN(ImpLow2))/3.29)</f>
        <v>0</v>
      </c>
    </row>
    <row r="8484" spans="7:13">
      <c r="G8484">
        <v>0.30616685995187931</v>
      </c>
      <c r="H8484">
        <v>0.19452307289211224</v>
      </c>
      <c r="I8484">
        <v>8.2879285832345148E-2</v>
      </c>
      <c r="J8484">
        <f>_xlfn.BINOM.INV(BinomTrials,_xlfn.GAMMA.INV(Table3[[#This Row],[RV gamma]],GammaShape1,GammaRate1)/BinomTrials,Table3[[#This Row],[RV binom]])</f>
        <v>0</v>
      </c>
      <c r="K8484" s="1">
        <f>Table3[[#This Row],[Risk 1 Simulated occurences]]*_xlfn.LOGNORM.INV(Table3[[#This Row],[RV lognorm]],(LN(ImpLow1)+LN(ImpUp1))/2,(LN(ImpUp1)-LN(ImpLow1))/3.29)</f>
        <v>0</v>
      </c>
      <c r="L8484">
        <f>_xlfn.BINOM.INV(BinomTrials,_xlfn.GAMMA.INV(Table3[[#This Row],[RV gamma]],GammaShape2,GammaRate2)/BinomTrials,Table3[[#This Row],[RV binom]])</f>
        <v>0</v>
      </c>
      <c r="M8484" s="1">
        <f>Table3[[#This Row],[Risk 2 simulated occurences]]*_xlfn.LOGNORM.INV(Table3[[#This Row],[RV lognorm]],(LN(ImpLow2)+LN(ImpUp2))/2,(LN(ImpUp2)-LN(ImpLow2))/3.29)</f>
        <v>0</v>
      </c>
    </row>
    <row r="8485" spans="7:13">
      <c r="G8485">
        <v>0.74641521123536636</v>
      </c>
      <c r="H8485">
        <v>0.34928609773017749</v>
      </c>
      <c r="I8485">
        <v>0.95215698422498862</v>
      </c>
      <c r="J8485">
        <f>_xlfn.BINOM.INV(BinomTrials,_xlfn.GAMMA.INV(Table3[[#This Row],[RV gamma]],GammaShape1,GammaRate1)/BinomTrials,Table3[[#This Row],[RV binom]])</f>
        <v>0</v>
      </c>
      <c r="K8485" s="1">
        <f>Table3[[#This Row],[Risk 1 Simulated occurences]]*_xlfn.LOGNORM.INV(Table3[[#This Row],[RV lognorm]],(LN(ImpLow1)+LN(ImpUp1))/2,(LN(ImpUp1)-LN(ImpLow1))/3.29)</f>
        <v>0</v>
      </c>
      <c r="L8485">
        <f>_xlfn.BINOM.INV(BinomTrials,_xlfn.GAMMA.INV(Table3[[#This Row],[RV gamma]],GammaShape2,GammaRate2)/BinomTrials,Table3[[#This Row],[RV binom]])</f>
        <v>0</v>
      </c>
      <c r="M8485" s="1">
        <f>Table3[[#This Row],[Risk 2 simulated occurences]]*_xlfn.LOGNORM.INV(Table3[[#This Row],[RV lognorm]],(LN(ImpLow2)+LN(ImpUp2))/2,(LN(ImpUp2)-LN(ImpLow2))/3.29)</f>
        <v>0</v>
      </c>
    </row>
    <row r="8486" spans="7:13">
      <c r="G8486">
        <v>4.5523280299046673E-4</v>
      </c>
      <c r="H8486">
        <v>0.45144455109324516</v>
      </c>
      <c r="I8486">
        <v>0.9024338693834999</v>
      </c>
      <c r="J8486">
        <f>_xlfn.BINOM.INV(BinomTrials,_xlfn.GAMMA.INV(Table3[[#This Row],[RV gamma]],GammaShape1,GammaRate1)/BinomTrials,Table3[[#This Row],[RV binom]])</f>
        <v>0</v>
      </c>
      <c r="K8486" s="1">
        <f>Table3[[#This Row],[Risk 1 Simulated occurences]]*_xlfn.LOGNORM.INV(Table3[[#This Row],[RV lognorm]],(LN(ImpLow1)+LN(ImpUp1))/2,(LN(ImpUp1)-LN(ImpLow1))/3.29)</f>
        <v>0</v>
      </c>
      <c r="L8486">
        <f>_xlfn.BINOM.INV(BinomTrials,_xlfn.GAMMA.INV(Table3[[#This Row],[RV gamma]],GammaShape2,GammaRate2)/BinomTrials,Table3[[#This Row],[RV binom]])</f>
        <v>0</v>
      </c>
      <c r="M8486" s="1">
        <f>Table3[[#This Row],[Risk 2 simulated occurences]]*_xlfn.LOGNORM.INV(Table3[[#This Row],[RV lognorm]],(LN(ImpLow2)+LN(ImpUp2))/2,(LN(ImpUp2)-LN(ImpLow2))/3.29)</f>
        <v>0</v>
      </c>
    </row>
    <row r="8487" spans="7:13">
      <c r="G8487">
        <v>0.65109771986077436</v>
      </c>
      <c r="H8487">
        <v>0.42857022417176993</v>
      </c>
      <c r="I8487">
        <v>0.20604272848276547</v>
      </c>
      <c r="J8487">
        <f>_xlfn.BINOM.INV(BinomTrials,_xlfn.GAMMA.INV(Table3[[#This Row],[RV gamma]],GammaShape1,GammaRate1)/BinomTrials,Table3[[#This Row],[RV binom]])</f>
        <v>0</v>
      </c>
      <c r="K8487" s="1">
        <f>Table3[[#This Row],[Risk 1 Simulated occurences]]*_xlfn.LOGNORM.INV(Table3[[#This Row],[RV lognorm]],(LN(ImpLow1)+LN(ImpUp1))/2,(LN(ImpUp1)-LN(ImpLow1))/3.29)</f>
        <v>0</v>
      </c>
      <c r="L8487">
        <f>_xlfn.BINOM.INV(BinomTrials,_xlfn.GAMMA.INV(Table3[[#This Row],[RV gamma]],GammaShape2,GammaRate2)/BinomTrials,Table3[[#This Row],[RV binom]])</f>
        <v>0</v>
      </c>
      <c r="M8487" s="1">
        <f>Table3[[#This Row],[Risk 2 simulated occurences]]*_xlfn.LOGNORM.INV(Table3[[#This Row],[RV lognorm]],(LN(ImpLow2)+LN(ImpUp2))/2,(LN(ImpUp2)-LN(ImpLow2))/3.29)</f>
        <v>0</v>
      </c>
    </row>
    <row r="8488" spans="7:13">
      <c r="G8488">
        <v>0.9993777000342392</v>
      </c>
      <c r="H8488">
        <v>0.97975765493687128</v>
      </c>
      <c r="I8488">
        <v>0.96013760983950347</v>
      </c>
      <c r="J8488">
        <f>_xlfn.BINOM.INV(BinomTrials,_xlfn.GAMMA.INV(Table3[[#This Row],[RV gamma]],GammaShape1,GammaRate1)/BinomTrials,Table3[[#This Row],[RV binom]])</f>
        <v>3</v>
      </c>
      <c r="K8488" s="1">
        <f>Table3[[#This Row],[Risk 1 Simulated occurences]]*_xlfn.LOGNORM.INV(Table3[[#This Row],[RV lognorm]],(LN(ImpLow1)+LN(ImpUp1))/2,(LN(ImpUp1)-LN(ImpLow1))/3.29)</f>
        <v>323393.09056442935</v>
      </c>
      <c r="L8488">
        <f>_xlfn.BINOM.INV(BinomTrials,_xlfn.GAMMA.INV(Table3[[#This Row],[RV gamma]],GammaShape2,GammaRate2)/BinomTrials,Table3[[#This Row],[RV binom]])</f>
        <v>2</v>
      </c>
      <c r="M8488" s="1">
        <f>Table3[[#This Row],[Risk 2 simulated occurences]]*_xlfn.LOGNORM.INV(Table3[[#This Row],[RV lognorm]],(LN(ImpLow2)+LN(ImpUp2))/2,(LN(ImpUp2)-LN(ImpLow2))/3.29)</f>
        <v>21559539.370962005</v>
      </c>
    </row>
    <row r="8489" spans="7:13">
      <c r="G8489">
        <v>0.54100447545806152</v>
      </c>
      <c r="H8489">
        <v>0.78690652399645489</v>
      </c>
      <c r="I8489">
        <v>3.2808572534848271E-2</v>
      </c>
      <c r="J8489">
        <f>_xlfn.BINOM.INV(BinomTrials,_xlfn.GAMMA.INV(Table3[[#This Row],[RV gamma]],GammaShape1,GammaRate1)/BinomTrials,Table3[[#This Row],[RV binom]])</f>
        <v>1</v>
      </c>
      <c r="K8489" s="1">
        <f>Table3[[#This Row],[Risk 1 Simulated occurences]]*_xlfn.LOGNORM.INV(Table3[[#This Row],[RV lognorm]],(LN(ImpLow1)+LN(ImpUp1))/2,(LN(ImpUp1)-LN(ImpLow1))/3.29)</f>
        <v>8717.9902140940048</v>
      </c>
      <c r="L8489">
        <f>_xlfn.BINOM.INV(BinomTrials,_xlfn.GAMMA.INV(Table3[[#This Row],[RV gamma]],GammaShape2,GammaRate2)/BinomTrials,Table3[[#This Row],[RV binom]])</f>
        <v>0</v>
      </c>
      <c r="M8489" s="1">
        <f>Table3[[#This Row],[Risk 2 simulated occurences]]*_xlfn.LOGNORM.INV(Table3[[#This Row],[RV lognorm]],(LN(ImpLow2)+LN(ImpUp2))/2,(LN(ImpUp2)-LN(ImpLow2))/3.29)</f>
        <v>0</v>
      </c>
    </row>
    <row r="8490" spans="7:13">
      <c r="G8490">
        <v>0.66221902364036955</v>
      </c>
      <c r="H8490">
        <v>0.53794880841763171</v>
      </c>
      <c r="I8490">
        <v>0.41367859319489386</v>
      </c>
      <c r="J8490">
        <f>_xlfn.BINOM.INV(BinomTrials,_xlfn.GAMMA.INV(Table3[[#This Row],[RV gamma]],GammaShape1,GammaRate1)/BinomTrials,Table3[[#This Row],[RV binom]])</f>
        <v>0</v>
      </c>
      <c r="K8490" s="1">
        <f>Table3[[#This Row],[Risk 1 Simulated occurences]]*_xlfn.LOGNORM.INV(Table3[[#This Row],[RV lognorm]],(LN(ImpLow1)+LN(ImpUp1))/2,(LN(ImpUp1)-LN(ImpLow1))/3.29)</f>
        <v>0</v>
      </c>
      <c r="L8490">
        <f>_xlfn.BINOM.INV(BinomTrials,_xlfn.GAMMA.INV(Table3[[#This Row],[RV gamma]],GammaShape2,GammaRate2)/BinomTrials,Table3[[#This Row],[RV binom]])</f>
        <v>0</v>
      </c>
      <c r="M8490" s="1">
        <f>Table3[[#This Row],[Risk 2 simulated occurences]]*_xlfn.LOGNORM.INV(Table3[[#This Row],[RV lognorm]],(LN(ImpLow2)+LN(ImpUp2))/2,(LN(ImpUp2)-LN(ImpLow2))/3.29)</f>
        <v>0</v>
      </c>
    </row>
    <row r="8491" spans="7:13">
      <c r="G8491">
        <v>0.91513032369088865</v>
      </c>
      <c r="H8491">
        <v>0.305623075135808</v>
      </c>
      <c r="I8491">
        <v>0.69611582658072735</v>
      </c>
      <c r="J8491">
        <f>_xlfn.BINOM.INV(BinomTrials,_xlfn.GAMMA.INV(Table3[[#This Row],[RV gamma]],GammaShape1,GammaRate1)/BinomTrials,Table3[[#This Row],[RV binom]])</f>
        <v>0</v>
      </c>
      <c r="K8491" s="1">
        <f>Table3[[#This Row],[Risk 1 Simulated occurences]]*_xlfn.LOGNORM.INV(Table3[[#This Row],[RV lognorm]],(LN(ImpLow1)+LN(ImpUp1))/2,(LN(ImpUp1)-LN(ImpLow1))/3.29)</f>
        <v>0</v>
      </c>
      <c r="L8491">
        <f>_xlfn.BINOM.INV(BinomTrials,_xlfn.GAMMA.INV(Table3[[#This Row],[RV gamma]],GammaShape2,GammaRate2)/BinomTrials,Table3[[#This Row],[RV binom]])</f>
        <v>0</v>
      </c>
      <c r="M8491" s="1">
        <f>Table3[[#This Row],[Risk 2 simulated occurences]]*_xlfn.LOGNORM.INV(Table3[[#This Row],[RV lognorm]],(LN(ImpLow2)+LN(ImpUp2))/2,(LN(ImpUp2)-LN(ImpLow2))/3.29)</f>
        <v>0</v>
      </c>
    </row>
    <row r="8492" spans="7:13">
      <c r="G8492">
        <v>0.59535027276508057</v>
      </c>
      <c r="H8492">
        <v>0.60702380752518015</v>
      </c>
      <c r="I8492">
        <v>0.61869734228527984</v>
      </c>
      <c r="J8492">
        <f>_xlfn.BINOM.INV(BinomTrials,_xlfn.GAMMA.INV(Table3[[#This Row],[RV gamma]],GammaShape1,GammaRate1)/BinomTrials,Table3[[#This Row],[RV binom]])</f>
        <v>1</v>
      </c>
      <c r="K8492" s="1">
        <f>Table3[[#This Row],[Risk 1 Simulated occurences]]*_xlfn.LOGNORM.INV(Table3[[#This Row],[RV lognorm]],(LN(ImpLow1)+LN(ImpUp1))/2,(LN(ImpUp1)-LN(ImpLow1))/3.29)</f>
        <v>39067.170007760826</v>
      </c>
      <c r="L8492">
        <f>_xlfn.BINOM.INV(BinomTrials,_xlfn.GAMMA.INV(Table3[[#This Row],[RV gamma]],GammaShape2,GammaRate2)/BinomTrials,Table3[[#This Row],[RV binom]])</f>
        <v>0</v>
      </c>
      <c r="M8492" s="1">
        <f>Table3[[#This Row],[Risk 2 simulated occurences]]*_xlfn.LOGNORM.INV(Table3[[#This Row],[RV lognorm]],(LN(ImpLow2)+LN(ImpUp2))/2,(LN(ImpUp2)-LN(ImpLow2))/3.29)</f>
        <v>0</v>
      </c>
    </row>
    <row r="8493" spans="7:13">
      <c r="G8493">
        <v>5.203436270916572E-2</v>
      </c>
      <c r="H8493">
        <v>0.24913307570346307</v>
      </c>
      <c r="I8493">
        <v>0.44623178869776048</v>
      </c>
      <c r="J8493">
        <f>_xlfn.BINOM.INV(BinomTrials,_xlfn.GAMMA.INV(Table3[[#This Row],[RV gamma]],GammaShape1,GammaRate1)/BinomTrials,Table3[[#This Row],[RV binom]])</f>
        <v>0</v>
      </c>
      <c r="K8493" s="1">
        <f>Table3[[#This Row],[Risk 1 Simulated occurences]]*_xlfn.LOGNORM.INV(Table3[[#This Row],[RV lognorm]],(LN(ImpLow1)+LN(ImpUp1))/2,(LN(ImpUp1)-LN(ImpLow1))/3.29)</f>
        <v>0</v>
      </c>
      <c r="L8493">
        <f>_xlfn.BINOM.INV(BinomTrials,_xlfn.GAMMA.INV(Table3[[#This Row],[RV gamma]],GammaShape2,GammaRate2)/BinomTrials,Table3[[#This Row],[RV binom]])</f>
        <v>0</v>
      </c>
      <c r="M8493" s="1">
        <f>Table3[[#This Row],[Risk 2 simulated occurences]]*_xlfn.LOGNORM.INV(Table3[[#This Row],[RV lognorm]],(LN(ImpLow2)+LN(ImpUp2))/2,(LN(ImpUp2)-LN(ImpLow2))/3.29)</f>
        <v>0</v>
      </c>
    </row>
    <row r="8494" spans="7:13">
      <c r="G8494">
        <v>0.54153405294825041</v>
      </c>
      <c r="H8494">
        <v>0.1796033481040985</v>
      </c>
      <c r="I8494">
        <v>0.8176726432599466</v>
      </c>
      <c r="J8494">
        <f>_xlfn.BINOM.INV(BinomTrials,_xlfn.GAMMA.INV(Table3[[#This Row],[RV gamma]],GammaShape1,GammaRate1)/BinomTrials,Table3[[#This Row],[RV binom]])</f>
        <v>0</v>
      </c>
      <c r="K8494" s="1">
        <f>Table3[[#This Row],[Risk 1 Simulated occurences]]*_xlfn.LOGNORM.INV(Table3[[#This Row],[RV lognorm]],(LN(ImpLow1)+LN(ImpUp1))/2,(LN(ImpUp1)-LN(ImpLow1))/3.29)</f>
        <v>0</v>
      </c>
      <c r="L8494">
        <f>_xlfn.BINOM.INV(BinomTrials,_xlfn.GAMMA.INV(Table3[[#This Row],[RV gamma]],GammaShape2,GammaRate2)/BinomTrials,Table3[[#This Row],[RV binom]])</f>
        <v>0</v>
      </c>
      <c r="M8494" s="1">
        <f>Table3[[#This Row],[Risk 2 simulated occurences]]*_xlfn.LOGNORM.INV(Table3[[#This Row],[RV lognorm]],(LN(ImpLow2)+LN(ImpUp2))/2,(LN(ImpUp2)-LN(ImpLow2))/3.29)</f>
        <v>0</v>
      </c>
    </row>
    <row r="8495" spans="7:13">
      <c r="G8495">
        <v>0.56282790124548032</v>
      </c>
      <c r="H8495">
        <v>0.593471585583627</v>
      </c>
      <c r="I8495">
        <v>0.62411526992177369</v>
      </c>
      <c r="J8495">
        <f>_xlfn.BINOM.INV(BinomTrials,_xlfn.GAMMA.INV(Table3[[#This Row],[RV gamma]],GammaShape1,GammaRate1)/BinomTrials,Table3[[#This Row],[RV binom]])</f>
        <v>0</v>
      </c>
      <c r="K8495" s="1">
        <f>Table3[[#This Row],[Risk 1 Simulated occurences]]*_xlfn.LOGNORM.INV(Table3[[#This Row],[RV lognorm]],(LN(ImpLow1)+LN(ImpUp1))/2,(LN(ImpUp1)-LN(ImpLow1))/3.29)</f>
        <v>0</v>
      </c>
      <c r="L8495">
        <f>_xlfn.BINOM.INV(BinomTrials,_xlfn.GAMMA.INV(Table3[[#This Row],[RV gamma]],GammaShape2,GammaRate2)/BinomTrials,Table3[[#This Row],[RV binom]])</f>
        <v>0</v>
      </c>
      <c r="M8495" s="1">
        <f>Table3[[#This Row],[Risk 2 simulated occurences]]*_xlfn.LOGNORM.INV(Table3[[#This Row],[RV lognorm]],(LN(ImpLow2)+LN(ImpUp2))/2,(LN(ImpUp2)-LN(ImpLow2))/3.29)</f>
        <v>0</v>
      </c>
    </row>
    <row r="8496" spans="7:13">
      <c r="G8496">
        <v>0.44853623278836546</v>
      </c>
      <c r="H8496">
        <v>0.47693890401950989</v>
      </c>
      <c r="I8496">
        <v>0.50534157525065426</v>
      </c>
      <c r="J8496">
        <f>_xlfn.BINOM.INV(BinomTrials,_xlfn.GAMMA.INV(Table3[[#This Row],[RV gamma]],GammaShape1,GammaRate1)/BinomTrials,Table3[[#This Row],[RV binom]])</f>
        <v>0</v>
      </c>
      <c r="K8496" s="1">
        <f>Table3[[#This Row],[Risk 1 Simulated occurences]]*_xlfn.LOGNORM.INV(Table3[[#This Row],[RV lognorm]],(LN(ImpLow1)+LN(ImpUp1))/2,(LN(ImpUp1)-LN(ImpLow1))/3.29)</f>
        <v>0</v>
      </c>
      <c r="L8496">
        <f>_xlfn.BINOM.INV(BinomTrials,_xlfn.GAMMA.INV(Table3[[#This Row],[RV gamma]],GammaShape2,GammaRate2)/BinomTrials,Table3[[#This Row],[RV binom]])</f>
        <v>0</v>
      </c>
      <c r="M8496" s="1">
        <f>Table3[[#This Row],[Risk 2 simulated occurences]]*_xlfn.LOGNORM.INV(Table3[[#This Row],[RV lognorm]],(LN(ImpLow2)+LN(ImpUp2))/2,(LN(ImpUp2)-LN(ImpLow2))/3.29)</f>
        <v>0</v>
      </c>
    </row>
    <row r="8497" spans="7:13">
      <c r="G8497">
        <v>0.54846447405799503</v>
      </c>
      <c r="H8497">
        <v>0.91215985590226945</v>
      </c>
      <c r="I8497">
        <v>0.2758552377465438</v>
      </c>
      <c r="J8497">
        <f>_xlfn.BINOM.INV(BinomTrials,_xlfn.GAMMA.INV(Table3[[#This Row],[RV gamma]],GammaShape1,GammaRate1)/BinomTrials,Table3[[#This Row],[RV binom]])</f>
        <v>2</v>
      </c>
      <c r="K8497" s="1">
        <f>Table3[[#This Row],[Risk 1 Simulated occurences]]*_xlfn.LOGNORM.INV(Table3[[#This Row],[RV lognorm]],(LN(ImpLow1)+LN(ImpUp1))/2,(LN(ImpUp1)-LN(ImpLow1))/3.29)</f>
        <v>41698.309947377296</v>
      </c>
      <c r="L8497">
        <f>_xlfn.BINOM.INV(BinomTrials,_xlfn.GAMMA.INV(Table3[[#This Row],[RV gamma]],GammaShape2,GammaRate2)/BinomTrials,Table3[[#This Row],[RV binom]])</f>
        <v>1</v>
      </c>
      <c r="M8497" s="1">
        <f>Table3[[#This Row],[Risk 2 simulated occurences]]*_xlfn.LOGNORM.INV(Table3[[#This Row],[RV lognorm]],(LN(ImpLow2)+LN(ImpUp2))/2,(LN(ImpUp2)-LN(ImpLow2))/3.29)</f>
        <v>2084915.4973688622</v>
      </c>
    </row>
    <row r="8498" spans="7:13">
      <c r="G8498">
        <v>4.2415492722026771E-2</v>
      </c>
      <c r="H8498">
        <v>0.67069814944206652</v>
      </c>
      <c r="I8498">
        <v>0.29898080616210626</v>
      </c>
      <c r="J8498">
        <f>_xlfn.BINOM.INV(BinomTrials,_xlfn.GAMMA.INV(Table3[[#This Row],[RV gamma]],GammaShape1,GammaRate1)/BinomTrials,Table3[[#This Row],[RV binom]])</f>
        <v>0</v>
      </c>
      <c r="K8498" s="1">
        <f>Table3[[#This Row],[Risk 1 Simulated occurences]]*_xlfn.LOGNORM.INV(Table3[[#This Row],[RV lognorm]],(LN(ImpLow1)+LN(ImpUp1))/2,(LN(ImpUp1)-LN(ImpLow1))/3.29)</f>
        <v>0</v>
      </c>
      <c r="L8498">
        <f>_xlfn.BINOM.INV(BinomTrials,_xlfn.GAMMA.INV(Table3[[#This Row],[RV gamma]],GammaShape2,GammaRate2)/BinomTrials,Table3[[#This Row],[RV binom]])</f>
        <v>0</v>
      </c>
      <c r="M8498" s="1">
        <f>Table3[[#This Row],[Risk 2 simulated occurences]]*_xlfn.LOGNORM.INV(Table3[[#This Row],[RV lognorm]],(LN(ImpLow2)+LN(ImpUp2))/2,(LN(ImpUp2)-LN(ImpLow2))/3.29)</f>
        <v>0</v>
      </c>
    </row>
    <row r="8499" spans="7:13">
      <c r="G8499">
        <v>0.87718617910388208</v>
      </c>
      <c r="H8499">
        <v>0.42379767281180142</v>
      </c>
      <c r="I8499">
        <v>0.97040916651972065</v>
      </c>
      <c r="J8499">
        <f>_xlfn.BINOM.INV(BinomTrials,_xlfn.GAMMA.INV(Table3[[#This Row],[RV gamma]],GammaShape1,GammaRate1)/BinomTrials,Table3[[#This Row],[RV binom]])</f>
        <v>0</v>
      </c>
      <c r="K8499" s="1">
        <f>Table3[[#This Row],[Risk 1 Simulated occurences]]*_xlfn.LOGNORM.INV(Table3[[#This Row],[RV lognorm]],(LN(ImpLow1)+LN(ImpUp1))/2,(LN(ImpUp1)-LN(ImpLow1))/3.29)</f>
        <v>0</v>
      </c>
      <c r="L8499">
        <f>_xlfn.BINOM.INV(BinomTrials,_xlfn.GAMMA.INV(Table3[[#This Row],[RV gamma]],GammaShape2,GammaRate2)/BinomTrials,Table3[[#This Row],[RV binom]])</f>
        <v>0</v>
      </c>
      <c r="M8499" s="1">
        <f>Table3[[#This Row],[Risk 2 simulated occurences]]*_xlfn.LOGNORM.INV(Table3[[#This Row],[RV lognorm]],(LN(ImpLow2)+LN(ImpUp2))/2,(LN(ImpUp2)-LN(ImpLow2))/3.29)</f>
        <v>0</v>
      </c>
    </row>
    <row r="8500" spans="7:13">
      <c r="G8500">
        <v>0.86811219894704972</v>
      </c>
      <c r="H8500">
        <v>0.76748694794601158</v>
      </c>
      <c r="I8500">
        <v>0.66686169694497333</v>
      </c>
      <c r="J8500">
        <f>_xlfn.BINOM.INV(BinomTrials,_xlfn.GAMMA.INV(Table3[[#This Row],[RV gamma]],GammaShape1,GammaRate1)/BinomTrials,Table3[[#This Row],[RV binom]])</f>
        <v>1</v>
      </c>
      <c r="K8500" s="1">
        <f>Table3[[#This Row],[Risk 1 Simulated occurences]]*_xlfn.LOGNORM.INV(Table3[[#This Row],[RV lognorm]],(LN(ImpLow1)+LN(ImpUp1))/2,(LN(ImpUp1)-LN(ImpLow1))/3.29)</f>
        <v>42764.481053658121</v>
      </c>
      <c r="L8500">
        <f>_xlfn.BINOM.INV(BinomTrials,_xlfn.GAMMA.INV(Table3[[#This Row],[RV gamma]],GammaShape2,GammaRate2)/BinomTrials,Table3[[#This Row],[RV binom]])</f>
        <v>0</v>
      </c>
      <c r="M8500" s="1">
        <f>Table3[[#This Row],[Risk 2 simulated occurences]]*_xlfn.LOGNORM.INV(Table3[[#This Row],[RV lognorm]],(LN(ImpLow2)+LN(ImpUp2))/2,(LN(ImpUp2)-LN(ImpLow2))/3.29)</f>
        <v>0</v>
      </c>
    </row>
    <row r="8501" spans="7:13">
      <c r="G8501">
        <v>0.36172770306548463</v>
      </c>
      <c r="H8501">
        <v>0.15313412861578823</v>
      </c>
      <c r="I8501">
        <v>0.94454055416609184</v>
      </c>
      <c r="J8501">
        <f>_xlfn.BINOM.INV(BinomTrials,_xlfn.GAMMA.INV(Table3[[#This Row],[RV gamma]],GammaShape1,GammaRate1)/BinomTrials,Table3[[#This Row],[RV binom]])</f>
        <v>0</v>
      </c>
      <c r="K8501" s="1">
        <f>Table3[[#This Row],[Risk 1 Simulated occurences]]*_xlfn.LOGNORM.INV(Table3[[#This Row],[RV lognorm]],(LN(ImpLow1)+LN(ImpUp1))/2,(LN(ImpUp1)-LN(ImpLow1))/3.29)</f>
        <v>0</v>
      </c>
      <c r="L8501">
        <f>_xlfn.BINOM.INV(BinomTrials,_xlfn.GAMMA.INV(Table3[[#This Row],[RV gamma]],GammaShape2,GammaRate2)/BinomTrials,Table3[[#This Row],[RV binom]])</f>
        <v>0</v>
      </c>
      <c r="M8501" s="1">
        <f>Table3[[#This Row],[Risk 2 simulated occurences]]*_xlfn.LOGNORM.INV(Table3[[#This Row],[RV lognorm]],(LN(ImpLow2)+LN(ImpUp2))/2,(LN(ImpUp2)-LN(ImpLow2))/3.29)</f>
        <v>0</v>
      </c>
    </row>
    <row r="8502" spans="7:13">
      <c r="G8502">
        <v>0.55750542160007421</v>
      </c>
      <c r="H8502">
        <v>0.72529964555301685</v>
      </c>
      <c r="I8502">
        <v>0.89309386950595948</v>
      </c>
      <c r="J8502">
        <f>_xlfn.BINOM.INV(BinomTrials,_xlfn.GAMMA.INV(Table3[[#This Row],[RV gamma]],GammaShape1,GammaRate1)/BinomTrials,Table3[[#This Row],[RV binom]])</f>
        <v>1</v>
      </c>
      <c r="K8502" s="1">
        <f>Table3[[#This Row],[Risk 1 Simulated occurences]]*_xlfn.LOGNORM.INV(Table3[[#This Row],[RV lognorm]],(LN(ImpLow1)+LN(ImpUp1))/2,(LN(ImpUp1)-LN(ImpLow1))/3.29)</f>
        <v>75484.432197265633</v>
      </c>
      <c r="L8502">
        <f>_xlfn.BINOM.INV(BinomTrials,_xlfn.GAMMA.INV(Table3[[#This Row],[RV gamma]],GammaShape2,GammaRate2)/BinomTrials,Table3[[#This Row],[RV binom]])</f>
        <v>0</v>
      </c>
      <c r="M8502" s="1">
        <f>Table3[[#This Row],[Risk 2 simulated occurences]]*_xlfn.LOGNORM.INV(Table3[[#This Row],[RV lognorm]],(LN(ImpLow2)+LN(ImpUp2))/2,(LN(ImpUp2)-LN(ImpLow2))/3.29)</f>
        <v>0</v>
      </c>
    </row>
    <row r="8503" spans="7:13">
      <c r="G8503">
        <v>0.99362083244771737</v>
      </c>
      <c r="H8503">
        <v>0.11114280955453534</v>
      </c>
      <c r="I8503">
        <v>0.22866478666135334</v>
      </c>
      <c r="J8503">
        <f>_xlfn.BINOM.INV(BinomTrials,_xlfn.GAMMA.INV(Table3[[#This Row],[RV gamma]],GammaShape1,GammaRate1)/BinomTrials,Table3[[#This Row],[RV binom]])</f>
        <v>0</v>
      </c>
      <c r="K8503" s="1">
        <f>Table3[[#This Row],[Risk 1 Simulated occurences]]*_xlfn.LOGNORM.INV(Table3[[#This Row],[RV lognorm]],(LN(ImpLow1)+LN(ImpUp1))/2,(LN(ImpUp1)-LN(ImpLow1))/3.29)</f>
        <v>0</v>
      </c>
      <c r="L8503">
        <f>_xlfn.BINOM.INV(BinomTrials,_xlfn.GAMMA.INV(Table3[[#This Row],[RV gamma]],GammaShape2,GammaRate2)/BinomTrials,Table3[[#This Row],[RV binom]])</f>
        <v>0</v>
      </c>
      <c r="M8503" s="1">
        <f>Table3[[#This Row],[Risk 2 simulated occurences]]*_xlfn.LOGNORM.INV(Table3[[#This Row],[RV lognorm]],(LN(ImpLow2)+LN(ImpUp2))/2,(LN(ImpUp2)-LN(ImpLow2))/3.29)</f>
        <v>0</v>
      </c>
    </row>
    <row r="8504" spans="7:13">
      <c r="G8504">
        <v>0.7853309487855672</v>
      </c>
      <c r="H8504">
        <v>0.97720018307548029</v>
      </c>
      <c r="I8504">
        <v>0.16906941736539333</v>
      </c>
      <c r="J8504">
        <f>_xlfn.BINOM.INV(BinomTrials,_xlfn.GAMMA.INV(Table3[[#This Row],[RV gamma]],GammaShape1,GammaRate1)/BinomTrials,Table3[[#This Row],[RV binom]])</f>
        <v>2</v>
      </c>
      <c r="K8504" s="1">
        <f>Table3[[#This Row],[Risk 1 Simulated occurences]]*_xlfn.LOGNORM.INV(Table3[[#This Row],[RV lognorm]],(LN(ImpLow1)+LN(ImpUp1))/2,(LN(ImpUp1)-LN(ImpLow1))/3.29)</f>
        <v>32351.203288711415</v>
      </c>
      <c r="L8504">
        <f>_xlfn.BINOM.INV(BinomTrials,_xlfn.GAMMA.INV(Table3[[#This Row],[RV gamma]],GammaShape2,GammaRate2)/BinomTrials,Table3[[#This Row],[RV binom]])</f>
        <v>1</v>
      </c>
      <c r="M8504" s="1">
        <f>Table3[[#This Row],[Risk 2 simulated occurences]]*_xlfn.LOGNORM.INV(Table3[[#This Row],[RV lognorm]],(LN(ImpLow2)+LN(ImpUp2))/2,(LN(ImpUp2)-LN(ImpLow2))/3.29)</f>
        <v>1617560.1644355685</v>
      </c>
    </row>
    <row r="8505" spans="7:13">
      <c r="G8505">
        <v>5.7256239027369878E-2</v>
      </c>
      <c r="H8505">
        <v>0.80347694959653404</v>
      </c>
      <c r="I8505">
        <v>0.5496976601656981</v>
      </c>
      <c r="J8505">
        <f>_xlfn.BINOM.INV(BinomTrials,_xlfn.GAMMA.INV(Table3[[#This Row],[RV gamma]],GammaShape1,GammaRate1)/BinomTrials,Table3[[#This Row],[RV binom]])</f>
        <v>1</v>
      </c>
      <c r="K8505" s="1">
        <f>Table3[[#This Row],[Risk 1 Simulated occurences]]*_xlfn.LOGNORM.INV(Table3[[#This Row],[RV lognorm]],(LN(ImpLow1)+LN(ImpUp1))/2,(LN(ImpUp1)-LN(ImpLow1))/3.29)</f>
        <v>34511.415532688654</v>
      </c>
      <c r="L8505">
        <f>_xlfn.BINOM.INV(BinomTrials,_xlfn.GAMMA.INV(Table3[[#This Row],[RV gamma]],GammaShape2,GammaRate2)/BinomTrials,Table3[[#This Row],[RV binom]])</f>
        <v>0</v>
      </c>
      <c r="M8505" s="1">
        <f>Table3[[#This Row],[Risk 2 simulated occurences]]*_xlfn.LOGNORM.INV(Table3[[#This Row],[RV lognorm]],(LN(ImpLow2)+LN(ImpUp2))/2,(LN(ImpUp2)-LN(ImpLow2))/3.29)</f>
        <v>0</v>
      </c>
    </row>
    <row r="8506" spans="7:13">
      <c r="G8506">
        <v>0.30560933300555188</v>
      </c>
      <c r="H8506">
        <v>3.7091868946837199E-2</v>
      </c>
      <c r="I8506">
        <v>0.76857440488812256</v>
      </c>
      <c r="J8506">
        <f>_xlfn.BINOM.INV(BinomTrials,_xlfn.GAMMA.INV(Table3[[#This Row],[RV gamma]],GammaShape1,GammaRate1)/BinomTrials,Table3[[#This Row],[RV binom]])</f>
        <v>0</v>
      </c>
      <c r="K8506" s="1">
        <f>Table3[[#This Row],[Risk 1 Simulated occurences]]*_xlfn.LOGNORM.INV(Table3[[#This Row],[RV lognorm]],(LN(ImpLow1)+LN(ImpUp1))/2,(LN(ImpUp1)-LN(ImpLow1))/3.29)</f>
        <v>0</v>
      </c>
      <c r="L8506">
        <f>_xlfn.BINOM.INV(BinomTrials,_xlfn.GAMMA.INV(Table3[[#This Row],[RV gamma]],GammaShape2,GammaRate2)/BinomTrials,Table3[[#This Row],[RV binom]])</f>
        <v>0</v>
      </c>
      <c r="M8506" s="1">
        <f>Table3[[#This Row],[Risk 2 simulated occurences]]*_xlfn.LOGNORM.INV(Table3[[#This Row],[RV lognorm]],(LN(ImpLow2)+LN(ImpUp2))/2,(LN(ImpUp2)-LN(ImpLow2))/3.29)</f>
        <v>0</v>
      </c>
    </row>
    <row r="8507" spans="7:13">
      <c r="G8507">
        <v>0.37605982431027096</v>
      </c>
      <c r="H8507">
        <v>0.40304138949282531</v>
      </c>
      <c r="I8507">
        <v>0.43002295467537965</v>
      </c>
      <c r="J8507">
        <f>_xlfn.BINOM.INV(BinomTrials,_xlfn.GAMMA.INV(Table3[[#This Row],[RV gamma]],GammaShape1,GammaRate1)/BinomTrials,Table3[[#This Row],[RV binom]])</f>
        <v>0</v>
      </c>
      <c r="K8507" s="1">
        <f>Table3[[#This Row],[Risk 1 Simulated occurences]]*_xlfn.LOGNORM.INV(Table3[[#This Row],[RV lognorm]],(LN(ImpLow1)+LN(ImpUp1))/2,(LN(ImpUp1)-LN(ImpLow1))/3.29)</f>
        <v>0</v>
      </c>
      <c r="L8507">
        <f>_xlfn.BINOM.INV(BinomTrials,_xlfn.GAMMA.INV(Table3[[#This Row],[RV gamma]],GammaShape2,GammaRate2)/BinomTrials,Table3[[#This Row],[RV binom]])</f>
        <v>0</v>
      </c>
      <c r="M8507" s="1">
        <f>Table3[[#This Row],[Risk 2 simulated occurences]]*_xlfn.LOGNORM.INV(Table3[[#This Row],[RV lognorm]],(LN(ImpLow2)+LN(ImpUp2))/2,(LN(ImpUp2)-LN(ImpLow2))/3.29)</f>
        <v>0</v>
      </c>
    </row>
    <row r="8508" spans="7:13">
      <c r="G8508">
        <v>0.43746718272448853</v>
      </c>
      <c r="H8508">
        <v>0.91663320591516473</v>
      </c>
      <c r="I8508">
        <v>0.39579922910584103</v>
      </c>
      <c r="J8508">
        <f>_xlfn.BINOM.INV(BinomTrials,_xlfn.GAMMA.INV(Table3[[#This Row],[RV gamma]],GammaShape1,GammaRate1)/BinomTrials,Table3[[#This Row],[RV binom]])</f>
        <v>2</v>
      </c>
      <c r="K8508" s="1">
        <f>Table3[[#This Row],[Risk 1 Simulated occurences]]*_xlfn.LOGNORM.INV(Table3[[#This Row],[RV lognorm]],(LN(ImpLow1)+LN(ImpUp1))/2,(LN(ImpUp1)-LN(ImpLow1))/3.29)</f>
        <v>52567.249543280617</v>
      </c>
      <c r="L8508">
        <f>_xlfn.BINOM.INV(BinomTrials,_xlfn.GAMMA.INV(Table3[[#This Row],[RV gamma]],GammaShape2,GammaRate2)/BinomTrials,Table3[[#This Row],[RV binom]])</f>
        <v>1</v>
      </c>
      <c r="M8508" s="1">
        <f>Table3[[#This Row],[Risk 2 simulated occurences]]*_xlfn.LOGNORM.INV(Table3[[#This Row],[RV lognorm]],(LN(ImpLow2)+LN(ImpUp2))/2,(LN(ImpUp2)-LN(ImpLow2))/3.29)</f>
        <v>2628362.4771640319</v>
      </c>
    </row>
    <row r="8509" spans="7:13">
      <c r="G8509">
        <v>0.51094005047853108</v>
      </c>
      <c r="H8509">
        <v>0.85429181617418859</v>
      </c>
      <c r="I8509">
        <v>0.19764358186984601</v>
      </c>
      <c r="J8509">
        <f>_xlfn.BINOM.INV(BinomTrials,_xlfn.GAMMA.INV(Table3[[#This Row],[RV gamma]],GammaShape1,GammaRate1)/BinomTrials,Table3[[#This Row],[RV binom]])</f>
        <v>1</v>
      </c>
      <c r="K8509" s="1">
        <f>Table3[[#This Row],[Risk 1 Simulated occurences]]*_xlfn.LOGNORM.INV(Table3[[#This Row],[RV lognorm]],(LN(ImpLow1)+LN(ImpUp1))/2,(LN(ImpUp1)-LN(ImpLow1))/3.29)</f>
        <v>17442.976848525388</v>
      </c>
      <c r="L8509">
        <f>_xlfn.BINOM.INV(BinomTrials,_xlfn.GAMMA.INV(Table3[[#This Row],[RV gamma]],GammaShape2,GammaRate2)/BinomTrials,Table3[[#This Row],[RV binom]])</f>
        <v>1</v>
      </c>
      <c r="M8509" s="1">
        <f>Table3[[#This Row],[Risk 2 simulated occurences]]*_xlfn.LOGNORM.INV(Table3[[#This Row],[RV lognorm]],(LN(ImpLow2)+LN(ImpUp2))/2,(LN(ImpUp2)-LN(ImpLow2))/3.29)</f>
        <v>1744297.6848525396</v>
      </c>
    </row>
    <row r="8510" spans="7:13">
      <c r="G8510">
        <v>0.36942839267171379</v>
      </c>
      <c r="H8510">
        <v>8.2554439586845427E-2</v>
      </c>
      <c r="I8510">
        <v>0.79568048650197709</v>
      </c>
      <c r="J8510">
        <f>_xlfn.BINOM.INV(BinomTrials,_xlfn.GAMMA.INV(Table3[[#This Row],[RV gamma]],GammaShape1,GammaRate1)/BinomTrials,Table3[[#This Row],[RV binom]])</f>
        <v>0</v>
      </c>
      <c r="K8510" s="1">
        <f>Table3[[#This Row],[Risk 1 Simulated occurences]]*_xlfn.LOGNORM.INV(Table3[[#This Row],[RV lognorm]],(LN(ImpLow1)+LN(ImpUp1))/2,(LN(ImpUp1)-LN(ImpLow1))/3.29)</f>
        <v>0</v>
      </c>
      <c r="L8510">
        <f>_xlfn.BINOM.INV(BinomTrials,_xlfn.GAMMA.INV(Table3[[#This Row],[RV gamma]],GammaShape2,GammaRate2)/BinomTrials,Table3[[#This Row],[RV binom]])</f>
        <v>0</v>
      </c>
      <c r="M8510" s="1">
        <f>Table3[[#This Row],[Risk 2 simulated occurences]]*_xlfn.LOGNORM.INV(Table3[[#This Row],[RV lognorm]],(LN(ImpLow2)+LN(ImpUp2))/2,(LN(ImpUp2)-LN(ImpLow2))/3.29)</f>
        <v>0</v>
      </c>
    </row>
    <row r="8511" spans="7:13">
      <c r="G8511">
        <v>0.98299563349364127</v>
      </c>
      <c r="H8511">
        <v>0.49246613611116358</v>
      </c>
      <c r="I8511">
        <v>1.9366387286859745E-3</v>
      </c>
      <c r="J8511">
        <f>_xlfn.BINOM.INV(BinomTrials,_xlfn.GAMMA.INV(Table3[[#This Row],[RV gamma]],GammaShape1,GammaRate1)/BinomTrials,Table3[[#This Row],[RV binom]])</f>
        <v>1</v>
      </c>
      <c r="K8511" s="1">
        <f>Table3[[#This Row],[Risk 1 Simulated occurences]]*_xlfn.LOGNORM.INV(Table3[[#This Row],[RV lognorm]],(LN(ImpLow1)+LN(ImpUp1))/2,(LN(ImpUp1)-LN(ImpLow1))/3.29)</f>
        <v>4188.8677003462117</v>
      </c>
      <c r="L8511">
        <f>_xlfn.BINOM.INV(BinomTrials,_xlfn.GAMMA.INV(Table3[[#This Row],[RV gamma]],GammaShape2,GammaRate2)/BinomTrials,Table3[[#This Row],[RV binom]])</f>
        <v>0</v>
      </c>
      <c r="M8511" s="1">
        <f>Table3[[#This Row],[Risk 2 simulated occurences]]*_xlfn.LOGNORM.INV(Table3[[#This Row],[RV lognorm]],(LN(ImpLow2)+LN(ImpUp2))/2,(LN(ImpUp2)-LN(ImpLow2))/3.29)</f>
        <v>0</v>
      </c>
    </row>
    <row r="8512" spans="7:13">
      <c r="G8512">
        <v>0.2076121276279968</v>
      </c>
      <c r="H8512">
        <v>0.87834962032658492</v>
      </c>
      <c r="I8512">
        <v>0.5490871130251731</v>
      </c>
      <c r="J8512">
        <f>_xlfn.BINOM.INV(BinomTrials,_xlfn.GAMMA.INV(Table3[[#This Row],[RV gamma]],GammaShape1,GammaRate1)/BinomTrials,Table3[[#This Row],[RV binom]])</f>
        <v>1</v>
      </c>
      <c r="K8512" s="1">
        <f>Table3[[#This Row],[Risk 1 Simulated occurences]]*_xlfn.LOGNORM.INV(Table3[[#This Row],[RV lognorm]],(LN(ImpLow1)+LN(ImpUp1))/2,(LN(ImpUp1)-LN(ImpLow1))/3.29)</f>
        <v>34474.184674712778</v>
      </c>
      <c r="L8512">
        <f>_xlfn.BINOM.INV(BinomTrials,_xlfn.GAMMA.INV(Table3[[#This Row],[RV gamma]],GammaShape2,GammaRate2)/BinomTrials,Table3[[#This Row],[RV binom]])</f>
        <v>1</v>
      </c>
      <c r="M8512" s="1">
        <f>Table3[[#This Row],[Risk 2 simulated occurences]]*_xlfn.LOGNORM.INV(Table3[[#This Row],[RV lognorm]],(LN(ImpLow2)+LN(ImpUp2))/2,(LN(ImpUp2)-LN(ImpLow2))/3.29)</f>
        <v>3447418.4674712797</v>
      </c>
    </row>
    <row r="8513" spans="7:13">
      <c r="G8513">
        <v>0.33702904374200343</v>
      </c>
      <c r="H8513">
        <v>0.42206882891341524</v>
      </c>
      <c r="I8513">
        <v>0.5071086140848271</v>
      </c>
      <c r="J8513">
        <f>_xlfn.BINOM.INV(BinomTrials,_xlfn.GAMMA.INV(Table3[[#This Row],[RV gamma]],GammaShape1,GammaRate1)/BinomTrials,Table3[[#This Row],[RV binom]])</f>
        <v>0</v>
      </c>
      <c r="K8513" s="1">
        <f>Table3[[#This Row],[Risk 1 Simulated occurences]]*_xlfn.LOGNORM.INV(Table3[[#This Row],[RV lognorm]],(LN(ImpLow1)+LN(ImpUp1))/2,(LN(ImpUp1)-LN(ImpLow1))/3.29)</f>
        <v>0</v>
      </c>
      <c r="L8513">
        <f>_xlfn.BINOM.INV(BinomTrials,_xlfn.GAMMA.INV(Table3[[#This Row],[RV gamma]],GammaShape2,GammaRate2)/BinomTrials,Table3[[#This Row],[RV binom]])</f>
        <v>0</v>
      </c>
      <c r="M8513" s="1">
        <f>Table3[[#This Row],[Risk 2 simulated occurences]]*_xlfn.LOGNORM.INV(Table3[[#This Row],[RV lognorm]],(LN(ImpLow2)+LN(ImpUp2))/2,(LN(ImpUp2)-LN(ImpLow2))/3.29)</f>
        <v>0</v>
      </c>
    </row>
    <row r="8514" spans="7:13">
      <c r="G8514">
        <v>0.44713817185123367</v>
      </c>
      <c r="H8514">
        <v>0.71080754776988531</v>
      </c>
      <c r="I8514">
        <v>0.97447692368853689</v>
      </c>
      <c r="J8514">
        <f>_xlfn.BINOM.INV(BinomTrials,_xlfn.GAMMA.INV(Table3[[#This Row],[RV gamma]],GammaShape1,GammaRate1)/BinomTrials,Table3[[#This Row],[RV binom]])</f>
        <v>1</v>
      </c>
      <c r="K8514" s="1">
        <f>Table3[[#This Row],[Risk 1 Simulated occurences]]*_xlfn.LOGNORM.INV(Table3[[#This Row],[RV lognorm]],(LN(ImpLow1)+LN(ImpUp1))/2,(LN(ImpUp1)-LN(ImpLow1))/3.29)</f>
        <v>123890.20013258238</v>
      </c>
      <c r="L8514">
        <f>_xlfn.BINOM.INV(BinomTrials,_xlfn.GAMMA.INV(Table3[[#This Row],[RV gamma]],GammaShape2,GammaRate2)/BinomTrials,Table3[[#This Row],[RV binom]])</f>
        <v>0</v>
      </c>
      <c r="M8514" s="1">
        <f>Table3[[#This Row],[Risk 2 simulated occurences]]*_xlfn.LOGNORM.INV(Table3[[#This Row],[RV lognorm]],(LN(ImpLow2)+LN(ImpUp2))/2,(LN(ImpUp2)-LN(ImpLow2))/3.29)</f>
        <v>0</v>
      </c>
    </row>
    <row r="8515" spans="7:13">
      <c r="G8515">
        <v>5.1254303684110894E-2</v>
      </c>
      <c r="H8515">
        <v>0.54245536846223075</v>
      </c>
      <c r="I8515">
        <v>3.3656433240350538E-2</v>
      </c>
      <c r="J8515">
        <f>_xlfn.BINOM.INV(BinomTrials,_xlfn.GAMMA.INV(Table3[[#This Row],[RV gamma]],GammaShape1,GammaRate1)/BinomTrials,Table3[[#This Row],[RV binom]])</f>
        <v>0</v>
      </c>
      <c r="K8515" s="1">
        <f>Table3[[#This Row],[Risk 1 Simulated occurences]]*_xlfn.LOGNORM.INV(Table3[[#This Row],[RV lognorm]],(LN(ImpLow1)+LN(ImpUp1))/2,(LN(ImpUp1)-LN(ImpLow1))/3.29)</f>
        <v>0</v>
      </c>
      <c r="L8515">
        <f>_xlfn.BINOM.INV(BinomTrials,_xlfn.GAMMA.INV(Table3[[#This Row],[RV gamma]],GammaShape2,GammaRate2)/BinomTrials,Table3[[#This Row],[RV binom]])</f>
        <v>0</v>
      </c>
      <c r="M8515" s="1">
        <f>Table3[[#This Row],[Risk 2 simulated occurences]]*_xlfn.LOGNORM.INV(Table3[[#This Row],[RV lognorm]],(LN(ImpLow2)+LN(ImpUp2))/2,(LN(ImpUp2)-LN(ImpLow2))/3.29)</f>
        <v>0</v>
      </c>
    </row>
    <row r="8516" spans="7:13">
      <c r="G8516">
        <v>0.43108201885180641</v>
      </c>
      <c r="H8516">
        <v>4.7377744711645763E-2</v>
      </c>
      <c r="I8516">
        <v>0.66367347057148507</v>
      </c>
      <c r="J8516">
        <f>_xlfn.BINOM.INV(BinomTrials,_xlfn.GAMMA.INV(Table3[[#This Row],[RV gamma]],GammaShape1,GammaRate1)/BinomTrials,Table3[[#This Row],[RV binom]])</f>
        <v>0</v>
      </c>
      <c r="K8516" s="1">
        <f>Table3[[#This Row],[Risk 1 Simulated occurences]]*_xlfn.LOGNORM.INV(Table3[[#This Row],[RV lognorm]],(LN(ImpLow1)+LN(ImpUp1))/2,(LN(ImpUp1)-LN(ImpLow1))/3.29)</f>
        <v>0</v>
      </c>
      <c r="L8516">
        <f>_xlfn.BINOM.INV(BinomTrials,_xlfn.GAMMA.INV(Table3[[#This Row],[RV gamma]],GammaShape2,GammaRate2)/BinomTrials,Table3[[#This Row],[RV binom]])</f>
        <v>0</v>
      </c>
      <c r="M8516" s="1">
        <f>Table3[[#This Row],[Risk 2 simulated occurences]]*_xlfn.LOGNORM.INV(Table3[[#This Row],[RV lognorm]],(LN(ImpLow2)+LN(ImpUp2))/2,(LN(ImpUp2)-LN(ImpLow2))/3.29)</f>
        <v>0</v>
      </c>
    </row>
    <row r="8517" spans="7:13">
      <c r="G8517">
        <v>0.19549084231047464</v>
      </c>
      <c r="H8517">
        <v>0.27775536863028788</v>
      </c>
      <c r="I8517">
        <v>0.36001989495010112</v>
      </c>
      <c r="J8517">
        <f>_xlfn.BINOM.INV(BinomTrials,_xlfn.GAMMA.INV(Table3[[#This Row],[RV gamma]],GammaShape1,GammaRate1)/BinomTrials,Table3[[#This Row],[RV binom]])</f>
        <v>0</v>
      </c>
      <c r="K8517" s="1">
        <f>Table3[[#This Row],[Risk 1 Simulated occurences]]*_xlfn.LOGNORM.INV(Table3[[#This Row],[RV lognorm]],(LN(ImpLow1)+LN(ImpUp1))/2,(LN(ImpUp1)-LN(ImpLow1))/3.29)</f>
        <v>0</v>
      </c>
      <c r="L8517">
        <f>_xlfn.BINOM.INV(BinomTrials,_xlfn.GAMMA.INV(Table3[[#This Row],[RV gamma]],GammaShape2,GammaRate2)/BinomTrials,Table3[[#This Row],[RV binom]])</f>
        <v>0</v>
      </c>
      <c r="M8517" s="1">
        <f>Table3[[#This Row],[Risk 2 simulated occurences]]*_xlfn.LOGNORM.INV(Table3[[#This Row],[RV lognorm]],(LN(ImpLow2)+LN(ImpUp2))/2,(LN(ImpUp2)-LN(ImpLow2))/3.29)</f>
        <v>0</v>
      </c>
    </row>
    <row r="8518" spans="7:13">
      <c r="G8518">
        <v>0.61458671214738247</v>
      </c>
      <c r="H8518">
        <v>0.23448056924831148</v>
      </c>
      <c r="I8518">
        <v>0.85437442634924055</v>
      </c>
      <c r="J8518">
        <f>_xlfn.BINOM.INV(BinomTrials,_xlfn.GAMMA.INV(Table3[[#This Row],[RV gamma]],GammaShape1,GammaRate1)/BinomTrials,Table3[[#This Row],[RV binom]])</f>
        <v>0</v>
      </c>
      <c r="K8518" s="1">
        <f>Table3[[#This Row],[Risk 1 Simulated occurences]]*_xlfn.LOGNORM.INV(Table3[[#This Row],[RV lognorm]],(LN(ImpLow1)+LN(ImpUp1))/2,(LN(ImpUp1)-LN(ImpLow1))/3.29)</f>
        <v>0</v>
      </c>
      <c r="L8518">
        <f>_xlfn.BINOM.INV(BinomTrials,_xlfn.GAMMA.INV(Table3[[#This Row],[RV gamma]],GammaShape2,GammaRate2)/BinomTrials,Table3[[#This Row],[RV binom]])</f>
        <v>0</v>
      </c>
      <c r="M8518" s="1">
        <f>Table3[[#This Row],[Risk 2 simulated occurences]]*_xlfn.LOGNORM.INV(Table3[[#This Row],[RV lognorm]],(LN(ImpLow2)+LN(ImpUp2))/2,(LN(ImpUp2)-LN(ImpLow2))/3.29)</f>
        <v>0</v>
      </c>
    </row>
    <row r="8519" spans="7:13">
      <c r="G8519">
        <v>0.35887106105632666</v>
      </c>
      <c r="H8519">
        <v>0.91492735637115652</v>
      </c>
      <c r="I8519">
        <v>0.47098365168598649</v>
      </c>
      <c r="J8519">
        <f>_xlfn.BINOM.INV(BinomTrials,_xlfn.GAMMA.INV(Table3[[#This Row],[RV gamma]],GammaShape1,GammaRate1)/BinomTrials,Table3[[#This Row],[RV binom]])</f>
        <v>1</v>
      </c>
      <c r="K8519" s="1">
        <f>Table3[[#This Row],[Risk 1 Simulated occurences]]*_xlfn.LOGNORM.INV(Table3[[#This Row],[RV lognorm]],(LN(ImpLow1)+LN(ImpUp1))/2,(LN(ImpUp1)-LN(ImpLow1))/3.29)</f>
        <v>30051.981770193197</v>
      </c>
      <c r="L8519">
        <f>_xlfn.BINOM.INV(BinomTrials,_xlfn.GAMMA.INV(Table3[[#This Row],[RV gamma]],GammaShape2,GammaRate2)/BinomTrials,Table3[[#This Row],[RV binom]])</f>
        <v>1</v>
      </c>
      <c r="M8519" s="1">
        <f>Table3[[#This Row],[Risk 2 simulated occurences]]*_xlfn.LOGNORM.INV(Table3[[#This Row],[RV lognorm]],(LN(ImpLow2)+LN(ImpUp2))/2,(LN(ImpUp2)-LN(ImpLow2))/3.29)</f>
        <v>3005198.1770193209</v>
      </c>
    </row>
    <row r="8520" spans="7:13">
      <c r="G8520">
        <v>0.5459231736817971</v>
      </c>
      <c r="H8520">
        <v>0.18407853002849897</v>
      </c>
      <c r="I8520">
        <v>0.8222338863752009</v>
      </c>
      <c r="J8520">
        <f>_xlfn.BINOM.INV(BinomTrials,_xlfn.GAMMA.INV(Table3[[#This Row],[RV gamma]],GammaShape1,GammaRate1)/BinomTrials,Table3[[#This Row],[RV binom]])</f>
        <v>0</v>
      </c>
      <c r="K8520" s="1">
        <f>Table3[[#This Row],[Risk 1 Simulated occurences]]*_xlfn.LOGNORM.INV(Table3[[#This Row],[RV lognorm]],(LN(ImpLow1)+LN(ImpUp1))/2,(LN(ImpUp1)-LN(ImpLow1))/3.29)</f>
        <v>0</v>
      </c>
      <c r="L8520">
        <f>_xlfn.BINOM.INV(BinomTrials,_xlfn.GAMMA.INV(Table3[[#This Row],[RV gamma]],GammaShape2,GammaRate2)/BinomTrials,Table3[[#This Row],[RV binom]])</f>
        <v>0</v>
      </c>
      <c r="M8520" s="1">
        <f>Table3[[#This Row],[Risk 2 simulated occurences]]*_xlfn.LOGNORM.INV(Table3[[#This Row],[RV lognorm]],(LN(ImpLow2)+LN(ImpUp2))/2,(LN(ImpUp2)-LN(ImpLow2))/3.29)</f>
        <v>0</v>
      </c>
    </row>
    <row r="8521" spans="7:13">
      <c r="G8521">
        <v>0.33078006996343845</v>
      </c>
      <c r="H8521">
        <v>0.80785418898232941</v>
      </c>
      <c r="I8521">
        <v>0.28492830800122038</v>
      </c>
      <c r="J8521">
        <f>_xlfn.BINOM.INV(BinomTrials,_xlfn.GAMMA.INV(Table3[[#This Row],[RV gamma]],GammaShape1,GammaRate1)/BinomTrials,Table3[[#This Row],[RV binom]])</f>
        <v>1</v>
      </c>
      <c r="K8521" s="1">
        <f>Table3[[#This Row],[Risk 1 Simulated occurences]]*_xlfn.LOGNORM.INV(Table3[[#This Row],[RV lognorm]],(LN(ImpLow1)+LN(ImpUp1))/2,(LN(ImpUp1)-LN(ImpLow1))/3.29)</f>
        <v>21245.931706782285</v>
      </c>
      <c r="L8521">
        <f>_xlfn.BINOM.INV(BinomTrials,_xlfn.GAMMA.INV(Table3[[#This Row],[RV gamma]],GammaShape2,GammaRate2)/BinomTrials,Table3[[#This Row],[RV binom]])</f>
        <v>0</v>
      </c>
      <c r="M8521" s="1">
        <f>Table3[[#This Row],[Risk 2 simulated occurences]]*_xlfn.LOGNORM.INV(Table3[[#This Row],[RV lognorm]],(LN(ImpLow2)+LN(ImpUp2))/2,(LN(ImpUp2)-LN(ImpLow2))/3.29)</f>
        <v>0</v>
      </c>
    </row>
    <row r="8522" spans="7:13">
      <c r="G8522">
        <v>0.42063587551034792</v>
      </c>
      <c r="H8522">
        <v>0.60535422601055089</v>
      </c>
      <c r="I8522">
        <v>0.7900725765107538</v>
      </c>
      <c r="J8522">
        <f>_xlfn.BINOM.INV(BinomTrials,_xlfn.GAMMA.INV(Table3[[#This Row],[RV gamma]],GammaShape1,GammaRate1)/BinomTrials,Table3[[#This Row],[RV binom]])</f>
        <v>0</v>
      </c>
      <c r="K8522" s="1">
        <f>Table3[[#This Row],[Risk 1 Simulated occurences]]*_xlfn.LOGNORM.INV(Table3[[#This Row],[RV lognorm]],(LN(ImpLow1)+LN(ImpUp1))/2,(LN(ImpUp1)-LN(ImpLow1))/3.29)</f>
        <v>0</v>
      </c>
      <c r="L8522">
        <f>_xlfn.BINOM.INV(BinomTrials,_xlfn.GAMMA.INV(Table3[[#This Row],[RV gamma]],GammaShape2,GammaRate2)/BinomTrials,Table3[[#This Row],[RV binom]])</f>
        <v>0</v>
      </c>
      <c r="M8522" s="1">
        <f>Table3[[#This Row],[Risk 2 simulated occurences]]*_xlfn.LOGNORM.INV(Table3[[#This Row],[RV lognorm]],(LN(ImpLow2)+LN(ImpUp2))/2,(LN(ImpUp2)-LN(ImpLow2))/3.29)</f>
        <v>0</v>
      </c>
    </row>
    <row r="8523" spans="7:13">
      <c r="G8523">
        <v>0.62715970241798069</v>
      </c>
      <c r="H8523">
        <v>0.18847655932813723</v>
      </c>
      <c r="I8523">
        <v>0.74979341623829376</v>
      </c>
      <c r="J8523">
        <f>_xlfn.BINOM.INV(BinomTrials,_xlfn.GAMMA.INV(Table3[[#This Row],[RV gamma]],GammaShape1,GammaRate1)/BinomTrials,Table3[[#This Row],[RV binom]])</f>
        <v>0</v>
      </c>
      <c r="K8523" s="1">
        <f>Table3[[#This Row],[Risk 1 Simulated occurences]]*_xlfn.LOGNORM.INV(Table3[[#This Row],[RV lognorm]],(LN(ImpLow1)+LN(ImpUp1))/2,(LN(ImpUp1)-LN(ImpLow1))/3.29)</f>
        <v>0</v>
      </c>
      <c r="L8523">
        <f>_xlfn.BINOM.INV(BinomTrials,_xlfn.GAMMA.INV(Table3[[#This Row],[RV gamma]],GammaShape2,GammaRate2)/BinomTrials,Table3[[#This Row],[RV binom]])</f>
        <v>0</v>
      </c>
      <c r="M8523" s="1">
        <f>Table3[[#This Row],[Risk 2 simulated occurences]]*_xlfn.LOGNORM.INV(Table3[[#This Row],[RV lognorm]],(LN(ImpLow2)+LN(ImpUp2))/2,(LN(ImpUp2)-LN(ImpLow2))/3.29)</f>
        <v>0</v>
      </c>
    </row>
    <row r="8524" spans="7:13">
      <c r="G8524">
        <v>0.67311853900231355</v>
      </c>
      <c r="H8524">
        <v>0.72553262800235885</v>
      </c>
      <c r="I8524">
        <v>0.77794671700240425</v>
      </c>
      <c r="J8524">
        <f>_xlfn.BINOM.INV(BinomTrials,_xlfn.GAMMA.INV(Table3[[#This Row],[RV gamma]],GammaShape1,GammaRate1)/BinomTrials,Table3[[#This Row],[RV binom]])</f>
        <v>1</v>
      </c>
      <c r="K8524" s="1">
        <f>Table3[[#This Row],[Risk 1 Simulated occurences]]*_xlfn.LOGNORM.INV(Table3[[#This Row],[RV lognorm]],(LN(ImpLow1)+LN(ImpUp1))/2,(LN(ImpUp1)-LN(ImpLow1))/3.29)</f>
        <v>54026.522802729793</v>
      </c>
      <c r="L8524">
        <f>_xlfn.BINOM.INV(BinomTrials,_xlfn.GAMMA.INV(Table3[[#This Row],[RV gamma]],GammaShape2,GammaRate2)/BinomTrials,Table3[[#This Row],[RV binom]])</f>
        <v>0</v>
      </c>
      <c r="M8524" s="1">
        <f>Table3[[#This Row],[Risk 2 simulated occurences]]*_xlfn.LOGNORM.INV(Table3[[#This Row],[RV lognorm]],(LN(ImpLow2)+LN(ImpUp2))/2,(LN(ImpUp2)-LN(ImpLow2))/3.29)</f>
        <v>0</v>
      </c>
    </row>
    <row r="8525" spans="7:13">
      <c r="G8525">
        <v>0.10328501188349212</v>
      </c>
      <c r="H8525">
        <v>2.6878835645913535E-2</v>
      </c>
      <c r="I8525">
        <v>0.95047265940833492</v>
      </c>
      <c r="J8525">
        <f>_xlfn.BINOM.INV(BinomTrials,_xlfn.GAMMA.INV(Table3[[#This Row],[RV gamma]],GammaShape1,GammaRate1)/BinomTrials,Table3[[#This Row],[RV binom]])</f>
        <v>0</v>
      </c>
      <c r="K8525" s="1">
        <f>Table3[[#This Row],[Risk 1 Simulated occurences]]*_xlfn.LOGNORM.INV(Table3[[#This Row],[RV lognorm]],(LN(ImpLow1)+LN(ImpUp1))/2,(LN(ImpUp1)-LN(ImpLow1))/3.29)</f>
        <v>0</v>
      </c>
      <c r="L8525">
        <f>_xlfn.BINOM.INV(BinomTrials,_xlfn.GAMMA.INV(Table3[[#This Row],[RV gamma]],GammaShape2,GammaRate2)/BinomTrials,Table3[[#This Row],[RV binom]])</f>
        <v>0</v>
      </c>
      <c r="M8525" s="1">
        <f>Table3[[#This Row],[Risk 2 simulated occurences]]*_xlfn.LOGNORM.INV(Table3[[#This Row],[RV lognorm]],(LN(ImpLow2)+LN(ImpUp2))/2,(LN(ImpUp2)-LN(ImpLow2))/3.29)</f>
        <v>0</v>
      </c>
    </row>
    <row r="8526" spans="7:13">
      <c r="G8526">
        <v>0.91119472585208472</v>
      </c>
      <c r="H8526">
        <v>0.75259070086879221</v>
      </c>
      <c r="I8526">
        <v>0.5939866758854998</v>
      </c>
      <c r="J8526">
        <f>_xlfn.BINOM.INV(BinomTrials,_xlfn.GAMMA.INV(Table3[[#This Row],[RV gamma]],GammaShape1,GammaRate1)/BinomTrials,Table3[[#This Row],[RV binom]])</f>
        <v>1</v>
      </c>
      <c r="K8526" s="1">
        <f>Table3[[#This Row],[Risk 1 Simulated occurences]]*_xlfn.LOGNORM.INV(Table3[[#This Row],[RV lognorm]],(LN(ImpLow1)+LN(ImpUp1))/2,(LN(ImpUp1)-LN(ImpLow1))/3.29)</f>
        <v>37349.379030380187</v>
      </c>
      <c r="L8526">
        <f>_xlfn.BINOM.INV(BinomTrials,_xlfn.GAMMA.INV(Table3[[#This Row],[RV gamma]],GammaShape2,GammaRate2)/BinomTrials,Table3[[#This Row],[RV binom]])</f>
        <v>0</v>
      </c>
      <c r="M8526" s="1">
        <f>Table3[[#This Row],[Risk 2 simulated occurences]]*_xlfn.LOGNORM.INV(Table3[[#This Row],[RV lognorm]],(LN(ImpLow2)+LN(ImpUp2))/2,(LN(ImpUp2)-LN(ImpLow2))/3.29)</f>
        <v>0</v>
      </c>
    </row>
    <row r="8527" spans="7:13">
      <c r="G8527">
        <v>0.44975739598728592</v>
      </c>
      <c r="H8527">
        <v>0.7919095017909582</v>
      </c>
      <c r="I8527">
        <v>0.13406160759463051</v>
      </c>
      <c r="J8527">
        <f>_xlfn.BINOM.INV(BinomTrials,_xlfn.GAMMA.INV(Table3[[#This Row],[RV gamma]],GammaShape1,GammaRate1)/BinomTrials,Table3[[#This Row],[RV binom]])</f>
        <v>1</v>
      </c>
      <c r="K8527" s="1">
        <f>Table3[[#This Row],[Risk 1 Simulated occurences]]*_xlfn.LOGNORM.INV(Table3[[#This Row],[RV lognorm]],(LN(ImpLow1)+LN(ImpUp1))/2,(LN(ImpUp1)-LN(ImpLow1))/3.29)</f>
        <v>14568.196646671831</v>
      </c>
      <c r="L8527">
        <f>_xlfn.BINOM.INV(BinomTrials,_xlfn.GAMMA.INV(Table3[[#This Row],[RV gamma]],GammaShape2,GammaRate2)/BinomTrials,Table3[[#This Row],[RV binom]])</f>
        <v>0</v>
      </c>
      <c r="M8527" s="1">
        <f>Table3[[#This Row],[Risk 2 simulated occurences]]*_xlfn.LOGNORM.INV(Table3[[#This Row],[RV lognorm]],(LN(ImpLow2)+LN(ImpUp2))/2,(LN(ImpUp2)-LN(ImpLow2))/3.29)</f>
        <v>0</v>
      </c>
    </row>
    <row r="8528" spans="7:13">
      <c r="G8528">
        <v>7.2554358314980916E-2</v>
      </c>
      <c r="H8528">
        <v>0.62299660063488249</v>
      </c>
      <c r="I8528">
        <v>0.17343884295478409</v>
      </c>
      <c r="J8528">
        <f>_xlfn.BINOM.INV(BinomTrials,_xlfn.GAMMA.INV(Table3[[#This Row],[RV gamma]],GammaShape1,GammaRate1)/BinomTrials,Table3[[#This Row],[RV binom]])</f>
        <v>0</v>
      </c>
      <c r="K8528" s="1">
        <f>Table3[[#This Row],[Risk 1 Simulated occurences]]*_xlfn.LOGNORM.INV(Table3[[#This Row],[RV lognorm]],(LN(ImpLow1)+LN(ImpUp1))/2,(LN(ImpUp1)-LN(ImpLow1))/3.29)</f>
        <v>0</v>
      </c>
      <c r="L8528">
        <f>_xlfn.BINOM.INV(BinomTrials,_xlfn.GAMMA.INV(Table3[[#This Row],[RV gamma]],GammaShape2,GammaRate2)/BinomTrials,Table3[[#This Row],[RV binom]])</f>
        <v>0</v>
      </c>
      <c r="M8528" s="1">
        <f>Table3[[#This Row],[Risk 2 simulated occurences]]*_xlfn.LOGNORM.INV(Table3[[#This Row],[RV lognorm]],(LN(ImpLow2)+LN(ImpUp2))/2,(LN(ImpUp2)-LN(ImpLow2))/3.29)</f>
        <v>0</v>
      </c>
    </row>
    <row r="8529" spans="7:13">
      <c r="G8529">
        <v>0.42110019988431607</v>
      </c>
      <c r="H8529">
        <v>0.70386687047028307</v>
      </c>
      <c r="I8529">
        <v>0.98663354105625001</v>
      </c>
      <c r="J8529">
        <f>_xlfn.BINOM.INV(BinomTrials,_xlfn.GAMMA.INV(Table3[[#This Row],[RV gamma]],GammaShape1,GammaRate1)/BinomTrials,Table3[[#This Row],[RV binom]])</f>
        <v>1</v>
      </c>
      <c r="K8529" s="1">
        <f>Table3[[#This Row],[Risk 1 Simulated occurences]]*_xlfn.LOGNORM.INV(Table3[[#This Row],[RV lognorm]],(LN(ImpLow1)+LN(ImpUp1))/2,(LN(ImpUp1)-LN(ImpLow1))/3.29)</f>
        <v>149063.92272859882</v>
      </c>
      <c r="L8529">
        <f>_xlfn.BINOM.INV(BinomTrials,_xlfn.GAMMA.INV(Table3[[#This Row],[RV gamma]],GammaShape2,GammaRate2)/BinomTrials,Table3[[#This Row],[RV binom]])</f>
        <v>0</v>
      </c>
      <c r="M8529" s="1">
        <f>Table3[[#This Row],[Risk 2 simulated occurences]]*_xlfn.LOGNORM.INV(Table3[[#This Row],[RV lognorm]],(LN(ImpLow2)+LN(ImpUp2))/2,(LN(ImpUp2)-LN(ImpLow2))/3.29)</f>
        <v>0</v>
      </c>
    </row>
    <row r="8530" spans="7:13">
      <c r="G8530">
        <v>0.43105945569978071</v>
      </c>
      <c r="H8530">
        <v>0.89049199404683521</v>
      </c>
      <c r="I8530">
        <v>0.34992453239388976</v>
      </c>
      <c r="J8530">
        <f>_xlfn.BINOM.INV(BinomTrials,_xlfn.GAMMA.INV(Table3[[#This Row],[RV gamma]],GammaShape1,GammaRate1)/BinomTrials,Table3[[#This Row],[RV binom]])</f>
        <v>1</v>
      </c>
      <c r="K8530" s="1">
        <f>Table3[[#This Row],[Risk 1 Simulated occurences]]*_xlfn.LOGNORM.INV(Table3[[#This Row],[RV lognorm]],(LN(ImpLow1)+LN(ImpUp1))/2,(LN(ImpUp1)-LN(ImpLow1))/3.29)</f>
        <v>24144.565016996065</v>
      </c>
      <c r="L8530">
        <f>_xlfn.BINOM.INV(BinomTrials,_xlfn.GAMMA.INV(Table3[[#This Row],[RV gamma]],GammaShape2,GammaRate2)/BinomTrials,Table3[[#This Row],[RV binom]])</f>
        <v>1</v>
      </c>
      <c r="M8530" s="1">
        <f>Table3[[#This Row],[Risk 2 simulated occurences]]*_xlfn.LOGNORM.INV(Table3[[#This Row],[RV lognorm]],(LN(ImpLow2)+LN(ImpUp2))/2,(LN(ImpUp2)-LN(ImpLow2))/3.29)</f>
        <v>2414456.5016996074</v>
      </c>
    </row>
    <row r="8531" spans="7:13">
      <c r="G8531">
        <v>0.81627194621426613</v>
      </c>
      <c r="H8531">
        <v>0.49894394515964385</v>
      </c>
      <c r="I8531">
        <v>0.18161594410502163</v>
      </c>
      <c r="J8531">
        <f>_xlfn.BINOM.INV(BinomTrials,_xlfn.GAMMA.INV(Table3[[#This Row],[RV gamma]],GammaShape1,GammaRate1)/BinomTrials,Table3[[#This Row],[RV binom]])</f>
        <v>0</v>
      </c>
      <c r="K8531" s="1">
        <f>Table3[[#This Row],[Risk 1 Simulated occurences]]*_xlfn.LOGNORM.INV(Table3[[#This Row],[RV lognorm]],(LN(ImpLow1)+LN(ImpUp1))/2,(LN(ImpUp1)-LN(ImpLow1))/3.29)</f>
        <v>0</v>
      </c>
      <c r="L8531">
        <f>_xlfn.BINOM.INV(BinomTrials,_xlfn.GAMMA.INV(Table3[[#This Row],[RV gamma]],GammaShape2,GammaRate2)/BinomTrials,Table3[[#This Row],[RV binom]])</f>
        <v>0</v>
      </c>
      <c r="M8531" s="1">
        <f>Table3[[#This Row],[Risk 2 simulated occurences]]*_xlfn.LOGNORM.INV(Table3[[#This Row],[RV lognorm]],(LN(ImpLow2)+LN(ImpUp2))/2,(LN(ImpUp2)-LN(ImpLow2))/3.29)</f>
        <v>0</v>
      </c>
    </row>
    <row r="8532" spans="7:13">
      <c r="G8532">
        <v>8.2600023170281214E-2</v>
      </c>
      <c r="H8532">
        <v>0.75088629813440433</v>
      </c>
      <c r="I8532">
        <v>0.41917257309852751</v>
      </c>
      <c r="J8532">
        <f>_xlfn.BINOM.INV(BinomTrials,_xlfn.GAMMA.INV(Table3[[#This Row],[RV gamma]],GammaShape1,GammaRate1)/BinomTrials,Table3[[#This Row],[RV binom]])</f>
        <v>1</v>
      </c>
      <c r="K8532" s="1">
        <f>Table3[[#This Row],[Risk 1 Simulated occurences]]*_xlfn.LOGNORM.INV(Table3[[#This Row],[RV lognorm]],(LN(ImpLow1)+LN(ImpUp1))/2,(LN(ImpUp1)-LN(ImpLow1))/3.29)</f>
        <v>27415.152884327275</v>
      </c>
      <c r="L8532">
        <f>_xlfn.BINOM.INV(BinomTrials,_xlfn.GAMMA.INV(Table3[[#This Row],[RV gamma]],GammaShape2,GammaRate2)/BinomTrials,Table3[[#This Row],[RV binom]])</f>
        <v>0</v>
      </c>
      <c r="M8532" s="1">
        <f>Table3[[#This Row],[Risk 2 simulated occurences]]*_xlfn.LOGNORM.INV(Table3[[#This Row],[RV lognorm]],(LN(ImpLow2)+LN(ImpUp2))/2,(LN(ImpUp2)-LN(ImpLow2))/3.29)</f>
        <v>0</v>
      </c>
    </row>
    <row r="8533" spans="7:13">
      <c r="G8533">
        <v>0.25858942291633663</v>
      </c>
      <c r="H8533">
        <v>0.14601274493430402</v>
      </c>
      <c r="I8533">
        <v>3.3436066952271415E-2</v>
      </c>
      <c r="J8533">
        <f>_xlfn.BINOM.INV(BinomTrials,_xlfn.GAMMA.INV(Table3[[#This Row],[RV gamma]],GammaShape1,GammaRate1)/BinomTrials,Table3[[#This Row],[RV binom]])</f>
        <v>0</v>
      </c>
      <c r="K8533" s="1">
        <f>Table3[[#This Row],[Risk 1 Simulated occurences]]*_xlfn.LOGNORM.INV(Table3[[#This Row],[RV lognorm]],(LN(ImpLow1)+LN(ImpUp1))/2,(LN(ImpUp1)-LN(ImpLow1))/3.29)</f>
        <v>0</v>
      </c>
      <c r="L8533">
        <f>_xlfn.BINOM.INV(BinomTrials,_xlfn.GAMMA.INV(Table3[[#This Row],[RV gamma]],GammaShape2,GammaRate2)/BinomTrials,Table3[[#This Row],[RV binom]])</f>
        <v>0</v>
      </c>
      <c r="M8533" s="1">
        <f>Table3[[#This Row],[Risk 2 simulated occurences]]*_xlfn.LOGNORM.INV(Table3[[#This Row],[RV lognorm]],(LN(ImpLow2)+LN(ImpUp2))/2,(LN(ImpUp2)-LN(ImpLow2))/3.29)</f>
        <v>0</v>
      </c>
    </row>
    <row r="8534" spans="7:13">
      <c r="G8534">
        <v>0.11243095487003725</v>
      </c>
      <c r="H8534">
        <v>3.6204110847881117E-2</v>
      </c>
      <c r="I8534">
        <v>0.95997726682572493</v>
      </c>
      <c r="J8534">
        <f>_xlfn.BINOM.INV(BinomTrials,_xlfn.GAMMA.INV(Table3[[#This Row],[RV gamma]],GammaShape1,GammaRate1)/BinomTrials,Table3[[#This Row],[RV binom]])</f>
        <v>0</v>
      </c>
      <c r="K8534" s="1">
        <f>Table3[[#This Row],[Risk 1 Simulated occurences]]*_xlfn.LOGNORM.INV(Table3[[#This Row],[RV lognorm]],(LN(ImpLow1)+LN(ImpUp1))/2,(LN(ImpUp1)-LN(ImpLow1))/3.29)</f>
        <v>0</v>
      </c>
      <c r="L8534">
        <f>_xlfn.BINOM.INV(BinomTrials,_xlfn.GAMMA.INV(Table3[[#This Row],[RV gamma]],GammaShape2,GammaRate2)/BinomTrials,Table3[[#This Row],[RV binom]])</f>
        <v>0</v>
      </c>
      <c r="M8534" s="1">
        <f>Table3[[#This Row],[Risk 2 simulated occurences]]*_xlfn.LOGNORM.INV(Table3[[#This Row],[RV lognorm]],(LN(ImpLow2)+LN(ImpUp2))/2,(LN(ImpUp2)-LN(ImpLow2))/3.29)</f>
        <v>0</v>
      </c>
    </row>
    <row r="8535" spans="7:13">
      <c r="G8535">
        <v>0.62705850071602431</v>
      </c>
      <c r="H8535">
        <v>0.48249102033790714</v>
      </c>
      <c r="I8535">
        <v>0.33792353995978996</v>
      </c>
      <c r="J8535">
        <f>_xlfn.BINOM.INV(BinomTrials,_xlfn.GAMMA.INV(Table3[[#This Row],[RV gamma]],GammaShape1,GammaRate1)/BinomTrials,Table3[[#This Row],[RV binom]])</f>
        <v>0</v>
      </c>
      <c r="K8535" s="1">
        <f>Table3[[#This Row],[Risk 1 Simulated occurences]]*_xlfn.LOGNORM.INV(Table3[[#This Row],[RV lognorm]],(LN(ImpLow1)+LN(ImpUp1))/2,(LN(ImpUp1)-LN(ImpLow1))/3.29)</f>
        <v>0</v>
      </c>
      <c r="L8535">
        <f>_xlfn.BINOM.INV(BinomTrials,_xlfn.GAMMA.INV(Table3[[#This Row],[RV gamma]],GammaShape2,GammaRate2)/BinomTrials,Table3[[#This Row],[RV binom]])</f>
        <v>0</v>
      </c>
      <c r="M8535" s="1">
        <f>Table3[[#This Row],[Risk 2 simulated occurences]]*_xlfn.LOGNORM.INV(Table3[[#This Row],[RV lognorm]],(LN(ImpLow2)+LN(ImpUp2))/2,(LN(ImpUp2)-LN(ImpLow2))/3.29)</f>
        <v>0</v>
      </c>
    </row>
    <row r="8536" spans="7:13">
      <c r="G8536">
        <v>0.97222153422060498</v>
      </c>
      <c r="H8536">
        <v>0.22657881920532269</v>
      </c>
      <c r="I8536">
        <v>0.4809361041900404</v>
      </c>
      <c r="J8536">
        <f>_xlfn.BINOM.INV(BinomTrials,_xlfn.GAMMA.INV(Table3[[#This Row],[RV gamma]],GammaShape1,GammaRate1)/BinomTrials,Table3[[#This Row],[RV binom]])</f>
        <v>0</v>
      </c>
      <c r="K8536" s="1">
        <f>Table3[[#This Row],[Risk 1 Simulated occurences]]*_xlfn.LOGNORM.INV(Table3[[#This Row],[RV lognorm]],(LN(ImpLow1)+LN(ImpUp1))/2,(LN(ImpUp1)-LN(ImpLow1))/3.29)</f>
        <v>0</v>
      </c>
      <c r="L8536">
        <f>_xlfn.BINOM.INV(BinomTrials,_xlfn.GAMMA.INV(Table3[[#This Row],[RV gamma]],GammaShape2,GammaRate2)/BinomTrials,Table3[[#This Row],[RV binom]])</f>
        <v>0</v>
      </c>
      <c r="M8536" s="1">
        <f>Table3[[#This Row],[Risk 2 simulated occurences]]*_xlfn.LOGNORM.INV(Table3[[#This Row],[RV lognorm]],(LN(ImpLow2)+LN(ImpUp2))/2,(LN(ImpUp2)-LN(ImpLow2))/3.29)</f>
        <v>0</v>
      </c>
    </row>
    <row r="8537" spans="7:13">
      <c r="G8537">
        <v>0.12732564570723365</v>
      </c>
      <c r="H8537">
        <v>0.11021438385835587</v>
      </c>
      <c r="I8537">
        <v>9.3103122009478095E-2</v>
      </c>
      <c r="J8537">
        <f>_xlfn.BINOM.INV(BinomTrials,_xlfn.GAMMA.INV(Table3[[#This Row],[RV gamma]],GammaShape1,GammaRate1)/BinomTrials,Table3[[#This Row],[RV binom]])</f>
        <v>0</v>
      </c>
      <c r="K8537" s="1">
        <f>Table3[[#This Row],[Risk 1 Simulated occurences]]*_xlfn.LOGNORM.INV(Table3[[#This Row],[RV lognorm]],(LN(ImpLow1)+LN(ImpUp1))/2,(LN(ImpUp1)-LN(ImpLow1))/3.29)</f>
        <v>0</v>
      </c>
      <c r="L8537">
        <f>_xlfn.BINOM.INV(BinomTrials,_xlfn.GAMMA.INV(Table3[[#This Row],[RV gamma]],GammaShape2,GammaRate2)/BinomTrials,Table3[[#This Row],[RV binom]])</f>
        <v>0</v>
      </c>
      <c r="M8537" s="1">
        <f>Table3[[#This Row],[Risk 2 simulated occurences]]*_xlfn.LOGNORM.INV(Table3[[#This Row],[RV lognorm]],(LN(ImpLow2)+LN(ImpUp2))/2,(LN(ImpUp2)-LN(ImpLow2))/3.29)</f>
        <v>0</v>
      </c>
    </row>
    <row r="8538" spans="7:13">
      <c r="G8538">
        <v>0.96212740147585396</v>
      </c>
      <c r="H8538">
        <v>0.3731495073871452</v>
      </c>
      <c r="I8538">
        <v>0.78417161329843643</v>
      </c>
      <c r="J8538">
        <f>_xlfn.BINOM.INV(BinomTrials,_xlfn.GAMMA.INV(Table3[[#This Row],[RV gamma]],GammaShape1,GammaRate1)/BinomTrials,Table3[[#This Row],[RV binom]])</f>
        <v>0</v>
      </c>
      <c r="K8538" s="1">
        <f>Table3[[#This Row],[Risk 1 Simulated occurences]]*_xlfn.LOGNORM.INV(Table3[[#This Row],[RV lognorm]],(LN(ImpLow1)+LN(ImpUp1))/2,(LN(ImpUp1)-LN(ImpLow1))/3.29)</f>
        <v>0</v>
      </c>
      <c r="L8538">
        <f>_xlfn.BINOM.INV(BinomTrials,_xlfn.GAMMA.INV(Table3[[#This Row],[RV gamma]],GammaShape2,GammaRate2)/BinomTrials,Table3[[#This Row],[RV binom]])</f>
        <v>0</v>
      </c>
      <c r="M8538" s="1">
        <f>Table3[[#This Row],[Risk 2 simulated occurences]]*_xlfn.LOGNORM.INV(Table3[[#This Row],[RV lognorm]],(LN(ImpLow2)+LN(ImpUp2))/2,(LN(ImpUp2)-LN(ImpLow2))/3.29)</f>
        <v>0</v>
      </c>
    </row>
    <row r="8539" spans="7:13">
      <c r="G8539">
        <v>0.47523660467715778</v>
      </c>
      <c r="H8539">
        <v>0.52377065574925885</v>
      </c>
      <c r="I8539">
        <v>0.57230470682136003</v>
      </c>
      <c r="J8539">
        <f>_xlfn.BINOM.INV(BinomTrials,_xlfn.GAMMA.INV(Table3[[#This Row],[RV gamma]],GammaShape1,GammaRate1)/BinomTrials,Table3[[#This Row],[RV binom]])</f>
        <v>0</v>
      </c>
      <c r="K8539" s="1">
        <f>Table3[[#This Row],[Risk 1 Simulated occurences]]*_xlfn.LOGNORM.INV(Table3[[#This Row],[RV lognorm]],(LN(ImpLow1)+LN(ImpUp1))/2,(LN(ImpUp1)-LN(ImpLow1))/3.29)</f>
        <v>0</v>
      </c>
      <c r="L8539">
        <f>_xlfn.BINOM.INV(BinomTrials,_xlfn.GAMMA.INV(Table3[[#This Row],[RV gamma]],GammaShape2,GammaRate2)/BinomTrials,Table3[[#This Row],[RV binom]])</f>
        <v>0</v>
      </c>
      <c r="M8539" s="1">
        <f>Table3[[#This Row],[Risk 2 simulated occurences]]*_xlfn.LOGNORM.INV(Table3[[#This Row],[RV lognorm]],(LN(ImpLow2)+LN(ImpUp2))/2,(LN(ImpUp2)-LN(ImpLow2))/3.29)</f>
        <v>0</v>
      </c>
    </row>
    <row r="8540" spans="7:13">
      <c r="G8540">
        <v>0.30161480899044069</v>
      </c>
      <c r="H8540">
        <v>1.341117779417484E-2</v>
      </c>
      <c r="I8540">
        <v>0.72520754659790898</v>
      </c>
      <c r="J8540">
        <f>_xlfn.BINOM.INV(BinomTrials,_xlfn.GAMMA.INV(Table3[[#This Row],[RV gamma]],GammaShape1,GammaRate1)/BinomTrials,Table3[[#This Row],[RV binom]])</f>
        <v>0</v>
      </c>
      <c r="K8540" s="1">
        <f>Table3[[#This Row],[Risk 1 Simulated occurences]]*_xlfn.LOGNORM.INV(Table3[[#This Row],[RV lognorm]],(LN(ImpLow1)+LN(ImpUp1))/2,(LN(ImpUp1)-LN(ImpLow1))/3.29)</f>
        <v>0</v>
      </c>
      <c r="L8540">
        <f>_xlfn.BINOM.INV(BinomTrials,_xlfn.GAMMA.INV(Table3[[#This Row],[RV gamma]],GammaShape2,GammaRate2)/BinomTrials,Table3[[#This Row],[RV binom]])</f>
        <v>0</v>
      </c>
      <c r="M8540" s="1">
        <f>Table3[[#This Row],[Risk 2 simulated occurences]]*_xlfn.LOGNORM.INV(Table3[[#This Row],[RV lognorm]],(LN(ImpLow2)+LN(ImpUp2))/2,(LN(ImpUp2)-LN(ImpLow2))/3.29)</f>
        <v>0</v>
      </c>
    </row>
    <row r="8541" spans="7:13">
      <c r="G8541">
        <v>0.2400947023369813</v>
      </c>
      <c r="H8541">
        <v>0.40166518669652995</v>
      </c>
      <c r="I8541">
        <v>0.56323567105607864</v>
      </c>
      <c r="J8541">
        <f>_xlfn.BINOM.INV(BinomTrials,_xlfn.GAMMA.INV(Table3[[#This Row],[RV gamma]],GammaShape1,GammaRate1)/BinomTrials,Table3[[#This Row],[RV binom]])</f>
        <v>0</v>
      </c>
      <c r="K8541" s="1">
        <f>Table3[[#This Row],[Risk 1 Simulated occurences]]*_xlfn.LOGNORM.INV(Table3[[#This Row],[RV lognorm]],(LN(ImpLow1)+LN(ImpUp1))/2,(LN(ImpUp1)-LN(ImpLow1))/3.29)</f>
        <v>0</v>
      </c>
      <c r="L8541">
        <f>_xlfn.BINOM.INV(BinomTrials,_xlfn.GAMMA.INV(Table3[[#This Row],[RV gamma]],GammaShape2,GammaRate2)/BinomTrials,Table3[[#This Row],[RV binom]])</f>
        <v>0</v>
      </c>
      <c r="M8541" s="1">
        <f>Table3[[#This Row],[Risk 2 simulated occurences]]*_xlfn.LOGNORM.INV(Table3[[#This Row],[RV lognorm]],(LN(ImpLow2)+LN(ImpUp2))/2,(LN(ImpUp2)-LN(ImpLow2))/3.29)</f>
        <v>0</v>
      </c>
    </row>
    <row r="8542" spans="7:13">
      <c r="G8542">
        <v>0.27166217764451273</v>
      </c>
      <c r="H8542">
        <v>0.78679280857871881</v>
      </c>
      <c r="I8542">
        <v>0.30192343951292494</v>
      </c>
      <c r="J8542">
        <f>_xlfn.BINOM.INV(BinomTrials,_xlfn.GAMMA.INV(Table3[[#This Row],[RV gamma]],GammaShape1,GammaRate1)/BinomTrials,Table3[[#This Row],[RV binom]])</f>
        <v>1</v>
      </c>
      <c r="K8542" s="1">
        <f>Table3[[#This Row],[Risk 1 Simulated occurences]]*_xlfn.LOGNORM.INV(Table3[[#This Row],[RV lognorm]],(LN(ImpLow1)+LN(ImpUp1))/2,(LN(ImpUp1)-LN(ImpLow1))/3.29)</f>
        <v>21993.116949908101</v>
      </c>
      <c r="L8542">
        <f>_xlfn.BINOM.INV(BinomTrials,_xlfn.GAMMA.INV(Table3[[#This Row],[RV gamma]],GammaShape2,GammaRate2)/BinomTrials,Table3[[#This Row],[RV binom]])</f>
        <v>0</v>
      </c>
      <c r="M8542" s="1">
        <f>Table3[[#This Row],[Risk 2 simulated occurences]]*_xlfn.LOGNORM.INV(Table3[[#This Row],[RV lognorm]],(LN(ImpLow2)+LN(ImpUp2))/2,(LN(ImpUp2)-LN(ImpLow2))/3.29)</f>
        <v>0</v>
      </c>
    </row>
    <row r="8543" spans="7:13">
      <c r="G8543">
        <v>0.82621967132492902</v>
      </c>
      <c r="H8543">
        <v>0.62673378252737866</v>
      </c>
      <c r="I8543">
        <v>0.42724789372982824</v>
      </c>
      <c r="J8543">
        <f>_xlfn.BINOM.INV(BinomTrials,_xlfn.GAMMA.INV(Table3[[#This Row],[RV gamma]],GammaShape1,GammaRate1)/BinomTrials,Table3[[#This Row],[RV binom]])</f>
        <v>1</v>
      </c>
      <c r="K8543" s="1">
        <f>Table3[[#This Row],[Risk 1 Simulated occurences]]*_xlfn.LOGNORM.INV(Table3[[#This Row],[RV lognorm]],(LN(ImpLow1)+LN(ImpUp1))/2,(LN(ImpUp1)-LN(ImpLow1))/3.29)</f>
        <v>27813.76734430643</v>
      </c>
      <c r="L8543">
        <f>_xlfn.BINOM.INV(BinomTrials,_xlfn.GAMMA.INV(Table3[[#This Row],[RV gamma]],GammaShape2,GammaRate2)/BinomTrials,Table3[[#This Row],[RV binom]])</f>
        <v>0</v>
      </c>
      <c r="M8543" s="1">
        <f>Table3[[#This Row],[Risk 2 simulated occurences]]*_xlfn.LOGNORM.INV(Table3[[#This Row],[RV lognorm]],(LN(ImpLow2)+LN(ImpUp2))/2,(LN(ImpUp2)-LN(ImpLow2))/3.29)</f>
        <v>0</v>
      </c>
    </row>
    <row r="8544" spans="7:13">
      <c r="G8544">
        <v>0.2740159580828696</v>
      </c>
      <c r="H8544">
        <v>0.51468293765312201</v>
      </c>
      <c r="I8544">
        <v>0.7553499172233743</v>
      </c>
      <c r="J8544">
        <f>_xlfn.BINOM.INV(BinomTrials,_xlfn.GAMMA.INV(Table3[[#This Row],[RV gamma]],GammaShape1,GammaRate1)/BinomTrials,Table3[[#This Row],[RV binom]])</f>
        <v>0</v>
      </c>
      <c r="K8544" s="1">
        <f>Table3[[#This Row],[Risk 1 Simulated occurences]]*_xlfn.LOGNORM.INV(Table3[[#This Row],[RV lognorm]],(LN(ImpLow1)+LN(ImpUp1))/2,(LN(ImpUp1)-LN(ImpLow1))/3.29)</f>
        <v>0</v>
      </c>
      <c r="L8544">
        <f>_xlfn.BINOM.INV(BinomTrials,_xlfn.GAMMA.INV(Table3[[#This Row],[RV gamma]],GammaShape2,GammaRate2)/BinomTrials,Table3[[#This Row],[RV binom]])</f>
        <v>0</v>
      </c>
      <c r="M8544" s="1">
        <f>Table3[[#This Row],[Risk 2 simulated occurences]]*_xlfn.LOGNORM.INV(Table3[[#This Row],[RV lognorm]],(LN(ImpLow2)+LN(ImpUp2))/2,(LN(ImpUp2)-LN(ImpLow2))/3.29)</f>
        <v>0</v>
      </c>
    </row>
    <row r="8545" spans="7:13">
      <c r="G8545">
        <v>0.38620749878986155</v>
      </c>
      <c r="H8545">
        <v>0.27613313602103534</v>
      </c>
      <c r="I8545">
        <v>0.16605877325220908</v>
      </c>
      <c r="J8545">
        <f>_xlfn.BINOM.INV(BinomTrials,_xlfn.GAMMA.INV(Table3[[#This Row],[RV gamma]],GammaShape1,GammaRate1)/BinomTrials,Table3[[#This Row],[RV binom]])</f>
        <v>0</v>
      </c>
      <c r="K8545" s="1">
        <f>Table3[[#This Row],[Risk 1 Simulated occurences]]*_xlfn.LOGNORM.INV(Table3[[#This Row],[RV lognorm]],(LN(ImpLow1)+LN(ImpUp1))/2,(LN(ImpUp1)-LN(ImpLow1))/3.29)</f>
        <v>0</v>
      </c>
      <c r="L8545">
        <f>_xlfn.BINOM.INV(BinomTrials,_xlfn.GAMMA.INV(Table3[[#This Row],[RV gamma]],GammaShape2,GammaRate2)/BinomTrials,Table3[[#This Row],[RV binom]])</f>
        <v>0</v>
      </c>
      <c r="M8545" s="1">
        <f>Table3[[#This Row],[Risk 2 simulated occurences]]*_xlfn.LOGNORM.INV(Table3[[#This Row],[RV lognorm]],(LN(ImpLow2)+LN(ImpUp2))/2,(LN(ImpUp2)-LN(ImpLow2))/3.29)</f>
        <v>0</v>
      </c>
    </row>
    <row r="8546" spans="7:13">
      <c r="G8546">
        <v>0.98943216120332111</v>
      </c>
      <c r="H8546">
        <v>0.96961710554064118</v>
      </c>
      <c r="I8546">
        <v>0.94980204987796124</v>
      </c>
      <c r="J8546">
        <f>_xlfn.BINOM.INV(BinomTrials,_xlfn.GAMMA.INV(Table3[[#This Row],[RV gamma]],GammaShape1,GammaRate1)/BinomTrials,Table3[[#This Row],[RV binom]])</f>
        <v>3</v>
      </c>
      <c r="K8546" s="1">
        <f>Table3[[#This Row],[Risk 1 Simulated occurences]]*_xlfn.LOGNORM.INV(Table3[[#This Row],[RV lognorm]],(LN(ImpLow1)+LN(ImpUp1))/2,(LN(ImpUp1)-LN(ImpLow1))/3.29)</f>
        <v>299567.22994772845</v>
      </c>
      <c r="L8546">
        <f>_xlfn.BINOM.INV(BinomTrials,_xlfn.GAMMA.INV(Table3[[#This Row],[RV gamma]],GammaShape2,GammaRate2)/BinomTrials,Table3[[#This Row],[RV binom]])</f>
        <v>1</v>
      </c>
      <c r="M8546" s="1">
        <f>Table3[[#This Row],[Risk 2 simulated occurences]]*_xlfn.LOGNORM.INV(Table3[[#This Row],[RV lognorm]],(LN(ImpLow2)+LN(ImpUp2))/2,(LN(ImpUp2)-LN(ImpLow2))/3.29)</f>
        <v>9985574.331590971</v>
      </c>
    </row>
    <row r="8547" spans="7:13">
      <c r="G8547">
        <v>0.38633334421847637</v>
      </c>
      <c r="H8547">
        <v>0.35469282155609355</v>
      </c>
      <c r="I8547">
        <v>0.32305229889371073</v>
      </c>
      <c r="J8547">
        <f>_xlfn.BINOM.INV(BinomTrials,_xlfn.GAMMA.INV(Table3[[#This Row],[RV gamma]],GammaShape1,GammaRate1)/BinomTrials,Table3[[#This Row],[RV binom]])</f>
        <v>0</v>
      </c>
      <c r="K8547" s="1">
        <f>Table3[[#This Row],[Risk 1 Simulated occurences]]*_xlfn.LOGNORM.INV(Table3[[#This Row],[RV lognorm]],(LN(ImpLow1)+LN(ImpUp1))/2,(LN(ImpUp1)-LN(ImpLow1))/3.29)</f>
        <v>0</v>
      </c>
      <c r="L8547">
        <f>_xlfn.BINOM.INV(BinomTrials,_xlfn.GAMMA.INV(Table3[[#This Row],[RV gamma]],GammaShape2,GammaRate2)/BinomTrials,Table3[[#This Row],[RV binom]])</f>
        <v>0</v>
      </c>
      <c r="M8547" s="1">
        <f>Table3[[#This Row],[Risk 2 simulated occurences]]*_xlfn.LOGNORM.INV(Table3[[#This Row],[RV lognorm]],(LN(ImpLow2)+LN(ImpUp2))/2,(LN(ImpUp2)-LN(ImpLow2))/3.29)</f>
        <v>0</v>
      </c>
    </row>
    <row r="8548" spans="7:13">
      <c r="G8548">
        <v>0.10451627993235191</v>
      </c>
      <c r="H8548">
        <v>0.32225189326435882</v>
      </c>
      <c r="I8548">
        <v>0.53998750659636574</v>
      </c>
      <c r="J8548">
        <f>_xlfn.BINOM.INV(BinomTrials,_xlfn.GAMMA.INV(Table3[[#This Row],[RV gamma]],GammaShape1,GammaRate1)/BinomTrials,Table3[[#This Row],[RV binom]])</f>
        <v>0</v>
      </c>
      <c r="K8548" s="1">
        <f>Table3[[#This Row],[Risk 1 Simulated occurences]]*_xlfn.LOGNORM.INV(Table3[[#This Row],[RV lognorm]],(LN(ImpLow1)+LN(ImpUp1))/2,(LN(ImpUp1)-LN(ImpLow1))/3.29)</f>
        <v>0</v>
      </c>
      <c r="L8548">
        <f>_xlfn.BINOM.INV(BinomTrials,_xlfn.GAMMA.INV(Table3[[#This Row],[RV gamma]],GammaShape2,GammaRate2)/BinomTrials,Table3[[#This Row],[RV binom]])</f>
        <v>0</v>
      </c>
      <c r="M8548" s="1">
        <f>Table3[[#This Row],[Risk 2 simulated occurences]]*_xlfn.LOGNORM.INV(Table3[[#This Row],[RV lognorm]],(LN(ImpLow2)+LN(ImpUp2))/2,(LN(ImpUp2)-LN(ImpLow2))/3.29)</f>
        <v>0</v>
      </c>
    </row>
    <row r="8549" spans="7:13">
      <c r="G8549">
        <v>0.60511682303860637</v>
      </c>
      <c r="H8549">
        <v>8.7570094078579033E-2</v>
      </c>
      <c r="I8549">
        <v>0.57002336511855167</v>
      </c>
      <c r="J8549">
        <f>_xlfn.BINOM.INV(BinomTrials,_xlfn.GAMMA.INV(Table3[[#This Row],[RV gamma]],GammaShape1,GammaRate1)/BinomTrials,Table3[[#This Row],[RV binom]])</f>
        <v>0</v>
      </c>
      <c r="K8549" s="1">
        <f>Table3[[#This Row],[Risk 1 Simulated occurences]]*_xlfn.LOGNORM.INV(Table3[[#This Row],[RV lognorm]],(LN(ImpLow1)+LN(ImpUp1))/2,(LN(ImpUp1)-LN(ImpLow1))/3.29)</f>
        <v>0</v>
      </c>
      <c r="L8549">
        <f>_xlfn.BINOM.INV(BinomTrials,_xlfn.GAMMA.INV(Table3[[#This Row],[RV gamma]],GammaShape2,GammaRate2)/BinomTrials,Table3[[#This Row],[RV binom]])</f>
        <v>0</v>
      </c>
      <c r="M8549" s="1">
        <f>Table3[[#This Row],[Risk 2 simulated occurences]]*_xlfn.LOGNORM.INV(Table3[[#This Row],[RV lognorm]],(LN(ImpLow2)+LN(ImpUp2))/2,(LN(ImpUp2)-LN(ImpLow2))/3.29)</f>
        <v>0</v>
      </c>
    </row>
    <row r="8550" spans="7:13">
      <c r="G8550">
        <v>0.1984448098570317</v>
      </c>
      <c r="H8550">
        <v>0.79057117867775784</v>
      </c>
      <c r="I8550">
        <v>0.38269754749848395</v>
      </c>
      <c r="J8550">
        <f>_xlfn.BINOM.INV(BinomTrials,_xlfn.GAMMA.INV(Table3[[#This Row],[RV gamma]],GammaShape1,GammaRate1)/BinomTrials,Table3[[#This Row],[RV binom]])</f>
        <v>1</v>
      </c>
      <c r="K8550" s="1">
        <f>Table3[[#This Row],[Risk 1 Simulated occurences]]*_xlfn.LOGNORM.INV(Table3[[#This Row],[RV lognorm]],(LN(ImpLow1)+LN(ImpUp1))/2,(LN(ImpUp1)-LN(ImpLow1))/3.29)</f>
        <v>25662.549436363788</v>
      </c>
      <c r="L8550">
        <f>_xlfn.BINOM.INV(BinomTrials,_xlfn.GAMMA.INV(Table3[[#This Row],[RV gamma]],GammaShape2,GammaRate2)/BinomTrials,Table3[[#This Row],[RV binom]])</f>
        <v>0</v>
      </c>
      <c r="M8550" s="1">
        <f>Table3[[#This Row],[Risk 2 simulated occurences]]*_xlfn.LOGNORM.INV(Table3[[#This Row],[RV lognorm]],(LN(ImpLow2)+LN(ImpUp2))/2,(LN(ImpUp2)-LN(ImpLow2))/3.29)</f>
        <v>0</v>
      </c>
    </row>
    <row r="8551" spans="7:13">
      <c r="G8551">
        <v>0.26191926713190938</v>
      </c>
      <c r="H8551">
        <v>0.12980003707567231</v>
      </c>
      <c r="I8551">
        <v>0.99768080701943529</v>
      </c>
      <c r="J8551">
        <f>_xlfn.BINOM.INV(BinomTrials,_xlfn.GAMMA.INV(Table3[[#This Row],[RV gamma]],GammaShape1,GammaRate1)/BinomTrials,Table3[[#This Row],[RV binom]])</f>
        <v>0</v>
      </c>
      <c r="K8551" s="1">
        <f>Table3[[#This Row],[Risk 1 Simulated occurences]]*_xlfn.LOGNORM.INV(Table3[[#This Row],[RV lognorm]],(LN(ImpLow1)+LN(ImpUp1))/2,(LN(ImpUp1)-LN(ImpLow1))/3.29)</f>
        <v>0</v>
      </c>
      <c r="L8551">
        <f>_xlfn.BINOM.INV(BinomTrials,_xlfn.GAMMA.INV(Table3[[#This Row],[RV gamma]],GammaShape2,GammaRate2)/BinomTrials,Table3[[#This Row],[RV binom]])</f>
        <v>0</v>
      </c>
      <c r="M8551" s="1">
        <f>Table3[[#This Row],[Risk 2 simulated occurences]]*_xlfn.LOGNORM.INV(Table3[[#This Row],[RV lognorm]],(LN(ImpLow2)+LN(ImpUp2))/2,(LN(ImpUp2)-LN(ImpLow2))/3.29)</f>
        <v>0</v>
      </c>
    </row>
    <row r="8552" spans="7:13">
      <c r="G8552">
        <v>7.7122686001063645E-2</v>
      </c>
      <c r="H8552">
        <v>0.54922313082461394</v>
      </c>
      <c r="I8552">
        <v>2.1323575648164179E-2</v>
      </c>
      <c r="J8552">
        <f>_xlfn.BINOM.INV(BinomTrials,_xlfn.GAMMA.INV(Table3[[#This Row],[RV gamma]],GammaShape1,GammaRate1)/BinomTrials,Table3[[#This Row],[RV binom]])</f>
        <v>0</v>
      </c>
      <c r="K8552" s="1">
        <f>Table3[[#This Row],[Risk 1 Simulated occurences]]*_xlfn.LOGNORM.INV(Table3[[#This Row],[RV lognorm]],(LN(ImpLow1)+LN(ImpUp1))/2,(LN(ImpUp1)-LN(ImpLow1))/3.29)</f>
        <v>0</v>
      </c>
      <c r="L8552">
        <f>_xlfn.BINOM.INV(BinomTrials,_xlfn.GAMMA.INV(Table3[[#This Row],[RV gamma]],GammaShape2,GammaRate2)/BinomTrials,Table3[[#This Row],[RV binom]])</f>
        <v>0</v>
      </c>
      <c r="M8552" s="1">
        <f>Table3[[#This Row],[Risk 2 simulated occurences]]*_xlfn.LOGNORM.INV(Table3[[#This Row],[RV lognorm]],(LN(ImpLow2)+LN(ImpUp2))/2,(LN(ImpUp2)-LN(ImpLow2))/3.29)</f>
        <v>0</v>
      </c>
    </row>
    <row r="8553" spans="7:13">
      <c r="G8553">
        <v>0.20098361987666397</v>
      </c>
      <c r="H8553">
        <v>0.79315976928601029</v>
      </c>
      <c r="I8553">
        <v>0.38533591869535666</v>
      </c>
      <c r="J8553">
        <f>_xlfn.BINOM.INV(BinomTrials,_xlfn.GAMMA.INV(Table3[[#This Row],[RV gamma]],GammaShape1,GammaRate1)/BinomTrials,Table3[[#This Row],[RV binom]])</f>
        <v>1</v>
      </c>
      <c r="K8553" s="1">
        <f>Table3[[#This Row],[Risk 1 Simulated occurences]]*_xlfn.LOGNORM.INV(Table3[[#This Row],[RV lognorm]],(LN(ImpLow1)+LN(ImpUp1))/2,(LN(ImpUp1)-LN(ImpLow1))/3.29)</f>
        <v>25786.911299960801</v>
      </c>
      <c r="L8553">
        <f>_xlfn.BINOM.INV(BinomTrials,_xlfn.GAMMA.INV(Table3[[#This Row],[RV gamma]],GammaShape2,GammaRate2)/BinomTrials,Table3[[#This Row],[RV binom]])</f>
        <v>0</v>
      </c>
      <c r="M8553" s="1">
        <f>Table3[[#This Row],[Risk 2 simulated occurences]]*_xlfn.LOGNORM.INV(Table3[[#This Row],[RV lognorm]],(LN(ImpLow2)+LN(ImpUp2))/2,(LN(ImpUp2)-LN(ImpLow2))/3.29)</f>
        <v>0</v>
      </c>
    </row>
    <row r="8554" spans="7:13">
      <c r="G8554">
        <v>0.93169926709108952</v>
      </c>
      <c r="H8554">
        <v>0.63624238997522853</v>
      </c>
      <c r="I8554">
        <v>0.34078551285936753</v>
      </c>
      <c r="J8554">
        <f>_xlfn.BINOM.INV(BinomTrials,_xlfn.GAMMA.INV(Table3[[#This Row],[RV gamma]],GammaShape1,GammaRate1)/BinomTrials,Table3[[#This Row],[RV binom]])</f>
        <v>1</v>
      </c>
      <c r="K8554" s="1">
        <f>Table3[[#This Row],[Risk 1 Simulated occurences]]*_xlfn.LOGNORM.INV(Table3[[#This Row],[RV lognorm]],(LN(ImpLow1)+LN(ImpUp1))/2,(LN(ImpUp1)-LN(ImpLow1))/3.29)</f>
        <v>23729.172482700007</v>
      </c>
      <c r="L8554">
        <f>_xlfn.BINOM.INV(BinomTrials,_xlfn.GAMMA.INV(Table3[[#This Row],[RV gamma]],GammaShape2,GammaRate2)/BinomTrials,Table3[[#This Row],[RV binom]])</f>
        <v>0</v>
      </c>
      <c r="M8554" s="1">
        <f>Table3[[#This Row],[Risk 2 simulated occurences]]*_xlfn.LOGNORM.INV(Table3[[#This Row],[RV lognorm]],(LN(ImpLow2)+LN(ImpUp2))/2,(LN(ImpUp2)-LN(ImpLow2))/3.29)</f>
        <v>0</v>
      </c>
    </row>
    <row r="8555" spans="7:13">
      <c r="G8555">
        <v>6.9581999941534356E-2</v>
      </c>
      <c r="H8555">
        <v>0.32584831366587819</v>
      </c>
      <c r="I8555">
        <v>0.58211462739022202</v>
      </c>
      <c r="J8555">
        <f>_xlfn.BINOM.INV(BinomTrials,_xlfn.GAMMA.INV(Table3[[#This Row],[RV gamma]],GammaShape1,GammaRate1)/BinomTrials,Table3[[#This Row],[RV binom]])</f>
        <v>0</v>
      </c>
      <c r="K8555" s="1">
        <f>Table3[[#This Row],[Risk 1 Simulated occurences]]*_xlfn.LOGNORM.INV(Table3[[#This Row],[RV lognorm]],(LN(ImpLow1)+LN(ImpUp1))/2,(LN(ImpUp1)-LN(ImpLow1))/3.29)</f>
        <v>0</v>
      </c>
      <c r="L8555">
        <f>_xlfn.BINOM.INV(BinomTrials,_xlfn.GAMMA.INV(Table3[[#This Row],[RV gamma]],GammaShape2,GammaRate2)/BinomTrials,Table3[[#This Row],[RV binom]])</f>
        <v>0</v>
      </c>
      <c r="M8555" s="1">
        <f>Table3[[#This Row],[Risk 2 simulated occurences]]*_xlfn.LOGNORM.INV(Table3[[#This Row],[RV lognorm]],(LN(ImpLow2)+LN(ImpUp2))/2,(LN(ImpUp2)-LN(ImpLow2))/3.29)</f>
        <v>0</v>
      </c>
    </row>
    <row r="8556" spans="7:13">
      <c r="G8556">
        <v>0.46467301736803401</v>
      </c>
      <c r="H8556">
        <v>0.53260778241446605</v>
      </c>
      <c r="I8556">
        <v>0.60054254746089808</v>
      </c>
      <c r="J8556">
        <f>_xlfn.BINOM.INV(BinomTrials,_xlfn.GAMMA.INV(Table3[[#This Row],[RV gamma]],GammaShape1,GammaRate1)/BinomTrials,Table3[[#This Row],[RV binom]])</f>
        <v>0</v>
      </c>
      <c r="K8556" s="1">
        <f>Table3[[#This Row],[Risk 1 Simulated occurences]]*_xlfn.LOGNORM.INV(Table3[[#This Row],[RV lognorm]],(LN(ImpLow1)+LN(ImpUp1))/2,(LN(ImpUp1)-LN(ImpLow1))/3.29)</f>
        <v>0</v>
      </c>
      <c r="L8556">
        <f>_xlfn.BINOM.INV(BinomTrials,_xlfn.GAMMA.INV(Table3[[#This Row],[RV gamma]],GammaShape2,GammaRate2)/BinomTrials,Table3[[#This Row],[RV binom]])</f>
        <v>0</v>
      </c>
      <c r="M8556" s="1">
        <f>Table3[[#This Row],[Risk 2 simulated occurences]]*_xlfn.LOGNORM.INV(Table3[[#This Row],[RV lognorm]],(LN(ImpLow2)+LN(ImpUp2))/2,(LN(ImpUp2)-LN(ImpLow2))/3.29)</f>
        <v>0</v>
      </c>
    </row>
    <row r="8557" spans="7:13">
      <c r="G8557">
        <v>0.75940290454747295</v>
      </c>
      <c r="H8557">
        <v>0.53899903993075671</v>
      </c>
      <c r="I8557">
        <v>0.31859517531404047</v>
      </c>
      <c r="J8557">
        <f>_xlfn.BINOM.INV(BinomTrials,_xlfn.GAMMA.INV(Table3[[#This Row],[RV gamma]],GammaShape1,GammaRate1)/BinomTrials,Table3[[#This Row],[RV binom]])</f>
        <v>0</v>
      </c>
      <c r="K8557" s="1">
        <f>Table3[[#This Row],[Risk 1 Simulated occurences]]*_xlfn.LOGNORM.INV(Table3[[#This Row],[RV lognorm]],(LN(ImpLow1)+LN(ImpUp1))/2,(LN(ImpUp1)-LN(ImpLow1))/3.29)</f>
        <v>0</v>
      </c>
      <c r="L8557">
        <f>_xlfn.BINOM.INV(BinomTrials,_xlfn.GAMMA.INV(Table3[[#This Row],[RV gamma]],GammaShape2,GammaRate2)/BinomTrials,Table3[[#This Row],[RV binom]])</f>
        <v>0</v>
      </c>
      <c r="M8557" s="1">
        <f>Table3[[#This Row],[Risk 2 simulated occurences]]*_xlfn.LOGNORM.INV(Table3[[#This Row],[RV lognorm]],(LN(ImpLow2)+LN(ImpUp2))/2,(LN(ImpUp2)-LN(ImpLow2))/3.29)</f>
        <v>0</v>
      </c>
    </row>
    <row r="8558" spans="7:13">
      <c r="G8558">
        <v>0.28461672937712479</v>
      </c>
      <c r="H8558">
        <v>0.95686411622765666</v>
      </c>
      <c r="I8558">
        <v>0.62911150307818853</v>
      </c>
      <c r="J8558">
        <f>_xlfn.BINOM.INV(BinomTrials,_xlfn.GAMMA.INV(Table3[[#This Row],[RV gamma]],GammaShape1,GammaRate1)/BinomTrials,Table3[[#This Row],[RV binom]])</f>
        <v>2</v>
      </c>
      <c r="K8558" s="1">
        <f>Table3[[#This Row],[Risk 1 Simulated occurences]]*_xlfn.LOGNORM.INV(Table3[[#This Row],[RV lognorm]],(LN(ImpLow1)+LN(ImpUp1))/2,(LN(ImpUp1)-LN(ImpLow1))/3.29)</f>
        <v>79649.360485776706</v>
      </c>
      <c r="L8558">
        <f>_xlfn.BINOM.INV(BinomTrials,_xlfn.GAMMA.INV(Table3[[#This Row],[RV gamma]],GammaShape2,GammaRate2)/BinomTrials,Table3[[#This Row],[RV binom]])</f>
        <v>1</v>
      </c>
      <c r="M8558" s="1">
        <f>Table3[[#This Row],[Risk 2 simulated occurences]]*_xlfn.LOGNORM.INV(Table3[[#This Row],[RV lognorm]],(LN(ImpLow2)+LN(ImpUp2))/2,(LN(ImpUp2)-LN(ImpLow2))/3.29)</f>
        <v>3982468.0242888439</v>
      </c>
    </row>
    <row r="8559" spans="7:13">
      <c r="G8559">
        <v>0.55337064133648328</v>
      </c>
      <c r="H8559">
        <v>1.52014382254339E-2</v>
      </c>
      <c r="I8559">
        <v>0.47703223511438453</v>
      </c>
      <c r="J8559">
        <f>_xlfn.BINOM.INV(BinomTrials,_xlfn.GAMMA.INV(Table3[[#This Row],[RV gamma]],GammaShape1,GammaRate1)/BinomTrials,Table3[[#This Row],[RV binom]])</f>
        <v>0</v>
      </c>
      <c r="K8559" s="1">
        <f>Table3[[#This Row],[Risk 1 Simulated occurences]]*_xlfn.LOGNORM.INV(Table3[[#This Row],[RV lognorm]],(LN(ImpLow1)+LN(ImpUp1))/2,(LN(ImpUp1)-LN(ImpLow1))/3.29)</f>
        <v>0</v>
      </c>
      <c r="L8559">
        <f>_xlfn.BINOM.INV(BinomTrials,_xlfn.GAMMA.INV(Table3[[#This Row],[RV gamma]],GammaShape2,GammaRate2)/BinomTrials,Table3[[#This Row],[RV binom]])</f>
        <v>0</v>
      </c>
      <c r="M8559" s="1">
        <f>Table3[[#This Row],[Risk 2 simulated occurences]]*_xlfn.LOGNORM.INV(Table3[[#This Row],[RV lognorm]],(LN(ImpLow2)+LN(ImpUp2))/2,(LN(ImpUp2)-LN(ImpLow2))/3.29)</f>
        <v>0</v>
      </c>
    </row>
    <row r="8560" spans="7:13">
      <c r="G8560">
        <v>0.50036894227395246</v>
      </c>
      <c r="H8560">
        <v>0.4905722548675594</v>
      </c>
      <c r="I8560">
        <v>0.48077556746116634</v>
      </c>
      <c r="J8560">
        <f>_xlfn.BINOM.INV(BinomTrials,_xlfn.GAMMA.INV(Table3[[#This Row],[RV gamma]],GammaShape1,GammaRate1)/BinomTrials,Table3[[#This Row],[RV binom]])</f>
        <v>0</v>
      </c>
      <c r="K8560" s="1">
        <f>Table3[[#This Row],[Risk 1 Simulated occurences]]*_xlfn.LOGNORM.INV(Table3[[#This Row],[RV lognorm]],(LN(ImpLow1)+LN(ImpUp1))/2,(LN(ImpUp1)-LN(ImpLow1))/3.29)</f>
        <v>0</v>
      </c>
      <c r="L8560">
        <f>_xlfn.BINOM.INV(BinomTrials,_xlfn.GAMMA.INV(Table3[[#This Row],[RV gamma]],GammaShape2,GammaRate2)/BinomTrials,Table3[[#This Row],[RV binom]])</f>
        <v>0</v>
      </c>
      <c r="M8560" s="1">
        <f>Table3[[#This Row],[Risk 2 simulated occurences]]*_xlfn.LOGNORM.INV(Table3[[#This Row],[RV lognorm]],(LN(ImpLow2)+LN(ImpUp2))/2,(LN(ImpUp2)-LN(ImpLow2))/3.29)</f>
        <v>0</v>
      </c>
    </row>
    <row r="8561" spans="7:13">
      <c r="G8561">
        <v>0.70081279831976295</v>
      </c>
      <c r="H8561">
        <v>4.7887559071130847E-2</v>
      </c>
      <c r="I8561">
        <v>0.39496231982249874</v>
      </c>
      <c r="J8561">
        <f>_xlfn.BINOM.INV(BinomTrials,_xlfn.GAMMA.INV(Table3[[#This Row],[RV gamma]],GammaShape1,GammaRate1)/BinomTrials,Table3[[#This Row],[RV binom]])</f>
        <v>0</v>
      </c>
      <c r="K8561" s="1">
        <f>Table3[[#This Row],[Risk 1 Simulated occurences]]*_xlfn.LOGNORM.INV(Table3[[#This Row],[RV lognorm]],(LN(ImpLow1)+LN(ImpUp1))/2,(LN(ImpUp1)-LN(ImpLow1))/3.29)</f>
        <v>0</v>
      </c>
      <c r="L8561">
        <f>_xlfn.BINOM.INV(BinomTrials,_xlfn.GAMMA.INV(Table3[[#This Row],[RV gamma]],GammaShape2,GammaRate2)/BinomTrials,Table3[[#This Row],[RV binom]])</f>
        <v>0</v>
      </c>
      <c r="M8561" s="1">
        <f>Table3[[#This Row],[Risk 2 simulated occurences]]*_xlfn.LOGNORM.INV(Table3[[#This Row],[RV lognorm]],(LN(ImpLow2)+LN(ImpUp2))/2,(LN(ImpUp2)-LN(ImpLow2))/3.29)</f>
        <v>0</v>
      </c>
    </row>
    <row r="8562" spans="7:13">
      <c r="G8562">
        <v>0.56070136025580641</v>
      </c>
      <c r="H8562">
        <v>0.8462053084961163</v>
      </c>
      <c r="I8562">
        <v>0.13170925673642628</v>
      </c>
      <c r="J8562">
        <f>_xlfn.BINOM.INV(BinomTrials,_xlfn.GAMMA.INV(Table3[[#This Row],[RV gamma]],GammaShape1,GammaRate1)/BinomTrials,Table3[[#This Row],[RV binom]])</f>
        <v>1</v>
      </c>
      <c r="K8562" s="1">
        <f>Table3[[#This Row],[Risk 1 Simulated occurences]]*_xlfn.LOGNORM.INV(Table3[[#This Row],[RV lognorm]],(LN(ImpLow1)+LN(ImpUp1))/2,(LN(ImpUp1)-LN(ImpLow1))/3.29)</f>
        <v>14456.950062655696</v>
      </c>
      <c r="L8562">
        <f>_xlfn.BINOM.INV(BinomTrials,_xlfn.GAMMA.INV(Table3[[#This Row],[RV gamma]],GammaShape2,GammaRate2)/BinomTrials,Table3[[#This Row],[RV binom]])</f>
        <v>1</v>
      </c>
      <c r="M8562" s="1">
        <f>Table3[[#This Row],[Risk 2 simulated occurences]]*_xlfn.LOGNORM.INV(Table3[[#This Row],[RV lognorm]],(LN(ImpLow2)+LN(ImpUp2))/2,(LN(ImpUp2)-LN(ImpLow2))/3.29)</f>
        <v>1445695.0062655704</v>
      </c>
    </row>
    <row r="8563" spans="7:13">
      <c r="G8563">
        <v>0.70776181933831506</v>
      </c>
      <c r="H8563">
        <v>0.17261989422730165</v>
      </c>
      <c r="I8563">
        <v>0.63747796911628818</v>
      </c>
      <c r="J8563">
        <f>_xlfn.BINOM.INV(BinomTrials,_xlfn.GAMMA.INV(Table3[[#This Row],[RV gamma]],GammaShape1,GammaRate1)/BinomTrials,Table3[[#This Row],[RV binom]])</f>
        <v>0</v>
      </c>
      <c r="K8563" s="1">
        <f>Table3[[#This Row],[Risk 1 Simulated occurences]]*_xlfn.LOGNORM.INV(Table3[[#This Row],[RV lognorm]],(LN(ImpLow1)+LN(ImpUp1))/2,(LN(ImpUp1)-LN(ImpLow1))/3.29)</f>
        <v>0</v>
      </c>
      <c r="L8563">
        <f>_xlfn.BINOM.INV(BinomTrials,_xlfn.GAMMA.INV(Table3[[#This Row],[RV gamma]],GammaShape2,GammaRate2)/BinomTrials,Table3[[#This Row],[RV binom]])</f>
        <v>0</v>
      </c>
      <c r="M8563" s="1">
        <f>Table3[[#This Row],[Risk 2 simulated occurences]]*_xlfn.LOGNORM.INV(Table3[[#This Row],[RV lognorm]],(LN(ImpLow2)+LN(ImpUp2))/2,(LN(ImpUp2)-LN(ImpLow2))/3.29)</f>
        <v>0</v>
      </c>
    </row>
    <row r="8564" spans="7:13">
      <c r="G8564">
        <v>0.35289761906159001</v>
      </c>
      <c r="H8564">
        <v>0.22256227825887606</v>
      </c>
      <c r="I8564">
        <v>9.2226937456162159E-2</v>
      </c>
      <c r="J8564">
        <f>_xlfn.BINOM.INV(BinomTrials,_xlfn.GAMMA.INV(Table3[[#This Row],[RV gamma]],GammaShape1,GammaRate1)/BinomTrials,Table3[[#This Row],[RV binom]])</f>
        <v>0</v>
      </c>
      <c r="K8564" s="1">
        <f>Table3[[#This Row],[Risk 1 Simulated occurences]]*_xlfn.LOGNORM.INV(Table3[[#This Row],[RV lognorm]],(LN(ImpLow1)+LN(ImpUp1))/2,(LN(ImpUp1)-LN(ImpLow1))/3.29)</f>
        <v>0</v>
      </c>
      <c r="L8564">
        <f>_xlfn.BINOM.INV(BinomTrials,_xlfn.GAMMA.INV(Table3[[#This Row],[RV gamma]],GammaShape2,GammaRate2)/BinomTrials,Table3[[#This Row],[RV binom]])</f>
        <v>0</v>
      </c>
      <c r="M8564" s="1">
        <f>Table3[[#This Row],[Risk 2 simulated occurences]]*_xlfn.LOGNORM.INV(Table3[[#This Row],[RV lognorm]],(LN(ImpLow2)+LN(ImpUp2))/2,(LN(ImpUp2)-LN(ImpLow2))/3.29)</f>
        <v>0</v>
      </c>
    </row>
    <row r="8565" spans="7:13">
      <c r="G8565">
        <v>0.15028356814304533</v>
      </c>
      <c r="H8565">
        <v>0.60421069693016383</v>
      </c>
      <c r="I8565">
        <v>5.8137825717282397E-2</v>
      </c>
      <c r="J8565">
        <f>_xlfn.BINOM.INV(BinomTrials,_xlfn.GAMMA.INV(Table3[[#This Row],[RV gamma]],GammaShape1,GammaRate1)/BinomTrials,Table3[[#This Row],[RV binom]])</f>
        <v>0</v>
      </c>
      <c r="K8565" s="1">
        <f>Table3[[#This Row],[Risk 1 Simulated occurences]]*_xlfn.LOGNORM.INV(Table3[[#This Row],[RV lognorm]],(LN(ImpLow1)+LN(ImpUp1))/2,(LN(ImpUp1)-LN(ImpLow1))/3.29)</f>
        <v>0</v>
      </c>
      <c r="L8565">
        <f>_xlfn.BINOM.INV(BinomTrials,_xlfn.GAMMA.INV(Table3[[#This Row],[RV gamma]],GammaShape2,GammaRate2)/BinomTrials,Table3[[#This Row],[RV binom]])</f>
        <v>0</v>
      </c>
      <c r="M8565" s="1">
        <f>Table3[[#This Row],[Risk 2 simulated occurences]]*_xlfn.LOGNORM.INV(Table3[[#This Row],[RV lognorm]],(LN(ImpLow2)+LN(ImpUp2))/2,(LN(ImpUp2)-LN(ImpLow2))/3.29)</f>
        <v>0</v>
      </c>
    </row>
    <row r="8566" spans="7:13">
      <c r="G8566">
        <v>0.81592978016283824</v>
      </c>
      <c r="H8566">
        <v>0.96918330526407026</v>
      </c>
      <c r="I8566">
        <v>0.12243683036530242</v>
      </c>
      <c r="J8566">
        <f>_xlfn.BINOM.INV(BinomTrials,_xlfn.GAMMA.INV(Table3[[#This Row],[RV gamma]],GammaShape1,GammaRate1)/BinomTrials,Table3[[#This Row],[RV binom]])</f>
        <v>2</v>
      </c>
      <c r="K8566" s="1">
        <f>Table3[[#This Row],[Risk 1 Simulated occurences]]*_xlfn.LOGNORM.INV(Table3[[#This Row],[RV lognorm]],(LN(ImpLow1)+LN(ImpUp1))/2,(LN(ImpUp1)-LN(ImpLow1))/3.29)</f>
        <v>28026.420528184295</v>
      </c>
      <c r="L8566">
        <f>_xlfn.BINOM.INV(BinomTrials,_xlfn.GAMMA.INV(Table3[[#This Row],[RV gamma]],GammaShape2,GammaRate2)/BinomTrials,Table3[[#This Row],[RV binom]])</f>
        <v>1</v>
      </c>
      <c r="M8566" s="1">
        <f>Table3[[#This Row],[Risk 2 simulated occurences]]*_xlfn.LOGNORM.INV(Table3[[#This Row],[RV lognorm]],(LN(ImpLow2)+LN(ImpUp2))/2,(LN(ImpUp2)-LN(ImpLow2))/3.29)</f>
        <v>1401321.0264092127</v>
      </c>
    </row>
    <row r="8567" spans="7:13">
      <c r="G8567">
        <v>0.33181519682138005</v>
      </c>
      <c r="H8567">
        <v>6.3811573229642385E-2</v>
      </c>
      <c r="I8567">
        <v>0.79580794963790469</v>
      </c>
      <c r="J8567">
        <f>_xlfn.BINOM.INV(BinomTrials,_xlfn.GAMMA.INV(Table3[[#This Row],[RV gamma]],GammaShape1,GammaRate1)/BinomTrials,Table3[[#This Row],[RV binom]])</f>
        <v>0</v>
      </c>
      <c r="K8567" s="1">
        <f>Table3[[#This Row],[Risk 1 Simulated occurences]]*_xlfn.LOGNORM.INV(Table3[[#This Row],[RV lognorm]],(LN(ImpLow1)+LN(ImpUp1))/2,(LN(ImpUp1)-LN(ImpLow1))/3.29)</f>
        <v>0</v>
      </c>
      <c r="L8567">
        <f>_xlfn.BINOM.INV(BinomTrials,_xlfn.GAMMA.INV(Table3[[#This Row],[RV gamma]],GammaShape2,GammaRate2)/BinomTrials,Table3[[#This Row],[RV binom]])</f>
        <v>0</v>
      </c>
      <c r="M8567" s="1">
        <f>Table3[[#This Row],[Risk 2 simulated occurences]]*_xlfn.LOGNORM.INV(Table3[[#This Row],[RV lognorm]],(LN(ImpLow2)+LN(ImpUp2))/2,(LN(ImpUp2)-LN(ImpLow2))/3.29)</f>
        <v>0</v>
      </c>
    </row>
    <row r="8568" spans="7:13">
      <c r="G8568">
        <v>0.81801297693420805</v>
      </c>
      <c r="H8568">
        <v>0.48111127059958469</v>
      </c>
      <c r="I8568">
        <v>0.14420956426496132</v>
      </c>
      <c r="J8568">
        <f>_xlfn.BINOM.INV(BinomTrials,_xlfn.GAMMA.INV(Table3[[#This Row],[RV gamma]],GammaShape1,GammaRate1)/BinomTrials,Table3[[#This Row],[RV binom]])</f>
        <v>0</v>
      </c>
      <c r="K8568" s="1">
        <f>Table3[[#This Row],[Risk 1 Simulated occurences]]*_xlfn.LOGNORM.INV(Table3[[#This Row],[RV lognorm]],(LN(ImpLow1)+LN(ImpUp1))/2,(LN(ImpUp1)-LN(ImpLow1))/3.29)</f>
        <v>0</v>
      </c>
      <c r="L8568">
        <f>_xlfn.BINOM.INV(BinomTrials,_xlfn.GAMMA.INV(Table3[[#This Row],[RV gamma]],GammaShape2,GammaRate2)/BinomTrials,Table3[[#This Row],[RV binom]])</f>
        <v>0</v>
      </c>
      <c r="M8568" s="1">
        <f>Table3[[#This Row],[Risk 2 simulated occurences]]*_xlfn.LOGNORM.INV(Table3[[#This Row],[RV lognorm]],(LN(ImpLow2)+LN(ImpUp2))/2,(LN(ImpUp2)-LN(ImpLow2))/3.29)</f>
        <v>0</v>
      </c>
    </row>
    <row r="8569" spans="7:13">
      <c r="G8569">
        <v>0.34410333323483511</v>
      </c>
      <c r="H8569">
        <v>3.712496721983187E-2</v>
      </c>
      <c r="I8569">
        <v>0.73014660120482866</v>
      </c>
      <c r="J8569">
        <f>_xlfn.BINOM.INV(BinomTrials,_xlfn.GAMMA.INV(Table3[[#This Row],[RV gamma]],GammaShape1,GammaRate1)/BinomTrials,Table3[[#This Row],[RV binom]])</f>
        <v>0</v>
      </c>
      <c r="K8569" s="1">
        <f>Table3[[#This Row],[Risk 1 Simulated occurences]]*_xlfn.LOGNORM.INV(Table3[[#This Row],[RV lognorm]],(LN(ImpLow1)+LN(ImpUp1))/2,(LN(ImpUp1)-LN(ImpLow1))/3.29)</f>
        <v>0</v>
      </c>
      <c r="L8569">
        <f>_xlfn.BINOM.INV(BinomTrials,_xlfn.GAMMA.INV(Table3[[#This Row],[RV gamma]],GammaShape2,GammaRate2)/BinomTrials,Table3[[#This Row],[RV binom]])</f>
        <v>0</v>
      </c>
      <c r="M8569" s="1">
        <f>Table3[[#This Row],[Risk 2 simulated occurences]]*_xlfn.LOGNORM.INV(Table3[[#This Row],[RV lognorm]],(LN(ImpLow2)+LN(ImpUp2))/2,(LN(ImpUp2)-LN(ImpLow2))/3.29)</f>
        <v>0</v>
      </c>
    </row>
    <row r="8570" spans="7:13">
      <c r="G8570">
        <v>0.34472167787361968</v>
      </c>
      <c r="H8570">
        <v>0.95932406371427892</v>
      </c>
      <c r="I8570">
        <v>0.5739264495549381</v>
      </c>
      <c r="J8570">
        <f>_xlfn.BINOM.INV(BinomTrials,_xlfn.GAMMA.INV(Table3[[#This Row],[RV gamma]],GammaShape1,GammaRate1)/BinomTrials,Table3[[#This Row],[RV binom]])</f>
        <v>2</v>
      </c>
      <c r="K8570" s="1">
        <f>Table3[[#This Row],[Risk 1 Simulated occurences]]*_xlfn.LOGNORM.INV(Table3[[#This Row],[RV lognorm]],(LN(ImpLow1)+LN(ImpUp1))/2,(LN(ImpUp1)-LN(ImpLow1))/3.29)</f>
        <v>72057.688314689934</v>
      </c>
      <c r="L8570">
        <f>_xlfn.BINOM.INV(BinomTrials,_xlfn.GAMMA.INV(Table3[[#This Row],[RV gamma]],GammaShape2,GammaRate2)/BinomTrials,Table3[[#This Row],[RV binom]])</f>
        <v>1</v>
      </c>
      <c r="M8570" s="1">
        <f>Table3[[#This Row],[Risk 2 simulated occurences]]*_xlfn.LOGNORM.INV(Table3[[#This Row],[RV lognorm]],(LN(ImpLow2)+LN(ImpUp2))/2,(LN(ImpUp2)-LN(ImpLow2))/3.29)</f>
        <v>3602884.4157344983</v>
      </c>
    </row>
    <row r="8571" spans="7:13">
      <c r="G8571">
        <v>0.73724002192599702</v>
      </c>
      <c r="H8571">
        <v>0.35953884588533025</v>
      </c>
      <c r="I8571">
        <v>0.98183766984466359</v>
      </c>
      <c r="J8571">
        <f>_xlfn.BINOM.INV(BinomTrials,_xlfn.GAMMA.INV(Table3[[#This Row],[RV gamma]],GammaShape1,GammaRate1)/BinomTrials,Table3[[#This Row],[RV binom]])</f>
        <v>0</v>
      </c>
      <c r="K8571" s="1">
        <f>Table3[[#This Row],[Risk 1 Simulated occurences]]*_xlfn.LOGNORM.INV(Table3[[#This Row],[RV lognorm]],(LN(ImpLow1)+LN(ImpUp1))/2,(LN(ImpUp1)-LN(ImpLow1))/3.29)</f>
        <v>0</v>
      </c>
      <c r="L8571">
        <f>_xlfn.BINOM.INV(BinomTrials,_xlfn.GAMMA.INV(Table3[[#This Row],[RV gamma]],GammaShape2,GammaRate2)/BinomTrials,Table3[[#This Row],[RV binom]])</f>
        <v>0</v>
      </c>
      <c r="M8571" s="1">
        <f>Table3[[#This Row],[Risk 2 simulated occurences]]*_xlfn.LOGNORM.INV(Table3[[#This Row],[RV lognorm]],(LN(ImpLow2)+LN(ImpUp2))/2,(LN(ImpUp2)-LN(ImpLow2))/3.29)</f>
        <v>0</v>
      </c>
    </row>
    <row r="8572" spans="7:13">
      <c r="G8572">
        <v>0.79304851023156597</v>
      </c>
      <c r="H8572">
        <v>0.76938279474591031</v>
      </c>
      <c r="I8572">
        <v>0.74571707926025477</v>
      </c>
      <c r="J8572">
        <f>_xlfn.BINOM.INV(BinomTrials,_xlfn.GAMMA.INV(Table3[[#This Row],[RV gamma]],GammaShape1,GammaRate1)/BinomTrials,Table3[[#This Row],[RV binom]])</f>
        <v>1</v>
      </c>
      <c r="K8572" s="1">
        <f>Table3[[#This Row],[Risk 1 Simulated occurences]]*_xlfn.LOGNORM.INV(Table3[[#This Row],[RV lognorm]],(LN(ImpLow1)+LN(ImpUp1))/2,(LN(ImpUp1)-LN(ImpLow1))/3.29)</f>
        <v>50226.611576857169</v>
      </c>
      <c r="L8572">
        <f>_xlfn.BINOM.INV(BinomTrials,_xlfn.GAMMA.INV(Table3[[#This Row],[RV gamma]],GammaShape2,GammaRate2)/BinomTrials,Table3[[#This Row],[RV binom]])</f>
        <v>0</v>
      </c>
      <c r="M8572" s="1">
        <f>Table3[[#This Row],[Risk 2 simulated occurences]]*_xlfn.LOGNORM.INV(Table3[[#This Row],[RV lognorm]],(LN(ImpLow2)+LN(ImpUp2))/2,(LN(ImpUp2)-LN(ImpLow2))/3.29)</f>
        <v>0</v>
      </c>
    </row>
    <row r="8573" spans="7:13">
      <c r="G8573">
        <v>0.76631146192844557</v>
      </c>
      <c r="H8573">
        <v>1.6631294515277863E-2</v>
      </c>
      <c r="I8573">
        <v>0.26695112710211011</v>
      </c>
      <c r="J8573">
        <f>_xlfn.BINOM.INV(BinomTrials,_xlfn.GAMMA.INV(Table3[[#This Row],[RV gamma]],GammaShape1,GammaRate1)/BinomTrials,Table3[[#This Row],[RV binom]])</f>
        <v>0</v>
      </c>
      <c r="K8573" s="1">
        <f>Table3[[#This Row],[Risk 1 Simulated occurences]]*_xlfn.LOGNORM.INV(Table3[[#This Row],[RV lognorm]],(LN(ImpLow1)+LN(ImpUp1))/2,(LN(ImpUp1)-LN(ImpLow1))/3.29)</f>
        <v>0</v>
      </c>
      <c r="L8573">
        <f>_xlfn.BINOM.INV(BinomTrials,_xlfn.GAMMA.INV(Table3[[#This Row],[RV gamma]],GammaShape2,GammaRate2)/BinomTrials,Table3[[#This Row],[RV binom]])</f>
        <v>0</v>
      </c>
      <c r="M8573" s="1">
        <f>Table3[[#This Row],[Risk 2 simulated occurences]]*_xlfn.LOGNORM.INV(Table3[[#This Row],[RV lognorm]],(LN(ImpLow2)+LN(ImpUp2))/2,(LN(ImpUp2)-LN(ImpLow2))/3.29)</f>
        <v>0</v>
      </c>
    </row>
    <row r="8574" spans="7:13">
      <c r="G8574">
        <v>0.39674063138511995</v>
      </c>
      <c r="H8574">
        <v>0.52216691827502426</v>
      </c>
      <c r="I8574">
        <v>0.64759320516492858</v>
      </c>
      <c r="J8574">
        <f>_xlfn.BINOM.INV(BinomTrials,_xlfn.GAMMA.INV(Table3[[#This Row],[RV gamma]],GammaShape1,GammaRate1)/BinomTrials,Table3[[#This Row],[RV binom]])</f>
        <v>0</v>
      </c>
      <c r="K8574" s="1">
        <f>Table3[[#This Row],[Risk 1 Simulated occurences]]*_xlfn.LOGNORM.INV(Table3[[#This Row],[RV lognorm]],(LN(ImpLow1)+LN(ImpUp1))/2,(LN(ImpUp1)-LN(ImpLow1))/3.29)</f>
        <v>0</v>
      </c>
      <c r="L8574">
        <f>_xlfn.BINOM.INV(BinomTrials,_xlfn.GAMMA.INV(Table3[[#This Row],[RV gamma]],GammaShape2,GammaRate2)/BinomTrials,Table3[[#This Row],[RV binom]])</f>
        <v>0</v>
      </c>
      <c r="M8574" s="1">
        <f>Table3[[#This Row],[Risk 2 simulated occurences]]*_xlfn.LOGNORM.INV(Table3[[#This Row],[RV lognorm]],(LN(ImpLow2)+LN(ImpUp2))/2,(LN(ImpUp2)-LN(ImpLow2))/3.29)</f>
        <v>0</v>
      </c>
    </row>
    <row r="8575" spans="7:13">
      <c r="G8575">
        <v>1.979168971059457E-2</v>
      </c>
      <c r="H8575">
        <v>5.9395448332370933E-2</v>
      </c>
      <c r="I8575">
        <v>9.8999206954147295E-2</v>
      </c>
      <c r="J8575">
        <f>_xlfn.BINOM.INV(BinomTrials,_xlfn.GAMMA.INV(Table3[[#This Row],[RV gamma]],GammaShape1,GammaRate1)/BinomTrials,Table3[[#This Row],[RV binom]])</f>
        <v>0</v>
      </c>
      <c r="K8575" s="1">
        <f>Table3[[#This Row],[Risk 1 Simulated occurences]]*_xlfn.LOGNORM.INV(Table3[[#This Row],[RV lognorm]],(LN(ImpLow1)+LN(ImpUp1))/2,(LN(ImpUp1)-LN(ImpLow1))/3.29)</f>
        <v>0</v>
      </c>
      <c r="L8575">
        <f>_xlfn.BINOM.INV(BinomTrials,_xlfn.GAMMA.INV(Table3[[#This Row],[RV gamma]],GammaShape2,GammaRate2)/BinomTrials,Table3[[#This Row],[RV binom]])</f>
        <v>0</v>
      </c>
      <c r="M8575" s="1">
        <f>Table3[[#This Row],[Risk 2 simulated occurences]]*_xlfn.LOGNORM.INV(Table3[[#This Row],[RV lognorm]],(LN(ImpLow2)+LN(ImpUp2))/2,(LN(ImpUp2)-LN(ImpLow2))/3.29)</f>
        <v>0</v>
      </c>
    </row>
    <row r="8576" spans="7:13">
      <c r="G8576">
        <v>0.63892896596292448</v>
      </c>
      <c r="H8576">
        <v>0.25930012215827597</v>
      </c>
      <c r="I8576">
        <v>0.87967127835362746</v>
      </c>
      <c r="J8576">
        <f>_xlfn.BINOM.INV(BinomTrials,_xlfn.GAMMA.INV(Table3[[#This Row],[RV gamma]],GammaShape1,GammaRate1)/BinomTrials,Table3[[#This Row],[RV binom]])</f>
        <v>0</v>
      </c>
      <c r="K8576" s="1">
        <f>Table3[[#This Row],[Risk 1 Simulated occurences]]*_xlfn.LOGNORM.INV(Table3[[#This Row],[RV lognorm]],(LN(ImpLow1)+LN(ImpUp1))/2,(LN(ImpUp1)-LN(ImpLow1))/3.29)</f>
        <v>0</v>
      </c>
      <c r="L8576">
        <f>_xlfn.BINOM.INV(BinomTrials,_xlfn.GAMMA.INV(Table3[[#This Row],[RV gamma]],GammaShape2,GammaRate2)/BinomTrials,Table3[[#This Row],[RV binom]])</f>
        <v>0</v>
      </c>
      <c r="M8576" s="1">
        <f>Table3[[#This Row],[Risk 2 simulated occurences]]*_xlfn.LOGNORM.INV(Table3[[#This Row],[RV lognorm]],(LN(ImpLow2)+LN(ImpUp2))/2,(LN(ImpUp2)-LN(ImpLow2))/3.29)</f>
        <v>0</v>
      </c>
    </row>
    <row r="8577" spans="7:13">
      <c r="G8577">
        <v>0.4791309388722903</v>
      </c>
      <c r="H8577">
        <v>5.7153114144295976E-2</v>
      </c>
      <c r="I8577">
        <v>0.63517528941630164</v>
      </c>
      <c r="J8577">
        <f>_xlfn.BINOM.INV(BinomTrials,_xlfn.GAMMA.INV(Table3[[#This Row],[RV gamma]],GammaShape1,GammaRate1)/BinomTrials,Table3[[#This Row],[RV binom]])</f>
        <v>0</v>
      </c>
      <c r="K8577" s="1">
        <f>Table3[[#This Row],[Risk 1 Simulated occurences]]*_xlfn.LOGNORM.INV(Table3[[#This Row],[RV lognorm]],(LN(ImpLow1)+LN(ImpUp1))/2,(LN(ImpUp1)-LN(ImpLow1))/3.29)</f>
        <v>0</v>
      </c>
      <c r="L8577">
        <f>_xlfn.BINOM.INV(BinomTrials,_xlfn.GAMMA.INV(Table3[[#This Row],[RV gamma]],GammaShape2,GammaRate2)/BinomTrials,Table3[[#This Row],[RV binom]])</f>
        <v>0</v>
      </c>
      <c r="M8577" s="1">
        <f>Table3[[#This Row],[Risk 2 simulated occurences]]*_xlfn.LOGNORM.INV(Table3[[#This Row],[RV lognorm]],(LN(ImpLow2)+LN(ImpUp2))/2,(LN(ImpUp2)-LN(ImpLow2))/3.29)</f>
        <v>0</v>
      </c>
    </row>
    <row r="8578" spans="7:13">
      <c r="G8578">
        <v>0.75368962658275362</v>
      </c>
      <c r="H8578">
        <v>0.57238942318241548</v>
      </c>
      <c r="I8578">
        <v>0.39108921978207734</v>
      </c>
      <c r="J8578">
        <f>_xlfn.BINOM.INV(BinomTrials,_xlfn.GAMMA.INV(Table3[[#This Row],[RV gamma]],GammaShape1,GammaRate1)/BinomTrials,Table3[[#This Row],[RV binom]])</f>
        <v>1</v>
      </c>
      <c r="K8578" s="1">
        <f>Table3[[#This Row],[Risk 1 Simulated occurences]]*_xlfn.LOGNORM.INV(Table3[[#This Row],[RV lognorm]],(LN(ImpLow1)+LN(ImpUp1))/2,(LN(ImpUp1)-LN(ImpLow1))/3.29)</f>
        <v>26059.323559443896</v>
      </c>
      <c r="L8578">
        <f>_xlfn.BINOM.INV(BinomTrials,_xlfn.GAMMA.INV(Table3[[#This Row],[RV gamma]],GammaShape2,GammaRate2)/BinomTrials,Table3[[#This Row],[RV binom]])</f>
        <v>0</v>
      </c>
      <c r="M8578" s="1">
        <f>Table3[[#This Row],[Risk 2 simulated occurences]]*_xlfn.LOGNORM.INV(Table3[[#This Row],[RV lognorm]],(LN(ImpLow2)+LN(ImpUp2))/2,(LN(ImpUp2)-LN(ImpLow2))/3.29)</f>
        <v>0</v>
      </c>
    </row>
    <row r="8579" spans="7:13">
      <c r="G8579">
        <v>0.26155397634094302</v>
      </c>
      <c r="H8579">
        <v>0.1490354268574321</v>
      </c>
      <c r="I8579">
        <v>3.6516877373921161E-2</v>
      </c>
      <c r="J8579">
        <f>_xlfn.BINOM.INV(BinomTrials,_xlfn.GAMMA.INV(Table3[[#This Row],[RV gamma]],GammaShape1,GammaRate1)/BinomTrials,Table3[[#This Row],[RV binom]])</f>
        <v>0</v>
      </c>
      <c r="K8579" s="1">
        <f>Table3[[#This Row],[Risk 1 Simulated occurences]]*_xlfn.LOGNORM.INV(Table3[[#This Row],[RV lognorm]],(LN(ImpLow1)+LN(ImpUp1))/2,(LN(ImpUp1)-LN(ImpLow1))/3.29)</f>
        <v>0</v>
      </c>
      <c r="L8579">
        <f>_xlfn.BINOM.INV(BinomTrials,_xlfn.GAMMA.INV(Table3[[#This Row],[RV gamma]],GammaShape2,GammaRate2)/BinomTrials,Table3[[#This Row],[RV binom]])</f>
        <v>0</v>
      </c>
      <c r="M8579" s="1">
        <f>Table3[[#This Row],[Risk 2 simulated occurences]]*_xlfn.LOGNORM.INV(Table3[[#This Row],[RV lognorm]],(LN(ImpLow2)+LN(ImpUp2))/2,(LN(ImpUp2)-LN(ImpLow2))/3.29)</f>
        <v>0</v>
      </c>
    </row>
    <row r="8580" spans="7:13">
      <c r="G8580">
        <v>0.93768036222908657</v>
      </c>
      <c r="H8580">
        <v>0.83841919286102951</v>
      </c>
      <c r="I8580">
        <v>0.73915802349297233</v>
      </c>
      <c r="J8580">
        <f>_xlfn.BINOM.INV(BinomTrials,_xlfn.GAMMA.INV(Table3[[#This Row],[RV gamma]],GammaShape1,GammaRate1)/BinomTrials,Table3[[#This Row],[RV binom]])</f>
        <v>1</v>
      </c>
      <c r="K8580" s="1">
        <f>Table3[[#This Row],[Risk 1 Simulated occurences]]*_xlfn.LOGNORM.INV(Table3[[#This Row],[RV lognorm]],(LN(ImpLow1)+LN(ImpUp1))/2,(LN(ImpUp1)-LN(ImpLow1))/3.29)</f>
        <v>49517.349032722857</v>
      </c>
      <c r="L8580">
        <f>_xlfn.BINOM.INV(BinomTrials,_xlfn.GAMMA.INV(Table3[[#This Row],[RV gamma]],GammaShape2,GammaRate2)/BinomTrials,Table3[[#This Row],[RV binom]])</f>
        <v>1</v>
      </c>
      <c r="M8580" s="1">
        <f>Table3[[#This Row],[Risk 2 simulated occurences]]*_xlfn.LOGNORM.INV(Table3[[#This Row],[RV lognorm]],(LN(ImpLow2)+LN(ImpUp2))/2,(LN(ImpUp2)-LN(ImpLow2))/3.29)</f>
        <v>4951734.9032722879</v>
      </c>
    </row>
    <row r="8581" spans="7:13">
      <c r="G8581">
        <v>0.59384798425894603</v>
      </c>
      <c r="H8581">
        <v>0.31137441532284693</v>
      </c>
      <c r="I8581">
        <v>2.8900846386747829E-2</v>
      </c>
      <c r="J8581">
        <f>_xlfn.BINOM.INV(BinomTrials,_xlfn.GAMMA.INV(Table3[[#This Row],[RV gamma]],GammaShape1,GammaRate1)/BinomTrials,Table3[[#This Row],[RV binom]])</f>
        <v>0</v>
      </c>
      <c r="K8581" s="1">
        <f>Table3[[#This Row],[Risk 1 Simulated occurences]]*_xlfn.LOGNORM.INV(Table3[[#This Row],[RV lognorm]],(LN(ImpLow1)+LN(ImpUp1))/2,(LN(ImpUp1)-LN(ImpLow1))/3.29)</f>
        <v>0</v>
      </c>
      <c r="L8581">
        <f>_xlfn.BINOM.INV(BinomTrials,_xlfn.GAMMA.INV(Table3[[#This Row],[RV gamma]],GammaShape2,GammaRate2)/BinomTrials,Table3[[#This Row],[RV binom]])</f>
        <v>0</v>
      </c>
      <c r="M8581" s="1">
        <f>Table3[[#This Row],[Risk 2 simulated occurences]]*_xlfn.LOGNORM.INV(Table3[[#This Row],[RV lognorm]],(LN(ImpLow2)+LN(ImpUp2))/2,(LN(ImpUp2)-LN(ImpLow2))/3.29)</f>
        <v>0</v>
      </c>
    </row>
    <row r="8582" spans="7:13">
      <c r="G8582">
        <v>0.80307144010582543</v>
      </c>
      <c r="H8582">
        <v>0.26979833108829254</v>
      </c>
      <c r="I8582">
        <v>0.73652522207075977</v>
      </c>
      <c r="J8582">
        <f>_xlfn.BINOM.INV(BinomTrials,_xlfn.GAMMA.INV(Table3[[#This Row],[RV gamma]],GammaShape1,GammaRate1)/BinomTrials,Table3[[#This Row],[RV binom]])</f>
        <v>0</v>
      </c>
      <c r="K8582" s="1">
        <f>Table3[[#This Row],[Risk 1 Simulated occurences]]*_xlfn.LOGNORM.INV(Table3[[#This Row],[RV lognorm]],(LN(ImpLow1)+LN(ImpUp1))/2,(LN(ImpUp1)-LN(ImpLow1))/3.29)</f>
        <v>0</v>
      </c>
      <c r="L8582">
        <f>_xlfn.BINOM.INV(BinomTrials,_xlfn.GAMMA.INV(Table3[[#This Row],[RV gamma]],GammaShape2,GammaRate2)/BinomTrials,Table3[[#This Row],[RV binom]])</f>
        <v>0</v>
      </c>
      <c r="M8582" s="1">
        <f>Table3[[#This Row],[Risk 2 simulated occurences]]*_xlfn.LOGNORM.INV(Table3[[#This Row],[RV lognorm]],(LN(ImpLow2)+LN(ImpUp2))/2,(LN(ImpUp2)-LN(ImpLow2))/3.29)</f>
        <v>0</v>
      </c>
    </row>
    <row r="8583" spans="7:13">
      <c r="G8583">
        <v>0.2216938586075296</v>
      </c>
      <c r="H8583">
        <v>0.50055060093316739</v>
      </c>
      <c r="I8583">
        <v>0.77940734325880523</v>
      </c>
      <c r="J8583">
        <f>_xlfn.BINOM.INV(BinomTrials,_xlfn.GAMMA.INV(Table3[[#This Row],[RV gamma]],GammaShape1,GammaRate1)/BinomTrials,Table3[[#This Row],[RV binom]])</f>
        <v>0</v>
      </c>
      <c r="K8583" s="1">
        <f>Table3[[#This Row],[Risk 1 Simulated occurences]]*_xlfn.LOGNORM.INV(Table3[[#This Row],[RV lognorm]],(LN(ImpLow1)+LN(ImpUp1))/2,(LN(ImpUp1)-LN(ImpLow1))/3.29)</f>
        <v>0</v>
      </c>
      <c r="L8583">
        <f>_xlfn.BINOM.INV(BinomTrials,_xlfn.GAMMA.INV(Table3[[#This Row],[RV gamma]],GammaShape2,GammaRate2)/BinomTrials,Table3[[#This Row],[RV binom]])</f>
        <v>0</v>
      </c>
      <c r="M8583" s="1">
        <f>Table3[[#This Row],[Risk 2 simulated occurences]]*_xlfn.LOGNORM.INV(Table3[[#This Row],[RV lognorm]],(LN(ImpLow2)+LN(ImpUp2))/2,(LN(ImpUp2)-LN(ImpLow2))/3.29)</f>
        <v>0</v>
      </c>
    </row>
    <row r="8584" spans="7:13">
      <c r="G8584">
        <v>8.6816167499318801E-3</v>
      </c>
      <c r="H8584">
        <v>0.75394988374502858</v>
      </c>
      <c r="I8584">
        <v>0.49921815074012527</v>
      </c>
      <c r="J8584">
        <f>_xlfn.BINOM.INV(BinomTrials,_xlfn.GAMMA.INV(Table3[[#This Row],[RV gamma]],GammaShape1,GammaRate1)/BinomTrials,Table3[[#This Row],[RV binom]])</f>
        <v>1</v>
      </c>
      <c r="K8584" s="1">
        <f>Table3[[#This Row],[Risk 1 Simulated occurences]]*_xlfn.LOGNORM.INV(Table3[[#This Row],[RV lognorm]],(LN(ImpLow1)+LN(ImpUp1))/2,(LN(ImpUp1)-LN(ImpLow1))/3.29)</f>
        <v>31579.431979335182</v>
      </c>
      <c r="L8584">
        <f>_xlfn.BINOM.INV(BinomTrials,_xlfn.GAMMA.INV(Table3[[#This Row],[RV gamma]],GammaShape2,GammaRate2)/BinomTrials,Table3[[#This Row],[RV binom]])</f>
        <v>0</v>
      </c>
      <c r="M8584" s="1">
        <f>Table3[[#This Row],[Risk 2 simulated occurences]]*_xlfn.LOGNORM.INV(Table3[[#This Row],[RV lognorm]],(LN(ImpLow2)+LN(ImpUp2))/2,(LN(ImpUp2)-LN(ImpLow2))/3.29)</f>
        <v>0</v>
      </c>
    </row>
    <row r="8585" spans="7:13">
      <c r="G8585">
        <v>0.91193271610510196</v>
      </c>
      <c r="H8585">
        <v>0.63569610269539811</v>
      </c>
      <c r="I8585">
        <v>0.35945948928569421</v>
      </c>
      <c r="J8585">
        <f>_xlfn.BINOM.INV(BinomTrials,_xlfn.GAMMA.INV(Table3[[#This Row],[RV gamma]],GammaShape1,GammaRate1)/BinomTrials,Table3[[#This Row],[RV binom]])</f>
        <v>1</v>
      </c>
      <c r="K8585" s="1">
        <f>Table3[[#This Row],[Risk 1 Simulated occurences]]*_xlfn.LOGNORM.INV(Table3[[#This Row],[RV lognorm]],(LN(ImpLow1)+LN(ImpUp1))/2,(LN(ImpUp1)-LN(ImpLow1))/3.29)</f>
        <v>24581.405351049867</v>
      </c>
      <c r="L8585">
        <f>_xlfn.BINOM.INV(BinomTrials,_xlfn.GAMMA.INV(Table3[[#This Row],[RV gamma]],GammaShape2,GammaRate2)/BinomTrials,Table3[[#This Row],[RV binom]])</f>
        <v>0</v>
      </c>
      <c r="M8585" s="1">
        <f>Table3[[#This Row],[Risk 2 simulated occurences]]*_xlfn.LOGNORM.INV(Table3[[#This Row],[RV lognorm]],(LN(ImpLow2)+LN(ImpUp2))/2,(LN(ImpUp2)-LN(ImpLow2))/3.29)</f>
        <v>0</v>
      </c>
    </row>
    <row r="8586" spans="7:13">
      <c r="G8586">
        <v>0.85315957844870149</v>
      </c>
      <c r="H8586">
        <v>0.14439800155553872</v>
      </c>
      <c r="I8586">
        <v>0.43563642466237601</v>
      </c>
      <c r="J8586">
        <f>_xlfn.BINOM.INV(BinomTrials,_xlfn.GAMMA.INV(Table3[[#This Row],[RV gamma]],GammaShape1,GammaRate1)/BinomTrials,Table3[[#This Row],[RV binom]])</f>
        <v>0</v>
      </c>
      <c r="K8586" s="1">
        <f>Table3[[#This Row],[Risk 1 Simulated occurences]]*_xlfn.LOGNORM.INV(Table3[[#This Row],[RV lognorm]],(LN(ImpLow1)+LN(ImpUp1))/2,(LN(ImpUp1)-LN(ImpLow1))/3.29)</f>
        <v>0</v>
      </c>
      <c r="L8586">
        <f>_xlfn.BINOM.INV(BinomTrials,_xlfn.GAMMA.INV(Table3[[#This Row],[RV gamma]],GammaShape2,GammaRate2)/BinomTrials,Table3[[#This Row],[RV binom]])</f>
        <v>0</v>
      </c>
      <c r="M8586" s="1">
        <f>Table3[[#This Row],[Risk 2 simulated occurences]]*_xlfn.LOGNORM.INV(Table3[[#This Row],[RV lognorm]],(LN(ImpLow2)+LN(ImpUp2))/2,(LN(ImpUp2)-LN(ImpLow2))/3.29)</f>
        <v>0</v>
      </c>
    </row>
    <row r="8587" spans="7:13">
      <c r="G8587">
        <v>5.3034987325330726E-2</v>
      </c>
      <c r="H8587">
        <v>0.89721214393955284</v>
      </c>
      <c r="I8587">
        <v>0.74138930055377505</v>
      </c>
      <c r="J8587">
        <f>_xlfn.BINOM.INV(BinomTrials,_xlfn.GAMMA.INV(Table3[[#This Row],[RV gamma]],GammaShape1,GammaRate1)/BinomTrials,Table3[[#This Row],[RV binom]])</f>
        <v>1</v>
      </c>
      <c r="K8587" s="1">
        <f>Table3[[#This Row],[Risk 1 Simulated occurences]]*_xlfn.LOGNORM.INV(Table3[[#This Row],[RV lognorm]],(LN(ImpLow1)+LN(ImpUp1))/2,(LN(ImpUp1)-LN(ImpLow1))/3.29)</f>
        <v>49756.449450002678</v>
      </c>
      <c r="L8587">
        <f>_xlfn.BINOM.INV(BinomTrials,_xlfn.GAMMA.INV(Table3[[#This Row],[RV gamma]],GammaShape2,GammaRate2)/BinomTrials,Table3[[#This Row],[RV binom]])</f>
        <v>1</v>
      </c>
      <c r="M8587" s="1">
        <f>Table3[[#This Row],[Risk 2 simulated occurences]]*_xlfn.LOGNORM.INV(Table3[[#This Row],[RV lognorm]],(LN(ImpLow2)+LN(ImpUp2))/2,(LN(ImpUp2)-LN(ImpLow2))/3.29)</f>
        <v>4975644.9450002704</v>
      </c>
    </row>
    <row r="8588" spans="7:13">
      <c r="G8588">
        <v>0.35903197683348881</v>
      </c>
      <c r="H8588">
        <v>0.44450319206551797</v>
      </c>
      <c r="I8588">
        <v>0.52997440729754719</v>
      </c>
      <c r="J8588">
        <f>_xlfn.BINOM.INV(BinomTrials,_xlfn.GAMMA.INV(Table3[[#This Row],[RV gamma]],GammaShape1,GammaRate1)/BinomTrials,Table3[[#This Row],[RV binom]])</f>
        <v>0</v>
      </c>
      <c r="K8588" s="1">
        <f>Table3[[#This Row],[Risk 1 Simulated occurences]]*_xlfn.LOGNORM.INV(Table3[[#This Row],[RV lognorm]],(LN(ImpLow1)+LN(ImpUp1))/2,(LN(ImpUp1)-LN(ImpLow1))/3.29)</f>
        <v>0</v>
      </c>
      <c r="L8588">
        <f>_xlfn.BINOM.INV(BinomTrials,_xlfn.GAMMA.INV(Table3[[#This Row],[RV gamma]],GammaShape2,GammaRate2)/BinomTrials,Table3[[#This Row],[RV binom]])</f>
        <v>0</v>
      </c>
      <c r="M8588" s="1">
        <f>Table3[[#This Row],[Risk 2 simulated occurences]]*_xlfn.LOGNORM.INV(Table3[[#This Row],[RV lognorm]],(LN(ImpLow2)+LN(ImpUp2))/2,(LN(ImpUp2)-LN(ImpLow2))/3.29)</f>
        <v>0</v>
      </c>
    </row>
    <row r="8589" spans="7:13">
      <c r="G8589">
        <v>0.25043464044594888</v>
      </c>
      <c r="H8589">
        <v>0.76514904516057536</v>
      </c>
      <c r="I8589">
        <v>0.27986344987520179</v>
      </c>
      <c r="J8589">
        <f>_xlfn.BINOM.INV(BinomTrials,_xlfn.GAMMA.INV(Table3[[#This Row],[RV gamma]],GammaShape1,GammaRate1)/BinomTrials,Table3[[#This Row],[RV binom]])</f>
        <v>1</v>
      </c>
      <c r="K8589" s="1">
        <f>Table3[[#This Row],[Risk 1 Simulated occurences]]*_xlfn.LOGNORM.INV(Table3[[#This Row],[RV lognorm]],(LN(ImpLow1)+LN(ImpUp1))/2,(LN(ImpUp1)-LN(ImpLow1))/3.29)</f>
        <v>21024.28403802912</v>
      </c>
      <c r="L8589">
        <f>_xlfn.BINOM.INV(BinomTrials,_xlfn.GAMMA.INV(Table3[[#This Row],[RV gamma]],GammaShape2,GammaRate2)/BinomTrials,Table3[[#This Row],[RV binom]])</f>
        <v>0</v>
      </c>
      <c r="M8589" s="1">
        <f>Table3[[#This Row],[Risk 2 simulated occurences]]*_xlfn.LOGNORM.INV(Table3[[#This Row],[RV lognorm]],(LN(ImpLow2)+LN(ImpUp2))/2,(LN(ImpUp2)-LN(ImpLow2))/3.29)</f>
        <v>0</v>
      </c>
    </row>
    <row r="8590" spans="7:13">
      <c r="G8590">
        <v>5.5001975062769826E-2</v>
      </c>
      <c r="H8590">
        <v>0.86000201378949082</v>
      </c>
      <c r="I8590">
        <v>0.66500205251621181</v>
      </c>
      <c r="J8590">
        <f>_xlfn.BINOM.INV(BinomTrials,_xlfn.GAMMA.INV(Table3[[#This Row],[RV gamma]],GammaShape1,GammaRate1)/BinomTrials,Table3[[#This Row],[RV binom]])</f>
        <v>1</v>
      </c>
      <c r="K8590" s="1">
        <f>Table3[[#This Row],[Risk 1 Simulated occurences]]*_xlfn.LOGNORM.INV(Table3[[#This Row],[RV lognorm]],(LN(ImpLow1)+LN(ImpUp1))/2,(LN(ImpUp1)-LN(ImpLow1))/3.29)</f>
        <v>42611.810039746102</v>
      </c>
      <c r="L8590">
        <f>_xlfn.BINOM.INV(BinomTrials,_xlfn.GAMMA.INV(Table3[[#This Row],[RV gamma]],GammaShape2,GammaRate2)/BinomTrials,Table3[[#This Row],[RV binom]])</f>
        <v>0</v>
      </c>
      <c r="M8590" s="1">
        <f>Table3[[#This Row],[Risk 2 simulated occurences]]*_xlfn.LOGNORM.INV(Table3[[#This Row],[RV lognorm]],(LN(ImpLow2)+LN(ImpUp2))/2,(LN(ImpUp2)-LN(ImpLow2))/3.29)</f>
        <v>0</v>
      </c>
    </row>
    <row r="8591" spans="7:13">
      <c r="G8591">
        <v>0.41819487997246668</v>
      </c>
      <c r="H8591">
        <v>5.384575997192681E-2</v>
      </c>
      <c r="I8591">
        <v>0.68949663997138699</v>
      </c>
      <c r="J8591">
        <f>_xlfn.BINOM.INV(BinomTrials,_xlfn.GAMMA.INV(Table3[[#This Row],[RV gamma]],GammaShape1,GammaRate1)/BinomTrials,Table3[[#This Row],[RV binom]])</f>
        <v>0</v>
      </c>
      <c r="K8591" s="1">
        <f>Table3[[#This Row],[Risk 1 Simulated occurences]]*_xlfn.LOGNORM.INV(Table3[[#This Row],[RV lognorm]],(LN(ImpLow1)+LN(ImpUp1))/2,(LN(ImpUp1)-LN(ImpLow1))/3.29)</f>
        <v>0</v>
      </c>
      <c r="L8591">
        <f>_xlfn.BINOM.INV(BinomTrials,_xlfn.GAMMA.INV(Table3[[#This Row],[RV gamma]],GammaShape2,GammaRate2)/BinomTrials,Table3[[#This Row],[RV binom]])</f>
        <v>0</v>
      </c>
      <c r="M8591" s="1">
        <f>Table3[[#This Row],[Risk 2 simulated occurences]]*_xlfn.LOGNORM.INV(Table3[[#This Row],[RV lognorm]],(LN(ImpLow2)+LN(ImpUp2))/2,(LN(ImpUp2)-LN(ImpLow2))/3.29)</f>
        <v>0</v>
      </c>
    </row>
    <row r="8592" spans="7:13">
      <c r="G8592">
        <v>0.6013476972474473</v>
      </c>
      <c r="H8592">
        <v>0.98568784817386779</v>
      </c>
      <c r="I8592">
        <v>0.37002799910028839</v>
      </c>
      <c r="J8592">
        <f>_xlfn.BINOM.INV(BinomTrials,_xlfn.GAMMA.INV(Table3[[#This Row],[RV gamma]],GammaShape1,GammaRate1)/BinomTrials,Table3[[#This Row],[RV binom]])</f>
        <v>3</v>
      </c>
      <c r="K8592" s="1">
        <f>Table3[[#This Row],[Risk 1 Simulated occurences]]*_xlfn.LOGNORM.INV(Table3[[#This Row],[RV lognorm]],(LN(ImpLow1)+LN(ImpUp1))/2,(LN(ImpUp1)-LN(ImpLow1))/3.29)</f>
        <v>75210.160553502225</v>
      </c>
      <c r="L8592">
        <f>_xlfn.BINOM.INV(BinomTrials,_xlfn.GAMMA.INV(Table3[[#This Row],[RV gamma]],GammaShape2,GammaRate2)/BinomTrials,Table3[[#This Row],[RV binom]])</f>
        <v>2</v>
      </c>
      <c r="M8592" s="1">
        <f>Table3[[#This Row],[Risk 2 simulated occurences]]*_xlfn.LOGNORM.INV(Table3[[#This Row],[RV lognorm]],(LN(ImpLow2)+LN(ImpUp2))/2,(LN(ImpUp2)-LN(ImpLow2))/3.29)</f>
        <v>5014010.7035668176</v>
      </c>
    </row>
    <row r="8593" spans="7:13">
      <c r="G8593">
        <v>0.85074763784685525</v>
      </c>
      <c r="H8593">
        <v>0.45566425819679363</v>
      </c>
      <c r="I8593">
        <v>6.0580878546731956E-2</v>
      </c>
      <c r="J8593">
        <f>_xlfn.BINOM.INV(BinomTrials,_xlfn.GAMMA.INV(Table3[[#This Row],[RV gamma]],GammaShape1,GammaRate1)/BinomTrials,Table3[[#This Row],[RV binom]])</f>
        <v>0</v>
      </c>
      <c r="K8593" s="1">
        <f>Table3[[#This Row],[Risk 1 Simulated occurences]]*_xlfn.LOGNORM.INV(Table3[[#This Row],[RV lognorm]],(LN(ImpLow1)+LN(ImpUp1))/2,(LN(ImpUp1)-LN(ImpLow1))/3.29)</f>
        <v>0</v>
      </c>
      <c r="L8593">
        <f>_xlfn.BINOM.INV(BinomTrials,_xlfn.GAMMA.INV(Table3[[#This Row],[RV gamma]],GammaShape2,GammaRate2)/BinomTrials,Table3[[#This Row],[RV binom]])</f>
        <v>0</v>
      </c>
      <c r="M8593" s="1">
        <f>Table3[[#This Row],[Risk 2 simulated occurences]]*_xlfn.LOGNORM.INV(Table3[[#This Row],[RV lognorm]],(LN(ImpLow2)+LN(ImpUp2))/2,(LN(ImpUp2)-LN(ImpLow2))/3.29)</f>
        <v>0</v>
      </c>
    </row>
    <row r="8594" spans="7:13">
      <c r="G8594">
        <v>0.51554929209665823</v>
      </c>
      <c r="H8594">
        <v>0.34918751351031824</v>
      </c>
      <c r="I8594">
        <v>0.18282573492397822</v>
      </c>
      <c r="J8594">
        <f>_xlfn.BINOM.INV(BinomTrials,_xlfn.GAMMA.INV(Table3[[#This Row],[RV gamma]],GammaShape1,GammaRate1)/BinomTrials,Table3[[#This Row],[RV binom]])</f>
        <v>0</v>
      </c>
      <c r="K8594" s="1">
        <f>Table3[[#This Row],[Risk 1 Simulated occurences]]*_xlfn.LOGNORM.INV(Table3[[#This Row],[RV lognorm]],(LN(ImpLow1)+LN(ImpUp1))/2,(LN(ImpUp1)-LN(ImpLow1))/3.29)</f>
        <v>0</v>
      </c>
      <c r="L8594">
        <f>_xlfn.BINOM.INV(BinomTrials,_xlfn.GAMMA.INV(Table3[[#This Row],[RV gamma]],GammaShape2,GammaRate2)/BinomTrials,Table3[[#This Row],[RV binom]])</f>
        <v>0</v>
      </c>
      <c r="M8594" s="1">
        <f>Table3[[#This Row],[Risk 2 simulated occurences]]*_xlfn.LOGNORM.INV(Table3[[#This Row],[RV lognorm]],(LN(ImpLow2)+LN(ImpUp2))/2,(LN(ImpUp2)-LN(ImpLow2))/3.29)</f>
        <v>0</v>
      </c>
    </row>
    <row r="8595" spans="7:13">
      <c r="G8595">
        <v>0.83695226853571469</v>
      </c>
      <c r="H8595">
        <v>0.7945395679187679</v>
      </c>
      <c r="I8595">
        <v>0.75212686730182121</v>
      </c>
      <c r="J8595">
        <f>_xlfn.BINOM.INV(BinomTrials,_xlfn.GAMMA.INV(Table3[[#This Row],[RV gamma]],GammaShape1,GammaRate1)/BinomTrials,Table3[[#This Row],[RV binom]])</f>
        <v>1</v>
      </c>
      <c r="K8595" s="1">
        <f>Table3[[#This Row],[Risk 1 Simulated occurences]]*_xlfn.LOGNORM.INV(Table3[[#This Row],[RV lognorm]],(LN(ImpLow1)+LN(ImpUp1))/2,(LN(ImpUp1)-LN(ImpLow1))/3.29)</f>
        <v>50939.073178224789</v>
      </c>
      <c r="L8595">
        <f>_xlfn.BINOM.INV(BinomTrials,_xlfn.GAMMA.INV(Table3[[#This Row],[RV gamma]],GammaShape2,GammaRate2)/BinomTrials,Table3[[#This Row],[RV binom]])</f>
        <v>0</v>
      </c>
      <c r="M8595" s="1">
        <f>Table3[[#This Row],[Risk 2 simulated occurences]]*_xlfn.LOGNORM.INV(Table3[[#This Row],[RV lognorm]],(LN(ImpLow2)+LN(ImpUp2))/2,(LN(ImpUp2)-LN(ImpLow2))/3.29)</f>
        <v>0</v>
      </c>
    </row>
    <row r="8596" spans="7:13">
      <c r="G8596">
        <v>0.65677727975732525</v>
      </c>
      <c r="H8596">
        <v>0.82651801073295905</v>
      </c>
      <c r="I8596">
        <v>0.99625874170859285</v>
      </c>
      <c r="J8596">
        <f>_xlfn.BINOM.INV(BinomTrials,_xlfn.GAMMA.INV(Table3[[#This Row],[RV gamma]],GammaShape1,GammaRate1)/BinomTrials,Table3[[#This Row],[RV binom]])</f>
        <v>1</v>
      </c>
      <c r="K8596" s="1">
        <f>Table3[[#This Row],[Risk 1 Simulated occurences]]*_xlfn.LOGNORM.INV(Table3[[#This Row],[RV lognorm]],(LN(ImpLow1)+LN(ImpUp1))/2,(LN(ImpUp1)-LN(ImpLow1))/3.29)</f>
        <v>205560.27644753686</v>
      </c>
      <c r="L8596">
        <f>_xlfn.BINOM.INV(BinomTrials,_xlfn.GAMMA.INV(Table3[[#This Row],[RV gamma]],GammaShape2,GammaRate2)/BinomTrials,Table3[[#This Row],[RV binom]])</f>
        <v>0</v>
      </c>
      <c r="M8596" s="1">
        <f>Table3[[#This Row],[Risk 2 simulated occurences]]*_xlfn.LOGNORM.INV(Table3[[#This Row],[RV lognorm]],(LN(ImpLow2)+LN(ImpUp2))/2,(LN(ImpUp2)-LN(ImpLow2))/3.29)</f>
        <v>0</v>
      </c>
    </row>
    <row r="8597" spans="7:13">
      <c r="G8597">
        <v>0.45574088136467195</v>
      </c>
      <c r="H8597">
        <v>0.28820638884241057</v>
      </c>
      <c r="I8597">
        <v>0.12067189632014926</v>
      </c>
      <c r="J8597">
        <f>_xlfn.BINOM.INV(BinomTrials,_xlfn.GAMMA.INV(Table3[[#This Row],[RV gamma]],GammaShape1,GammaRate1)/BinomTrials,Table3[[#This Row],[RV binom]])</f>
        <v>0</v>
      </c>
      <c r="K8597" s="1">
        <f>Table3[[#This Row],[Risk 1 Simulated occurences]]*_xlfn.LOGNORM.INV(Table3[[#This Row],[RV lognorm]],(LN(ImpLow1)+LN(ImpUp1))/2,(LN(ImpUp1)-LN(ImpLow1))/3.29)</f>
        <v>0</v>
      </c>
      <c r="L8597">
        <f>_xlfn.BINOM.INV(BinomTrials,_xlfn.GAMMA.INV(Table3[[#This Row],[RV gamma]],GammaShape2,GammaRate2)/BinomTrials,Table3[[#This Row],[RV binom]])</f>
        <v>0</v>
      </c>
      <c r="M8597" s="1">
        <f>Table3[[#This Row],[Risk 2 simulated occurences]]*_xlfn.LOGNORM.INV(Table3[[#This Row],[RV lognorm]],(LN(ImpLow2)+LN(ImpUp2))/2,(LN(ImpUp2)-LN(ImpLow2))/3.29)</f>
        <v>0</v>
      </c>
    </row>
    <row r="8598" spans="7:13">
      <c r="G8598">
        <v>0.63699309604102428</v>
      </c>
      <c r="H8598">
        <v>0.88477727439476983</v>
      </c>
      <c r="I8598">
        <v>0.13256145274851538</v>
      </c>
      <c r="J8598">
        <f>_xlfn.BINOM.INV(BinomTrials,_xlfn.GAMMA.INV(Table3[[#This Row],[RV gamma]],GammaShape1,GammaRate1)/BinomTrials,Table3[[#This Row],[RV binom]])</f>
        <v>1</v>
      </c>
      <c r="K8598" s="1">
        <f>Table3[[#This Row],[Risk 1 Simulated occurences]]*_xlfn.LOGNORM.INV(Table3[[#This Row],[RV lognorm]],(LN(ImpLow1)+LN(ImpUp1))/2,(LN(ImpUp1)-LN(ImpLow1))/3.29)</f>
        <v>14497.310073275858</v>
      </c>
      <c r="L8598">
        <f>_xlfn.BINOM.INV(BinomTrials,_xlfn.GAMMA.INV(Table3[[#This Row],[RV gamma]],GammaShape2,GammaRate2)/BinomTrials,Table3[[#This Row],[RV binom]])</f>
        <v>1</v>
      </c>
      <c r="M8598" s="1">
        <f>Table3[[#This Row],[Risk 2 simulated occurences]]*_xlfn.LOGNORM.INV(Table3[[#This Row],[RV lognorm]],(LN(ImpLow2)+LN(ImpUp2))/2,(LN(ImpUp2)-LN(ImpLow2))/3.29)</f>
        <v>1449731.0073275839</v>
      </c>
    </row>
    <row r="8599" spans="7:13">
      <c r="G8599">
        <v>0.94296516149442888</v>
      </c>
      <c r="H8599">
        <v>0.45165075289628037</v>
      </c>
      <c r="I8599">
        <v>0.96033634429813197</v>
      </c>
      <c r="J8599">
        <f>_xlfn.BINOM.INV(BinomTrials,_xlfn.GAMMA.INV(Table3[[#This Row],[RV gamma]],GammaShape1,GammaRate1)/BinomTrials,Table3[[#This Row],[RV binom]])</f>
        <v>0</v>
      </c>
      <c r="K8599" s="1">
        <f>Table3[[#This Row],[Risk 1 Simulated occurences]]*_xlfn.LOGNORM.INV(Table3[[#This Row],[RV lognorm]],(LN(ImpLow1)+LN(ImpUp1))/2,(LN(ImpUp1)-LN(ImpLow1))/3.29)</f>
        <v>0</v>
      </c>
      <c r="L8599">
        <f>_xlfn.BINOM.INV(BinomTrials,_xlfn.GAMMA.INV(Table3[[#This Row],[RV gamma]],GammaShape2,GammaRate2)/BinomTrials,Table3[[#This Row],[RV binom]])</f>
        <v>0</v>
      </c>
      <c r="M8599" s="1">
        <f>Table3[[#This Row],[Risk 2 simulated occurences]]*_xlfn.LOGNORM.INV(Table3[[#This Row],[RV lognorm]],(LN(ImpLow2)+LN(ImpUp2))/2,(LN(ImpUp2)-LN(ImpLow2))/3.29)</f>
        <v>0</v>
      </c>
    </row>
    <row r="8600" spans="7:13">
      <c r="G8600">
        <v>0.41546923686539255</v>
      </c>
      <c r="H8600">
        <v>0.89420392778432178</v>
      </c>
      <c r="I8600">
        <v>0.37293861870325107</v>
      </c>
      <c r="J8600">
        <f>_xlfn.BINOM.INV(BinomTrials,_xlfn.GAMMA.INV(Table3[[#This Row],[RV gamma]],GammaShape1,GammaRate1)/BinomTrials,Table3[[#This Row],[RV binom]])</f>
        <v>1</v>
      </c>
      <c r="K8600" s="1">
        <f>Table3[[#This Row],[Risk 1 Simulated occurences]]*_xlfn.LOGNORM.INV(Table3[[#This Row],[RV lognorm]],(LN(ImpLow1)+LN(ImpUp1))/2,(LN(ImpUp1)-LN(ImpLow1))/3.29)</f>
        <v>25205.501807235429</v>
      </c>
      <c r="L8600">
        <f>_xlfn.BINOM.INV(BinomTrials,_xlfn.GAMMA.INV(Table3[[#This Row],[RV gamma]],GammaShape2,GammaRate2)/BinomTrials,Table3[[#This Row],[RV binom]])</f>
        <v>1</v>
      </c>
      <c r="M8600" s="1">
        <f>Table3[[#This Row],[Risk 2 simulated occurences]]*_xlfn.LOGNORM.INV(Table3[[#This Row],[RV lognorm]],(LN(ImpLow2)+LN(ImpUp2))/2,(LN(ImpUp2)-LN(ImpLow2))/3.29)</f>
        <v>2520550.1807235442</v>
      </c>
    </row>
    <row r="8601" spans="7:13">
      <c r="G8601">
        <v>0.79146399665226419</v>
      </c>
      <c r="H8601">
        <v>0.88541427109642623</v>
      </c>
      <c r="I8601">
        <v>0.97936454554058827</v>
      </c>
      <c r="J8601">
        <f>_xlfn.BINOM.INV(BinomTrials,_xlfn.GAMMA.INV(Table3[[#This Row],[RV gamma]],GammaShape1,GammaRate1)/BinomTrials,Table3[[#This Row],[RV binom]])</f>
        <v>1</v>
      </c>
      <c r="K8601" s="1">
        <f>Table3[[#This Row],[Risk 1 Simulated occurences]]*_xlfn.LOGNORM.INV(Table3[[#This Row],[RV lognorm]],(LN(ImpLow1)+LN(ImpUp1))/2,(LN(ImpUp1)-LN(ImpLow1))/3.29)</f>
        <v>131917.78334627498</v>
      </c>
      <c r="L8601">
        <f>_xlfn.BINOM.INV(BinomTrials,_xlfn.GAMMA.INV(Table3[[#This Row],[RV gamma]],GammaShape2,GammaRate2)/BinomTrials,Table3[[#This Row],[RV binom]])</f>
        <v>1</v>
      </c>
      <c r="M8601" s="1">
        <f>Table3[[#This Row],[Risk 2 simulated occurences]]*_xlfn.LOGNORM.INV(Table3[[#This Row],[RV lognorm]],(LN(ImpLow2)+LN(ImpUp2))/2,(LN(ImpUp2)-LN(ImpLow2))/3.29)</f>
        <v>13191778.334627504</v>
      </c>
    </row>
    <row r="8602" spans="7:13">
      <c r="G8602">
        <v>0.13539173460350917</v>
      </c>
      <c r="H8602">
        <v>0.15765431763495055</v>
      </c>
      <c r="I8602">
        <v>0.1799169006663919</v>
      </c>
      <c r="J8602">
        <f>_xlfn.BINOM.INV(BinomTrials,_xlfn.GAMMA.INV(Table3[[#This Row],[RV gamma]],GammaShape1,GammaRate1)/BinomTrials,Table3[[#This Row],[RV binom]])</f>
        <v>0</v>
      </c>
      <c r="K8602" s="1">
        <f>Table3[[#This Row],[Risk 1 Simulated occurences]]*_xlfn.LOGNORM.INV(Table3[[#This Row],[RV lognorm]],(LN(ImpLow1)+LN(ImpUp1))/2,(LN(ImpUp1)-LN(ImpLow1))/3.29)</f>
        <v>0</v>
      </c>
      <c r="L8602">
        <f>_xlfn.BINOM.INV(BinomTrials,_xlfn.GAMMA.INV(Table3[[#This Row],[RV gamma]],GammaShape2,GammaRate2)/BinomTrials,Table3[[#This Row],[RV binom]])</f>
        <v>0</v>
      </c>
      <c r="M8602" s="1">
        <f>Table3[[#This Row],[Risk 2 simulated occurences]]*_xlfn.LOGNORM.INV(Table3[[#This Row],[RV lognorm]],(LN(ImpLow2)+LN(ImpUp2))/2,(LN(ImpUp2)-LN(ImpLow2))/3.29)</f>
        <v>0</v>
      </c>
    </row>
    <row r="8603" spans="7:13">
      <c r="G8603">
        <v>0.52888348117884409</v>
      </c>
      <c r="H8603">
        <v>0.69611649061372338</v>
      </c>
      <c r="I8603">
        <v>0.86334950004860267</v>
      </c>
      <c r="J8603">
        <f>_xlfn.BINOM.INV(BinomTrials,_xlfn.GAMMA.INV(Table3[[#This Row],[RV gamma]],GammaShape1,GammaRate1)/BinomTrials,Table3[[#This Row],[RV binom]])</f>
        <v>1</v>
      </c>
      <c r="K8603" s="1">
        <f>Table3[[#This Row],[Risk 1 Simulated occurences]]*_xlfn.LOGNORM.INV(Table3[[#This Row],[RV lognorm]],(LN(ImpLow1)+LN(ImpUp1))/2,(LN(ImpUp1)-LN(ImpLow1))/3.29)</f>
        <v>68073.235800460534</v>
      </c>
      <c r="L8603">
        <f>_xlfn.BINOM.INV(BinomTrials,_xlfn.GAMMA.INV(Table3[[#This Row],[RV gamma]],GammaShape2,GammaRate2)/BinomTrials,Table3[[#This Row],[RV binom]])</f>
        <v>0</v>
      </c>
      <c r="M8603" s="1">
        <f>Table3[[#This Row],[Risk 2 simulated occurences]]*_xlfn.LOGNORM.INV(Table3[[#This Row],[RV lognorm]],(LN(ImpLow2)+LN(ImpUp2))/2,(LN(ImpUp2)-LN(ImpLow2))/3.29)</f>
        <v>0</v>
      </c>
    </row>
    <row r="8604" spans="7:13">
      <c r="G8604">
        <v>0.94466817283288951</v>
      </c>
      <c r="H8604">
        <v>0.62985774484922075</v>
      </c>
      <c r="I8604">
        <v>0.31504731686555187</v>
      </c>
      <c r="J8604">
        <f>_xlfn.BINOM.INV(BinomTrials,_xlfn.GAMMA.INV(Table3[[#This Row],[RV gamma]],GammaShape1,GammaRate1)/BinomTrials,Table3[[#This Row],[RV binom]])</f>
        <v>1</v>
      </c>
      <c r="K8604" s="1">
        <f>Table3[[#This Row],[Risk 1 Simulated occurences]]*_xlfn.LOGNORM.INV(Table3[[#This Row],[RV lognorm]],(LN(ImpLow1)+LN(ImpUp1))/2,(LN(ImpUp1)-LN(ImpLow1))/3.29)</f>
        <v>22574.542082391024</v>
      </c>
      <c r="L8604">
        <f>_xlfn.BINOM.INV(BinomTrials,_xlfn.GAMMA.INV(Table3[[#This Row],[RV gamma]],GammaShape2,GammaRate2)/BinomTrials,Table3[[#This Row],[RV binom]])</f>
        <v>0</v>
      </c>
      <c r="M8604" s="1">
        <f>Table3[[#This Row],[Risk 2 simulated occurences]]*_xlfn.LOGNORM.INV(Table3[[#This Row],[RV lognorm]],(LN(ImpLow2)+LN(ImpUp2))/2,(LN(ImpUp2)-LN(ImpLow2))/3.29)</f>
        <v>0</v>
      </c>
    </row>
    <row r="8605" spans="7:13">
      <c r="G8605">
        <v>3.7980802374883001E-2</v>
      </c>
      <c r="H8605">
        <v>1.9117680852821881E-2</v>
      </c>
      <c r="I8605">
        <v>2.5455933076076178E-4</v>
      </c>
      <c r="J8605">
        <f>_xlfn.BINOM.INV(BinomTrials,_xlfn.GAMMA.INV(Table3[[#This Row],[RV gamma]],GammaShape1,GammaRate1)/BinomTrials,Table3[[#This Row],[RV binom]])</f>
        <v>0</v>
      </c>
      <c r="K8605" s="1">
        <f>Table3[[#This Row],[Risk 1 Simulated occurences]]*_xlfn.LOGNORM.INV(Table3[[#This Row],[RV lognorm]],(LN(ImpLow1)+LN(ImpUp1))/2,(LN(ImpUp1)-LN(ImpLow1))/3.29)</f>
        <v>0</v>
      </c>
      <c r="L8605">
        <f>_xlfn.BINOM.INV(BinomTrials,_xlfn.GAMMA.INV(Table3[[#This Row],[RV gamma]],GammaShape2,GammaRate2)/BinomTrials,Table3[[#This Row],[RV binom]])</f>
        <v>0</v>
      </c>
      <c r="M8605" s="1">
        <f>Table3[[#This Row],[Risk 2 simulated occurences]]*_xlfn.LOGNORM.INV(Table3[[#This Row],[RV lognorm]],(LN(ImpLow2)+LN(ImpUp2))/2,(LN(ImpUp2)-LN(ImpLow2))/3.29)</f>
        <v>0</v>
      </c>
    </row>
    <row r="8606" spans="7:13">
      <c r="G8606">
        <v>0.34334551465853375</v>
      </c>
      <c r="H8606">
        <v>0.31086209337732851</v>
      </c>
      <c r="I8606">
        <v>0.27837867209612333</v>
      </c>
      <c r="J8606">
        <f>_xlfn.BINOM.INV(BinomTrials,_xlfn.GAMMA.INV(Table3[[#This Row],[RV gamma]],GammaShape1,GammaRate1)/BinomTrials,Table3[[#This Row],[RV binom]])</f>
        <v>0</v>
      </c>
      <c r="K8606" s="1">
        <f>Table3[[#This Row],[Risk 1 Simulated occurences]]*_xlfn.LOGNORM.INV(Table3[[#This Row],[RV lognorm]],(LN(ImpLow1)+LN(ImpUp1))/2,(LN(ImpUp1)-LN(ImpLow1))/3.29)</f>
        <v>0</v>
      </c>
      <c r="L8606">
        <f>_xlfn.BINOM.INV(BinomTrials,_xlfn.GAMMA.INV(Table3[[#This Row],[RV gamma]],GammaShape2,GammaRate2)/BinomTrials,Table3[[#This Row],[RV binom]])</f>
        <v>0</v>
      </c>
      <c r="M8606" s="1">
        <f>Table3[[#This Row],[Risk 2 simulated occurences]]*_xlfn.LOGNORM.INV(Table3[[#This Row],[RV lognorm]],(LN(ImpLow2)+LN(ImpUp2))/2,(LN(ImpUp2)-LN(ImpLow2))/3.29)</f>
        <v>0</v>
      </c>
    </row>
    <row r="8607" spans="7:13">
      <c r="G8607">
        <v>0.60806486597660225</v>
      </c>
      <c r="H8607">
        <v>0.65920339276045714</v>
      </c>
      <c r="I8607">
        <v>0.71034191954431214</v>
      </c>
      <c r="J8607">
        <f>_xlfn.BINOM.INV(BinomTrials,_xlfn.GAMMA.INV(Table3[[#This Row],[RV gamma]],GammaShape1,GammaRate1)/BinomTrials,Table3[[#This Row],[RV binom]])</f>
        <v>1</v>
      </c>
      <c r="K8607" s="1">
        <f>Table3[[#This Row],[Risk 1 Simulated occurences]]*_xlfn.LOGNORM.INV(Table3[[#This Row],[RV lognorm]],(LN(ImpLow1)+LN(ImpUp1))/2,(LN(ImpUp1)-LN(ImpLow1))/3.29)</f>
        <v>46612.858478063361</v>
      </c>
      <c r="L8607">
        <f>_xlfn.BINOM.INV(BinomTrials,_xlfn.GAMMA.INV(Table3[[#This Row],[RV gamma]],GammaShape2,GammaRate2)/BinomTrials,Table3[[#This Row],[RV binom]])</f>
        <v>0</v>
      </c>
      <c r="M8607" s="1">
        <f>Table3[[#This Row],[Risk 2 simulated occurences]]*_xlfn.LOGNORM.INV(Table3[[#This Row],[RV lognorm]],(LN(ImpLow2)+LN(ImpUp2))/2,(LN(ImpUp2)-LN(ImpLow2))/3.29)</f>
        <v>0</v>
      </c>
    </row>
    <row r="8608" spans="7:13">
      <c r="G8608">
        <v>0.74620246875388663</v>
      </c>
      <c r="H8608">
        <v>0.23142212500396284</v>
      </c>
      <c r="I8608">
        <v>0.71664178125403899</v>
      </c>
      <c r="J8608">
        <f>_xlfn.BINOM.INV(BinomTrials,_xlfn.GAMMA.INV(Table3[[#This Row],[RV gamma]],GammaShape1,GammaRate1)/BinomTrials,Table3[[#This Row],[RV binom]])</f>
        <v>0</v>
      </c>
      <c r="K8608" s="1">
        <f>Table3[[#This Row],[Risk 1 Simulated occurences]]*_xlfn.LOGNORM.INV(Table3[[#This Row],[RV lognorm]],(LN(ImpLow1)+LN(ImpUp1))/2,(LN(ImpUp1)-LN(ImpLow1))/3.29)</f>
        <v>0</v>
      </c>
      <c r="L8608">
        <f>_xlfn.BINOM.INV(BinomTrials,_xlfn.GAMMA.INV(Table3[[#This Row],[RV gamma]],GammaShape2,GammaRate2)/BinomTrials,Table3[[#This Row],[RV binom]])</f>
        <v>0</v>
      </c>
      <c r="M8608" s="1">
        <f>Table3[[#This Row],[Risk 2 simulated occurences]]*_xlfn.LOGNORM.INV(Table3[[#This Row],[RV lognorm]],(LN(ImpLow2)+LN(ImpUp2))/2,(LN(ImpUp2)-LN(ImpLow2))/3.29)</f>
        <v>0</v>
      </c>
    </row>
    <row r="8609" spans="7:13">
      <c r="G8609">
        <v>0.42489234657254643</v>
      </c>
      <c r="H8609">
        <v>0.51165494160338065</v>
      </c>
      <c r="I8609">
        <v>0.59841753663421493</v>
      </c>
      <c r="J8609">
        <f>_xlfn.BINOM.INV(BinomTrials,_xlfn.GAMMA.INV(Table3[[#This Row],[RV gamma]],GammaShape1,GammaRate1)/BinomTrials,Table3[[#This Row],[RV binom]])</f>
        <v>0</v>
      </c>
      <c r="K8609" s="1">
        <f>Table3[[#This Row],[Risk 1 Simulated occurences]]*_xlfn.LOGNORM.INV(Table3[[#This Row],[RV lognorm]],(LN(ImpLow1)+LN(ImpUp1))/2,(LN(ImpUp1)-LN(ImpLow1))/3.29)</f>
        <v>0</v>
      </c>
      <c r="L8609">
        <f>_xlfn.BINOM.INV(BinomTrials,_xlfn.GAMMA.INV(Table3[[#This Row],[RV gamma]],GammaShape2,GammaRate2)/BinomTrials,Table3[[#This Row],[RV binom]])</f>
        <v>0</v>
      </c>
      <c r="M8609" s="1">
        <f>Table3[[#This Row],[Risk 2 simulated occurences]]*_xlfn.LOGNORM.INV(Table3[[#This Row],[RV lognorm]],(LN(ImpLow2)+LN(ImpUp2))/2,(LN(ImpUp2)-LN(ImpLow2))/3.29)</f>
        <v>0</v>
      </c>
    </row>
    <row r="8610" spans="7:13">
      <c r="G8610">
        <v>0.16566884478818106</v>
      </c>
      <c r="H8610">
        <v>0.38460352801932185</v>
      </c>
      <c r="I8610">
        <v>0.6035382112504627</v>
      </c>
      <c r="J8610">
        <f>_xlfn.BINOM.INV(BinomTrials,_xlfn.GAMMA.INV(Table3[[#This Row],[RV gamma]],GammaShape1,GammaRate1)/BinomTrials,Table3[[#This Row],[RV binom]])</f>
        <v>0</v>
      </c>
      <c r="K8610" s="1">
        <f>Table3[[#This Row],[Risk 1 Simulated occurences]]*_xlfn.LOGNORM.INV(Table3[[#This Row],[RV lognorm]],(LN(ImpLow1)+LN(ImpUp1))/2,(LN(ImpUp1)-LN(ImpLow1))/3.29)</f>
        <v>0</v>
      </c>
      <c r="L8610">
        <f>_xlfn.BINOM.INV(BinomTrials,_xlfn.GAMMA.INV(Table3[[#This Row],[RV gamma]],GammaShape2,GammaRate2)/BinomTrials,Table3[[#This Row],[RV binom]])</f>
        <v>0</v>
      </c>
      <c r="M8610" s="1">
        <f>Table3[[#This Row],[Risk 2 simulated occurences]]*_xlfn.LOGNORM.INV(Table3[[#This Row],[RV lognorm]],(LN(ImpLow2)+LN(ImpUp2))/2,(LN(ImpUp2)-LN(ImpLow2))/3.29)</f>
        <v>0</v>
      </c>
    </row>
    <row r="8611" spans="7:13">
      <c r="G8611">
        <v>0.39627435495903451</v>
      </c>
      <c r="H8611">
        <v>3.1495420742545008E-2</v>
      </c>
      <c r="I8611">
        <v>0.66671648652605553</v>
      </c>
      <c r="J8611">
        <f>_xlfn.BINOM.INV(BinomTrials,_xlfn.GAMMA.INV(Table3[[#This Row],[RV gamma]],GammaShape1,GammaRate1)/BinomTrials,Table3[[#This Row],[RV binom]])</f>
        <v>0</v>
      </c>
      <c r="K8611" s="1">
        <f>Table3[[#This Row],[Risk 1 Simulated occurences]]*_xlfn.LOGNORM.INV(Table3[[#This Row],[RV lognorm]],(LN(ImpLow1)+LN(ImpUp1))/2,(LN(ImpUp1)-LN(ImpLow1))/3.29)</f>
        <v>0</v>
      </c>
      <c r="L8611">
        <f>_xlfn.BINOM.INV(BinomTrials,_xlfn.GAMMA.INV(Table3[[#This Row],[RV gamma]],GammaShape2,GammaRate2)/BinomTrials,Table3[[#This Row],[RV binom]])</f>
        <v>0</v>
      </c>
      <c r="M8611" s="1">
        <f>Table3[[#This Row],[Risk 2 simulated occurences]]*_xlfn.LOGNORM.INV(Table3[[#This Row],[RV lognorm]],(LN(ImpLow2)+LN(ImpUp2))/2,(LN(ImpUp2)-LN(ImpLow2))/3.29)</f>
        <v>0</v>
      </c>
    </row>
    <row r="8612" spans="7:13">
      <c r="G8612">
        <v>0.18308379649328244</v>
      </c>
      <c r="H8612">
        <v>0.34353641995393502</v>
      </c>
      <c r="I8612">
        <v>0.50398904341458761</v>
      </c>
      <c r="J8612">
        <f>_xlfn.BINOM.INV(BinomTrials,_xlfn.GAMMA.INV(Table3[[#This Row],[RV gamma]],GammaShape1,GammaRate1)/BinomTrials,Table3[[#This Row],[RV binom]])</f>
        <v>0</v>
      </c>
      <c r="K8612" s="1">
        <f>Table3[[#This Row],[Risk 1 Simulated occurences]]*_xlfn.LOGNORM.INV(Table3[[#This Row],[RV lognorm]],(LN(ImpLow1)+LN(ImpUp1))/2,(LN(ImpUp1)-LN(ImpLow1))/3.29)</f>
        <v>0</v>
      </c>
      <c r="L8612">
        <f>_xlfn.BINOM.INV(BinomTrials,_xlfn.GAMMA.INV(Table3[[#This Row],[RV gamma]],GammaShape2,GammaRate2)/BinomTrials,Table3[[#This Row],[RV binom]])</f>
        <v>0</v>
      </c>
      <c r="M8612" s="1">
        <f>Table3[[#This Row],[Risk 2 simulated occurences]]*_xlfn.LOGNORM.INV(Table3[[#This Row],[RV lognorm]],(LN(ImpLow2)+LN(ImpUp2))/2,(LN(ImpUp2)-LN(ImpLow2))/3.29)</f>
        <v>0</v>
      </c>
    </row>
    <row r="8613" spans="7:13">
      <c r="G8613">
        <v>8.9367662598084499E-2</v>
      </c>
      <c r="H8613">
        <v>0.8166101657862822</v>
      </c>
      <c r="I8613">
        <v>0.54385266897447992</v>
      </c>
      <c r="J8613">
        <f>_xlfn.BINOM.INV(BinomTrials,_xlfn.GAMMA.INV(Table3[[#This Row],[RV gamma]],GammaShape1,GammaRate1)/BinomTrials,Table3[[#This Row],[RV binom]])</f>
        <v>1</v>
      </c>
      <c r="K8613" s="1">
        <f>Table3[[#This Row],[Risk 1 Simulated occurences]]*_xlfn.LOGNORM.INV(Table3[[#This Row],[RV lognorm]],(LN(ImpLow1)+LN(ImpUp1))/2,(LN(ImpUp1)-LN(ImpLow1))/3.29)</f>
        <v>34156.913150134991</v>
      </c>
      <c r="L8613">
        <f>_xlfn.BINOM.INV(BinomTrials,_xlfn.GAMMA.INV(Table3[[#This Row],[RV gamma]],GammaShape2,GammaRate2)/BinomTrials,Table3[[#This Row],[RV binom]])</f>
        <v>0</v>
      </c>
      <c r="M8613" s="1">
        <f>Table3[[#This Row],[Risk 2 simulated occurences]]*_xlfn.LOGNORM.INV(Table3[[#This Row],[RV lognorm]],(LN(ImpLow2)+LN(ImpUp2))/2,(LN(ImpUp2)-LN(ImpLow2))/3.29)</f>
        <v>0</v>
      </c>
    </row>
    <row r="8614" spans="7:13">
      <c r="G8614">
        <v>2.3052860062128333E-3</v>
      </c>
      <c r="H8614">
        <v>0.76705637004555038</v>
      </c>
      <c r="I8614">
        <v>0.53180745408488783</v>
      </c>
      <c r="J8614">
        <f>_xlfn.BINOM.INV(BinomTrials,_xlfn.GAMMA.INV(Table3[[#This Row],[RV gamma]],GammaShape1,GammaRate1)/BinomTrials,Table3[[#This Row],[RV binom]])</f>
        <v>1</v>
      </c>
      <c r="K8614" s="1">
        <f>Table3[[#This Row],[Risk 1 Simulated occurences]]*_xlfn.LOGNORM.INV(Table3[[#This Row],[RV lognorm]],(LN(ImpLow1)+LN(ImpUp1))/2,(LN(ImpUp1)-LN(ImpLow1))/3.29)</f>
        <v>33439.487426109146</v>
      </c>
      <c r="L8614">
        <f>_xlfn.BINOM.INV(BinomTrials,_xlfn.GAMMA.INV(Table3[[#This Row],[RV gamma]],GammaShape2,GammaRate2)/BinomTrials,Table3[[#This Row],[RV binom]])</f>
        <v>0</v>
      </c>
      <c r="M8614" s="1">
        <f>Table3[[#This Row],[Risk 2 simulated occurences]]*_xlfn.LOGNORM.INV(Table3[[#This Row],[RV lognorm]],(LN(ImpLow2)+LN(ImpUp2))/2,(LN(ImpUp2)-LN(ImpLow2))/3.29)</f>
        <v>0</v>
      </c>
    </row>
    <row r="8615" spans="7:13">
      <c r="G8615">
        <v>0.74494190641908997</v>
      </c>
      <c r="H8615">
        <v>0.91641135556456232</v>
      </c>
      <c r="I8615">
        <v>8.7880804710034649E-2</v>
      </c>
      <c r="J8615">
        <f>_xlfn.BINOM.INV(BinomTrials,_xlfn.GAMMA.INV(Table3[[#This Row],[RV gamma]],GammaShape1,GammaRate1)/BinomTrials,Table3[[#This Row],[RV binom]])</f>
        <v>2</v>
      </c>
      <c r="K8615" s="1">
        <f>Table3[[#This Row],[Risk 1 Simulated occurences]]*_xlfn.LOGNORM.INV(Table3[[#This Row],[RV lognorm]],(LN(ImpLow1)+LN(ImpUp1))/2,(LN(ImpUp1)-LN(ImpLow1))/3.29)</f>
        <v>24519.063650695793</v>
      </c>
      <c r="L8615">
        <f>_xlfn.BINOM.INV(BinomTrials,_xlfn.GAMMA.INV(Table3[[#This Row],[RV gamma]],GammaShape2,GammaRate2)/BinomTrials,Table3[[#This Row],[RV binom]])</f>
        <v>1</v>
      </c>
      <c r="M8615" s="1">
        <f>Table3[[#This Row],[Risk 2 simulated occurences]]*_xlfn.LOGNORM.INV(Table3[[#This Row],[RV lognorm]],(LN(ImpLow2)+LN(ImpUp2))/2,(LN(ImpUp2)-LN(ImpLow2))/3.29)</f>
        <v>1225953.1825347901</v>
      </c>
    </row>
    <row r="8616" spans="7:13">
      <c r="G8616">
        <v>0.23862118564481902</v>
      </c>
      <c r="H8616">
        <v>0.125652973598639</v>
      </c>
      <c r="I8616">
        <v>1.2684761552458984E-2</v>
      </c>
      <c r="J8616">
        <f>_xlfn.BINOM.INV(BinomTrials,_xlfn.GAMMA.INV(Table3[[#This Row],[RV gamma]],GammaShape1,GammaRate1)/BinomTrials,Table3[[#This Row],[RV binom]])</f>
        <v>0</v>
      </c>
      <c r="K8616" s="1">
        <f>Table3[[#This Row],[Risk 1 Simulated occurences]]*_xlfn.LOGNORM.INV(Table3[[#This Row],[RV lognorm]],(LN(ImpLow1)+LN(ImpUp1))/2,(LN(ImpUp1)-LN(ImpLow1))/3.29)</f>
        <v>0</v>
      </c>
      <c r="L8616">
        <f>_xlfn.BINOM.INV(BinomTrials,_xlfn.GAMMA.INV(Table3[[#This Row],[RV gamma]],GammaShape2,GammaRate2)/BinomTrials,Table3[[#This Row],[RV binom]])</f>
        <v>0</v>
      </c>
      <c r="M8616" s="1">
        <f>Table3[[#This Row],[Risk 2 simulated occurences]]*_xlfn.LOGNORM.INV(Table3[[#This Row],[RV lognorm]],(LN(ImpLow2)+LN(ImpUp2))/2,(LN(ImpUp2)-LN(ImpLow2))/3.29)</f>
        <v>0</v>
      </c>
    </row>
    <row r="8617" spans="7:13">
      <c r="G8617">
        <v>0.50626713247330257</v>
      </c>
      <c r="H8617">
        <v>0.84952727232572034</v>
      </c>
      <c r="I8617">
        <v>0.192787412178138</v>
      </c>
      <c r="J8617">
        <f>_xlfn.BINOM.INV(BinomTrials,_xlfn.GAMMA.INV(Table3[[#This Row],[RV gamma]],GammaShape1,GammaRate1)/BinomTrials,Table3[[#This Row],[RV binom]])</f>
        <v>1</v>
      </c>
      <c r="K8617" s="1">
        <f>Table3[[#This Row],[Risk 1 Simulated occurences]]*_xlfn.LOGNORM.INV(Table3[[#This Row],[RV lognorm]],(LN(ImpLow1)+LN(ImpUp1))/2,(LN(ImpUp1)-LN(ImpLow1))/3.29)</f>
        <v>17229.410233408427</v>
      </c>
      <c r="L8617">
        <f>_xlfn.BINOM.INV(BinomTrials,_xlfn.GAMMA.INV(Table3[[#This Row],[RV gamma]],GammaShape2,GammaRate2)/BinomTrials,Table3[[#This Row],[RV binom]])</f>
        <v>1</v>
      </c>
      <c r="M8617" s="1">
        <f>Table3[[#This Row],[Risk 2 simulated occurences]]*_xlfn.LOGNORM.INV(Table3[[#This Row],[RV lognorm]],(LN(ImpLow2)+LN(ImpUp2))/2,(LN(ImpUp2)-LN(ImpLow2))/3.29)</f>
        <v>1722941.0233408436</v>
      </c>
    </row>
    <row r="8618" spans="7:13">
      <c r="G8618">
        <v>0.83169547879681716</v>
      </c>
      <c r="H8618">
        <v>4.8659783810684355E-3</v>
      </c>
      <c r="I8618">
        <v>0.17803647796531974</v>
      </c>
      <c r="J8618">
        <f>_xlfn.BINOM.INV(BinomTrials,_xlfn.GAMMA.INV(Table3[[#This Row],[RV gamma]],GammaShape1,GammaRate1)/BinomTrials,Table3[[#This Row],[RV binom]])</f>
        <v>0</v>
      </c>
      <c r="K8618" s="1">
        <f>Table3[[#This Row],[Risk 1 Simulated occurences]]*_xlfn.LOGNORM.INV(Table3[[#This Row],[RV lognorm]],(LN(ImpLow1)+LN(ImpUp1))/2,(LN(ImpUp1)-LN(ImpLow1))/3.29)</f>
        <v>0</v>
      </c>
      <c r="L8618">
        <f>_xlfn.BINOM.INV(BinomTrials,_xlfn.GAMMA.INV(Table3[[#This Row],[RV gamma]],GammaShape2,GammaRate2)/BinomTrials,Table3[[#This Row],[RV binom]])</f>
        <v>0</v>
      </c>
      <c r="M8618" s="1">
        <f>Table3[[#This Row],[Risk 2 simulated occurences]]*_xlfn.LOGNORM.INV(Table3[[#This Row],[RV lognorm]],(LN(ImpLow2)+LN(ImpUp2))/2,(LN(ImpUp2)-LN(ImpLow2))/3.29)</f>
        <v>0</v>
      </c>
    </row>
    <row r="8619" spans="7:13">
      <c r="G8619">
        <v>0.30591213810532919</v>
      </c>
      <c r="H8619">
        <v>0.78249865061719837</v>
      </c>
      <c r="I8619">
        <v>0.2590851631290676</v>
      </c>
      <c r="J8619">
        <f>_xlfn.BINOM.INV(BinomTrials,_xlfn.GAMMA.INV(Table3[[#This Row],[RV gamma]],GammaShape1,GammaRate1)/BinomTrials,Table3[[#This Row],[RV binom]])</f>
        <v>1</v>
      </c>
      <c r="K8619" s="1">
        <f>Table3[[#This Row],[Risk 1 Simulated occurences]]*_xlfn.LOGNORM.INV(Table3[[#This Row],[RV lognorm]],(LN(ImpLow1)+LN(ImpUp1))/2,(LN(ImpUp1)-LN(ImpLow1))/3.29)</f>
        <v>20118.529882210183</v>
      </c>
      <c r="L8619">
        <f>_xlfn.BINOM.INV(BinomTrials,_xlfn.GAMMA.INV(Table3[[#This Row],[RV gamma]],GammaShape2,GammaRate2)/BinomTrials,Table3[[#This Row],[RV binom]])</f>
        <v>0</v>
      </c>
      <c r="M8619" s="1">
        <f>Table3[[#This Row],[Risk 2 simulated occurences]]*_xlfn.LOGNORM.INV(Table3[[#This Row],[RV lognorm]],(LN(ImpLow2)+LN(ImpUp2))/2,(LN(ImpUp2)-LN(ImpLow2))/3.29)</f>
        <v>0</v>
      </c>
    </row>
    <row r="8620" spans="7:13">
      <c r="G8620">
        <v>0.46530513626770353</v>
      </c>
      <c r="H8620">
        <v>0.45482092325334478</v>
      </c>
      <c r="I8620">
        <v>0.44433671023898602</v>
      </c>
      <c r="J8620">
        <f>_xlfn.BINOM.INV(BinomTrials,_xlfn.GAMMA.INV(Table3[[#This Row],[RV gamma]],GammaShape1,GammaRate1)/BinomTrials,Table3[[#This Row],[RV binom]])</f>
        <v>0</v>
      </c>
      <c r="K8620" s="1">
        <f>Table3[[#This Row],[Risk 1 Simulated occurences]]*_xlfn.LOGNORM.INV(Table3[[#This Row],[RV lognorm]],(LN(ImpLow1)+LN(ImpUp1))/2,(LN(ImpUp1)-LN(ImpLow1))/3.29)</f>
        <v>0</v>
      </c>
      <c r="L8620">
        <f>_xlfn.BINOM.INV(BinomTrials,_xlfn.GAMMA.INV(Table3[[#This Row],[RV gamma]],GammaShape2,GammaRate2)/BinomTrials,Table3[[#This Row],[RV binom]])</f>
        <v>0</v>
      </c>
      <c r="M8620" s="1">
        <f>Table3[[#This Row],[Risk 2 simulated occurences]]*_xlfn.LOGNORM.INV(Table3[[#This Row],[RV lognorm]],(LN(ImpLow2)+LN(ImpUp2))/2,(LN(ImpUp2)-LN(ImpLow2))/3.29)</f>
        <v>0</v>
      </c>
    </row>
    <row r="8621" spans="7:13">
      <c r="G8621">
        <v>0.38342525129365979</v>
      </c>
      <c r="H8621">
        <v>0.17525711896608451</v>
      </c>
      <c r="I8621">
        <v>0.96708898663850917</v>
      </c>
      <c r="J8621">
        <f>_xlfn.BINOM.INV(BinomTrials,_xlfn.GAMMA.INV(Table3[[#This Row],[RV gamma]],GammaShape1,GammaRate1)/BinomTrials,Table3[[#This Row],[RV binom]])</f>
        <v>0</v>
      </c>
      <c r="K8621" s="1">
        <f>Table3[[#This Row],[Risk 1 Simulated occurences]]*_xlfn.LOGNORM.INV(Table3[[#This Row],[RV lognorm]],(LN(ImpLow1)+LN(ImpUp1))/2,(LN(ImpUp1)-LN(ImpLow1))/3.29)</f>
        <v>0</v>
      </c>
      <c r="L8621">
        <f>_xlfn.BINOM.INV(BinomTrials,_xlfn.GAMMA.INV(Table3[[#This Row],[RV gamma]],GammaShape2,GammaRate2)/BinomTrials,Table3[[#This Row],[RV binom]])</f>
        <v>0</v>
      </c>
      <c r="M8621" s="1">
        <f>Table3[[#This Row],[Risk 2 simulated occurences]]*_xlfn.LOGNORM.INV(Table3[[#This Row],[RV lognorm]],(LN(ImpLow2)+LN(ImpUp2))/2,(LN(ImpUp2)-LN(ImpLow2))/3.29)</f>
        <v>0</v>
      </c>
    </row>
    <row r="8622" spans="7:13">
      <c r="G8622">
        <v>0.22819849254013899</v>
      </c>
      <c r="H8622">
        <v>0.54639846298210248</v>
      </c>
      <c r="I8622">
        <v>0.86459843342406606</v>
      </c>
      <c r="J8622">
        <f>_xlfn.BINOM.INV(BinomTrials,_xlfn.GAMMA.INV(Table3[[#This Row],[RV gamma]],GammaShape1,GammaRate1)/BinomTrials,Table3[[#This Row],[RV binom]])</f>
        <v>0</v>
      </c>
      <c r="K8622" s="1">
        <f>Table3[[#This Row],[Risk 1 Simulated occurences]]*_xlfn.LOGNORM.INV(Table3[[#This Row],[RV lognorm]],(LN(ImpLow1)+LN(ImpUp1))/2,(LN(ImpUp1)-LN(ImpLow1))/3.29)</f>
        <v>0</v>
      </c>
      <c r="L8622">
        <f>_xlfn.BINOM.INV(BinomTrials,_xlfn.GAMMA.INV(Table3[[#This Row],[RV gamma]],GammaShape2,GammaRate2)/BinomTrials,Table3[[#This Row],[RV binom]])</f>
        <v>0</v>
      </c>
      <c r="M8622" s="1">
        <f>Table3[[#This Row],[Risk 2 simulated occurences]]*_xlfn.LOGNORM.INV(Table3[[#This Row],[RV lognorm]],(LN(ImpLow2)+LN(ImpUp2))/2,(LN(ImpUp2)-LN(ImpLow2))/3.29)</f>
        <v>0</v>
      </c>
    </row>
    <row r="8623" spans="7:13">
      <c r="G8623">
        <v>0.33206412211622305</v>
      </c>
      <c r="H8623">
        <v>0.31896734019693329</v>
      </c>
      <c r="I8623">
        <v>0.30587055827764353</v>
      </c>
      <c r="J8623">
        <f>_xlfn.BINOM.INV(BinomTrials,_xlfn.GAMMA.INV(Table3[[#This Row],[RV gamma]],GammaShape1,GammaRate1)/BinomTrials,Table3[[#This Row],[RV binom]])</f>
        <v>0</v>
      </c>
      <c r="K8623" s="1">
        <f>Table3[[#This Row],[Risk 1 Simulated occurences]]*_xlfn.LOGNORM.INV(Table3[[#This Row],[RV lognorm]],(LN(ImpLow1)+LN(ImpUp1))/2,(LN(ImpUp1)-LN(ImpLow1))/3.29)</f>
        <v>0</v>
      </c>
      <c r="L8623">
        <f>_xlfn.BINOM.INV(BinomTrials,_xlfn.GAMMA.INV(Table3[[#This Row],[RV gamma]],GammaShape2,GammaRate2)/BinomTrials,Table3[[#This Row],[RV binom]])</f>
        <v>0</v>
      </c>
      <c r="M8623" s="1">
        <f>Table3[[#This Row],[Risk 2 simulated occurences]]*_xlfn.LOGNORM.INV(Table3[[#This Row],[RV lognorm]],(LN(ImpLow2)+LN(ImpUp2))/2,(LN(ImpUp2)-LN(ImpLow2))/3.29)</f>
        <v>0</v>
      </c>
    </row>
    <row r="8624" spans="7:13">
      <c r="G8624">
        <v>1.7004073605408926E-3</v>
      </c>
      <c r="H8624">
        <v>0.88408668985780636</v>
      </c>
      <c r="I8624">
        <v>0.76647297235507195</v>
      </c>
      <c r="J8624">
        <f>_xlfn.BINOM.INV(BinomTrials,_xlfn.GAMMA.INV(Table3[[#This Row],[RV gamma]],GammaShape1,GammaRate1)/BinomTrials,Table3[[#This Row],[RV binom]])</f>
        <v>1</v>
      </c>
      <c r="K8624" s="1">
        <f>Table3[[#This Row],[Risk 1 Simulated occurences]]*_xlfn.LOGNORM.INV(Table3[[#This Row],[RV lognorm]],(LN(ImpLow1)+LN(ImpUp1))/2,(LN(ImpUp1)-LN(ImpLow1))/3.29)</f>
        <v>52608.745445419067</v>
      </c>
      <c r="L8624">
        <f>_xlfn.BINOM.INV(BinomTrials,_xlfn.GAMMA.INV(Table3[[#This Row],[RV gamma]],GammaShape2,GammaRate2)/BinomTrials,Table3[[#This Row],[RV binom]])</f>
        <v>0</v>
      </c>
      <c r="M8624" s="1">
        <f>Table3[[#This Row],[Risk 2 simulated occurences]]*_xlfn.LOGNORM.INV(Table3[[#This Row],[RV lognorm]],(LN(ImpLow2)+LN(ImpUp2))/2,(LN(ImpUp2)-LN(ImpLow2))/3.29)</f>
        <v>0</v>
      </c>
    </row>
    <row r="8625" spans="7:13">
      <c r="G8625">
        <v>0.57874650861078247</v>
      </c>
      <c r="H8625">
        <v>0.84499644015217035</v>
      </c>
      <c r="I8625">
        <v>0.11124637169355824</v>
      </c>
      <c r="J8625">
        <f>_xlfn.BINOM.INV(BinomTrials,_xlfn.GAMMA.INV(Table3[[#This Row],[RV gamma]],GammaShape1,GammaRate1)/BinomTrials,Table3[[#This Row],[RV binom]])</f>
        <v>1</v>
      </c>
      <c r="K8625" s="1">
        <f>Table3[[#This Row],[Risk 1 Simulated occurences]]*_xlfn.LOGNORM.INV(Table3[[#This Row],[RV lognorm]],(LN(ImpLow1)+LN(ImpUp1))/2,(LN(ImpUp1)-LN(ImpLow1))/3.29)</f>
        <v>13464.854823449083</v>
      </c>
      <c r="L8625">
        <f>_xlfn.BINOM.INV(BinomTrials,_xlfn.GAMMA.INV(Table3[[#This Row],[RV gamma]],GammaShape2,GammaRate2)/BinomTrials,Table3[[#This Row],[RV binom]])</f>
        <v>1</v>
      </c>
      <c r="M8625" s="1">
        <f>Table3[[#This Row],[Risk 2 simulated occurences]]*_xlfn.LOGNORM.INV(Table3[[#This Row],[RV lognorm]],(LN(ImpLow2)+LN(ImpUp2))/2,(LN(ImpUp2)-LN(ImpLow2))/3.29)</f>
        <v>1346485.4823449089</v>
      </c>
    </row>
    <row r="8626" spans="7:13">
      <c r="G8626">
        <v>0.992570221420643</v>
      </c>
      <c r="H8626">
        <v>0.85516963752693009</v>
      </c>
      <c r="I8626">
        <v>0.7177690536332173</v>
      </c>
      <c r="J8626">
        <f>_xlfn.BINOM.INV(BinomTrials,_xlfn.GAMMA.INV(Table3[[#This Row],[RV gamma]],GammaShape1,GammaRate1)/BinomTrials,Table3[[#This Row],[RV binom]])</f>
        <v>2</v>
      </c>
      <c r="K8626" s="1">
        <f>Table3[[#This Row],[Risk 1 Simulated occurences]]*_xlfn.LOGNORM.INV(Table3[[#This Row],[RV lognorm]],(LN(ImpLow1)+LN(ImpUp1))/2,(LN(ImpUp1)-LN(ImpLow1))/3.29)</f>
        <v>94661.835167703161</v>
      </c>
      <c r="L8626">
        <f>_xlfn.BINOM.INV(BinomTrials,_xlfn.GAMMA.INV(Table3[[#This Row],[RV gamma]],GammaShape2,GammaRate2)/BinomTrials,Table3[[#This Row],[RV binom]])</f>
        <v>1</v>
      </c>
      <c r="M8626" s="1">
        <f>Table3[[#This Row],[Risk 2 simulated occurences]]*_xlfn.LOGNORM.INV(Table3[[#This Row],[RV lognorm]],(LN(ImpLow2)+LN(ImpUp2))/2,(LN(ImpUp2)-LN(ImpLow2))/3.29)</f>
        <v>4733091.75838516</v>
      </c>
    </row>
    <row r="8627" spans="7:13">
      <c r="G8627">
        <v>0.12771141674728664</v>
      </c>
      <c r="H8627">
        <v>0.83609791511488052</v>
      </c>
      <c r="I8627">
        <v>0.54448441348247434</v>
      </c>
      <c r="J8627">
        <f>_xlfn.BINOM.INV(BinomTrials,_xlfn.GAMMA.INV(Table3[[#This Row],[RV gamma]],GammaShape1,GammaRate1)/BinomTrials,Table3[[#This Row],[RV binom]])</f>
        <v>1</v>
      </c>
      <c r="K8627" s="1">
        <f>Table3[[#This Row],[Risk 1 Simulated occurences]]*_xlfn.LOGNORM.INV(Table3[[#This Row],[RV lognorm]],(LN(ImpLow1)+LN(ImpUp1))/2,(LN(ImpUp1)-LN(ImpLow1))/3.29)</f>
        <v>34195.023652393815</v>
      </c>
      <c r="L8627">
        <f>_xlfn.BINOM.INV(BinomTrials,_xlfn.GAMMA.INV(Table3[[#This Row],[RV gamma]],GammaShape2,GammaRate2)/BinomTrials,Table3[[#This Row],[RV binom]])</f>
        <v>0</v>
      </c>
      <c r="M8627" s="1">
        <f>Table3[[#This Row],[Risk 2 simulated occurences]]*_xlfn.LOGNORM.INV(Table3[[#This Row],[RV lognorm]],(LN(ImpLow2)+LN(ImpUp2))/2,(LN(ImpUp2)-LN(ImpLow2))/3.29)</f>
        <v>0</v>
      </c>
    </row>
    <row r="8628" spans="7:13">
      <c r="G8628">
        <v>0.44578127164662873</v>
      </c>
      <c r="H8628">
        <v>0.29765933579656262</v>
      </c>
      <c r="I8628">
        <v>0.14953739994649654</v>
      </c>
      <c r="J8628">
        <f>_xlfn.BINOM.INV(BinomTrials,_xlfn.GAMMA.INV(Table3[[#This Row],[RV gamma]],GammaShape1,GammaRate1)/BinomTrials,Table3[[#This Row],[RV binom]])</f>
        <v>0</v>
      </c>
      <c r="K8628" s="1">
        <f>Table3[[#This Row],[Risk 1 Simulated occurences]]*_xlfn.LOGNORM.INV(Table3[[#This Row],[RV lognorm]],(LN(ImpLow1)+LN(ImpUp1))/2,(LN(ImpUp1)-LN(ImpLow1))/3.29)</f>
        <v>0</v>
      </c>
      <c r="L8628">
        <f>_xlfn.BINOM.INV(BinomTrials,_xlfn.GAMMA.INV(Table3[[#This Row],[RV gamma]],GammaShape2,GammaRate2)/BinomTrials,Table3[[#This Row],[RV binom]])</f>
        <v>0</v>
      </c>
      <c r="M8628" s="1">
        <f>Table3[[#This Row],[Risk 2 simulated occurences]]*_xlfn.LOGNORM.INV(Table3[[#This Row],[RV lognorm]],(LN(ImpLow2)+LN(ImpUp2))/2,(LN(ImpUp2)-LN(ImpLow2))/3.29)</f>
        <v>0</v>
      </c>
    </row>
    <row r="8629" spans="7:13">
      <c r="G8629">
        <v>0.24583256488937538</v>
      </c>
      <c r="H8629">
        <v>0.76045673282838278</v>
      </c>
      <c r="I8629">
        <v>0.27508090076739011</v>
      </c>
      <c r="J8629">
        <f>_xlfn.BINOM.INV(BinomTrials,_xlfn.GAMMA.INV(Table3[[#This Row],[RV gamma]],GammaShape1,GammaRate1)/BinomTrials,Table3[[#This Row],[RV binom]])</f>
        <v>1</v>
      </c>
      <c r="K8629" s="1">
        <f>Table3[[#This Row],[Risk 1 Simulated occurences]]*_xlfn.LOGNORM.INV(Table3[[#This Row],[RV lognorm]],(LN(ImpLow1)+LN(ImpUp1))/2,(LN(ImpUp1)-LN(ImpLow1))/3.29)</f>
        <v>20815.348267656795</v>
      </c>
      <c r="L8629">
        <f>_xlfn.BINOM.INV(BinomTrials,_xlfn.GAMMA.INV(Table3[[#This Row],[RV gamma]],GammaShape2,GammaRate2)/BinomTrials,Table3[[#This Row],[RV binom]])</f>
        <v>0</v>
      </c>
      <c r="M8629" s="1">
        <f>Table3[[#This Row],[Risk 2 simulated occurences]]*_xlfn.LOGNORM.INV(Table3[[#This Row],[RV lognorm]],(LN(ImpLow2)+LN(ImpUp2))/2,(LN(ImpUp2)-LN(ImpLow2))/3.29)</f>
        <v>0</v>
      </c>
    </row>
    <row r="8630" spans="7:13">
      <c r="G8630">
        <v>0.70791809573206965</v>
      </c>
      <c r="H8630">
        <v>0.99630864662877683</v>
      </c>
      <c r="I8630">
        <v>0.28469919752548412</v>
      </c>
      <c r="J8630">
        <f>_xlfn.BINOM.INV(BinomTrials,_xlfn.GAMMA.INV(Table3[[#This Row],[RV gamma]],GammaShape1,GammaRate1)/BinomTrials,Table3[[#This Row],[RV binom]])</f>
        <v>3</v>
      </c>
      <c r="K8630" s="1">
        <f>Table3[[#This Row],[Risk 1 Simulated occurences]]*_xlfn.LOGNORM.INV(Table3[[#This Row],[RV lognorm]],(LN(ImpLow1)+LN(ImpUp1))/2,(LN(ImpUp1)-LN(ImpLow1))/3.29)</f>
        <v>63707.689042935614</v>
      </c>
      <c r="L8630">
        <f>_xlfn.BINOM.INV(BinomTrials,_xlfn.GAMMA.INV(Table3[[#This Row],[RV gamma]],GammaShape2,GammaRate2)/BinomTrials,Table3[[#This Row],[RV binom]])</f>
        <v>2</v>
      </c>
      <c r="M8630" s="1">
        <f>Table3[[#This Row],[Risk 2 simulated occurences]]*_xlfn.LOGNORM.INV(Table3[[#This Row],[RV lognorm]],(LN(ImpLow2)+LN(ImpUp2))/2,(LN(ImpUp2)-LN(ImpLow2))/3.29)</f>
        <v>4247179.2695290353</v>
      </c>
    </row>
    <row r="8631" spans="7:13">
      <c r="G8631">
        <v>0.97943496889408443</v>
      </c>
      <c r="H8631">
        <v>0.95942388985279192</v>
      </c>
      <c r="I8631">
        <v>0.93941281081149952</v>
      </c>
      <c r="J8631">
        <f>_xlfn.BINOM.INV(BinomTrials,_xlfn.GAMMA.INV(Table3[[#This Row],[RV gamma]],GammaShape1,GammaRate1)/BinomTrials,Table3[[#This Row],[RV binom]])</f>
        <v>2</v>
      </c>
      <c r="K8631" s="1">
        <f>Table3[[#This Row],[Risk 1 Simulated occurences]]*_xlfn.LOGNORM.INV(Table3[[#This Row],[RV lognorm]],(LN(ImpLow1)+LN(ImpUp1))/2,(LN(ImpUp1)-LN(ImpLow1))/3.29)</f>
        <v>187116.89587401639</v>
      </c>
      <c r="L8631">
        <f>_xlfn.BINOM.INV(BinomTrials,_xlfn.GAMMA.INV(Table3[[#This Row],[RV gamma]],GammaShape2,GammaRate2)/BinomTrials,Table3[[#This Row],[RV binom]])</f>
        <v>1</v>
      </c>
      <c r="M8631" s="1">
        <f>Table3[[#This Row],[Risk 2 simulated occurences]]*_xlfn.LOGNORM.INV(Table3[[#This Row],[RV lognorm]],(LN(ImpLow2)+LN(ImpUp2))/2,(LN(ImpUp2)-LN(ImpLow2))/3.29)</f>
        <v>9355844.7937008403</v>
      </c>
    </row>
    <row r="8632" spans="7:13">
      <c r="G8632">
        <v>0.36352220287710529</v>
      </c>
      <c r="H8632">
        <v>3.7316755874695608E-2</v>
      </c>
      <c r="I8632">
        <v>0.71111130887228591</v>
      </c>
      <c r="J8632">
        <f>_xlfn.BINOM.INV(BinomTrials,_xlfn.GAMMA.INV(Table3[[#This Row],[RV gamma]],GammaShape1,GammaRate1)/BinomTrials,Table3[[#This Row],[RV binom]])</f>
        <v>0</v>
      </c>
      <c r="K8632" s="1">
        <f>Table3[[#This Row],[Risk 1 Simulated occurences]]*_xlfn.LOGNORM.INV(Table3[[#This Row],[RV lognorm]],(LN(ImpLow1)+LN(ImpUp1))/2,(LN(ImpUp1)-LN(ImpLow1))/3.29)</f>
        <v>0</v>
      </c>
      <c r="L8632">
        <f>_xlfn.BINOM.INV(BinomTrials,_xlfn.GAMMA.INV(Table3[[#This Row],[RV gamma]],GammaShape2,GammaRate2)/BinomTrials,Table3[[#This Row],[RV binom]])</f>
        <v>0</v>
      </c>
      <c r="M8632" s="1">
        <f>Table3[[#This Row],[Risk 2 simulated occurences]]*_xlfn.LOGNORM.INV(Table3[[#This Row],[RV lognorm]],(LN(ImpLow2)+LN(ImpUp2))/2,(LN(ImpUp2)-LN(ImpLow2))/3.29)</f>
        <v>0</v>
      </c>
    </row>
    <row r="8633" spans="7:13">
      <c r="G8633">
        <v>0.71766375550891448</v>
      </c>
      <c r="H8633">
        <v>0.18271598600908928</v>
      </c>
      <c r="I8633">
        <v>0.64776821650926408</v>
      </c>
      <c r="J8633">
        <f>_xlfn.BINOM.INV(BinomTrials,_xlfn.GAMMA.INV(Table3[[#This Row],[RV gamma]],GammaShape1,GammaRate1)/BinomTrials,Table3[[#This Row],[RV binom]])</f>
        <v>0</v>
      </c>
      <c r="K8633" s="1">
        <f>Table3[[#This Row],[Risk 1 Simulated occurences]]*_xlfn.LOGNORM.INV(Table3[[#This Row],[RV lognorm]],(LN(ImpLow1)+LN(ImpUp1))/2,(LN(ImpUp1)-LN(ImpLow1))/3.29)</f>
        <v>0</v>
      </c>
      <c r="L8633">
        <f>_xlfn.BINOM.INV(BinomTrials,_xlfn.GAMMA.INV(Table3[[#This Row],[RV gamma]],GammaShape2,GammaRate2)/BinomTrials,Table3[[#This Row],[RV binom]])</f>
        <v>0</v>
      </c>
      <c r="M8633" s="1">
        <f>Table3[[#This Row],[Risk 2 simulated occurences]]*_xlfn.LOGNORM.INV(Table3[[#This Row],[RV lognorm]],(LN(ImpLow2)+LN(ImpUp2))/2,(LN(ImpUp2)-LN(ImpLow2))/3.29)</f>
        <v>0</v>
      </c>
    </row>
    <row r="8634" spans="7:13">
      <c r="G8634">
        <v>0.77473883832559864</v>
      </c>
      <c r="H8634">
        <v>0.90757685476335548</v>
      </c>
      <c r="I8634">
        <v>4.041487120111234E-2</v>
      </c>
      <c r="J8634">
        <f>_xlfn.BINOM.INV(BinomTrials,_xlfn.GAMMA.INV(Table3[[#This Row],[RV gamma]],GammaShape1,GammaRate1)/BinomTrials,Table3[[#This Row],[RV binom]])</f>
        <v>2</v>
      </c>
      <c r="K8634" s="1">
        <f>Table3[[#This Row],[Risk 1 Simulated occurences]]*_xlfn.LOGNORM.INV(Table3[[#This Row],[RV lognorm]],(LN(ImpLow1)+LN(ImpUp1))/2,(LN(ImpUp1)-LN(ImpLow1))/3.29)</f>
        <v>18636.475081980399</v>
      </c>
      <c r="L8634">
        <f>_xlfn.BINOM.INV(BinomTrials,_xlfn.GAMMA.INV(Table3[[#This Row],[RV gamma]],GammaShape2,GammaRate2)/BinomTrials,Table3[[#This Row],[RV binom]])</f>
        <v>1</v>
      </c>
      <c r="M8634" s="1">
        <f>Table3[[#This Row],[Risk 2 simulated occurences]]*_xlfn.LOGNORM.INV(Table3[[#This Row],[RV lognorm]],(LN(ImpLow2)+LN(ImpUp2))/2,(LN(ImpUp2)-LN(ImpLow2))/3.29)</f>
        <v>931823.75409902027</v>
      </c>
    </row>
    <row r="8635" spans="7:13">
      <c r="G8635">
        <v>3.5655738336805132E-2</v>
      </c>
      <c r="H8635">
        <v>0.64419800771595814</v>
      </c>
      <c r="I8635">
        <v>0.25274027709511121</v>
      </c>
      <c r="J8635">
        <f>_xlfn.BINOM.INV(BinomTrials,_xlfn.GAMMA.INV(Table3[[#This Row],[RV gamma]],GammaShape1,GammaRate1)/BinomTrials,Table3[[#This Row],[RV binom]])</f>
        <v>0</v>
      </c>
      <c r="K8635" s="1">
        <f>Table3[[#This Row],[Risk 1 Simulated occurences]]*_xlfn.LOGNORM.INV(Table3[[#This Row],[RV lognorm]],(LN(ImpLow1)+LN(ImpUp1))/2,(LN(ImpUp1)-LN(ImpLow1))/3.29)</f>
        <v>0</v>
      </c>
      <c r="L8635">
        <f>_xlfn.BINOM.INV(BinomTrials,_xlfn.GAMMA.INV(Table3[[#This Row],[RV gamma]],GammaShape2,GammaRate2)/BinomTrials,Table3[[#This Row],[RV binom]])</f>
        <v>0</v>
      </c>
      <c r="M8635" s="1">
        <f>Table3[[#This Row],[Risk 2 simulated occurences]]*_xlfn.LOGNORM.INV(Table3[[#This Row],[RV lognorm]],(LN(ImpLow2)+LN(ImpUp2))/2,(LN(ImpUp2)-LN(ImpLow2))/3.29)</f>
        <v>0</v>
      </c>
    </row>
    <row r="8636" spans="7:13">
      <c r="G8636">
        <v>0.2659942266838598</v>
      </c>
      <c r="H8636">
        <v>3.5915682109033543E-2</v>
      </c>
      <c r="I8636">
        <v>0.80583713753420727</v>
      </c>
      <c r="J8636">
        <f>_xlfn.BINOM.INV(BinomTrials,_xlfn.GAMMA.INV(Table3[[#This Row],[RV gamma]],GammaShape1,GammaRate1)/BinomTrials,Table3[[#This Row],[RV binom]])</f>
        <v>0</v>
      </c>
      <c r="K8636" s="1">
        <f>Table3[[#This Row],[Risk 1 Simulated occurences]]*_xlfn.LOGNORM.INV(Table3[[#This Row],[RV lognorm]],(LN(ImpLow1)+LN(ImpUp1))/2,(LN(ImpUp1)-LN(ImpLow1))/3.29)</f>
        <v>0</v>
      </c>
      <c r="L8636">
        <f>_xlfn.BINOM.INV(BinomTrials,_xlfn.GAMMA.INV(Table3[[#This Row],[RV gamma]],GammaShape2,GammaRate2)/BinomTrials,Table3[[#This Row],[RV binom]])</f>
        <v>0</v>
      </c>
      <c r="M8636" s="1">
        <f>Table3[[#This Row],[Risk 2 simulated occurences]]*_xlfn.LOGNORM.INV(Table3[[#This Row],[RV lognorm]],(LN(ImpLow2)+LN(ImpUp2))/2,(LN(ImpUp2)-LN(ImpLow2))/3.29)</f>
        <v>0</v>
      </c>
    </row>
    <row r="8637" spans="7:13">
      <c r="G8637">
        <v>0.56496787563197681</v>
      </c>
      <c r="H8637">
        <v>0.63486920652672141</v>
      </c>
      <c r="I8637">
        <v>0.70477053742146611</v>
      </c>
      <c r="J8637">
        <f>_xlfn.BINOM.INV(BinomTrials,_xlfn.GAMMA.INV(Table3[[#This Row],[RV gamma]],GammaShape1,GammaRate1)/BinomTrials,Table3[[#This Row],[RV binom]])</f>
        <v>1</v>
      </c>
      <c r="K8637" s="1">
        <f>Table3[[#This Row],[Risk 1 Simulated occurences]]*_xlfn.LOGNORM.INV(Table3[[#This Row],[RV lognorm]],(LN(ImpLow1)+LN(ImpUp1))/2,(LN(ImpUp1)-LN(ImpLow1))/3.29)</f>
        <v>46086.936873583858</v>
      </c>
      <c r="L8637">
        <f>_xlfn.BINOM.INV(BinomTrials,_xlfn.GAMMA.INV(Table3[[#This Row],[RV gamma]],GammaShape2,GammaRate2)/BinomTrials,Table3[[#This Row],[RV binom]])</f>
        <v>0</v>
      </c>
      <c r="M8637" s="1">
        <f>Table3[[#This Row],[Risk 2 simulated occurences]]*_xlfn.LOGNORM.INV(Table3[[#This Row],[RV lognorm]],(LN(ImpLow2)+LN(ImpUp2))/2,(LN(ImpUp2)-LN(ImpLow2))/3.29)</f>
        <v>0</v>
      </c>
    </row>
    <row r="8638" spans="7:13">
      <c r="G8638">
        <v>0.41508574663432585</v>
      </c>
      <c r="H8638">
        <v>0.24675409460754791</v>
      </c>
      <c r="I8638">
        <v>7.8422442580769983E-2</v>
      </c>
      <c r="J8638">
        <f>_xlfn.BINOM.INV(BinomTrials,_xlfn.GAMMA.INV(Table3[[#This Row],[RV gamma]],GammaShape1,GammaRate1)/BinomTrials,Table3[[#This Row],[RV binom]])</f>
        <v>0</v>
      </c>
      <c r="K8638" s="1">
        <f>Table3[[#This Row],[Risk 1 Simulated occurences]]*_xlfn.LOGNORM.INV(Table3[[#This Row],[RV lognorm]],(LN(ImpLow1)+LN(ImpUp1))/2,(LN(ImpUp1)-LN(ImpLow1))/3.29)</f>
        <v>0</v>
      </c>
      <c r="L8638">
        <f>_xlfn.BINOM.INV(BinomTrials,_xlfn.GAMMA.INV(Table3[[#This Row],[RV gamma]],GammaShape2,GammaRate2)/BinomTrials,Table3[[#This Row],[RV binom]])</f>
        <v>0</v>
      </c>
      <c r="M8638" s="1">
        <f>Table3[[#This Row],[Risk 2 simulated occurences]]*_xlfn.LOGNORM.INV(Table3[[#This Row],[RV lognorm]],(LN(ImpLow2)+LN(ImpUp2))/2,(LN(ImpUp2)-LN(ImpLow2))/3.29)</f>
        <v>0</v>
      </c>
    </row>
    <row r="8639" spans="7:13">
      <c r="G8639">
        <v>0.346143683114156</v>
      </c>
      <c r="H8639">
        <v>0.19606806905757079</v>
      </c>
      <c r="I8639">
        <v>4.5992455000985623E-2</v>
      </c>
      <c r="J8639">
        <f>_xlfn.BINOM.INV(BinomTrials,_xlfn.GAMMA.INV(Table3[[#This Row],[RV gamma]],GammaShape1,GammaRate1)/BinomTrials,Table3[[#This Row],[RV binom]])</f>
        <v>0</v>
      </c>
      <c r="K8639" s="1">
        <f>Table3[[#This Row],[Risk 1 Simulated occurences]]*_xlfn.LOGNORM.INV(Table3[[#This Row],[RV lognorm]],(LN(ImpLow1)+LN(ImpUp1))/2,(LN(ImpUp1)-LN(ImpLow1))/3.29)</f>
        <v>0</v>
      </c>
      <c r="L8639">
        <f>_xlfn.BINOM.INV(BinomTrials,_xlfn.GAMMA.INV(Table3[[#This Row],[RV gamma]],GammaShape2,GammaRate2)/BinomTrials,Table3[[#This Row],[RV binom]])</f>
        <v>0</v>
      </c>
      <c r="M8639" s="1">
        <f>Table3[[#This Row],[Risk 2 simulated occurences]]*_xlfn.LOGNORM.INV(Table3[[#This Row],[RV lognorm]],(LN(ImpLow2)+LN(ImpUp2))/2,(LN(ImpUp2)-LN(ImpLow2))/3.29)</f>
        <v>0</v>
      </c>
    </row>
    <row r="8640" spans="7:13">
      <c r="G8640">
        <v>0.636882099619546</v>
      </c>
      <c r="H8640">
        <v>0.31603665059247832</v>
      </c>
      <c r="I8640">
        <v>0.99519120156541052</v>
      </c>
      <c r="J8640">
        <f>_xlfn.BINOM.INV(BinomTrials,_xlfn.GAMMA.INV(Table3[[#This Row],[RV gamma]],GammaShape1,GammaRate1)/BinomTrials,Table3[[#This Row],[RV binom]])</f>
        <v>0</v>
      </c>
      <c r="K8640" s="1">
        <f>Table3[[#This Row],[Risk 1 Simulated occurences]]*_xlfn.LOGNORM.INV(Table3[[#This Row],[RV lognorm]],(LN(ImpLow1)+LN(ImpUp1))/2,(LN(ImpUp1)-LN(ImpLow1))/3.29)</f>
        <v>0</v>
      </c>
      <c r="L8640">
        <f>_xlfn.BINOM.INV(BinomTrials,_xlfn.GAMMA.INV(Table3[[#This Row],[RV gamma]],GammaShape2,GammaRate2)/BinomTrials,Table3[[#This Row],[RV binom]])</f>
        <v>0</v>
      </c>
      <c r="M8640" s="1">
        <f>Table3[[#This Row],[Risk 2 simulated occurences]]*_xlfn.LOGNORM.INV(Table3[[#This Row],[RV lognorm]],(LN(ImpLow2)+LN(ImpUp2))/2,(LN(ImpUp2)-LN(ImpLow2))/3.29)</f>
        <v>0</v>
      </c>
    </row>
    <row r="8641" spans="7:13">
      <c r="G8641">
        <v>7.7448305709961945E-2</v>
      </c>
      <c r="H8641">
        <v>0.62798650778270626</v>
      </c>
      <c r="I8641">
        <v>0.17852470985545066</v>
      </c>
      <c r="J8641">
        <f>_xlfn.BINOM.INV(BinomTrials,_xlfn.GAMMA.INV(Table3[[#This Row],[RV gamma]],GammaShape1,GammaRate1)/BinomTrials,Table3[[#This Row],[RV binom]])</f>
        <v>0</v>
      </c>
      <c r="K8641" s="1">
        <f>Table3[[#This Row],[Risk 1 Simulated occurences]]*_xlfn.LOGNORM.INV(Table3[[#This Row],[RV lognorm]],(LN(ImpLow1)+LN(ImpUp1))/2,(LN(ImpUp1)-LN(ImpLow1))/3.29)</f>
        <v>0</v>
      </c>
      <c r="L8641">
        <f>_xlfn.BINOM.INV(BinomTrials,_xlfn.GAMMA.INV(Table3[[#This Row],[RV gamma]],GammaShape2,GammaRate2)/BinomTrials,Table3[[#This Row],[RV binom]])</f>
        <v>0</v>
      </c>
      <c r="M8641" s="1">
        <f>Table3[[#This Row],[Risk 2 simulated occurences]]*_xlfn.LOGNORM.INV(Table3[[#This Row],[RV lognorm]],(LN(ImpLow2)+LN(ImpUp2))/2,(LN(ImpUp2)-LN(ImpLow2))/3.29)</f>
        <v>0</v>
      </c>
    </row>
    <row r="8642" spans="7:13">
      <c r="G8642">
        <v>0.67367406733039492</v>
      </c>
      <c r="H8642">
        <v>0.56923630394471636</v>
      </c>
      <c r="I8642">
        <v>0.46479854055903785</v>
      </c>
      <c r="J8642">
        <f>_xlfn.BINOM.INV(BinomTrials,_xlfn.GAMMA.INV(Table3[[#This Row],[RV gamma]],GammaShape1,GammaRate1)/BinomTrials,Table3[[#This Row],[RV binom]])</f>
        <v>0</v>
      </c>
      <c r="K8642" s="1">
        <f>Table3[[#This Row],[Risk 1 Simulated occurences]]*_xlfn.LOGNORM.INV(Table3[[#This Row],[RV lognorm]],(LN(ImpLow1)+LN(ImpUp1))/2,(LN(ImpUp1)-LN(ImpLow1))/3.29)</f>
        <v>0</v>
      </c>
      <c r="L8642">
        <f>_xlfn.BINOM.INV(BinomTrials,_xlfn.GAMMA.INV(Table3[[#This Row],[RV gamma]],GammaShape2,GammaRate2)/BinomTrials,Table3[[#This Row],[RV binom]])</f>
        <v>0</v>
      </c>
      <c r="M8642" s="1">
        <f>Table3[[#This Row],[Risk 2 simulated occurences]]*_xlfn.LOGNORM.INV(Table3[[#This Row],[RV lognorm]],(LN(ImpLow2)+LN(ImpUp2))/2,(LN(ImpUp2)-LN(ImpLow2))/3.29)</f>
        <v>0</v>
      </c>
    </row>
    <row r="8643" spans="7:13">
      <c r="G8643">
        <v>0.44004962194713282</v>
      </c>
      <c r="H8643">
        <v>0.15456039884805697</v>
      </c>
      <c r="I8643">
        <v>0.86907117574898118</v>
      </c>
      <c r="J8643">
        <f>_xlfn.BINOM.INV(BinomTrials,_xlfn.GAMMA.INV(Table3[[#This Row],[RV gamma]],GammaShape1,GammaRate1)/BinomTrials,Table3[[#This Row],[RV binom]])</f>
        <v>0</v>
      </c>
      <c r="K8643" s="1">
        <f>Table3[[#This Row],[Risk 1 Simulated occurences]]*_xlfn.LOGNORM.INV(Table3[[#This Row],[RV lognorm]],(LN(ImpLow1)+LN(ImpUp1))/2,(LN(ImpUp1)-LN(ImpLow1))/3.29)</f>
        <v>0</v>
      </c>
      <c r="L8643">
        <f>_xlfn.BINOM.INV(BinomTrials,_xlfn.GAMMA.INV(Table3[[#This Row],[RV gamma]],GammaShape2,GammaRate2)/BinomTrials,Table3[[#This Row],[RV binom]])</f>
        <v>0</v>
      </c>
      <c r="M8643" s="1">
        <f>Table3[[#This Row],[Risk 2 simulated occurences]]*_xlfn.LOGNORM.INV(Table3[[#This Row],[RV lognorm]],(LN(ImpLow2)+LN(ImpUp2))/2,(LN(ImpUp2)-LN(ImpLow2))/3.29)</f>
        <v>0</v>
      </c>
    </row>
    <row r="8644" spans="7:13">
      <c r="G8644">
        <v>0.91399606546107492</v>
      </c>
      <c r="H8644">
        <v>0.69662343929364501</v>
      </c>
      <c r="I8644">
        <v>0.47925081312621515</v>
      </c>
      <c r="J8644">
        <f>_xlfn.BINOM.INV(BinomTrials,_xlfn.GAMMA.INV(Table3[[#This Row],[RV gamma]],GammaShape1,GammaRate1)/BinomTrials,Table3[[#This Row],[RV binom]])</f>
        <v>1</v>
      </c>
      <c r="K8644" s="1">
        <f>Table3[[#This Row],[Risk 1 Simulated occurences]]*_xlfn.LOGNORM.INV(Table3[[#This Row],[RV lognorm]],(LN(ImpLow1)+LN(ImpUp1))/2,(LN(ImpUp1)-LN(ImpLow1))/3.29)</f>
        <v>30491.880128285902</v>
      </c>
      <c r="L8644">
        <f>_xlfn.BINOM.INV(BinomTrials,_xlfn.GAMMA.INV(Table3[[#This Row],[RV gamma]],GammaShape2,GammaRate2)/BinomTrials,Table3[[#This Row],[RV binom]])</f>
        <v>0</v>
      </c>
      <c r="M8644" s="1">
        <f>Table3[[#This Row],[Risk 2 simulated occurences]]*_xlfn.LOGNORM.INV(Table3[[#This Row],[RV lognorm]],(LN(ImpLow2)+LN(ImpUp2))/2,(LN(ImpUp2)-LN(ImpLow2))/3.29)</f>
        <v>0</v>
      </c>
    </row>
    <row r="8645" spans="7:13">
      <c r="G8645">
        <v>0.53187220428691817</v>
      </c>
      <c r="H8645">
        <v>0.15014420829254399</v>
      </c>
      <c r="I8645">
        <v>0.76841621229816981</v>
      </c>
      <c r="J8645">
        <f>_xlfn.BINOM.INV(BinomTrials,_xlfn.GAMMA.INV(Table3[[#This Row],[RV gamma]],GammaShape1,GammaRate1)/BinomTrials,Table3[[#This Row],[RV binom]])</f>
        <v>0</v>
      </c>
      <c r="K8645" s="1">
        <f>Table3[[#This Row],[Risk 1 Simulated occurences]]*_xlfn.LOGNORM.INV(Table3[[#This Row],[RV lognorm]],(LN(ImpLow1)+LN(ImpUp1))/2,(LN(ImpUp1)-LN(ImpLow1))/3.29)</f>
        <v>0</v>
      </c>
      <c r="L8645">
        <f>_xlfn.BINOM.INV(BinomTrials,_xlfn.GAMMA.INV(Table3[[#This Row],[RV gamma]],GammaShape2,GammaRate2)/BinomTrials,Table3[[#This Row],[RV binom]])</f>
        <v>0</v>
      </c>
      <c r="M8645" s="1">
        <f>Table3[[#This Row],[Risk 2 simulated occurences]]*_xlfn.LOGNORM.INV(Table3[[#This Row],[RV lognorm]],(LN(ImpLow2)+LN(ImpUp2))/2,(LN(ImpUp2)-LN(ImpLow2))/3.29)</f>
        <v>0</v>
      </c>
    </row>
    <row r="8646" spans="7:13">
      <c r="G8646">
        <v>0.17613745023316585</v>
      </c>
      <c r="H8646">
        <v>0.47370877278675733</v>
      </c>
      <c r="I8646">
        <v>0.7712800953403488</v>
      </c>
      <c r="J8646">
        <f>_xlfn.BINOM.INV(BinomTrials,_xlfn.GAMMA.INV(Table3[[#This Row],[RV gamma]],GammaShape1,GammaRate1)/BinomTrials,Table3[[#This Row],[RV binom]])</f>
        <v>0</v>
      </c>
      <c r="K8646" s="1">
        <f>Table3[[#This Row],[Risk 1 Simulated occurences]]*_xlfn.LOGNORM.INV(Table3[[#This Row],[RV lognorm]],(LN(ImpLow1)+LN(ImpUp1))/2,(LN(ImpUp1)-LN(ImpLow1))/3.29)</f>
        <v>0</v>
      </c>
      <c r="L8646">
        <f>_xlfn.BINOM.INV(BinomTrials,_xlfn.GAMMA.INV(Table3[[#This Row],[RV gamma]],GammaShape2,GammaRate2)/BinomTrials,Table3[[#This Row],[RV binom]])</f>
        <v>0</v>
      </c>
      <c r="M8646" s="1">
        <f>Table3[[#This Row],[Risk 2 simulated occurences]]*_xlfn.LOGNORM.INV(Table3[[#This Row],[RV lognorm]],(LN(ImpLow2)+LN(ImpUp2))/2,(LN(ImpUp2)-LN(ImpLow2))/3.29)</f>
        <v>0</v>
      </c>
    </row>
    <row r="8647" spans="7:13">
      <c r="G8647">
        <v>0.3421260688184416</v>
      </c>
      <c r="H8647">
        <v>0.62334422703056791</v>
      </c>
      <c r="I8647">
        <v>0.90456238524269428</v>
      </c>
      <c r="J8647">
        <f>_xlfn.BINOM.INV(BinomTrials,_xlfn.GAMMA.INV(Table3[[#This Row],[RV gamma]],GammaShape1,GammaRate1)/BinomTrials,Table3[[#This Row],[RV binom]])</f>
        <v>0</v>
      </c>
      <c r="K8647" s="1">
        <f>Table3[[#This Row],[Risk 1 Simulated occurences]]*_xlfn.LOGNORM.INV(Table3[[#This Row],[RV lognorm]],(LN(ImpLow1)+LN(ImpUp1))/2,(LN(ImpUp1)-LN(ImpLow1))/3.29)</f>
        <v>0</v>
      </c>
      <c r="L8647">
        <f>_xlfn.BINOM.INV(BinomTrials,_xlfn.GAMMA.INV(Table3[[#This Row],[RV gamma]],GammaShape2,GammaRate2)/BinomTrials,Table3[[#This Row],[RV binom]])</f>
        <v>0</v>
      </c>
      <c r="M8647" s="1">
        <f>Table3[[#This Row],[Risk 2 simulated occurences]]*_xlfn.LOGNORM.INV(Table3[[#This Row],[RV lognorm]],(LN(ImpLow2)+LN(ImpUp2))/2,(LN(ImpUp2)-LN(ImpLow2))/3.29)</f>
        <v>0</v>
      </c>
    </row>
    <row r="8648" spans="7:13">
      <c r="G8648">
        <v>0.11283863154837798</v>
      </c>
      <c r="H8648">
        <v>0.54642370275520891</v>
      </c>
      <c r="I8648">
        <v>0.98000877396203989</v>
      </c>
      <c r="J8648">
        <f>_xlfn.BINOM.INV(BinomTrials,_xlfn.GAMMA.INV(Table3[[#This Row],[RV gamma]],GammaShape1,GammaRate1)/BinomTrials,Table3[[#This Row],[RV binom]])</f>
        <v>0</v>
      </c>
      <c r="K8648" s="1">
        <f>Table3[[#This Row],[Risk 1 Simulated occurences]]*_xlfn.LOGNORM.INV(Table3[[#This Row],[RV lognorm]],(LN(ImpLow1)+LN(ImpUp1))/2,(LN(ImpUp1)-LN(ImpLow1))/3.29)</f>
        <v>0</v>
      </c>
      <c r="L8648">
        <f>_xlfn.BINOM.INV(BinomTrials,_xlfn.GAMMA.INV(Table3[[#This Row],[RV gamma]],GammaShape2,GammaRate2)/BinomTrials,Table3[[#This Row],[RV binom]])</f>
        <v>0</v>
      </c>
      <c r="M8648" s="1">
        <f>Table3[[#This Row],[Risk 2 simulated occurences]]*_xlfn.LOGNORM.INV(Table3[[#This Row],[RV lognorm]],(LN(ImpLow2)+LN(ImpUp2))/2,(LN(ImpUp2)-LN(ImpLow2))/3.29)</f>
        <v>0</v>
      </c>
    </row>
    <row r="8649" spans="7:13">
      <c r="G8649">
        <v>0.4788804335886987</v>
      </c>
      <c r="H8649">
        <v>0.74317220679632023</v>
      </c>
      <c r="I8649">
        <v>7.4639800039417951E-3</v>
      </c>
      <c r="J8649">
        <f>_xlfn.BINOM.INV(BinomTrials,_xlfn.GAMMA.INV(Table3[[#This Row],[RV gamma]],GammaShape1,GammaRate1)/BinomTrials,Table3[[#This Row],[RV binom]])</f>
        <v>1</v>
      </c>
      <c r="K8649" s="1">
        <f>Table3[[#This Row],[Risk 1 Simulated occurences]]*_xlfn.LOGNORM.INV(Table3[[#This Row],[RV lognorm]],(LN(ImpLow1)+LN(ImpUp1))/2,(LN(ImpUp1)-LN(ImpLow1))/3.29)</f>
        <v>5756.3245117745264</v>
      </c>
      <c r="L8649">
        <f>_xlfn.BINOM.INV(BinomTrials,_xlfn.GAMMA.INV(Table3[[#This Row],[RV gamma]],GammaShape2,GammaRate2)/BinomTrials,Table3[[#This Row],[RV binom]])</f>
        <v>0</v>
      </c>
      <c r="M8649" s="1">
        <f>Table3[[#This Row],[Risk 2 simulated occurences]]*_xlfn.LOGNORM.INV(Table3[[#This Row],[RV lognorm]],(LN(ImpLow2)+LN(ImpUp2))/2,(LN(ImpUp2)-LN(ImpLow2))/3.29)</f>
        <v>0</v>
      </c>
    </row>
    <row r="8650" spans="7:13">
      <c r="G8650">
        <v>0.54344732525918971</v>
      </c>
      <c r="H8650">
        <v>0.49527962575446799</v>
      </c>
      <c r="I8650">
        <v>0.44711192624974622</v>
      </c>
      <c r="J8650">
        <f>_xlfn.BINOM.INV(BinomTrials,_xlfn.GAMMA.INV(Table3[[#This Row],[RV gamma]],GammaShape1,GammaRate1)/BinomTrials,Table3[[#This Row],[RV binom]])</f>
        <v>0</v>
      </c>
      <c r="K8650" s="1">
        <f>Table3[[#This Row],[Risk 1 Simulated occurences]]*_xlfn.LOGNORM.INV(Table3[[#This Row],[RV lognorm]],(LN(ImpLow1)+LN(ImpUp1))/2,(LN(ImpUp1)-LN(ImpLow1))/3.29)</f>
        <v>0</v>
      </c>
      <c r="L8650">
        <f>_xlfn.BINOM.INV(BinomTrials,_xlfn.GAMMA.INV(Table3[[#This Row],[RV gamma]],GammaShape2,GammaRate2)/BinomTrials,Table3[[#This Row],[RV binom]])</f>
        <v>0</v>
      </c>
      <c r="M8650" s="1">
        <f>Table3[[#This Row],[Risk 2 simulated occurences]]*_xlfn.LOGNORM.INV(Table3[[#This Row],[RV lognorm]],(LN(ImpLow2)+LN(ImpUp2))/2,(LN(ImpUp2)-LN(ImpLow2))/3.29)</f>
        <v>0</v>
      </c>
    </row>
    <row r="8651" spans="7:13">
      <c r="G8651">
        <v>0.71919563120193575</v>
      </c>
      <c r="H8651">
        <v>0.16467005534315018</v>
      </c>
      <c r="I8651">
        <v>0.61014447948436457</v>
      </c>
      <c r="J8651">
        <f>_xlfn.BINOM.INV(BinomTrials,_xlfn.GAMMA.INV(Table3[[#This Row],[RV gamma]],GammaShape1,GammaRate1)/BinomTrials,Table3[[#This Row],[RV binom]])</f>
        <v>0</v>
      </c>
      <c r="K8651" s="1">
        <f>Table3[[#This Row],[Risk 1 Simulated occurences]]*_xlfn.LOGNORM.INV(Table3[[#This Row],[RV lognorm]],(LN(ImpLow1)+LN(ImpUp1))/2,(LN(ImpUp1)-LN(ImpLow1))/3.29)</f>
        <v>0</v>
      </c>
      <c r="L8651">
        <f>_xlfn.BINOM.INV(BinomTrials,_xlfn.GAMMA.INV(Table3[[#This Row],[RV gamma]],GammaShape2,GammaRate2)/BinomTrials,Table3[[#This Row],[RV binom]])</f>
        <v>0</v>
      </c>
      <c r="M8651" s="1">
        <f>Table3[[#This Row],[Risk 2 simulated occurences]]*_xlfn.LOGNORM.INV(Table3[[#This Row],[RV lognorm]],(LN(ImpLow2)+LN(ImpUp2))/2,(LN(ImpUp2)-LN(ImpLow2))/3.29)</f>
        <v>0</v>
      </c>
    </row>
    <row r="8652" spans="7:13">
      <c r="G8652">
        <v>0.52097361093432348</v>
      </c>
      <c r="H8652">
        <v>0.60962015232519251</v>
      </c>
      <c r="I8652">
        <v>0.69826669371606165</v>
      </c>
      <c r="J8652">
        <f>_xlfn.BINOM.INV(BinomTrials,_xlfn.GAMMA.INV(Table3[[#This Row],[RV gamma]],GammaShape1,GammaRate1)/BinomTrials,Table3[[#This Row],[RV binom]])</f>
        <v>1</v>
      </c>
      <c r="K8652" s="1">
        <f>Table3[[#This Row],[Risk 1 Simulated occurences]]*_xlfn.LOGNORM.INV(Table3[[#This Row],[RV lognorm]],(LN(ImpLow1)+LN(ImpUp1))/2,(LN(ImpUp1)-LN(ImpLow1))/3.29)</f>
        <v>45486.128635066605</v>
      </c>
      <c r="L8652">
        <f>_xlfn.BINOM.INV(BinomTrials,_xlfn.GAMMA.INV(Table3[[#This Row],[RV gamma]],GammaShape2,GammaRate2)/BinomTrials,Table3[[#This Row],[RV binom]])</f>
        <v>0</v>
      </c>
      <c r="M8652" s="1">
        <f>Table3[[#This Row],[Risk 2 simulated occurences]]*_xlfn.LOGNORM.INV(Table3[[#This Row],[RV lognorm]],(LN(ImpLow2)+LN(ImpUp2))/2,(LN(ImpUp2)-LN(ImpLow2))/3.29)</f>
        <v>0</v>
      </c>
    </row>
    <row r="8653" spans="7:13">
      <c r="G8653">
        <v>3.4789731742250608E-3</v>
      </c>
      <c r="H8653">
        <v>0.88590012951097452</v>
      </c>
      <c r="I8653">
        <v>0.76832128584772408</v>
      </c>
      <c r="J8653">
        <f>_xlfn.BINOM.INV(BinomTrials,_xlfn.GAMMA.INV(Table3[[#This Row],[RV gamma]],GammaShape1,GammaRate1)/BinomTrials,Table3[[#This Row],[RV binom]])</f>
        <v>1</v>
      </c>
      <c r="K8653" s="1">
        <f>Table3[[#This Row],[Risk 1 Simulated occurences]]*_xlfn.LOGNORM.INV(Table3[[#This Row],[RV lognorm]],(LN(ImpLow1)+LN(ImpUp1))/2,(LN(ImpUp1)-LN(ImpLow1))/3.29)</f>
        <v>52831.93699611185</v>
      </c>
      <c r="L8653">
        <f>_xlfn.BINOM.INV(BinomTrials,_xlfn.GAMMA.INV(Table3[[#This Row],[RV gamma]],GammaShape2,GammaRate2)/BinomTrials,Table3[[#This Row],[RV binom]])</f>
        <v>0</v>
      </c>
      <c r="M8653" s="1">
        <f>Table3[[#This Row],[Risk 2 simulated occurences]]*_xlfn.LOGNORM.INV(Table3[[#This Row],[RV lognorm]],(LN(ImpLow2)+LN(ImpUp2))/2,(LN(ImpUp2)-LN(ImpLow2))/3.29)</f>
        <v>0</v>
      </c>
    </row>
    <row r="8654" spans="7:13">
      <c r="G8654">
        <v>0.47110213920059713</v>
      </c>
      <c r="H8654">
        <v>0.32347669094962844</v>
      </c>
      <c r="I8654">
        <v>0.17585124269865976</v>
      </c>
      <c r="J8654">
        <f>_xlfn.BINOM.INV(BinomTrials,_xlfn.GAMMA.INV(Table3[[#This Row],[RV gamma]],GammaShape1,GammaRate1)/BinomTrials,Table3[[#This Row],[RV binom]])</f>
        <v>0</v>
      </c>
      <c r="K8654" s="1">
        <f>Table3[[#This Row],[Risk 1 Simulated occurences]]*_xlfn.LOGNORM.INV(Table3[[#This Row],[RV lognorm]],(LN(ImpLow1)+LN(ImpUp1))/2,(LN(ImpUp1)-LN(ImpLow1))/3.29)</f>
        <v>0</v>
      </c>
      <c r="L8654">
        <f>_xlfn.BINOM.INV(BinomTrials,_xlfn.GAMMA.INV(Table3[[#This Row],[RV gamma]],GammaShape2,GammaRate2)/BinomTrials,Table3[[#This Row],[RV binom]])</f>
        <v>0</v>
      </c>
      <c r="M8654" s="1">
        <f>Table3[[#This Row],[Risk 2 simulated occurences]]*_xlfn.LOGNORM.INV(Table3[[#This Row],[RV lognorm]],(LN(ImpLow2)+LN(ImpUp2))/2,(LN(ImpUp2)-LN(ImpLow2))/3.29)</f>
        <v>0</v>
      </c>
    </row>
    <row r="8655" spans="7:13">
      <c r="G8655">
        <v>0.81365354443604754</v>
      </c>
      <c r="H8655">
        <v>0.67274479040538182</v>
      </c>
      <c r="I8655">
        <v>0.5318360363747161</v>
      </c>
      <c r="J8655">
        <f>_xlfn.BINOM.INV(BinomTrials,_xlfn.GAMMA.INV(Table3[[#This Row],[RV gamma]],GammaShape1,GammaRate1)/BinomTrials,Table3[[#This Row],[RV binom]])</f>
        <v>1</v>
      </c>
      <c r="K8655" s="1">
        <f>Table3[[#This Row],[Risk 1 Simulated occurences]]*_xlfn.LOGNORM.INV(Table3[[#This Row],[RV lognorm]],(LN(ImpLow1)+LN(ImpUp1))/2,(LN(ImpUp1)-LN(ImpLow1))/3.29)</f>
        <v>33441.169564863027</v>
      </c>
      <c r="L8655">
        <f>_xlfn.BINOM.INV(BinomTrials,_xlfn.GAMMA.INV(Table3[[#This Row],[RV gamma]],GammaShape2,GammaRate2)/BinomTrials,Table3[[#This Row],[RV binom]])</f>
        <v>0</v>
      </c>
      <c r="M8655" s="1">
        <f>Table3[[#This Row],[Risk 2 simulated occurences]]*_xlfn.LOGNORM.INV(Table3[[#This Row],[RV lognorm]],(LN(ImpLow2)+LN(ImpUp2))/2,(LN(ImpUp2)-LN(ImpLow2))/3.29)</f>
        <v>0</v>
      </c>
    </row>
    <row r="8656" spans="7:13">
      <c r="G8656">
        <v>7.5121336651556819E-2</v>
      </c>
      <c r="H8656">
        <v>0.82169234325256768</v>
      </c>
      <c r="I8656">
        <v>0.56826334985357863</v>
      </c>
      <c r="J8656">
        <f>_xlfn.BINOM.INV(BinomTrials,_xlfn.GAMMA.INV(Table3[[#This Row],[RV gamma]],GammaShape1,GammaRate1)/BinomTrials,Table3[[#This Row],[RV binom]])</f>
        <v>1</v>
      </c>
      <c r="K8656" s="1">
        <f>Table3[[#This Row],[Risk 1 Simulated occurences]]*_xlfn.LOGNORM.INV(Table3[[#This Row],[RV lognorm]],(LN(ImpLow1)+LN(ImpUp1))/2,(LN(ImpUp1)-LN(ImpLow1))/3.29)</f>
        <v>35666.936230610198</v>
      </c>
      <c r="L8656">
        <f>_xlfn.BINOM.INV(BinomTrials,_xlfn.GAMMA.INV(Table3[[#This Row],[RV gamma]],GammaShape2,GammaRate2)/BinomTrials,Table3[[#This Row],[RV binom]])</f>
        <v>0</v>
      </c>
      <c r="M8656" s="1">
        <f>Table3[[#This Row],[Risk 2 simulated occurences]]*_xlfn.LOGNORM.INV(Table3[[#This Row],[RV lognorm]],(LN(ImpLow2)+LN(ImpUp2))/2,(LN(ImpUp2)-LN(ImpLow2))/3.29)</f>
        <v>0</v>
      </c>
    </row>
    <row r="8657" spans="7:13">
      <c r="G8657">
        <v>0.56430510271541079</v>
      </c>
      <c r="H8657">
        <v>0.18321304590590906</v>
      </c>
      <c r="I8657">
        <v>0.80212098909640728</v>
      </c>
      <c r="J8657">
        <f>_xlfn.BINOM.INV(BinomTrials,_xlfn.GAMMA.INV(Table3[[#This Row],[RV gamma]],GammaShape1,GammaRate1)/BinomTrials,Table3[[#This Row],[RV binom]])</f>
        <v>0</v>
      </c>
      <c r="K8657" s="1">
        <f>Table3[[#This Row],[Risk 1 Simulated occurences]]*_xlfn.LOGNORM.INV(Table3[[#This Row],[RV lognorm]],(LN(ImpLow1)+LN(ImpUp1))/2,(LN(ImpUp1)-LN(ImpLow1))/3.29)</f>
        <v>0</v>
      </c>
      <c r="L8657">
        <f>_xlfn.BINOM.INV(BinomTrials,_xlfn.GAMMA.INV(Table3[[#This Row],[RV gamma]],GammaShape2,GammaRate2)/BinomTrials,Table3[[#This Row],[RV binom]])</f>
        <v>0</v>
      </c>
      <c r="M8657" s="1">
        <f>Table3[[#This Row],[Risk 2 simulated occurences]]*_xlfn.LOGNORM.INV(Table3[[#This Row],[RV lognorm]],(LN(ImpLow2)+LN(ImpUp2))/2,(LN(ImpUp2)-LN(ImpLow2))/3.29)</f>
        <v>0</v>
      </c>
    </row>
    <row r="8658" spans="7:13">
      <c r="G8658">
        <v>0.27586133790941042</v>
      </c>
      <c r="H8658">
        <v>0.26166254061351646</v>
      </c>
      <c r="I8658">
        <v>0.24746374331762258</v>
      </c>
      <c r="J8658">
        <f>_xlfn.BINOM.INV(BinomTrials,_xlfn.GAMMA.INV(Table3[[#This Row],[RV gamma]],GammaShape1,GammaRate1)/BinomTrials,Table3[[#This Row],[RV binom]])</f>
        <v>0</v>
      </c>
      <c r="K8658" s="1">
        <f>Table3[[#This Row],[Risk 1 Simulated occurences]]*_xlfn.LOGNORM.INV(Table3[[#This Row],[RV lognorm]],(LN(ImpLow1)+LN(ImpUp1))/2,(LN(ImpUp1)-LN(ImpLow1))/3.29)</f>
        <v>0</v>
      </c>
      <c r="L8658">
        <f>_xlfn.BINOM.INV(BinomTrials,_xlfn.GAMMA.INV(Table3[[#This Row],[RV gamma]],GammaShape2,GammaRate2)/BinomTrials,Table3[[#This Row],[RV binom]])</f>
        <v>0</v>
      </c>
      <c r="M8658" s="1">
        <f>Table3[[#This Row],[Risk 2 simulated occurences]]*_xlfn.LOGNORM.INV(Table3[[#This Row],[RV lognorm]],(LN(ImpLow2)+LN(ImpUp2))/2,(LN(ImpUp2)-LN(ImpLow2))/3.29)</f>
        <v>0</v>
      </c>
    </row>
    <row r="8659" spans="7:13">
      <c r="G8659">
        <v>0.40150624346058172</v>
      </c>
      <c r="H8659">
        <v>0.76232009137157353</v>
      </c>
      <c r="I8659">
        <v>0.12313393928256534</v>
      </c>
      <c r="J8659">
        <f>_xlfn.BINOM.INV(BinomTrials,_xlfn.GAMMA.INV(Table3[[#This Row],[RV gamma]],GammaShape1,GammaRate1)/BinomTrials,Table3[[#This Row],[RV binom]])</f>
        <v>1</v>
      </c>
      <c r="K8659" s="1">
        <f>Table3[[#This Row],[Risk 1 Simulated occurences]]*_xlfn.LOGNORM.INV(Table3[[#This Row],[RV lognorm]],(LN(ImpLow1)+LN(ImpUp1))/2,(LN(ImpUp1)-LN(ImpLow1))/3.29)</f>
        <v>14046.881228936354</v>
      </c>
      <c r="L8659">
        <f>_xlfn.BINOM.INV(BinomTrials,_xlfn.GAMMA.INV(Table3[[#This Row],[RV gamma]],GammaShape2,GammaRate2)/BinomTrials,Table3[[#This Row],[RV binom]])</f>
        <v>0</v>
      </c>
      <c r="M8659" s="1">
        <f>Table3[[#This Row],[Risk 2 simulated occurences]]*_xlfn.LOGNORM.INV(Table3[[#This Row],[RV lognorm]],(LN(ImpLow2)+LN(ImpUp2))/2,(LN(ImpUp2)-LN(ImpLow2))/3.29)</f>
        <v>0</v>
      </c>
    </row>
    <row r="8660" spans="7:13">
      <c r="G8660">
        <v>0.11543384199749392</v>
      </c>
      <c r="H8660">
        <v>0.31377568203666045</v>
      </c>
      <c r="I8660">
        <v>0.51211752207582706</v>
      </c>
      <c r="J8660">
        <f>_xlfn.BINOM.INV(BinomTrials,_xlfn.GAMMA.INV(Table3[[#This Row],[RV gamma]],GammaShape1,GammaRate1)/BinomTrials,Table3[[#This Row],[RV binom]])</f>
        <v>0</v>
      </c>
      <c r="K8660" s="1">
        <f>Table3[[#This Row],[Risk 1 Simulated occurences]]*_xlfn.LOGNORM.INV(Table3[[#This Row],[RV lognorm]],(LN(ImpLow1)+LN(ImpUp1))/2,(LN(ImpUp1)-LN(ImpLow1))/3.29)</f>
        <v>0</v>
      </c>
      <c r="L8660">
        <f>_xlfn.BINOM.INV(BinomTrials,_xlfn.GAMMA.INV(Table3[[#This Row],[RV gamma]],GammaShape2,GammaRate2)/BinomTrials,Table3[[#This Row],[RV binom]])</f>
        <v>0</v>
      </c>
      <c r="M8660" s="1">
        <f>Table3[[#This Row],[Risk 2 simulated occurences]]*_xlfn.LOGNORM.INV(Table3[[#This Row],[RV lognorm]],(LN(ImpLow2)+LN(ImpUp2))/2,(LN(ImpUp2)-LN(ImpLow2))/3.29)</f>
        <v>0</v>
      </c>
    </row>
    <row r="8661" spans="7:13">
      <c r="G8661">
        <v>9.6582451880249401E-2</v>
      </c>
      <c r="H8661">
        <v>0.62788799015241115</v>
      </c>
      <c r="I8661">
        <v>0.15919352842457291</v>
      </c>
      <c r="J8661">
        <f>_xlfn.BINOM.INV(BinomTrials,_xlfn.GAMMA.INV(Table3[[#This Row],[RV gamma]],GammaShape1,GammaRate1)/BinomTrials,Table3[[#This Row],[RV binom]])</f>
        <v>0</v>
      </c>
      <c r="K8661" s="1">
        <f>Table3[[#This Row],[Risk 1 Simulated occurences]]*_xlfn.LOGNORM.INV(Table3[[#This Row],[RV lognorm]],(LN(ImpLow1)+LN(ImpUp1))/2,(LN(ImpUp1)-LN(ImpLow1))/3.29)</f>
        <v>0</v>
      </c>
      <c r="L8661">
        <f>_xlfn.BINOM.INV(BinomTrials,_xlfn.GAMMA.INV(Table3[[#This Row],[RV gamma]],GammaShape2,GammaRate2)/BinomTrials,Table3[[#This Row],[RV binom]])</f>
        <v>0</v>
      </c>
      <c r="M8661" s="1">
        <f>Table3[[#This Row],[Risk 2 simulated occurences]]*_xlfn.LOGNORM.INV(Table3[[#This Row],[RV lognorm]],(LN(ImpLow2)+LN(ImpUp2))/2,(LN(ImpUp2)-LN(ImpLow2))/3.29)</f>
        <v>0</v>
      </c>
    </row>
    <row r="8662" spans="7:13">
      <c r="G8662">
        <v>0.26126875135175359</v>
      </c>
      <c r="H8662">
        <v>0.913450491574337</v>
      </c>
      <c r="I8662">
        <v>0.56563223179692046</v>
      </c>
      <c r="J8662">
        <f>_xlfn.BINOM.INV(BinomTrials,_xlfn.GAMMA.INV(Table3[[#This Row],[RV gamma]],GammaShape1,GammaRate1)/BinomTrials,Table3[[#This Row],[RV binom]])</f>
        <v>1</v>
      </c>
      <c r="K8662" s="1">
        <f>Table3[[#This Row],[Risk 1 Simulated occurences]]*_xlfn.LOGNORM.INV(Table3[[#This Row],[RV lognorm]],(LN(ImpLow1)+LN(ImpUp1))/2,(LN(ImpUp1)-LN(ImpLow1))/3.29)</f>
        <v>35500.336724762827</v>
      </c>
      <c r="L8662">
        <f>_xlfn.BINOM.INV(BinomTrials,_xlfn.GAMMA.INV(Table3[[#This Row],[RV gamma]],GammaShape2,GammaRate2)/BinomTrials,Table3[[#This Row],[RV binom]])</f>
        <v>1</v>
      </c>
      <c r="M8662" s="1">
        <f>Table3[[#This Row],[Risk 2 simulated occurences]]*_xlfn.LOGNORM.INV(Table3[[#This Row],[RV lognorm]],(LN(ImpLow2)+LN(ImpUp2))/2,(LN(ImpUp2)-LN(ImpLow2))/3.29)</f>
        <v>3550033.6724762842</v>
      </c>
    </row>
    <row r="8663" spans="7:13">
      <c r="G8663">
        <v>0.14390396892274915</v>
      </c>
      <c r="H8663">
        <v>0.36241188988201872</v>
      </c>
      <c r="I8663">
        <v>0.5809198108412883</v>
      </c>
      <c r="J8663">
        <f>_xlfn.BINOM.INV(BinomTrials,_xlfn.GAMMA.INV(Table3[[#This Row],[RV gamma]],GammaShape1,GammaRate1)/BinomTrials,Table3[[#This Row],[RV binom]])</f>
        <v>0</v>
      </c>
      <c r="K8663" s="1">
        <f>Table3[[#This Row],[Risk 1 Simulated occurences]]*_xlfn.LOGNORM.INV(Table3[[#This Row],[RV lognorm]],(LN(ImpLow1)+LN(ImpUp1))/2,(LN(ImpUp1)-LN(ImpLow1))/3.29)</f>
        <v>0</v>
      </c>
      <c r="L8663">
        <f>_xlfn.BINOM.INV(BinomTrials,_xlfn.GAMMA.INV(Table3[[#This Row],[RV gamma]],GammaShape2,GammaRate2)/BinomTrials,Table3[[#This Row],[RV binom]])</f>
        <v>0</v>
      </c>
      <c r="M8663" s="1">
        <f>Table3[[#This Row],[Risk 2 simulated occurences]]*_xlfn.LOGNORM.INV(Table3[[#This Row],[RV lognorm]],(LN(ImpLow2)+LN(ImpUp2))/2,(LN(ImpUp2)-LN(ImpLow2))/3.29)</f>
        <v>0</v>
      </c>
    </row>
    <row r="8664" spans="7:13">
      <c r="G8664">
        <v>0.59400568464491776</v>
      </c>
      <c r="H8664">
        <v>5.6633247088935808E-2</v>
      </c>
      <c r="I8664">
        <v>0.51926080953295384</v>
      </c>
      <c r="J8664">
        <f>_xlfn.BINOM.INV(BinomTrials,_xlfn.GAMMA.INV(Table3[[#This Row],[RV gamma]],GammaShape1,GammaRate1)/BinomTrials,Table3[[#This Row],[RV binom]])</f>
        <v>0</v>
      </c>
      <c r="K8664" s="1">
        <f>Table3[[#This Row],[Risk 1 Simulated occurences]]*_xlfn.LOGNORM.INV(Table3[[#This Row],[RV lognorm]],(LN(ImpLow1)+LN(ImpUp1))/2,(LN(ImpUp1)-LN(ImpLow1))/3.29)</f>
        <v>0</v>
      </c>
      <c r="L8664">
        <f>_xlfn.BINOM.INV(BinomTrials,_xlfn.GAMMA.INV(Table3[[#This Row],[RV gamma]],GammaShape2,GammaRate2)/BinomTrials,Table3[[#This Row],[RV binom]])</f>
        <v>0</v>
      </c>
      <c r="M8664" s="1">
        <f>Table3[[#This Row],[Risk 2 simulated occurences]]*_xlfn.LOGNORM.INV(Table3[[#This Row],[RV lognorm]],(LN(ImpLow2)+LN(ImpUp2))/2,(LN(ImpUp2)-LN(ImpLow2))/3.29)</f>
        <v>0</v>
      </c>
    </row>
    <row r="8665" spans="7:13">
      <c r="G8665">
        <v>0.45354182713364338</v>
      </c>
      <c r="H8665">
        <v>0.83498382374410696</v>
      </c>
      <c r="I8665">
        <v>0.21642582035457056</v>
      </c>
      <c r="J8665">
        <f>_xlfn.BINOM.INV(BinomTrials,_xlfn.GAMMA.INV(Table3[[#This Row],[RV gamma]],GammaShape1,GammaRate1)/BinomTrials,Table3[[#This Row],[RV binom]])</f>
        <v>1</v>
      </c>
      <c r="K8665" s="1">
        <f>Table3[[#This Row],[Risk 1 Simulated occurences]]*_xlfn.LOGNORM.INV(Table3[[#This Row],[RV lognorm]],(LN(ImpLow1)+LN(ImpUp1))/2,(LN(ImpUp1)-LN(ImpLow1))/3.29)</f>
        <v>18264.361186867518</v>
      </c>
      <c r="L8665">
        <f>_xlfn.BINOM.INV(BinomTrials,_xlfn.GAMMA.INV(Table3[[#This Row],[RV gamma]],GammaShape2,GammaRate2)/BinomTrials,Table3[[#This Row],[RV binom]])</f>
        <v>0</v>
      </c>
      <c r="M8665" s="1">
        <f>Table3[[#This Row],[Risk 2 simulated occurences]]*_xlfn.LOGNORM.INV(Table3[[#This Row],[RV lognorm]],(LN(ImpLow2)+LN(ImpUp2))/2,(LN(ImpUp2)-LN(ImpLow2))/3.29)</f>
        <v>0</v>
      </c>
    </row>
    <row r="8666" spans="7:13">
      <c r="G8666">
        <v>0.6774886351439583</v>
      </c>
      <c r="H8666">
        <v>0.57312566720560454</v>
      </c>
      <c r="I8666">
        <v>0.46876269926725084</v>
      </c>
      <c r="J8666">
        <f>_xlfn.BINOM.INV(BinomTrials,_xlfn.GAMMA.INV(Table3[[#This Row],[RV gamma]],GammaShape1,GammaRate1)/BinomTrials,Table3[[#This Row],[RV binom]])</f>
        <v>0</v>
      </c>
      <c r="K8666" s="1">
        <f>Table3[[#This Row],[Risk 1 Simulated occurences]]*_xlfn.LOGNORM.INV(Table3[[#This Row],[RV lognorm]],(LN(ImpLow1)+LN(ImpUp1))/2,(LN(ImpUp1)-LN(ImpLow1))/3.29)</f>
        <v>0</v>
      </c>
      <c r="L8666">
        <f>_xlfn.BINOM.INV(BinomTrials,_xlfn.GAMMA.INV(Table3[[#This Row],[RV gamma]],GammaShape2,GammaRate2)/BinomTrials,Table3[[#This Row],[RV binom]])</f>
        <v>0</v>
      </c>
      <c r="M8666" s="1">
        <f>Table3[[#This Row],[Risk 2 simulated occurences]]*_xlfn.LOGNORM.INV(Table3[[#This Row],[RV lognorm]],(LN(ImpLow2)+LN(ImpUp2))/2,(LN(ImpUp2)-LN(ImpLow2))/3.29)</f>
        <v>0</v>
      </c>
    </row>
    <row r="8667" spans="7:13">
      <c r="G8667">
        <v>0.55149086450761686</v>
      </c>
      <c r="H8667">
        <v>0.52308872459600153</v>
      </c>
      <c r="I8667">
        <v>0.4946865846843862</v>
      </c>
      <c r="J8667">
        <f>_xlfn.BINOM.INV(BinomTrials,_xlfn.GAMMA.INV(Table3[[#This Row],[RV gamma]],GammaShape1,GammaRate1)/BinomTrials,Table3[[#This Row],[RV binom]])</f>
        <v>0</v>
      </c>
      <c r="K8667" s="1">
        <f>Table3[[#This Row],[Risk 1 Simulated occurences]]*_xlfn.LOGNORM.INV(Table3[[#This Row],[RV lognorm]],(LN(ImpLow1)+LN(ImpUp1))/2,(LN(ImpUp1)-LN(ImpLow1))/3.29)</f>
        <v>0</v>
      </c>
      <c r="L8667">
        <f>_xlfn.BINOM.INV(BinomTrials,_xlfn.GAMMA.INV(Table3[[#This Row],[RV gamma]],GammaShape2,GammaRate2)/BinomTrials,Table3[[#This Row],[RV binom]])</f>
        <v>0</v>
      </c>
      <c r="M8667" s="1">
        <f>Table3[[#This Row],[Risk 2 simulated occurences]]*_xlfn.LOGNORM.INV(Table3[[#This Row],[RV lognorm]],(LN(ImpLow2)+LN(ImpUp2))/2,(LN(ImpUp2)-LN(ImpLow2))/3.29)</f>
        <v>0</v>
      </c>
    </row>
    <row r="8668" spans="7:13">
      <c r="G8668">
        <v>0.90695977951724072</v>
      </c>
      <c r="H8668">
        <v>0.55219428499797096</v>
      </c>
      <c r="I8668">
        <v>0.19742879047870113</v>
      </c>
      <c r="J8668">
        <f>_xlfn.BINOM.INV(BinomTrials,_xlfn.GAMMA.INV(Table3[[#This Row],[RV gamma]],GammaShape1,GammaRate1)/BinomTrials,Table3[[#This Row],[RV binom]])</f>
        <v>1</v>
      </c>
      <c r="K8668" s="1">
        <f>Table3[[#This Row],[Risk 1 Simulated occurences]]*_xlfn.LOGNORM.INV(Table3[[#This Row],[RV lognorm]],(LN(ImpLow1)+LN(ImpUp1))/2,(LN(ImpUp1)-LN(ImpLow1))/3.29)</f>
        <v>17433.543051807723</v>
      </c>
      <c r="L8668">
        <f>_xlfn.BINOM.INV(BinomTrials,_xlfn.GAMMA.INV(Table3[[#This Row],[RV gamma]],GammaShape2,GammaRate2)/BinomTrials,Table3[[#This Row],[RV binom]])</f>
        <v>0</v>
      </c>
      <c r="M8668" s="1">
        <f>Table3[[#This Row],[Risk 2 simulated occurences]]*_xlfn.LOGNORM.INV(Table3[[#This Row],[RV lognorm]],(LN(ImpLow2)+LN(ImpUp2))/2,(LN(ImpUp2)-LN(ImpLow2))/3.29)</f>
        <v>0</v>
      </c>
    </row>
    <row r="8669" spans="7:13">
      <c r="G8669">
        <v>0.27301434626477505</v>
      </c>
      <c r="H8669">
        <v>0.72934796089741771</v>
      </c>
      <c r="I8669">
        <v>0.18568157553006037</v>
      </c>
      <c r="J8669">
        <f>_xlfn.BINOM.INV(BinomTrials,_xlfn.GAMMA.INV(Table3[[#This Row],[RV gamma]],GammaShape1,GammaRate1)/BinomTrials,Table3[[#This Row],[RV binom]])</f>
        <v>1</v>
      </c>
      <c r="K8669" s="1">
        <f>Table3[[#This Row],[Risk 1 Simulated occurences]]*_xlfn.LOGNORM.INV(Table3[[#This Row],[RV lognorm]],(LN(ImpLow1)+LN(ImpUp1))/2,(LN(ImpUp1)-LN(ImpLow1))/3.29)</f>
        <v>16915.736665055858</v>
      </c>
      <c r="L8669">
        <f>_xlfn.BINOM.INV(BinomTrials,_xlfn.GAMMA.INV(Table3[[#This Row],[RV gamma]],GammaShape2,GammaRate2)/BinomTrials,Table3[[#This Row],[RV binom]])</f>
        <v>0</v>
      </c>
      <c r="M8669" s="1">
        <f>Table3[[#This Row],[Risk 2 simulated occurences]]*_xlfn.LOGNORM.INV(Table3[[#This Row],[RV lognorm]],(LN(ImpLow2)+LN(ImpUp2))/2,(LN(ImpUp2)-LN(ImpLow2))/3.29)</f>
        <v>0</v>
      </c>
    </row>
    <row r="8670" spans="7:13">
      <c r="G8670">
        <v>0.55211767207464091</v>
      </c>
      <c r="H8670">
        <v>0.1511788028996339</v>
      </c>
      <c r="I8670">
        <v>0.75023993372462683</v>
      </c>
      <c r="J8670">
        <f>_xlfn.BINOM.INV(BinomTrials,_xlfn.GAMMA.INV(Table3[[#This Row],[RV gamma]],GammaShape1,GammaRate1)/BinomTrials,Table3[[#This Row],[RV binom]])</f>
        <v>0</v>
      </c>
      <c r="K8670" s="1">
        <f>Table3[[#This Row],[Risk 1 Simulated occurences]]*_xlfn.LOGNORM.INV(Table3[[#This Row],[RV lognorm]],(LN(ImpLow1)+LN(ImpUp1))/2,(LN(ImpUp1)-LN(ImpLow1))/3.29)</f>
        <v>0</v>
      </c>
      <c r="L8670">
        <f>_xlfn.BINOM.INV(BinomTrials,_xlfn.GAMMA.INV(Table3[[#This Row],[RV gamma]],GammaShape2,GammaRate2)/BinomTrials,Table3[[#This Row],[RV binom]])</f>
        <v>0</v>
      </c>
      <c r="M8670" s="1">
        <f>Table3[[#This Row],[Risk 2 simulated occurences]]*_xlfn.LOGNORM.INV(Table3[[#This Row],[RV lognorm]],(LN(ImpLow2)+LN(ImpUp2))/2,(LN(ImpUp2)-LN(ImpLow2))/3.29)</f>
        <v>0</v>
      </c>
    </row>
    <row r="8671" spans="7:13">
      <c r="G8671">
        <v>0.44171455849041907</v>
      </c>
      <c r="H8671">
        <v>0.86214033414709401</v>
      </c>
      <c r="I8671">
        <v>0.28256610980376884</v>
      </c>
      <c r="J8671">
        <f>_xlfn.BINOM.INV(BinomTrials,_xlfn.GAMMA.INV(Table3[[#This Row],[RV gamma]],GammaShape1,GammaRate1)/BinomTrials,Table3[[#This Row],[RV binom]])</f>
        <v>1</v>
      </c>
      <c r="K8671" s="1">
        <f>Table3[[#This Row],[Risk 1 Simulated occurences]]*_xlfn.LOGNORM.INV(Table3[[#This Row],[RV lognorm]],(LN(ImpLow1)+LN(ImpUp1))/2,(LN(ImpUp1)-LN(ImpLow1))/3.29)</f>
        <v>21142.50612852156</v>
      </c>
      <c r="L8671">
        <f>_xlfn.BINOM.INV(BinomTrials,_xlfn.GAMMA.INV(Table3[[#This Row],[RV gamma]],GammaShape2,GammaRate2)/BinomTrials,Table3[[#This Row],[RV binom]])</f>
        <v>1</v>
      </c>
      <c r="M8671" s="1">
        <f>Table3[[#This Row],[Risk 2 simulated occurences]]*_xlfn.LOGNORM.INV(Table3[[#This Row],[RV lognorm]],(LN(ImpLow2)+LN(ImpUp2))/2,(LN(ImpUp2)-LN(ImpLow2))/3.29)</f>
        <v>2114250.6128521571</v>
      </c>
    </row>
    <row r="8672" spans="7:13">
      <c r="G8672">
        <v>0.89658454847363034</v>
      </c>
      <c r="H8672">
        <v>0.99259601020840738</v>
      </c>
      <c r="I8672">
        <v>8.8607471943184482E-2</v>
      </c>
      <c r="J8672">
        <f>_xlfn.BINOM.INV(BinomTrials,_xlfn.GAMMA.INV(Table3[[#This Row],[RV gamma]],GammaShape1,GammaRate1)/BinomTrials,Table3[[#This Row],[RV binom]])</f>
        <v>3</v>
      </c>
      <c r="K8672" s="1">
        <f>Table3[[#This Row],[Risk 1 Simulated occurences]]*_xlfn.LOGNORM.INV(Table3[[#This Row],[RV lognorm]],(LN(ImpLow1)+LN(ImpUp1))/2,(LN(ImpUp1)-LN(ImpLow1))/3.29)</f>
        <v>36895.666528471731</v>
      </c>
      <c r="L8672">
        <f>_xlfn.BINOM.INV(BinomTrials,_xlfn.GAMMA.INV(Table3[[#This Row],[RV gamma]],GammaShape2,GammaRate2)/BinomTrials,Table3[[#This Row],[RV binom]])</f>
        <v>2</v>
      </c>
      <c r="M8672" s="1">
        <f>Table3[[#This Row],[Risk 2 simulated occurences]]*_xlfn.LOGNORM.INV(Table3[[#This Row],[RV lognorm]],(LN(ImpLow2)+LN(ImpUp2))/2,(LN(ImpUp2)-LN(ImpLow2))/3.29)</f>
        <v>2459711.1018981161</v>
      </c>
    </row>
    <row r="8673" spans="7:13">
      <c r="G8673">
        <v>0.89650619630539152</v>
      </c>
      <c r="H8673">
        <v>0.56114357270353643</v>
      </c>
      <c r="I8673">
        <v>0.22578094910168134</v>
      </c>
      <c r="J8673">
        <f>_xlfn.BINOM.INV(BinomTrials,_xlfn.GAMMA.INV(Table3[[#This Row],[RV gamma]],GammaShape1,GammaRate1)/BinomTrials,Table3[[#This Row],[RV binom]])</f>
        <v>1</v>
      </c>
      <c r="K8673" s="1">
        <f>Table3[[#This Row],[Risk 1 Simulated occurences]]*_xlfn.LOGNORM.INV(Table3[[#This Row],[RV lognorm]],(LN(ImpLow1)+LN(ImpUp1))/2,(LN(ImpUp1)-LN(ImpLow1))/3.29)</f>
        <v>18671.588133811721</v>
      </c>
      <c r="L8673">
        <f>_xlfn.BINOM.INV(BinomTrials,_xlfn.GAMMA.INV(Table3[[#This Row],[RV gamma]],GammaShape2,GammaRate2)/BinomTrials,Table3[[#This Row],[RV binom]])</f>
        <v>0</v>
      </c>
      <c r="M8673" s="1">
        <f>Table3[[#This Row],[Risk 2 simulated occurences]]*_xlfn.LOGNORM.INV(Table3[[#This Row],[RV lognorm]],(LN(ImpLow2)+LN(ImpUp2))/2,(LN(ImpUp2)-LN(ImpLow2))/3.29)</f>
        <v>0</v>
      </c>
    </row>
    <row r="8674" spans="7:13">
      <c r="G8674">
        <v>0.5796413047144382</v>
      </c>
      <c r="H8674">
        <v>0.14002642833628992</v>
      </c>
      <c r="I8674">
        <v>0.70041155195814164</v>
      </c>
      <c r="J8674">
        <f>_xlfn.BINOM.INV(BinomTrials,_xlfn.GAMMA.INV(Table3[[#This Row],[RV gamma]],GammaShape1,GammaRate1)/BinomTrials,Table3[[#This Row],[RV binom]])</f>
        <v>0</v>
      </c>
      <c r="K8674" s="1">
        <f>Table3[[#This Row],[Risk 1 Simulated occurences]]*_xlfn.LOGNORM.INV(Table3[[#This Row],[RV lognorm]],(LN(ImpLow1)+LN(ImpUp1))/2,(LN(ImpUp1)-LN(ImpLow1))/3.29)</f>
        <v>0</v>
      </c>
      <c r="L8674">
        <f>_xlfn.BINOM.INV(BinomTrials,_xlfn.GAMMA.INV(Table3[[#This Row],[RV gamma]],GammaShape2,GammaRate2)/BinomTrials,Table3[[#This Row],[RV binom]])</f>
        <v>0</v>
      </c>
      <c r="M8674" s="1">
        <f>Table3[[#This Row],[Risk 2 simulated occurences]]*_xlfn.LOGNORM.INV(Table3[[#This Row],[RV lognorm]],(LN(ImpLow2)+LN(ImpUp2))/2,(LN(ImpUp2)-LN(ImpLow2))/3.29)</f>
        <v>0</v>
      </c>
    </row>
    <row r="8675" spans="7:13">
      <c r="G8675">
        <v>3.1408335562519887E-2</v>
      </c>
      <c r="H8675">
        <v>0.42418104802453011</v>
      </c>
      <c r="I8675">
        <v>0.81695376048654023</v>
      </c>
      <c r="J8675">
        <f>_xlfn.BINOM.INV(BinomTrials,_xlfn.GAMMA.INV(Table3[[#This Row],[RV gamma]],GammaShape1,GammaRate1)/BinomTrials,Table3[[#This Row],[RV binom]])</f>
        <v>0</v>
      </c>
      <c r="K8675" s="1">
        <f>Table3[[#This Row],[Risk 1 Simulated occurences]]*_xlfn.LOGNORM.INV(Table3[[#This Row],[RV lognorm]],(LN(ImpLow1)+LN(ImpUp1))/2,(LN(ImpUp1)-LN(ImpLow1))/3.29)</f>
        <v>0</v>
      </c>
      <c r="L8675">
        <f>_xlfn.BINOM.INV(BinomTrials,_xlfn.GAMMA.INV(Table3[[#This Row],[RV gamma]],GammaShape2,GammaRate2)/BinomTrials,Table3[[#This Row],[RV binom]])</f>
        <v>0</v>
      </c>
      <c r="M8675" s="1">
        <f>Table3[[#This Row],[Risk 2 simulated occurences]]*_xlfn.LOGNORM.INV(Table3[[#This Row],[RV lognorm]],(LN(ImpLow2)+LN(ImpUp2))/2,(LN(ImpUp2)-LN(ImpLow2))/3.29)</f>
        <v>0</v>
      </c>
    </row>
    <row r="8676" spans="7:13">
      <c r="G8676">
        <v>0.8798957992717138</v>
      </c>
      <c r="H8676">
        <v>0.21087414827704157</v>
      </c>
      <c r="I8676">
        <v>0.54185249728236928</v>
      </c>
      <c r="J8676">
        <f>_xlfn.BINOM.INV(BinomTrials,_xlfn.GAMMA.INV(Table3[[#This Row],[RV gamma]],GammaShape1,GammaRate1)/BinomTrials,Table3[[#This Row],[RV binom]])</f>
        <v>0</v>
      </c>
      <c r="K8676" s="1">
        <f>Table3[[#This Row],[Risk 1 Simulated occurences]]*_xlfn.LOGNORM.INV(Table3[[#This Row],[RV lognorm]],(LN(ImpLow1)+LN(ImpUp1))/2,(LN(ImpUp1)-LN(ImpLow1))/3.29)</f>
        <v>0</v>
      </c>
      <c r="L8676">
        <f>_xlfn.BINOM.INV(BinomTrials,_xlfn.GAMMA.INV(Table3[[#This Row],[RV gamma]],GammaShape2,GammaRate2)/BinomTrials,Table3[[#This Row],[RV binom]])</f>
        <v>0</v>
      </c>
      <c r="M8676" s="1">
        <f>Table3[[#This Row],[Risk 2 simulated occurences]]*_xlfn.LOGNORM.INV(Table3[[#This Row],[RV lognorm]],(LN(ImpLow2)+LN(ImpUp2))/2,(LN(ImpUp2)-LN(ImpLow2))/3.29)</f>
        <v>0</v>
      </c>
    </row>
    <row r="8677" spans="7:13">
      <c r="G8677">
        <v>0.40869835969465707</v>
      </c>
      <c r="H8677">
        <v>0.16181009223768958</v>
      </c>
      <c r="I8677">
        <v>0.91492182478072204</v>
      </c>
      <c r="J8677">
        <f>_xlfn.BINOM.INV(BinomTrials,_xlfn.GAMMA.INV(Table3[[#This Row],[RV gamma]],GammaShape1,GammaRate1)/BinomTrials,Table3[[#This Row],[RV binom]])</f>
        <v>0</v>
      </c>
      <c r="K8677" s="1">
        <f>Table3[[#This Row],[Risk 1 Simulated occurences]]*_xlfn.LOGNORM.INV(Table3[[#This Row],[RV lognorm]],(LN(ImpLow1)+LN(ImpUp1))/2,(LN(ImpUp1)-LN(ImpLow1))/3.29)</f>
        <v>0</v>
      </c>
      <c r="L8677">
        <f>_xlfn.BINOM.INV(BinomTrials,_xlfn.GAMMA.INV(Table3[[#This Row],[RV gamma]],GammaShape2,GammaRate2)/BinomTrials,Table3[[#This Row],[RV binom]])</f>
        <v>0</v>
      </c>
      <c r="M8677" s="1">
        <f>Table3[[#This Row],[Risk 2 simulated occurences]]*_xlfn.LOGNORM.INV(Table3[[#This Row],[RV lognorm]],(LN(ImpLow2)+LN(ImpUp2))/2,(LN(ImpUp2)-LN(ImpLow2))/3.29)</f>
        <v>0</v>
      </c>
    </row>
    <row r="8678" spans="7:13">
      <c r="G8678">
        <v>0.99333138810160171</v>
      </c>
      <c r="H8678">
        <v>0.54222023884869197</v>
      </c>
      <c r="I8678">
        <v>9.110908959578215E-2</v>
      </c>
      <c r="J8678">
        <f>_xlfn.BINOM.INV(BinomTrials,_xlfn.GAMMA.INV(Table3[[#This Row],[RV gamma]],GammaShape1,GammaRate1)/BinomTrials,Table3[[#This Row],[RV binom]])</f>
        <v>1</v>
      </c>
      <c r="K8678" s="1">
        <f>Table3[[#This Row],[Risk 1 Simulated occurences]]*_xlfn.LOGNORM.INV(Table3[[#This Row],[RV lognorm]],(LN(ImpLow1)+LN(ImpUp1))/2,(LN(ImpUp1)-LN(ImpLow1))/3.29)</f>
        <v>12432.033121842318</v>
      </c>
      <c r="L8678">
        <f>_xlfn.BINOM.INV(BinomTrials,_xlfn.GAMMA.INV(Table3[[#This Row],[RV gamma]],GammaShape2,GammaRate2)/BinomTrials,Table3[[#This Row],[RV binom]])</f>
        <v>0</v>
      </c>
      <c r="M8678" s="1">
        <f>Table3[[#This Row],[Risk 2 simulated occurences]]*_xlfn.LOGNORM.INV(Table3[[#This Row],[RV lognorm]],(LN(ImpLow2)+LN(ImpUp2))/2,(LN(ImpUp2)-LN(ImpLow2))/3.29)</f>
        <v>0</v>
      </c>
    </row>
    <row r="8679" spans="7:13">
      <c r="G8679">
        <v>0.92063982361957419</v>
      </c>
      <c r="H8679">
        <v>9.555432996505607E-2</v>
      </c>
      <c r="I8679">
        <v>0.27046883631053792</v>
      </c>
      <c r="J8679">
        <f>_xlfn.BINOM.INV(BinomTrials,_xlfn.GAMMA.INV(Table3[[#This Row],[RV gamma]],GammaShape1,GammaRate1)/BinomTrials,Table3[[#This Row],[RV binom]])</f>
        <v>0</v>
      </c>
      <c r="K8679" s="1">
        <f>Table3[[#This Row],[Risk 1 Simulated occurences]]*_xlfn.LOGNORM.INV(Table3[[#This Row],[RV lognorm]],(LN(ImpLow1)+LN(ImpUp1))/2,(LN(ImpUp1)-LN(ImpLow1))/3.29)</f>
        <v>0</v>
      </c>
      <c r="L8679">
        <f>_xlfn.BINOM.INV(BinomTrials,_xlfn.GAMMA.INV(Table3[[#This Row],[RV gamma]],GammaShape2,GammaRate2)/BinomTrials,Table3[[#This Row],[RV binom]])</f>
        <v>0</v>
      </c>
      <c r="M8679" s="1">
        <f>Table3[[#This Row],[Risk 2 simulated occurences]]*_xlfn.LOGNORM.INV(Table3[[#This Row],[RV lognorm]],(LN(ImpLow2)+LN(ImpUp2))/2,(LN(ImpUp2)-LN(ImpLow2))/3.29)</f>
        <v>0</v>
      </c>
    </row>
    <row r="8680" spans="7:13">
      <c r="G8680">
        <v>0.19351557418402079</v>
      </c>
      <c r="H8680">
        <v>0.98162372269743292</v>
      </c>
      <c r="I8680">
        <v>0.76973187121084508</v>
      </c>
      <c r="J8680">
        <f>_xlfn.BINOM.INV(BinomTrials,_xlfn.GAMMA.INV(Table3[[#This Row],[RV gamma]],GammaShape1,GammaRate1)/BinomTrials,Table3[[#This Row],[RV binom]])</f>
        <v>2</v>
      </c>
      <c r="K8680" s="1">
        <f>Table3[[#This Row],[Risk 1 Simulated occurences]]*_xlfn.LOGNORM.INV(Table3[[#This Row],[RV lognorm]],(LN(ImpLow1)+LN(ImpUp1))/2,(LN(ImpUp1)-LN(ImpLow1))/3.29)</f>
        <v>106007.15934143886</v>
      </c>
      <c r="L8680">
        <f>_xlfn.BINOM.INV(BinomTrials,_xlfn.GAMMA.INV(Table3[[#This Row],[RV gamma]],GammaShape2,GammaRate2)/BinomTrials,Table3[[#This Row],[RV binom]])</f>
        <v>1</v>
      </c>
      <c r="M8680" s="1">
        <f>Table3[[#This Row],[Risk 2 simulated occurences]]*_xlfn.LOGNORM.INV(Table3[[#This Row],[RV lognorm]],(LN(ImpLow2)+LN(ImpUp2))/2,(LN(ImpUp2)-LN(ImpLow2))/3.29)</f>
        <v>5300357.9670719458</v>
      </c>
    </row>
    <row r="8681" spans="7:13">
      <c r="G8681">
        <v>0.41625531083729833</v>
      </c>
      <c r="H8681">
        <v>0.1499073757556767</v>
      </c>
      <c r="I8681">
        <v>0.88355944067405512</v>
      </c>
      <c r="J8681">
        <f>_xlfn.BINOM.INV(BinomTrials,_xlfn.GAMMA.INV(Table3[[#This Row],[RV gamma]],GammaShape1,GammaRate1)/BinomTrials,Table3[[#This Row],[RV binom]])</f>
        <v>0</v>
      </c>
      <c r="K8681" s="1">
        <f>Table3[[#This Row],[Risk 1 Simulated occurences]]*_xlfn.LOGNORM.INV(Table3[[#This Row],[RV lognorm]],(LN(ImpLow1)+LN(ImpUp1))/2,(LN(ImpUp1)-LN(ImpLow1))/3.29)</f>
        <v>0</v>
      </c>
      <c r="L8681">
        <f>_xlfn.BINOM.INV(BinomTrials,_xlfn.GAMMA.INV(Table3[[#This Row],[RV gamma]],GammaShape2,GammaRate2)/BinomTrials,Table3[[#This Row],[RV binom]])</f>
        <v>0</v>
      </c>
      <c r="M8681" s="1">
        <f>Table3[[#This Row],[Risk 2 simulated occurences]]*_xlfn.LOGNORM.INV(Table3[[#This Row],[RV lognorm]],(LN(ImpLow2)+LN(ImpUp2))/2,(LN(ImpUp2)-LN(ImpLow2))/3.29)</f>
        <v>0</v>
      </c>
    </row>
    <row r="8682" spans="7:13">
      <c r="G8682">
        <v>3.009242472708804E-3</v>
      </c>
      <c r="H8682">
        <v>0.49326432565844819</v>
      </c>
      <c r="I8682">
        <v>0.98351940884418754</v>
      </c>
      <c r="J8682">
        <f>_xlfn.BINOM.INV(BinomTrials,_xlfn.GAMMA.INV(Table3[[#This Row],[RV gamma]],GammaShape1,GammaRate1)/BinomTrials,Table3[[#This Row],[RV binom]])</f>
        <v>0</v>
      </c>
      <c r="K8682" s="1">
        <f>Table3[[#This Row],[Risk 1 Simulated occurences]]*_xlfn.LOGNORM.INV(Table3[[#This Row],[RV lognorm]],(LN(ImpLow1)+LN(ImpUp1))/2,(LN(ImpUp1)-LN(ImpLow1))/3.29)</f>
        <v>0</v>
      </c>
      <c r="L8682">
        <f>_xlfn.BINOM.INV(BinomTrials,_xlfn.GAMMA.INV(Table3[[#This Row],[RV gamma]],GammaShape2,GammaRate2)/BinomTrials,Table3[[#This Row],[RV binom]])</f>
        <v>0</v>
      </c>
      <c r="M8682" s="1">
        <f>Table3[[#This Row],[Risk 2 simulated occurences]]*_xlfn.LOGNORM.INV(Table3[[#This Row],[RV lognorm]],(LN(ImpLow2)+LN(ImpUp2))/2,(LN(ImpUp2)-LN(ImpLow2))/3.29)</f>
        <v>0</v>
      </c>
    </row>
    <row r="8683" spans="7:13">
      <c r="G8683">
        <v>0.57633823881686586</v>
      </c>
      <c r="H8683">
        <v>0.29352134153876513</v>
      </c>
      <c r="I8683">
        <v>1.070444426066449E-2</v>
      </c>
      <c r="J8683">
        <f>_xlfn.BINOM.INV(BinomTrials,_xlfn.GAMMA.INV(Table3[[#This Row],[RV gamma]],GammaShape1,GammaRate1)/BinomTrials,Table3[[#This Row],[RV binom]])</f>
        <v>0</v>
      </c>
      <c r="K8683" s="1">
        <f>Table3[[#This Row],[Risk 1 Simulated occurences]]*_xlfn.LOGNORM.INV(Table3[[#This Row],[RV lognorm]],(LN(ImpLow1)+LN(ImpUp1))/2,(LN(ImpUp1)-LN(ImpLow1))/3.29)</f>
        <v>0</v>
      </c>
      <c r="L8683">
        <f>_xlfn.BINOM.INV(BinomTrials,_xlfn.GAMMA.INV(Table3[[#This Row],[RV gamma]],GammaShape2,GammaRate2)/BinomTrials,Table3[[#This Row],[RV binom]])</f>
        <v>0</v>
      </c>
      <c r="M8683" s="1">
        <f>Table3[[#This Row],[Risk 2 simulated occurences]]*_xlfn.LOGNORM.INV(Table3[[#This Row],[RV lognorm]],(LN(ImpLow2)+LN(ImpUp2))/2,(LN(ImpUp2)-LN(ImpLow2))/3.29)</f>
        <v>0</v>
      </c>
    </row>
    <row r="8684" spans="7:13">
      <c r="G8684">
        <v>0.51677979506402272</v>
      </c>
      <c r="H8684">
        <v>0.21318724202606232</v>
      </c>
      <c r="I8684">
        <v>0.90959468898810203</v>
      </c>
      <c r="J8684">
        <f>_xlfn.BINOM.INV(BinomTrials,_xlfn.GAMMA.INV(Table3[[#This Row],[RV gamma]],GammaShape1,GammaRate1)/BinomTrials,Table3[[#This Row],[RV binom]])</f>
        <v>0</v>
      </c>
      <c r="K8684" s="1">
        <f>Table3[[#This Row],[Risk 1 Simulated occurences]]*_xlfn.LOGNORM.INV(Table3[[#This Row],[RV lognorm]],(LN(ImpLow1)+LN(ImpUp1))/2,(LN(ImpUp1)-LN(ImpLow1))/3.29)</f>
        <v>0</v>
      </c>
      <c r="L8684">
        <f>_xlfn.BINOM.INV(BinomTrials,_xlfn.GAMMA.INV(Table3[[#This Row],[RV gamma]],GammaShape2,GammaRate2)/BinomTrials,Table3[[#This Row],[RV binom]])</f>
        <v>0</v>
      </c>
      <c r="M8684" s="1">
        <f>Table3[[#This Row],[Risk 2 simulated occurences]]*_xlfn.LOGNORM.INV(Table3[[#This Row],[RV lognorm]],(LN(ImpLow2)+LN(ImpUp2))/2,(LN(ImpUp2)-LN(ImpLow2))/3.29)</f>
        <v>0</v>
      </c>
    </row>
    <row r="8685" spans="7:13">
      <c r="G8685">
        <v>0.51801564102900011</v>
      </c>
      <c r="H8685">
        <v>3.7976732029568742E-2</v>
      </c>
      <c r="I8685">
        <v>0.55793782303013739</v>
      </c>
      <c r="J8685">
        <f>_xlfn.BINOM.INV(BinomTrials,_xlfn.GAMMA.INV(Table3[[#This Row],[RV gamma]],GammaShape1,GammaRate1)/BinomTrials,Table3[[#This Row],[RV binom]])</f>
        <v>0</v>
      </c>
      <c r="K8685" s="1">
        <f>Table3[[#This Row],[Risk 1 Simulated occurences]]*_xlfn.LOGNORM.INV(Table3[[#This Row],[RV lognorm]],(LN(ImpLow1)+LN(ImpUp1))/2,(LN(ImpUp1)-LN(ImpLow1))/3.29)</f>
        <v>0</v>
      </c>
      <c r="L8685">
        <f>_xlfn.BINOM.INV(BinomTrials,_xlfn.GAMMA.INV(Table3[[#This Row],[RV gamma]],GammaShape2,GammaRate2)/BinomTrials,Table3[[#This Row],[RV binom]])</f>
        <v>0</v>
      </c>
      <c r="M8685" s="1">
        <f>Table3[[#This Row],[Risk 2 simulated occurences]]*_xlfn.LOGNORM.INV(Table3[[#This Row],[RV lognorm]],(LN(ImpLow2)+LN(ImpUp2))/2,(LN(ImpUp2)-LN(ImpLow2))/3.29)</f>
        <v>0</v>
      </c>
    </row>
    <row r="8686" spans="7:13">
      <c r="G8686">
        <v>0.28887877440493498</v>
      </c>
      <c r="H8686">
        <v>0.27493522096189449</v>
      </c>
      <c r="I8686">
        <v>0.260991667518854</v>
      </c>
      <c r="J8686">
        <f>_xlfn.BINOM.INV(BinomTrials,_xlfn.GAMMA.INV(Table3[[#This Row],[RV gamma]],GammaShape1,GammaRate1)/BinomTrials,Table3[[#This Row],[RV binom]])</f>
        <v>0</v>
      </c>
      <c r="K8686" s="1">
        <f>Table3[[#This Row],[Risk 1 Simulated occurences]]*_xlfn.LOGNORM.INV(Table3[[#This Row],[RV lognorm]],(LN(ImpLow1)+LN(ImpUp1))/2,(LN(ImpUp1)-LN(ImpLow1))/3.29)</f>
        <v>0</v>
      </c>
      <c r="L8686">
        <f>_xlfn.BINOM.INV(BinomTrials,_xlfn.GAMMA.INV(Table3[[#This Row],[RV gamma]],GammaShape2,GammaRate2)/BinomTrials,Table3[[#This Row],[RV binom]])</f>
        <v>0</v>
      </c>
      <c r="M8686" s="1">
        <f>Table3[[#This Row],[Risk 2 simulated occurences]]*_xlfn.LOGNORM.INV(Table3[[#This Row],[RV lognorm]],(LN(ImpLow2)+LN(ImpUp2))/2,(LN(ImpUp2)-LN(ImpLow2))/3.29)</f>
        <v>0</v>
      </c>
    </row>
    <row r="8687" spans="7:13">
      <c r="G8687">
        <v>0.18556142374200812</v>
      </c>
      <c r="H8687">
        <v>0.83625870656047885</v>
      </c>
      <c r="I8687">
        <v>0.48695598937894963</v>
      </c>
      <c r="J8687">
        <f>_xlfn.BINOM.INV(BinomTrials,_xlfn.GAMMA.INV(Table3[[#This Row],[RV gamma]],GammaShape1,GammaRate1)/BinomTrials,Table3[[#This Row],[RV binom]])</f>
        <v>1</v>
      </c>
      <c r="K8687" s="1">
        <f>Table3[[#This Row],[Risk 1 Simulated occurences]]*_xlfn.LOGNORM.INV(Table3[[#This Row],[RV lognorm]],(LN(ImpLow1)+LN(ImpUp1))/2,(LN(ImpUp1)-LN(ImpLow1))/3.29)</f>
        <v>30907.230212473605</v>
      </c>
      <c r="L8687">
        <f>_xlfn.BINOM.INV(BinomTrials,_xlfn.GAMMA.INV(Table3[[#This Row],[RV gamma]],GammaShape2,GammaRate2)/BinomTrials,Table3[[#This Row],[RV binom]])</f>
        <v>0</v>
      </c>
      <c r="M8687" s="1">
        <f>Table3[[#This Row],[Risk 2 simulated occurences]]*_xlfn.LOGNORM.INV(Table3[[#This Row],[RV lognorm]],(LN(ImpLow2)+LN(ImpUp2))/2,(LN(ImpUp2)-LN(ImpLow2))/3.29)</f>
        <v>0</v>
      </c>
    </row>
    <row r="8688" spans="7:13">
      <c r="G8688">
        <v>0.73084883193059302</v>
      </c>
      <c r="H8688">
        <v>8.1161968447809093E-5</v>
      </c>
      <c r="I8688">
        <v>0.26931349200630256</v>
      </c>
      <c r="J8688">
        <f>_xlfn.BINOM.INV(BinomTrials,_xlfn.GAMMA.INV(Table3[[#This Row],[RV gamma]],GammaShape1,GammaRate1)/BinomTrials,Table3[[#This Row],[RV binom]])</f>
        <v>0</v>
      </c>
      <c r="K8688" s="1">
        <f>Table3[[#This Row],[Risk 1 Simulated occurences]]*_xlfn.LOGNORM.INV(Table3[[#This Row],[RV lognorm]],(LN(ImpLow1)+LN(ImpUp1))/2,(LN(ImpUp1)-LN(ImpLow1))/3.29)</f>
        <v>0</v>
      </c>
      <c r="L8688">
        <f>_xlfn.BINOM.INV(BinomTrials,_xlfn.GAMMA.INV(Table3[[#This Row],[RV gamma]],GammaShape2,GammaRate2)/BinomTrials,Table3[[#This Row],[RV binom]])</f>
        <v>0</v>
      </c>
      <c r="M8688" s="1">
        <f>Table3[[#This Row],[Risk 2 simulated occurences]]*_xlfn.LOGNORM.INV(Table3[[#This Row],[RV lognorm]],(LN(ImpLow2)+LN(ImpUp2))/2,(LN(ImpUp2)-LN(ImpLow2))/3.29)</f>
        <v>0</v>
      </c>
    </row>
    <row r="8689" spans="7:13">
      <c r="G8689">
        <v>0.37631825747728265</v>
      </c>
      <c r="H8689">
        <v>0.36408920370232745</v>
      </c>
      <c r="I8689">
        <v>0.35186014992737219</v>
      </c>
      <c r="J8689">
        <f>_xlfn.BINOM.INV(BinomTrials,_xlfn.GAMMA.INV(Table3[[#This Row],[RV gamma]],GammaShape1,GammaRate1)/BinomTrials,Table3[[#This Row],[RV binom]])</f>
        <v>0</v>
      </c>
      <c r="K8689" s="1">
        <f>Table3[[#This Row],[Risk 1 Simulated occurences]]*_xlfn.LOGNORM.INV(Table3[[#This Row],[RV lognorm]],(LN(ImpLow1)+LN(ImpUp1))/2,(LN(ImpUp1)-LN(ImpLow1))/3.29)</f>
        <v>0</v>
      </c>
      <c r="L8689">
        <f>_xlfn.BINOM.INV(BinomTrials,_xlfn.GAMMA.INV(Table3[[#This Row],[RV gamma]],GammaShape2,GammaRate2)/BinomTrials,Table3[[#This Row],[RV binom]])</f>
        <v>0</v>
      </c>
      <c r="M8689" s="1">
        <f>Table3[[#This Row],[Risk 2 simulated occurences]]*_xlfn.LOGNORM.INV(Table3[[#This Row],[RV lognorm]],(LN(ImpLow2)+LN(ImpUp2))/2,(LN(ImpUp2)-LN(ImpLow2))/3.29)</f>
        <v>0</v>
      </c>
    </row>
    <row r="8690" spans="7:13">
      <c r="G8690">
        <v>0.78095342068977347</v>
      </c>
      <c r="H8690">
        <v>0.24724662501702394</v>
      </c>
      <c r="I8690">
        <v>0.7135398293442744</v>
      </c>
      <c r="J8690">
        <f>_xlfn.BINOM.INV(BinomTrials,_xlfn.GAMMA.INV(Table3[[#This Row],[RV gamma]],GammaShape1,GammaRate1)/BinomTrials,Table3[[#This Row],[RV binom]])</f>
        <v>0</v>
      </c>
      <c r="K8690" s="1">
        <f>Table3[[#This Row],[Risk 1 Simulated occurences]]*_xlfn.LOGNORM.INV(Table3[[#This Row],[RV lognorm]],(LN(ImpLow1)+LN(ImpUp1))/2,(LN(ImpUp1)-LN(ImpLow1))/3.29)</f>
        <v>0</v>
      </c>
      <c r="L8690">
        <f>_xlfn.BINOM.INV(BinomTrials,_xlfn.GAMMA.INV(Table3[[#This Row],[RV gamma]],GammaShape2,GammaRate2)/BinomTrials,Table3[[#This Row],[RV binom]])</f>
        <v>0</v>
      </c>
      <c r="M8690" s="1">
        <f>Table3[[#This Row],[Risk 2 simulated occurences]]*_xlfn.LOGNORM.INV(Table3[[#This Row],[RV lognorm]],(LN(ImpLow2)+LN(ImpUp2))/2,(LN(ImpUp2)-LN(ImpLow2))/3.29)</f>
        <v>0</v>
      </c>
    </row>
    <row r="8691" spans="7:13">
      <c r="G8691">
        <v>0.48414153302281238</v>
      </c>
      <c r="H8691">
        <v>0.47402666112129888</v>
      </c>
      <c r="I8691">
        <v>0.46391178921978538</v>
      </c>
      <c r="J8691">
        <f>_xlfn.BINOM.INV(BinomTrials,_xlfn.GAMMA.INV(Table3[[#This Row],[RV gamma]],GammaShape1,GammaRate1)/BinomTrials,Table3[[#This Row],[RV binom]])</f>
        <v>0</v>
      </c>
      <c r="K8691" s="1">
        <f>Table3[[#This Row],[Risk 1 Simulated occurences]]*_xlfn.LOGNORM.INV(Table3[[#This Row],[RV lognorm]],(LN(ImpLow1)+LN(ImpUp1))/2,(LN(ImpUp1)-LN(ImpLow1))/3.29)</f>
        <v>0</v>
      </c>
      <c r="L8691">
        <f>_xlfn.BINOM.INV(BinomTrials,_xlfn.GAMMA.INV(Table3[[#This Row],[RV gamma]],GammaShape2,GammaRate2)/BinomTrials,Table3[[#This Row],[RV binom]])</f>
        <v>0</v>
      </c>
      <c r="M8691" s="1">
        <f>Table3[[#This Row],[Risk 2 simulated occurences]]*_xlfn.LOGNORM.INV(Table3[[#This Row],[RV lognorm]],(LN(ImpLow2)+LN(ImpUp2))/2,(LN(ImpUp2)-LN(ImpLow2))/3.29)</f>
        <v>0</v>
      </c>
    </row>
    <row r="8692" spans="7:13">
      <c r="G8692">
        <v>0.96674551440716983</v>
      </c>
      <c r="H8692">
        <v>0.9660934656700555</v>
      </c>
      <c r="I8692">
        <v>0.96544141693294117</v>
      </c>
      <c r="J8692">
        <f>_xlfn.BINOM.INV(BinomTrials,_xlfn.GAMMA.INV(Table3[[#This Row],[RV gamma]],GammaShape1,GammaRate1)/BinomTrials,Table3[[#This Row],[RV binom]])</f>
        <v>2</v>
      </c>
      <c r="K8692" s="1">
        <f>Table3[[#This Row],[Risk 1 Simulated occurences]]*_xlfn.LOGNORM.INV(Table3[[#This Row],[RV lognorm]],(LN(ImpLow1)+LN(ImpUp1))/2,(LN(ImpUp1)-LN(ImpLow1))/3.29)</f>
        <v>225687.83464141592</v>
      </c>
      <c r="L8692">
        <f>_xlfn.BINOM.INV(BinomTrials,_xlfn.GAMMA.INV(Table3[[#This Row],[RV gamma]],GammaShape2,GammaRate2)/BinomTrials,Table3[[#This Row],[RV binom]])</f>
        <v>1</v>
      </c>
      <c r="M8692" s="1">
        <f>Table3[[#This Row],[Risk 2 simulated occurences]]*_xlfn.LOGNORM.INV(Table3[[#This Row],[RV lognorm]],(LN(ImpLow2)+LN(ImpUp2))/2,(LN(ImpUp2)-LN(ImpLow2))/3.29)</f>
        <v>11284391.73207082</v>
      </c>
    </row>
    <row r="8693" spans="7:13">
      <c r="G8693">
        <v>9.1860641302476009E-2</v>
      </c>
      <c r="H8693">
        <v>0.1328775166221324</v>
      </c>
      <c r="I8693">
        <v>0.1738943919417888</v>
      </c>
      <c r="J8693">
        <f>_xlfn.BINOM.INV(BinomTrials,_xlfn.GAMMA.INV(Table3[[#This Row],[RV gamma]],GammaShape1,GammaRate1)/BinomTrials,Table3[[#This Row],[RV binom]])</f>
        <v>0</v>
      </c>
      <c r="K8693" s="1">
        <f>Table3[[#This Row],[Risk 1 Simulated occurences]]*_xlfn.LOGNORM.INV(Table3[[#This Row],[RV lognorm]],(LN(ImpLow1)+LN(ImpUp1))/2,(LN(ImpUp1)-LN(ImpLow1))/3.29)</f>
        <v>0</v>
      </c>
      <c r="L8693">
        <f>_xlfn.BINOM.INV(BinomTrials,_xlfn.GAMMA.INV(Table3[[#This Row],[RV gamma]],GammaShape2,GammaRate2)/BinomTrials,Table3[[#This Row],[RV binom]])</f>
        <v>0</v>
      </c>
      <c r="M8693" s="1">
        <f>Table3[[#This Row],[Risk 2 simulated occurences]]*_xlfn.LOGNORM.INV(Table3[[#This Row],[RV lognorm]],(LN(ImpLow2)+LN(ImpUp2))/2,(LN(ImpUp2)-LN(ImpLow2))/3.29)</f>
        <v>0</v>
      </c>
    </row>
    <row r="8694" spans="7:13">
      <c r="G8694">
        <v>0.90179837071420554</v>
      </c>
      <c r="H8694">
        <v>0.2724218681791899</v>
      </c>
      <c r="I8694">
        <v>0.64304536564417436</v>
      </c>
      <c r="J8694">
        <f>_xlfn.BINOM.INV(BinomTrials,_xlfn.GAMMA.INV(Table3[[#This Row],[RV gamma]],GammaShape1,GammaRate1)/BinomTrials,Table3[[#This Row],[RV binom]])</f>
        <v>0</v>
      </c>
      <c r="K8694" s="1">
        <f>Table3[[#This Row],[Risk 1 Simulated occurences]]*_xlfn.LOGNORM.INV(Table3[[#This Row],[RV lognorm]],(LN(ImpLow1)+LN(ImpUp1))/2,(LN(ImpUp1)-LN(ImpLow1))/3.29)</f>
        <v>0</v>
      </c>
      <c r="L8694">
        <f>_xlfn.BINOM.INV(BinomTrials,_xlfn.GAMMA.INV(Table3[[#This Row],[RV gamma]],GammaShape2,GammaRate2)/BinomTrials,Table3[[#This Row],[RV binom]])</f>
        <v>0</v>
      </c>
      <c r="M8694" s="1">
        <f>Table3[[#This Row],[Risk 2 simulated occurences]]*_xlfn.LOGNORM.INV(Table3[[#This Row],[RV lognorm]],(LN(ImpLow2)+LN(ImpUp2))/2,(LN(ImpUp2)-LN(ImpLow2))/3.29)</f>
        <v>0</v>
      </c>
    </row>
    <row r="8695" spans="7:13">
      <c r="G8695">
        <v>0.52521659365166751</v>
      </c>
      <c r="H8695">
        <v>0.59433848764483743</v>
      </c>
      <c r="I8695">
        <v>0.66346038163800747</v>
      </c>
      <c r="J8695">
        <f>_xlfn.BINOM.INV(BinomTrials,_xlfn.GAMMA.INV(Table3[[#This Row],[RV gamma]],GammaShape1,GammaRate1)/BinomTrials,Table3[[#This Row],[RV binom]])</f>
        <v>0</v>
      </c>
      <c r="K8695" s="1">
        <f>Table3[[#This Row],[Risk 1 Simulated occurences]]*_xlfn.LOGNORM.INV(Table3[[#This Row],[RV lognorm]],(LN(ImpLow1)+LN(ImpUp1))/2,(LN(ImpUp1)-LN(ImpLow1))/3.29)</f>
        <v>0</v>
      </c>
      <c r="L8695">
        <f>_xlfn.BINOM.INV(BinomTrials,_xlfn.GAMMA.INV(Table3[[#This Row],[RV gamma]],GammaShape2,GammaRate2)/BinomTrials,Table3[[#This Row],[RV binom]])</f>
        <v>0</v>
      </c>
      <c r="M8695" s="1">
        <f>Table3[[#This Row],[Risk 2 simulated occurences]]*_xlfn.LOGNORM.INV(Table3[[#This Row],[RV lognorm]],(LN(ImpLow2)+LN(ImpUp2))/2,(LN(ImpUp2)-LN(ImpLow2))/3.29)</f>
        <v>0</v>
      </c>
    </row>
    <row r="8696" spans="7:13">
      <c r="G8696">
        <v>0.31528950357590313</v>
      </c>
      <c r="H8696">
        <v>4.6961846783273781E-2</v>
      </c>
      <c r="I8696">
        <v>0.77863418999064438</v>
      </c>
      <c r="J8696">
        <f>_xlfn.BINOM.INV(BinomTrials,_xlfn.GAMMA.INV(Table3[[#This Row],[RV gamma]],GammaShape1,GammaRate1)/BinomTrials,Table3[[#This Row],[RV binom]])</f>
        <v>0</v>
      </c>
      <c r="K8696" s="1">
        <f>Table3[[#This Row],[Risk 1 Simulated occurences]]*_xlfn.LOGNORM.INV(Table3[[#This Row],[RV lognorm]],(LN(ImpLow1)+LN(ImpUp1))/2,(LN(ImpUp1)-LN(ImpLow1))/3.29)</f>
        <v>0</v>
      </c>
      <c r="L8696">
        <f>_xlfn.BINOM.INV(BinomTrials,_xlfn.GAMMA.INV(Table3[[#This Row],[RV gamma]],GammaShape2,GammaRate2)/BinomTrials,Table3[[#This Row],[RV binom]])</f>
        <v>0</v>
      </c>
      <c r="M8696" s="1">
        <f>Table3[[#This Row],[Risk 2 simulated occurences]]*_xlfn.LOGNORM.INV(Table3[[#This Row],[RV lognorm]],(LN(ImpLow2)+LN(ImpUp2))/2,(LN(ImpUp2)-LN(ImpLow2))/3.29)</f>
        <v>0</v>
      </c>
    </row>
    <row r="8697" spans="7:13">
      <c r="G8697">
        <v>7.0686600203945585E-2</v>
      </c>
      <c r="H8697">
        <v>0.28775888648245429</v>
      </c>
      <c r="I8697">
        <v>0.50483117276096301</v>
      </c>
      <c r="J8697">
        <f>_xlfn.BINOM.INV(BinomTrials,_xlfn.GAMMA.INV(Table3[[#This Row],[RV gamma]],GammaShape1,GammaRate1)/BinomTrials,Table3[[#This Row],[RV binom]])</f>
        <v>0</v>
      </c>
      <c r="K8697" s="1">
        <f>Table3[[#This Row],[Risk 1 Simulated occurences]]*_xlfn.LOGNORM.INV(Table3[[#This Row],[RV lognorm]],(LN(ImpLow1)+LN(ImpUp1))/2,(LN(ImpUp1)-LN(ImpLow1))/3.29)</f>
        <v>0</v>
      </c>
      <c r="L8697">
        <f>_xlfn.BINOM.INV(BinomTrials,_xlfn.GAMMA.INV(Table3[[#This Row],[RV gamma]],GammaShape2,GammaRate2)/BinomTrials,Table3[[#This Row],[RV binom]])</f>
        <v>0</v>
      </c>
      <c r="M8697" s="1">
        <f>Table3[[#This Row],[Risk 2 simulated occurences]]*_xlfn.LOGNORM.INV(Table3[[#This Row],[RV lognorm]],(LN(ImpLow2)+LN(ImpUp2))/2,(LN(ImpUp2)-LN(ImpLow2))/3.29)</f>
        <v>0</v>
      </c>
    </row>
    <row r="8698" spans="7:13">
      <c r="G8698">
        <v>2.9689627713379275E-2</v>
      </c>
      <c r="H8698">
        <v>0.36360511060972006</v>
      </c>
      <c r="I8698">
        <v>0.69752059350606077</v>
      </c>
      <c r="J8698">
        <f>_xlfn.BINOM.INV(BinomTrials,_xlfn.GAMMA.INV(Table3[[#This Row],[RV gamma]],GammaShape1,GammaRate1)/BinomTrials,Table3[[#This Row],[RV binom]])</f>
        <v>0</v>
      </c>
      <c r="K8698" s="1">
        <f>Table3[[#This Row],[Risk 1 Simulated occurences]]*_xlfn.LOGNORM.INV(Table3[[#This Row],[RV lognorm]],(LN(ImpLow1)+LN(ImpUp1))/2,(LN(ImpUp1)-LN(ImpLow1))/3.29)</f>
        <v>0</v>
      </c>
      <c r="L8698">
        <f>_xlfn.BINOM.INV(BinomTrials,_xlfn.GAMMA.INV(Table3[[#This Row],[RV gamma]],GammaShape2,GammaRate2)/BinomTrials,Table3[[#This Row],[RV binom]])</f>
        <v>0</v>
      </c>
      <c r="M8698" s="1">
        <f>Table3[[#This Row],[Risk 2 simulated occurences]]*_xlfn.LOGNORM.INV(Table3[[#This Row],[RV lognorm]],(LN(ImpLow2)+LN(ImpUp2))/2,(LN(ImpUp2)-LN(ImpLow2))/3.29)</f>
        <v>0</v>
      </c>
    </row>
    <row r="8699" spans="7:13">
      <c r="G8699">
        <v>0.99357297876550488</v>
      </c>
      <c r="H8699">
        <v>0.11109401756482852</v>
      </c>
      <c r="I8699">
        <v>0.22861505636415214</v>
      </c>
      <c r="J8699">
        <f>_xlfn.BINOM.INV(BinomTrials,_xlfn.GAMMA.INV(Table3[[#This Row],[RV gamma]],GammaShape1,GammaRate1)/BinomTrials,Table3[[#This Row],[RV binom]])</f>
        <v>0</v>
      </c>
      <c r="K8699" s="1">
        <f>Table3[[#This Row],[Risk 1 Simulated occurences]]*_xlfn.LOGNORM.INV(Table3[[#This Row],[RV lognorm]],(LN(ImpLow1)+LN(ImpUp1))/2,(LN(ImpUp1)-LN(ImpLow1))/3.29)</f>
        <v>0</v>
      </c>
      <c r="L8699">
        <f>_xlfn.BINOM.INV(BinomTrials,_xlfn.GAMMA.INV(Table3[[#This Row],[RV gamma]],GammaShape2,GammaRate2)/BinomTrials,Table3[[#This Row],[RV binom]])</f>
        <v>0</v>
      </c>
      <c r="M8699" s="1">
        <f>Table3[[#This Row],[Risk 2 simulated occurences]]*_xlfn.LOGNORM.INV(Table3[[#This Row],[RV lognorm]],(LN(ImpLow2)+LN(ImpUp2))/2,(LN(ImpUp2)-LN(ImpLow2))/3.29)</f>
        <v>0</v>
      </c>
    </row>
    <row r="8700" spans="7:13">
      <c r="G8700">
        <v>0.98105411184069424</v>
      </c>
      <c r="H8700">
        <v>0.15715321207286473</v>
      </c>
      <c r="I8700">
        <v>0.33325231230503521</v>
      </c>
      <c r="J8700">
        <f>_xlfn.BINOM.INV(BinomTrials,_xlfn.GAMMA.INV(Table3[[#This Row],[RV gamma]],GammaShape1,GammaRate1)/BinomTrials,Table3[[#This Row],[RV binom]])</f>
        <v>0</v>
      </c>
      <c r="K8700" s="1">
        <f>Table3[[#This Row],[Risk 1 Simulated occurences]]*_xlfn.LOGNORM.INV(Table3[[#This Row],[RV lognorm]],(LN(ImpLow1)+LN(ImpUp1))/2,(LN(ImpUp1)-LN(ImpLow1))/3.29)</f>
        <v>0</v>
      </c>
      <c r="L8700">
        <f>_xlfn.BINOM.INV(BinomTrials,_xlfn.GAMMA.INV(Table3[[#This Row],[RV gamma]],GammaShape2,GammaRate2)/BinomTrials,Table3[[#This Row],[RV binom]])</f>
        <v>0</v>
      </c>
      <c r="M8700" s="1">
        <f>Table3[[#This Row],[Risk 2 simulated occurences]]*_xlfn.LOGNORM.INV(Table3[[#This Row],[RV lognorm]],(LN(ImpLow2)+LN(ImpUp2))/2,(LN(ImpUp2)-LN(ImpLow2))/3.29)</f>
        <v>0</v>
      </c>
    </row>
    <row r="8701" spans="7:13">
      <c r="G8701">
        <v>0.57645770654848671</v>
      </c>
      <c r="H8701">
        <v>0.27403530863767273</v>
      </c>
      <c r="I8701">
        <v>0.97161291072685874</v>
      </c>
      <c r="J8701">
        <f>_xlfn.BINOM.INV(BinomTrials,_xlfn.GAMMA.INV(Table3[[#This Row],[RV gamma]],GammaShape1,GammaRate1)/BinomTrials,Table3[[#This Row],[RV binom]])</f>
        <v>0</v>
      </c>
      <c r="K8701" s="1">
        <f>Table3[[#This Row],[Risk 1 Simulated occurences]]*_xlfn.LOGNORM.INV(Table3[[#This Row],[RV lognorm]],(LN(ImpLow1)+LN(ImpUp1))/2,(LN(ImpUp1)-LN(ImpLow1))/3.29)</f>
        <v>0</v>
      </c>
      <c r="L8701">
        <f>_xlfn.BINOM.INV(BinomTrials,_xlfn.GAMMA.INV(Table3[[#This Row],[RV gamma]],GammaShape2,GammaRate2)/BinomTrials,Table3[[#This Row],[RV binom]])</f>
        <v>0</v>
      </c>
      <c r="M8701" s="1">
        <f>Table3[[#This Row],[Risk 2 simulated occurences]]*_xlfn.LOGNORM.INV(Table3[[#This Row],[RV lognorm]],(LN(ImpLow2)+LN(ImpUp2))/2,(LN(ImpUp2)-LN(ImpLow2))/3.29)</f>
        <v>0</v>
      </c>
    </row>
    <row r="8702" spans="7:13">
      <c r="G8702">
        <v>0.52467396041596026</v>
      </c>
      <c r="H8702">
        <v>0.7114322733652928</v>
      </c>
      <c r="I8702">
        <v>0.89819058631462534</v>
      </c>
      <c r="J8702">
        <f>_xlfn.BINOM.INV(BinomTrials,_xlfn.GAMMA.INV(Table3[[#This Row],[RV gamma]],GammaShape1,GammaRate1)/BinomTrials,Table3[[#This Row],[RV binom]])</f>
        <v>1</v>
      </c>
      <c r="K8702" s="1">
        <f>Table3[[#This Row],[Risk 1 Simulated occurences]]*_xlfn.LOGNORM.INV(Table3[[#This Row],[RV lognorm]],(LN(ImpLow1)+LN(ImpUp1))/2,(LN(ImpUp1)-LN(ImpLow1))/3.29)</f>
        <v>76986.758868312812</v>
      </c>
      <c r="L8702">
        <f>_xlfn.BINOM.INV(BinomTrials,_xlfn.GAMMA.INV(Table3[[#This Row],[RV gamma]],GammaShape2,GammaRate2)/BinomTrials,Table3[[#This Row],[RV binom]])</f>
        <v>0</v>
      </c>
      <c r="M8702" s="1">
        <f>Table3[[#This Row],[Risk 2 simulated occurences]]*_xlfn.LOGNORM.INV(Table3[[#This Row],[RV lognorm]],(LN(ImpLow2)+LN(ImpUp2))/2,(LN(ImpUp2)-LN(ImpLow2))/3.29)</f>
        <v>0</v>
      </c>
    </row>
    <row r="8703" spans="7:13">
      <c r="G8703">
        <v>0.19525271104427647</v>
      </c>
      <c r="H8703">
        <v>4.2218450476517178E-2</v>
      </c>
      <c r="I8703">
        <v>0.88918418990875792</v>
      </c>
      <c r="J8703">
        <f>_xlfn.BINOM.INV(BinomTrials,_xlfn.GAMMA.INV(Table3[[#This Row],[RV gamma]],GammaShape1,GammaRate1)/BinomTrials,Table3[[#This Row],[RV binom]])</f>
        <v>0</v>
      </c>
      <c r="K8703" s="1">
        <f>Table3[[#This Row],[Risk 1 Simulated occurences]]*_xlfn.LOGNORM.INV(Table3[[#This Row],[RV lognorm]],(LN(ImpLow1)+LN(ImpUp1))/2,(LN(ImpUp1)-LN(ImpLow1))/3.29)</f>
        <v>0</v>
      </c>
      <c r="L8703">
        <f>_xlfn.BINOM.INV(BinomTrials,_xlfn.GAMMA.INV(Table3[[#This Row],[RV gamma]],GammaShape2,GammaRate2)/BinomTrials,Table3[[#This Row],[RV binom]])</f>
        <v>0</v>
      </c>
      <c r="M8703" s="1">
        <f>Table3[[#This Row],[Risk 2 simulated occurences]]*_xlfn.LOGNORM.INV(Table3[[#This Row],[RV lognorm]],(LN(ImpLow2)+LN(ImpUp2))/2,(LN(ImpUp2)-LN(ImpLow2))/3.29)</f>
        <v>0</v>
      </c>
    </row>
    <row r="8704" spans="7:13">
      <c r="G8704">
        <v>0.61231452115453522</v>
      </c>
      <c r="H8704">
        <v>0.56549715882423202</v>
      </c>
      <c r="I8704">
        <v>0.51867979649392881</v>
      </c>
      <c r="J8704">
        <f>_xlfn.BINOM.INV(BinomTrials,_xlfn.GAMMA.INV(Table3[[#This Row],[RV gamma]],GammaShape1,GammaRate1)/BinomTrials,Table3[[#This Row],[RV binom]])</f>
        <v>0</v>
      </c>
      <c r="K8704" s="1">
        <f>Table3[[#This Row],[Risk 1 Simulated occurences]]*_xlfn.LOGNORM.INV(Table3[[#This Row],[RV lognorm]],(LN(ImpLow1)+LN(ImpUp1))/2,(LN(ImpUp1)-LN(ImpLow1))/3.29)</f>
        <v>0</v>
      </c>
      <c r="L8704">
        <f>_xlfn.BINOM.INV(BinomTrials,_xlfn.GAMMA.INV(Table3[[#This Row],[RV gamma]],GammaShape2,GammaRate2)/BinomTrials,Table3[[#This Row],[RV binom]])</f>
        <v>0</v>
      </c>
      <c r="M8704" s="1">
        <f>Table3[[#This Row],[Risk 2 simulated occurences]]*_xlfn.LOGNORM.INV(Table3[[#This Row],[RV lognorm]],(LN(ImpLow2)+LN(ImpUp2))/2,(LN(ImpUp2)-LN(ImpLow2))/3.29)</f>
        <v>0</v>
      </c>
    </row>
    <row r="8705" spans="7:13">
      <c r="G8705">
        <v>0.17015704427387426</v>
      </c>
      <c r="H8705">
        <v>0.31074835886747965</v>
      </c>
      <c r="I8705">
        <v>0.45133967346108506</v>
      </c>
      <c r="J8705">
        <f>_xlfn.BINOM.INV(BinomTrials,_xlfn.GAMMA.INV(Table3[[#This Row],[RV gamma]],GammaShape1,GammaRate1)/BinomTrials,Table3[[#This Row],[RV binom]])</f>
        <v>0</v>
      </c>
      <c r="K8705" s="1">
        <f>Table3[[#This Row],[Risk 1 Simulated occurences]]*_xlfn.LOGNORM.INV(Table3[[#This Row],[RV lognorm]],(LN(ImpLow1)+LN(ImpUp1))/2,(LN(ImpUp1)-LN(ImpLow1))/3.29)</f>
        <v>0</v>
      </c>
      <c r="L8705">
        <f>_xlfn.BINOM.INV(BinomTrials,_xlfn.GAMMA.INV(Table3[[#This Row],[RV gamma]],GammaShape2,GammaRate2)/BinomTrials,Table3[[#This Row],[RV binom]])</f>
        <v>0</v>
      </c>
      <c r="M8705" s="1">
        <f>Table3[[#This Row],[Risk 2 simulated occurences]]*_xlfn.LOGNORM.INV(Table3[[#This Row],[RV lognorm]],(LN(ImpLow2)+LN(ImpUp2))/2,(LN(ImpUp2)-LN(ImpLow2))/3.29)</f>
        <v>0</v>
      </c>
    </row>
    <row r="8706" spans="7:13">
      <c r="G8706">
        <v>0.82944311100497992</v>
      </c>
      <c r="H8706">
        <v>0.74766748573056774</v>
      </c>
      <c r="I8706">
        <v>0.66589186045615556</v>
      </c>
      <c r="J8706">
        <f>_xlfn.BINOM.INV(BinomTrials,_xlfn.GAMMA.INV(Table3[[#This Row],[RV gamma]],GammaShape1,GammaRate1)/BinomTrials,Table3[[#This Row],[RV binom]])</f>
        <v>1</v>
      </c>
      <c r="K8706" s="1">
        <f>Table3[[#This Row],[Risk 1 Simulated occurences]]*_xlfn.LOGNORM.INV(Table3[[#This Row],[RV lognorm]],(LN(ImpLow1)+LN(ImpUp1))/2,(LN(ImpUp1)-LN(ImpLow1))/3.29)</f>
        <v>42684.75065313081</v>
      </c>
      <c r="L8706">
        <f>_xlfn.BINOM.INV(BinomTrials,_xlfn.GAMMA.INV(Table3[[#This Row],[RV gamma]],GammaShape2,GammaRate2)/BinomTrials,Table3[[#This Row],[RV binom]])</f>
        <v>0</v>
      </c>
      <c r="M8706" s="1">
        <f>Table3[[#This Row],[Risk 2 simulated occurences]]*_xlfn.LOGNORM.INV(Table3[[#This Row],[RV lognorm]],(LN(ImpLow2)+LN(ImpUp2))/2,(LN(ImpUp2)-LN(ImpLow2))/3.29)</f>
        <v>0</v>
      </c>
    </row>
    <row r="8707" spans="7:13">
      <c r="G8707">
        <v>0.45036666069662507</v>
      </c>
      <c r="H8707">
        <v>4.7432673651460873E-2</v>
      </c>
      <c r="I8707">
        <v>0.64449868660629661</v>
      </c>
      <c r="J8707">
        <f>_xlfn.BINOM.INV(BinomTrials,_xlfn.GAMMA.INV(Table3[[#This Row],[RV gamma]],GammaShape1,GammaRate1)/BinomTrials,Table3[[#This Row],[RV binom]])</f>
        <v>0</v>
      </c>
      <c r="K8707" s="1">
        <f>Table3[[#This Row],[Risk 1 Simulated occurences]]*_xlfn.LOGNORM.INV(Table3[[#This Row],[RV lognorm]],(LN(ImpLow1)+LN(ImpUp1))/2,(LN(ImpUp1)-LN(ImpLow1))/3.29)</f>
        <v>0</v>
      </c>
      <c r="L8707">
        <f>_xlfn.BINOM.INV(BinomTrials,_xlfn.GAMMA.INV(Table3[[#This Row],[RV gamma]],GammaShape2,GammaRate2)/BinomTrials,Table3[[#This Row],[RV binom]])</f>
        <v>0</v>
      </c>
      <c r="M8707" s="1">
        <f>Table3[[#This Row],[Risk 2 simulated occurences]]*_xlfn.LOGNORM.INV(Table3[[#This Row],[RV lognorm]],(LN(ImpLow2)+LN(ImpUp2))/2,(LN(ImpUp2)-LN(ImpLow2))/3.29)</f>
        <v>0</v>
      </c>
    </row>
    <row r="8708" spans="7:13">
      <c r="G8708">
        <v>0.31246632817781828</v>
      </c>
      <c r="H8708">
        <v>0.2009460601028735</v>
      </c>
      <c r="I8708">
        <v>8.9425792027928774E-2</v>
      </c>
      <c r="J8708">
        <f>_xlfn.BINOM.INV(BinomTrials,_xlfn.GAMMA.INV(Table3[[#This Row],[RV gamma]],GammaShape1,GammaRate1)/BinomTrials,Table3[[#This Row],[RV binom]])</f>
        <v>0</v>
      </c>
      <c r="K8708" s="1">
        <f>Table3[[#This Row],[Risk 1 Simulated occurences]]*_xlfn.LOGNORM.INV(Table3[[#This Row],[RV lognorm]],(LN(ImpLow1)+LN(ImpUp1))/2,(LN(ImpUp1)-LN(ImpLow1))/3.29)</f>
        <v>0</v>
      </c>
      <c r="L8708">
        <f>_xlfn.BINOM.INV(BinomTrials,_xlfn.GAMMA.INV(Table3[[#This Row],[RV gamma]],GammaShape2,GammaRate2)/BinomTrials,Table3[[#This Row],[RV binom]])</f>
        <v>0</v>
      </c>
      <c r="M8708" s="1">
        <f>Table3[[#This Row],[Risk 2 simulated occurences]]*_xlfn.LOGNORM.INV(Table3[[#This Row],[RV lognorm]],(LN(ImpLow2)+LN(ImpUp2))/2,(LN(ImpUp2)-LN(ImpLow2))/3.29)</f>
        <v>0</v>
      </c>
    </row>
    <row r="8709" spans="7:13">
      <c r="G8709">
        <v>0.62157768459132767</v>
      </c>
      <c r="H8709">
        <v>0.3004321489950792</v>
      </c>
      <c r="I8709">
        <v>0.97928661339883072</v>
      </c>
      <c r="J8709">
        <f>_xlfn.BINOM.INV(BinomTrials,_xlfn.GAMMA.INV(Table3[[#This Row],[RV gamma]],GammaShape1,GammaRate1)/BinomTrials,Table3[[#This Row],[RV binom]])</f>
        <v>0</v>
      </c>
      <c r="K8709" s="1">
        <f>Table3[[#This Row],[Risk 1 Simulated occurences]]*_xlfn.LOGNORM.INV(Table3[[#This Row],[RV lognorm]],(LN(ImpLow1)+LN(ImpUp1))/2,(LN(ImpUp1)-LN(ImpLow1))/3.29)</f>
        <v>0</v>
      </c>
      <c r="L8709">
        <f>_xlfn.BINOM.INV(BinomTrials,_xlfn.GAMMA.INV(Table3[[#This Row],[RV gamma]],GammaShape2,GammaRate2)/BinomTrials,Table3[[#This Row],[RV binom]])</f>
        <v>0</v>
      </c>
      <c r="M8709" s="1">
        <f>Table3[[#This Row],[Risk 2 simulated occurences]]*_xlfn.LOGNORM.INV(Table3[[#This Row],[RV lognorm]],(LN(ImpLow2)+LN(ImpUp2))/2,(LN(ImpUp2)-LN(ImpLow2))/3.29)</f>
        <v>0</v>
      </c>
    </row>
    <row r="8710" spans="7:13">
      <c r="G8710">
        <v>0.8561449264437635</v>
      </c>
      <c r="H8710">
        <v>0.36312816029560202</v>
      </c>
      <c r="I8710">
        <v>0.87011139414744054</v>
      </c>
      <c r="J8710">
        <f>_xlfn.BINOM.INV(BinomTrials,_xlfn.GAMMA.INV(Table3[[#This Row],[RV gamma]],GammaShape1,GammaRate1)/BinomTrials,Table3[[#This Row],[RV binom]])</f>
        <v>0</v>
      </c>
      <c r="K8710" s="1">
        <f>Table3[[#This Row],[Risk 1 Simulated occurences]]*_xlfn.LOGNORM.INV(Table3[[#This Row],[RV lognorm]],(LN(ImpLow1)+LN(ImpUp1))/2,(LN(ImpUp1)-LN(ImpLow1))/3.29)</f>
        <v>0</v>
      </c>
      <c r="L8710">
        <f>_xlfn.BINOM.INV(BinomTrials,_xlfn.GAMMA.INV(Table3[[#This Row],[RV gamma]],GammaShape2,GammaRate2)/BinomTrials,Table3[[#This Row],[RV binom]])</f>
        <v>0</v>
      </c>
      <c r="M8710" s="1">
        <f>Table3[[#This Row],[Risk 2 simulated occurences]]*_xlfn.LOGNORM.INV(Table3[[#This Row],[RV lognorm]],(LN(ImpLow2)+LN(ImpUp2))/2,(LN(ImpUp2)-LN(ImpLow2))/3.29)</f>
        <v>0</v>
      </c>
    </row>
    <row r="8711" spans="7:13">
      <c r="G8711">
        <v>0.22777874033329018</v>
      </c>
      <c r="H8711">
        <v>9.4990088182962534E-2</v>
      </c>
      <c r="I8711">
        <v>0.96220143603263486</v>
      </c>
      <c r="J8711">
        <f>_xlfn.BINOM.INV(BinomTrials,_xlfn.GAMMA.INV(Table3[[#This Row],[RV gamma]],GammaShape1,GammaRate1)/BinomTrials,Table3[[#This Row],[RV binom]])</f>
        <v>0</v>
      </c>
      <c r="K8711" s="1">
        <f>Table3[[#This Row],[Risk 1 Simulated occurences]]*_xlfn.LOGNORM.INV(Table3[[#This Row],[RV lognorm]],(LN(ImpLow1)+LN(ImpUp1))/2,(LN(ImpUp1)-LN(ImpLow1))/3.29)</f>
        <v>0</v>
      </c>
      <c r="L8711">
        <f>_xlfn.BINOM.INV(BinomTrials,_xlfn.GAMMA.INV(Table3[[#This Row],[RV gamma]],GammaShape2,GammaRate2)/BinomTrials,Table3[[#This Row],[RV binom]])</f>
        <v>0</v>
      </c>
      <c r="M8711" s="1">
        <f>Table3[[#This Row],[Risk 2 simulated occurences]]*_xlfn.LOGNORM.INV(Table3[[#This Row],[RV lognorm]],(LN(ImpLow2)+LN(ImpUp2))/2,(LN(ImpUp2)-LN(ImpLow2))/3.29)</f>
        <v>0</v>
      </c>
    </row>
    <row r="8712" spans="7:13">
      <c r="G8712">
        <v>0.2772887816081237</v>
      </c>
      <c r="H8712">
        <v>0.49841209105142026</v>
      </c>
      <c r="I8712">
        <v>0.71953540049471676</v>
      </c>
      <c r="J8712">
        <f>_xlfn.BINOM.INV(BinomTrials,_xlfn.GAMMA.INV(Table3[[#This Row],[RV gamma]],GammaShape1,GammaRate1)/BinomTrials,Table3[[#This Row],[RV binom]])</f>
        <v>0</v>
      </c>
      <c r="K8712" s="1">
        <f>Table3[[#This Row],[Risk 1 Simulated occurences]]*_xlfn.LOGNORM.INV(Table3[[#This Row],[RV lognorm]],(LN(ImpLow1)+LN(ImpUp1))/2,(LN(ImpUp1)-LN(ImpLow1))/3.29)</f>
        <v>0</v>
      </c>
      <c r="L8712">
        <f>_xlfn.BINOM.INV(BinomTrials,_xlfn.GAMMA.INV(Table3[[#This Row],[RV gamma]],GammaShape2,GammaRate2)/BinomTrials,Table3[[#This Row],[RV binom]])</f>
        <v>0</v>
      </c>
      <c r="M8712" s="1">
        <f>Table3[[#This Row],[Risk 2 simulated occurences]]*_xlfn.LOGNORM.INV(Table3[[#This Row],[RV lognorm]],(LN(ImpLow2)+LN(ImpUp2))/2,(LN(ImpUp2)-LN(ImpLow2))/3.29)</f>
        <v>0</v>
      </c>
    </row>
    <row r="8713" spans="7:13">
      <c r="G8713">
        <v>0.39255248773496249</v>
      </c>
      <c r="H8713">
        <v>0.81201430121996176</v>
      </c>
      <c r="I8713">
        <v>0.23147611470496102</v>
      </c>
      <c r="J8713">
        <f>_xlfn.BINOM.INV(BinomTrials,_xlfn.GAMMA.INV(Table3[[#This Row],[RV gamma]],GammaShape1,GammaRate1)/BinomTrials,Table3[[#This Row],[RV binom]])</f>
        <v>1</v>
      </c>
      <c r="K8713" s="1">
        <f>Table3[[#This Row],[Risk 1 Simulated occurences]]*_xlfn.LOGNORM.INV(Table3[[#This Row],[RV lognorm]],(LN(ImpLow1)+LN(ImpUp1))/2,(LN(ImpUp1)-LN(ImpLow1))/3.29)</f>
        <v>18919.14201552458</v>
      </c>
      <c r="L8713">
        <f>_xlfn.BINOM.INV(BinomTrials,_xlfn.GAMMA.INV(Table3[[#This Row],[RV gamma]],GammaShape2,GammaRate2)/BinomTrials,Table3[[#This Row],[RV binom]])</f>
        <v>0</v>
      </c>
      <c r="M8713" s="1">
        <f>Table3[[#This Row],[Risk 2 simulated occurences]]*_xlfn.LOGNORM.INV(Table3[[#This Row],[RV lognorm]],(LN(ImpLow2)+LN(ImpUp2))/2,(LN(ImpUp2)-LN(ImpLow2))/3.29)</f>
        <v>0</v>
      </c>
    </row>
    <row r="8714" spans="7:13">
      <c r="G8714">
        <v>0.62966136151443297</v>
      </c>
      <c r="H8714">
        <v>0.52436060389706896</v>
      </c>
      <c r="I8714">
        <v>0.41905984627970488</v>
      </c>
      <c r="J8714">
        <f>_xlfn.BINOM.INV(BinomTrials,_xlfn.GAMMA.INV(Table3[[#This Row],[RV gamma]],GammaShape1,GammaRate1)/BinomTrials,Table3[[#This Row],[RV binom]])</f>
        <v>0</v>
      </c>
      <c r="K8714" s="1">
        <f>Table3[[#This Row],[Risk 1 Simulated occurences]]*_xlfn.LOGNORM.INV(Table3[[#This Row],[RV lognorm]],(LN(ImpLow1)+LN(ImpUp1))/2,(LN(ImpUp1)-LN(ImpLow1))/3.29)</f>
        <v>0</v>
      </c>
      <c r="L8714">
        <f>_xlfn.BINOM.INV(BinomTrials,_xlfn.GAMMA.INV(Table3[[#This Row],[RV gamma]],GammaShape2,GammaRate2)/BinomTrials,Table3[[#This Row],[RV binom]])</f>
        <v>0</v>
      </c>
      <c r="M8714" s="1">
        <f>Table3[[#This Row],[Risk 2 simulated occurences]]*_xlfn.LOGNORM.INV(Table3[[#This Row],[RV lognorm]],(LN(ImpLow2)+LN(ImpUp2))/2,(LN(ImpUp2)-LN(ImpLow2))/3.29)</f>
        <v>0</v>
      </c>
    </row>
    <row r="8715" spans="7:13">
      <c r="G8715">
        <v>0.71850297307525901</v>
      </c>
      <c r="H8715">
        <v>0.92866969803751898</v>
      </c>
      <c r="I8715">
        <v>0.13883642299977897</v>
      </c>
      <c r="J8715">
        <f>_xlfn.BINOM.INV(BinomTrials,_xlfn.GAMMA.INV(Table3[[#This Row],[RV gamma]],GammaShape1,GammaRate1)/BinomTrials,Table3[[#This Row],[RV binom]])</f>
        <v>2</v>
      </c>
      <c r="K8715" s="1">
        <f>Table3[[#This Row],[Risk 1 Simulated occurences]]*_xlfn.LOGNORM.INV(Table3[[#This Row],[RV lognorm]],(LN(ImpLow1)+LN(ImpUp1))/2,(LN(ImpUp1)-LN(ImpLow1))/3.29)</f>
        <v>29585.026263104191</v>
      </c>
      <c r="L8715">
        <f>_xlfn.BINOM.INV(BinomTrials,_xlfn.GAMMA.INV(Table3[[#This Row],[RV gamma]],GammaShape2,GammaRate2)/BinomTrials,Table3[[#This Row],[RV binom]])</f>
        <v>1</v>
      </c>
      <c r="M8715" s="1">
        <f>Table3[[#This Row],[Risk 2 simulated occurences]]*_xlfn.LOGNORM.INV(Table3[[#This Row],[RV lognorm]],(LN(ImpLow2)+LN(ImpUp2))/2,(LN(ImpUp2)-LN(ImpLow2))/3.29)</f>
        <v>1479251.3131552101</v>
      </c>
    </row>
    <row r="8716" spans="7:13">
      <c r="G8716">
        <v>0.87946847587799115</v>
      </c>
      <c r="H8716">
        <v>0.15161491658148118</v>
      </c>
      <c r="I8716">
        <v>0.42376135728497122</v>
      </c>
      <c r="J8716">
        <f>_xlfn.BINOM.INV(BinomTrials,_xlfn.GAMMA.INV(Table3[[#This Row],[RV gamma]],GammaShape1,GammaRate1)/BinomTrials,Table3[[#This Row],[RV binom]])</f>
        <v>0</v>
      </c>
      <c r="K8716" s="1">
        <f>Table3[[#This Row],[Risk 1 Simulated occurences]]*_xlfn.LOGNORM.INV(Table3[[#This Row],[RV lognorm]],(LN(ImpLow1)+LN(ImpUp1))/2,(LN(ImpUp1)-LN(ImpLow1))/3.29)</f>
        <v>0</v>
      </c>
      <c r="L8716">
        <f>_xlfn.BINOM.INV(BinomTrials,_xlfn.GAMMA.INV(Table3[[#This Row],[RV gamma]],GammaShape2,GammaRate2)/BinomTrials,Table3[[#This Row],[RV binom]])</f>
        <v>0</v>
      </c>
      <c r="M8716" s="1">
        <f>Table3[[#This Row],[Risk 2 simulated occurences]]*_xlfn.LOGNORM.INV(Table3[[#This Row],[RV lognorm]],(LN(ImpLow2)+LN(ImpUp2))/2,(LN(ImpUp2)-LN(ImpLow2))/3.29)</f>
        <v>0</v>
      </c>
    </row>
    <row r="8717" spans="7:13">
      <c r="G8717">
        <v>0.22667408139755674</v>
      </c>
      <c r="H8717">
        <v>0.19190298495437158</v>
      </c>
      <c r="I8717">
        <v>0.15713188851118642</v>
      </c>
      <c r="J8717">
        <f>_xlfn.BINOM.INV(BinomTrials,_xlfn.GAMMA.INV(Table3[[#This Row],[RV gamma]],GammaShape1,GammaRate1)/BinomTrials,Table3[[#This Row],[RV binom]])</f>
        <v>0</v>
      </c>
      <c r="K8717" s="1">
        <f>Table3[[#This Row],[Risk 1 Simulated occurences]]*_xlfn.LOGNORM.INV(Table3[[#This Row],[RV lognorm]],(LN(ImpLow1)+LN(ImpUp1))/2,(LN(ImpUp1)-LN(ImpLow1))/3.29)</f>
        <v>0</v>
      </c>
      <c r="L8717">
        <f>_xlfn.BINOM.INV(BinomTrials,_xlfn.GAMMA.INV(Table3[[#This Row],[RV gamma]],GammaShape2,GammaRate2)/BinomTrials,Table3[[#This Row],[RV binom]])</f>
        <v>0</v>
      </c>
      <c r="M8717" s="1">
        <f>Table3[[#This Row],[Risk 2 simulated occurences]]*_xlfn.LOGNORM.INV(Table3[[#This Row],[RV lognorm]],(LN(ImpLow2)+LN(ImpUp2))/2,(LN(ImpUp2)-LN(ImpLow2))/3.29)</f>
        <v>0</v>
      </c>
    </row>
    <row r="8718" spans="7:13">
      <c r="G8718">
        <v>0.7112860487360908</v>
      </c>
      <c r="H8718">
        <v>0.31346812812307295</v>
      </c>
      <c r="I8718">
        <v>0.9156502075100551</v>
      </c>
      <c r="J8718">
        <f>_xlfn.BINOM.INV(BinomTrials,_xlfn.GAMMA.INV(Table3[[#This Row],[RV gamma]],GammaShape1,GammaRate1)/BinomTrials,Table3[[#This Row],[RV binom]])</f>
        <v>0</v>
      </c>
      <c r="K8718" s="1">
        <f>Table3[[#This Row],[Risk 1 Simulated occurences]]*_xlfn.LOGNORM.INV(Table3[[#This Row],[RV lognorm]],(LN(ImpLow1)+LN(ImpUp1))/2,(LN(ImpUp1)-LN(ImpLow1))/3.29)</f>
        <v>0</v>
      </c>
      <c r="L8718">
        <f>_xlfn.BINOM.INV(BinomTrials,_xlfn.GAMMA.INV(Table3[[#This Row],[RV gamma]],GammaShape2,GammaRate2)/BinomTrials,Table3[[#This Row],[RV binom]])</f>
        <v>0</v>
      </c>
      <c r="M8718" s="1">
        <f>Table3[[#This Row],[Risk 2 simulated occurences]]*_xlfn.LOGNORM.INV(Table3[[#This Row],[RV lognorm]],(LN(ImpLow2)+LN(ImpUp2))/2,(LN(ImpUp2)-LN(ImpLow2))/3.29)</f>
        <v>0</v>
      </c>
    </row>
    <row r="8719" spans="7:13">
      <c r="G8719">
        <v>0.58462110747798401</v>
      </c>
      <c r="H8719">
        <v>0.45882936448735623</v>
      </c>
      <c r="I8719">
        <v>0.33303762149672844</v>
      </c>
      <c r="J8719">
        <f>_xlfn.BINOM.INV(BinomTrials,_xlfn.GAMMA.INV(Table3[[#This Row],[RV gamma]],GammaShape1,GammaRate1)/BinomTrials,Table3[[#This Row],[RV binom]])</f>
        <v>0</v>
      </c>
      <c r="K8719" s="1">
        <f>Table3[[#This Row],[Risk 1 Simulated occurences]]*_xlfn.LOGNORM.INV(Table3[[#This Row],[RV lognorm]],(LN(ImpLow1)+LN(ImpUp1))/2,(LN(ImpUp1)-LN(ImpLow1))/3.29)</f>
        <v>0</v>
      </c>
      <c r="L8719">
        <f>_xlfn.BINOM.INV(BinomTrials,_xlfn.GAMMA.INV(Table3[[#This Row],[RV gamma]],GammaShape2,GammaRate2)/BinomTrials,Table3[[#This Row],[RV binom]])</f>
        <v>0</v>
      </c>
      <c r="M8719" s="1">
        <f>Table3[[#This Row],[Risk 2 simulated occurences]]*_xlfn.LOGNORM.INV(Table3[[#This Row],[RV lognorm]],(LN(ImpLow2)+LN(ImpUp2))/2,(LN(ImpUp2)-LN(ImpLow2))/3.29)</f>
        <v>0</v>
      </c>
    </row>
    <row r="8720" spans="7:13">
      <c r="G8720">
        <v>0.72695338247667685</v>
      </c>
      <c r="H8720">
        <v>0.54512893899582737</v>
      </c>
      <c r="I8720">
        <v>0.36330449551497795</v>
      </c>
      <c r="J8720">
        <f>_xlfn.BINOM.INV(BinomTrials,_xlfn.GAMMA.INV(Table3[[#This Row],[RV gamma]],GammaShape1,GammaRate1)/BinomTrials,Table3[[#This Row],[RV binom]])</f>
        <v>0</v>
      </c>
      <c r="K8720" s="1">
        <f>Table3[[#This Row],[Risk 1 Simulated occurences]]*_xlfn.LOGNORM.INV(Table3[[#This Row],[RV lognorm]],(LN(ImpLow1)+LN(ImpUp1))/2,(LN(ImpUp1)-LN(ImpLow1))/3.29)</f>
        <v>0</v>
      </c>
      <c r="L8720">
        <f>_xlfn.BINOM.INV(BinomTrials,_xlfn.GAMMA.INV(Table3[[#This Row],[RV gamma]],GammaShape2,GammaRate2)/BinomTrials,Table3[[#This Row],[RV binom]])</f>
        <v>0</v>
      </c>
      <c r="M8720" s="1">
        <f>Table3[[#This Row],[Risk 2 simulated occurences]]*_xlfn.LOGNORM.INV(Table3[[#This Row],[RV lognorm]],(LN(ImpLow2)+LN(ImpUp2))/2,(LN(ImpUp2)-LN(ImpLow2))/3.29)</f>
        <v>0</v>
      </c>
    </row>
    <row r="8721" spans="7:13">
      <c r="G8721">
        <v>0.90549928550864534</v>
      </c>
      <c r="H8721">
        <v>0.98207770287155993</v>
      </c>
      <c r="I8721">
        <v>5.8656120234474599E-2</v>
      </c>
      <c r="J8721">
        <f>_xlfn.BINOM.INV(BinomTrials,_xlfn.GAMMA.INV(Table3[[#This Row],[RV gamma]],GammaShape1,GammaRate1)/BinomTrials,Table3[[#This Row],[RV binom]])</f>
        <v>3</v>
      </c>
      <c r="K8721" s="1">
        <f>Table3[[#This Row],[Risk 1 Simulated occurences]]*_xlfn.LOGNORM.INV(Table3[[#This Row],[RV lognorm]],(LN(ImpLow1)+LN(ImpUp1))/2,(LN(ImpUp1)-LN(ImpLow1))/3.29)</f>
        <v>31701.964692152211</v>
      </c>
      <c r="L8721">
        <f>_xlfn.BINOM.INV(BinomTrials,_xlfn.GAMMA.INV(Table3[[#This Row],[RV gamma]],GammaShape2,GammaRate2)/BinomTrials,Table3[[#This Row],[RV binom]])</f>
        <v>2</v>
      </c>
      <c r="M8721" s="1">
        <f>Table3[[#This Row],[Risk 2 simulated occurences]]*_xlfn.LOGNORM.INV(Table3[[#This Row],[RV lognorm]],(LN(ImpLow2)+LN(ImpUp2))/2,(LN(ImpUp2)-LN(ImpLow2))/3.29)</f>
        <v>2113464.3128101449</v>
      </c>
    </row>
    <row r="8722" spans="7:13">
      <c r="G8722">
        <v>0.72649154380266157</v>
      </c>
      <c r="H8722">
        <v>0.7799521623085961</v>
      </c>
      <c r="I8722">
        <v>0.83341278081453074</v>
      </c>
      <c r="J8722">
        <f>_xlfn.BINOM.INV(BinomTrials,_xlfn.GAMMA.INV(Table3[[#This Row],[RV gamma]],GammaShape1,GammaRate1)/BinomTrials,Table3[[#This Row],[RV binom]])</f>
        <v>1</v>
      </c>
      <c r="K8722" s="1">
        <f>Table3[[#This Row],[Risk 1 Simulated occurences]]*_xlfn.LOGNORM.INV(Table3[[#This Row],[RV lognorm]],(LN(ImpLow1)+LN(ImpUp1))/2,(LN(ImpUp1)-LN(ImpLow1))/3.29)</f>
        <v>62250.919886454663</v>
      </c>
      <c r="L8722">
        <f>_xlfn.BINOM.INV(BinomTrials,_xlfn.GAMMA.INV(Table3[[#This Row],[RV gamma]],GammaShape2,GammaRate2)/BinomTrials,Table3[[#This Row],[RV binom]])</f>
        <v>0</v>
      </c>
      <c r="M8722" s="1">
        <f>Table3[[#This Row],[Risk 2 simulated occurences]]*_xlfn.LOGNORM.INV(Table3[[#This Row],[RV lognorm]],(LN(ImpLow2)+LN(ImpUp2))/2,(LN(ImpUp2)-LN(ImpLow2))/3.29)</f>
        <v>0</v>
      </c>
    </row>
    <row r="8723" spans="7:13">
      <c r="G8723">
        <v>0.14337669133365932</v>
      </c>
      <c r="H8723">
        <v>0.65599192057549582</v>
      </c>
      <c r="I8723">
        <v>0.16860714981733224</v>
      </c>
      <c r="J8723">
        <f>_xlfn.BINOM.INV(BinomTrials,_xlfn.GAMMA.INV(Table3[[#This Row],[RV gamma]],GammaShape1,GammaRate1)/BinomTrials,Table3[[#This Row],[RV binom]])</f>
        <v>0</v>
      </c>
      <c r="K8723" s="1">
        <f>Table3[[#This Row],[Risk 1 Simulated occurences]]*_xlfn.LOGNORM.INV(Table3[[#This Row],[RV lognorm]],(LN(ImpLow1)+LN(ImpUp1))/2,(LN(ImpUp1)-LN(ImpLow1))/3.29)</f>
        <v>0</v>
      </c>
      <c r="L8723">
        <f>_xlfn.BINOM.INV(BinomTrials,_xlfn.GAMMA.INV(Table3[[#This Row],[RV gamma]],GammaShape2,GammaRate2)/BinomTrials,Table3[[#This Row],[RV binom]])</f>
        <v>0</v>
      </c>
      <c r="M8723" s="1">
        <f>Table3[[#This Row],[Risk 2 simulated occurences]]*_xlfn.LOGNORM.INV(Table3[[#This Row],[RV lognorm]],(LN(ImpLow2)+LN(ImpUp2))/2,(LN(ImpUp2)-LN(ImpLow2))/3.29)</f>
        <v>0</v>
      </c>
    </row>
    <row r="8724" spans="7:13">
      <c r="G8724">
        <v>0.73205124481211004</v>
      </c>
      <c r="H8724">
        <v>0.25620911235744559</v>
      </c>
      <c r="I8724">
        <v>0.78036697990278103</v>
      </c>
      <c r="J8724">
        <f>_xlfn.BINOM.INV(BinomTrials,_xlfn.GAMMA.INV(Table3[[#This Row],[RV gamma]],GammaShape1,GammaRate1)/BinomTrials,Table3[[#This Row],[RV binom]])</f>
        <v>0</v>
      </c>
      <c r="K8724" s="1">
        <f>Table3[[#This Row],[Risk 1 Simulated occurences]]*_xlfn.LOGNORM.INV(Table3[[#This Row],[RV lognorm]],(LN(ImpLow1)+LN(ImpUp1))/2,(LN(ImpUp1)-LN(ImpLow1))/3.29)</f>
        <v>0</v>
      </c>
      <c r="L8724">
        <f>_xlfn.BINOM.INV(BinomTrials,_xlfn.GAMMA.INV(Table3[[#This Row],[RV gamma]],GammaShape2,GammaRate2)/BinomTrials,Table3[[#This Row],[RV binom]])</f>
        <v>0</v>
      </c>
      <c r="M8724" s="1">
        <f>Table3[[#This Row],[Risk 2 simulated occurences]]*_xlfn.LOGNORM.INV(Table3[[#This Row],[RV lognorm]],(LN(ImpLow2)+LN(ImpUp2))/2,(LN(ImpUp2)-LN(ImpLow2))/3.29)</f>
        <v>0</v>
      </c>
    </row>
    <row r="8725" spans="7:13">
      <c r="G8725">
        <v>0.58527155713423695</v>
      </c>
      <c r="H8725">
        <v>0.10655139158784942</v>
      </c>
      <c r="I8725">
        <v>0.62783122604146191</v>
      </c>
      <c r="J8725">
        <f>_xlfn.BINOM.INV(BinomTrials,_xlfn.GAMMA.INV(Table3[[#This Row],[RV gamma]],GammaShape1,GammaRate1)/BinomTrials,Table3[[#This Row],[RV binom]])</f>
        <v>0</v>
      </c>
      <c r="K8725" s="1">
        <f>Table3[[#This Row],[Risk 1 Simulated occurences]]*_xlfn.LOGNORM.INV(Table3[[#This Row],[RV lognorm]],(LN(ImpLow1)+LN(ImpUp1))/2,(LN(ImpUp1)-LN(ImpLow1))/3.29)</f>
        <v>0</v>
      </c>
      <c r="L8725">
        <f>_xlfn.BINOM.INV(BinomTrials,_xlfn.GAMMA.INV(Table3[[#This Row],[RV gamma]],GammaShape2,GammaRate2)/BinomTrials,Table3[[#This Row],[RV binom]])</f>
        <v>0</v>
      </c>
      <c r="M8725" s="1">
        <f>Table3[[#This Row],[Risk 2 simulated occurences]]*_xlfn.LOGNORM.INV(Table3[[#This Row],[RV lognorm]],(LN(ImpLow2)+LN(ImpUp2))/2,(LN(ImpUp2)-LN(ImpLow2))/3.29)</f>
        <v>0</v>
      </c>
    </row>
    <row r="8726" spans="7:13">
      <c r="G8726">
        <v>0.65906075512015294</v>
      </c>
      <c r="H8726">
        <v>0.80923841698525401</v>
      </c>
      <c r="I8726">
        <v>0.95941607885035507</v>
      </c>
      <c r="J8726">
        <f>_xlfn.BINOM.INV(BinomTrials,_xlfn.GAMMA.INV(Table3[[#This Row],[RV gamma]],GammaShape1,GammaRate1)/BinomTrials,Table3[[#This Row],[RV binom]])</f>
        <v>1</v>
      </c>
      <c r="K8726" s="1">
        <f>Table3[[#This Row],[Risk 1 Simulated occurences]]*_xlfn.LOGNORM.INV(Table3[[#This Row],[RV lognorm]],(LN(ImpLow1)+LN(ImpUp1))/2,(LN(ImpUp1)-LN(ImpLow1))/3.29)</f>
        <v>107170.66599161085</v>
      </c>
      <c r="L8726">
        <f>_xlfn.BINOM.INV(BinomTrials,_xlfn.GAMMA.INV(Table3[[#This Row],[RV gamma]],GammaShape2,GammaRate2)/BinomTrials,Table3[[#This Row],[RV binom]])</f>
        <v>0</v>
      </c>
      <c r="M8726" s="1">
        <f>Table3[[#This Row],[Risk 2 simulated occurences]]*_xlfn.LOGNORM.INV(Table3[[#This Row],[RV lognorm]],(LN(ImpLow2)+LN(ImpUp2))/2,(LN(ImpUp2)-LN(ImpLow2))/3.29)</f>
        <v>0</v>
      </c>
    </row>
    <row r="8727" spans="7:13">
      <c r="G8727">
        <v>0.83411130441078507</v>
      </c>
      <c r="H8727">
        <v>0.87007427116393776</v>
      </c>
      <c r="I8727">
        <v>0.90603723791709045</v>
      </c>
      <c r="J8727">
        <f>_xlfn.BINOM.INV(BinomTrials,_xlfn.GAMMA.INV(Table3[[#This Row],[RV gamma]],GammaShape1,GammaRate1)/BinomTrials,Table3[[#This Row],[RV binom]])</f>
        <v>1</v>
      </c>
      <c r="K8727" s="1">
        <f>Table3[[#This Row],[Risk 1 Simulated occurences]]*_xlfn.LOGNORM.INV(Table3[[#This Row],[RV lognorm]],(LN(ImpLow1)+LN(ImpUp1))/2,(LN(ImpUp1)-LN(ImpLow1))/3.29)</f>
        <v>79474.017145227393</v>
      </c>
      <c r="L8727">
        <f>_xlfn.BINOM.INV(BinomTrials,_xlfn.GAMMA.INV(Table3[[#This Row],[RV gamma]],GammaShape2,GammaRate2)/BinomTrials,Table3[[#This Row],[RV binom]])</f>
        <v>1</v>
      </c>
      <c r="M8727" s="1">
        <f>Table3[[#This Row],[Risk 2 simulated occurences]]*_xlfn.LOGNORM.INV(Table3[[#This Row],[RV lognorm]],(LN(ImpLow2)+LN(ImpUp2))/2,(LN(ImpUp2)-LN(ImpLow2))/3.29)</f>
        <v>7947401.7145227427</v>
      </c>
    </row>
    <row r="8728" spans="7:13">
      <c r="G8728">
        <v>0.90869323206538954</v>
      </c>
      <c r="H8728">
        <v>0.33827545230196576</v>
      </c>
      <c r="I8728">
        <v>0.76785767253854209</v>
      </c>
      <c r="J8728">
        <f>_xlfn.BINOM.INV(BinomTrials,_xlfn.GAMMA.INV(Table3[[#This Row],[RV gamma]],GammaShape1,GammaRate1)/BinomTrials,Table3[[#This Row],[RV binom]])</f>
        <v>0</v>
      </c>
      <c r="K8728" s="1">
        <f>Table3[[#This Row],[Risk 1 Simulated occurences]]*_xlfn.LOGNORM.INV(Table3[[#This Row],[RV lognorm]],(LN(ImpLow1)+LN(ImpUp1))/2,(LN(ImpUp1)-LN(ImpLow1))/3.29)</f>
        <v>0</v>
      </c>
      <c r="L8728">
        <f>_xlfn.BINOM.INV(BinomTrials,_xlfn.GAMMA.INV(Table3[[#This Row],[RV gamma]],GammaShape2,GammaRate2)/BinomTrials,Table3[[#This Row],[RV binom]])</f>
        <v>0</v>
      </c>
      <c r="M8728" s="1">
        <f>Table3[[#This Row],[Risk 2 simulated occurences]]*_xlfn.LOGNORM.INV(Table3[[#This Row],[RV lognorm]],(LN(ImpLow2)+LN(ImpUp2))/2,(LN(ImpUp2)-LN(ImpLow2))/3.29)</f>
        <v>0</v>
      </c>
    </row>
    <row r="8729" spans="7:13">
      <c r="G8729">
        <v>0.40715132300143658</v>
      </c>
      <c r="H8729">
        <v>0.39552683913871967</v>
      </c>
      <c r="I8729">
        <v>0.38390235527600269</v>
      </c>
      <c r="J8729">
        <f>_xlfn.BINOM.INV(BinomTrials,_xlfn.GAMMA.INV(Table3[[#This Row],[RV gamma]],GammaShape1,GammaRate1)/BinomTrials,Table3[[#This Row],[RV binom]])</f>
        <v>0</v>
      </c>
      <c r="K8729" s="1">
        <f>Table3[[#This Row],[Risk 1 Simulated occurences]]*_xlfn.LOGNORM.INV(Table3[[#This Row],[RV lognorm]],(LN(ImpLow1)+LN(ImpUp1))/2,(LN(ImpUp1)-LN(ImpLow1))/3.29)</f>
        <v>0</v>
      </c>
      <c r="L8729">
        <f>_xlfn.BINOM.INV(BinomTrials,_xlfn.GAMMA.INV(Table3[[#This Row],[RV gamma]],GammaShape2,GammaRate2)/BinomTrials,Table3[[#This Row],[RV binom]])</f>
        <v>0</v>
      </c>
      <c r="M8729" s="1">
        <f>Table3[[#This Row],[Risk 2 simulated occurences]]*_xlfn.LOGNORM.INV(Table3[[#This Row],[RV lognorm]],(LN(ImpLow2)+LN(ImpUp2))/2,(LN(ImpUp2)-LN(ImpLow2))/3.29)</f>
        <v>0</v>
      </c>
    </row>
    <row r="8730" spans="7:13">
      <c r="G8730">
        <v>0.99228568514449789</v>
      </c>
      <c r="H8730">
        <v>0.6195854044610567</v>
      </c>
      <c r="I8730">
        <v>0.24688512377761543</v>
      </c>
      <c r="J8730">
        <f>_xlfn.BINOM.INV(BinomTrials,_xlfn.GAMMA.INV(Table3[[#This Row],[RV gamma]],GammaShape1,GammaRate1)/BinomTrials,Table3[[#This Row],[RV binom]])</f>
        <v>1</v>
      </c>
      <c r="K8730" s="1">
        <f>Table3[[#This Row],[Risk 1 Simulated occurences]]*_xlfn.LOGNORM.INV(Table3[[#This Row],[RV lognorm]],(LN(ImpLow1)+LN(ImpUp1))/2,(LN(ImpUp1)-LN(ImpLow1))/3.29)</f>
        <v>19588.384349058611</v>
      </c>
      <c r="L8730">
        <f>_xlfn.BINOM.INV(BinomTrials,_xlfn.GAMMA.INV(Table3[[#This Row],[RV gamma]],GammaShape2,GammaRate2)/BinomTrials,Table3[[#This Row],[RV binom]])</f>
        <v>0</v>
      </c>
      <c r="M8730" s="1">
        <f>Table3[[#This Row],[Risk 2 simulated occurences]]*_xlfn.LOGNORM.INV(Table3[[#This Row],[RV lognorm]],(LN(ImpLow2)+LN(ImpUp2))/2,(LN(ImpUp2)-LN(ImpLow2))/3.29)</f>
        <v>0</v>
      </c>
    </row>
    <row r="8731" spans="7:13">
      <c r="G8731">
        <v>0.34551022357563965</v>
      </c>
      <c r="H8731">
        <v>0.37189277697908357</v>
      </c>
      <c r="I8731">
        <v>0.39827533038252749</v>
      </c>
      <c r="J8731">
        <f>_xlfn.BINOM.INV(BinomTrials,_xlfn.GAMMA.INV(Table3[[#This Row],[RV gamma]],GammaShape1,GammaRate1)/BinomTrials,Table3[[#This Row],[RV binom]])</f>
        <v>0</v>
      </c>
      <c r="K8731" s="1">
        <f>Table3[[#This Row],[Risk 1 Simulated occurences]]*_xlfn.LOGNORM.INV(Table3[[#This Row],[RV lognorm]],(LN(ImpLow1)+LN(ImpUp1))/2,(LN(ImpUp1)-LN(ImpLow1))/3.29)</f>
        <v>0</v>
      </c>
      <c r="L8731">
        <f>_xlfn.BINOM.INV(BinomTrials,_xlfn.GAMMA.INV(Table3[[#This Row],[RV gamma]],GammaShape2,GammaRate2)/BinomTrials,Table3[[#This Row],[RV binom]])</f>
        <v>0</v>
      </c>
      <c r="M8731" s="1">
        <f>Table3[[#This Row],[Risk 2 simulated occurences]]*_xlfn.LOGNORM.INV(Table3[[#This Row],[RV lognorm]],(LN(ImpLow2)+LN(ImpUp2))/2,(LN(ImpUp2)-LN(ImpLow2))/3.29)</f>
        <v>0</v>
      </c>
    </row>
    <row r="8732" spans="7:13">
      <c r="G8732">
        <v>0.99032763577547278</v>
      </c>
      <c r="H8732">
        <v>0.40190268745734481</v>
      </c>
      <c r="I8732">
        <v>0.81347773913921684</v>
      </c>
      <c r="J8732">
        <f>_xlfn.BINOM.INV(BinomTrials,_xlfn.GAMMA.INV(Table3[[#This Row],[RV gamma]],GammaShape1,GammaRate1)/BinomTrials,Table3[[#This Row],[RV binom]])</f>
        <v>0</v>
      </c>
      <c r="K8732" s="1">
        <f>Table3[[#This Row],[Risk 1 Simulated occurences]]*_xlfn.LOGNORM.INV(Table3[[#This Row],[RV lognorm]],(LN(ImpLow1)+LN(ImpUp1))/2,(LN(ImpUp1)-LN(ImpLow1))/3.29)</f>
        <v>0</v>
      </c>
      <c r="L8732">
        <f>_xlfn.BINOM.INV(BinomTrials,_xlfn.GAMMA.INV(Table3[[#This Row],[RV gamma]],GammaShape2,GammaRate2)/BinomTrials,Table3[[#This Row],[RV binom]])</f>
        <v>0</v>
      </c>
      <c r="M8732" s="1">
        <f>Table3[[#This Row],[Risk 2 simulated occurences]]*_xlfn.LOGNORM.INV(Table3[[#This Row],[RV lognorm]],(LN(ImpLow2)+LN(ImpUp2))/2,(LN(ImpUp2)-LN(ImpLow2))/3.29)</f>
        <v>0</v>
      </c>
    </row>
    <row r="8733" spans="7:13">
      <c r="G8733">
        <v>0.43657447837133634</v>
      </c>
      <c r="H8733">
        <v>0.77846809559430374</v>
      </c>
      <c r="I8733">
        <v>0.12036171281727111</v>
      </c>
      <c r="J8733">
        <f>_xlfn.BINOM.INV(BinomTrials,_xlfn.GAMMA.INV(Table3[[#This Row],[RV gamma]],GammaShape1,GammaRate1)/BinomTrials,Table3[[#This Row],[RV binom]])</f>
        <v>1</v>
      </c>
      <c r="K8733" s="1">
        <f>Table3[[#This Row],[Risk 1 Simulated occurences]]*_xlfn.LOGNORM.INV(Table3[[#This Row],[RV lognorm]],(LN(ImpLow1)+LN(ImpUp1))/2,(LN(ImpUp1)-LN(ImpLow1))/3.29)</f>
        <v>13912.660226983258</v>
      </c>
      <c r="L8733">
        <f>_xlfn.BINOM.INV(BinomTrials,_xlfn.GAMMA.INV(Table3[[#This Row],[RV gamma]],GammaShape2,GammaRate2)/BinomTrials,Table3[[#This Row],[RV binom]])</f>
        <v>0</v>
      </c>
      <c r="M8733" s="1">
        <f>Table3[[#This Row],[Risk 2 simulated occurences]]*_xlfn.LOGNORM.INV(Table3[[#This Row],[RV lognorm]],(LN(ImpLow2)+LN(ImpUp2))/2,(LN(ImpUp2)-LN(ImpLow2))/3.29)</f>
        <v>0</v>
      </c>
    </row>
    <row r="8734" spans="7:13">
      <c r="G8734">
        <v>0.50725798704999403</v>
      </c>
      <c r="H8734">
        <v>0.713282653462739</v>
      </c>
      <c r="I8734">
        <v>0.91930731987548397</v>
      </c>
      <c r="J8734">
        <f>_xlfn.BINOM.INV(BinomTrials,_xlfn.GAMMA.INV(Table3[[#This Row],[RV gamma]],GammaShape1,GammaRate1)/BinomTrials,Table3[[#This Row],[RV binom]])</f>
        <v>1</v>
      </c>
      <c r="K8734" s="1">
        <f>Table3[[#This Row],[Risk 1 Simulated occurences]]*_xlfn.LOGNORM.INV(Table3[[#This Row],[RV lognorm]],(LN(ImpLow1)+LN(ImpUp1))/2,(LN(ImpUp1)-LN(ImpLow1))/3.29)</f>
        <v>84267.834438503371</v>
      </c>
      <c r="L8734">
        <f>_xlfn.BINOM.INV(BinomTrials,_xlfn.GAMMA.INV(Table3[[#This Row],[RV gamma]],GammaShape2,GammaRate2)/BinomTrials,Table3[[#This Row],[RV binom]])</f>
        <v>0</v>
      </c>
      <c r="M8734" s="1">
        <f>Table3[[#This Row],[Risk 2 simulated occurences]]*_xlfn.LOGNORM.INV(Table3[[#This Row],[RV lognorm]],(LN(ImpLow2)+LN(ImpUp2))/2,(LN(ImpUp2)-LN(ImpLow2))/3.29)</f>
        <v>0</v>
      </c>
    </row>
    <row r="8735" spans="7:13">
      <c r="G8735">
        <v>0.48498834925004669</v>
      </c>
      <c r="H8735">
        <v>0.14155674825494957</v>
      </c>
      <c r="I8735">
        <v>0.7981251472598524</v>
      </c>
      <c r="J8735">
        <f>_xlfn.BINOM.INV(BinomTrials,_xlfn.GAMMA.INV(Table3[[#This Row],[RV gamma]],GammaShape1,GammaRate1)/BinomTrials,Table3[[#This Row],[RV binom]])</f>
        <v>0</v>
      </c>
      <c r="K8735" s="1">
        <f>Table3[[#This Row],[Risk 1 Simulated occurences]]*_xlfn.LOGNORM.INV(Table3[[#This Row],[RV lognorm]],(LN(ImpLow1)+LN(ImpUp1))/2,(LN(ImpUp1)-LN(ImpLow1))/3.29)</f>
        <v>0</v>
      </c>
      <c r="L8735">
        <f>_xlfn.BINOM.INV(BinomTrials,_xlfn.GAMMA.INV(Table3[[#This Row],[RV gamma]],GammaShape2,GammaRate2)/BinomTrials,Table3[[#This Row],[RV binom]])</f>
        <v>0</v>
      </c>
      <c r="M8735" s="1">
        <f>Table3[[#This Row],[Risk 2 simulated occurences]]*_xlfn.LOGNORM.INV(Table3[[#This Row],[RV lognorm]],(LN(ImpLow2)+LN(ImpUp2))/2,(LN(ImpUp2)-LN(ImpLow2))/3.29)</f>
        <v>0</v>
      </c>
    </row>
    <row r="8736" spans="7:13">
      <c r="G8736">
        <v>0.1991858455348694</v>
      </c>
      <c r="H8736">
        <v>0.14426792093751389</v>
      </c>
      <c r="I8736">
        <v>8.9349996340158389E-2</v>
      </c>
      <c r="J8736">
        <f>_xlfn.BINOM.INV(BinomTrials,_xlfn.GAMMA.INV(Table3[[#This Row],[RV gamma]],GammaShape1,GammaRate1)/BinomTrials,Table3[[#This Row],[RV binom]])</f>
        <v>0</v>
      </c>
      <c r="K8736" s="1">
        <f>Table3[[#This Row],[Risk 1 Simulated occurences]]*_xlfn.LOGNORM.INV(Table3[[#This Row],[RV lognorm]],(LN(ImpLow1)+LN(ImpUp1))/2,(LN(ImpUp1)-LN(ImpLow1))/3.29)</f>
        <v>0</v>
      </c>
      <c r="L8736">
        <f>_xlfn.BINOM.INV(BinomTrials,_xlfn.GAMMA.INV(Table3[[#This Row],[RV gamma]],GammaShape2,GammaRate2)/BinomTrials,Table3[[#This Row],[RV binom]])</f>
        <v>0</v>
      </c>
      <c r="M8736" s="1">
        <f>Table3[[#This Row],[Risk 2 simulated occurences]]*_xlfn.LOGNORM.INV(Table3[[#This Row],[RV lognorm]],(LN(ImpLow2)+LN(ImpUp2))/2,(LN(ImpUp2)-LN(ImpLow2))/3.29)</f>
        <v>0</v>
      </c>
    </row>
    <row r="8737" spans="7:13">
      <c r="G8737">
        <v>0.71650590454996843</v>
      </c>
      <c r="H8737">
        <v>0.71094719679604623</v>
      </c>
      <c r="I8737">
        <v>0.70538848904212403</v>
      </c>
      <c r="J8737">
        <f>_xlfn.BINOM.INV(BinomTrials,_xlfn.GAMMA.INV(Table3[[#This Row],[RV gamma]],GammaShape1,GammaRate1)/BinomTrials,Table3[[#This Row],[RV binom]])</f>
        <v>1</v>
      </c>
      <c r="K8737" s="1">
        <f>Table3[[#This Row],[Risk 1 Simulated occurences]]*_xlfn.LOGNORM.INV(Table3[[#This Row],[RV lognorm]],(LN(ImpLow1)+LN(ImpUp1))/2,(LN(ImpUp1)-LN(ImpLow1))/3.29)</f>
        <v>46144.748579494168</v>
      </c>
      <c r="L8737">
        <f>_xlfn.BINOM.INV(BinomTrials,_xlfn.GAMMA.INV(Table3[[#This Row],[RV gamma]],GammaShape2,GammaRate2)/BinomTrials,Table3[[#This Row],[RV binom]])</f>
        <v>0</v>
      </c>
      <c r="M8737" s="1">
        <f>Table3[[#This Row],[Risk 2 simulated occurences]]*_xlfn.LOGNORM.INV(Table3[[#This Row],[RV lognorm]],(LN(ImpLow2)+LN(ImpUp2))/2,(LN(ImpUp2)-LN(ImpLow2))/3.29)</f>
        <v>0</v>
      </c>
    </row>
    <row r="8738" spans="7:13">
      <c r="G8738">
        <v>0.31473777131863767</v>
      </c>
      <c r="H8738">
        <v>0.8895365511484149</v>
      </c>
      <c r="I8738">
        <v>0.46433533097819207</v>
      </c>
      <c r="J8738">
        <f>_xlfn.BINOM.INV(BinomTrials,_xlfn.GAMMA.INV(Table3[[#This Row],[RV gamma]],GammaShape1,GammaRate1)/BinomTrials,Table3[[#This Row],[RV binom]])</f>
        <v>1</v>
      </c>
      <c r="K8738" s="1">
        <f>Table3[[#This Row],[Risk 1 Simulated occurences]]*_xlfn.LOGNORM.INV(Table3[[#This Row],[RV lognorm]],(LN(ImpLow1)+LN(ImpUp1))/2,(LN(ImpUp1)-LN(ImpLow1))/3.29)</f>
        <v>29702.365596720021</v>
      </c>
      <c r="L8738">
        <f>_xlfn.BINOM.INV(BinomTrials,_xlfn.GAMMA.INV(Table3[[#This Row],[RV gamma]],GammaShape2,GammaRate2)/BinomTrials,Table3[[#This Row],[RV binom]])</f>
        <v>1</v>
      </c>
      <c r="M8738" s="1">
        <f>Table3[[#This Row],[Risk 2 simulated occurences]]*_xlfn.LOGNORM.INV(Table3[[#This Row],[RV lognorm]],(LN(ImpLow2)+LN(ImpUp2))/2,(LN(ImpUp2)-LN(ImpLow2))/3.29)</f>
        <v>2970236.5596720031</v>
      </c>
    </row>
    <row r="8739" spans="7:13">
      <c r="G8739">
        <v>0.79772255234314249</v>
      </c>
      <c r="H8739">
        <v>0.44081515140869432</v>
      </c>
      <c r="I8739">
        <v>8.3907750474246104E-2</v>
      </c>
      <c r="J8739">
        <f>_xlfn.BINOM.INV(BinomTrials,_xlfn.GAMMA.INV(Table3[[#This Row],[RV gamma]],GammaShape1,GammaRate1)/BinomTrials,Table3[[#This Row],[RV binom]])</f>
        <v>0</v>
      </c>
      <c r="K8739" s="1">
        <f>Table3[[#This Row],[Risk 1 Simulated occurences]]*_xlfn.LOGNORM.INV(Table3[[#This Row],[RV lognorm]],(LN(ImpLow1)+LN(ImpUp1))/2,(LN(ImpUp1)-LN(ImpLow1))/3.29)</f>
        <v>0</v>
      </c>
      <c r="L8739">
        <f>_xlfn.BINOM.INV(BinomTrials,_xlfn.GAMMA.INV(Table3[[#This Row],[RV gamma]],GammaShape2,GammaRate2)/BinomTrials,Table3[[#This Row],[RV binom]])</f>
        <v>0</v>
      </c>
      <c r="M8739" s="1">
        <f>Table3[[#This Row],[Risk 2 simulated occurences]]*_xlfn.LOGNORM.INV(Table3[[#This Row],[RV lognorm]],(LN(ImpLow2)+LN(ImpUp2))/2,(LN(ImpUp2)-LN(ImpLow2))/3.29)</f>
        <v>0</v>
      </c>
    </row>
    <row r="8740" spans="7:13">
      <c r="G8740">
        <v>0.3229372311955957</v>
      </c>
      <c r="H8740">
        <v>0.78024972592492114</v>
      </c>
      <c r="I8740">
        <v>0.23756222065424651</v>
      </c>
      <c r="J8740">
        <f>_xlfn.BINOM.INV(BinomTrials,_xlfn.GAMMA.INV(Table3[[#This Row],[RV gamma]],GammaShape1,GammaRate1)/BinomTrials,Table3[[#This Row],[RV binom]])</f>
        <v>1</v>
      </c>
      <c r="K8740" s="1">
        <f>Table3[[#This Row],[Risk 1 Simulated occurences]]*_xlfn.LOGNORM.INV(Table3[[#This Row],[RV lognorm]],(LN(ImpLow1)+LN(ImpUp1))/2,(LN(ImpUp1)-LN(ImpLow1))/3.29)</f>
        <v>19183.516492961207</v>
      </c>
      <c r="L8740">
        <f>_xlfn.BINOM.INV(BinomTrials,_xlfn.GAMMA.INV(Table3[[#This Row],[RV gamma]],GammaShape2,GammaRate2)/BinomTrials,Table3[[#This Row],[RV binom]])</f>
        <v>0</v>
      </c>
      <c r="M8740" s="1">
        <f>Table3[[#This Row],[Risk 2 simulated occurences]]*_xlfn.LOGNORM.INV(Table3[[#This Row],[RV lognorm]],(LN(ImpLow2)+LN(ImpUp2))/2,(LN(ImpUp2)-LN(ImpLow2))/3.29)</f>
        <v>0</v>
      </c>
    </row>
    <row r="8741" spans="7:13">
      <c r="G8741">
        <v>0.60604470437674074</v>
      </c>
      <c r="H8741">
        <v>0.65714362014883365</v>
      </c>
      <c r="I8741">
        <v>0.70824253592092667</v>
      </c>
      <c r="J8741">
        <f>_xlfn.BINOM.INV(BinomTrials,_xlfn.GAMMA.INV(Table3[[#This Row],[RV gamma]],GammaShape1,GammaRate1)/BinomTrials,Table3[[#This Row],[RV binom]])</f>
        <v>1</v>
      </c>
      <c r="K8741" s="1">
        <f>Table3[[#This Row],[Risk 1 Simulated occurences]]*_xlfn.LOGNORM.INV(Table3[[#This Row],[RV lognorm]],(LN(ImpLow1)+LN(ImpUp1))/2,(LN(ImpUp1)-LN(ImpLow1))/3.29)</f>
        <v>46413.43331172708</v>
      </c>
      <c r="L8741">
        <f>_xlfn.BINOM.INV(BinomTrials,_xlfn.GAMMA.INV(Table3[[#This Row],[RV gamma]],GammaShape2,GammaRate2)/BinomTrials,Table3[[#This Row],[RV binom]])</f>
        <v>0</v>
      </c>
      <c r="M8741" s="1">
        <f>Table3[[#This Row],[Risk 2 simulated occurences]]*_xlfn.LOGNORM.INV(Table3[[#This Row],[RV lognorm]],(LN(ImpLow2)+LN(ImpUp2))/2,(LN(ImpUp2)-LN(ImpLow2))/3.29)</f>
        <v>0</v>
      </c>
    </row>
    <row r="8742" spans="7:13">
      <c r="G8742">
        <v>0.7933464598810982</v>
      </c>
      <c r="H8742">
        <v>0.61282384144739421</v>
      </c>
      <c r="I8742">
        <v>0.43230122301369028</v>
      </c>
      <c r="J8742">
        <f>_xlfn.BINOM.INV(BinomTrials,_xlfn.GAMMA.INV(Table3[[#This Row],[RV gamma]],GammaShape1,GammaRate1)/BinomTrials,Table3[[#This Row],[RV binom]])</f>
        <v>1</v>
      </c>
      <c r="K8742" s="1">
        <f>Table3[[#This Row],[Risk 1 Simulated occurences]]*_xlfn.LOGNORM.INV(Table3[[#This Row],[RV lognorm]],(LN(ImpLow1)+LN(ImpUp1))/2,(LN(ImpUp1)-LN(ImpLow1))/3.29)</f>
        <v>28065.364802770855</v>
      </c>
      <c r="L8742">
        <f>_xlfn.BINOM.INV(BinomTrials,_xlfn.GAMMA.INV(Table3[[#This Row],[RV gamma]],GammaShape2,GammaRate2)/BinomTrials,Table3[[#This Row],[RV binom]])</f>
        <v>0</v>
      </c>
      <c r="M8742" s="1">
        <f>Table3[[#This Row],[Risk 2 simulated occurences]]*_xlfn.LOGNORM.INV(Table3[[#This Row],[RV lognorm]],(LN(ImpLow2)+LN(ImpUp2))/2,(LN(ImpUp2)-LN(ImpLow2))/3.29)</f>
        <v>0</v>
      </c>
    </row>
    <row r="8743" spans="7:13">
      <c r="G8743">
        <v>0.77395122161784735</v>
      </c>
      <c r="H8743">
        <v>0.73030320635545221</v>
      </c>
      <c r="I8743">
        <v>0.68665519109305706</v>
      </c>
      <c r="J8743">
        <f>_xlfn.BINOM.INV(BinomTrials,_xlfn.GAMMA.INV(Table3[[#This Row],[RV gamma]],GammaShape1,GammaRate1)/BinomTrials,Table3[[#This Row],[RV binom]])</f>
        <v>1</v>
      </c>
      <c r="K8743" s="1">
        <f>Table3[[#This Row],[Risk 1 Simulated occurences]]*_xlfn.LOGNORM.INV(Table3[[#This Row],[RV lognorm]],(LN(ImpLow1)+LN(ImpUp1))/2,(LN(ImpUp1)-LN(ImpLow1))/3.29)</f>
        <v>44446.683536824283</v>
      </c>
      <c r="L8743">
        <f>_xlfn.BINOM.INV(BinomTrials,_xlfn.GAMMA.INV(Table3[[#This Row],[RV gamma]],GammaShape2,GammaRate2)/BinomTrials,Table3[[#This Row],[RV binom]])</f>
        <v>0</v>
      </c>
      <c r="M8743" s="1">
        <f>Table3[[#This Row],[Risk 2 simulated occurences]]*_xlfn.LOGNORM.INV(Table3[[#This Row],[RV lognorm]],(LN(ImpLow2)+LN(ImpUp2))/2,(LN(ImpUp2)-LN(ImpLow2))/3.29)</f>
        <v>0</v>
      </c>
    </row>
    <row r="8744" spans="7:13">
      <c r="G8744">
        <v>0.79818173115988345</v>
      </c>
      <c r="H8744">
        <v>0.20598921608458703</v>
      </c>
      <c r="I8744">
        <v>0.61379670100929062</v>
      </c>
      <c r="J8744">
        <f>_xlfn.BINOM.INV(BinomTrials,_xlfn.GAMMA.INV(Table3[[#This Row],[RV gamma]],GammaShape1,GammaRate1)/BinomTrials,Table3[[#This Row],[RV binom]])</f>
        <v>0</v>
      </c>
      <c r="K8744" s="1">
        <f>Table3[[#This Row],[Risk 1 Simulated occurences]]*_xlfn.LOGNORM.INV(Table3[[#This Row],[RV lognorm]],(LN(ImpLow1)+LN(ImpUp1))/2,(LN(ImpUp1)-LN(ImpLow1))/3.29)</f>
        <v>0</v>
      </c>
      <c r="L8744">
        <f>_xlfn.BINOM.INV(BinomTrials,_xlfn.GAMMA.INV(Table3[[#This Row],[RV gamma]],GammaShape2,GammaRate2)/BinomTrials,Table3[[#This Row],[RV binom]])</f>
        <v>0</v>
      </c>
      <c r="M8744" s="1">
        <f>Table3[[#This Row],[Risk 2 simulated occurences]]*_xlfn.LOGNORM.INV(Table3[[#This Row],[RV lognorm]],(LN(ImpLow2)+LN(ImpUp2))/2,(LN(ImpUp2)-LN(ImpLow2))/3.29)</f>
        <v>0</v>
      </c>
    </row>
    <row r="8745" spans="7:13">
      <c r="G8745">
        <v>4.0355604160742652E-2</v>
      </c>
      <c r="H8745">
        <v>6.0754733654090544E-2</v>
      </c>
      <c r="I8745">
        <v>8.1153863147438443E-2</v>
      </c>
      <c r="J8745">
        <f>_xlfn.BINOM.INV(BinomTrials,_xlfn.GAMMA.INV(Table3[[#This Row],[RV gamma]],GammaShape1,GammaRate1)/BinomTrials,Table3[[#This Row],[RV binom]])</f>
        <v>0</v>
      </c>
      <c r="K8745" s="1">
        <f>Table3[[#This Row],[Risk 1 Simulated occurences]]*_xlfn.LOGNORM.INV(Table3[[#This Row],[RV lognorm]],(LN(ImpLow1)+LN(ImpUp1))/2,(LN(ImpUp1)-LN(ImpLow1))/3.29)</f>
        <v>0</v>
      </c>
      <c r="L8745">
        <f>_xlfn.BINOM.INV(BinomTrials,_xlfn.GAMMA.INV(Table3[[#This Row],[RV gamma]],GammaShape2,GammaRate2)/BinomTrials,Table3[[#This Row],[RV binom]])</f>
        <v>0</v>
      </c>
      <c r="M8745" s="1">
        <f>Table3[[#This Row],[Risk 2 simulated occurences]]*_xlfn.LOGNORM.INV(Table3[[#This Row],[RV lognorm]],(LN(ImpLow2)+LN(ImpUp2))/2,(LN(ImpUp2)-LN(ImpLow2))/3.29)</f>
        <v>0</v>
      </c>
    </row>
    <row r="8746" spans="7:13">
      <c r="G8746">
        <v>0.25663912960171659</v>
      </c>
      <c r="H8746">
        <v>0.10480852429978947</v>
      </c>
      <c r="I8746">
        <v>0.95297791899786233</v>
      </c>
      <c r="J8746">
        <f>_xlfn.BINOM.INV(BinomTrials,_xlfn.GAMMA.INV(Table3[[#This Row],[RV gamma]],GammaShape1,GammaRate1)/BinomTrials,Table3[[#This Row],[RV binom]])</f>
        <v>0</v>
      </c>
      <c r="K8746" s="1">
        <f>Table3[[#This Row],[Risk 1 Simulated occurences]]*_xlfn.LOGNORM.INV(Table3[[#This Row],[RV lognorm]],(LN(ImpLow1)+LN(ImpUp1))/2,(LN(ImpUp1)-LN(ImpLow1))/3.29)</f>
        <v>0</v>
      </c>
      <c r="L8746">
        <f>_xlfn.BINOM.INV(BinomTrials,_xlfn.GAMMA.INV(Table3[[#This Row],[RV gamma]],GammaShape2,GammaRate2)/BinomTrials,Table3[[#This Row],[RV binom]])</f>
        <v>0</v>
      </c>
      <c r="M8746" s="1">
        <f>Table3[[#This Row],[Risk 2 simulated occurences]]*_xlfn.LOGNORM.INV(Table3[[#This Row],[RV lognorm]],(LN(ImpLow2)+LN(ImpUp2))/2,(LN(ImpUp2)-LN(ImpLow2))/3.29)</f>
        <v>0</v>
      </c>
    </row>
    <row r="8747" spans="7:13">
      <c r="G8747">
        <v>0.33385121605072693</v>
      </c>
      <c r="H8747">
        <v>0.51686790656152548</v>
      </c>
      <c r="I8747">
        <v>0.69988459707232409</v>
      </c>
      <c r="J8747">
        <f>_xlfn.BINOM.INV(BinomTrials,_xlfn.GAMMA.INV(Table3[[#This Row],[RV gamma]],GammaShape1,GammaRate1)/BinomTrials,Table3[[#This Row],[RV binom]])</f>
        <v>0</v>
      </c>
      <c r="K8747" s="1">
        <f>Table3[[#This Row],[Risk 1 Simulated occurences]]*_xlfn.LOGNORM.INV(Table3[[#This Row],[RV lognorm]],(LN(ImpLow1)+LN(ImpUp1))/2,(LN(ImpUp1)-LN(ImpLow1))/3.29)</f>
        <v>0</v>
      </c>
      <c r="L8747">
        <f>_xlfn.BINOM.INV(BinomTrials,_xlfn.GAMMA.INV(Table3[[#This Row],[RV gamma]],GammaShape2,GammaRate2)/BinomTrials,Table3[[#This Row],[RV binom]])</f>
        <v>0</v>
      </c>
      <c r="M8747" s="1">
        <f>Table3[[#This Row],[Risk 2 simulated occurences]]*_xlfn.LOGNORM.INV(Table3[[#This Row],[RV lognorm]],(LN(ImpLow2)+LN(ImpUp2))/2,(LN(ImpUp2)-LN(ImpLow2))/3.29)</f>
        <v>0</v>
      </c>
    </row>
    <row r="8748" spans="7:13">
      <c r="G8748">
        <v>3.7388164567476213E-2</v>
      </c>
      <c r="H8748">
        <v>0.99890557955899539</v>
      </c>
      <c r="I8748">
        <v>0.9604229945505145</v>
      </c>
      <c r="J8748">
        <f>_xlfn.BINOM.INV(BinomTrials,_xlfn.GAMMA.INV(Table3[[#This Row],[RV gamma]],GammaShape1,GammaRate1)/BinomTrials,Table3[[#This Row],[RV binom]])</f>
        <v>3</v>
      </c>
      <c r="K8748" s="1">
        <f>Table3[[#This Row],[Risk 1 Simulated occurences]]*_xlfn.LOGNORM.INV(Table3[[#This Row],[RV lognorm]],(LN(ImpLow1)+LN(ImpUp1))/2,(LN(ImpUp1)-LN(ImpLow1))/3.29)</f>
        <v>324147.82877488801</v>
      </c>
      <c r="L8748">
        <f>_xlfn.BINOM.INV(BinomTrials,_xlfn.GAMMA.INV(Table3[[#This Row],[RV gamma]],GammaShape2,GammaRate2)/BinomTrials,Table3[[#This Row],[RV binom]])</f>
        <v>2</v>
      </c>
      <c r="M8748" s="1">
        <f>Table3[[#This Row],[Risk 2 simulated occurences]]*_xlfn.LOGNORM.INV(Table3[[#This Row],[RV lognorm]],(LN(ImpLow2)+LN(ImpUp2))/2,(LN(ImpUp2)-LN(ImpLow2))/3.29)</f>
        <v>21609855.251659248</v>
      </c>
    </row>
    <row r="8749" spans="7:13">
      <c r="G8749">
        <v>0.38288188557274727</v>
      </c>
      <c r="H8749">
        <v>0.60607564803495806</v>
      </c>
      <c r="I8749">
        <v>0.82926941049716874</v>
      </c>
      <c r="J8749">
        <f>_xlfn.BINOM.INV(BinomTrials,_xlfn.GAMMA.INV(Table3[[#This Row],[RV gamma]],GammaShape1,GammaRate1)/BinomTrials,Table3[[#This Row],[RV binom]])</f>
        <v>0</v>
      </c>
      <c r="K8749" s="1">
        <f>Table3[[#This Row],[Risk 1 Simulated occurences]]*_xlfn.LOGNORM.INV(Table3[[#This Row],[RV lognorm]],(LN(ImpLow1)+LN(ImpUp1))/2,(LN(ImpUp1)-LN(ImpLow1))/3.29)</f>
        <v>0</v>
      </c>
      <c r="L8749">
        <f>_xlfn.BINOM.INV(BinomTrials,_xlfn.GAMMA.INV(Table3[[#This Row],[RV gamma]],GammaShape2,GammaRate2)/BinomTrials,Table3[[#This Row],[RV binom]])</f>
        <v>0</v>
      </c>
      <c r="M8749" s="1">
        <f>Table3[[#This Row],[Risk 2 simulated occurences]]*_xlfn.LOGNORM.INV(Table3[[#This Row],[RV lognorm]],(LN(ImpLow2)+LN(ImpUp2))/2,(LN(ImpUp2)-LN(ImpLow2))/3.29)</f>
        <v>0</v>
      </c>
    </row>
    <row r="8750" spans="7:13">
      <c r="G8750">
        <v>9.5850821163435851E-2</v>
      </c>
      <c r="H8750">
        <v>0.31341652353918947</v>
      </c>
      <c r="I8750">
        <v>0.53098222591494315</v>
      </c>
      <c r="J8750">
        <f>_xlfn.BINOM.INV(BinomTrials,_xlfn.GAMMA.INV(Table3[[#This Row],[RV gamma]],GammaShape1,GammaRate1)/BinomTrials,Table3[[#This Row],[RV binom]])</f>
        <v>0</v>
      </c>
      <c r="K8750" s="1">
        <f>Table3[[#This Row],[Risk 1 Simulated occurences]]*_xlfn.LOGNORM.INV(Table3[[#This Row],[RV lognorm]],(LN(ImpLow1)+LN(ImpUp1))/2,(LN(ImpUp1)-LN(ImpLow1))/3.29)</f>
        <v>0</v>
      </c>
      <c r="L8750">
        <f>_xlfn.BINOM.INV(BinomTrials,_xlfn.GAMMA.INV(Table3[[#This Row],[RV gamma]],GammaShape2,GammaRate2)/BinomTrials,Table3[[#This Row],[RV binom]])</f>
        <v>0</v>
      </c>
      <c r="M8750" s="1">
        <f>Table3[[#This Row],[Risk 2 simulated occurences]]*_xlfn.LOGNORM.INV(Table3[[#This Row],[RV lognorm]],(LN(ImpLow2)+LN(ImpUp2))/2,(LN(ImpUp2)-LN(ImpLow2))/3.29)</f>
        <v>0</v>
      </c>
    </row>
    <row r="8751" spans="7:13">
      <c r="G8751">
        <v>0.96475129386631364</v>
      </c>
      <c r="H8751">
        <v>0.59151112315780996</v>
      </c>
      <c r="I8751">
        <v>0.21827095244930636</v>
      </c>
      <c r="J8751">
        <f>_xlfn.BINOM.INV(BinomTrials,_xlfn.GAMMA.INV(Table3[[#This Row],[RV gamma]],GammaShape1,GammaRate1)/BinomTrials,Table3[[#This Row],[RV binom]])</f>
        <v>1</v>
      </c>
      <c r="K8751" s="1">
        <f>Table3[[#This Row],[Risk 1 Simulated occurences]]*_xlfn.LOGNORM.INV(Table3[[#This Row],[RV lognorm]],(LN(ImpLow1)+LN(ImpUp1))/2,(LN(ImpUp1)-LN(ImpLow1))/3.29)</f>
        <v>18344.752592308469</v>
      </c>
      <c r="L8751">
        <f>_xlfn.BINOM.INV(BinomTrials,_xlfn.GAMMA.INV(Table3[[#This Row],[RV gamma]],GammaShape2,GammaRate2)/BinomTrials,Table3[[#This Row],[RV binom]])</f>
        <v>0</v>
      </c>
      <c r="M8751" s="1">
        <f>Table3[[#This Row],[Risk 2 simulated occurences]]*_xlfn.LOGNORM.INV(Table3[[#This Row],[RV lognorm]],(LN(ImpLow2)+LN(ImpUp2))/2,(LN(ImpUp2)-LN(ImpLow2))/3.29)</f>
        <v>0</v>
      </c>
    </row>
    <row r="8752" spans="7:13">
      <c r="G8752">
        <v>0.57499601113376952</v>
      </c>
      <c r="H8752">
        <v>0.52744691331286309</v>
      </c>
      <c r="I8752">
        <v>0.47989781549195659</v>
      </c>
      <c r="J8752">
        <f>_xlfn.BINOM.INV(BinomTrials,_xlfn.GAMMA.INV(Table3[[#This Row],[RV gamma]],GammaShape1,GammaRate1)/BinomTrials,Table3[[#This Row],[RV binom]])</f>
        <v>0</v>
      </c>
      <c r="K8752" s="1">
        <f>Table3[[#This Row],[Risk 1 Simulated occurences]]*_xlfn.LOGNORM.INV(Table3[[#This Row],[RV lognorm]],(LN(ImpLow1)+LN(ImpUp1))/2,(LN(ImpUp1)-LN(ImpLow1))/3.29)</f>
        <v>0</v>
      </c>
      <c r="L8752">
        <f>_xlfn.BINOM.INV(BinomTrials,_xlfn.GAMMA.INV(Table3[[#This Row],[RV gamma]],GammaShape2,GammaRate2)/BinomTrials,Table3[[#This Row],[RV binom]])</f>
        <v>0</v>
      </c>
      <c r="M8752" s="1">
        <f>Table3[[#This Row],[Risk 2 simulated occurences]]*_xlfn.LOGNORM.INV(Table3[[#This Row],[RV lognorm]],(LN(ImpLow2)+LN(ImpUp2))/2,(LN(ImpUp2)-LN(ImpLow2))/3.29)</f>
        <v>0</v>
      </c>
    </row>
    <row r="8753" spans="7:13">
      <c r="G8753">
        <v>0.95795912526452875</v>
      </c>
      <c r="H8753">
        <v>0.80027204928932338</v>
      </c>
      <c r="I8753">
        <v>0.64258497331411812</v>
      </c>
      <c r="J8753">
        <f>_xlfn.BINOM.INV(BinomTrials,_xlfn.GAMMA.INV(Table3[[#This Row],[RV gamma]],GammaShape1,GammaRate1)/BinomTrials,Table3[[#This Row],[RV binom]])</f>
        <v>1</v>
      </c>
      <c r="K8753" s="1">
        <f>Table3[[#This Row],[Risk 1 Simulated occurences]]*_xlfn.LOGNORM.INV(Table3[[#This Row],[RV lognorm]],(LN(ImpLow1)+LN(ImpUp1))/2,(LN(ImpUp1)-LN(ImpLow1))/3.29)</f>
        <v>40837.281166152883</v>
      </c>
      <c r="L8753">
        <f>_xlfn.BINOM.INV(BinomTrials,_xlfn.GAMMA.INV(Table3[[#This Row],[RV gamma]],GammaShape2,GammaRate2)/BinomTrials,Table3[[#This Row],[RV binom]])</f>
        <v>1</v>
      </c>
      <c r="M8753" s="1">
        <f>Table3[[#This Row],[Risk 2 simulated occurences]]*_xlfn.LOGNORM.INV(Table3[[#This Row],[RV lognorm]],(LN(ImpLow2)+LN(ImpUp2))/2,(LN(ImpUp2)-LN(ImpLow2))/3.29)</f>
        <v>4083728.1166152898</v>
      </c>
    </row>
    <row r="8754" spans="7:13">
      <c r="G8754">
        <v>0.41901832093438984</v>
      </c>
      <c r="H8754">
        <v>0.17233240565859359</v>
      </c>
      <c r="I8754">
        <v>0.92564649038279734</v>
      </c>
      <c r="J8754">
        <f>_xlfn.BINOM.INV(BinomTrials,_xlfn.GAMMA.INV(Table3[[#This Row],[RV gamma]],GammaShape1,GammaRate1)/BinomTrials,Table3[[#This Row],[RV binom]])</f>
        <v>0</v>
      </c>
      <c r="K8754" s="1">
        <f>Table3[[#This Row],[Risk 1 Simulated occurences]]*_xlfn.LOGNORM.INV(Table3[[#This Row],[RV lognorm]],(LN(ImpLow1)+LN(ImpUp1))/2,(LN(ImpUp1)-LN(ImpLow1))/3.29)</f>
        <v>0</v>
      </c>
      <c r="L8754">
        <f>_xlfn.BINOM.INV(BinomTrials,_xlfn.GAMMA.INV(Table3[[#This Row],[RV gamma]],GammaShape2,GammaRate2)/BinomTrials,Table3[[#This Row],[RV binom]])</f>
        <v>0</v>
      </c>
      <c r="M8754" s="1">
        <f>Table3[[#This Row],[Risk 2 simulated occurences]]*_xlfn.LOGNORM.INV(Table3[[#This Row],[RV lognorm]],(LN(ImpLow2)+LN(ImpUp2))/2,(LN(ImpUp2)-LN(ImpLow2))/3.29)</f>
        <v>0</v>
      </c>
    </row>
    <row r="8755" spans="7:13">
      <c r="G8755">
        <v>0.44091994429050013</v>
      </c>
      <c r="H8755">
        <v>0.39074190398247072</v>
      </c>
      <c r="I8755">
        <v>0.3405638636744413</v>
      </c>
      <c r="J8755">
        <f>_xlfn.BINOM.INV(BinomTrials,_xlfn.GAMMA.INV(Table3[[#This Row],[RV gamma]],GammaShape1,GammaRate1)/BinomTrials,Table3[[#This Row],[RV binom]])</f>
        <v>0</v>
      </c>
      <c r="K8755" s="1">
        <f>Table3[[#This Row],[Risk 1 Simulated occurences]]*_xlfn.LOGNORM.INV(Table3[[#This Row],[RV lognorm]],(LN(ImpLow1)+LN(ImpUp1))/2,(LN(ImpUp1)-LN(ImpLow1))/3.29)</f>
        <v>0</v>
      </c>
      <c r="L8755">
        <f>_xlfn.BINOM.INV(BinomTrials,_xlfn.GAMMA.INV(Table3[[#This Row],[RV gamma]],GammaShape2,GammaRate2)/BinomTrials,Table3[[#This Row],[RV binom]])</f>
        <v>0</v>
      </c>
      <c r="M8755" s="1">
        <f>Table3[[#This Row],[Risk 2 simulated occurences]]*_xlfn.LOGNORM.INV(Table3[[#This Row],[RV lognorm]],(LN(ImpLow2)+LN(ImpUp2))/2,(LN(ImpUp2)-LN(ImpLow2))/3.29)</f>
        <v>0</v>
      </c>
    </row>
    <row r="8756" spans="7:13">
      <c r="G8756">
        <v>0.54150369043531998</v>
      </c>
      <c r="H8756">
        <v>0.19918023338503216</v>
      </c>
      <c r="I8756">
        <v>0.85685677633474433</v>
      </c>
      <c r="J8756">
        <f>_xlfn.BINOM.INV(BinomTrials,_xlfn.GAMMA.INV(Table3[[#This Row],[RV gamma]],GammaShape1,GammaRate1)/BinomTrials,Table3[[#This Row],[RV binom]])</f>
        <v>0</v>
      </c>
      <c r="K8756" s="1">
        <f>Table3[[#This Row],[Risk 1 Simulated occurences]]*_xlfn.LOGNORM.INV(Table3[[#This Row],[RV lognorm]],(LN(ImpLow1)+LN(ImpUp1))/2,(LN(ImpUp1)-LN(ImpLow1))/3.29)</f>
        <v>0</v>
      </c>
      <c r="L8756">
        <f>_xlfn.BINOM.INV(BinomTrials,_xlfn.GAMMA.INV(Table3[[#This Row],[RV gamma]],GammaShape2,GammaRate2)/BinomTrials,Table3[[#This Row],[RV binom]])</f>
        <v>0</v>
      </c>
      <c r="M8756" s="1">
        <f>Table3[[#This Row],[Risk 2 simulated occurences]]*_xlfn.LOGNORM.INV(Table3[[#This Row],[RV lognorm]],(LN(ImpLow2)+LN(ImpUp2))/2,(LN(ImpUp2)-LN(ImpLow2))/3.29)</f>
        <v>0</v>
      </c>
    </row>
    <row r="8757" spans="7:13">
      <c r="G8757">
        <v>5.2525146423152251E-2</v>
      </c>
      <c r="H8757">
        <v>0.62218250223537097</v>
      </c>
      <c r="I8757">
        <v>0.1918398580475896</v>
      </c>
      <c r="J8757">
        <f>_xlfn.BINOM.INV(BinomTrials,_xlfn.GAMMA.INV(Table3[[#This Row],[RV gamma]],GammaShape1,GammaRate1)/BinomTrials,Table3[[#This Row],[RV binom]])</f>
        <v>0</v>
      </c>
      <c r="K8757" s="1">
        <f>Table3[[#This Row],[Risk 1 Simulated occurences]]*_xlfn.LOGNORM.INV(Table3[[#This Row],[RV lognorm]],(LN(ImpLow1)+LN(ImpUp1))/2,(LN(ImpUp1)-LN(ImpLow1))/3.29)</f>
        <v>0</v>
      </c>
      <c r="L8757">
        <f>_xlfn.BINOM.INV(BinomTrials,_xlfn.GAMMA.INV(Table3[[#This Row],[RV gamma]],GammaShape2,GammaRate2)/BinomTrials,Table3[[#This Row],[RV binom]])</f>
        <v>0</v>
      </c>
      <c r="M8757" s="1">
        <f>Table3[[#This Row],[Risk 2 simulated occurences]]*_xlfn.LOGNORM.INV(Table3[[#This Row],[RV lognorm]],(LN(ImpLow2)+LN(ImpUp2))/2,(LN(ImpUp2)-LN(ImpLow2))/3.29)</f>
        <v>0</v>
      </c>
    </row>
    <row r="8758" spans="7:13">
      <c r="G8758">
        <v>0.79013593391987302</v>
      </c>
      <c r="H8758">
        <v>2.1315069879086254E-2</v>
      </c>
      <c r="I8758">
        <v>0.25249420583829946</v>
      </c>
      <c r="J8758">
        <f>_xlfn.BINOM.INV(BinomTrials,_xlfn.GAMMA.INV(Table3[[#This Row],[RV gamma]],GammaShape1,GammaRate1)/BinomTrials,Table3[[#This Row],[RV binom]])</f>
        <v>0</v>
      </c>
      <c r="K8758" s="1">
        <f>Table3[[#This Row],[Risk 1 Simulated occurences]]*_xlfn.LOGNORM.INV(Table3[[#This Row],[RV lognorm]],(LN(ImpLow1)+LN(ImpUp1))/2,(LN(ImpUp1)-LN(ImpLow1))/3.29)</f>
        <v>0</v>
      </c>
      <c r="L8758">
        <f>_xlfn.BINOM.INV(BinomTrials,_xlfn.GAMMA.INV(Table3[[#This Row],[RV gamma]],GammaShape2,GammaRate2)/BinomTrials,Table3[[#This Row],[RV binom]])</f>
        <v>0</v>
      </c>
      <c r="M8758" s="1">
        <f>Table3[[#This Row],[Risk 2 simulated occurences]]*_xlfn.LOGNORM.INV(Table3[[#This Row],[RV lognorm]],(LN(ImpLow2)+LN(ImpUp2))/2,(LN(ImpUp2)-LN(ImpLow2))/3.29)</f>
        <v>0</v>
      </c>
    </row>
    <row r="8759" spans="7:13">
      <c r="G8759">
        <v>0.81464139130648294</v>
      </c>
      <c r="H8759">
        <v>0.24237945780268846</v>
      </c>
      <c r="I8759">
        <v>0.67011752429889404</v>
      </c>
      <c r="J8759">
        <f>_xlfn.BINOM.INV(BinomTrials,_xlfn.GAMMA.INV(Table3[[#This Row],[RV gamma]],GammaShape1,GammaRate1)/BinomTrials,Table3[[#This Row],[RV binom]])</f>
        <v>0</v>
      </c>
      <c r="K8759" s="1">
        <f>Table3[[#This Row],[Risk 1 Simulated occurences]]*_xlfn.LOGNORM.INV(Table3[[#This Row],[RV lognorm]],(LN(ImpLow1)+LN(ImpUp1))/2,(LN(ImpUp1)-LN(ImpLow1))/3.29)</f>
        <v>0</v>
      </c>
      <c r="L8759">
        <f>_xlfn.BINOM.INV(BinomTrials,_xlfn.GAMMA.INV(Table3[[#This Row],[RV gamma]],GammaShape2,GammaRate2)/BinomTrials,Table3[[#This Row],[RV binom]])</f>
        <v>0</v>
      </c>
      <c r="M8759" s="1">
        <f>Table3[[#This Row],[Risk 2 simulated occurences]]*_xlfn.LOGNORM.INV(Table3[[#This Row],[RV lognorm]],(LN(ImpLow2)+LN(ImpUp2))/2,(LN(ImpUp2)-LN(ImpLow2))/3.29)</f>
        <v>0</v>
      </c>
    </row>
    <row r="8760" spans="7:13">
      <c r="G8760">
        <v>0.67786368805815633</v>
      </c>
      <c r="H8760">
        <v>0.67154728978478684</v>
      </c>
      <c r="I8760">
        <v>0.66523089151141745</v>
      </c>
      <c r="J8760">
        <f>_xlfn.BINOM.INV(BinomTrials,_xlfn.GAMMA.INV(Table3[[#This Row],[RV gamma]],GammaShape1,GammaRate1)/BinomTrials,Table3[[#This Row],[RV binom]])</f>
        <v>1</v>
      </c>
      <c r="K8760" s="1">
        <f>Table3[[#This Row],[Risk 1 Simulated occurences]]*_xlfn.LOGNORM.INV(Table3[[#This Row],[RV lognorm]],(LN(ImpLow1)+LN(ImpUp1))/2,(LN(ImpUp1)-LN(ImpLow1))/3.29)</f>
        <v>42630.549575268102</v>
      </c>
      <c r="L8760">
        <f>_xlfn.BINOM.INV(BinomTrials,_xlfn.GAMMA.INV(Table3[[#This Row],[RV gamma]],GammaShape2,GammaRate2)/BinomTrials,Table3[[#This Row],[RV binom]])</f>
        <v>0</v>
      </c>
      <c r="M8760" s="1">
        <f>Table3[[#This Row],[Risk 2 simulated occurences]]*_xlfn.LOGNORM.INV(Table3[[#This Row],[RV lognorm]],(LN(ImpLow2)+LN(ImpUp2))/2,(LN(ImpUp2)-LN(ImpLow2))/3.29)</f>
        <v>0</v>
      </c>
    </row>
    <row r="8761" spans="7:13">
      <c r="G8761">
        <v>0.85500519343419246</v>
      </c>
      <c r="H8761">
        <v>0.69529941291329422</v>
      </c>
      <c r="I8761">
        <v>0.5355936323923961</v>
      </c>
      <c r="J8761">
        <f>_xlfn.BINOM.INV(BinomTrials,_xlfn.GAMMA.INV(Table3[[#This Row],[RV gamma]],GammaShape1,GammaRate1)/BinomTrials,Table3[[#This Row],[RV binom]])</f>
        <v>1</v>
      </c>
      <c r="K8761" s="1">
        <f>Table3[[#This Row],[Risk 1 Simulated occurences]]*_xlfn.LOGNORM.INV(Table3[[#This Row],[RV lognorm]],(LN(ImpLow1)+LN(ImpUp1))/2,(LN(ImpUp1)-LN(ImpLow1))/3.29)</f>
        <v>33663.139860380907</v>
      </c>
      <c r="L8761">
        <f>_xlfn.BINOM.INV(BinomTrials,_xlfn.GAMMA.INV(Table3[[#This Row],[RV gamma]],GammaShape2,GammaRate2)/BinomTrials,Table3[[#This Row],[RV binom]])</f>
        <v>0</v>
      </c>
      <c r="M8761" s="1">
        <f>Table3[[#This Row],[Risk 2 simulated occurences]]*_xlfn.LOGNORM.INV(Table3[[#This Row],[RV lognorm]],(LN(ImpLow2)+LN(ImpUp2))/2,(LN(ImpUp2)-LN(ImpLow2))/3.29)</f>
        <v>0</v>
      </c>
    </row>
    <row r="8762" spans="7:13">
      <c r="G8762">
        <v>7.228604847206084E-2</v>
      </c>
      <c r="H8762">
        <v>0.89723283373621887</v>
      </c>
      <c r="I8762">
        <v>0.72217961900037697</v>
      </c>
      <c r="J8762">
        <f>_xlfn.BINOM.INV(BinomTrials,_xlfn.GAMMA.INV(Table3[[#This Row],[RV gamma]],GammaShape1,GammaRate1)/BinomTrials,Table3[[#This Row],[RV binom]])</f>
        <v>1</v>
      </c>
      <c r="K8762" s="1">
        <f>Table3[[#This Row],[Risk 1 Simulated occurences]]*_xlfn.LOGNORM.INV(Table3[[#This Row],[RV lognorm]],(LN(ImpLow1)+LN(ImpUp1))/2,(LN(ImpUp1)-LN(ImpLow1))/3.29)</f>
        <v>47766.924487694894</v>
      </c>
      <c r="L8762">
        <f>_xlfn.BINOM.INV(BinomTrials,_xlfn.GAMMA.INV(Table3[[#This Row],[RV gamma]],GammaShape2,GammaRate2)/BinomTrials,Table3[[#This Row],[RV binom]])</f>
        <v>1</v>
      </c>
      <c r="M8762" s="1">
        <f>Table3[[#This Row],[Risk 2 simulated occurences]]*_xlfn.LOGNORM.INV(Table3[[#This Row],[RV lognorm]],(LN(ImpLow2)+LN(ImpUp2))/2,(LN(ImpUp2)-LN(ImpLow2))/3.29)</f>
        <v>4776692.4487694921</v>
      </c>
    </row>
    <row r="8763" spans="7:13">
      <c r="G8763">
        <v>0.91161666992661383</v>
      </c>
      <c r="H8763">
        <v>0.79223660463105727</v>
      </c>
      <c r="I8763">
        <v>0.67285653933550071</v>
      </c>
      <c r="J8763">
        <f>_xlfn.BINOM.INV(BinomTrials,_xlfn.GAMMA.INV(Table3[[#This Row],[RV gamma]],GammaShape1,GammaRate1)/BinomTrials,Table3[[#This Row],[RV binom]])</f>
        <v>1</v>
      </c>
      <c r="K8763" s="1">
        <f>Table3[[#This Row],[Risk 1 Simulated occurences]]*_xlfn.LOGNORM.INV(Table3[[#This Row],[RV lognorm]],(LN(ImpLow1)+LN(ImpUp1))/2,(LN(ImpUp1)-LN(ImpLow1))/3.29)</f>
        <v>43262.727462334689</v>
      </c>
      <c r="L8763">
        <f>_xlfn.BINOM.INV(BinomTrials,_xlfn.GAMMA.INV(Table3[[#This Row],[RV gamma]],GammaShape2,GammaRate2)/BinomTrials,Table3[[#This Row],[RV binom]])</f>
        <v>0</v>
      </c>
      <c r="M8763" s="1">
        <f>Table3[[#This Row],[Risk 2 simulated occurences]]*_xlfn.LOGNORM.INV(Table3[[#This Row],[RV lognorm]],(LN(ImpLow2)+LN(ImpUp2))/2,(LN(ImpUp2)-LN(ImpLow2))/3.29)</f>
        <v>0</v>
      </c>
    </row>
    <row r="8764" spans="7:13">
      <c r="G8764">
        <v>0.54137145659950159</v>
      </c>
      <c r="H8764">
        <v>0.12061403417988402</v>
      </c>
      <c r="I8764">
        <v>0.69985661176026637</v>
      </c>
      <c r="J8764">
        <f>_xlfn.BINOM.INV(BinomTrials,_xlfn.GAMMA.INV(Table3[[#This Row],[RV gamma]],GammaShape1,GammaRate1)/BinomTrials,Table3[[#This Row],[RV binom]])</f>
        <v>0</v>
      </c>
      <c r="K8764" s="1">
        <f>Table3[[#This Row],[Risk 1 Simulated occurences]]*_xlfn.LOGNORM.INV(Table3[[#This Row],[RV lognorm]],(LN(ImpLow1)+LN(ImpUp1))/2,(LN(ImpUp1)-LN(ImpLow1))/3.29)</f>
        <v>0</v>
      </c>
      <c r="L8764">
        <f>_xlfn.BINOM.INV(BinomTrials,_xlfn.GAMMA.INV(Table3[[#This Row],[RV gamma]],GammaShape2,GammaRate2)/BinomTrials,Table3[[#This Row],[RV binom]])</f>
        <v>0</v>
      </c>
      <c r="M8764" s="1">
        <f>Table3[[#This Row],[Risk 2 simulated occurences]]*_xlfn.LOGNORM.INV(Table3[[#This Row],[RV lognorm]],(LN(ImpLow2)+LN(ImpUp2))/2,(LN(ImpUp2)-LN(ImpLow2))/3.29)</f>
        <v>0</v>
      </c>
    </row>
    <row r="8765" spans="7:13">
      <c r="G8765">
        <v>0.83007106782406148</v>
      </c>
      <c r="H8765">
        <v>0.16007246131080782</v>
      </c>
      <c r="I8765">
        <v>0.49007385479755411</v>
      </c>
      <c r="J8765">
        <f>_xlfn.BINOM.INV(BinomTrials,_xlfn.GAMMA.INV(Table3[[#This Row],[RV gamma]],GammaShape1,GammaRate1)/BinomTrials,Table3[[#This Row],[RV binom]])</f>
        <v>0</v>
      </c>
      <c r="K8765" s="1">
        <f>Table3[[#This Row],[Risk 1 Simulated occurences]]*_xlfn.LOGNORM.INV(Table3[[#This Row],[RV lognorm]],(LN(ImpLow1)+LN(ImpUp1))/2,(LN(ImpUp1)-LN(ImpLow1))/3.29)</f>
        <v>0</v>
      </c>
      <c r="L8765">
        <f>_xlfn.BINOM.INV(BinomTrials,_xlfn.GAMMA.INV(Table3[[#This Row],[RV gamma]],GammaShape2,GammaRate2)/BinomTrials,Table3[[#This Row],[RV binom]])</f>
        <v>0</v>
      </c>
      <c r="M8765" s="1">
        <f>Table3[[#This Row],[Risk 2 simulated occurences]]*_xlfn.LOGNORM.INV(Table3[[#This Row],[RV lognorm]],(LN(ImpLow2)+LN(ImpUp2))/2,(LN(ImpUp2)-LN(ImpLow2))/3.29)</f>
        <v>0</v>
      </c>
    </row>
    <row r="8766" spans="7:13">
      <c r="G8766">
        <v>4.4369190020658632E-3</v>
      </c>
      <c r="H8766">
        <v>0.33785725074720441</v>
      </c>
      <c r="I8766">
        <v>0.67127758249234293</v>
      </c>
      <c r="J8766">
        <f>_xlfn.BINOM.INV(BinomTrials,_xlfn.GAMMA.INV(Table3[[#This Row],[RV gamma]],GammaShape1,GammaRate1)/BinomTrials,Table3[[#This Row],[RV binom]])</f>
        <v>0</v>
      </c>
      <c r="K8766" s="1">
        <f>Table3[[#This Row],[Risk 1 Simulated occurences]]*_xlfn.LOGNORM.INV(Table3[[#This Row],[RV lognorm]],(LN(ImpLow1)+LN(ImpUp1))/2,(LN(ImpUp1)-LN(ImpLow1))/3.29)</f>
        <v>0</v>
      </c>
      <c r="L8766">
        <f>_xlfn.BINOM.INV(BinomTrials,_xlfn.GAMMA.INV(Table3[[#This Row],[RV gamma]],GammaShape2,GammaRate2)/BinomTrials,Table3[[#This Row],[RV binom]])</f>
        <v>0</v>
      </c>
      <c r="M8766" s="1">
        <f>Table3[[#This Row],[Risk 2 simulated occurences]]*_xlfn.LOGNORM.INV(Table3[[#This Row],[RV lognorm]],(LN(ImpLow2)+LN(ImpUp2))/2,(LN(ImpUp2)-LN(ImpLow2))/3.29)</f>
        <v>0</v>
      </c>
    </row>
    <row r="8767" spans="7:13">
      <c r="G8767">
        <v>0.57129766772095936</v>
      </c>
      <c r="H8767">
        <v>0.36681330826450759</v>
      </c>
      <c r="I8767">
        <v>0.16232894880805582</v>
      </c>
      <c r="J8767">
        <f>_xlfn.BINOM.INV(BinomTrials,_xlfn.GAMMA.INV(Table3[[#This Row],[RV gamma]],GammaShape1,GammaRate1)/BinomTrials,Table3[[#This Row],[RV binom]])</f>
        <v>0</v>
      </c>
      <c r="K8767" s="1">
        <f>Table3[[#This Row],[Risk 1 Simulated occurences]]*_xlfn.LOGNORM.INV(Table3[[#This Row],[RV lognorm]],(LN(ImpLow1)+LN(ImpUp1))/2,(LN(ImpUp1)-LN(ImpLow1))/3.29)</f>
        <v>0</v>
      </c>
      <c r="L8767">
        <f>_xlfn.BINOM.INV(BinomTrials,_xlfn.GAMMA.INV(Table3[[#This Row],[RV gamma]],GammaShape2,GammaRate2)/BinomTrials,Table3[[#This Row],[RV binom]])</f>
        <v>0</v>
      </c>
      <c r="M8767" s="1">
        <f>Table3[[#This Row],[Risk 2 simulated occurences]]*_xlfn.LOGNORM.INV(Table3[[#This Row],[RV lognorm]],(LN(ImpLow2)+LN(ImpUp2))/2,(LN(ImpUp2)-LN(ImpLow2))/3.29)</f>
        <v>0</v>
      </c>
    </row>
    <row r="8768" spans="7:13">
      <c r="G8768">
        <v>0.79990138616408291</v>
      </c>
      <c r="H8768">
        <v>3.127200157906488E-2</v>
      </c>
      <c r="I8768">
        <v>0.2626426169940469</v>
      </c>
      <c r="J8768">
        <f>_xlfn.BINOM.INV(BinomTrials,_xlfn.GAMMA.INV(Table3[[#This Row],[RV gamma]],GammaShape1,GammaRate1)/BinomTrials,Table3[[#This Row],[RV binom]])</f>
        <v>0</v>
      </c>
      <c r="K8768" s="1">
        <f>Table3[[#This Row],[Risk 1 Simulated occurences]]*_xlfn.LOGNORM.INV(Table3[[#This Row],[RV lognorm]],(LN(ImpLow1)+LN(ImpUp1))/2,(LN(ImpUp1)-LN(ImpLow1))/3.29)</f>
        <v>0</v>
      </c>
      <c r="L8768">
        <f>_xlfn.BINOM.INV(BinomTrials,_xlfn.GAMMA.INV(Table3[[#This Row],[RV gamma]],GammaShape2,GammaRate2)/BinomTrials,Table3[[#This Row],[RV binom]])</f>
        <v>0</v>
      </c>
      <c r="M8768" s="1">
        <f>Table3[[#This Row],[Risk 2 simulated occurences]]*_xlfn.LOGNORM.INV(Table3[[#This Row],[RV lognorm]],(LN(ImpLow2)+LN(ImpUp2))/2,(LN(ImpUp2)-LN(ImpLow2))/3.29)</f>
        <v>0</v>
      </c>
    </row>
    <row r="8769" spans="7:13">
      <c r="G8769">
        <v>0.94259725974062325</v>
      </c>
      <c r="H8769">
        <v>0.58853053934338062</v>
      </c>
      <c r="I8769">
        <v>0.23446381894613794</v>
      </c>
      <c r="J8769">
        <f>_xlfn.BINOM.INV(BinomTrials,_xlfn.GAMMA.INV(Table3[[#This Row],[RV gamma]],GammaShape1,GammaRate1)/BinomTrials,Table3[[#This Row],[RV binom]])</f>
        <v>1</v>
      </c>
      <c r="K8769" s="1">
        <f>Table3[[#This Row],[Risk 1 Simulated occurences]]*_xlfn.LOGNORM.INV(Table3[[#This Row],[RV lognorm]],(LN(ImpLow1)+LN(ImpUp1))/2,(LN(ImpUp1)-LN(ImpLow1))/3.29)</f>
        <v>19048.940843899571</v>
      </c>
      <c r="L8769">
        <f>_xlfn.BINOM.INV(BinomTrials,_xlfn.GAMMA.INV(Table3[[#This Row],[RV gamma]],GammaShape2,GammaRate2)/BinomTrials,Table3[[#This Row],[RV binom]])</f>
        <v>0</v>
      </c>
      <c r="M8769" s="1">
        <f>Table3[[#This Row],[Risk 2 simulated occurences]]*_xlfn.LOGNORM.INV(Table3[[#This Row],[RV lognorm]],(LN(ImpLow2)+LN(ImpUp2))/2,(LN(ImpUp2)-LN(ImpLow2))/3.29)</f>
        <v>0</v>
      </c>
    </row>
    <row r="8770" spans="7:13">
      <c r="G8770">
        <v>0.23214446065581612</v>
      </c>
      <c r="H8770">
        <v>0.43277474419808704</v>
      </c>
      <c r="I8770">
        <v>0.6334050277403579</v>
      </c>
      <c r="J8770">
        <f>_xlfn.BINOM.INV(BinomTrials,_xlfn.GAMMA.INV(Table3[[#This Row],[RV gamma]],GammaShape1,GammaRate1)/BinomTrials,Table3[[#This Row],[RV binom]])</f>
        <v>0</v>
      </c>
      <c r="K8770" s="1">
        <f>Table3[[#This Row],[Risk 1 Simulated occurences]]*_xlfn.LOGNORM.INV(Table3[[#This Row],[RV lognorm]],(LN(ImpLow1)+LN(ImpUp1))/2,(LN(ImpUp1)-LN(ImpLow1))/3.29)</f>
        <v>0</v>
      </c>
      <c r="L8770">
        <f>_xlfn.BINOM.INV(BinomTrials,_xlfn.GAMMA.INV(Table3[[#This Row],[RV gamma]],GammaShape2,GammaRate2)/BinomTrials,Table3[[#This Row],[RV binom]])</f>
        <v>0</v>
      </c>
      <c r="M8770" s="1">
        <f>Table3[[#This Row],[Risk 2 simulated occurences]]*_xlfn.LOGNORM.INV(Table3[[#This Row],[RV lognorm]],(LN(ImpLow2)+LN(ImpUp2))/2,(LN(ImpUp2)-LN(ImpLow2))/3.29)</f>
        <v>0</v>
      </c>
    </row>
    <row r="8771" spans="7:13">
      <c r="G8771">
        <v>0.65195024230142606</v>
      </c>
      <c r="H8771">
        <v>0.64512573724851274</v>
      </c>
      <c r="I8771">
        <v>0.63830123219559953</v>
      </c>
      <c r="J8771">
        <f>_xlfn.BINOM.INV(BinomTrials,_xlfn.GAMMA.INV(Table3[[#This Row],[RV gamma]],GammaShape1,GammaRate1)/BinomTrials,Table3[[#This Row],[RV binom]])</f>
        <v>1</v>
      </c>
      <c r="K8771" s="1">
        <f>Table3[[#This Row],[Risk 1 Simulated occurences]]*_xlfn.LOGNORM.INV(Table3[[#This Row],[RV lognorm]],(LN(ImpLow1)+LN(ImpUp1))/2,(LN(ImpUp1)-LN(ImpLow1))/3.29)</f>
        <v>40511.189600994017</v>
      </c>
      <c r="L8771">
        <f>_xlfn.BINOM.INV(BinomTrials,_xlfn.GAMMA.INV(Table3[[#This Row],[RV gamma]],GammaShape2,GammaRate2)/BinomTrials,Table3[[#This Row],[RV binom]])</f>
        <v>0</v>
      </c>
      <c r="M8771" s="1">
        <f>Table3[[#This Row],[Risk 2 simulated occurences]]*_xlfn.LOGNORM.INV(Table3[[#This Row],[RV lognorm]],(LN(ImpLow2)+LN(ImpUp2))/2,(LN(ImpUp2)-LN(ImpLow2))/3.29)</f>
        <v>0</v>
      </c>
    </row>
    <row r="8772" spans="7:13">
      <c r="G8772">
        <v>0.32772236006694022</v>
      </c>
      <c r="H8772">
        <v>0.62826593575452727</v>
      </c>
      <c r="I8772">
        <v>0.92880951144211432</v>
      </c>
      <c r="J8772">
        <f>_xlfn.BINOM.INV(BinomTrials,_xlfn.GAMMA.INV(Table3[[#This Row],[RV gamma]],GammaShape1,GammaRate1)/BinomTrials,Table3[[#This Row],[RV binom]])</f>
        <v>0</v>
      </c>
      <c r="K8772" s="1">
        <f>Table3[[#This Row],[Risk 1 Simulated occurences]]*_xlfn.LOGNORM.INV(Table3[[#This Row],[RV lognorm]],(LN(ImpLow1)+LN(ImpUp1))/2,(LN(ImpUp1)-LN(ImpLow1))/3.29)</f>
        <v>0</v>
      </c>
      <c r="L8772">
        <f>_xlfn.BINOM.INV(BinomTrials,_xlfn.GAMMA.INV(Table3[[#This Row],[RV gamma]],GammaShape2,GammaRate2)/BinomTrials,Table3[[#This Row],[RV binom]])</f>
        <v>0</v>
      </c>
      <c r="M8772" s="1">
        <f>Table3[[#This Row],[Risk 2 simulated occurences]]*_xlfn.LOGNORM.INV(Table3[[#This Row],[RV lognorm]],(LN(ImpLow2)+LN(ImpUp2))/2,(LN(ImpUp2)-LN(ImpLow2))/3.29)</f>
        <v>0</v>
      </c>
    </row>
    <row r="8773" spans="7:13">
      <c r="G8773">
        <v>2.9705645064686259E-2</v>
      </c>
      <c r="H8773">
        <v>0.26558222634046441</v>
      </c>
      <c r="I8773">
        <v>0.50145880761624262</v>
      </c>
      <c r="J8773">
        <f>_xlfn.BINOM.INV(BinomTrials,_xlfn.GAMMA.INV(Table3[[#This Row],[RV gamma]],GammaShape1,GammaRate1)/BinomTrials,Table3[[#This Row],[RV binom]])</f>
        <v>0</v>
      </c>
      <c r="K8773" s="1">
        <f>Table3[[#This Row],[Risk 1 Simulated occurences]]*_xlfn.LOGNORM.INV(Table3[[#This Row],[RV lognorm]],(LN(ImpLow1)+LN(ImpUp1))/2,(LN(ImpUp1)-LN(ImpLow1))/3.29)</f>
        <v>0</v>
      </c>
      <c r="L8773">
        <f>_xlfn.BINOM.INV(BinomTrials,_xlfn.GAMMA.INV(Table3[[#This Row],[RV gamma]],GammaShape2,GammaRate2)/BinomTrials,Table3[[#This Row],[RV binom]])</f>
        <v>0</v>
      </c>
      <c r="M8773" s="1">
        <f>Table3[[#This Row],[Risk 2 simulated occurences]]*_xlfn.LOGNORM.INV(Table3[[#This Row],[RV lognorm]],(LN(ImpLow2)+LN(ImpUp2))/2,(LN(ImpUp2)-LN(ImpLow2))/3.29)</f>
        <v>0</v>
      </c>
    </row>
    <row r="8774" spans="7:13">
      <c r="G8774">
        <v>0.26277660218196763</v>
      </c>
      <c r="H8774">
        <v>0.64047810418553563</v>
      </c>
      <c r="I8774">
        <v>1.8179606189103612E-2</v>
      </c>
      <c r="J8774">
        <f>_xlfn.BINOM.INV(BinomTrials,_xlfn.GAMMA.INV(Table3[[#This Row],[RV gamma]],GammaShape1,GammaRate1)/BinomTrials,Table3[[#This Row],[RV binom]])</f>
        <v>0</v>
      </c>
      <c r="K8774" s="1">
        <f>Table3[[#This Row],[Risk 1 Simulated occurences]]*_xlfn.LOGNORM.INV(Table3[[#This Row],[RV lognorm]],(LN(ImpLow1)+LN(ImpUp1))/2,(LN(ImpUp1)-LN(ImpLow1))/3.29)</f>
        <v>0</v>
      </c>
      <c r="L8774">
        <f>_xlfn.BINOM.INV(BinomTrials,_xlfn.GAMMA.INV(Table3[[#This Row],[RV gamma]],GammaShape2,GammaRate2)/BinomTrials,Table3[[#This Row],[RV binom]])</f>
        <v>0</v>
      </c>
      <c r="M8774" s="1">
        <f>Table3[[#This Row],[Risk 2 simulated occurences]]*_xlfn.LOGNORM.INV(Table3[[#This Row],[RV lognorm]],(LN(ImpLow2)+LN(ImpUp2))/2,(LN(ImpUp2)-LN(ImpLow2))/3.29)</f>
        <v>0</v>
      </c>
    </row>
    <row r="8775" spans="7:13">
      <c r="G8775">
        <v>0.48635287232992841</v>
      </c>
      <c r="H8775">
        <v>0.51549704629718185</v>
      </c>
      <c r="I8775">
        <v>0.5446412202644354</v>
      </c>
      <c r="J8775">
        <f>_xlfn.BINOM.INV(BinomTrials,_xlfn.GAMMA.INV(Table3[[#This Row],[RV gamma]],GammaShape1,GammaRate1)/BinomTrials,Table3[[#This Row],[RV binom]])</f>
        <v>0</v>
      </c>
      <c r="K8775" s="1">
        <f>Table3[[#This Row],[Risk 1 Simulated occurences]]*_xlfn.LOGNORM.INV(Table3[[#This Row],[RV lognorm]],(LN(ImpLow1)+LN(ImpUp1))/2,(LN(ImpUp1)-LN(ImpLow1))/3.29)</f>
        <v>0</v>
      </c>
      <c r="L8775">
        <f>_xlfn.BINOM.INV(BinomTrials,_xlfn.GAMMA.INV(Table3[[#This Row],[RV gamma]],GammaShape2,GammaRate2)/BinomTrials,Table3[[#This Row],[RV binom]])</f>
        <v>0</v>
      </c>
      <c r="M8775" s="1">
        <f>Table3[[#This Row],[Risk 2 simulated occurences]]*_xlfn.LOGNORM.INV(Table3[[#This Row],[RV lognorm]],(LN(ImpLow2)+LN(ImpUp2))/2,(LN(ImpUp2)-LN(ImpLow2))/3.29)</f>
        <v>0</v>
      </c>
    </row>
    <row r="8776" spans="7:13">
      <c r="G8776">
        <v>0.13272524910640215</v>
      </c>
      <c r="H8776">
        <v>0.95885711673593943</v>
      </c>
      <c r="I8776">
        <v>0.78498898436547671</v>
      </c>
      <c r="J8776">
        <f>_xlfn.BINOM.INV(BinomTrials,_xlfn.GAMMA.INV(Table3[[#This Row],[RV gamma]],GammaShape1,GammaRate1)/BinomTrials,Table3[[#This Row],[RV binom]])</f>
        <v>2</v>
      </c>
      <c r="K8776" s="1">
        <f>Table3[[#This Row],[Risk 1 Simulated occurences]]*_xlfn.LOGNORM.INV(Table3[[#This Row],[RV lognorm]],(LN(ImpLow1)+LN(ImpUp1))/2,(LN(ImpUp1)-LN(ImpLow1))/3.29)</f>
        <v>109873.86936101418</v>
      </c>
      <c r="L8776">
        <f>_xlfn.BINOM.INV(BinomTrials,_xlfn.GAMMA.INV(Table3[[#This Row],[RV gamma]],GammaShape2,GammaRate2)/BinomTrials,Table3[[#This Row],[RV binom]])</f>
        <v>1</v>
      </c>
      <c r="M8776" s="1">
        <f>Table3[[#This Row],[Risk 2 simulated occurences]]*_xlfn.LOGNORM.INV(Table3[[#This Row],[RV lognorm]],(LN(ImpLow2)+LN(ImpUp2))/2,(LN(ImpUp2)-LN(ImpLow2))/3.29)</f>
        <v>5493693.4680507109</v>
      </c>
    </row>
    <row r="8777" spans="7:13">
      <c r="G8777">
        <v>0.71326173130109061</v>
      </c>
      <c r="H8777">
        <v>0.51156098093444524</v>
      </c>
      <c r="I8777">
        <v>0.30986023056779999</v>
      </c>
      <c r="J8777">
        <f>_xlfn.BINOM.INV(BinomTrials,_xlfn.GAMMA.INV(Table3[[#This Row],[RV gamma]],GammaShape1,GammaRate1)/BinomTrials,Table3[[#This Row],[RV binom]])</f>
        <v>0</v>
      </c>
      <c r="K8777" s="1">
        <f>Table3[[#This Row],[Risk 1 Simulated occurences]]*_xlfn.LOGNORM.INV(Table3[[#This Row],[RV lognorm]],(LN(ImpLow1)+LN(ImpUp1))/2,(LN(ImpUp1)-LN(ImpLow1))/3.29)</f>
        <v>0</v>
      </c>
      <c r="L8777">
        <f>_xlfn.BINOM.INV(BinomTrials,_xlfn.GAMMA.INV(Table3[[#This Row],[RV gamma]],GammaShape2,GammaRate2)/BinomTrials,Table3[[#This Row],[RV binom]])</f>
        <v>0</v>
      </c>
      <c r="M8777" s="1">
        <f>Table3[[#This Row],[Risk 2 simulated occurences]]*_xlfn.LOGNORM.INV(Table3[[#This Row],[RV lognorm]],(LN(ImpLow2)+LN(ImpUp2))/2,(LN(ImpUp2)-LN(ImpLow2))/3.29)</f>
        <v>0</v>
      </c>
    </row>
    <row r="8778" spans="7:13">
      <c r="G8778">
        <v>0.78991797742895686</v>
      </c>
      <c r="H8778">
        <v>0.80540656522168153</v>
      </c>
      <c r="I8778">
        <v>0.82089515301440619</v>
      </c>
      <c r="J8778">
        <f>_xlfn.BINOM.INV(BinomTrials,_xlfn.GAMMA.INV(Table3[[#This Row],[RV gamma]],GammaShape1,GammaRate1)/BinomTrials,Table3[[#This Row],[RV binom]])</f>
        <v>1</v>
      </c>
      <c r="K8778" s="1">
        <f>Table3[[#This Row],[Risk 1 Simulated occurences]]*_xlfn.LOGNORM.INV(Table3[[#This Row],[RV lognorm]],(LN(ImpLow1)+LN(ImpUp1))/2,(LN(ImpUp1)-LN(ImpLow1))/3.29)</f>
        <v>60154.067162068037</v>
      </c>
      <c r="L8778">
        <f>_xlfn.BINOM.INV(BinomTrials,_xlfn.GAMMA.INV(Table3[[#This Row],[RV gamma]],GammaShape2,GammaRate2)/BinomTrials,Table3[[#This Row],[RV binom]])</f>
        <v>0</v>
      </c>
      <c r="M8778" s="1">
        <f>Table3[[#This Row],[Risk 2 simulated occurences]]*_xlfn.LOGNORM.INV(Table3[[#This Row],[RV lognorm]],(LN(ImpLow2)+LN(ImpUp2))/2,(LN(ImpUp2)-LN(ImpLow2))/3.29)</f>
        <v>0</v>
      </c>
    </row>
    <row r="8779" spans="7:13">
      <c r="G8779">
        <v>0.15144664847825032</v>
      </c>
      <c r="H8779">
        <v>0.46814168080135327</v>
      </c>
      <c r="I8779">
        <v>0.78483671312445624</v>
      </c>
      <c r="J8779">
        <f>_xlfn.BINOM.INV(BinomTrials,_xlfn.GAMMA.INV(Table3[[#This Row],[RV gamma]],GammaShape1,GammaRate1)/BinomTrials,Table3[[#This Row],[RV binom]])</f>
        <v>0</v>
      </c>
      <c r="K8779" s="1">
        <f>Table3[[#This Row],[Risk 1 Simulated occurences]]*_xlfn.LOGNORM.INV(Table3[[#This Row],[RV lognorm]],(LN(ImpLow1)+LN(ImpUp1))/2,(LN(ImpUp1)-LN(ImpLow1))/3.29)</f>
        <v>0</v>
      </c>
      <c r="L8779">
        <f>_xlfn.BINOM.INV(BinomTrials,_xlfn.GAMMA.INV(Table3[[#This Row],[RV gamma]],GammaShape2,GammaRate2)/BinomTrials,Table3[[#This Row],[RV binom]])</f>
        <v>0</v>
      </c>
      <c r="M8779" s="1">
        <f>Table3[[#This Row],[Risk 2 simulated occurences]]*_xlfn.LOGNORM.INV(Table3[[#This Row],[RV lognorm]],(LN(ImpLow2)+LN(ImpUp2))/2,(LN(ImpUp2)-LN(ImpLow2))/3.29)</f>
        <v>0</v>
      </c>
    </row>
    <row r="8780" spans="7:13">
      <c r="G8780">
        <v>0.36382097395314883</v>
      </c>
      <c r="H8780">
        <v>5.7229228344387019E-2</v>
      </c>
      <c r="I8780">
        <v>0.75063748273562525</v>
      </c>
      <c r="J8780">
        <f>_xlfn.BINOM.INV(BinomTrials,_xlfn.GAMMA.INV(Table3[[#This Row],[RV gamma]],GammaShape1,GammaRate1)/BinomTrials,Table3[[#This Row],[RV binom]])</f>
        <v>0</v>
      </c>
      <c r="K8780" s="1">
        <f>Table3[[#This Row],[Risk 1 Simulated occurences]]*_xlfn.LOGNORM.INV(Table3[[#This Row],[RV lognorm]],(LN(ImpLow1)+LN(ImpUp1))/2,(LN(ImpUp1)-LN(ImpLow1))/3.29)</f>
        <v>0</v>
      </c>
      <c r="L8780">
        <f>_xlfn.BINOM.INV(BinomTrials,_xlfn.GAMMA.INV(Table3[[#This Row],[RV gamma]],GammaShape2,GammaRate2)/BinomTrials,Table3[[#This Row],[RV binom]])</f>
        <v>0</v>
      </c>
      <c r="M8780" s="1">
        <f>Table3[[#This Row],[Risk 2 simulated occurences]]*_xlfn.LOGNORM.INV(Table3[[#This Row],[RV lognorm]],(LN(ImpLow2)+LN(ImpUp2))/2,(LN(ImpUp2)-LN(ImpLow2))/3.29)</f>
        <v>0</v>
      </c>
    </row>
    <row r="8781" spans="7:13">
      <c r="G8781">
        <v>0.739109230571943</v>
      </c>
      <c r="H8781">
        <v>0.85164078411256927</v>
      </c>
      <c r="I8781">
        <v>0.96417233765319565</v>
      </c>
      <c r="J8781">
        <f>_xlfn.BINOM.INV(BinomTrials,_xlfn.GAMMA.INV(Table3[[#This Row],[RV gamma]],GammaShape1,GammaRate1)/BinomTrials,Table3[[#This Row],[RV binom]])</f>
        <v>1</v>
      </c>
      <c r="K8781" s="1">
        <f>Table3[[#This Row],[Risk 1 Simulated occurences]]*_xlfn.LOGNORM.INV(Table3[[#This Row],[RV lognorm]],(LN(ImpLow1)+LN(ImpUp1))/2,(LN(ImpUp1)-LN(ImpLow1))/3.29)</f>
        <v>111559.90740499896</v>
      </c>
      <c r="L8781">
        <f>_xlfn.BINOM.INV(BinomTrials,_xlfn.GAMMA.INV(Table3[[#This Row],[RV gamma]],GammaShape2,GammaRate2)/BinomTrials,Table3[[#This Row],[RV binom]])</f>
        <v>1</v>
      </c>
      <c r="M8781" s="1">
        <f>Table3[[#This Row],[Risk 2 simulated occurences]]*_xlfn.LOGNORM.INV(Table3[[#This Row],[RV lognorm]],(LN(ImpLow2)+LN(ImpUp2))/2,(LN(ImpUp2)-LN(ImpLow2))/3.29)</f>
        <v>11155990.740499901</v>
      </c>
    </row>
    <row r="8782" spans="7:13">
      <c r="G8782">
        <v>0.20883822264561347</v>
      </c>
      <c r="H8782">
        <v>0.52665857995239018</v>
      </c>
      <c r="I8782">
        <v>0.8444789372591669</v>
      </c>
      <c r="J8782">
        <f>_xlfn.BINOM.INV(BinomTrials,_xlfn.GAMMA.INV(Table3[[#This Row],[RV gamma]],GammaShape1,GammaRate1)/BinomTrials,Table3[[#This Row],[RV binom]])</f>
        <v>0</v>
      </c>
      <c r="K8782" s="1">
        <f>Table3[[#This Row],[Risk 1 Simulated occurences]]*_xlfn.LOGNORM.INV(Table3[[#This Row],[RV lognorm]],(LN(ImpLow1)+LN(ImpUp1))/2,(LN(ImpUp1)-LN(ImpLow1))/3.29)</f>
        <v>0</v>
      </c>
      <c r="L8782">
        <f>_xlfn.BINOM.INV(BinomTrials,_xlfn.GAMMA.INV(Table3[[#This Row],[RV gamma]],GammaShape2,GammaRate2)/BinomTrials,Table3[[#This Row],[RV binom]])</f>
        <v>0</v>
      </c>
      <c r="M8782" s="1">
        <f>Table3[[#This Row],[Risk 2 simulated occurences]]*_xlfn.LOGNORM.INV(Table3[[#This Row],[RV lognorm]],(LN(ImpLow2)+LN(ImpUp2))/2,(LN(ImpUp2)-LN(ImpLow2))/3.29)</f>
        <v>0</v>
      </c>
    </row>
    <row r="8783" spans="7:13">
      <c r="G8783">
        <v>0.94400800482556602</v>
      </c>
      <c r="H8783">
        <v>0.55075325982214574</v>
      </c>
      <c r="I8783">
        <v>0.15749851481872543</v>
      </c>
      <c r="J8783">
        <f>_xlfn.BINOM.INV(BinomTrials,_xlfn.GAMMA.INV(Table3[[#This Row],[RV gamma]],GammaShape1,GammaRate1)/BinomTrials,Table3[[#This Row],[RV binom]])</f>
        <v>1</v>
      </c>
      <c r="K8783" s="1">
        <f>Table3[[#This Row],[Risk 1 Simulated occurences]]*_xlfn.LOGNORM.INV(Table3[[#This Row],[RV lognorm]],(LN(ImpLow1)+LN(ImpUp1))/2,(LN(ImpUp1)-LN(ImpLow1))/3.29)</f>
        <v>15652.802492282208</v>
      </c>
      <c r="L8783">
        <f>_xlfn.BINOM.INV(BinomTrials,_xlfn.GAMMA.INV(Table3[[#This Row],[RV gamma]],GammaShape2,GammaRate2)/BinomTrials,Table3[[#This Row],[RV binom]])</f>
        <v>0</v>
      </c>
      <c r="M8783" s="1">
        <f>Table3[[#This Row],[Risk 2 simulated occurences]]*_xlfn.LOGNORM.INV(Table3[[#This Row],[RV lognorm]],(LN(ImpLow2)+LN(ImpUp2))/2,(LN(ImpUp2)-LN(ImpLow2))/3.29)</f>
        <v>0</v>
      </c>
    </row>
    <row r="8784" spans="7:13">
      <c r="G8784">
        <v>0.94253710328719442</v>
      </c>
      <c r="H8784">
        <v>0.51003783080262965</v>
      </c>
      <c r="I8784">
        <v>7.7538558318064804E-2</v>
      </c>
      <c r="J8784">
        <f>_xlfn.BINOM.INV(BinomTrials,_xlfn.GAMMA.INV(Table3[[#This Row],[RV gamma]],GammaShape1,GammaRate1)/BinomTrials,Table3[[#This Row],[RV binom]])</f>
        <v>0</v>
      </c>
      <c r="K8784" s="1">
        <f>Table3[[#This Row],[Risk 1 Simulated occurences]]*_xlfn.LOGNORM.INV(Table3[[#This Row],[RV lognorm]],(LN(ImpLow1)+LN(ImpUp1))/2,(LN(ImpUp1)-LN(ImpLow1))/3.29)</f>
        <v>0</v>
      </c>
      <c r="L8784">
        <f>_xlfn.BINOM.INV(BinomTrials,_xlfn.GAMMA.INV(Table3[[#This Row],[RV gamma]],GammaShape2,GammaRate2)/BinomTrials,Table3[[#This Row],[RV binom]])</f>
        <v>0</v>
      </c>
      <c r="M8784" s="1">
        <f>Table3[[#This Row],[Risk 2 simulated occurences]]*_xlfn.LOGNORM.INV(Table3[[#This Row],[RV lognorm]],(LN(ImpLow2)+LN(ImpUp2))/2,(LN(ImpUp2)-LN(ImpLow2))/3.29)</f>
        <v>0</v>
      </c>
    </row>
    <row r="8785" spans="7:13">
      <c r="G8785">
        <v>0.22109494787691858</v>
      </c>
      <c r="H8785">
        <v>0.20582229979607383</v>
      </c>
      <c r="I8785">
        <v>0.19054965171522911</v>
      </c>
      <c r="J8785">
        <f>_xlfn.BINOM.INV(BinomTrials,_xlfn.GAMMA.INV(Table3[[#This Row],[RV gamma]],GammaShape1,GammaRate1)/BinomTrials,Table3[[#This Row],[RV binom]])</f>
        <v>0</v>
      </c>
      <c r="K8785" s="1">
        <f>Table3[[#This Row],[Risk 1 Simulated occurences]]*_xlfn.LOGNORM.INV(Table3[[#This Row],[RV lognorm]],(LN(ImpLow1)+LN(ImpUp1))/2,(LN(ImpUp1)-LN(ImpLow1))/3.29)</f>
        <v>0</v>
      </c>
      <c r="L8785">
        <f>_xlfn.BINOM.INV(BinomTrials,_xlfn.GAMMA.INV(Table3[[#This Row],[RV gamma]],GammaShape2,GammaRate2)/BinomTrials,Table3[[#This Row],[RV binom]])</f>
        <v>0</v>
      </c>
      <c r="M8785" s="1">
        <f>Table3[[#This Row],[Risk 2 simulated occurences]]*_xlfn.LOGNORM.INV(Table3[[#This Row],[RV lognorm]],(LN(ImpLow2)+LN(ImpUp2))/2,(LN(ImpUp2)-LN(ImpLow2))/3.29)</f>
        <v>0</v>
      </c>
    </row>
    <row r="8786" spans="7:13">
      <c r="G8786">
        <v>0.94278896737042306</v>
      </c>
      <c r="H8786">
        <v>0.25539267261298032</v>
      </c>
      <c r="I8786">
        <v>0.56799637785553758</v>
      </c>
      <c r="J8786">
        <f>_xlfn.BINOM.INV(BinomTrials,_xlfn.GAMMA.INV(Table3[[#This Row],[RV gamma]],GammaShape1,GammaRate1)/BinomTrials,Table3[[#This Row],[RV binom]])</f>
        <v>0</v>
      </c>
      <c r="K8786" s="1">
        <f>Table3[[#This Row],[Risk 1 Simulated occurences]]*_xlfn.LOGNORM.INV(Table3[[#This Row],[RV lognorm]],(LN(ImpLow1)+LN(ImpUp1))/2,(LN(ImpUp1)-LN(ImpLow1))/3.29)</f>
        <v>0</v>
      </c>
      <c r="L8786">
        <f>_xlfn.BINOM.INV(BinomTrials,_xlfn.GAMMA.INV(Table3[[#This Row],[RV gamma]],GammaShape2,GammaRate2)/BinomTrials,Table3[[#This Row],[RV binom]])</f>
        <v>0</v>
      </c>
      <c r="M8786" s="1">
        <f>Table3[[#This Row],[Risk 2 simulated occurences]]*_xlfn.LOGNORM.INV(Table3[[#This Row],[RV lognorm]],(LN(ImpLow2)+LN(ImpUp2))/2,(LN(ImpUp2)-LN(ImpLow2))/3.29)</f>
        <v>0</v>
      </c>
    </row>
    <row r="8787" spans="7:13">
      <c r="G8787">
        <v>0.45417459469948646</v>
      </c>
      <c r="H8787">
        <v>0.38464860636026066</v>
      </c>
      <c r="I8787">
        <v>0.31512261802103492</v>
      </c>
      <c r="J8787">
        <f>_xlfn.BINOM.INV(BinomTrials,_xlfn.GAMMA.INV(Table3[[#This Row],[RV gamma]],GammaShape1,GammaRate1)/BinomTrials,Table3[[#This Row],[RV binom]])</f>
        <v>0</v>
      </c>
      <c r="K8787" s="1">
        <f>Table3[[#This Row],[Risk 1 Simulated occurences]]*_xlfn.LOGNORM.INV(Table3[[#This Row],[RV lognorm]],(LN(ImpLow1)+LN(ImpUp1))/2,(LN(ImpUp1)-LN(ImpLow1))/3.29)</f>
        <v>0</v>
      </c>
      <c r="L8787">
        <f>_xlfn.BINOM.INV(BinomTrials,_xlfn.GAMMA.INV(Table3[[#This Row],[RV gamma]],GammaShape2,GammaRate2)/BinomTrials,Table3[[#This Row],[RV binom]])</f>
        <v>0</v>
      </c>
      <c r="M8787" s="1">
        <f>Table3[[#This Row],[Risk 2 simulated occurences]]*_xlfn.LOGNORM.INV(Table3[[#This Row],[RV lognorm]],(LN(ImpLow2)+LN(ImpUp2))/2,(LN(ImpUp2)-LN(ImpLow2))/3.29)</f>
        <v>0</v>
      </c>
    </row>
    <row r="8788" spans="7:13">
      <c r="G8788">
        <v>0.31241311426852508</v>
      </c>
      <c r="H8788">
        <v>0.78912709690124128</v>
      </c>
      <c r="I8788">
        <v>0.26584107953395747</v>
      </c>
      <c r="J8788">
        <f>_xlfn.BINOM.INV(BinomTrials,_xlfn.GAMMA.INV(Table3[[#This Row],[RV gamma]],GammaShape1,GammaRate1)/BinomTrials,Table3[[#This Row],[RV binom]])</f>
        <v>1</v>
      </c>
      <c r="K8788" s="1">
        <f>Table3[[#This Row],[Risk 1 Simulated occurences]]*_xlfn.LOGNORM.INV(Table3[[#This Row],[RV lognorm]],(LN(ImpLow1)+LN(ImpUp1))/2,(LN(ImpUp1)-LN(ImpLow1))/3.29)</f>
        <v>20412.51814351559</v>
      </c>
      <c r="L8788">
        <f>_xlfn.BINOM.INV(BinomTrials,_xlfn.GAMMA.INV(Table3[[#This Row],[RV gamma]],GammaShape2,GammaRate2)/BinomTrials,Table3[[#This Row],[RV binom]])</f>
        <v>0</v>
      </c>
      <c r="M8788" s="1">
        <f>Table3[[#This Row],[Risk 2 simulated occurences]]*_xlfn.LOGNORM.INV(Table3[[#This Row],[RV lognorm]],(LN(ImpLow2)+LN(ImpUp2))/2,(LN(ImpUp2)-LN(ImpLow2))/3.29)</f>
        <v>0</v>
      </c>
    </row>
    <row r="8789" spans="7:13">
      <c r="G8789">
        <v>0.72721151110120652</v>
      </c>
      <c r="H8789">
        <v>0.85911761916201446</v>
      </c>
      <c r="I8789">
        <v>0.9910237272228225</v>
      </c>
      <c r="J8789">
        <f>_xlfn.BINOM.INV(BinomTrials,_xlfn.GAMMA.INV(Table3[[#This Row],[RV gamma]],GammaShape1,GammaRate1)/BinomTrials,Table3[[#This Row],[RV binom]])</f>
        <v>1</v>
      </c>
      <c r="K8789" s="1">
        <f>Table3[[#This Row],[Risk 1 Simulated occurences]]*_xlfn.LOGNORM.INV(Table3[[#This Row],[RV lognorm]],(LN(ImpLow1)+LN(ImpUp1))/2,(LN(ImpUp1)-LN(ImpLow1))/3.29)</f>
        <v>165702.82648734594</v>
      </c>
      <c r="L8789">
        <f>_xlfn.BINOM.INV(BinomTrials,_xlfn.GAMMA.INV(Table3[[#This Row],[RV gamma]],GammaShape2,GammaRate2)/BinomTrials,Table3[[#This Row],[RV binom]])</f>
        <v>1</v>
      </c>
      <c r="M8789" s="1">
        <f>Table3[[#This Row],[Risk 2 simulated occurences]]*_xlfn.LOGNORM.INV(Table3[[#This Row],[RV lognorm]],(LN(ImpLow2)+LN(ImpUp2))/2,(LN(ImpUp2)-LN(ImpLow2))/3.29)</f>
        <v>16570282.648734631</v>
      </c>
    </row>
    <row r="8790" spans="7:13">
      <c r="G8790">
        <v>0.24386707797826598</v>
      </c>
      <c r="H8790">
        <v>0.18982525597783981</v>
      </c>
      <c r="I8790">
        <v>0.13578343397741366</v>
      </c>
      <c r="J8790">
        <f>_xlfn.BINOM.INV(BinomTrials,_xlfn.GAMMA.INV(Table3[[#This Row],[RV gamma]],GammaShape1,GammaRate1)/BinomTrials,Table3[[#This Row],[RV binom]])</f>
        <v>0</v>
      </c>
      <c r="K8790" s="1">
        <f>Table3[[#This Row],[Risk 1 Simulated occurences]]*_xlfn.LOGNORM.INV(Table3[[#This Row],[RV lognorm]],(LN(ImpLow1)+LN(ImpUp1))/2,(LN(ImpUp1)-LN(ImpLow1))/3.29)</f>
        <v>0</v>
      </c>
      <c r="L8790">
        <f>_xlfn.BINOM.INV(BinomTrials,_xlfn.GAMMA.INV(Table3[[#This Row],[RV gamma]],GammaShape2,GammaRate2)/BinomTrials,Table3[[#This Row],[RV binom]])</f>
        <v>0</v>
      </c>
      <c r="M8790" s="1">
        <f>Table3[[#This Row],[Risk 2 simulated occurences]]*_xlfn.LOGNORM.INV(Table3[[#This Row],[RV lognorm]],(LN(ImpLow2)+LN(ImpUp2))/2,(LN(ImpUp2)-LN(ImpLow2))/3.29)</f>
        <v>0</v>
      </c>
    </row>
    <row r="8791" spans="7:13">
      <c r="G8791">
        <v>0.67397958071622044</v>
      </c>
      <c r="H8791">
        <v>0.39307721955379343</v>
      </c>
      <c r="I8791">
        <v>0.11217485839136637</v>
      </c>
      <c r="J8791">
        <f>_xlfn.BINOM.INV(BinomTrials,_xlfn.GAMMA.INV(Table3[[#This Row],[RV gamma]],GammaShape1,GammaRate1)/BinomTrials,Table3[[#This Row],[RV binom]])</f>
        <v>0</v>
      </c>
      <c r="K8791" s="1">
        <f>Table3[[#This Row],[Risk 1 Simulated occurences]]*_xlfn.LOGNORM.INV(Table3[[#This Row],[RV lognorm]],(LN(ImpLow1)+LN(ImpUp1))/2,(LN(ImpUp1)-LN(ImpLow1))/3.29)</f>
        <v>0</v>
      </c>
      <c r="L8791">
        <f>_xlfn.BINOM.INV(BinomTrials,_xlfn.GAMMA.INV(Table3[[#This Row],[RV gamma]],GammaShape2,GammaRate2)/BinomTrials,Table3[[#This Row],[RV binom]])</f>
        <v>0</v>
      </c>
      <c r="M8791" s="1">
        <f>Table3[[#This Row],[Risk 2 simulated occurences]]*_xlfn.LOGNORM.INV(Table3[[#This Row],[RV lognorm]],(LN(ImpLow2)+LN(ImpUp2))/2,(LN(ImpUp2)-LN(ImpLow2))/3.29)</f>
        <v>0</v>
      </c>
    </row>
    <row r="8792" spans="7:13">
      <c r="G8792">
        <v>0.57481309751738474</v>
      </c>
      <c r="H8792">
        <v>0.44882904060596091</v>
      </c>
      <c r="I8792">
        <v>0.32284498369453707</v>
      </c>
      <c r="J8792">
        <f>_xlfn.BINOM.INV(BinomTrials,_xlfn.GAMMA.INV(Table3[[#This Row],[RV gamma]],GammaShape1,GammaRate1)/BinomTrials,Table3[[#This Row],[RV binom]])</f>
        <v>0</v>
      </c>
      <c r="K8792" s="1">
        <f>Table3[[#This Row],[Risk 1 Simulated occurences]]*_xlfn.LOGNORM.INV(Table3[[#This Row],[RV lognorm]],(LN(ImpLow1)+LN(ImpUp1))/2,(LN(ImpUp1)-LN(ImpLow1))/3.29)</f>
        <v>0</v>
      </c>
      <c r="L8792">
        <f>_xlfn.BINOM.INV(BinomTrials,_xlfn.GAMMA.INV(Table3[[#This Row],[RV gamma]],GammaShape2,GammaRate2)/BinomTrials,Table3[[#This Row],[RV binom]])</f>
        <v>0</v>
      </c>
      <c r="M8792" s="1">
        <f>Table3[[#This Row],[Risk 2 simulated occurences]]*_xlfn.LOGNORM.INV(Table3[[#This Row],[RV lognorm]],(LN(ImpLow2)+LN(ImpUp2))/2,(LN(ImpUp2)-LN(ImpLow2))/3.29)</f>
        <v>0</v>
      </c>
    </row>
    <row r="8793" spans="7:13">
      <c r="G8793">
        <v>0.88372997468511105</v>
      </c>
      <c r="H8793">
        <v>0.46968546438481912</v>
      </c>
      <c r="I8793">
        <v>5.564095408452719E-2</v>
      </c>
      <c r="J8793">
        <f>_xlfn.BINOM.INV(BinomTrials,_xlfn.GAMMA.INV(Table3[[#This Row],[RV gamma]],GammaShape1,GammaRate1)/BinomTrials,Table3[[#This Row],[RV binom]])</f>
        <v>0</v>
      </c>
      <c r="K8793" s="1">
        <f>Table3[[#This Row],[Risk 1 Simulated occurences]]*_xlfn.LOGNORM.INV(Table3[[#This Row],[RV lognorm]],(LN(ImpLow1)+LN(ImpUp1))/2,(LN(ImpUp1)-LN(ImpLow1))/3.29)</f>
        <v>0</v>
      </c>
      <c r="L8793">
        <f>_xlfn.BINOM.INV(BinomTrials,_xlfn.GAMMA.INV(Table3[[#This Row],[RV gamma]],GammaShape2,GammaRate2)/BinomTrials,Table3[[#This Row],[RV binom]])</f>
        <v>0</v>
      </c>
      <c r="M8793" s="1">
        <f>Table3[[#This Row],[Risk 2 simulated occurences]]*_xlfn.LOGNORM.INV(Table3[[#This Row],[RV lognorm]],(LN(ImpLow2)+LN(ImpUp2))/2,(LN(ImpUp2)-LN(ImpLow2))/3.29)</f>
        <v>0</v>
      </c>
    </row>
    <row r="8794" spans="7:13">
      <c r="G8794">
        <v>0.84968453266177535</v>
      </c>
      <c r="H8794">
        <v>3.5999156551435197E-3</v>
      </c>
      <c r="I8794">
        <v>0.15751529864851166</v>
      </c>
      <c r="J8794">
        <f>_xlfn.BINOM.INV(BinomTrials,_xlfn.GAMMA.INV(Table3[[#This Row],[RV gamma]],GammaShape1,GammaRate1)/BinomTrials,Table3[[#This Row],[RV binom]])</f>
        <v>0</v>
      </c>
      <c r="K8794" s="1">
        <f>Table3[[#This Row],[Risk 1 Simulated occurences]]*_xlfn.LOGNORM.INV(Table3[[#This Row],[RV lognorm]],(LN(ImpLow1)+LN(ImpUp1))/2,(LN(ImpUp1)-LN(ImpLow1))/3.29)</f>
        <v>0</v>
      </c>
      <c r="L8794">
        <f>_xlfn.BINOM.INV(BinomTrials,_xlfn.GAMMA.INV(Table3[[#This Row],[RV gamma]],GammaShape2,GammaRate2)/BinomTrials,Table3[[#This Row],[RV binom]])</f>
        <v>0</v>
      </c>
      <c r="M8794" s="1">
        <f>Table3[[#This Row],[Risk 2 simulated occurences]]*_xlfn.LOGNORM.INV(Table3[[#This Row],[RV lognorm]],(LN(ImpLow2)+LN(ImpUp2))/2,(LN(ImpUp2)-LN(ImpLow2))/3.29)</f>
        <v>0</v>
      </c>
    </row>
    <row r="8795" spans="7:13">
      <c r="G8795">
        <v>0.64794044645872917</v>
      </c>
      <c r="H8795">
        <v>0.50378241599713569</v>
      </c>
      <c r="I8795">
        <v>0.3596243855355421</v>
      </c>
      <c r="J8795">
        <f>_xlfn.BINOM.INV(BinomTrials,_xlfn.GAMMA.INV(Table3[[#This Row],[RV gamma]],GammaShape1,GammaRate1)/BinomTrials,Table3[[#This Row],[RV binom]])</f>
        <v>0</v>
      </c>
      <c r="K8795" s="1">
        <f>Table3[[#This Row],[Risk 1 Simulated occurences]]*_xlfn.LOGNORM.INV(Table3[[#This Row],[RV lognorm]],(LN(ImpLow1)+LN(ImpUp1))/2,(LN(ImpUp1)-LN(ImpLow1))/3.29)</f>
        <v>0</v>
      </c>
      <c r="L8795">
        <f>_xlfn.BINOM.INV(BinomTrials,_xlfn.GAMMA.INV(Table3[[#This Row],[RV gamma]],GammaShape2,GammaRate2)/BinomTrials,Table3[[#This Row],[RV binom]])</f>
        <v>0</v>
      </c>
      <c r="M8795" s="1">
        <f>Table3[[#This Row],[Risk 2 simulated occurences]]*_xlfn.LOGNORM.INV(Table3[[#This Row],[RV lognorm]],(LN(ImpLow2)+LN(ImpUp2))/2,(LN(ImpUp2)-LN(ImpLow2))/3.29)</f>
        <v>0</v>
      </c>
    </row>
    <row r="8796" spans="7:13">
      <c r="G8796">
        <v>0.93508363186152821</v>
      </c>
      <c r="H8796">
        <v>7.1065663858813077E-2</v>
      </c>
      <c r="I8796">
        <v>0.20704769585609795</v>
      </c>
      <c r="J8796">
        <f>_xlfn.BINOM.INV(BinomTrials,_xlfn.GAMMA.INV(Table3[[#This Row],[RV gamma]],GammaShape1,GammaRate1)/BinomTrials,Table3[[#This Row],[RV binom]])</f>
        <v>0</v>
      </c>
      <c r="K8796" s="1">
        <f>Table3[[#This Row],[Risk 1 Simulated occurences]]*_xlfn.LOGNORM.INV(Table3[[#This Row],[RV lognorm]],(LN(ImpLow1)+LN(ImpUp1))/2,(LN(ImpUp1)-LN(ImpLow1))/3.29)</f>
        <v>0</v>
      </c>
      <c r="L8796">
        <f>_xlfn.BINOM.INV(BinomTrials,_xlfn.GAMMA.INV(Table3[[#This Row],[RV gamma]],GammaShape2,GammaRate2)/BinomTrials,Table3[[#This Row],[RV binom]])</f>
        <v>0</v>
      </c>
      <c r="M8796" s="1">
        <f>Table3[[#This Row],[Risk 2 simulated occurences]]*_xlfn.LOGNORM.INV(Table3[[#This Row],[RV lognorm]],(LN(ImpLow2)+LN(ImpUp2))/2,(LN(ImpUp2)-LN(ImpLow2))/3.29)</f>
        <v>0</v>
      </c>
    </row>
    <row r="8797" spans="7:13">
      <c r="G8797">
        <v>0.9506006967046301</v>
      </c>
      <c r="H8797">
        <v>0.40061247507138759</v>
      </c>
      <c r="I8797">
        <v>0.85062425343814507</v>
      </c>
      <c r="J8797">
        <f>_xlfn.BINOM.INV(BinomTrials,_xlfn.GAMMA.INV(Table3[[#This Row],[RV gamma]],GammaShape1,GammaRate1)/BinomTrials,Table3[[#This Row],[RV binom]])</f>
        <v>0</v>
      </c>
      <c r="K8797" s="1">
        <f>Table3[[#This Row],[Risk 1 Simulated occurences]]*_xlfn.LOGNORM.INV(Table3[[#This Row],[RV lognorm]],(LN(ImpLow1)+LN(ImpUp1))/2,(LN(ImpUp1)-LN(ImpLow1))/3.29)</f>
        <v>0</v>
      </c>
      <c r="L8797">
        <f>_xlfn.BINOM.INV(BinomTrials,_xlfn.GAMMA.INV(Table3[[#This Row],[RV gamma]],GammaShape2,GammaRate2)/BinomTrials,Table3[[#This Row],[RV binom]])</f>
        <v>0</v>
      </c>
      <c r="M8797" s="1">
        <f>Table3[[#This Row],[Risk 2 simulated occurences]]*_xlfn.LOGNORM.INV(Table3[[#This Row],[RV lognorm]],(LN(ImpLow2)+LN(ImpUp2))/2,(LN(ImpUp2)-LN(ImpLow2))/3.29)</f>
        <v>0</v>
      </c>
    </row>
    <row r="8798" spans="7:13">
      <c r="G8798">
        <v>0.74590951471864686</v>
      </c>
      <c r="H8798">
        <v>9.3868524811169377E-2</v>
      </c>
      <c r="I8798">
        <v>0.44182753490369187</v>
      </c>
      <c r="J8798">
        <f>_xlfn.BINOM.INV(BinomTrials,_xlfn.GAMMA.INV(Table3[[#This Row],[RV gamma]],GammaShape1,GammaRate1)/BinomTrials,Table3[[#This Row],[RV binom]])</f>
        <v>0</v>
      </c>
      <c r="K8798" s="1">
        <f>Table3[[#This Row],[Risk 1 Simulated occurences]]*_xlfn.LOGNORM.INV(Table3[[#This Row],[RV lognorm]],(LN(ImpLow1)+LN(ImpUp1))/2,(LN(ImpUp1)-LN(ImpLow1))/3.29)</f>
        <v>0</v>
      </c>
      <c r="L8798">
        <f>_xlfn.BINOM.INV(BinomTrials,_xlfn.GAMMA.INV(Table3[[#This Row],[RV gamma]],GammaShape2,GammaRate2)/BinomTrials,Table3[[#This Row],[RV binom]])</f>
        <v>0</v>
      </c>
      <c r="M8798" s="1">
        <f>Table3[[#This Row],[Risk 2 simulated occurences]]*_xlfn.LOGNORM.INV(Table3[[#This Row],[RV lognorm]],(LN(ImpLow2)+LN(ImpUp2))/2,(LN(ImpUp2)-LN(ImpLow2))/3.29)</f>
        <v>0</v>
      </c>
    </row>
    <row r="8799" spans="7:13">
      <c r="G8799">
        <v>0.50121387629826264</v>
      </c>
      <c r="H8799">
        <v>0.64829650132371885</v>
      </c>
      <c r="I8799">
        <v>0.79537912634917496</v>
      </c>
      <c r="J8799">
        <f>_xlfn.BINOM.INV(BinomTrials,_xlfn.GAMMA.INV(Table3[[#This Row],[RV gamma]],GammaShape1,GammaRate1)/BinomTrials,Table3[[#This Row],[RV binom]])</f>
        <v>1</v>
      </c>
      <c r="K8799" s="1">
        <f>Table3[[#This Row],[Risk 1 Simulated occurences]]*_xlfn.LOGNORM.INV(Table3[[#This Row],[RV lognorm]],(LN(ImpLow1)+LN(ImpUp1))/2,(LN(ImpUp1)-LN(ImpLow1))/3.29)</f>
        <v>56341.629081408879</v>
      </c>
      <c r="L8799">
        <f>_xlfn.BINOM.INV(BinomTrials,_xlfn.GAMMA.INV(Table3[[#This Row],[RV gamma]],GammaShape2,GammaRate2)/BinomTrials,Table3[[#This Row],[RV binom]])</f>
        <v>0</v>
      </c>
      <c r="M8799" s="1">
        <f>Table3[[#This Row],[Risk 2 simulated occurences]]*_xlfn.LOGNORM.INV(Table3[[#This Row],[RV lognorm]],(LN(ImpLow2)+LN(ImpUp2))/2,(LN(ImpUp2)-LN(ImpLow2))/3.29)</f>
        <v>0</v>
      </c>
    </row>
    <row r="8800" spans="7:13">
      <c r="G8800">
        <v>0.90161894490086425</v>
      </c>
      <c r="H8800">
        <v>0.91929774774205764</v>
      </c>
      <c r="I8800">
        <v>0.93697655058325102</v>
      </c>
      <c r="J8800">
        <f>_xlfn.BINOM.INV(BinomTrials,_xlfn.GAMMA.INV(Table3[[#This Row],[RV gamma]],GammaShape1,GammaRate1)/BinomTrials,Table3[[#This Row],[RV binom]])</f>
        <v>2</v>
      </c>
      <c r="K8800" s="1">
        <f>Table3[[#This Row],[Risk 1 Simulated occurences]]*_xlfn.LOGNORM.INV(Table3[[#This Row],[RV lognorm]],(LN(ImpLow1)+LN(ImpUp1))/2,(LN(ImpUp1)-LN(ImpLow1))/3.29)</f>
        <v>184517.91748268707</v>
      </c>
      <c r="L8800">
        <f>_xlfn.BINOM.INV(BinomTrials,_xlfn.GAMMA.INV(Table3[[#This Row],[RV gamma]],GammaShape2,GammaRate2)/BinomTrials,Table3[[#This Row],[RV binom]])</f>
        <v>1</v>
      </c>
      <c r="M8800" s="1">
        <f>Table3[[#This Row],[Risk 2 simulated occurences]]*_xlfn.LOGNORM.INV(Table3[[#This Row],[RV lognorm]],(LN(ImpLow2)+LN(ImpUp2))/2,(LN(ImpUp2)-LN(ImpLow2))/3.29)</f>
        <v>9225895.874134358</v>
      </c>
    </row>
    <row r="8801" spans="7:13">
      <c r="G8801">
        <v>0.50960694882534763</v>
      </c>
      <c r="H8801">
        <v>0.63724630076309963</v>
      </c>
      <c r="I8801">
        <v>0.76488565270085151</v>
      </c>
      <c r="J8801">
        <f>_xlfn.BINOM.INV(BinomTrials,_xlfn.GAMMA.INV(Table3[[#This Row],[RV gamma]],GammaShape1,GammaRate1)/BinomTrials,Table3[[#This Row],[RV binom]])</f>
        <v>1</v>
      </c>
      <c r="K8801" s="1">
        <f>Table3[[#This Row],[Risk 1 Simulated occurences]]*_xlfn.LOGNORM.INV(Table3[[#This Row],[RV lognorm]],(LN(ImpLow1)+LN(ImpUp1))/2,(LN(ImpUp1)-LN(ImpLow1))/3.29)</f>
        <v>52418.599137175654</v>
      </c>
      <c r="L8801">
        <f>_xlfn.BINOM.INV(BinomTrials,_xlfn.GAMMA.INV(Table3[[#This Row],[RV gamma]],GammaShape2,GammaRate2)/BinomTrials,Table3[[#This Row],[RV binom]])</f>
        <v>0</v>
      </c>
      <c r="M8801" s="1">
        <f>Table3[[#This Row],[Risk 2 simulated occurences]]*_xlfn.LOGNORM.INV(Table3[[#This Row],[RV lognorm]],(LN(ImpLow2)+LN(ImpUp2))/2,(LN(ImpUp2)-LN(ImpLow2))/3.29)</f>
        <v>0</v>
      </c>
    </row>
    <row r="8802" spans="7:13">
      <c r="G8802">
        <v>0.96398890761844302</v>
      </c>
      <c r="H8802">
        <v>0.19857692541488303</v>
      </c>
      <c r="I8802">
        <v>0.43316494321132309</v>
      </c>
      <c r="J8802">
        <f>_xlfn.BINOM.INV(BinomTrials,_xlfn.GAMMA.INV(Table3[[#This Row],[RV gamma]],GammaShape1,GammaRate1)/BinomTrials,Table3[[#This Row],[RV binom]])</f>
        <v>0</v>
      </c>
      <c r="K8802" s="1">
        <f>Table3[[#This Row],[Risk 1 Simulated occurences]]*_xlfn.LOGNORM.INV(Table3[[#This Row],[RV lognorm]],(LN(ImpLow1)+LN(ImpUp1))/2,(LN(ImpUp1)-LN(ImpLow1))/3.29)</f>
        <v>0</v>
      </c>
      <c r="L8802">
        <f>_xlfn.BINOM.INV(BinomTrials,_xlfn.GAMMA.INV(Table3[[#This Row],[RV gamma]],GammaShape2,GammaRate2)/BinomTrials,Table3[[#This Row],[RV binom]])</f>
        <v>0</v>
      </c>
      <c r="M8802" s="1">
        <f>Table3[[#This Row],[Risk 2 simulated occurences]]*_xlfn.LOGNORM.INV(Table3[[#This Row],[RV lognorm]],(LN(ImpLow2)+LN(ImpUp2))/2,(LN(ImpUp2)-LN(ImpLow2))/3.29)</f>
        <v>0</v>
      </c>
    </row>
    <row r="8803" spans="7:13">
      <c r="G8803">
        <v>0.76157034317104633</v>
      </c>
      <c r="H8803">
        <v>0.48238544793910598</v>
      </c>
      <c r="I8803">
        <v>0.20320055270716575</v>
      </c>
      <c r="J8803">
        <f>_xlfn.BINOM.INV(BinomTrials,_xlfn.GAMMA.INV(Table3[[#This Row],[RV gamma]],GammaShape1,GammaRate1)/BinomTrials,Table3[[#This Row],[RV binom]])</f>
        <v>0</v>
      </c>
      <c r="K8803" s="1">
        <f>Table3[[#This Row],[Risk 1 Simulated occurences]]*_xlfn.LOGNORM.INV(Table3[[#This Row],[RV lognorm]],(LN(ImpLow1)+LN(ImpUp1))/2,(LN(ImpUp1)-LN(ImpLow1))/3.29)</f>
        <v>0</v>
      </c>
      <c r="L8803">
        <f>_xlfn.BINOM.INV(BinomTrials,_xlfn.GAMMA.INV(Table3[[#This Row],[RV gamma]],GammaShape2,GammaRate2)/BinomTrials,Table3[[#This Row],[RV binom]])</f>
        <v>0</v>
      </c>
      <c r="M8803" s="1">
        <f>Table3[[#This Row],[Risk 2 simulated occurences]]*_xlfn.LOGNORM.INV(Table3[[#This Row],[RV lognorm]],(LN(ImpLow2)+LN(ImpUp2))/2,(LN(ImpUp2)-LN(ImpLow2))/3.29)</f>
        <v>0</v>
      </c>
    </row>
    <row r="8804" spans="7:13">
      <c r="G8804">
        <v>0.71275767577474824</v>
      </c>
      <c r="H8804">
        <v>0.45222351255464532</v>
      </c>
      <c r="I8804">
        <v>0.19168934933454235</v>
      </c>
      <c r="J8804">
        <f>_xlfn.BINOM.INV(BinomTrials,_xlfn.GAMMA.INV(Table3[[#This Row],[RV gamma]],GammaShape1,GammaRate1)/BinomTrials,Table3[[#This Row],[RV binom]])</f>
        <v>0</v>
      </c>
      <c r="K8804" s="1">
        <f>Table3[[#This Row],[Risk 1 Simulated occurences]]*_xlfn.LOGNORM.INV(Table3[[#This Row],[RV lognorm]],(LN(ImpLow1)+LN(ImpUp1))/2,(LN(ImpUp1)-LN(ImpLow1))/3.29)</f>
        <v>0</v>
      </c>
      <c r="L8804">
        <f>_xlfn.BINOM.INV(BinomTrials,_xlfn.GAMMA.INV(Table3[[#This Row],[RV gamma]],GammaShape2,GammaRate2)/BinomTrials,Table3[[#This Row],[RV binom]])</f>
        <v>0</v>
      </c>
      <c r="M8804" s="1">
        <f>Table3[[#This Row],[Risk 2 simulated occurences]]*_xlfn.LOGNORM.INV(Table3[[#This Row],[RV lognorm]],(LN(ImpLow2)+LN(ImpUp2))/2,(LN(ImpUp2)-LN(ImpLow2))/3.29)</f>
        <v>0</v>
      </c>
    </row>
    <row r="8805" spans="7:13">
      <c r="G8805">
        <v>0.31825674619444494</v>
      </c>
      <c r="H8805">
        <v>0.52057550592374779</v>
      </c>
      <c r="I8805">
        <v>0.72289426565305059</v>
      </c>
      <c r="J8805">
        <f>_xlfn.BINOM.INV(BinomTrials,_xlfn.GAMMA.INV(Table3[[#This Row],[RV gamma]],GammaShape1,GammaRate1)/BinomTrials,Table3[[#This Row],[RV binom]])</f>
        <v>0</v>
      </c>
      <c r="K8805" s="1">
        <f>Table3[[#This Row],[Risk 1 Simulated occurences]]*_xlfn.LOGNORM.INV(Table3[[#This Row],[RV lognorm]],(LN(ImpLow1)+LN(ImpUp1))/2,(LN(ImpUp1)-LN(ImpLow1))/3.29)</f>
        <v>0</v>
      </c>
      <c r="L8805">
        <f>_xlfn.BINOM.INV(BinomTrials,_xlfn.GAMMA.INV(Table3[[#This Row],[RV gamma]],GammaShape2,GammaRate2)/BinomTrials,Table3[[#This Row],[RV binom]])</f>
        <v>0</v>
      </c>
      <c r="M8805" s="1">
        <f>Table3[[#This Row],[Risk 2 simulated occurences]]*_xlfn.LOGNORM.INV(Table3[[#This Row],[RV lognorm]],(LN(ImpLow2)+LN(ImpUp2))/2,(LN(ImpUp2)-LN(ImpLow2))/3.29)</f>
        <v>0</v>
      </c>
    </row>
    <row r="8806" spans="7:13">
      <c r="G8806">
        <v>0.94113329003617785</v>
      </c>
      <c r="H8806">
        <v>0.31252806042904407</v>
      </c>
      <c r="I8806">
        <v>0.6839228308219103</v>
      </c>
      <c r="J8806">
        <f>_xlfn.BINOM.INV(BinomTrials,_xlfn.GAMMA.INV(Table3[[#This Row],[RV gamma]],GammaShape1,GammaRate1)/BinomTrials,Table3[[#This Row],[RV binom]])</f>
        <v>0</v>
      </c>
      <c r="K8806" s="1">
        <f>Table3[[#This Row],[Risk 1 Simulated occurences]]*_xlfn.LOGNORM.INV(Table3[[#This Row],[RV lognorm]],(LN(ImpLow1)+LN(ImpUp1))/2,(LN(ImpUp1)-LN(ImpLow1))/3.29)</f>
        <v>0</v>
      </c>
      <c r="L8806">
        <f>_xlfn.BINOM.INV(BinomTrials,_xlfn.GAMMA.INV(Table3[[#This Row],[RV gamma]],GammaShape2,GammaRate2)/BinomTrials,Table3[[#This Row],[RV binom]])</f>
        <v>0</v>
      </c>
      <c r="M8806" s="1">
        <f>Table3[[#This Row],[Risk 2 simulated occurences]]*_xlfn.LOGNORM.INV(Table3[[#This Row],[RV lognorm]],(LN(ImpLow2)+LN(ImpUp2))/2,(LN(ImpUp2)-LN(ImpLow2))/3.29)</f>
        <v>0</v>
      </c>
    </row>
    <row r="8807" spans="7:13">
      <c r="G8807">
        <v>0.62720563804134988</v>
      </c>
      <c r="H8807">
        <v>0.65911163094412151</v>
      </c>
      <c r="I8807">
        <v>0.69101762384689303</v>
      </c>
      <c r="J8807">
        <f>_xlfn.BINOM.INV(BinomTrials,_xlfn.GAMMA.INV(Table3[[#This Row],[RV gamma]],GammaShape1,GammaRate1)/BinomTrials,Table3[[#This Row],[RV binom]])</f>
        <v>1</v>
      </c>
      <c r="K8807" s="1">
        <f>Table3[[#This Row],[Risk 1 Simulated occurences]]*_xlfn.LOGNORM.INV(Table3[[#This Row],[RV lognorm]],(LN(ImpLow1)+LN(ImpUp1))/2,(LN(ImpUp1)-LN(ImpLow1))/3.29)</f>
        <v>44832.376417335479</v>
      </c>
      <c r="L8807">
        <f>_xlfn.BINOM.INV(BinomTrials,_xlfn.GAMMA.INV(Table3[[#This Row],[RV gamma]],GammaShape2,GammaRate2)/BinomTrials,Table3[[#This Row],[RV binom]])</f>
        <v>0</v>
      </c>
      <c r="M8807" s="1">
        <f>Table3[[#This Row],[Risk 2 simulated occurences]]*_xlfn.LOGNORM.INV(Table3[[#This Row],[RV lognorm]],(LN(ImpLow2)+LN(ImpUp2))/2,(LN(ImpUp2)-LN(ImpLow2))/3.29)</f>
        <v>0</v>
      </c>
    </row>
    <row r="8808" spans="7:13">
      <c r="G8808">
        <v>0.44515856096761236</v>
      </c>
      <c r="H8808">
        <v>0.68918127784933025</v>
      </c>
      <c r="I8808">
        <v>0.93320399473104809</v>
      </c>
      <c r="J8808">
        <f>_xlfn.BINOM.INV(BinomTrials,_xlfn.GAMMA.INV(Table3[[#This Row],[RV gamma]],GammaShape1,GammaRate1)/BinomTrials,Table3[[#This Row],[RV binom]])</f>
        <v>1</v>
      </c>
      <c r="K8808" s="1">
        <f>Table3[[#This Row],[Risk 1 Simulated occurences]]*_xlfn.LOGNORM.INV(Table3[[#This Row],[RV lognorm]],(LN(ImpLow1)+LN(ImpUp1))/2,(LN(ImpUp1)-LN(ImpLow1))/3.29)</f>
        <v>90355.236733193888</v>
      </c>
      <c r="L8808">
        <f>_xlfn.BINOM.INV(BinomTrials,_xlfn.GAMMA.INV(Table3[[#This Row],[RV gamma]],GammaShape2,GammaRate2)/BinomTrials,Table3[[#This Row],[RV binom]])</f>
        <v>0</v>
      </c>
      <c r="M8808" s="1">
        <f>Table3[[#This Row],[Risk 2 simulated occurences]]*_xlfn.LOGNORM.INV(Table3[[#This Row],[RV lognorm]],(LN(ImpLow2)+LN(ImpUp2))/2,(LN(ImpUp2)-LN(ImpLow2))/3.29)</f>
        <v>0</v>
      </c>
    </row>
    <row r="8809" spans="7:13">
      <c r="G8809">
        <v>0.77993418266062353</v>
      </c>
      <c r="H8809">
        <v>6.9736813693184782E-2</v>
      </c>
      <c r="I8809">
        <v>0.359539444725746</v>
      </c>
      <c r="J8809">
        <f>_xlfn.BINOM.INV(BinomTrials,_xlfn.GAMMA.INV(Table3[[#This Row],[RV gamma]],GammaShape1,GammaRate1)/BinomTrials,Table3[[#This Row],[RV binom]])</f>
        <v>0</v>
      </c>
      <c r="K8809" s="1">
        <f>Table3[[#This Row],[Risk 1 Simulated occurences]]*_xlfn.LOGNORM.INV(Table3[[#This Row],[RV lognorm]],(LN(ImpLow1)+LN(ImpUp1))/2,(LN(ImpUp1)-LN(ImpLow1))/3.29)</f>
        <v>0</v>
      </c>
      <c r="L8809">
        <f>_xlfn.BINOM.INV(BinomTrials,_xlfn.GAMMA.INV(Table3[[#This Row],[RV gamma]],GammaShape2,GammaRate2)/BinomTrials,Table3[[#This Row],[RV binom]])</f>
        <v>0</v>
      </c>
      <c r="M8809" s="1">
        <f>Table3[[#This Row],[Risk 2 simulated occurences]]*_xlfn.LOGNORM.INV(Table3[[#This Row],[RV lognorm]],(LN(ImpLow2)+LN(ImpUp2))/2,(LN(ImpUp2)-LN(ImpLow2))/3.29)</f>
        <v>0</v>
      </c>
    </row>
    <row r="8810" spans="7:13">
      <c r="G8810">
        <v>0.35380797709981349</v>
      </c>
      <c r="H8810">
        <v>6.6627741356672598E-2</v>
      </c>
      <c r="I8810">
        <v>0.77944750561353171</v>
      </c>
      <c r="J8810">
        <f>_xlfn.BINOM.INV(BinomTrials,_xlfn.GAMMA.INV(Table3[[#This Row],[RV gamma]],GammaShape1,GammaRate1)/BinomTrials,Table3[[#This Row],[RV binom]])</f>
        <v>0</v>
      </c>
      <c r="K8810" s="1">
        <f>Table3[[#This Row],[Risk 1 Simulated occurences]]*_xlfn.LOGNORM.INV(Table3[[#This Row],[RV lognorm]],(LN(ImpLow1)+LN(ImpUp1))/2,(LN(ImpUp1)-LN(ImpLow1))/3.29)</f>
        <v>0</v>
      </c>
      <c r="L8810">
        <f>_xlfn.BINOM.INV(BinomTrials,_xlfn.GAMMA.INV(Table3[[#This Row],[RV gamma]],GammaShape2,GammaRate2)/BinomTrials,Table3[[#This Row],[RV binom]])</f>
        <v>0</v>
      </c>
      <c r="M8810" s="1">
        <f>Table3[[#This Row],[Risk 2 simulated occurences]]*_xlfn.LOGNORM.INV(Table3[[#This Row],[RV lognorm]],(LN(ImpLow2)+LN(ImpUp2))/2,(LN(ImpUp2)-LN(ImpLow2))/3.29)</f>
        <v>0</v>
      </c>
    </row>
    <row r="8811" spans="7:13">
      <c r="G8811">
        <v>0.45067111656566666</v>
      </c>
      <c r="H8811">
        <v>0.81244898159636603</v>
      </c>
      <c r="I8811">
        <v>0.17422684662706536</v>
      </c>
      <c r="J8811">
        <f>_xlfn.BINOM.INV(BinomTrials,_xlfn.GAMMA.INV(Table3[[#This Row],[RV gamma]],GammaShape1,GammaRate1)/BinomTrials,Table3[[#This Row],[RV binom]])</f>
        <v>1</v>
      </c>
      <c r="K8811" s="1">
        <f>Table3[[#This Row],[Risk 1 Simulated occurences]]*_xlfn.LOGNORM.INV(Table3[[#This Row],[RV lognorm]],(LN(ImpLow1)+LN(ImpUp1))/2,(LN(ImpUp1)-LN(ImpLow1))/3.29)</f>
        <v>16406.554079716869</v>
      </c>
      <c r="L8811">
        <f>_xlfn.BINOM.INV(BinomTrials,_xlfn.GAMMA.INV(Table3[[#This Row],[RV gamma]],GammaShape2,GammaRate2)/BinomTrials,Table3[[#This Row],[RV binom]])</f>
        <v>0</v>
      </c>
      <c r="M8811" s="1">
        <f>Table3[[#This Row],[Risk 2 simulated occurences]]*_xlfn.LOGNORM.INV(Table3[[#This Row],[RV lognorm]],(LN(ImpLow2)+LN(ImpUp2))/2,(LN(ImpUp2)-LN(ImpLow2))/3.29)</f>
        <v>0</v>
      </c>
    </row>
    <row r="8812" spans="7:13">
      <c r="G8812">
        <v>0.42945611915991461</v>
      </c>
      <c r="H8812">
        <v>0.83003369012383454</v>
      </c>
      <c r="I8812">
        <v>0.2306112610877544</v>
      </c>
      <c r="J8812">
        <f>_xlfn.BINOM.INV(BinomTrials,_xlfn.GAMMA.INV(Table3[[#This Row],[RV gamma]],GammaShape1,GammaRate1)/BinomTrials,Table3[[#This Row],[RV binom]])</f>
        <v>1</v>
      </c>
      <c r="K8812" s="1">
        <f>Table3[[#This Row],[Risk 1 Simulated occurences]]*_xlfn.LOGNORM.INV(Table3[[#This Row],[RV lognorm]],(LN(ImpLow1)+LN(ImpUp1))/2,(LN(ImpUp1)-LN(ImpLow1))/3.29)</f>
        <v>18881.561481476259</v>
      </c>
      <c r="L8812">
        <f>_xlfn.BINOM.INV(BinomTrials,_xlfn.GAMMA.INV(Table3[[#This Row],[RV gamma]],GammaShape2,GammaRate2)/BinomTrials,Table3[[#This Row],[RV binom]])</f>
        <v>0</v>
      </c>
      <c r="M8812" s="1">
        <f>Table3[[#This Row],[Risk 2 simulated occurences]]*_xlfn.LOGNORM.INV(Table3[[#This Row],[RV lognorm]],(LN(ImpLow2)+LN(ImpUp2))/2,(LN(ImpUp2)-LN(ImpLow2))/3.29)</f>
        <v>0</v>
      </c>
    </row>
    <row r="8813" spans="7:13">
      <c r="G8813">
        <v>0.86899472068482764</v>
      </c>
      <c r="H8813">
        <v>0.37622991128649091</v>
      </c>
      <c r="I8813">
        <v>0.88346510188815419</v>
      </c>
      <c r="J8813">
        <f>_xlfn.BINOM.INV(BinomTrials,_xlfn.GAMMA.INV(Table3[[#This Row],[RV gamma]],GammaShape1,GammaRate1)/BinomTrials,Table3[[#This Row],[RV binom]])</f>
        <v>0</v>
      </c>
      <c r="K8813" s="1">
        <f>Table3[[#This Row],[Risk 1 Simulated occurences]]*_xlfn.LOGNORM.INV(Table3[[#This Row],[RV lognorm]],(LN(ImpLow1)+LN(ImpUp1))/2,(LN(ImpUp1)-LN(ImpLow1))/3.29)</f>
        <v>0</v>
      </c>
      <c r="L8813">
        <f>_xlfn.BINOM.INV(BinomTrials,_xlfn.GAMMA.INV(Table3[[#This Row],[RV gamma]],GammaShape2,GammaRate2)/BinomTrials,Table3[[#This Row],[RV binom]])</f>
        <v>0</v>
      </c>
      <c r="M8813" s="1">
        <f>Table3[[#This Row],[Risk 2 simulated occurences]]*_xlfn.LOGNORM.INV(Table3[[#This Row],[RV lognorm]],(LN(ImpLow2)+LN(ImpUp2))/2,(LN(ImpUp2)-LN(ImpLow2))/3.29)</f>
        <v>0</v>
      </c>
    </row>
    <row r="8814" spans="7:13">
      <c r="G8814">
        <v>0.19427054989816181</v>
      </c>
      <c r="H8814">
        <v>0.29611899205302772</v>
      </c>
      <c r="I8814">
        <v>0.39796743420789366</v>
      </c>
      <c r="J8814">
        <f>_xlfn.BINOM.INV(BinomTrials,_xlfn.GAMMA.INV(Table3[[#This Row],[RV gamma]],GammaShape1,GammaRate1)/BinomTrials,Table3[[#This Row],[RV binom]])</f>
        <v>0</v>
      </c>
      <c r="K8814" s="1">
        <f>Table3[[#This Row],[Risk 1 Simulated occurences]]*_xlfn.LOGNORM.INV(Table3[[#This Row],[RV lognorm]],(LN(ImpLow1)+LN(ImpUp1))/2,(LN(ImpUp1)-LN(ImpLow1))/3.29)</f>
        <v>0</v>
      </c>
      <c r="L8814">
        <f>_xlfn.BINOM.INV(BinomTrials,_xlfn.GAMMA.INV(Table3[[#This Row],[RV gamma]],GammaShape2,GammaRate2)/BinomTrials,Table3[[#This Row],[RV binom]])</f>
        <v>0</v>
      </c>
      <c r="M8814" s="1">
        <f>Table3[[#This Row],[Risk 2 simulated occurences]]*_xlfn.LOGNORM.INV(Table3[[#This Row],[RV lognorm]],(LN(ImpLow2)+LN(ImpUp2))/2,(LN(ImpUp2)-LN(ImpLow2))/3.29)</f>
        <v>0</v>
      </c>
    </row>
    <row r="8815" spans="7:13">
      <c r="G8815">
        <v>0.10513213840552239</v>
      </c>
      <c r="H8815">
        <v>0.8718994352370032</v>
      </c>
      <c r="I8815">
        <v>0.63866673206848401</v>
      </c>
      <c r="J8815">
        <f>_xlfn.BINOM.INV(BinomTrials,_xlfn.GAMMA.INV(Table3[[#This Row],[RV gamma]],GammaShape1,GammaRate1)/BinomTrials,Table3[[#This Row],[RV binom]])</f>
        <v>1</v>
      </c>
      <c r="K8815" s="1">
        <f>Table3[[#This Row],[Risk 1 Simulated occurences]]*_xlfn.LOGNORM.INV(Table3[[#This Row],[RV lognorm]],(LN(ImpLow1)+LN(ImpUp1))/2,(LN(ImpUp1)-LN(ImpLow1))/3.29)</f>
        <v>40538.858715135153</v>
      </c>
      <c r="L8815">
        <f>_xlfn.BINOM.INV(BinomTrials,_xlfn.GAMMA.INV(Table3[[#This Row],[RV gamma]],GammaShape2,GammaRate2)/BinomTrials,Table3[[#This Row],[RV binom]])</f>
        <v>1</v>
      </c>
      <c r="M8815" s="1">
        <f>Table3[[#This Row],[Risk 2 simulated occurences]]*_xlfn.LOGNORM.INV(Table3[[#This Row],[RV lognorm]],(LN(ImpLow2)+LN(ImpUp2))/2,(LN(ImpUp2)-LN(ImpLow2))/3.29)</f>
        <v>4053885.8715135171</v>
      </c>
    </row>
    <row r="8816" spans="7:13">
      <c r="G8816">
        <v>0.95585018161491031</v>
      </c>
      <c r="H8816">
        <v>1.3808028313241912E-2</v>
      </c>
      <c r="I8816">
        <v>7.1765875011573485E-2</v>
      </c>
      <c r="J8816">
        <f>_xlfn.BINOM.INV(BinomTrials,_xlfn.GAMMA.INV(Table3[[#This Row],[RV gamma]],GammaShape1,GammaRate1)/BinomTrials,Table3[[#This Row],[RV binom]])</f>
        <v>0</v>
      </c>
      <c r="K8816" s="1">
        <f>Table3[[#This Row],[Risk 1 Simulated occurences]]*_xlfn.LOGNORM.INV(Table3[[#This Row],[RV lognorm]],(LN(ImpLow1)+LN(ImpUp1))/2,(LN(ImpUp1)-LN(ImpLow1))/3.29)</f>
        <v>0</v>
      </c>
      <c r="L8816">
        <f>_xlfn.BINOM.INV(BinomTrials,_xlfn.GAMMA.INV(Table3[[#This Row],[RV gamma]],GammaShape2,GammaRate2)/BinomTrials,Table3[[#This Row],[RV binom]])</f>
        <v>0</v>
      </c>
      <c r="M8816" s="1">
        <f>Table3[[#This Row],[Risk 2 simulated occurences]]*_xlfn.LOGNORM.INV(Table3[[#This Row],[RV lognorm]],(LN(ImpLow2)+LN(ImpUp2))/2,(LN(ImpUp2)-LN(ImpLow2))/3.29)</f>
        <v>0</v>
      </c>
    </row>
    <row r="8817" spans="7:13">
      <c r="G8817">
        <v>0.97400240179803332</v>
      </c>
      <c r="H8817">
        <v>7.1531860656818311E-2</v>
      </c>
      <c r="I8817">
        <v>0.16906131951560327</v>
      </c>
      <c r="J8817">
        <f>_xlfn.BINOM.INV(BinomTrials,_xlfn.GAMMA.INV(Table3[[#This Row],[RV gamma]],GammaShape1,GammaRate1)/BinomTrials,Table3[[#This Row],[RV binom]])</f>
        <v>0</v>
      </c>
      <c r="K8817" s="1">
        <f>Table3[[#This Row],[Risk 1 Simulated occurences]]*_xlfn.LOGNORM.INV(Table3[[#This Row],[RV lognorm]],(LN(ImpLow1)+LN(ImpUp1))/2,(LN(ImpUp1)-LN(ImpLow1))/3.29)</f>
        <v>0</v>
      </c>
      <c r="L8817">
        <f>_xlfn.BINOM.INV(BinomTrials,_xlfn.GAMMA.INV(Table3[[#This Row],[RV gamma]],GammaShape2,GammaRate2)/BinomTrials,Table3[[#This Row],[RV binom]])</f>
        <v>0</v>
      </c>
      <c r="M8817" s="1">
        <f>Table3[[#This Row],[Risk 2 simulated occurences]]*_xlfn.LOGNORM.INV(Table3[[#This Row],[RV lognorm]],(LN(ImpLow2)+LN(ImpUp2))/2,(LN(ImpUp2)-LN(ImpLow2))/3.29)</f>
        <v>0</v>
      </c>
    </row>
    <row r="8818" spans="7:13">
      <c r="G8818">
        <v>5.8367019546389121E-2</v>
      </c>
      <c r="H8818">
        <v>0.23598205914533793</v>
      </c>
      <c r="I8818">
        <v>0.41359709874428674</v>
      </c>
      <c r="J8818">
        <f>_xlfn.BINOM.INV(BinomTrials,_xlfn.GAMMA.INV(Table3[[#This Row],[RV gamma]],GammaShape1,GammaRate1)/BinomTrials,Table3[[#This Row],[RV binom]])</f>
        <v>0</v>
      </c>
      <c r="K8818" s="1">
        <f>Table3[[#This Row],[Risk 1 Simulated occurences]]*_xlfn.LOGNORM.INV(Table3[[#This Row],[RV lognorm]],(LN(ImpLow1)+LN(ImpUp1))/2,(LN(ImpUp1)-LN(ImpLow1))/3.29)</f>
        <v>0</v>
      </c>
      <c r="L8818">
        <f>_xlfn.BINOM.INV(BinomTrials,_xlfn.GAMMA.INV(Table3[[#This Row],[RV gamma]],GammaShape2,GammaRate2)/BinomTrials,Table3[[#This Row],[RV binom]])</f>
        <v>0</v>
      </c>
      <c r="M8818" s="1">
        <f>Table3[[#This Row],[Risk 2 simulated occurences]]*_xlfn.LOGNORM.INV(Table3[[#This Row],[RV lognorm]],(LN(ImpLow2)+LN(ImpUp2))/2,(LN(ImpUp2)-LN(ImpLow2))/3.29)</f>
        <v>0</v>
      </c>
    </row>
    <row r="8819" spans="7:13">
      <c r="G8819">
        <v>0.97449751616199387</v>
      </c>
      <c r="H8819">
        <v>0.15046805569458196</v>
      </c>
      <c r="I8819">
        <v>0.32643859522717006</v>
      </c>
      <c r="J8819">
        <f>_xlfn.BINOM.INV(BinomTrials,_xlfn.GAMMA.INV(Table3[[#This Row],[RV gamma]],GammaShape1,GammaRate1)/BinomTrials,Table3[[#This Row],[RV binom]])</f>
        <v>0</v>
      </c>
      <c r="K8819" s="1">
        <f>Table3[[#This Row],[Risk 1 Simulated occurences]]*_xlfn.LOGNORM.INV(Table3[[#This Row],[RV lognorm]],(LN(ImpLow1)+LN(ImpUp1))/2,(LN(ImpUp1)-LN(ImpLow1))/3.29)</f>
        <v>0</v>
      </c>
      <c r="L8819">
        <f>_xlfn.BINOM.INV(BinomTrials,_xlfn.GAMMA.INV(Table3[[#This Row],[RV gamma]],GammaShape2,GammaRate2)/BinomTrials,Table3[[#This Row],[RV binom]])</f>
        <v>0</v>
      </c>
      <c r="M8819" s="1">
        <f>Table3[[#This Row],[Risk 2 simulated occurences]]*_xlfn.LOGNORM.INV(Table3[[#This Row],[RV lognorm]],(LN(ImpLow2)+LN(ImpUp2))/2,(LN(ImpUp2)-LN(ImpLow2))/3.29)</f>
        <v>0</v>
      </c>
    </row>
    <row r="8820" spans="7:13">
      <c r="G8820">
        <v>0.37975413463066993</v>
      </c>
      <c r="H8820">
        <v>0.91661205883911445</v>
      </c>
      <c r="I8820">
        <v>0.45346998304755892</v>
      </c>
      <c r="J8820">
        <f>_xlfn.BINOM.INV(BinomTrials,_xlfn.GAMMA.INV(Table3[[#This Row],[RV gamma]],GammaShape1,GammaRate1)/BinomTrials,Table3[[#This Row],[RV binom]])</f>
        <v>1</v>
      </c>
      <c r="K8820" s="1">
        <f>Table3[[#This Row],[Risk 1 Simulated occurences]]*_xlfn.LOGNORM.INV(Table3[[#This Row],[RV lognorm]],(LN(ImpLow1)+LN(ImpUp1))/2,(LN(ImpUp1)-LN(ImpLow1))/3.29)</f>
        <v>29138.577159830584</v>
      </c>
      <c r="L8820">
        <f>_xlfn.BINOM.INV(BinomTrials,_xlfn.GAMMA.INV(Table3[[#This Row],[RV gamma]],GammaShape2,GammaRate2)/BinomTrials,Table3[[#This Row],[RV binom]])</f>
        <v>1</v>
      </c>
      <c r="M8820" s="1">
        <f>Table3[[#This Row],[Risk 2 simulated occurences]]*_xlfn.LOGNORM.INV(Table3[[#This Row],[RV lognorm]],(LN(ImpLow2)+LN(ImpUp2))/2,(LN(ImpUp2)-LN(ImpLow2))/3.29)</f>
        <v>2913857.7159830597</v>
      </c>
    </row>
    <row r="8821" spans="7:13">
      <c r="G8821">
        <v>0.52774073766904916</v>
      </c>
      <c r="H8821">
        <v>0.49887290899589326</v>
      </c>
      <c r="I8821">
        <v>0.47000508032273736</v>
      </c>
      <c r="J8821">
        <f>_xlfn.BINOM.INV(BinomTrials,_xlfn.GAMMA.INV(Table3[[#This Row],[RV gamma]],GammaShape1,GammaRate1)/BinomTrials,Table3[[#This Row],[RV binom]])</f>
        <v>0</v>
      </c>
      <c r="K8821" s="1">
        <f>Table3[[#This Row],[Risk 1 Simulated occurences]]*_xlfn.LOGNORM.INV(Table3[[#This Row],[RV lognorm]],(LN(ImpLow1)+LN(ImpUp1))/2,(LN(ImpUp1)-LN(ImpLow1))/3.29)</f>
        <v>0</v>
      </c>
      <c r="L8821">
        <f>_xlfn.BINOM.INV(BinomTrials,_xlfn.GAMMA.INV(Table3[[#This Row],[RV gamma]],GammaShape2,GammaRate2)/BinomTrials,Table3[[#This Row],[RV binom]])</f>
        <v>0</v>
      </c>
      <c r="M8821" s="1">
        <f>Table3[[#This Row],[Risk 2 simulated occurences]]*_xlfn.LOGNORM.INV(Table3[[#This Row],[RV lognorm]],(LN(ImpLow2)+LN(ImpUp2))/2,(LN(ImpUp2)-LN(ImpLow2))/3.29)</f>
        <v>0</v>
      </c>
    </row>
    <row r="8822" spans="7:13">
      <c r="G8822">
        <v>0.73857800370947368</v>
      </c>
      <c r="H8822">
        <v>0.55698149397828689</v>
      </c>
      <c r="I8822">
        <v>0.37538498424710004</v>
      </c>
      <c r="J8822">
        <f>_xlfn.BINOM.INV(BinomTrials,_xlfn.GAMMA.INV(Table3[[#This Row],[RV gamma]],GammaShape1,GammaRate1)/BinomTrials,Table3[[#This Row],[RV binom]])</f>
        <v>0</v>
      </c>
      <c r="K8822" s="1">
        <f>Table3[[#This Row],[Risk 1 Simulated occurences]]*_xlfn.LOGNORM.INV(Table3[[#This Row],[RV lognorm]],(LN(ImpLow1)+LN(ImpUp1))/2,(LN(ImpUp1)-LN(ImpLow1))/3.29)</f>
        <v>0</v>
      </c>
      <c r="L8822">
        <f>_xlfn.BINOM.INV(BinomTrials,_xlfn.GAMMA.INV(Table3[[#This Row],[RV gamma]],GammaShape2,GammaRate2)/BinomTrials,Table3[[#This Row],[RV binom]])</f>
        <v>0</v>
      </c>
      <c r="M8822" s="1">
        <f>Table3[[#This Row],[Risk 2 simulated occurences]]*_xlfn.LOGNORM.INV(Table3[[#This Row],[RV lognorm]],(LN(ImpLow2)+LN(ImpUp2))/2,(LN(ImpUp2)-LN(ImpLow2))/3.29)</f>
        <v>0</v>
      </c>
    </row>
    <row r="8823" spans="7:13">
      <c r="G8823">
        <v>0.28050834512361716</v>
      </c>
      <c r="H8823">
        <v>0.18796929306721746</v>
      </c>
      <c r="I8823">
        <v>9.5430241010817818E-2</v>
      </c>
      <c r="J8823">
        <f>_xlfn.BINOM.INV(BinomTrials,_xlfn.GAMMA.INV(Table3[[#This Row],[RV gamma]],GammaShape1,GammaRate1)/BinomTrials,Table3[[#This Row],[RV binom]])</f>
        <v>0</v>
      </c>
      <c r="K8823" s="1">
        <f>Table3[[#This Row],[Risk 1 Simulated occurences]]*_xlfn.LOGNORM.INV(Table3[[#This Row],[RV lognorm]],(LN(ImpLow1)+LN(ImpUp1))/2,(LN(ImpUp1)-LN(ImpLow1))/3.29)</f>
        <v>0</v>
      </c>
      <c r="L8823">
        <f>_xlfn.BINOM.INV(BinomTrials,_xlfn.GAMMA.INV(Table3[[#This Row],[RV gamma]],GammaShape2,GammaRate2)/BinomTrials,Table3[[#This Row],[RV binom]])</f>
        <v>0</v>
      </c>
      <c r="M8823" s="1">
        <f>Table3[[#This Row],[Risk 2 simulated occurences]]*_xlfn.LOGNORM.INV(Table3[[#This Row],[RV lognorm]],(LN(ImpLow2)+LN(ImpUp2))/2,(LN(ImpUp2)-LN(ImpLow2))/3.29)</f>
        <v>0</v>
      </c>
    </row>
    <row r="8824" spans="7:13">
      <c r="G8824">
        <v>0.50375649263325917</v>
      </c>
      <c r="H8824">
        <v>0.19990858072410736</v>
      </c>
      <c r="I8824">
        <v>0.89606066881495561</v>
      </c>
      <c r="J8824">
        <f>_xlfn.BINOM.INV(BinomTrials,_xlfn.GAMMA.INV(Table3[[#This Row],[RV gamma]],GammaShape1,GammaRate1)/BinomTrials,Table3[[#This Row],[RV binom]])</f>
        <v>0</v>
      </c>
      <c r="K8824" s="1">
        <f>Table3[[#This Row],[Risk 1 Simulated occurences]]*_xlfn.LOGNORM.INV(Table3[[#This Row],[RV lognorm]],(LN(ImpLow1)+LN(ImpUp1))/2,(LN(ImpUp1)-LN(ImpLow1))/3.29)</f>
        <v>0</v>
      </c>
      <c r="L8824">
        <f>_xlfn.BINOM.INV(BinomTrials,_xlfn.GAMMA.INV(Table3[[#This Row],[RV gamma]],GammaShape2,GammaRate2)/BinomTrials,Table3[[#This Row],[RV binom]])</f>
        <v>0</v>
      </c>
      <c r="M8824" s="1">
        <f>Table3[[#This Row],[Risk 2 simulated occurences]]*_xlfn.LOGNORM.INV(Table3[[#This Row],[RV lognorm]],(LN(ImpLow2)+LN(ImpUp2))/2,(LN(ImpUp2)-LN(ImpLow2))/3.29)</f>
        <v>0</v>
      </c>
    </row>
    <row r="8825" spans="7:13">
      <c r="G8825">
        <v>0.63537168718658932</v>
      </c>
      <c r="H8825">
        <v>0.86351623007260092</v>
      </c>
      <c r="I8825">
        <v>9.1660772958612427E-2</v>
      </c>
      <c r="J8825">
        <f>_xlfn.BINOM.INV(BinomTrials,_xlfn.GAMMA.INV(Table3[[#This Row],[RV gamma]],GammaShape1,GammaRate1)/BinomTrials,Table3[[#This Row],[RV binom]])</f>
        <v>1</v>
      </c>
      <c r="K8825" s="1">
        <f>Table3[[#This Row],[Risk 1 Simulated occurences]]*_xlfn.LOGNORM.INV(Table3[[#This Row],[RV lognorm]],(LN(ImpLow1)+LN(ImpUp1))/2,(LN(ImpUp1)-LN(ImpLow1))/3.29)</f>
        <v>12461.293516982611</v>
      </c>
      <c r="L8825">
        <f>_xlfn.BINOM.INV(BinomTrials,_xlfn.GAMMA.INV(Table3[[#This Row],[RV gamma]],GammaShape2,GammaRate2)/BinomTrials,Table3[[#This Row],[RV binom]])</f>
        <v>1</v>
      </c>
      <c r="M8825" s="1">
        <f>Table3[[#This Row],[Risk 2 simulated occurences]]*_xlfn.LOGNORM.INV(Table3[[#This Row],[RV lognorm]],(LN(ImpLow2)+LN(ImpUp2))/2,(LN(ImpUp2)-LN(ImpLow2))/3.29)</f>
        <v>1246129.3516982617</v>
      </c>
    </row>
    <row r="8826" spans="7:13">
      <c r="G8826">
        <v>0.6919465450066824</v>
      </c>
      <c r="H8826">
        <v>0.11727883020289188</v>
      </c>
      <c r="I8826">
        <v>0.54261111539910134</v>
      </c>
      <c r="J8826">
        <f>_xlfn.BINOM.INV(BinomTrials,_xlfn.GAMMA.INV(Table3[[#This Row],[RV gamma]],GammaShape1,GammaRate1)/BinomTrials,Table3[[#This Row],[RV binom]])</f>
        <v>0</v>
      </c>
      <c r="K8826" s="1">
        <f>Table3[[#This Row],[Risk 1 Simulated occurences]]*_xlfn.LOGNORM.INV(Table3[[#This Row],[RV lognorm]],(LN(ImpLow1)+LN(ImpUp1))/2,(LN(ImpUp1)-LN(ImpLow1))/3.29)</f>
        <v>0</v>
      </c>
      <c r="L8826">
        <f>_xlfn.BINOM.INV(BinomTrials,_xlfn.GAMMA.INV(Table3[[#This Row],[RV gamma]],GammaShape2,GammaRate2)/BinomTrials,Table3[[#This Row],[RV binom]])</f>
        <v>0</v>
      </c>
      <c r="M8826" s="1">
        <f>Table3[[#This Row],[Risk 2 simulated occurences]]*_xlfn.LOGNORM.INV(Table3[[#This Row],[RV lognorm]],(LN(ImpLow2)+LN(ImpUp2))/2,(LN(ImpUp2)-LN(ImpLow2))/3.29)</f>
        <v>0</v>
      </c>
    </row>
    <row r="8827" spans="7:13">
      <c r="G8827">
        <v>0.54558192731141197</v>
      </c>
      <c r="H8827">
        <v>0.10529922000379266</v>
      </c>
      <c r="I8827">
        <v>0.66501651269617323</v>
      </c>
      <c r="J8827">
        <f>_xlfn.BINOM.INV(BinomTrials,_xlfn.GAMMA.INV(Table3[[#This Row],[RV gamma]],GammaShape1,GammaRate1)/BinomTrials,Table3[[#This Row],[RV binom]])</f>
        <v>0</v>
      </c>
      <c r="K8827" s="1">
        <f>Table3[[#This Row],[Risk 1 Simulated occurences]]*_xlfn.LOGNORM.INV(Table3[[#This Row],[RV lognorm]],(LN(ImpLow1)+LN(ImpUp1))/2,(LN(ImpUp1)-LN(ImpLow1))/3.29)</f>
        <v>0</v>
      </c>
      <c r="L8827">
        <f>_xlfn.BINOM.INV(BinomTrials,_xlfn.GAMMA.INV(Table3[[#This Row],[RV gamma]],GammaShape2,GammaRate2)/BinomTrials,Table3[[#This Row],[RV binom]])</f>
        <v>0</v>
      </c>
      <c r="M8827" s="1">
        <f>Table3[[#This Row],[Risk 2 simulated occurences]]*_xlfn.LOGNORM.INV(Table3[[#This Row],[RV lognorm]],(LN(ImpLow2)+LN(ImpUp2))/2,(LN(ImpUp2)-LN(ImpLow2))/3.29)</f>
        <v>0</v>
      </c>
    </row>
    <row r="8828" spans="7:13">
      <c r="G8828">
        <v>0.59545232290190286</v>
      </c>
      <c r="H8828">
        <v>0.76399060374311667</v>
      </c>
      <c r="I8828">
        <v>0.93252888458433048</v>
      </c>
      <c r="J8828">
        <f>_xlfn.BINOM.INV(BinomTrials,_xlfn.GAMMA.INV(Table3[[#This Row],[RV gamma]],GammaShape1,GammaRate1)/BinomTrials,Table3[[#This Row],[RV binom]])</f>
        <v>1</v>
      </c>
      <c r="K8828" s="1">
        <f>Table3[[#This Row],[Risk 1 Simulated occurences]]*_xlfn.LOGNORM.INV(Table3[[#This Row],[RV lognorm]],(LN(ImpLow1)+LN(ImpUp1))/2,(LN(ImpUp1)-LN(ImpLow1))/3.29)</f>
        <v>90027.446764398541</v>
      </c>
      <c r="L8828">
        <f>_xlfn.BINOM.INV(BinomTrials,_xlfn.GAMMA.INV(Table3[[#This Row],[RV gamma]],GammaShape2,GammaRate2)/BinomTrials,Table3[[#This Row],[RV binom]])</f>
        <v>0</v>
      </c>
      <c r="M8828" s="1">
        <f>Table3[[#This Row],[Risk 2 simulated occurences]]*_xlfn.LOGNORM.INV(Table3[[#This Row],[RV lognorm]],(LN(ImpLow2)+LN(ImpUp2))/2,(LN(ImpUp2)-LN(ImpLow2))/3.29)</f>
        <v>0</v>
      </c>
    </row>
    <row r="8829" spans="7:13">
      <c r="G8829">
        <v>0.76719101228154774</v>
      </c>
      <c r="H8829">
        <v>0.39007711056157812</v>
      </c>
      <c r="I8829">
        <v>1.2963208841608469E-2</v>
      </c>
      <c r="J8829">
        <f>_xlfn.BINOM.INV(BinomTrials,_xlfn.GAMMA.INV(Table3[[#This Row],[RV gamma]],GammaShape1,GammaRate1)/BinomTrials,Table3[[#This Row],[RV binom]])</f>
        <v>0</v>
      </c>
      <c r="K8829" s="1">
        <f>Table3[[#This Row],[Risk 1 Simulated occurences]]*_xlfn.LOGNORM.INV(Table3[[#This Row],[RV lognorm]],(LN(ImpLow1)+LN(ImpUp1))/2,(LN(ImpUp1)-LN(ImpLow1))/3.29)</f>
        <v>0</v>
      </c>
      <c r="L8829">
        <f>_xlfn.BINOM.INV(BinomTrials,_xlfn.GAMMA.INV(Table3[[#This Row],[RV gamma]],GammaShape2,GammaRate2)/BinomTrials,Table3[[#This Row],[RV binom]])</f>
        <v>0</v>
      </c>
      <c r="M8829" s="1">
        <f>Table3[[#This Row],[Risk 2 simulated occurences]]*_xlfn.LOGNORM.INV(Table3[[#This Row],[RV lognorm]],(LN(ImpLow2)+LN(ImpUp2))/2,(LN(ImpUp2)-LN(ImpLow2))/3.29)</f>
        <v>0</v>
      </c>
    </row>
    <row r="8830" spans="7:13">
      <c r="G8830">
        <v>0.17934341597340228</v>
      </c>
      <c r="H8830">
        <v>2.5997208443468998E-2</v>
      </c>
      <c r="I8830">
        <v>0.87265100091353576</v>
      </c>
      <c r="J8830">
        <f>_xlfn.BINOM.INV(BinomTrials,_xlfn.GAMMA.INV(Table3[[#This Row],[RV gamma]],GammaShape1,GammaRate1)/BinomTrials,Table3[[#This Row],[RV binom]])</f>
        <v>0</v>
      </c>
      <c r="K8830" s="1">
        <f>Table3[[#This Row],[Risk 1 Simulated occurences]]*_xlfn.LOGNORM.INV(Table3[[#This Row],[RV lognorm]],(LN(ImpLow1)+LN(ImpUp1))/2,(LN(ImpUp1)-LN(ImpLow1))/3.29)</f>
        <v>0</v>
      </c>
      <c r="L8830">
        <f>_xlfn.BINOM.INV(BinomTrials,_xlfn.GAMMA.INV(Table3[[#This Row],[RV gamma]],GammaShape2,GammaRate2)/BinomTrials,Table3[[#This Row],[RV binom]])</f>
        <v>0</v>
      </c>
      <c r="M8830" s="1">
        <f>Table3[[#This Row],[Risk 2 simulated occurences]]*_xlfn.LOGNORM.INV(Table3[[#This Row],[RV lognorm]],(LN(ImpLow2)+LN(ImpUp2))/2,(LN(ImpUp2)-LN(ImpLow2))/3.29)</f>
        <v>0</v>
      </c>
    </row>
    <row r="8831" spans="7:13">
      <c r="G8831">
        <v>0.22479226497225102</v>
      </c>
      <c r="H8831">
        <v>0.93508230938347159</v>
      </c>
      <c r="I8831">
        <v>0.64537235379469227</v>
      </c>
      <c r="J8831">
        <f>_xlfn.BINOM.INV(BinomTrials,_xlfn.GAMMA.INV(Table3[[#This Row],[RV gamma]],GammaShape1,GammaRate1)/BinomTrials,Table3[[#This Row],[RV binom]])</f>
        <v>2</v>
      </c>
      <c r="K8831" s="1">
        <f>Table3[[#This Row],[Risk 1 Simulated occurences]]*_xlfn.LOGNORM.INV(Table3[[#This Row],[RV lognorm]],(LN(ImpLow1)+LN(ImpUp1))/2,(LN(ImpUp1)-LN(ImpLow1))/3.29)</f>
        <v>82103.225882757499</v>
      </c>
      <c r="L8831">
        <f>_xlfn.BINOM.INV(BinomTrials,_xlfn.GAMMA.INV(Table3[[#This Row],[RV gamma]],GammaShape2,GammaRate2)/BinomTrials,Table3[[#This Row],[RV binom]])</f>
        <v>1</v>
      </c>
      <c r="M8831" s="1">
        <f>Table3[[#This Row],[Risk 2 simulated occurences]]*_xlfn.LOGNORM.INV(Table3[[#This Row],[RV lognorm]],(LN(ImpLow2)+LN(ImpUp2))/2,(LN(ImpUp2)-LN(ImpLow2))/3.29)</f>
        <v>4105161.2941378769</v>
      </c>
    </row>
    <row r="8832" spans="7:13">
      <c r="G8832">
        <v>8.3597388623094834E-2</v>
      </c>
      <c r="H8832">
        <v>0.9283738080078614</v>
      </c>
      <c r="I8832">
        <v>0.77315022739262795</v>
      </c>
      <c r="J8832">
        <f>_xlfn.BINOM.INV(BinomTrials,_xlfn.GAMMA.INV(Table3[[#This Row],[RV gamma]],GammaShape1,GammaRate1)/BinomTrials,Table3[[#This Row],[RV binom]])</f>
        <v>1</v>
      </c>
      <c r="K8832" s="1">
        <f>Table3[[#This Row],[Risk 1 Simulated occurences]]*_xlfn.LOGNORM.INV(Table3[[#This Row],[RV lognorm]],(LN(ImpLow1)+LN(ImpUp1))/2,(LN(ImpUp1)-LN(ImpLow1))/3.29)</f>
        <v>53424.330618750042</v>
      </c>
      <c r="L8832">
        <f>_xlfn.BINOM.INV(BinomTrials,_xlfn.GAMMA.INV(Table3[[#This Row],[RV gamma]],GammaShape2,GammaRate2)/BinomTrials,Table3[[#This Row],[RV binom]])</f>
        <v>1</v>
      </c>
      <c r="M8832" s="1">
        <f>Table3[[#This Row],[Risk 2 simulated occurences]]*_xlfn.LOGNORM.INV(Table3[[#This Row],[RV lognorm]],(LN(ImpLow2)+LN(ImpUp2))/2,(LN(ImpUp2)-LN(ImpLow2))/3.29)</f>
        <v>5342433.0618750071</v>
      </c>
    </row>
    <row r="8833" spans="7:13">
      <c r="G8833">
        <v>2.1310588354855119E-2</v>
      </c>
      <c r="H8833">
        <v>0.17859118812651895</v>
      </c>
      <c r="I8833">
        <v>0.33587178789818278</v>
      </c>
      <c r="J8833">
        <f>_xlfn.BINOM.INV(BinomTrials,_xlfn.GAMMA.INV(Table3[[#This Row],[RV gamma]],GammaShape1,GammaRate1)/BinomTrials,Table3[[#This Row],[RV binom]])</f>
        <v>0</v>
      </c>
      <c r="K8833" s="1">
        <f>Table3[[#This Row],[Risk 1 Simulated occurences]]*_xlfn.LOGNORM.INV(Table3[[#This Row],[RV lognorm]],(LN(ImpLow1)+LN(ImpUp1))/2,(LN(ImpUp1)-LN(ImpLow1))/3.29)</f>
        <v>0</v>
      </c>
      <c r="L8833">
        <f>_xlfn.BINOM.INV(BinomTrials,_xlfn.GAMMA.INV(Table3[[#This Row],[RV gamma]],GammaShape2,GammaRate2)/BinomTrials,Table3[[#This Row],[RV binom]])</f>
        <v>0</v>
      </c>
      <c r="M8833" s="1">
        <f>Table3[[#This Row],[Risk 2 simulated occurences]]*_xlfn.LOGNORM.INV(Table3[[#This Row],[RV lognorm]],(LN(ImpLow2)+LN(ImpUp2))/2,(LN(ImpUp2)-LN(ImpLow2))/3.29)</f>
        <v>0</v>
      </c>
    </row>
    <row r="8834" spans="7:13">
      <c r="G8834">
        <v>0.16705848004997637</v>
      </c>
      <c r="H8834">
        <v>0.58209884240389753</v>
      </c>
      <c r="I8834">
        <v>0.99713920475781859</v>
      </c>
      <c r="J8834">
        <f>_xlfn.BINOM.INV(BinomTrials,_xlfn.GAMMA.INV(Table3[[#This Row],[RV gamma]],GammaShape1,GammaRate1)/BinomTrials,Table3[[#This Row],[RV binom]])</f>
        <v>0</v>
      </c>
      <c r="K8834" s="1">
        <f>Table3[[#This Row],[Risk 1 Simulated occurences]]*_xlfn.LOGNORM.INV(Table3[[#This Row],[RV lognorm]],(LN(ImpLow1)+LN(ImpUp1))/2,(LN(ImpUp1)-LN(ImpLow1))/3.29)</f>
        <v>0</v>
      </c>
      <c r="L8834">
        <f>_xlfn.BINOM.INV(BinomTrials,_xlfn.GAMMA.INV(Table3[[#This Row],[RV gamma]],GammaShape2,GammaRate2)/BinomTrials,Table3[[#This Row],[RV binom]])</f>
        <v>0</v>
      </c>
      <c r="M8834" s="1">
        <f>Table3[[#This Row],[Risk 2 simulated occurences]]*_xlfn.LOGNORM.INV(Table3[[#This Row],[RV lognorm]],(LN(ImpLow2)+LN(ImpUp2))/2,(LN(ImpUp2)-LN(ImpLow2))/3.29)</f>
        <v>0</v>
      </c>
    </row>
    <row r="8835" spans="7:13">
      <c r="G8835">
        <v>0.75187419995287164</v>
      </c>
      <c r="H8835">
        <v>0.33524428230488873</v>
      </c>
      <c r="I8835">
        <v>0.91861436465690582</v>
      </c>
      <c r="J8835">
        <f>_xlfn.BINOM.INV(BinomTrials,_xlfn.GAMMA.INV(Table3[[#This Row],[RV gamma]],GammaShape1,GammaRate1)/BinomTrials,Table3[[#This Row],[RV binom]])</f>
        <v>0</v>
      </c>
      <c r="K8835" s="1">
        <f>Table3[[#This Row],[Risk 1 Simulated occurences]]*_xlfn.LOGNORM.INV(Table3[[#This Row],[RV lognorm]],(LN(ImpLow1)+LN(ImpUp1))/2,(LN(ImpUp1)-LN(ImpLow1))/3.29)</f>
        <v>0</v>
      </c>
      <c r="L8835">
        <f>_xlfn.BINOM.INV(BinomTrials,_xlfn.GAMMA.INV(Table3[[#This Row],[RV gamma]],GammaShape2,GammaRate2)/BinomTrials,Table3[[#This Row],[RV binom]])</f>
        <v>0</v>
      </c>
      <c r="M8835" s="1">
        <f>Table3[[#This Row],[Risk 2 simulated occurences]]*_xlfn.LOGNORM.INV(Table3[[#This Row],[RV lognorm]],(LN(ImpLow2)+LN(ImpUp2))/2,(LN(ImpUp2)-LN(ImpLow2))/3.29)</f>
        <v>0</v>
      </c>
    </row>
    <row r="8836" spans="7:13">
      <c r="G8836">
        <v>0.74967860791351582</v>
      </c>
      <c r="H8836">
        <v>0.45065269826476123</v>
      </c>
      <c r="I8836">
        <v>0.15162678861600662</v>
      </c>
      <c r="J8836">
        <f>_xlfn.BINOM.INV(BinomTrials,_xlfn.GAMMA.INV(Table3[[#This Row],[RV gamma]],GammaShape1,GammaRate1)/BinomTrials,Table3[[#This Row],[RV binom]])</f>
        <v>0</v>
      </c>
      <c r="K8836" s="1">
        <f>Table3[[#This Row],[Risk 1 Simulated occurences]]*_xlfn.LOGNORM.INV(Table3[[#This Row],[RV lognorm]],(LN(ImpLow1)+LN(ImpUp1))/2,(LN(ImpUp1)-LN(ImpLow1))/3.29)</f>
        <v>0</v>
      </c>
      <c r="L8836">
        <f>_xlfn.BINOM.INV(BinomTrials,_xlfn.GAMMA.INV(Table3[[#This Row],[RV gamma]],GammaShape2,GammaRate2)/BinomTrials,Table3[[#This Row],[RV binom]])</f>
        <v>0</v>
      </c>
      <c r="M8836" s="1">
        <f>Table3[[#This Row],[Risk 2 simulated occurences]]*_xlfn.LOGNORM.INV(Table3[[#This Row],[RV lognorm]],(LN(ImpLow2)+LN(ImpUp2))/2,(LN(ImpUp2)-LN(ImpLow2))/3.29)</f>
        <v>0</v>
      </c>
    </row>
    <row r="8837" spans="7:13">
      <c r="G8837">
        <v>0.8483632024602793</v>
      </c>
      <c r="H8837">
        <v>0.11989973584185343</v>
      </c>
      <c r="I8837">
        <v>0.3914362692234275</v>
      </c>
      <c r="J8837">
        <f>_xlfn.BINOM.INV(BinomTrials,_xlfn.GAMMA.INV(Table3[[#This Row],[RV gamma]],GammaShape1,GammaRate1)/BinomTrials,Table3[[#This Row],[RV binom]])</f>
        <v>0</v>
      </c>
      <c r="K8837" s="1">
        <f>Table3[[#This Row],[Risk 1 Simulated occurences]]*_xlfn.LOGNORM.INV(Table3[[#This Row],[RV lognorm]],(LN(ImpLow1)+LN(ImpUp1))/2,(LN(ImpUp1)-LN(ImpLow1))/3.29)</f>
        <v>0</v>
      </c>
      <c r="L8837">
        <f>_xlfn.BINOM.INV(BinomTrials,_xlfn.GAMMA.INV(Table3[[#This Row],[RV gamma]],GammaShape2,GammaRate2)/BinomTrials,Table3[[#This Row],[RV binom]])</f>
        <v>0</v>
      </c>
      <c r="M8837" s="1">
        <f>Table3[[#This Row],[Risk 2 simulated occurences]]*_xlfn.LOGNORM.INV(Table3[[#This Row],[RV lognorm]],(LN(ImpLow2)+LN(ImpUp2))/2,(LN(ImpUp2)-LN(ImpLow2))/3.29)</f>
        <v>0</v>
      </c>
    </row>
    <row r="8838" spans="7:13">
      <c r="G8838">
        <v>0.44034374991447839</v>
      </c>
      <c r="H8838">
        <v>0.15486029403044857</v>
      </c>
      <c r="I8838">
        <v>0.86937683814641875</v>
      </c>
      <c r="J8838">
        <f>_xlfn.BINOM.INV(BinomTrials,_xlfn.GAMMA.INV(Table3[[#This Row],[RV gamma]],GammaShape1,GammaRate1)/BinomTrials,Table3[[#This Row],[RV binom]])</f>
        <v>0</v>
      </c>
      <c r="K8838" s="1">
        <f>Table3[[#This Row],[Risk 1 Simulated occurences]]*_xlfn.LOGNORM.INV(Table3[[#This Row],[RV lognorm]],(LN(ImpLow1)+LN(ImpUp1))/2,(LN(ImpUp1)-LN(ImpLow1))/3.29)</f>
        <v>0</v>
      </c>
      <c r="L8838">
        <f>_xlfn.BINOM.INV(BinomTrials,_xlfn.GAMMA.INV(Table3[[#This Row],[RV gamma]],GammaShape2,GammaRate2)/BinomTrials,Table3[[#This Row],[RV binom]])</f>
        <v>0</v>
      </c>
      <c r="M8838" s="1">
        <f>Table3[[#This Row],[Risk 2 simulated occurences]]*_xlfn.LOGNORM.INV(Table3[[#This Row],[RV lognorm]],(LN(ImpLow2)+LN(ImpUp2))/2,(LN(ImpUp2)-LN(ImpLow2))/3.29)</f>
        <v>0</v>
      </c>
    </row>
    <row r="8839" spans="7:13">
      <c r="G8839">
        <v>0.85740481263837065</v>
      </c>
      <c r="H8839">
        <v>0.73696176974892702</v>
      </c>
      <c r="I8839">
        <v>0.61651872685948328</v>
      </c>
      <c r="J8839">
        <f>_xlfn.BINOM.INV(BinomTrials,_xlfn.GAMMA.INV(Table3[[#This Row],[RV gamma]],GammaShape1,GammaRate1)/BinomTrials,Table3[[#This Row],[RV binom]])</f>
        <v>1</v>
      </c>
      <c r="K8839" s="1">
        <f>Table3[[#This Row],[Risk 1 Simulated occurences]]*_xlfn.LOGNORM.INV(Table3[[#This Row],[RV lognorm]],(LN(ImpLow1)+LN(ImpUp1))/2,(LN(ImpUp1)-LN(ImpLow1))/3.29)</f>
        <v>38911.331398013754</v>
      </c>
      <c r="L8839">
        <f>_xlfn.BINOM.INV(BinomTrials,_xlfn.GAMMA.INV(Table3[[#This Row],[RV gamma]],GammaShape2,GammaRate2)/BinomTrials,Table3[[#This Row],[RV binom]])</f>
        <v>0</v>
      </c>
      <c r="M8839" s="1">
        <f>Table3[[#This Row],[Risk 2 simulated occurences]]*_xlfn.LOGNORM.INV(Table3[[#This Row],[RV lognorm]],(LN(ImpLow2)+LN(ImpUp2))/2,(LN(ImpUp2)-LN(ImpLow2))/3.29)</f>
        <v>0</v>
      </c>
    </row>
    <row r="8840" spans="7:13">
      <c r="G8840">
        <v>0.40268601309633162</v>
      </c>
      <c r="H8840">
        <v>0.11646417021586754</v>
      </c>
      <c r="I8840">
        <v>0.83024232733540348</v>
      </c>
      <c r="J8840">
        <f>_xlfn.BINOM.INV(BinomTrials,_xlfn.GAMMA.INV(Table3[[#This Row],[RV gamma]],GammaShape1,GammaRate1)/BinomTrials,Table3[[#This Row],[RV binom]])</f>
        <v>0</v>
      </c>
      <c r="K8840" s="1">
        <f>Table3[[#This Row],[Risk 1 Simulated occurences]]*_xlfn.LOGNORM.INV(Table3[[#This Row],[RV lognorm]],(LN(ImpLow1)+LN(ImpUp1))/2,(LN(ImpUp1)-LN(ImpLow1))/3.29)</f>
        <v>0</v>
      </c>
      <c r="L8840">
        <f>_xlfn.BINOM.INV(BinomTrials,_xlfn.GAMMA.INV(Table3[[#This Row],[RV gamma]],GammaShape2,GammaRate2)/BinomTrials,Table3[[#This Row],[RV binom]])</f>
        <v>0</v>
      </c>
      <c r="M8840" s="1">
        <f>Table3[[#This Row],[Risk 2 simulated occurences]]*_xlfn.LOGNORM.INV(Table3[[#This Row],[RV lognorm]],(LN(ImpLow2)+LN(ImpUp2))/2,(LN(ImpUp2)-LN(ImpLow2))/3.29)</f>
        <v>0</v>
      </c>
    </row>
    <row r="8841" spans="7:13">
      <c r="G8841">
        <v>0.94382211004561845</v>
      </c>
      <c r="H8841">
        <v>0.41330881808572861</v>
      </c>
      <c r="I8841">
        <v>0.88279552612583878</v>
      </c>
      <c r="J8841">
        <f>_xlfn.BINOM.INV(BinomTrials,_xlfn.GAMMA.INV(Table3[[#This Row],[RV gamma]],GammaShape1,GammaRate1)/BinomTrials,Table3[[#This Row],[RV binom]])</f>
        <v>0</v>
      </c>
      <c r="K8841" s="1">
        <f>Table3[[#This Row],[Risk 1 Simulated occurences]]*_xlfn.LOGNORM.INV(Table3[[#This Row],[RV lognorm]],(LN(ImpLow1)+LN(ImpUp1))/2,(LN(ImpUp1)-LN(ImpLow1))/3.29)</f>
        <v>0</v>
      </c>
      <c r="L8841">
        <f>_xlfn.BINOM.INV(BinomTrials,_xlfn.GAMMA.INV(Table3[[#This Row],[RV gamma]],GammaShape2,GammaRate2)/BinomTrials,Table3[[#This Row],[RV binom]])</f>
        <v>0</v>
      </c>
      <c r="M8841" s="1">
        <f>Table3[[#This Row],[Risk 2 simulated occurences]]*_xlfn.LOGNORM.INV(Table3[[#This Row],[RV lognorm]],(LN(ImpLow2)+LN(ImpUp2))/2,(LN(ImpUp2)-LN(ImpLow2))/3.29)</f>
        <v>0</v>
      </c>
    </row>
    <row r="8842" spans="7:13">
      <c r="G8842">
        <v>0.81820353670893398</v>
      </c>
      <c r="H8842">
        <v>0.48130556684048176</v>
      </c>
      <c r="I8842">
        <v>0.14440759697202946</v>
      </c>
      <c r="J8842">
        <f>_xlfn.BINOM.INV(BinomTrials,_xlfn.GAMMA.INV(Table3[[#This Row],[RV gamma]],GammaShape1,GammaRate1)/BinomTrials,Table3[[#This Row],[RV binom]])</f>
        <v>0</v>
      </c>
      <c r="K8842" s="1">
        <f>Table3[[#This Row],[Risk 1 Simulated occurences]]*_xlfn.LOGNORM.INV(Table3[[#This Row],[RV lognorm]],(LN(ImpLow1)+LN(ImpUp1))/2,(LN(ImpUp1)-LN(ImpLow1))/3.29)</f>
        <v>0</v>
      </c>
      <c r="L8842">
        <f>_xlfn.BINOM.INV(BinomTrials,_xlfn.GAMMA.INV(Table3[[#This Row],[RV gamma]],GammaShape2,GammaRate2)/BinomTrials,Table3[[#This Row],[RV binom]])</f>
        <v>0</v>
      </c>
      <c r="M8842" s="1">
        <f>Table3[[#This Row],[Risk 2 simulated occurences]]*_xlfn.LOGNORM.INV(Table3[[#This Row],[RV lognorm]],(LN(ImpLow2)+LN(ImpUp2))/2,(LN(ImpUp2)-LN(ImpLow2))/3.29)</f>
        <v>0</v>
      </c>
    </row>
    <row r="8843" spans="7:13">
      <c r="G8843">
        <v>0.54684146705402126</v>
      </c>
      <c r="H8843">
        <v>0.30266188797664917</v>
      </c>
      <c r="I8843">
        <v>5.8482308899277032E-2</v>
      </c>
      <c r="J8843">
        <f>_xlfn.BINOM.INV(BinomTrials,_xlfn.GAMMA.INV(Table3[[#This Row],[RV gamma]],GammaShape1,GammaRate1)/BinomTrials,Table3[[#This Row],[RV binom]])</f>
        <v>0</v>
      </c>
      <c r="K8843" s="1">
        <f>Table3[[#This Row],[Risk 1 Simulated occurences]]*_xlfn.LOGNORM.INV(Table3[[#This Row],[RV lognorm]],(LN(ImpLow1)+LN(ImpUp1))/2,(LN(ImpUp1)-LN(ImpLow1))/3.29)</f>
        <v>0</v>
      </c>
      <c r="L8843">
        <f>_xlfn.BINOM.INV(BinomTrials,_xlfn.GAMMA.INV(Table3[[#This Row],[RV gamma]],GammaShape2,GammaRate2)/BinomTrials,Table3[[#This Row],[RV binom]])</f>
        <v>0</v>
      </c>
      <c r="M8843" s="1">
        <f>Table3[[#This Row],[Risk 2 simulated occurences]]*_xlfn.LOGNORM.INV(Table3[[#This Row],[RV lognorm]],(LN(ImpLow2)+LN(ImpUp2))/2,(LN(ImpUp2)-LN(ImpLow2))/3.29)</f>
        <v>0</v>
      </c>
    </row>
    <row r="8844" spans="7:13">
      <c r="G8844">
        <v>0.76453677693593169</v>
      </c>
      <c r="H8844">
        <v>0.83835122354251856</v>
      </c>
      <c r="I8844">
        <v>0.91216567014910543</v>
      </c>
      <c r="J8844">
        <f>_xlfn.BINOM.INV(BinomTrials,_xlfn.GAMMA.INV(Table3[[#This Row],[RV gamma]],GammaShape1,GammaRate1)/BinomTrials,Table3[[#This Row],[RV binom]])</f>
        <v>1</v>
      </c>
      <c r="K8844" s="1">
        <f>Table3[[#This Row],[Risk 1 Simulated occurences]]*_xlfn.LOGNORM.INV(Table3[[#This Row],[RV lognorm]],(LN(ImpLow1)+LN(ImpUp1))/2,(LN(ImpUp1)-LN(ImpLow1))/3.29)</f>
        <v>81585.818950522458</v>
      </c>
      <c r="L8844">
        <f>_xlfn.BINOM.INV(BinomTrials,_xlfn.GAMMA.INV(Table3[[#This Row],[RV gamma]],GammaShape2,GammaRate2)/BinomTrials,Table3[[#This Row],[RV binom]])</f>
        <v>1</v>
      </c>
      <c r="M8844" s="1">
        <f>Table3[[#This Row],[Risk 2 simulated occurences]]*_xlfn.LOGNORM.INV(Table3[[#This Row],[RV lognorm]],(LN(ImpLow2)+LN(ImpUp2))/2,(LN(ImpUp2)-LN(ImpLow2))/3.29)</f>
        <v>8158581.8950522635</v>
      </c>
    </row>
    <row r="8845" spans="7:13">
      <c r="G8845">
        <v>0.56960996220335824</v>
      </c>
      <c r="H8845">
        <v>0.16901407910930649</v>
      </c>
      <c r="I8845">
        <v>0.76841819601525474</v>
      </c>
      <c r="J8845">
        <f>_xlfn.BINOM.INV(BinomTrials,_xlfn.GAMMA.INV(Table3[[#This Row],[RV gamma]],GammaShape1,GammaRate1)/BinomTrials,Table3[[#This Row],[RV binom]])</f>
        <v>0</v>
      </c>
      <c r="K8845" s="1">
        <f>Table3[[#This Row],[Risk 1 Simulated occurences]]*_xlfn.LOGNORM.INV(Table3[[#This Row],[RV lognorm]],(LN(ImpLow1)+LN(ImpUp1))/2,(LN(ImpUp1)-LN(ImpLow1))/3.29)</f>
        <v>0</v>
      </c>
      <c r="L8845">
        <f>_xlfn.BINOM.INV(BinomTrials,_xlfn.GAMMA.INV(Table3[[#This Row],[RV gamma]],GammaShape2,GammaRate2)/BinomTrials,Table3[[#This Row],[RV binom]])</f>
        <v>0</v>
      </c>
      <c r="M8845" s="1">
        <f>Table3[[#This Row],[Risk 2 simulated occurences]]*_xlfn.LOGNORM.INV(Table3[[#This Row],[RV lognorm]],(LN(ImpLow2)+LN(ImpUp2))/2,(LN(ImpUp2)-LN(ImpLow2))/3.29)</f>
        <v>0</v>
      </c>
    </row>
    <row r="8846" spans="7:13">
      <c r="G8846">
        <v>0.43463475184265282</v>
      </c>
      <c r="H8846">
        <v>0.61962759011407731</v>
      </c>
      <c r="I8846">
        <v>0.80462042838550196</v>
      </c>
      <c r="J8846">
        <f>_xlfn.BINOM.INV(BinomTrials,_xlfn.GAMMA.INV(Table3[[#This Row],[RV gamma]],GammaShape1,GammaRate1)/BinomTrials,Table3[[#This Row],[RV binom]])</f>
        <v>1</v>
      </c>
      <c r="K8846" s="1">
        <f>Table3[[#This Row],[Risk 1 Simulated occurences]]*_xlfn.LOGNORM.INV(Table3[[#This Row],[RV lognorm]],(LN(ImpLow1)+LN(ImpUp1))/2,(LN(ImpUp1)-LN(ImpLow1))/3.29)</f>
        <v>57658.543507044124</v>
      </c>
      <c r="L8846">
        <f>_xlfn.BINOM.INV(BinomTrials,_xlfn.GAMMA.INV(Table3[[#This Row],[RV gamma]],GammaShape2,GammaRate2)/BinomTrials,Table3[[#This Row],[RV binom]])</f>
        <v>0</v>
      </c>
      <c r="M8846" s="1">
        <f>Table3[[#This Row],[Risk 2 simulated occurences]]*_xlfn.LOGNORM.INV(Table3[[#This Row],[RV lognorm]],(LN(ImpLow2)+LN(ImpUp2))/2,(LN(ImpUp2)-LN(ImpLow2))/3.29)</f>
        <v>0</v>
      </c>
    </row>
    <row r="8847" spans="7:13">
      <c r="G8847">
        <v>0.90627421946556974</v>
      </c>
      <c r="H8847">
        <v>8.0907047298227924E-2</v>
      </c>
      <c r="I8847">
        <v>0.25553987513088616</v>
      </c>
      <c r="J8847">
        <f>_xlfn.BINOM.INV(BinomTrials,_xlfn.GAMMA.INV(Table3[[#This Row],[RV gamma]],GammaShape1,GammaRate1)/BinomTrials,Table3[[#This Row],[RV binom]])</f>
        <v>0</v>
      </c>
      <c r="K8847" s="1">
        <f>Table3[[#This Row],[Risk 1 Simulated occurences]]*_xlfn.LOGNORM.INV(Table3[[#This Row],[RV lognorm]],(LN(ImpLow1)+LN(ImpUp1))/2,(LN(ImpUp1)-LN(ImpLow1))/3.29)</f>
        <v>0</v>
      </c>
      <c r="L8847">
        <f>_xlfn.BINOM.INV(BinomTrials,_xlfn.GAMMA.INV(Table3[[#This Row],[RV gamma]],GammaShape2,GammaRate2)/BinomTrials,Table3[[#This Row],[RV binom]])</f>
        <v>0</v>
      </c>
      <c r="M8847" s="1">
        <f>Table3[[#This Row],[Risk 2 simulated occurences]]*_xlfn.LOGNORM.INV(Table3[[#This Row],[RV lognorm]],(LN(ImpLow2)+LN(ImpUp2))/2,(LN(ImpUp2)-LN(ImpLow2))/3.29)</f>
        <v>0</v>
      </c>
    </row>
    <row r="8848" spans="7:13">
      <c r="G8848">
        <v>0.75080655782986738</v>
      </c>
      <c r="H8848">
        <v>0.80474394131672755</v>
      </c>
      <c r="I8848">
        <v>0.85868132480358772</v>
      </c>
      <c r="J8848">
        <f>_xlfn.BINOM.INV(BinomTrials,_xlfn.GAMMA.INV(Table3[[#This Row],[RV gamma]],GammaShape1,GammaRate1)/BinomTrials,Table3[[#This Row],[RV binom]])</f>
        <v>1</v>
      </c>
      <c r="K8848" s="1">
        <f>Table3[[#This Row],[Risk 1 Simulated occurences]]*_xlfn.LOGNORM.INV(Table3[[#This Row],[RV lognorm]],(LN(ImpLow1)+LN(ImpUp1))/2,(LN(ImpUp1)-LN(ImpLow1))/3.29)</f>
        <v>67076.359367532932</v>
      </c>
      <c r="L8848">
        <f>_xlfn.BINOM.INV(BinomTrials,_xlfn.GAMMA.INV(Table3[[#This Row],[RV gamma]],GammaShape2,GammaRate2)/BinomTrials,Table3[[#This Row],[RV binom]])</f>
        <v>0</v>
      </c>
      <c r="M8848" s="1">
        <f>Table3[[#This Row],[Risk 2 simulated occurences]]*_xlfn.LOGNORM.INV(Table3[[#This Row],[RV lognorm]],(LN(ImpLow2)+LN(ImpUp2))/2,(LN(ImpUp2)-LN(ImpLow2))/3.29)</f>
        <v>0</v>
      </c>
    </row>
    <row r="8849" spans="7:13">
      <c r="G8849">
        <v>0.80581744658100296</v>
      </c>
      <c r="H8849">
        <v>0.33142171023945405</v>
      </c>
      <c r="I8849">
        <v>0.85702597389790502</v>
      </c>
      <c r="J8849">
        <f>_xlfn.BINOM.INV(BinomTrials,_xlfn.GAMMA.INV(Table3[[#This Row],[RV gamma]],GammaShape1,GammaRate1)/BinomTrials,Table3[[#This Row],[RV binom]])</f>
        <v>0</v>
      </c>
      <c r="K8849" s="1">
        <f>Table3[[#This Row],[Risk 1 Simulated occurences]]*_xlfn.LOGNORM.INV(Table3[[#This Row],[RV lognorm]],(LN(ImpLow1)+LN(ImpUp1))/2,(LN(ImpUp1)-LN(ImpLow1))/3.29)</f>
        <v>0</v>
      </c>
      <c r="L8849">
        <f>_xlfn.BINOM.INV(BinomTrials,_xlfn.GAMMA.INV(Table3[[#This Row],[RV gamma]],GammaShape2,GammaRate2)/BinomTrials,Table3[[#This Row],[RV binom]])</f>
        <v>0</v>
      </c>
      <c r="M8849" s="1">
        <f>Table3[[#This Row],[Risk 2 simulated occurences]]*_xlfn.LOGNORM.INV(Table3[[#This Row],[RV lognorm]],(LN(ImpLow2)+LN(ImpUp2))/2,(LN(ImpUp2)-LN(ImpLow2))/3.29)</f>
        <v>0</v>
      </c>
    </row>
    <row r="8850" spans="7:13">
      <c r="G8850">
        <v>0.37382468691739473</v>
      </c>
      <c r="H8850">
        <v>0.20468399450401031</v>
      </c>
      <c r="I8850">
        <v>3.5543302090625888E-2</v>
      </c>
      <c r="J8850">
        <f>_xlfn.BINOM.INV(BinomTrials,_xlfn.GAMMA.INV(Table3[[#This Row],[RV gamma]],GammaShape1,GammaRate1)/BinomTrials,Table3[[#This Row],[RV binom]])</f>
        <v>0</v>
      </c>
      <c r="K8850" s="1">
        <f>Table3[[#This Row],[Risk 1 Simulated occurences]]*_xlfn.LOGNORM.INV(Table3[[#This Row],[RV lognorm]],(LN(ImpLow1)+LN(ImpUp1))/2,(LN(ImpUp1)-LN(ImpLow1))/3.29)</f>
        <v>0</v>
      </c>
      <c r="L8850">
        <f>_xlfn.BINOM.INV(BinomTrials,_xlfn.GAMMA.INV(Table3[[#This Row],[RV gamma]],GammaShape2,GammaRate2)/BinomTrials,Table3[[#This Row],[RV binom]])</f>
        <v>0</v>
      </c>
      <c r="M8850" s="1">
        <f>Table3[[#This Row],[Risk 2 simulated occurences]]*_xlfn.LOGNORM.INV(Table3[[#This Row],[RV lognorm]],(LN(ImpLow2)+LN(ImpUp2))/2,(LN(ImpUp2)-LN(ImpLow2))/3.29)</f>
        <v>0</v>
      </c>
    </row>
    <row r="8851" spans="7:13">
      <c r="G8851">
        <v>0.87151302065305092</v>
      </c>
      <c r="H8851">
        <v>0.1238956289011499</v>
      </c>
      <c r="I8851">
        <v>0.37627823714924896</v>
      </c>
      <c r="J8851">
        <f>_xlfn.BINOM.INV(BinomTrials,_xlfn.GAMMA.INV(Table3[[#This Row],[RV gamma]],GammaShape1,GammaRate1)/BinomTrials,Table3[[#This Row],[RV binom]])</f>
        <v>0</v>
      </c>
      <c r="K8851" s="1">
        <f>Table3[[#This Row],[Risk 1 Simulated occurences]]*_xlfn.LOGNORM.INV(Table3[[#This Row],[RV lognorm]],(LN(ImpLow1)+LN(ImpUp1))/2,(LN(ImpUp1)-LN(ImpLow1))/3.29)</f>
        <v>0</v>
      </c>
      <c r="L8851">
        <f>_xlfn.BINOM.INV(BinomTrials,_xlfn.GAMMA.INV(Table3[[#This Row],[RV gamma]],GammaShape2,GammaRate2)/BinomTrials,Table3[[#This Row],[RV binom]])</f>
        <v>0</v>
      </c>
      <c r="M8851" s="1">
        <f>Table3[[#This Row],[Risk 2 simulated occurences]]*_xlfn.LOGNORM.INV(Table3[[#This Row],[RV lognorm]],(LN(ImpLow2)+LN(ImpUp2))/2,(LN(ImpUp2)-LN(ImpLow2))/3.29)</f>
        <v>0</v>
      </c>
    </row>
    <row r="8852" spans="7:13">
      <c r="G8852">
        <v>0.51933811582594092</v>
      </c>
      <c r="H8852">
        <v>0.31383494162644954</v>
      </c>
      <c r="I8852">
        <v>0.1083317674269582</v>
      </c>
      <c r="J8852">
        <f>_xlfn.BINOM.INV(BinomTrials,_xlfn.GAMMA.INV(Table3[[#This Row],[RV gamma]],GammaShape1,GammaRate1)/BinomTrials,Table3[[#This Row],[RV binom]])</f>
        <v>0</v>
      </c>
      <c r="K8852" s="1">
        <f>Table3[[#This Row],[Risk 1 Simulated occurences]]*_xlfn.LOGNORM.INV(Table3[[#This Row],[RV lognorm]],(LN(ImpLow1)+LN(ImpUp1))/2,(LN(ImpUp1)-LN(ImpLow1))/3.29)</f>
        <v>0</v>
      </c>
      <c r="L8852">
        <f>_xlfn.BINOM.INV(BinomTrials,_xlfn.GAMMA.INV(Table3[[#This Row],[RV gamma]],GammaShape2,GammaRate2)/BinomTrials,Table3[[#This Row],[RV binom]])</f>
        <v>0</v>
      </c>
      <c r="M8852" s="1">
        <f>Table3[[#This Row],[Risk 2 simulated occurences]]*_xlfn.LOGNORM.INV(Table3[[#This Row],[RV lognorm]],(LN(ImpLow2)+LN(ImpUp2))/2,(LN(ImpUp2)-LN(ImpLow2))/3.29)</f>
        <v>0</v>
      </c>
    </row>
    <row r="8853" spans="7:13">
      <c r="G8853">
        <v>0.51571268658885394</v>
      </c>
      <c r="H8853">
        <v>0.62386391573765498</v>
      </c>
      <c r="I8853">
        <v>0.73201514488645603</v>
      </c>
      <c r="J8853">
        <f>_xlfn.BINOM.INV(BinomTrials,_xlfn.GAMMA.INV(Table3[[#This Row],[RV gamma]],GammaShape1,GammaRate1)/BinomTrials,Table3[[#This Row],[RV binom]])</f>
        <v>1</v>
      </c>
      <c r="K8853" s="1">
        <f>Table3[[#This Row],[Risk 1 Simulated occurences]]*_xlfn.LOGNORM.INV(Table3[[#This Row],[RV lognorm]],(LN(ImpLow1)+LN(ImpUp1))/2,(LN(ImpUp1)-LN(ImpLow1))/3.29)</f>
        <v>48766.465690795972</v>
      </c>
      <c r="L8853">
        <f>_xlfn.BINOM.INV(BinomTrials,_xlfn.GAMMA.INV(Table3[[#This Row],[RV gamma]],GammaShape2,GammaRate2)/BinomTrials,Table3[[#This Row],[RV binom]])</f>
        <v>0</v>
      </c>
      <c r="M8853" s="1">
        <f>Table3[[#This Row],[Risk 2 simulated occurences]]*_xlfn.LOGNORM.INV(Table3[[#This Row],[RV lognorm]],(LN(ImpLow2)+LN(ImpUp2))/2,(LN(ImpUp2)-LN(ImpLow2))/3.29)</f>
        <v>0</v>
      </c>
    </row>
    <row r="8854" spans="7:13">
      <c r="G8854">
        <v>0.58312349886778903</v>
      </c>
      <c r="H8854">
        <v>0.28083180276715747</v>
      </c>
      <c r="I8854">
        <v>0.97854010666652591</v>
      </c>
      <c r="J8854">
        <f>_xlfn.BINOM.INV(BinomTrials,_xlfn.GAMMA.INV(Table3[[#This Row],[RV gamma]],GammaShape1,GammaRate1)/BinomTrials,Table3[[#This Row],[RV binom]])</f>
        <v>0</v>
      </c>
      <c r="K8854" s="1">
        <f>Table3[[#This Row],[Risk 1 Simulated occurences]]*_xlfn.LOGNORM.INV(Table3[[#This Row],[RV lognorm]],(LN(ImpLow1)+LN(ImpUp1))/2,(LN(ImpUp1)-LN(ImpLow1))/3.29)</f>
        <v>0</v>
      </c>
      <c r="L8854">
        <f>_xlfn.BINOM.INV(BinomTrials,_xlfn.GAMMA.INV(Table3[[#This Row],[RV gamma]],GammaShape2,GammaRate2)/BinomTrials,Table3[[#This Row],[RV binom]])</f>
        <v>0</v>
      </c>
      <c r="M8854" s="1">
        <f>Table3[[#This Row],[Risk 2 simulated occurences]]*_xlfn.LOGNORM.INV(Table3[[#This Row],[RV lognorm]],(LN(ImpLow2)+LN(ImpUp2))/2,(LN(ImpUp2)-LN(ImpLow2))/3.29)</f>
        <v>0</v>
      </c>
    </row>
    <row r="8855" spans="7:13">
      <c r="G8855">
        <v>0.55664547093056393</v>
      </c>
      <c r="H8855">
        <v>0.94010910761547695</v>
      </c>
      <c r="I8855">
        <v>0.32357274430039001</v>
      </c>
      <c r="J8855">
        <f>_xlfn.BINOM.INV(BinomTrials,_xlfn.GAMMA.INV(Table3[[#This Row],[RV gamma]],GammaShape1,GammaRate1)/BinomTrials,Table3[[#This Row],[RV binom]])</f>
        <v>2</v>
      </c>
      <c r="K8855" s="1">
        <f>Table3[[#This Row],[Risk 1 Simulated occurences]]*_xlfn.LOGNORM.INV(Table3[[#This Row],[RV lognorm]],(LN(ImpLow1)+LN(ImpUp1))/2,(LN(ImpUp1)-LN(ImpLow1))/3.29)</f>
        <v>45909.433837541401</v>
      </c>
      <c r="L8855">
        <f>_xlfn.BINOM.INV(BinomTrials,_xlfn.GAMMA.INV(Table3[[#This Row],[RV gamma]],GammaShape2,GammaRate2)/BinomTrials,Table3[[#This Row],[RV binom]])</f>
        <v>1</v>
      </c>
      <c r="M8855" s="1">
        <f>Table3[[#This Row],[Risk 2 simulated occurences]]*_xlfn.LOGNORM.INV(Table3[[#This Row],[RV lognorm]],(LN(ImpLow2)+LN(ImpUp2))/2,(LN(ImpUp2)-LN(ImpLow2))/3.29)</f>
        <v>2295471.6918770713</v>
      </c>
    </row>
    <row r="8856" spans="7:13">
      <c r="G8856">
        <v>0.54042992998865891</v>
      </c>
      <c r="H8856">
        <v>0.41377169332176994</v>
      </c>
      <c r="I8856">
        <v>0.28711345665488086</v>
      </c>
      <c r="J8856">
        <f>_xlfn.BINOM.INV(BinomTrials,_xlfn.GAMMA.INV(Table3[[#This Row],[RV gamma]],GammaShape1,GammaRate1)/BinomTrials,Table3[[#This Row],[RV binom]])</f>
        <v>0</v>
      </c>
      <c r="K8856" s="1">
        <f>Table3[[#This Row],[Risk 1 Simulated occurences]]*_xlfn.LOGNORM.INV(Table3[[#This Row],[RV lognorm]],(LN(ImpLow1)+LN(ImpUp1))/2,(LN(ImpUp1)-LN(ImpLow1))/3.29)</f>
        <v>0</v>
      </c>
      <c r="L8856">
        <f>_xlfn.BINOM.INV(BinomTrials,_xlfn.GAMMA.INV(Table3[[#This Row],[RV gamma]],GammaShape2,GammaRate2)/BinomTrials,Table3[[#This Row],[RV binom]])</f>
        <v>0</v>
      </c>
      <c r="M8856" s="1">
        <f>Table3[[#This Row],[Risk 2 simulated occurences]]*_xlfn.LOGNORM.INV(Table3[[#This Row],[RV lognorm]],(LN(ImpLow2)+LN(ImpUp2))/2,(LN(ImpUp2)-LN(ImpLow2))/3.29)</f>
        <v>0</v>
      </c>
    </row>
    <row r="8857" spans="7:13">
      <c r="G8857">
        <v>5.8333193910463342E-3</v>
      </c>
      <c r="H8857">
        <v>0.26084965898694923</v>
      </c>
      <c r="I8857">
        <v>0.51586599858285209</v>
      </c>
      <c r="J8857">
        <f>_xlfn.BINOM.INV(BinomTrials,_xlfn.GAMMA.INV(Table3[[#This Row],[RV gamma]],GammaShape1,GammaRate1)/BinomTrials,Table3[[#This Row],[RV binom]])</f>
        <v>0</v>
      </c>
      <c r="K8857" s="1">
        <f>Table3[[#This Row],[Risk 1 Simulated occurences]]*_xlfn.LOGNORM.INV(Table3[[#This Row],[RV lognorm]],(LN(ImpLow1)+LN(ImpUp1))/2,(LN(ImpUp1)-LN(ImpLow1))/3.29)</f>
        <v>0</v>
      </c>
      <c r="L8857">
        <f>_xlfn.BINOM.INV(BinomTrials,_xlfn.GAMMA.INV(Table3[[#This Row],[RV gamma]],GammaShape2,GammaRate2)/BinomTrials,Table3[[#This Row],[RV binom]])</f>
        <v>0</v>
      </c>
      <c r="M8857" s="1">
        <f>Table3[[#This Row],[Risk 2 simulated occurences]]*_xlfn.LOGNORM.INV(Table3[[#This Row],[RV lognorm]],(LN(ImpLow2)+LN(ImpUp2))/2,(LN(ImpUp2)-LN(ImpLow2))/3.29)</f>
        <v>0</v>
      </c>
    </row>
    <row r="8858" spans="7:13">
      <c r="G8858">
        <v>4.0599005315731747E-2</v>
      </c>
      <c r="H8858">
        <v>0.1002185936552559</v>
      </c>
      <c r="I8858">
        <v>0.15983818199478006</v>
      </c>
      <c r="J8858">
        <f>_xlfn.BINOM.INV(BinomTrials,_xlfn.GAMMA.INV(Table3[[#This Row],[RV gamma]],GammaShape1,GammaRate1)/BinomTrials,Table3[[#This Row],[RV binom]])</f>
        <v>0</v>
      </c>
      <c r="K8858" s="1">
        <f>Table3[[#This Row],[Risk 1 Simulated occurences]]*_xlfn.LOGNORM.INV(Table3[[#This Row],[RV lognorm]],(LN(ImpLow1)+LN(ImpUp1))/2,(LN(ImpUp1)-LN(ImpLow1))/3.29)</f>
        <v>0</v>
      </c>
      <c r="L8858">
        <f>_xlfn.BINOM.INV(BinomTrials,_xlfn.GAMMA.INV(Table3[[#This Row],[RV gamma]],GammaShape2,GammaRate2)/BinomTrials,Table3[[#This Row],[RV binom]])</f>
        <v>0</v>
      </c>
      <c r="M8858" s="1">
        <f>Table3[[#This Row],[Risk 2 simulated occurences]]*_xlfn.LOGNORM.INV(Table3[[#This Row],[RV lognorm]],(LN(ImpLow2)+LN(ImpUp2))/2,(LN(ImpUp2)-LN(ImpLow2))/3.29)</f>
        <v>0</v>
      </c>
    </row>
    <row r="8859" spans="7:13">
      <c r="G8859">
        <v>0.34748234150348339</v>
      </c>
      <c r="H8859">
        <v>0.37390356388590462</v>
      </c>
      <c r="I8859">
        <v>0.40032478626832591</v>
      </c>
      <c r="J8859">
        <f>_xlfn.BINOM.INV(BinomTrials,_xlfn.GAMMA.INV(Table3[[#This Row],[RV gamma]],GammaShape1,GammaRate1)/BinomTrials,Table3[[#This Row],[RV binom]])</f>
        <v>0</v>
      </c>
      <c r="K8859" s="1">
        <f>Table3[[#This Row],[Risk 1 Simulated occurences]]*_xlfn.LOGNORM.INV(Table3[[#This Row],[RV lognorm]],(LN(ImpLow1)+LN(ImpUp1))/2,(LN(ImpUp1)-LN(ImpLow1))/3.29)</f>
        <v>0</v>
      </c>
      <c r="L8859">
        <f>_xlfn.BINOM.INV(BinomTrials,_xlfn.GAMMA.INV(Table3[[#This Row],[RV gamma]],GammaShape2,GammaRate2)/BinomTrials,Table3[[#This Row],[RV binom]])</f>
        <v>0</v>
      </c>
      <c r="M8859" s="1">
        <f>Table3[[#This Row],[Risk 2 simulated occurences]]*_xlfn.LOGNORM.INV(Table3[[#This Row],[RV lognorm]],(LN(ImpLow2)+LN(ImpUp2))/2,(LN(ImpUp2)-LN(ImpLow2))/3.29)</f>
        <v>0</v>
      </c>
    </row>
    <row r="8860" spans="7:13">
      <c r="G8860">
        <v>0.13571364904554264</v>
      </c>
      <c r="H8860">
        <v>0.19719823039937681</v>
      </c>
      <c r="I8860">
        <v>0.25868281175321101</v>
      </c>
      <c r="J8860">
        <f>_xlfn.BINOM.INV(BinomTrials,_xlfn.GAMMA.INV(Table3[[#This Row],[RV gamma]],GammaShape1,GammaRate1)/BinomTrials,Table3[[#This Row],[RV binom]])</f>
        <v>0</v>
      </c>
      <c r="K8860" s="1">
        <f>Table3[[#This Row],[Risk 1 Simulated occurences]]*_xlfn.LOGNORM.INV(Table3[[#This Row],[RV lognorm]],(LN(ImpLow1)+LN(ImpUp1))/2,(LN(ImpUp1)-LN(ImpLow1))/3.29)</f>
        <v>0</v>
      </c>
      <c r="L8860">
        <f>_xlfn.BINOM.INV(BinomTrials,_xlfn.GAMMA.INV(Table3[[#This Row],[RV gamma]],GammaShape2,GammaRate2)/BinomTrials,Table3[[#This Row],[RV binom]])</f>
        <v>0</v>
      </c>
      <c r="M8860" s="1">
        <f>Table3[[#This Row],[Risk 2 simulated occurences]]*_xlfn.LOGNORM.INV(Table3[[#This Row],[RV lognorm]],(LN(ImpLow2)+LN(ImpUp2))/2,(LN(ImpUp2)-LN(ImpLow2))/3.29)</f>
        <v>0</v>
      </c>
    </row>
    <row r="8861" spans="7:13">
      <c r="G8861">
        <v>0.9392995084353255</v>
      </c>
      <c r="H8861">
        <v>0.31065832232621421</v>
      </c>
      <c r="I8861">
        <v>0.68201713621710292</v>
      </c>
      <c r="J8861">
        <f>_xlfn.BINOM.INV(BinomTrials,_xlfn.GAMMA.INV(Table3[[#This Row],[RV gamma]],GammaShape1,GammaRate1)/BinomTrials,Table3[[#This Row],[RV binom]])</f>
        <v>0</v>
      </c>
      <c r="K8861" s="1">
        <f>Table3[[#This Row],[Risk 1 Simulated occurences]]*_xlfn.LOGNORM.INV(Table3[[#This Row],[RV lognorm]],(LN(ImpLow1)+LN(ImpUp1))/2,(LN(ImpUp1)-LN(ImpLow1))/3.29)</f>
        <v>0</v>
      </c>
      <c r="L8861">
        <f>_xlfn.BINOM.INV(BinomTrials,_xlfn.GAMMA.INV(Table3[[#This Row],[RV gamma]],GammaShape2,GammaRate2)/BinomTrials,Table3[[#This Row],[RV binom]])</f>
        <v>0</v>
      </c>
      <c r="M8861" s="1">
        <f>Table3[[#This Row],[Risk 2 simulated occurences]]*_xlfn.LOGNORM.INV(Table3[[#This Row],[RV lognorm]],(LN(ImpLow2)+LN(ImpUp2))/2,(LN(ImpUp2)-LN(ImpLow2))/3.29)</f>
        <v>0</v>
      </c>
    </row>
    <row r="8862" spans="7:13">
      <c r="G8862">
        <v>0.8068382725151434</v>
      </c>
      <c r="H8862">
        <v>0.23442333668210699</v>
      </c>
      <c r="I8862">
        <v>0.66200840084907053</v>
      </c>
      <c r="J8862">
        <f>_xlfn.BINOM.INV(BinomTrials,_xlfn.GAMMA.INV(Table3[[#This Row],[RV gamma]],GammaShape1,GammaRate1)/BinomTrials,Table3[[#This Row],[RV binom]])</f>
        <v>0</v>
      </c>
      <c r="K8862" s="1">
        <f>Table3[[#This Row],[Risk 1 Simulated occurences]]*_xlfn.LOGNORM.INV(Table3[[#This Row],[RV lognorm]],(LN(ImpLow1)+LN(ImpUp1))/2,(LN(ImpUp1)-LN(ImpLow1))/3.29)</f>
        <v>0</v>
      </c>
      <c r="L8862">
        <f>_xlfn.BINOM.INV(BinomTrials,_xlfn.GAMMA.INV(Table3[[#This Row],[RV gamma]],GammaShape2,GammaRate2)/BinomTrials,Table3[[#This Row],[RV binom]])</f>
        <v>0</v>
      </c>
      <c r="M8862" s="1">
        <f>Table3[[#This Row],[Risk 2 simulated occurences]]*_xlfn.LOGNORM.INV(Table3[[#This Row],[RV lognorm]],(LN(ImpLow2)+LN(ImpUp2))/2,(LN(ImpUp2)-LN(ImpLow2))/3.29)</f>
        <v>0</v>
      </c>
    </row>
    <row r="8863" spans="7:13">
      <c r="G8863">
        <v>0.53084616201503487</v>
      </c>
      <c r="H8863">
        <v>0.95301961617219244</v>
      </c>
      <c r="I8863">
        <v>0.37519307032935001</v>
      </c>
      <c r="J8863">
        <f>_xlfn.BINOM.INV(BinomTrials,_xlfn.GAMMA.INV(Table3[[#This Row],[RV gamma]],GammaShape1,GammaRate1)/BinomTrials,Table3[[#This Row],[RV binom]])</f>
        <v>2</v>
      </c>
      <c r="K8863" s="1">
        <f>Table3[[#This Row],[Risk 1 Simulated occurences]]*_xlfn.LOGNORM.INV(Table3[[#This Row],[RV lognorm]],(LN(ImpLow1)+LN(ImpUp1))/2,(LN(ImpUp1)-LN(ImpLow1))/3.29)</f>
        <v>50621.367357580399</v>
      </c>
      <c r="L8863">
        <f>_xlfn.BINOM.INV(BinomTrials,_xlfn.GAMMA.INV(Table3[[#This Row],[RV gamma]],GammaShape2,GammaRate2)/BinomTrials,Table3[[#This Row],[RV binom]])</f>
        <v>1</v>
      </c>
      <c r="M8863" s="1">
        <f>Table3[[#This Row],[Risk 2 simulated occurences]]*_xlfn.LOGNORM.INV(Table3[[#This Row],[RV lognorm]],(LN(ImpLow2)+LN(ImpUp2))/2,(LN(ImpUp2)-LN(ImpLow2))/3.29)</f>
        <v>2531068.367879021</v>
      </c>
    </row>
    <row r="8864" spans="7:13">
      <c r="G8864">
        <v>0.93144498669143994</v>
      </c>
      <c r="H8864">
        <v>0.40068900603833096</v>
      </c>
      <c r="I8864">
        <v>0.86993302538522199</v>
      </c>
      <c r="J8864">
        <f>_xlfn.BINOM.INV(BinomTrials,_xlfn.GAMMA.INV(Table3[[#This Row],[RV gamma]],GammaShape1,GammaRate1)/BinomTrials,Table3[[#This Row],[RV binom]])</f>
        <v>0</v>
      </c>
      <c r="K8864" s="1">
        <f>Table3[[#This Row],[Risk 1 Simulated occurences]]*_xlfn.LOGNORM.INV(Table3[[#This Row],[RV lognorm]],(LN(ImpLow1)+LN(ImpUp1))/2,(LN(ImpUp1)-LN(ImpLow1))/3.29)</f>
        <v>0</v>
      </c>
      <c r="L8864">
        <f>_xlfn.BINOM.INV(BinomTrials,_xlfn.GAMMA.INV(Table3[[#This Row],[RV gamma]],GammaShape2,GammaRate2)/BinomTrials,Table3[[#This Row],[RV binom]])</f>
        <v>0</v>
      </c>
      <c r="M8864" s="1">
        <f>Table3[[#This Row],[Risk 2 simulated occurences]]*_xlfn.LOGNORM.INV(Table3[[#This Row],[RV lognorm]],(LN(ImpLow2)+LN(ImpUp2))/2,(LN(ImpUp2)-LN(ImpLow2))/3.29)</f>
        <v>0</v>
      </c>
    </row>
    <row r="8865" spans="7:13">
      <c r="G8865">
        <v>0.79589132303180699</v>
      </c>
      <c r="H8865">
        <v>0.38012448622850908</v>
      </c>
      <c r="I8865">
        <v>0.96435764942521118</v>
      </c>
      <c r="J8865">
        <f>_xlfn.BINOM.INV(BinomTrials,_xlfn.GAMMA.INV(Table3[[#This Row],[RV gamma]],GammaShape1,GammaRate1)/BinomTrials,Table3[[#This Row],[RV binom]])</f>
        <v>0</v>
      </c>
      <c r="K8865" s="1">
        <f>Table3[[#This Row],[Risk 1 Simulated occurences]]*_xlfn.LOGNORM.INV(Table3[[#This Row],[RV lognorm]],(LN(ImpLow1)+LN(ImpUp1))/2,(LN(ImpUp1)-LN(ImpLow1))/3.29)</f>
        <v>0</v>
      </c>
      <c r="L8865">
        <f>_xlfn.BINOM.INV(BinomTrials,_xlfn.GAMMA.INV(Table3[[#This Row],[RV gamma]],GammaShape2,GammaRate2)/BinomTrials,Table3[[#This Row],[RV binom]])</f>
        <v>0</v>
      </c>
      <c r="M8865" s="1">
        <f>Table3[[#This Row],[Risk 2 simulated occurences]]*_xlfn.LOGNORM.INV(Table3[[#This Row],[RV lognorm]],(LN(ImpLow2)+LN(ImpUp2))/2,(LN(ImpUp2)-LN(ImpLow2))/3.29)</f>
        <v>0</v>
      </c>
    </row>
    <row r="8866" spans="7:13">
      <c r="G8866">
        <v>0.54546619558030096</v>
      </c>
      <c r="H8866">
        <v>0.75224004255246368</v>
      </c>
      <c r="I8866">
        <v>0.95901388952462652</v>
      </c>
      <c r="J8866">
        <f>_xlfn.BINOM.INV(BinomTrials,_xlfn.GAMMA.INV(Table3[[#This Row],[RV gamma]],GammaShape1,GammaRate1)/BinomTrials,Table3[[#This Row],[RV binom]])</f>
        <v>1</v>
      </c>
      <c r="K8866" s="1">
        <f>Table3[[#This Row],[Risk 1 Simulated occurences]]*_xlfn.LOGNORM.INV(Table3[[#This Row],[RV lognorm]],(LN(ImpLow1)+LN(ImpUp1))/2,(LN(ImpUp1)-LN(ImpLow1))/3.29)</f>
        <v>106826.63155496777</v>
      </c>
      <c r="L8866">
        <f>_xlfn.BINOM.INV(BinomTrials,_xlfn.GAMMA.INV(Table3[[#This Row],[RV gamma]],GammaShape2,GammaRate2)/BinomTrials,Table3[[#This Row],[RV binom]])</f>
        <v>0</v>
      </c>
      <c r="M8866" s="1">
        <f>Table3[[#This Row],[Risk 2 simulated occurences]]*_xlfn.LOGNORM.INV(Table3[[#This Row],[RV lognorm]],(LN(ImpLow2)+LN(ImpUp2))/2,(LN(ImpUp2)-LN(ImpLow2))/3.29)</f>
        <v>0</v>
      </c>
    </row>
    <row r="8867" spans="7:13">
      <c r="G8867">
        <v>0.65034911811833696</v>
      </c>
      <c r="H8867">
        <v>0.89839517925791212</v>
      </c>
      <c r="I8867">
        <v>0.1464412403974874</v>
      </c>
      <c r="J8867">
        <f>_xlfn.BINOM.INV(BinomTrials,_xlfn.GAMMA.INV(Table3[[#This Row],[RV gamma]],GammaShape1,GammaRate1)/BinomTrials,Table3[[#This Row],[RV binom]])</f>
        <v>1</v>
      </c>
      <c r="K8867" s="1">
        <f>Table3[[#This Row],[Risk 1 Simulated occurences]]*_xlfn.LOGNORM.INV(Table3[[#This Row],[RV lognorm]],(LN(ImpLow1)+LN(ImpUp1))/2,(LN(ImpUp1)-LN(ImpLow1))/3.29)</f>
        <v>15146.005048422727</v>
      </c>
      <c r="L8867">
        <f>_xlfn.BINOM.INV(BinomTrials,_xlfn.GAMMA.INV(Table3[[#This Row],[RV gamma]],GammaShape2,GammaRate2)/BinomTrials,Table3[[#This Row],[RV binom]])</f>
        <v>1</v>
      </c>
      <c r="M8867" s="1">
        <f>Table3[[#This Row],[Risk 2 simulated occurences]]*_xlfn.LOGNORM.INV(Table3[[#This Row],[RV lognorm]],(LN(ImpLow2)+LN(ImpUp2))/2,(LN(ImpUp2)-LN(ImpLow2))/3.29)</f>
        <v>1514600.5048422732</v>
      </c>
    </row>
    <row r="8868" spans="7:13">
      <c r="G8868">
        <v>0.41762821488903284</v>
      </c>
      <c r="H8868">
        <v>0.32777778772999427</v>
      </c>
      <c r="I8868">
        <v>0.23792736057095573</v>
      </c>
      <c r="J8868">
        <f>_xlfn.BINOM.INV(BinomTrials,_xlfn.GAMMA.INV(Table3[[#This Row],[RV gamma]],GammaShape1,GammaRate1)/BinomTrials,Table3[[#This Row],[RV binom]])</f>
        <v>0</v>
      </c>
      <c r="K8868" s="1">
        <f>Table3[[#This Row],[Risk 1 Simulated occurences]]*_xlfn.LOGNORM.INV(Table3[[#This Row],[RV lognorm]],(LN(ImpLow1)+LN(ImpUp1))/2,(LN(ImpUp1)-LN(ImpLow1))/3.29)</f>
        <v>0</v>
      </c>
      <c r="L8868">
        <f>_xlfn.BINOM.INV(BinomTrials,_xlfn.GAMMA.INV(Table3[[#This Row],[RV gamma]],GammaShape2,GammaRate2)/BinomTrials,Table3[[#This Row],[RV binom]])</f>
        <v>0</v>
      </c>
      <c r="M8868" s="1">
        <f>Table3[[#This Row],[Risk 2 simulated occurences]]*_xlfn.LOGNORM.INV(Table3[[#This Row],[RV lognorm]],(LN(ImpLow2)+LN(ImpUp2))/2,(LN(ImpUp2)-LN(ImpLow2))/3.29)</f>
        <v>0</v>
      </c>
    </row>
    <row r="8869" spans="7:13">
      <c r="G8869">
        <v>7.7407639975383705E-2</v>
      </c>
      <c r="H8869">
        <v>0.96127837801411675</v>
      </c>
      <c r="I8869">
        <v>0.8451491160528497</v>
      </c>
      <c r="J8869">
        <f>_xlfn.BINOM.INV(BinomTrials,_xlfn.GAMMA.INV(Table3[[#This Row],[RV gamma]],GammaShape1,GammaRate1)/BinomTrials,Table3[[#This Row],[RV binom]])</f>
        <v>2</v>
      </c>
      <c r="K8869" s="1">
        <f>Table3[[#This Row],[Risk 1 Simulated occurences]]*_xlfn.LOGNORM.INV(Table3[[#This Row],[RV lognorm]],(LN(ImpLow1)+LN(ImpUp1))/2,(LN(ImpUp1)-LN(ImpLow1))/3.29)</f>
        <v>128765.16505378413</v>
      </c>
      <c r="L8869">
        <f>_xlfn.BINOM.INV(BinomTrials,_xlfn.GAMMA.INV(Table3[[#This Row],[RV gamma]],GammaShape2,GammaRate2)/BinomTrials,Table3[[#This Row],[RV binom]])</f>
        <v>1</v>
      </c>
      <c r="M8869" s="1">
        <f>Table3[[#This Row],[Risk 2 simulated occurences]]*_xlfn.LOGNORM.INV(Table3[[#This Row],[RV lognorm]],(LN(ImpLow2)+LN(ImpUp2))/2,(LN(ImpUp2)-LN(ImpLow2))/3.29)</f>
        <v>6438258.2526892098</v>
      </c>
    </row>
    <row r="8870" spans="7:13">
      <c r="G8870">
        <v>0.99020506627401572</v>
      </c>
      <c r="H8870">
        <v>0.20569928325978074</v>
      </c>
      <c r="I8870">
        <v>0.42119350024554575</v>
      </c>
      <c r="J8870">
        <f>_xlfn.BINOM.INV(BinomTrials,_xlfn.GAMMA.INV(Table3[[#This Row],[RV gamma]],GammaShape1,GammaRate1)/BinomTrials,Table3[[#This Row],[RV binom]])</f>
        <v>0</v>
      </c>
      <c r="K8870" s="1">
        <f>Table3[[#This Row],[Risk 1 Simulated occurences]]*_xlfn.LOGNORM.INV(Table3[[#This Row],[RV lognorm]],(LN(ImpLow1)+LN(ImpUp1))/2,(LN(ImpUp1)-LN(ImpLow1))/3.29)</f>
        <v>0</v>
      </c>
      <c r="L8870">
        <f>_xlfn.BINOM.INV(BinomTrials,_xlfn.GAMMA.INV(Table3[[#This Row],[RV gamma]],GammaShape2,GammaRate2)/BinomTrials,Table3[[#This Row],[RV binom]])</f>
        <v>0</v>
      </c>
      <c r="M8870" s="1">
        <f>Table3[[#This Row],[Risk 2 simulated occurences]]*_xlfn.LOGNORM.INV(Table3[[#This Row],[RV lognorm]],(LN(ImpLow2)+LN(ImpUp2))/2,(LN(ImpUp2)-LN(ImpLow2))/3.29)</f>
        <v>0</v>
      </c>
    </row>
    <row r="8871" spans="7:13">
      <c r="G8871">
        <v>0.37654886738236476</v>
      </c>
      <c r="H8871">
        <v>0.18785374713496014</v>
      </c>
      <c r="I8871">
        <v>0.99915862688755552</v>
      </c>
      <c r="J8871">
        <f>_xlfn.BINOM.INV(BinomTrials,_xlfn.GAMMA.INV(Table3[[#This Row],[RV gamma]],GammaShape1,GammaRate1)/BinomTrials,Table3[[#This Row],[RV binom]])</f>
        <v>0</v>
      </c>
      <c r="K8871" s="1">
        <f>Table3[[#This Row],[Risk 1 Simulated occurences]]*_xlfn.LOGNORM.INV(Table3[[#This Row],[RV lognorm]],(LN(ImpLow1)+LN(ImpUp1))/2,(LN(ImpUp1)-LN(ImpLow1))/3.29)</f>
        <v>0</v>
      </c>
      <c r="L8871">
        <f>_xlfn.BINOM.INV(BinomTrials,_xlfn.GAMMA.INV(Table3[[#This Row],[RV gamma]],GammaShape2,GammaRate2)/BinomTrials,Table3[[#This Row],[RV binom]])</f>
        <v>0</v>
      </c>
      <c r="M8871" s="1">
        <f>Table3[[#This Row],[Risk 2 simulated occurences]]*_xlfn.LOGNORM.INV(Table3[[#This Row],[RV lognorm]],(LN(ImpLow2)+LN(ImpUp2))/2,(LN(ImpUp2)-LN(ImpLow2))/3.29)</f>
        <v>0</v>
      </c>
    </row>
    <row r="8872" spans="7:13">
      <c r="G8872">
        <v>0.65681409540437818</v>
      </c>
      <c r="H8872">
        <v>0.25792809727505228</v>
      </c>
      <c r="I8872">
        <v>0.85904209914572638</v>
      </c>
      <c r="J8872">
        <f>_xlfn.BINOM.INV(BinomTrials,_xlfn.GAMMA.INV(Table3[[#This Row],[RV gamma]],GammaShape1,GammaRate1)/BinomTrials,Table3[[#This Row],[RV binom]])</f>
        <v>0</v>
      </c>
      <c r="K8872" s="1">
        <f>Table3[[#This Row],[Risk 1 Simulated occurences]]*_xlfn.LOGNORM.INV(Table3[[#This Row],[RV lognorm]],(LN(ImpLow1)+LN(ImpUp1))/2,(LN(ImpUp1)-LN(ImpLow1))/3.29)</f>
        <v>0</v>
      </c>
      <c r="L8872">
        <f>_xlfn.BINOM.INV(BinomTrials,_xlfn.GAMMA.INV(Table3[[#This Row],[RV gamma]],GammaShape2,GammaRate2)/BinomTrials,Table3[[#This Row],[RV binom]])</f>
        <v>0</v>
      </c>
      <c r="M8872" s="1">
        <f>Table3[[#This Row],[Risk 2 simulated occurences]]*_xlfn.LOGNORM.INV(Table3[[#This Row],[RV lognorm]],(LN(ImpLow2)+LN(ImpUp2))/2,(LN(ImpUp2)-LN(ImpLow2))/3.29)</f>
        <v>0</v>
      </c>
    </row>
    <row r="8873" spans="7:13">
      <c r="G8873">
        <v>7.4501461384120143E-2</v>
      </c>
      <c r="H8873">
        <v>0.99753090180341664</v>
      </c>
      <c r="I8873">
        <v>0.9205603422227131</v>
      </c>
      <c r="J8873">
        <f>_xlfn.BINOM.INV(BinomTrials,_xlfn.GAMMA.INV(Table3[[#This Row],[RV gamma]],GammaShape1,GammaRate1)/BinomTrials,Table3[[#This Row],[RV binom]])</f>
        <v>3</v>
      </c>
      <c r="K8873" s="1">
        <f>Table3[[#This Row],[Risk 1 Simulated occurences]]*_xlfn.LOGNORM.INV(Table3[[#This Row],[RV lognorm]],(LN(ImpLow1)+LN(ImpUp1))/2,(LN(ImpUp1)-LN(ImpLow1))/3.29)</f>
        <v>254298.2411318555</v>
      </c>
      <c r="L8873">
        <f>_xlfn.BINOM.INV(BinomTrials,_xlfn.GAMMA.INV(Table3[[#This Row],[RV gamma]],GammaShape2,GammaRate2)/BinomTrials,Table3[[#This Row],[RV binom]])</f>
        <v>2</v>
      </c>
      <c r="M8873" s="1">
        <f>Table3[[#This Row],[Risk 2 simulated occurences]]*_xlfn.LOGNORM.INV(Table3[[#This Row],[RV lognorm]],(LN(ImpLow2)+LN(ImpUp2))/2,(LN(ImpUp2)-LN(ImpLow2))/3.29)</f>
        <v>16953216.07545704</v>
      </c>
    </row>
    <row r="8874" spans="7:13">
      <c r="G8874">
        <v>0.1460614829073015</v>
      </c>
      <c r="H8874">
        <v>0.50186661002313093</v>
      </c>
      <c r="I8874">
        <v>0.85767173713896039</v>
      </c>
      <c r="J8874">
        <f>_xlfn.BINOM.INV(BinomTrials,_xlfn.GAMMA.INV(Table3[[#This Row],[RV gamma]],GammaShape1,GammaRate1)/BinomTrials,Table3[[#This Row],[RV binom]])</f>
        <v>0</v>
      </c>
      <c r="K8874" s="1">
        <f>Table3[[#This Row],[Risk 1 Simulated occurences]]*_xlfn.LOGNORM.INV(Table3[[#This Row],[RV lognorm]],(LN(ImpLow1)+LN(ImpUp1))/2,(LN(ImpUp1)-LN(ImpLow1))/3.29)</f>
        <v>0</v>
      </c>
      <c r="L8874">
        <f>_xlfn.BINOM.INV(BinomTrials,_xlfn.GAMMA.INV(Table3[[#This Row],[RV gamma]],GammaShape2,GammaRate2)/BinomTrials,Table3[[#This Row],[RV binom]])</f>
        <v>0</v>
      </c>
      <c r="M8874" s="1">
        <f>Table3[[#This Row],[Risk 2 simulated occurences]]*_xlfn.LOGNORM.INV(Table3[[#This Row],[RV lognorm]],(LN(ImpLow2)+LN(ImpUp2))/2,(LN(ImpUp2)-LN(ImpLow2))/3.29)</f>
        <v>0</v>
      </c>
    </row>
    <row r="8875" spans="7:13">
      <c r="G8875">
        <v>0.85534322301640331</v>
      </c>
      <c r="H8875">
        <v>0.87211465876182293</v>
      </c>
      <c r="I8875">
        <v>0.88888609450724265</v>
      </c>
      <c r="J8875">
        <f>_xlfn.BINOM.INV(BinomTrials,_xlfn.GAMMA.INV(Table3[[#This Row],[RV gamma]],GammaShape1,GammaRate1)/BinomTrials,Table3[[#This Row],[RV binom]])</f>
        <v>1</v>
      </c>
      <c r="K8875" s="1">
        <f>Table3[[#This Row],[Risk 1 Simulated occurences]]*_xlfn.LOGNORM.INV(Table3[[#This Row],[RV lognorm]],(LN(ImpLow1)+LN(ImpUp1))/2,(LN(ImpUp1)-LN(ImpLow1))/3.29)</f>
        <v>74303.764809075801</v>
      </c>
      <c r="L8875">
        <f>_xlfn.BINOM.INV(BinomTrials,_xlfn.GAMMA.INV(Table3[[#This Row],[RV gamma]],GammaShape2,GammaRate2)/BinomTrials,Table3[[#This Row],[RV binom]])</f>
        <v>1</v>
      </c>
      <c r="M8875" s="1">
        <f>Table3[[#This Row],[Risk 2 simulated occurences]]*_xlfn.LOGNORM.INV(Table3[[#This Row],[RV lognorm]],(LN(ImpLow2)+LN(ImpUp2))/2,(LN(ImpUp2)-LN(ImpLow2))/3.29)</f>
        <v>7430376.4809075836</v>
      </c>
    </row>
    <row r="8876" spans="7:13">
      <c r="G8876">
        <v>0.75354923668948437</v>
      </c>
      <c r="H8876">
        <v>0.63106980995790563</v>
      </c>
      <c r="I8876">
        <v>0.50859038322632688</v>
      </c>
      <c r="J8876">
        <f>_xlfn.BINOM.INV(BinomTrials,_xlfn.GAMMA.INV(Table3[[#This Row],[RV gamma]],GammaShape1,GammaRate1)/BinomTrials,Table3[[#This Row],[RV binom]])</f>
        <v>1</v>
      </c>
      <c r="K8876" s="1">
        <f>Table3[[#This Row],[Risk 1 Simulated occurences]]*_xlfn.LOGNORM.INV(Table3[[#This Row],[RV lognorm]],(LN(ImpLow1)+LN(ImpUp1))/2,(LN(ImpUp1)-LN(ImpLow1))/3.29)</f>
        <v>32102.988226461479</v>
      </c>
      <c r="L8876">
        <f>_xlfn.BINOM.INV(BinomTrials,_xlfn.GAMMA.INV(Table3[[#This Row],[RV gamma]],GammaShape2,GammaRate2)/BinomTrials,Table3[[#This Row],[RV binom]])</f>
        <v>0</v>
      </c>
      <c r="M8876" s="1">
        <f>Table3[[#This Row],[Risk 2 simulated occurences]]*_xlfn.LOGNORM.INV(Table3[[#This Row],[RV lognorm]],(LN(ImpLow2)+LN(ImpUp2))/2,(LN(ImpUp2)-LN(ImpLow2))/3.29)</f>
        <v>0</v>
      </c>
    </row>
    <row r="8877" spans="7:13">
      <c r="G8877">
        <v>0.90202104016301266</v>
      </c>
      <c r="H8877">
        <v>0.39029596251915022</v>
      </c>
      <c r="I8877">
        <v>0.87857088487528767</v>
      </c>
      <c r="J8877">
        <f>_xlfn.BINOM.INV(BinomTrials,_xlfn.GAMMA.INV(Table3[[#This Row],[RV gamma]],GammaShape1,GammaRate1)/BinomTrials,Table3[[#This Row],[RV binom]])</f>
        <v>0</v>
      </c>
      <c r="K8877" s="1">
        <f>Table3[[#This Row],[Risk 1 Simulated occurences]]*_xlfn.LOGNORM.INV(Table3[[#This Row],[RV lognorm]],(LN(ImpLow1)+LN(ImpUp1))/2,(LN(ImpUp1)-LN(ImpLow1))/3.29)</f>
        <v>0</v>
      </c>
      <c r="L8877">
        <f>_xlfn.BINOM.INV(BinomTrials,_xlfn.GAMMA.INV(Table3[[#This Row],[RV gamma]],GammaShape2,GammaRate2)/BinomTrials,Table3[[#This Row],[RV binom]])</f>
        <v>0</v>
      </c>
      <c r="M8877" s="1">
        <f>Table3[[#This Row],[Risk 2 simulated occurences]]*_xlfn.LOGNORM.INV(Table3[[#This Row],[RV lognorm]],(LN(ImpLow2)+LN(ImpUp2))/2,(LN(ImpUp2)-LN(ImpLow2))/3.29)</f>
        <v>0</v>
      </c>
    </row>
    <row r="8878" spans="7:13">
      <c r="G8878">
        <v>0.26762201975454669</v>
      </c>
      <c r="H8878">
        <v>0.704242059357577</v>
      </c>
      <c r="I8878">
        <v>0.14086209896060736</v>
      </c>
      <c r="J8878">
        <f>_xlfn.BINOM.INV(BinomTrials,_xlfn.GAMMA.INV(Table3[[#This Row],[RV gamma]],GammaShape1,GammaRate1)/BinomTrials,Table3[[#This Row],[RV binom]])</f>
        <v>1</v>
      </c>
      <c r="K8878" s="1">
        <f>Table3[[#This Row],[Risk 1 Simulated occurences]]*_xlfn.LOGNORM.INV(Table3[[#This Row],[RV lognorm]],(LN(ImpLow1)+LN(ImpUp1))/2,(LN(ImpUp1)-LN(ImpLow1))/3.29)</f>
        <v>14887.106323631779</v>
      </c>
      <c r="L8878">
        <f>_xlfn.BINOM.INV(BinomTrials,_xlfn.GAMMA.INV(Table3[[#This Row],[RV gamma]],GammaShape2,GammaRate2)/BinomTrials,Table3[[#This Row],[RV binom]])</f>
        <v>0</v>
      </c>
      <c r="M8878" s="1">
        <f>Table3[[#This Row],[Risk 2 simulated occurences]]*_xlfn.LOGNORM.INV(Table3[[#This Row],[RV lognorm]],(LN(ImpLow2)+LN(ImpUp2))/2,(LN(ImpUp2)-LN(ImpLow2))/3.29)</f>
        <v>0</v>
      </c>
    </row>
    <row r="8879" spans="7:13">
      <c r="G8879">
        <v>0.92328601466644833</v>
      </c>
      <c r="H8879">
        <v>0.19629162279716303</v>
      </c>
      <c r="I8879">
        <v>0.46929723092787773</v>
      </c>
      <c r="J8879">
        <f>_xlfn.BINOM.INV(BinomTrials,_xlfn.GAMMA.INV(Table3[[#This Row],[RV gamma]],GammaShape1,GammaRate1)/BinomTrials,Table3[[#This Row],[RV binom]])</f>
        <v>0</v>
      </c>
      <c r="K8879" s="1">
        <f>Table3[[#This Row],[Risk 1 Simulated occurences]]*_xlfn.LOGNORM.INV(Table3[[#This Row],[RV lognorm]],(LN(ImpLow1)+LN(ImpUp1))/2,(LN(ImpUp1)-LN(ImpLow1))/3.29)</f>
        <v>0</v>
      </c>
      <c r="L8879">
        <f>_xlfn.BINOM.INV(BinomTrials,_xlfn.GAMMA.INV(Table3[[#This Row],[RV gamma]],GammaShape2,GammaRate2)/BinomTrials,Table3[[#This Row],[RV binom]])</f>
        <v>0</v>
      </c>
      <c r="M8879" s="1">
        <f>Table3[[#This Row],[Risk 2 simulated occurences]]*_xlfn.LOGNORM.INV(Table3[[#This Row],[RV lognorm]],(LN(ImpLow2)+LN(ImpUp2))/2,(LN(ImpUp2)-LN(ImpLow2))/3.29)</f>
        <v>0</v>
      </c>
    </row>
    <row r="8880" spans="7:13">
      <c r="G8880">
        <v>0.66804849899748731</v>
      </c>
      <c r="H8880">
        <v>7.3304351919006722E-2</v>
      </c>
      <c r="I8880">
        <v>0.47856020484052608</v>
      </c>
      <c r="J8880">
        <f>_xlfn.BINOM.INV(BinomTrials,_xlfn.GAMMA.INV(Table3[[#This Row],[RV gamma]],GammaShape1,GammaRate1)/BinomTrials,Table3[[#This Row],[RV binom]])</f>
        <v>0</v>
      </c>
      <c r="K8880" s="1">
        <f>Table3[[#This Row],[Risk 1 Simulated occurences]]*_xlfn.LOGNORM.INV(Table3[[#This Row],[RV lognorm]],(LN(ImpLow1)+LN(ImpUp1))/2,(LN(ImpUp1)-LN(ImpLow1))/3.29)</f>
        <v>0</v>
      </c>
      <c r="L8880">
        <f>_xlfn.BINOM.INV(BinomTrials,_xlfn.GAMMA.INV(Table3[[#This Row],[RV gamma]],GammaShape2,GammaRate2)/BinomTrials,Table3[[#This Row],[RV binom]])</f>
        <v>0</v>
      </c>
      <c r="M8880" s="1">
        <f>Table3[[#This Row],[Risk 2 simulated occurences]]*_xlfn.LOGNORM.INV(Table3[[#This Row],[RV lognorm]],(LN(ImpLow2)+LN(ImpUp2))/2,(LN(ImpUp2)-LN(ImpLow2))/3.29)</f>
        <v>0</v>
      </c>
    </row>
    <row r="8881" spans="7:13">
      <c r="G8881">
        <v>0.89112265077006192</v>
      </c>
      <c r="H8881">
        <v>2.624270274594552E-2</v>
      </c>
      <c r="I8881">
        <v>0.16136275472182909</v>
      </c>
      <c r="J8881">
        <f>_xlfn.BINOM.INV(BinomTrials,_xlfn.GAMMA.INV(Table3[[#This Row],[RV gamma]],GammaShape1,GammaRate1)/BinomTrials,Table3[[#This Row],[RV binom]])</f>
        <v>0</v>
      </c>
      <c r="K8881" s="1">
        <f>Table3[[#This Row],[Risk 1 Simulated occurences]]*_xlfn.LOGNORM.INV(Table3[[#This Row],[RV lognorm]],(LN(ImpLow1)+LN(ImpUp1))/2,(LN(ImpUp1)-LN(ImpLow1))/3.29)</f>
        <v>0</v>
      </c>
      <c r="L8881">
        <f>_xlfn.BINOM.INV(BinomTrials,_xlfn.GAMMA.INV(Table3[[#This Row],[RV gamma]],GammaShape2,GammaRate2)/BinomTrials,Table3[[#This Row],[RV binom]])</f>
        <v>0</v>
      </c>
      <c r="M8881" s="1">
        <f>Table3[[#This Row],[Risk 2 simulated occurences]]*_xlfn.LOGNORM.INV(Table3[[#This Row],[RV lognorm]],(LN(ImpLow2)+LN(ImpUp2))/2,(LN(ImpUp2)-LN(ImpLow2))/3.29)</f>
        <v>0</v>
      </c>
    </row>
    <row r="8882" spans="7:13">
      <c r="G8882">
        <v>9.8391492431234337E-2</v>
      </c>
      <c r="H8882">
        <v>6.1105051106356577E-2</v>
      </c>
      <c r="I8882">
        <v>2.3818609781478817E-2</v>
      </c>
      <c r="J8882">
        <f>_xlfn.BINOM.INV(BinomTrials,_xlfn.GAMMA.INV(Table3[[#This Row],[RV gamma]],GammaShape1,GammaRate1)/BinomTrials,Table3[[#This Row],[RV binom]])</f>
        <v>0</v>
      </c>
      <c r="K8882" s="1">
        <f>Table3[[#This Row],[Risk 1 Simulated occurences]]*_xlfn.LOGNORM.INV(Table3[[#This Row],[RV lognorm]],(LN(ImpLow1)+LN(ImpUp1))/2,(LN(ImpUp1)-LN(ImpLow1))/3.29)</f>
        <v>0</v>
      </c>
      <c r="L8882">
        <f>_xlfn.BINOM.INV(BinomTrials,_xlfn.GAMMA.INV(Table3[[#This Row],[RV gamma]],GammaShape2,GammaRate2)/BinomTrials,Table3[[#This Row],[RV binom]])</f>
        <v>0</v>
      </c>
      <c r="M8882" s="1">
        <f>Table3[[#This Row],[Risk 2 simulated occurences]]*_xlfn.LOGNORM.INV(Table3[[#This Row],[RV lognorm]],(LN(ImpLow2)+LN(ImpUp2))/2,(LN(ImpUp2)-LN(ImpLow2))/3.29)</f>
        <v>0</v>
      </c>
    </row>
    <row r="8883" spans="7:13">
      <c r="G8883">
        <v>0.66581329175541792</v>
      </c>
      <c r="H8883">
        <v>0.99259394453493599</v>
      </c>
      <c r="I8883">
        <v>0.31937459731445395</v>
      </c>
      <c r="J8883">
        <f>_xlfn.BINOM.INV(BinomTrials,_xlfn.GAMMA.INV(Table3[[#This Row],[RV gamma]],GammaShape1,GammaRate1)/BinomTrials,Table3[[#This Row],[RV binom]])</f>
        <v>3</v>
      </c>
      <c r="K8883" s="1">
        <f>Table3[[#This Row],[Risk 1 Simulated occurences]]*_xlfn.LOGNORM.INV(Table3[[#This Row],[RV lognorm]],(LN(ImpLow1)+LN(ImpUp1))/2,(LN(ImpUp1)-LN(ImpLow1))/3.29)</f>
        <v>68301.742952287008</v>
      </c>
      <c r="L8883">
        <f>_xlfn.BINOM.INV(BinomTrials,_xlfn.GAMMA.INV(Table3[[#This Row],[RV gamma]],GammaShape2,GammaRate2)/BinomTrials,Table3[[#This Row],[RV binom]])</f>
        <v>2</v>
      </c>
      <c r="M8883" s="1">
        <f>Table3[[#This Row],[Risk 2 simulated occurences]]*_xlfn.LOGNORM.INV(Table3[[#This Row],[RV lognorm]],(LN(ImpLow2)+LN(ImpUp2))/2,(LN(ImpUp2)-LN(ImpLow2))/3.29)</f>
        <v>4553449.5301524689</v>
      </c>
    </row>
    <row r="8884" spans="7:13">
      <c r="G8884">
        <v>0.32399453330971045</v>
      </c>
      <c r="H8884">
        <v>0.52642579866872441</v>
      </c>
      <c r="I8884">
        <v>0.72885706402773831</v>
      </c>
      <c r="J8884">
        <f>_xlfn.BINOM.INV(BinomTrials,_xlfn.GAMMA.INV(Table3[[#This Row],[RV gamma]],GammaShape1,GammaRate1)/BinomTrials,Table3[[#This Row],[RV binom]])</f>
        <v>0</v>
      </c>
      <c r="K8884" s="1">
        <f>Table3[[#This Row],[Risk 1 Simulated occurences]]*_xlfn.LOGNORM.INV(Table3[[#This Row],[RV lognorm]],(LN(ImpLow1)+LN(ImpUp1))/2,(LN(ImpUp1)-LN(ImpLow1))/3.29)</f>
        <v>0</v>
      </c>
      <c r="L8884">
        <f>_xlfn.BINOM.INV(BinomTrials,_xlfn.GAMMA.INV(Table3[[#This Row],[RV gamma]],GammaShape2,GammaRate2)/BinomTrials,Table3[[#This Row],[RV binom]])</f>
        <v>0</v>
      </c>
      <c r="M8884" s="1">
        <f>Table3[[#This Row],[Risk 2 simulated occurences]]*_xlfn.LOGNORM.INV(Table3[[#This Row],[RV lognorm]],(LN(ImpLow2)+LN(ImpUp2))/2,(LN(ImpUp2)-LN(ImpLow2))/3.29)</f>
        <v>0</v>
      </c>
    </row>
    <row r="8885" spans="7:13">
      <c r="G8885">
        <v>0.37612133630370781</v>
      </c>
      <c r="H8885">
        <v>0.63839822525083934</v>
      </c>
      <c r="I8885">
        <v>0.90067511419797086</v>
      </c>
      <c r="J8885">
        <f>_xlfn.BINOM.INV(BinomTrials,_xlfn.GAMMA.INV(Table3[[#This Row],[RV gamma]],GammaShape1,GammaRate1)/BinomTrials,Table3[[#This Row],[RV binom]])</f>
        <v>1</v>
      </c>
      <c r="K8885" s="1">
        <f>Table3[[#This Row],[Risk 1 Simulated occurences]]*_xlfn.LOGNORM.INV(Table3[[#This Row],[RV lognorm]],(LN(ImpLow1)+LN(ImpUp1))/2,(LN(ImpUp1)-LN(ImpLow1))/3.29)</f>
        <v>77750.197059174781</v>
      </c>
      <c r="L8885">
        <f>_xlfn.BINOM.INV(BinomTrials,_xlfn.GAMMA.INV(Table3[[#This Row],[RV gamma]],GammaShape2,GammaRate2)/BinomTrials,Table3[[#This Row],[RV binom]])</f>
        <v>0</v>
      </c>
      <c r="M8885" s="1">
        <f>Table3[[#This Row],[Risk 2 simulated occurences]]*_xlfn.LOGNORM.INV(Table3[[#This Row],[RV lognorm]],(LN(ImpLow2)+LN(ImpUp2))/2,(LN(ImpUp2)-LN(ImpLow2))/3.29)</f>
        <v>0</v>
      </c>
    </row>
    <row r="8886" spans="7:13">
      <c r="G8886">
        <v>0.47129925641757403</v>
      </c>
      <c r="H8886">
        <v>0.55897179085713433</v>
      </c>
      <c r="I8886">
        <v>0.64664432529669458</v>
      </c>
      <c r="J8886">
        <f>_xlfn.BINOM.INV(BinomTrials,_xlfn.GAMMA.INV(Table3[[#This Row],[RV gamma]],GammaShape1,GammaRate1)/BinomTrials,Table3[[#This Row],[RV binom]])</f>
        <v>0</v>
      </c>
      <c r="K8886" s="1">
        <f>Table3[[#This Row],[Risk 1 Simulated occurences]]*_xlfn.LOGNORM.INV(Table3[[#This Row],[RV lognorm]],(LN(ImpLow1)+LN(ImpUp1))/2,(LN(ImpUp1)-LN(ImpLow1))/3.29)</f>
        <v>0</v>
      </c>
      <c r="L8886">
        <f>_xlfn.BINOM.INV(BinomTrials,_xlfn.GAMMA.INV(Table3[[#This Row],[RV gamma]],GammaShape2,GammaRate2)/BinomTrials,Table3[[#This Row],[RV binom]])</f>
        <v>0</v>
      </c>
      <c r="M8886" s="1">
        <f>Table3[[#This Row],[Risk 2 simulated occurences]]*_xlfn.LOGNORM.INV(Table3[[#This Row],[RV lognorm]],(LN(ImpLow2)+LN(ImpUp2))/2,(LN(ImpUp2)-LN(ImpLow2))/3.29)</f>
        <v>0</v>
      </c>
    </row>
    <row r="8887" spans="7:13">
      <c r="G8887">
        <v>0.12660261016646521</v>
      </c>
      <c r="H8887">
        <v>0.6388889358560037</v>
      </c>
      <c r="I8887">
        <v>0.15117526154554228</v>
      </c>
      <c r="J8887">
        <f>_xlfn.BINOM.INV(BinomTrials,_xlfn.GAMMA.INV(Table3[[#This Row],[RV gamma]],GammaShape1,GammaRate1)/BinomTrials,Table3[[#This Row],[RV binom]])</f>
        <v>0</v>
      </c>
      <c r="K8887" s="1">
        <f>Table3[[#This Row],[Risk 1 Simulated occurences]]*_xlfn.LOGNORM.INV(Table3[[#This Row],[RV lognorm]],(LN(ImpLow1)+LN(ImpUp1))/2,(LN(ImpUp1)-LN(ImpLow1))/3.29)</f>
        <v>0</v>
      </c>
      <c r="L8887">
        <f>_xlfn.BINOM.INV(BinomTrials,_xlfn.GAMMA.INV(Table3[[#This Row],[RV gamma]],GammaShape2,GammaRate2)/BinomTrials,Table3[[#This Row],[RV binom]])</f>
        <v>0</v>
      </c>
      <c r="M8887" s="1">
        <f>Table3[[#This Row],[Risk 2 simulated occurences]]*_xlfn.LOGNORM.INV(Table3[[#This Row],[RV lognorm]],(LN(ImpLow2)+LN(ImpUp2))/2,(LN(ImpUp2)-LN(ImpLow2))/3.29)</f>
        <v>0</v>
      </c>
    </row>
    <row r="8888" spans="7:13">
      <c r="G8888">
        <v>0.81006906778089194</v>
      </c>
      <c r="H8888">
        <v>0.80634493185502709</v>
      </c>
      <c r="I8888">
        <v>0.80262079592916225</v>
      </c>
      <c r="J8888">
        <f>_xlfn.BINOM.INV(BinomTrials,_xlfn.GAMMA.INV(Table3[[#This Row],[RV gamma]],GammaShape1,GammaRate1)/BinomTrials,Table3[[#This Row],[RV binom]])</f>
        <v>1</v>
      </c>
      <c r="K8888" s="1">
        <f>Table3[[#This Row],[Risk 1 Simulated occurences]]*_xlfn.LOGNORM.INV(Table3[[#This Row],[RV lognorm]],(LN(ImpLow1)+LN(ImpUp1))/2,(LN(ImpUp1)-LN(ImpLow1))/3.29)</f>
        <v>57367.853787133055</v>
      </c>
      <c r="L8888">
        <f>_xlfn.BINOM.INV(BinomTrials,_xlfn.GAMMA.INV(Table3[[#This Row],[RV gamma]],GammaShape2,GammaRate2)/BinomTrials,Table3[[#This Row],[RV binom]])</f>
        <v>0</v>
      </c>
      <c r="M8888" s="1">
        <f>Table3[[#This Row],[Risk 2 simulated occurences]]*_xlfn.LOGNORM.INV(Table3[[#This Row],[RV lognorm]],(LN(ImpLow2)+LN(ImpUp2))/2,(LN(ImpUp2)-LN(ImpLow2))/3.29)</f>
        <v>0</v>
      </c>
    </row>
    <row r="8889" spans="7:13">
      <c r="G8889">
        <v>0.83082219345067732</v>
      </c>
      <c r="H8889">
        <v>0.23926968743990626</v>
      </c>
      <c r="I8889">
        <v>0.64771718142913526</v>
      </c>
      <c r="J8889">
        <f>_xlfn.BINOM.INV(BinomTrials,_xlfn.GAMMA.INV(Table3[[#This Row],[RV gamma]],GammaShape1,GammaRate1)/BinomTrials,Table3[[#This Row],[RV binom]])</f>
        <v>0</v>
      </c>
      <c r="K8889" s="1">
        <f>Table3[[#This Row],[Risk 1 Simulated occurences]]*_xlfn.LOGNORM.INV(Table3[[#This Row],[RV lognorm]],(LN(ImpLow1)+LN(ImpUp1))/2,(LN(ImpUp1)-LN(ImpLow1))/3.29)</f>
        <v>0</v>
      </c>
      <c r="L8889">
        <f>_xlfn.BINOM.INV(BinomTrials,_xlfn.GAMMA.INV(Table3[[#This Row],[RV gamma]],GammaShape2,GammaRate2)/BinomTrials,Table3[[#This Row],[RV binom]])</f>
        <v>0</v>
      </c>
      <c r="M8889" s="1">
        <f>Table3[[#This Row],[Risk 2 simulated occurences]]*_xlfn.LOGNORM.INV(Table3[[#This Row],[RV lognorm]],(LN(ImpLow2)+LN(ImpUp2))/2,(LN(ImpUp2)-LN(ImpLow2))/3.29)</f>
        <v>0</v>
      </c>
    </row>
    <row r="8890" spans="7:13">
      <c r="G8890">
        <v>0.62860532553335902</v>
      </c>
      <c r="H8890">
        <v>0.40563680250460132</v>
      </c>
      <c r="I8890">
        <v>0.18266827947584366</v>
      </c>
      <c r="J8890">
        <f>_xlfn.BINOM.INV(BinomTrials,_xlfn.GAMMA.INV(Table3[[#This Row],[RV gamma]],GammaShape1,GammaRate1)/BinomTrials,Table3[[#This Row],[RV binom]])</f>
        <v>0</v>
      </c>
      <c r="K8890" s="1">
        <f>Table3[[#This Row],[Risk 1 Simulated occurences]]*_xlfn.LOGNORM.INV(Table3[[#This Row],[RV lognorm]],(LN(ImpLow1)+LN(ImpUp1))/2,(LN(ImpUp1)-LN(ImpLow1))/3.29)</f>
        <v>0</v>
      </c>
      <c r="L8890">
        <f>_xlfn.BINOM.INV(BinomTrials,_xlfn.GAMMA.INV(Table3[[#This Row],[RV gamma]],GammaShape2,GammaRate2)/BinomTrials,Table3[[#This Row],[RV binom]])</f>
        <v>0</v>
      </c>
      <c r="M8890" s="1">
        <f>Table3[[#This Row],[Risk 2 simulated occurences]]*_xlfn.LOGNORM.INV(Table3[[#This Row],[RV lognorm]],(LN(ImpLow2)+LN(ImpUp2))/2,(LN(ImpUp2)-LN(ImpLow2))/3.29)</f>
        <v>0</v>
      </c>
    </row>
    <row r="8891" spans="7:13">
      <c r="G8891">
        <v>0.96970623916467014</v>
      </c>
      <c r="H8891">
        <v>0.53773969483456563</v>
      </c>
      <c r="I8891">
        <v>0.10577315050446109</v>
      </c>
      <c r="J8891">
        <f>_xlfn.BINOM.INV(BinomTrials,_xlfn.GAMMA.INV(Table3[[#This Row],[RV gamma]],GammaShape1,GammaRate1)/BinomTrials,Table3[[#This Row],[RV binom]])</f>
        <v>1</v>
      </c>
      <c r="K8891" s="1">
        <f>Table3[[#This Row],[Risk 1 Simulated occurences]]*_xlfn.LOGNORM.INV(Table3[[#This Row],[RV lognorm]],(LN(ImpLow1)+LN(ImpUp1))/2,(LN(ImpUp1)-LN(ImpLow1))/3.29)</f>
        <v>13190.644578562762</v>
      </c>
      <c r="L8891">
        <f>_xlfn.BINOM.INV(BinomTrials,_xlfn.GAMMA.INV(Table3[[#This Row],[RV gamma]],GammaShape2,GammaRate2)/BinomTrials,Table3[[#This Row],[RV binom]])</f>
        <v>0</v>
      </c>
      <c r="M8891" s="1">
        <f>Table3[[#This Row],[Risk 2 simulated occurences]]*_xlfn.LOGNORM.INV(Table3[[#This Row],[RV lognorm]],(LN(ImpLow2)+LN(ImpUp2))/2,(LN(ImpUp2)-LN(ImpLow2))/3.29)</f>
        <v>0</v>
      </c>
    </row>
    <row r="8892" spans="7:13">
      <c r="G8892">
        <v>0.85276164061052806</v>
      </c>
      <c r="H8892">
        <v>0.79105108454406781</v>
      </c>
      <c r="I8892">
        <v>0.72934052847760755</v>
      </c>
      <c r="J8892">
        <f>_xlfn.BINOM.INV(BinomTrials,_xlfn.GAMMA.INV(Table3[[#This Row],[RV gamma]],GammaShape1,GammaRate1)/BinomTrials,Table3[[#This Row],[RV binom]])</f>
        <v>1</v>
      </c>
      <c r="K8892" s="1">
        <f>Table3[[#This Row],[Risk 1 Simulated occurences]]*_xlfn.LOGNORM.INV(Table3[[#This Row],[RV lognorm]],(LN(ImpLow1)+LN(ImpUp1))/2,(LN(ImpUp1)-LN(ImpLow1))/3.29)</f>
        <v>48490.815333063045</v>
      </c>
      <c r="L8892">
        <f>_xlfn.BINOM.INV(BinomTrials,_xlfn.GAMMA.INV(Table3[[#This Row],[RV gamma]],GammaShape2,GammaRate2)/BinomTrials,Table3[[#This Row],[RV binom]])</f>
        <v>0</v>
      </c>
      <c r="M8892" s="1">
        <f>Table3[[#This Row],[Risk 2 simulated occurences]]*_xlfn.LOGNORM.INV(Table3[[#This Row],[RV lognorm]],(LN(ImpLow2)+LN(ImpUp2))/2,(LN(ImpUp2)-LN(ImpLow2))/3.29)</f>
        <v>0</v>
      </c>
    </row>
    <row r="8893" spans="7:13">
      <c r="G8893">
        <v>0.36489374114428358</v>
      </c>
      <c r="H8893">
        <v>0.19557793214711264</v>
      </c>
      <c r="I8893">
        <v>2.6262123149941734E-2</v>
      </c>
      <c r="J8893">
        <f>_xlfn.BINOM.INV(BinomTrials,_xlfn.GAMMA.INV(Table3[[#This Row],[RV gamma]],GammaShape1,GammaRate1)/BinomTrials,Table3[[#This Row],[RV binom]])</f>
        <v>0</v>
      </c>
      <c r="K8893" s="1">
        <f>Table3[[#This Row],[Risk 1 Simulated occurences]]*_xlfn.LOGNORM.INV(Table3[[#This Row],[RV lognorm]],(LN(ImpLow1)+LN(ImpUp1))/2,(LN(ImpUp1)-LN(ImpLow1))/3.29)</f>
        <v>0</v>
      </c>
      <c r="L8893">
        <f>_xlfn.BINOM.INV(BinomTrials,_xlfn.GAMMA.INV(Table3[[#This Row],[RV gamma]],GammaShape2,GammaRate2)/BinomTrials,Table3[[#This Row],[RV binom]])</f>
        <v>0</v>
      </c>
      <c r="M8893" s="1">
        <f>Table3[[#This Row],[Risk 2 simulated occurences]]*_xlfn.LOGNORM.INV(Table3[[#This Row],[RV lognorm]],(LN(ImpLow2)+LN(ImpUp2))/2,(LN(ImpUp2)-LN(ImpLow2))/3.29)</f>
        <v>0</v>
      </c>
    </row>
    <row r="8894" spans="7:13">
      <c r="G8894">
        <v>0.76910741197369403</v>
      </c>
      <c r="H8894">
        <v>7.8305596522197873E-2</v>
      </c>
      <c r="I8894">
        <v>0.38750378107070166</v>
      </c>
      <c r="J8894">
        <f>_xlfn.BINOM.INV(BinomTrials,_xlfn.GAMMA.INV(Table3[[#This Row],[RV gamma]],GammaShape1,GammaRate1)/BinomTrials,Table3[[#This Row],[RV binom]])</f>
        <v>0</v>
      </c>
      <c r="K8894" s="1">
        <f>Table3[[#This Row],[Risk 1 Simulated occurences]]*_xlfn.LOGNORM.INV(Table3[[#This Row],[RV lognorm]],(LN(ImpLow1)+LN(ImpUp1))/2,(LN(ImpUp1)-LN(ImpLow1))/3.29)</f>
        <v>0</v>
      </c>
      <c r="L8894">
        <f>_xlfn.BINOM.INV(BinomTrials,_xlfn.GAMMA.INV(Table3[[#This Row],[RV gamma]],GammaShape2,GammaRate2)/BinomTrials,Table3[[#This Row],[RV binom]])</f>
        <v>0</v>
      </c>
      <c r="M8894" s="1">
        <f>Table3[[#This Row],[Risk 2 simulated occurences]]*_xlfn.LOGNORM.INV(Table3[[#This Row],[RV lognorm]],(LN(ImpLow2)+LN(ImpUp2))/2,(LN(ImpUp2)-LN(ImpLow2))/3.29)</f>
        <v>0</v>
      </c>
    </row>
    <row r="8895" spans="7:13">
      <c r="G8895">
        <v>0.38827304187616007</v>
      </c>
      <c r="H8895">
        <v>8.216074857961421E-2</v>
      </c>
      <c r="I8895">
        <v>0.77604845528306832</v>
      </c>
      <c r="J8895">
        <f>_xlfn.BINOM.INV(BinomTrials,_xlfn.GAMMA.INV(Table3[[#This Row],[RV gamma]],GammaShape1,GammaRate1)/BinomTrials,Table3[[#This Row],[RV binom]])</f>
        <v>0</v>
      </c>
      <c r="K8895" s="1">
        <f>Table3[[#This Row],[Risk 1 Simulated occurences]]*_xlfn.LOGNORM.INV(Table3[[#This Row],[RV lognorm]],(LN(ImpLow1)+LN(ImpUp1))/2,(LN(ImpUp1)-LN(ImpLow1))/3.29)</f>
        <v>0</v>
      </c>
      <c r="L8895">
        <f>_xlfn.BINOM.INV(BinomTrials,_xlfn.GAMMA.INV(Table3[[#This Row],[RV gamma]],GammaShape2,GammaRate2)/BinomTrials,Table3[[#This Row],[RV binom]])</f>
        <v>0</v>
      </c>
      <c r="M8895" s="1">
        <f>Table3[[#This Row],[Risk 2 simulated occurences]]*_xlfn.LOGNORM.INV(Table3[[#This Row],[RV lognorm]],(LN(ImpLow2)+LN(ImpUp2))/2,(LN(ImpUp2)-LN(ImpLow2))/3.29)</f>
        <v>0</v>
      </c>
    </row>
    <row r="8896" spans="7:13">
      <c r="G8896">
        <v>0.70501481262269183</v>
      </c>
      <c r="H8896">
        <v>0.87570137757607802</v>
      </c>
      <c r="I8896">
        <v>4.6387942529464113E-2</v>
      </c>
      <c r="J8896">
        <f>_xlfn.BINOM.INV(BinomTrials,_xlfn.GAMMA.INV(Table3[[#This Row],[RV gamma]],GammaShape1,GammaRate1)/BinomTrials,Table3[[#This Row],[RV binom]])</f>
        <v>1</v>
      </c>
      <c r="K8896" s="1">
        <f>Table3[[#This Row],[Risk 1 Simulated occurences]]*_xlfn.LOGNORM.INV(Table3[[#This Row],[RV lognorm]],(LN(ImpLow1)+LN(ImpUp1))/2,(LN(ImpUp1)-LN(ImpLow1))/3.29)</f>
        <v>9751.648673305117</v>
      </c>
      <c r="L8896">
        <f>_xlfn.BINOM.INV(BinomTrials,_xlfn.GAMMA.INV(Table3[[#This Row],[RV gamma]],GammaShape2,GammaRate2)/BinomTrials,Table3[[#This Row],[RV binom]])</f>
        <v>1</v>
      </c>
      <c r="M8896" s="1">
        <f>Table3[[#This Row],[Risk 2 simulated occurences]]*_xlfn.LOGNORM.INV(Table3[[#This Row],[RV lognorm]],(LN(ImpLow2)+LN(ImpUp2))/2,(LN(ImpUp2)-LN(ImpLow2))/3.29)</f>
        <v>975164.86733051215</v>
      </c>
    </row>
    <row r="8897" spans="7:13">
      <c r="G8897">
        <v>0.18395574958247865</v>
      </c>
      <c r="H8897">
        <v>0.91305292114291947</v>
      </c>
      <c r="I8897">
        <v>0.64215009270336021</v>
      </c>
      <c r="J8897">
        <f>_xlfn.BINOM.INV(BinomTrials,_xlfn.GAMMA.INV(Table3[[#This Row],[RV gamma]],GammaShape1,GammaRate1)/BinomTrials,Table3[[#This Row],[RV binom]])</f>
        <v>1</v>
      </c>
      <c r="K8897" s="1">
        <f>Table3[[#This Row],[Risk 1 Simulated occurences]]*_xlfn.LOGNORM.INV(Table3[[#This Row],[RV lognorm]],(LN(ImpLow1)+LN(ImpUp1))/2,(LN(ImpUp1)-LN(ImpLow1))/3.29)</f>
        <v>40803.995564004006</v>
      </c>
      <c r="L8897">
        <f>_xlfn.BINOM.INV(BinomTrials,_xlfn.GAMMA.INV(Table3[[#This Row],[RV gamma]],GammaShape2,GammaRate2)/BinomTrials,Table3[[#This Row],[RV binom]])</f>
        <v>1</v>
      </c>
      <c r="M8897" s="1">
        <f>Table3[[#This Row],[Risk 2 simulated occurences]]*_xlfn.LOGNORM.INV(Table3[[#This Row],[RV lognorm]],(LN(ImpLow2)+LN(ImpUp2))/2,(LN(ImpUp2)-LN(ImpLow2))/3.29)</f>
        <v>4080399.556400402</v>
      </c>
    </row>
    <row r="8898" spans="7:13">
      <c r="G8898">
        <v>0.74428323271883801</v>
      </c>
      <c r="H8898">
        <v>0.68044564904665839</v>
      </c>
      <c r="I8898">
        <v>0.61660806537447876</v>
      </c>
      <c r="J8898">
        <f>_xlfn.BINOM.INV(BinomTrials,_xlfn.GAMMA.INV(Table3[[#This Row],[RV gamma]],GammaShape1,GammaRate1)/BinomTrials,Table3[[#This Row],[RV binom]])</f>
        <v>1</v>
      </c>
      <c r="K8898" s="1">
        <f>Table3[[#This Row],[Risk 1 Simulated occurences]]*_xlfn.LOGNORM.INV(Table3[[#This Row],[RV lognorm]],(LN(ImpLow1)+LN(ImpUp1))/2,(LN(ImpUp1)-LN(ImpLow1))/3.29)</f>
        <v>38917.704425708689</v>
      </c>
      <c r="L8898">
        <f>_xlfn.BINOM.INV(BinomTrials,_xlfn.GAMMA.INV(Table3[[#This Row],[RV gamma]],GammaShape2,GammaRate2)/BinomTrials,Table3[[#This Row],[RV binom]])</f>
        <v>0</v>
      </c>
      <c r="M8898" s="1">
        <f>Table3[[#This Row],[Risk 2 simulated occurences]]*_xlfn.LOGNORM.INV(Table3[[#This Row],[RV lognorm]],(LN(ImpLow2)+LN(ImpUp2))/2,(LN(ImpUp2)-LN(ImpLow2))/3.29)</f>
        <v>0</v>
      </c>
    </row>
    <row r="8899" spans="7:13">
      <c r="G8899">
        <v>0.16829230551062724</v>
      </c>
      <c r="H8899">
        <v>0.25002352718730619</v>
      </c>
      <c r="I8899">
        <v>0.3317547488639852</v>
      </c>
      <c r="J8899">
        <f>_xlfn.BINOM.INV(BinomTrials,_xlfn.GAMMA.INV(Table3[[#This Row],[RV gamma]],GammaShape1,GammaRate1)/BinomTrials,Table3[[#This Row],[RV binom]])</f>
        <v>0</v>
      </c>
      <c r="K8899" s="1">
        <f>Table3[[#This Row],[Risk 1 Simulated occurences]]*_xlfn.LOGNORM.INV(Table3[[#This Row],[RV lognorm]],(LN(ImpLow1)+LN(ImpUp1))/2,(LN(ImpUp1)-LN(ImpLow1))/3.29)</f>
        <v>0</v>
      </c>
      <c r="L8899">
        <f>_xlfn.BINOM.INV(BinomTrials,_xlfn.GAMMA.INV(Table3[[#This Row],[RV gamma]],GammaShape2,GammaRate2)/BinomTrials,Table3[[#This Row],[RV binom]])</f>
        <v>0</v>
      </c>
      <c r="M8899" s="1">
        <f>Table3[[#This Row],[Risk 2 simulated occurences]]*_xlfn.LOGNORM.INV(Table3[[#This Row],[RV lognorm]],(LN(ImpLow2)+LN(ImpUp2))/2,(LN(ImpUp2)-LN(ImpLow2))/3.29)</f>
        <v>0</v>
      </c>
    </row>
    <row r="8900" spans="7:13">
      <c r="G8900">
        <v>0.48877871711215876</v>
      </c>
      <c r="H8900">
        <v>0.14542143705553442</v>
      </c>
      <c r="I8900">
        <v>0.80206415699891009</v>
      </c>
      <c r="J8900">
        <f>_xlfn.BINOM.INV(BinomTrials,_xlfn.GAMMA.INV(Table3[[#This Row],[RV gamma]],GammaShape1,GammaRate1)/BinomTrials,Table3[[#This Row],[RV binom]])</f>
        <v>0</v>
      </c>
      <c r="K8900" s="1">
        <f>Table3[[#This Row],[Risk 1 Simulated occurences]]*_xlfn.LOGNORM.INV(Table3[[#This Row],[RV lognorm]],(LN(ImpLow1)+LN(ImpUp1))/2,(LN(ImpUp1)-LN(ImpLow1))/3.29)</f>
        <v>0</v>
      </c>
      <c r="L8900">
        <f>_xlfn.BINOM.INV(BinomTrials,_xlfn.GAMMA.INV(Table3[[#This Row],[RV gamma]],GammaShape2,GammaRate2)/BinomTrials,Table3[[#This Row],[RV binom]])</f>
        <v>0</v>
      </c>
      <c r="M8900" s="1">
        <f>Table3[[#This Row],[Risk 2 simulated occurences]]*_xlfn.LOGNORM.INV(Table3[[#This Row],[RV lognorm]],(LN(ImpLow2)+LN(ImpUp2))/2,(LN(ImpUp2)-LN(ImpLow2))/3.29)</f>
        <v>0</v>
      </c>
    </row>
    <row r="8901" spans="7:13">
      <c r="G8901">
        <v>0.90389850405226391</v>
      </c>
      <c r="H8901">
        <v>9.8092592367014189E-2</v>
      </c>
      <c r="I8901">
        <v>0.29228668068176444</v>
      </c>
      <c r="J8901">
        <f>_xlfn.BINOM.INV(BinomTrials,_xlfn.GAMMA.INV(Table3[[#This Row],[RV gamma]],GammaShape1,GammaRate1)/BinomTrials,Table3[[#This Row],[RV binom]])</f>
        <v>0</v>
      </c>
      <c r="K8901" s="1">
        <f>Table3[[#This Row],[Risk 1 Simulated occurences]]*_xlfn.LOGNORM.INV(Table3[[#This Row],[RV lognorm]],(LN(ImpLow1)+LN(ImpUp1))/2,(LN(ImpUp1)-LN(ImpLow1))/3.29)</f>
        <v>0</v>
      </c>
      <c r="L8901">
        <f>_xlfn.BINOM.INV(BinomTrials,_xlfn.GAMMA.INV(Table3[[#This Row],[RV gamma]],GammaShape2,GammaRate2)/BinomTrials,Table3[[#This Row],[RV binom]])</f>
        <v>0</v>
      </c>
      <c r="M8901" s="1">
        <f>Table3[[#This Row],[Risk 2 simulated occurences]]*_xlfn.LOGNORM.INV(Table3[[#This Row],[RV lognorm]],(LN(ImpLow2)+LN(ImpUp2))/2,(LN(ImpUp2)-LN(ImpLow2))/3.29)</f>
        <v>0</v>
      </c>
    </row>
    <row r="8902" spans="7:13">
      <c r="G8902">
        <v>0.82215760639969149</v>
      </c>
      <c r="H8902">
        <v>0.64219991240752861</v>
      </c>
      <c r="I8902">
        <v>0.46224221841536567</v>
      </c>
      <c r="J8902">
        <f>_xlfn.BINOM.INV(BinomTrials,_xlfn.GAMMA.INV(Table3[[#This Row],[RV gamma]],GammaShape1,GammaRate1)/BinomTrials,Table3[[#This Row],[RV binom]])</f>
        <v>1</v>
      </c>
      <c r="K8902" s="1">
        <f>Table3[[#This Row],[Risk 1 Simulated occurences]]*_xlfn.LOGNORM.INV(Table3[[#This Row],[RV lognorm]],(LN(ImpLow1)+LN(ImpUp1))/2,(LN(ImpUp1)-LN(ImpLow1))/3.29)</f>
        <v>29593.036100613197</v>
      </c>
      <c r="L8902">
        <f>_xlfn.BINOM.INV(BinomTrials,_xlfn.GAMMA.INV(Table3[[#This Row],[RV gamma]],GammaShape2,GammaRate2)/BinomTrials,Table3[[#This Row],[RV binom]])</f>
        <v>0</v>
      </c>
      <c r="M8902" s="1">
        <f>Table3[[#This Row],[Risk 2 simulated occurences]]*_xlfn.LOGNORM.INV(Table3[[#This Row],[RV lognorm]],(LN(ImpLow2)+LN(ImpUp2))/2,(LN(ImpUp2)-LN(ImpLow2))/3.29)</f>
        <v>0</v>
      </c>
    </row>
    <row r="8903" spans="7:13">
      <c r="G8903">
        <v>2.89075961471105E-3</v>
      </c>
      <c r="H8903">
        <v>0.45392783333264658</v>
      </c>
      <c r="I8903">
        <v>0.90496490705058208</v>
      </c>
      <c r="J8903">
        <f>_xlfn.BINOM.INV(BinomTrials,_xlfn.GAMMA.INV(Table3[[#This Row],[RV gamma]],GammaShape1,GammaRate1)/BinomTrials,Table3[[#This Row],[RV binom]])</f>
        <v>0</v>
      </c>
      <c r="K8903" s="1">
        <f>Table3[[#This Row],[Risk 1 Simulated occurences]]*_xlfn.LOGNORM.INV(Table3[[#This Row],[RV lognorm]],(LN(ImpLow1)+LN(ImpUp1))/2,(LN(ImpUp1)-LN(ImpLow1))/3.29)</f>
        <v>0</v>
      </c>
      <c r="L8903">
        <f>_xlfn.BINOM.INV(BinomTrials,_xlfn.GAMMA.INV(Table3[[#This Row],[RV gamma]],GammaShape2,GammaRate2)/BinomTrials,Table3[[#This Row],[RV binom]])</f>
        <v>0</v>
      </c>
      <c r="M8903" s="1">
        <f>Table3[[#This Row],[Risk 2 simulated occurences]]*_xlfn.LOGNORM.INV(Table3[[#This Row],[RV lognorm]],(LN(ImpLow2)+LN(ImpUp2))/2,(LN(ImpUp2)-LN(ImpLow2))/3.29)</f>
        <v>0</v>
      </c>
    </row>
    <row r="8904" spans="7:13">
      <c r="G8904">
        <v>0.58499684444861344</v>
      </c>
      <c r="H8904">
        <v>0.16509482179074306</v>
      </c>
      <c r="I8904">
        <v>0.74519279913287273</v>
      </c>
      <c r="J8904">
        <f>_xlfn.BINOM.INV(BinomTrials,_xlfn.GAMMA.INV(Table3[[#This Row],[RV gamma]],GammaShape1,GammaRate1)/BinomTrials,Table3[[#This Row],[RV binom]])</f>
        <v>0</v>
      </c>
      <c r="K8904" s="1">
        <f>Table3[[#This Row],[Risk 1 Simulated occurences]]*_xlfn.LOGNORM.INV(Table3[[#This Row],[RV lognorm]],(LN(ImpLow1)+LN(ImpUp1))/2,(LN(ImpUp1)-LN(ImpLow1))/3.29)</f>
        <v>0</v>
      </c>
      <c r="L8904">
        <f>_xlfn.BINOM.INV(BinomTrials,_xlfn.GAMMA.INV(Table3[[#This Row],[RV gamma]],GammaShape2,GammaRate2)/BinomTrials,Table3[[#This Row],[RV binom]])</f>
        <v>0</v>
      </c>
      <c r="M8904" s="1">
        <f>Table3[[#This Row],[Risk 2 simulated occurences]]*_xlfn.LOGNORM.INV(Table3[[#This Row],[RV lognorm]],(LN(ImpLow2)+LN(ImpUp2))/2,(LN(ImpUp2)-LN(ImpLow2))/3.29)</f>
        <v>0</v>
      </c>
    </row>
    <row r="8905" spans="7:13">
      <c r="G8905">
        <v>4.1964647845348646E-2</v>
      </c>
      <c r="H8905">
        <v>0.74866983701878687</v>
      </c>
      <c r="I8905">
        <v>0.45537502619222509</v>
      </c>
      <c r="J8905">
        <f>_xlfn.BINOM.INV(BinomTrials,_xlfn.GAMMA.INV(Table3[[#This Row],[RV gamma]],GammaShape1,GammaRate1)/BinomTrials,Table3[[#This Row],[RV binom]])</f>
        <v>1</v>
      </c>
      <c r="K8905" s="1">
        <f>Table3[[#This Row],[Risk 1 Simulated occurences]]*_xlfn.LOGNORM.INV(Table3[[#This Row],[RV lognorm]],(LN(ImpLow1)+LN(ImpUp1))/2,(LN(ImpUp1)-LN(ImpLow1))/3.29)</f>
        <v>29236.765663064354</v>
      </c>
      <c r="L8905">
        <f>_xlfn.BINOM.INV(BinomTrials,_xlfn.GAMMA.INV(Table3[[#This Row],[RV gamma]],GammaShape2,GammaRate2)/BinomTrials,Table3[[#This Row],[RV binom]])</f>
        <v>0</v>
      </c>
      <c r="M8905" s="1">
        <f>Table3[[#This Row],[Risk 2 simulated occurences]]*_xlfn.LOGNORM.INV(Table3[[#This Row],[RV lognorm]],(LN(ImpLow2)+LN(ImpUp2))/2,(LN(ImpUp2)-LN(ImpLow2))/3.29)</f>
        <v>0</v>
      </c>
    </row>
    <row r="8906" spans="7:13">
      <c r="G8906">
        <v>0.2998363367746753</v>
      </c>
      <c r="H8906">
        <v>0.89395077475064932</v>
      </c>
      <c r="I8906">
        <v>0.4880652127266234</v>
      </c>
      <c r="J8906">
        <f>_xlfn.BINOM.INV(BinomTrials,_xlfn.GAMMA.INV(Table3[[#This Row],[RV gamma]],GammaShape1,GammaRate1)/BinomTrials,Table3[[#This Row],[RV binom]])</f>
        <v>1</v>
      </c>
      <c r="K8906" s="1">
        <f>Table3[[#This Row],[Risk 1 Simulated occurences]]*_xlfn.LOGNORM.INV(Table3[[#This Row],[RV lognorm]],(LN(ImpLow1)+LN(ImpUp1))/2,(LN(ImpUp1)-LN(ImpLow1))/3.29)</f>
        <v>30967.461850919888</v>
      </c>
      <c r="L8906">
        <f>_xlfn.BINOM.INV(BinomTrials,_xlfn.GAMMA.INV(Table3[[#This Row],[RV gamma]],GammaShape2,GammaRate2)/BinomTrials,Table3[[#This Row],[RV binom]])</f>
        <v>1</v>
      </c>
      <c r="M8906" s="1">
        <f>Table3[[#This Row],[Risk 2 simulated occurences]]*_xlfn.LOGNORM.INV(Table3[[#This Row],[RV lognorm]],(LN(ImpLow2)+LN(ImpUp2))/2,(LN(ImpUp2)-LN(ImpLow2))/3.29)</f>
        <v>3096746.18509199</v>
      </c>
    </row>
    <row r="8907" spans="7:13">
      <c r="G8907">
        <v>0.34931217196831116</v>
      </c>
      <c r="H8907">
        <v>0.63067123416376825</v>
      </c>
      <c r="I8907">
        <v>0.91203029635922528</v>
      </c>
      <c r="J8907">
        <f>_xlfn.BINOM.INV(BinomTrials,_xlfn.GAMMA.INV(Table3[[#This Row],[RV gamma]],GammaShape1,GammaRate1)/BinomTrials,Table3[[#This Row],[RV binom]])</f>
        <v>0</v>
      </c>
      <c r="K8907" s="1">
        <f>Table3[[#This Row],[Risk 1 Simulated occurences]]*_xlfn.LOGNORM.INV(Table3[[#This Row],[RV lognorm]],(LN(ImpLow1)+LN(ImpUp1))/2,(LN(ImpUp1)-LN(ImpLow1))/3.29)</f>
        <v>0</v>
      </c>
      <c r="L8907">
        <f>_xlfn.BINOM.INV(BinomTrials,_xlfn.GAMMA.INV(Table3[[#This Row],[RV gamma]],GammaShape2,GammaRate2)/BinomTrials,Table3[[#This Row],[RV binom]])</f>
        <v>0</v>
      </c>
      <c r="M8907" s="1">
        <f>Table3[[#This Row],[Risk 2 simulated occurences]]*_xlfn.LOGNORM.INV(Table3[[#This Row],[RV lognorm]],(LN(ImpLow2)+LN(ImpUp2))/2,(LN(ImpUp2)-LN(ImpLow2))/3.29)</f>
        <v>0</v>
      </c>
    </row>
    <row r="8908" spans="7:13">
      <c r="G8908">
        <v>0.8896742714055228</v>
      </c>
      <c r="H8908">
        <v>0.6914325904526899</v>
      </c>
      <c r="I8908">
        <v>0.49319090949985706</v>
      </c>
      <c r="J8908">
        <f>_xlfn.BINOM.INV(BinomTrials,_xlfn.GAMMA.INV(Table3[[#This Row],[RV gamma]],GammaShape1,GammaRate1)/BinomTrials,Table3[[#This Row],[RV binom]])</f>
        <v>1</v>
      </c>
      <c r="K8908" s="1">
        <f>Table3[[#This Row],[Risk 1 Simulated occurences]]*_xlfn.LOGNORM.INV(Table3[[#This Row],[RV lognorm]],(LN(ImpLow1)+LN(ImpUp1))/2,(LN(ImpUp1)-LN(ImpLow1))/3.29)</f>
        <v>31247.260576108514</v>
      </c>
      <c r="L8908">
        <f>_xlfn.BINOM.INV(BinomTrials,_xlfn.GAMMA.INV(Table3[[#This Row],[RV gamma]],GammaShape2,GammaRate2)/BinomTrials,Table3[[#This Row],[RV binom]])</f>
        <v>0</v>
      </c>
      <c r="M8908" s="1">
        <f>Table3[[#This Row],[Risk 2 simulated occurences]]*_xlfn.LOGNORM.INV(Table3[[#This Row],[RV lognorm]],(LN(ImpLow2)+LN(ImpUp2))/2,(LN(ImpUp2)-LN(ImpLow2))/3.29)</f>
        <v>0</v>
      </c>
    </row>
    <row r="8909" spans="7:13">
      <c r="G8909">
        <v>0.75547951262233759</v>
      </c>
      <c r="H8909">
        <v>0.90754773836003044</v>
      </c>
      <c r="I8909">
        <v>5.9615964097723351E-2</v>
      </c>
      <c r="J8909">
        <f>_xlfn.BINOM.INV(BinomTrials,_xlfn.GAMMA.INV(Table3[[#This Row],[RV gamma]],GammaShape1,GammaRate1)/BinomTrials,Table3[[#This Row],[RV binom]])</f>
        <v>2</v>
      </c>
      <c r="K8909" s="1">
        <f>Table3[[#This Row],[Risk 1 Simulated occurences]]*_xlfn.LOGNORM.INV(Table3[[#This Row],[RV lognorm]],(LN(ImpLow1)+LN(ImpUp1))/2,(LN(ImpUp1)-LN(ImpLow1))/3.29)</f>
        <v>21255.536548184638</v>
      </c>
      <c r="L8909">
        <f>_xlfn.BINOM.INV(BinomTrials,_xlfn.GAMMA.INV(Table3[[#This Row],[RV gamma]],GammaShape2,GammaRate2)/BinomTrials,Table3[[#This Row],[RV binom]])</f>
        <v>1</v>
      </c>
      <c r="M8909" s="1">
        <f>Table3[[#This Row],[Risk 2 simulated occurences]]*_xlfn.LOGNORM.INV(Table3[[#This Row],[RV lognorm]],(LN(ImpLow2)+LN(ImpUp2))/2,(LN(ImpUp2)-LN(ImpLow2))/3.29)</f>
        <v>1062776.8274092323</v>
      </c>
    </row>
    <row r="8910" spans="7:13">
      <c r="G8910">
        <v>0.3441686436273943</v>
      </c>
      <c r="H8910">
        <v>0.154838617031853</v>
      </c>
      <c r="I8910">
        <v>0.96550859043631176</v>
      </c>
      <c r="J8910">
        <f>_xlfn.BINOM.INV(BinomTrials,_xlfn.GAMMA.INV(Table3[[#This Row],[RV gamma]],GammaShape1,GammaRate1)/BinomTrials,Table3[[#This Row],[RV binom]])</f>
        <v>0</v>
      </c>
      <c r="K8910" s="1">
        <f>Table3[[#This Row],[Risk 1 Simulated occurences]]*_xlfn.LOGNORM.INV(Table3[[#This Row],[RV lognorm]],(LN(ImpLow1)+LN(ImpUp1))/2,(LN(ImpUp1)-LN(ImpLow1))/3.29)</f>
        <v>0</v>
      </c>
      <c r="L8910">
        <f>_xlfn.BINOM.INV(BinomTrials,_xlfn.GAMMA.INV(Table3[[#This Row],[RV gamma]],GammaShape2,GammaRate2)/BinomTrials,Table3[[#This Row],[RV binom]])</f>
        <v>0</v>
      </c>
      <c r="M8910" s="1">
        <f>Table3[[#This Row],[Risk 2 simulated occurences]]*_xlfn.LOGNORM.INV(Table3[[#This Row],[RV lognorm]],(LN(ImpLow2)+LN(ImpUp2))/2,(LN(ImpUp2)-LN(ImpLow2))/3.29)</f>
        <v>0</v>
      </c>
    </row>
    <row r="8911" spans="7:13">
      <c r="G8911">
        <v>0.44239344561583988</v>
      </c>
      <c r="H8911">
        <v>0.37263645435340537</v>
      </c>
      <c r="I8911">
        <v>0.30287946309097086</v>
      </c>
      <c r="J8911">
        <f>_xlfn.BINOM.INV(BinomTrials,_xlfn.GAMMA.INV(Table3[[#This Row],[RV gamma]],GammaShape1,GammaRate1)/BinomTrials,Table3[[#This Row],[RV binom]])</f>
        <v>0</v>
      </c>
      <c r="K8911" s="1">
        <f>Table3[[#This Row],[Risk 1 Simulated occurences]]*_xlfn.LOGNORM.INV(Table3[[#This Row],[RV lognorm]],(LN(ImpLow1)+LN(ImpUp1))/2,(LN(ImpUp1)-LN(ImpLow1))/3.29)</f>
        <v>0</v>
      </c>
      <c r="L8911">
        <f>_xlfn.BINOM.INV(BinomTrials,_xlfn.GAMMA.INV(Table3[[#This Row],[RV gamma]],GammaShape2,GammaRate2)/BinomTrials,Table3[[#This Row],[RV binom]])</f>
        <v>0</v>
      </c>
      <c r="M8911" s="1">
        <f>Table3[[#This Row],[Risk 2 simulated occurences]]*_xlfn.LOGNORM.INV(Table3[[#This Row],[RV lognorm]],(LN(ImpLow2)+LN(ImpUp2))/2,(LN(ImpUp2)-LN(ImpLow2))/3.29)</f>
        <v>0</v>
      </c>
    </row>
    <row r="8912" spans="7:13">
      <c r="G8912">
        <v>0.30664046542096907</v>
      </c>
      <c r="H8912">
        <v>0.90088831768412525</v>
      </c>
      <c r="I8912">
        <v>0.49513616994728155</v>
      </c>
      <c r="J8912">
        <f>_xlfn.BINOM.INV(BinomTrials,_xlfn.GAMMA.INV(Table3[[#This Row],[RV gamma]],GammaShape1,GammaRate1)/BinomTrials,Table3[[#This Row],[RV binom]])</f>
        <v>1</v>
      </c>
      <c r="K8912" s="1">
        <f>Table3[[#This Row],[Risk 1 Simulated occurences]]*_xlfn.LOGNORM.INV(Table3[[#This Row],[RV lognorm]],(LN(ImpLow1)+LN(ImpUp1))/2,(LN(ImpUp1)-LN(ImpLow1))/3.29)</f>
        <v>31354.089209293463</v>
      </c>
      <c r="L8912">
        <f>_xlfn.BINOM.INV(BinomTrials,_xlfn.GAMMA.INV(Table3[[#This Row],[RV gamma]],GammaShape2,GammaRate2)/BinomTrials,Table3[[#This Row],[RV binom]])</f>
        <v>1</v>
      </c>
      <c r="M8912" s="1">
        <f>Table3[[#This Row],[Risk 2 simulated occurences]]*_xlfn.LOGNORM.INV(Table3[[#This Row],[RV lognorm]],(LN(ImpLow2)+LN(ImpUp2))/2,(LN(ImpUp2)-LN(ImpLow2))/3.29)</f>
        <v>3135408.9209293476</v>
      </c>
    </row>
    <row r="8913" spans="7:13">
      <c r="G8913">
        <v>0.70630233022677824</v>
      </c>
      <c r="H8913">
        <v>0.22995531709396994</v>
      </c>
      <c r="I8913">
        <v>0.75360830396116163</v>
      </c>
      <c r="J8913">
        <f>_xlfn.BINOM.INV(BinomTrials,_xlfn.GAMMA.INV(Table3[[#This Row],[RV gamma]],GammaShape1,GammaRate1)/BinomTrials,Table3[[#This Row],[RV binom]])</f>
        <v>0</v>
      </c>
      <c r="K8913" s="1">
        <f>Table3[[#This Row],[Risk 1 Simulated occurences]]*_xlfn.LOGNORM.INV(Table3[[#This Row],[RV lognorm]],(LN(ImpLow1)+LN(ImpUp1))/2,(LN(ImpUp1)-LN(ImpLow1))/3.29)</f>
        <v>0</v>
      </c>
      <c r="L8913">
        <f>_xlfn.BINOM.INV(BinomTrials,_xlfn.GAMMA.INV(Table3[[#This Row],[RV gamma]],GammaShape2,GammaRate2)/BinomTrials,Table3[[#This Row],[RV binom]])</f>
        <v>0</v>
      </c>
      <c r="M8913" s="1">
        <f>Table3[[#This Row],[Risk 2 simulated occurences]]*_xlfn.LOGNORM.INV(Table3[[#This Row],[RV lognorm]],(LN(ImpLow2)+LN(ImpUp2))/2,(LN(ImpUp2)-LN(ImpLow2))/3.29)</f>
        <v>0</v>
      </c>
    </row>
    <row r="8914" spans="7:13">
      <c r="G8914">
        <v>0.823264121461317</v>
      </c>
      <c r="H8914">
        <v>0.85901439835271542</v>
      </c>
      <c r="I8914">
        <v>0.89476467524411374</v>
      </c>
      <c r="J8914">
        <f>_xlfn.BINOM.INV(BinomTrials,_xlfn.GAMMA.INV(Table3[[#This Row],[RV gamma]],GammaShape1,GammaRate1)/BinomTrials,Table3[[#This Row],[RV binom]])</f>
        <v>1</v>
      </c>
      <c r="K8914" s="1">
        <f>Table3[[#This Row],[Risk 1 Simulated occurences]]*_xlfn.LOGNORM.INV(Table3[[#This Row],[RV lognorm]],(LN(ImpLow1)+LN(ImpUp1))/2,(LN(ImpUp1)-LN(ImpLow1))/3.29)</f>
        <v>75967.858870406068</v>
      </c>
      <c r="L8914">
        <f>_xlfn.BINOM.INV(BinomTrials,_xlfn.GAMMA.INV(Table3[[#This Row],[RV gamma]],GammaShape2,GammaRate2)/BinomTrials,Table3[[#This Row],[RV binom]])</f>
        <v>1</v>
      </c>
      <c r="M8914" s="1">
        <f>Table3[[#This Row],[Risk 2 simulated occurences]]*_xlfn.LOGNORM.INV(Table3[[#This Row],[RV lognorm]],(LN(ImpLow2)+LN(ImpUp2))/2,(LN(ImpUp2)-LN(ImpLow2))/3.29)</f>
        <v>7596785.8870406104</v>
      </c>
    </row>
    <row r="8915" spans="7:13">
      <c r="G8915">
        <v>0.6000894003548144</v>
      </c>
      <c r="H8915">
        <v>0.45499311408726179</v>
      </c>
      <c r="I8915">
        <v>0.30989682781970912</v>
      </c>
      <c r="J8915">
        <f>_xlfn.BINOM.INV(BinomTrials,_xlfn.GAMMA.INV(Table3[[#This Row],[RV gamma]],GammaShape1,GammaRate1)/BinomTrials,Table3[[#This Row],[RV binom]])</f>
        <v>0</v>
      </c>
      <c r="K8915" s="1">
        <f>Table3[[#This Row],[Risk 1 Simulated occurences]]*_xlfn.LOGNORM.INV(Table3[[#This Row],[RV lognorm]],(LN(ImpLow1)+LN(ImpUp1))/2,(LN(ImpUp1)-LN(ImpLow1))/3.29)</f>
        <v>0</v>
      </c>
      <c r="L8915">
        <f>_xlfn.BINOM.INV(BinomTrials,_xlfn.GAMMA.INV(Table3[[#This Row],[RV gamma]],GammaShape2,GammaRate2)/BinomTrials,Table3[[#This Row],[RV binom]])</f>
        <v>0</v>
      </c>
      <c r="M8915" s="1">
        <f>Table3[[#This Row],[Risk 2 simulated occurences]]*_xlfn.LOGNORM.INV(Table3[[#This Row],[RV lognorm]],(LN(ImpLow2)+LN(ImpUp2))/2,(LN(ImpUp2)-LN(ImpLow2))/3.29)</f>
        <v>0</v>
      </c>
    </row>
    <row r="8916" spans="7:13">
      <c r="G8916">
        <v>0.70255176336623348</v>
      </c>
      <c r="H8916">
        <v>6.9268464608708613E-2</v>
      </c>
      <c r="I8916">
        <v>0.4359851658511838</v>
      </c>
      <c r="J8916">
        <f>_xlfn.BINOM.INV(BinomTrials,_xlfn.GAMMA.INV(Table3[[#This Row],[RV gamma]],GammaShape1,GammaRate1)/BinomTrials,Table3[[#This Row],[RV binom]])</f>
        <v>0</v>
      </c>
      <c r="K8916" s="1">
        <f>Table3[[#This Row],[Risk 1 Simulated occurences]]*_xlfn.LOGNORM.INV(Table3[[#This Row],[RV lognorm]],(LN(ImpLow1)+LN(ImpUp1))/2,(LN(ImpUp1)-LN(ImpLow1))/3.29)</f>
        <v>0</v>
      </c>
      <c r="L8916">
        <f>_xlfn.BINOM.INV(BinomTrials,_xlfn.GAMMA.INV(Table3[[#This Row],[RV gamma]],GammaShape2,GammaRate2)/BinomTrials,Table3[[#This Row],[RV binom]])</f>
        <v>0</v>
      </c>
      <c r="M8916" s="1">
        <f>Table3[[#This Row],[Risk 2 simulated occurences]]*_xlfn.LOGNORM.INV(Table3[[#This Row],[RV lognorm]],(LN(ImpLow2)+LN(ImpUp2))/2,(LN(ImpUp2)-LN(ImpLow2))/3.29)</f>
        <v>0</v>
      </c>
    </row>
    <row r="8917" spans="7:13">
      <c r="G8917">
        <v>0.78748689628554824</v>
      </c>
      <c r="H8917">
        <v>0.19508467856565709</v>
      </c>
      <c r="I8917">
        <v>0.60268246084576582</v>
      </c>
      <c r="J8917">
        <f>_xlfn.BINOM.INV(BinomTrials,_xlfn.GAMMA.INV(Table3[[#This Row],[RV gamma]],GammaShape1,GammaRate1)/BinomTrials,Table3[[#This Row],[RV binom]])</f>
        <v>0</v>
      </c>
      <c r="K8917" s="1">
        <f>Table3[[#This Row],[Risk 1 Simulated occurences]]*_xlfn.LOGNORM.INV(Table3[[#This Row],[RV lognorm]],(LN(ImpLow1)+LN(ImpUp1))/2,(LN(ImpUp1)-LN(ImpLow1))/3.29)</f>
        <v>0</v>
      </c>
      <c r="L8917">
        <f>_xlfn.BINOM.INV(BinomTrials,_xlfn.GAMMA.INV(Table3[[#This Row],[RV gamma]],GammaShape2,GammaRate2)/BinomTrials,Table3[[#This Row],[RV binom]])</f>
        <v>0</v>
      </c>
      <c r="M8917" s="1">
        <f>Table3[[#This Row],[Risk 2 simulated occurences]]*_xlfn.LOGNORM.INV(Table3[[#This Row],[RV lognorm]],(LN(ImpLow2)+LN(ImpUp2))/2,(LN(ImpUp2)-LN(ImpLow2))/3.29)</f>
        <v>0</v>
      </c>
    </row>
    <row r="8918" spans="7:13">
      <c r="G8918">
        <v>0.29226587121014758</v>
      </c>
      <c r="H8918">
        <v>0.78819265299858188</v>
      </c>
      <c r="I8918">
        <v>0.28411943478701612</v>
      </c>
      <c r="J8918">
        <f>_xlfn.BINOM.INV(BinomTrials,_xlfn.GAMMA.INV(Table3[[#This Row],[RV gamma]],GammaShape1,GammaRate1)/BinomTrials,Table3[[#This Row],[RV binom]])</f>
        <v>1</v>
      </c>
      <c r="K8918" s="1">
        <f>Table3[[#This Row],[Risk 1 Simulated occurences]]*_xlfn.LOGNORM.INV(Table3[[#This Row],[RV lognorm]],(LN(ImpLow1)+LN(ImpUp1))/2,(LN(ImpUp1)-LN(ImpLow1))/3.29)</f>
        <v>21210.505882197998</v>
      </c>
      <c r="L8918">
        <f>_xlfn.BINOM.INV(BinomTrials,_xlfn.GAMMA.INV(Table3[[#This Row],[RV gamma]],GammaShape2,GammaRate2)/BinomTrials,Table3[[#This Row],[RV binom]])</f>
        <v>0</v>
      </c>
      <c r="M8918" s="1">
        <f>Table3[[#This Row],[Risk 2 simulated occurences]]*_xlfn.LOGNORM.INV(Table3[[#This Row],[RV lognorm]],(LN(ImpLow2)+LN(ImpUp2))/2,(LN(ImpUp2)-LN(ImpLow2))/3.29)</f>
        <v>0</v>
      </c>
    </row>
    <row r="8919" spans="7:13">
      <c r="G8919">
        <v>0.11249742895015395</v>
      </c>
      <c r="H8919">
        <v>0.15391894716486285</v>
      </c>
      <c r="I8919">
        <v>0.19534046537957175</v>
      </c>
      <c r="J8919">
        <f>_xlfn.BINOM.INV(BinomTrials,_xlfn.GAMMA.INV(Table3[[#This Row],[RV gamma]],GammaShape1,GammaRate1)/BinomTrials,Table3[[#This Row],[RV binom]])</f>
        <v>0</v>
      </c>
      <c r="K8919" s="1">
        <f>Table3[[#This Row],[Risk 1 Simulated occurences]]*_xlfn.LOGNORM.INV(Table3[[#This Row],[RV lognorm]],(LN(ImpLow1)+LN(ImpUp1))/2,(LN(ImpUp1)-LN(ImpLow1))/3.29)</f>
        <v>0</v>
      </c>
      <c r="L8919">
        <f>_xlfn.BINOM.INV(BinomTrials,_xlfn.GAMMA.INV(Table3[[#This Row],[RV gamma]],GammaShape2,GammaRate2)/BinomTrials,Table3[[#This Row],[RV binom]])</f>
        <v>0</v>
      </c>
      <c r="M8919" s="1">
        <f>Table3[[#This Row],[Risk 2 simulated occurences]]*_xlfn.LOGNORM.INV(Table3[[#This Row],[RV lognorm]],(LN(ImpLow2)+LN(ImpUp2))/2,(LN(ImpUp2)-LN(ImpLow2))/3.29)</f>
        <v>0</v>
      </c>
    </row>
    <row r="8920" spans="7:13">
      <c r="G8920">
        <v>0.74428836523754915</v>
      </c>
      <c r="H8920">
        <v>0.91574499985005009</v>
      </c>
      <c r="I8920">
        <v>8.7201634462551039E-2</v>
      </c>
      <c r="J8920">
        <f>_xlfn.BINOM.INV(BinomTrials,_xlfn.GAMMA.INV(Table3[[#This Row],[RV gamma]],GammaShape1,GammaRate1)/BinomTrials,Table3[[#This Row],[RV binom]])</f>
        <v>2</v>
      </c>
      <c r="K8920" s="1">
        <f>Table3[[#This Row],[Risk 1 Simulated occurences]]*_xlfn.LOGNORM.INV(Table3[[#This Row],[RV lognorm]],(LN(ImpLow1)+LN(ImpUp1))/2,(LN(ImpUp1)-LN(ImpLow1))/3.29)</f>
        <v>24445.907218620105</v>
      </c>
      <c r="L8920">
        <f>_xlfn.BINOM.INV(BinomTrials,_xlfn.GAMMA.INV(Table3[[#This Row],[RV gamma]],GammaShape2,GammaRate2)/BinomTrials,Table3[[#This Row],[RV binom]])</f>
        <v>1</v>
      </c>
      <c r="M8920" s="1">
        <f>Table3[[#This Row],[Risk 2 simulated occurences]]*_xlfn.LOGNORM.INV(Table3[[#This Row],[RV lognorm]],(LN(ImpLow2)+LN(ImpUp2))/2,(LN(ImpUp2)-LN(ImpLow2))/3.29)</f>
        <v>1222295.3609310035</v>
      </c>
    </row>
    <row r="8921" spans="7:13">
      <c r="G8921">
        <v>0.25455454748801631</v>
      </c>
      <c r="H8921">
        <v>0.92621247979170296</v>
      </c>
      <c r="I8921">
        <v>0.59787041209538949</v>
      </c>
      <c r="J8921">
        <f>_xlfn.BINOM.INV(BinomTrials,_xlfn.GAMMA.INV(Table3[[#This Row],[RV gamma]],GammaShape1,GammaRate1)/BinomTrials,Table3[[#This Row],[RV binom]])</f>
        <v>1</v>
      </c>
      <c r="K8921" s="1">
        <f>Table3[[#This Row],[Risk 1 Simulated occurences]]*_xlfn.LOGNORM.INV(Table3[[#This Row],[RV lognorm]],(LN(ImpLow1)+LN(ImpUp1))/2,(LN(ImpUp1)-LN(ImpLow1))/3.29)</f>
        <v>37612.38955676998</v>
      </c>
      <c r="L8921">
        <f>_xlfn.BINOM.INV(BinomTrials,_xlfn.GAMMA.INV(Table3[[#This Row],[RV gamma]],GammaShape2,GammaRate2)/BinomTrials,Table3[[#This Row],[RV binom]])</f>
        <v>1</v>
      </c>
      <c r="M8921" s="1">
        <f>Table3[[#This Row],[Risk 2 simulated occurences]]*_xlfn.LOGNORM.INV(Table3[[#This Row],[RV lognorm]],(LN(ImpLow2)+LN(ImpUp2))/2,(LN(ImpUp2)-LN(ImpLow2))/3.29)</f>
        <v>3761238.9556770064</v>
      </c>
    </row>
    <row r="8922" spans="7:13">
      <c r="G8922">
        <v>0.29827963109048067</v>
      </c>
      <c r="H8922">
        <v>0.85314785915107827</v>
      </c>
      <c r="I8922">
        <v>0.40801608721167598</v>
      </c>
      <c r="J8922">
        <f>_xlfn.BINOM.INV(BinomTrials,_xlfn.GAMMA.INV(Table3[[#This Row],[RV gamma]],GammaShape1,GammaRate1)/BinomTrials,Table3[[#This Row],[RV binom]])</f>
        <v>1</v>
      </c>
      <c r="K8922" s="1">
        <f>Table3[[#This Row],[Risk 1 Simulated occurences]]*_xlfn.LOGNORM.INV(Table3[[#This Row],[RV lognorm]],(LN(ImpLow1)+LN(ImpUp1))/2,(LN(ImpUp1)-LN(ImpLow1))/3.29)</f>
        <v>26871.091863413021</v>
      </c>
      <c r="L8922">
        <f>_xlfn.BINOM.INV(BinomTrials,_xlfn.GAMMA.INV(Table3[[#This Row],[RV gamma]],GammaShape2,GammaRate2)/BinomTrials,Table3[[#This Row],[RV binom]])</f>
        <v>1</v>
      </c>
      <c r="M8922" s="1">
        <f>Table3[[#This Row],[Risk 2 simulated occurences]]*_xlfn.LOGNORM.INV(Table3[[#This Row],[RV lognorm]],(LN(ImpLow2)+LN(ImpUp2))/2,(LN(ImpUp2)-LN(ImpLow2))/3.29)</f>
        <v>2687109.1863413034</v>
      </c>
    </row>
    <row r="8923" spans="7:13">
      <c r="G8923">
        <v>0.18575973770849394</v>
      </c>
      <c r="H8923">
        <v>0.85606875217336642</v>
      </c>
      <c r="I8923">
        <v>0.52637776663823876</v>
      </c>
      <c r="J8923">
        <f>_xlfn.BINOM.INV(BinomTrials,_xlfn.GAMMA.INV(Table3[[#This Row],[RV gamma]],GammaShape1,GammaRate1)/BinomTrials,Table3[[#This Row],[RV binom]])</f>
        <v>1</v>
      </c>
      <c r="K8923" s="1">
        <f>Table3[[#This Row],[Risk 1 Simulated occurences]]*_xlfn.LOGNORM.INV(Table3[[#This Row],[RV lognorm]],(LN(ImpLow1)+LN(ImpUp1))/2,(LN(ImpUp1)-LN(ImpLow1))/3.29)</f>
        <v>33121.630190132259</v>
      </c>
      <c r="L8923">
        <f>_xlfn.BINOM.INV(BinomTrials,_xlfn.GAMMA.INV(Table3[[#This Row],[RV gamma]],GammaShape2,GammaRate2)/BinomTrials,Table3[[#This Row],[RV binom]])</f>
        <v>0</v>
      </c>
      <c r="M8923" s="1">
        <f>Table3[[#This Row],[Risk 2 simulated occurences]]*_xlfn.LOGNORM.INV(Table3[[#This Row],[RV lognorm]],(LN(ImpLow2)+LN(ImpUp2))/2,(LN(ImpUp2)-LN(ImpLow2))/3.29)</f>
        <v>0</v>
      </c>
    </row>
    <row r="8924" spans="7:13">
      <c r="G8924">
        <v>6.3911666657734512E-2</v>
      </c>
      <c r="H8924">
        <v>0.94751777776867052</v>
      </c>
      <c r="I8924">
        <v>0.83112388887960642</v>
      </c>
      <c r="J8924">
        <f>_xlfn.BINOM.INV(BinomTrials,_xlfn.GAMMA.INV(Table3[[#This Row],[RV gamma]],GammaShape1,GammaRate1)/BinomTrials,Table3[[#This Row],[RV binom]])</f>
        <v>1</v>
      </c>
      <c r="K8924" s="1">
        <f>Table3[[#This Row],[Risk 1 Simulated occurences]]*_xlfn.LOGNORM.INV(Table3[[#This Row],[RV lognorm]],(LN(ImpLow1)+LN(ImpUp1))/2,(LN(ImpUp1)-LN(ImpLow1))/3.29)</f>
        <v>61854.691979512274</v>
      </c>
      <c r="L8924">
        <f>_xlfn.BINOM.INV(BinomTrials,_xlfn.GAMMA.INV(Table3[[#This Row],[RV gamma]],GammaShape2,GammaRate2)/BinomTrials,Table3[[#This Row],[RV binom]])</f>
        <v>1</v>
      </c>
      <c r="M8924" s="1">
        <f>Table3[[#This Row],[Risk 2 simulated occurences]]*_xlfn.LOGNORM.INV(Table3[[#This Row],[RV lognorm]],(LN(ImpLow2)+LN(ImpUp2))/2,(LN(ImpUp2)-LN(ImpLow2))/3.29)</f>
        <v>6185469.1979512414</v>
      </c>
    </row>
    <row r="8925" spans="7:13">
      <c r="G8925">
        <v>0.16338151654386032</v>
      </c>
      <c r="H8925">
        <v>0.93129095804472029</v>
      </c>
      <c r="I8925">
        <v>0.69920039954558033</v>
      </c>
      <c r="J8925">
        <f>_xlfn.BINOM.INV(BinomTrials,_xlfn.GAMMA.INV(Table3[[#This Row],[RV gamma]],GammaShape1,GammaRate1)/BinomTrials,Table3[[#This Row],[RV binom]])</f>
        <v>1</v>
      </c>
      <c r="K8925" s="1">
        <f>Table3[[#This Row],[Risk 1 Simulated occurences]]*_xlfn.LOGNORM.INV(Table3[[#This Row],[RV lognorm]],(LN(ImpLow1)+LN(ImpUp1))/2,(LN(ImpUp1)-LN(ImpLow1))/3.29)</f>
        <v>45571.535955851206</v>
      </c>
      <c r="L8925">
        <f>_xlfn.BINOM.INV(BinomTrials,_xlfn.GAMMA.INV(Table3[[#This Row],[RV gamma]],GammaShape2,GammaRate2)/BinomTrials,Table3[[#This Row],[RV binom]])</f>
        <v>1</v>
      </c>
      <c r="M8925" s="1">
        <f>Table3[[#This Row],[Risk 2 simulated occurences]]*_xlfn.LOGNORM.INV(Table3[[#This Row],[RV lognorm]],(LN(ImpLow2)+LN(ImpUp2))/2,(LN(ImpUp2)-LN(ImpLow2))/3.29)</f>
        <v>4557153.5955851227</v>
      </c>
    </row>
    <row r="8926" spans="7:13">
      <c r="G8926">
        <v>0.95314855266043386</v>
      </c>
      <c r="H8926">
        <v>0.20713185761455999</v>
      </c>
      <c r="I8926">
        <v>0.46111516256868612</v>
      </c>
      <c r="J8926">
        <f>_xlfn.BINOM.INV(BinomTrials,_xlfn.GAMMA.INV(Table3[[#This Row],[RV gamma]],GammaShape1,GammaRate1)/BinomTrials,Table3[[#This Row],[RV binom]])</f>
        <v>0</v>
      </c>
      <c r="K8926" s="1">
        <f>Table3[[#This Row],[Risk 1 Simulated occurences]]*_xlfn.LOGNORM.INV(Table3[[#This Row],[RV lognorm]],(LN(ImpLow1)+LN(ImpUp1))/2,(LN(ImpUp1)-LN(ImpLow1))/3.29)</f>
        <v>0</v>
      </c>
      <c r="L8926">
        <f>_xlfn.BINOM.INV(BinomTrials,_xlfn.GAMMA.INV(Table3[[#This Row],[RV gamma]],GammaShape2,GammaRate2)/BinomTrials,Table3[[#This Row],[RV binom]])</f>
        <v>0</v>
      </c>
      <c r="M8926" s="1">
        <f>Table3[[#This Row],[Risk 2 simulated occurences]]*_xlfn.LOGNORM.INV(Table3[[#This Row],[RV lognorm]],(LN(ImpLow2)+LN(ImpUp2))/2,(LN(ImpUp2)-LN(ImpLow2))/3.29)</f>
        <v>0</v>
      </c>
    </row>
    <row r="8927" spans="7:13">
      <c r="G8927">
        <v>0.56772456391142889</v>
      </c>
      <c r="H8927">
        <v>0.26513092790969223</v>
      </c>
      <c r="I8927">
        <v>0.96253729190795556</v>
      </c>
      <c r="J8927">
        <f>_xlfn.BINOM.INV(BinomTrials,_xlfn.GAMMA.INV(Table3[[#This Row],[RV gamma]],GammaShape1,GammaRate1)/BinomTrials,Table3[[#This Row],[RV binom]])</f>
        <v>0</v>
      </c>
      <c r="K8927" s="1">
        <f>Table3[[#This Row],[Risk 1 Simulated occurences]]*_xlfn.LOGNORM.INV(Table3[[#This Row],[RV lognorm]],(LN(ImpLow1)+LN(ImpUp1))/2,(LN(ImpUp1)-LN(ImpLow1))/3.29)</f>
        <v>0</v>
      </c>
      <c r="L8927">
        <f>_xlfn.BINOM.INV(BinomTrials,_xlfn.GAMMA.INV(Table3[[#This Row],[RV gamma]],GammaShape2,GammaRate2)/BinomTrials,Table3[[#This Row],[RV binom]])</f>
        <v>0</v>
      </c>
      <c r="M8927" s="1">
        <f>Table3[[#This Row],[Risk 2 simulated occurences]]*_xlfn.LOGNORM.INV(Table3[[#This Row],[RV lognorm]],(LN(ImpLow2)+LN(ImpUp2))/2,(LN(ImpUp2)-LN(ImpLow2))/3.29)</f>
        <v>0</v>
      </c>
    </row>
    <row r="8928" spans="7:13">
      <c r="G8928">
        <v>0.746745659386155</v>
      </c>
      <c r="H8928">
        <v>5.5505378197648274E-2</v>
      </c>
      <c r="I8928">
        <v>0.3642650970091415</v>
      </c>
      <c r="J8928">
        <f>_xlfn.BINOM.INV(BinomTrials,_xlfn.GAMMA.INV(Table3[[#This Row],[RV gamma]],GammaShape1,GammaRate1)/BinomTrials,Table3[[#This Row],[RV binom]])</f>
        <v>0</v>
      </c>
      <c r="K8928" s="1">
        <f>Table3[[#This Row],[Risk 1 Simulated occurences]]*_xlfn.LOGNORM.INV(Table3[[#This Row],[RV lognorm]],(LN(ImpLow1)+LN(ImpUp1))/2,(LN(ImpUp1)-LN(ImpLow1))/3.29)</f>
        <v>0</v>
      </c>
      <c r="L8928">
        <f>_xlfn.BINOM.INV(BinomTrials,_xlfn.GAMMA.INV(Table3[[#This Row],[RV gamma]],GammaShape2,GammaRate2)/BinomTrials,Table3[[#This Row],[RV binom]])</f>
        <v>0</v>
      </c>
      <c r="M8928" s="1">
        <f>Table3[[#This Row],[Risk 2 simulated occurences]]*_xlfn.LOGNORM.INV(Table3[[#This Row],[RV lognorm]],(LN(ImpLow2)+LN(ImpUp2))/2,(LN(ImpUp2)-LN(ImpLow2))/3.29)</f>
        <v>0</v>
      </c>
    </row>
    <row r="8929" spans="7:13">
      <c r="G8929">
        <v>0.55429730310770553</v>
      </c>
      <c r="H8929">
        <v>0.87889136787452338</v>
      </c>
      <c r="I8929">
        <v>0.20348543264134109</v>
      </c>
      <c r="J8929">
        <f>_xlfn.BINOM.INV(BinomTrials,_xlfn.GAMMA.INV(Table3[[#This Row],[RV gamma]],GammaShape1,GammaRate1)/BinomTrials,Table3[[#This Row],[RV binom]])</f>
        <v>1</v>
      </c>
      <c r="K8929" s="1">
        <f>Table3[[#This Row],[Risk 1 Simulated occurences]]*_xlfn.LOGNORM.INV(Table3[[#This Row],[RV lognorm]],(LN(ImpLow1)+LN(ImpUp1))/2,(LN(ImpUp1)-LN(ImpLow1))/3.29)</f>
        <v>17699.156804561699</v>
      </c>
      <c r="L8929">
        <f>_xlfn.BINOM.INV(BinomTrials,_xlfn.GAMMA.INV(Table3[[#This Row],[RV gamma]],GammaShape2,GammaRate2)/BinomTrials,Table3[[#This Row],[RV binom]])</f>
        <v>1</v>
      </c>
      <c r="M8929" s="1">
        <f>Table3[[#This Row],[Risk 2 simulated occurences]]*_xlfn.LOGNORM.INV(Table3[[#This Row],[RV lognorm]],(LN(ImpLow2)+LN(ImpUp2))/2,(LN(ImpUp2)-LN(ImpLow2))/3.29)</f>
        <v>1769915.6804561708</v>
      </c>
    </row>
    <row r="8930" spans="7:13">
      <c r="G8930">
        <v>7.4773331207583352E-2</v>
      </c>
      <c r="H8930">
        <v>0.52721986711361435</v>
      </c>
      <c r="I8930">
        <v>0.97966640301964547</v>
      </c>
      <c r="J8930">
        <f>_xlfn.BINOM.INV(BinomTrials,_xlfn.GAMMA.INV(Table3[[#This Row],[RV gamma]],GammaShape1,GammaRate1)/BinomTrials,Table3[[#This Row],[RV binom]])</f>
        <v>0</v>
      </c>
      <c r="K8930" s="1">
        <f>Table3[[#This Row],[Risk 1 Simulated occurences]]*_xlfn.LOGNORM.INV(Table3[[#This Row],[RV lognorm]],(LN(ImpLow1)+LN(ImpUp1))/2,(LN(ImpUp1)-LN(ImpLow1))/3.29)</f>
        <v>0</v>
      </c>
      <c r="L8930">
        <f>_xlfn.BINOM.INV(BinomTrials,_xlfn.GAMMA.INV(Table3[[#This Row],[RV gamma]],GammaShape2,GammaRate2)/BinomTrials,Table3[[#This Row],[RV binom]])</f>
        <v>0</v>
      </c>
      <c r="M8930" s="1">
        <f>Table3[[#This Row],[Risk 2 simulated occurences]]*_xlfn.LOGNORM.INV(Table3[[#This Row],[RV lognorm]],(LN(ImpLow2)+LN(ImpUp2))/2,(LN(ImpUp2)-LN(ImpLow2))/3.29)</f>
        <v>0</v>
      </c>
    </row>
    <row r="8931" spans="7:13">
      <c r="G8931">
        <v>0.71537760585331245</v>
      </c>
      <c r="H8931">
        <v>0.9843065785171029</v>
      </c>
      <c r="I8931">
        <v>0.25323555118089336</v>
      </c>
      <c r="J8931">
        <f>_xlfn.BINOM.INV(BinomTrials,_xlfn.GAMMA.INV(Table3[[#This Row],[RV gamma]],GammaShape1,GammaRate1)/BinomTrials,Table3[[#This Row],[RV binom]])</f>
        <v>3</v>
      </c>
      <c r="K8931" s="1">
        <f>Table3[[#This Row],[Risk 1 Simulated occurences]]*_xlfn.LOGNORM.INV(Table3[[#This Row],[RV lognorm]],(LN(ImpLow1)+LN(ImpUp1))/2,(LN(ImpUp1)-LN(ImpLow1))/3.29)</f>
        <v>59592.750696426767</v>
      </c>
      <c r="L8931">
        <f>_xlfn.BINOM.INV(BinomTrials,_xlfn.GAMMA.INV(Table3[[#This Row],[RV gamma]],GammaShape2,GammaRate2)/BinomTrials,Table3[[#This Row],[RV binom]])</f>
        <v>2</v>
      </c>
      <c r="M8931" s="1">
        <f>Table3[[#This Row],[Risk 2 simulated occurences]]*_xlfn.LOGNORM.INV(Table3[[#This Row],[RV lognorm]],(LN(ImpLow2)+LN(ImpUp2))/2,(LN(ImpUp2)-LN(ImpLow2))/3.29)</f>
        <v>3972850.0464284527</v>
      </c>
    </row>
    <row r="8932" spans="7:13">
      <c r="G8932">
        <v>0.3514215766226042</v>
      </c>
      <c r="H8932">
        <v>0.24066513694853761</v>
      </c>
      <c r="I8932">
        <v>0.12990869727447102</v>
      </c>
      <c r="J8932">
        <f>_xlfn.BINOM.INV(BinomTrials,_xlfn.GAMMA.INV(Table3[[#This Row],[RV gamma]],GammaShape1,GammaRate1)/BinomTrials,Table3[[#This Row],[RV binom]])</f>
        <v>0</v>
      </c>
      <c r="K8932" s="1">
        <f>Table3[[#This Row],[Risk 1 Simulated occurences]]*_xlfn.LOGNORM.INV(Table3[[#This Row],[RV lognorm]],(LN(ImpLow1)+LN(ImpUp1))/2,(LN(ImpUp1)-LN(ImpLow1))/3.29)</f>
        <v>0</v>
      </c>
      <c r="L8932">
        <f>_xlfn.BINOM.INV(BinomTrials,_xlfn.GAMMA.INV(Table3[[#This Row],[RV gamma]],GammaShape2,GammaRate2)/BinomTrials,Table3[[#This Row],[RV binom]])</f>
        <v>0</v>
      </c>
      <c r="M8932" s="1">
        <f>Table3[[#This Row],[Risk 2 simulated occurences]]*_xlfn.LOGNORM.INV(Table3[[#This Row],[RV lognorm]],(LN(ImpLow2)+LN(ImpUp2))/2,(LN(ImpUp2)-LN(ImpLow2))/3.29)</f>
        <v>0</v>
      </c>
    </row>
    <row r="8933" spans="7:13">
      <c r="G8933">
        <v>0.34243829610871074</v>
      </c>
      <c r="H8933">
        <v>0.85895669407162656</v>
      </c>
      <c r="I8933">
        <v>0.37547509203454249</v>
      </c>
      <c r="J8933">
        <f>_xlfn.BINOM.INV(BinomTrials,_xlfn.GAMMA.INV(Table3[[#This Row],[RV gamma]],GammaShape1,GammaRate1)/BinomTrials,Table3[[#This Row],[RV binom]])</f>
        <v>1</v>
      </c>
      <c r="K8933" s="1">
        <f>Table3[[#This Row],[Risk 1 Simulated occurences]]*_xlfn.LOGNORM.INV(Table3[[#This Row],[RV lognorm]],(LN(ImpLow1)+LN(ImpUp1))/2,(LN(ImpUp1)-LN(ImpLow1))/3.29)</f>
        <v>25323.858192777501</v>
      </c>
      <c r="L8933">
        <f>_xlfn.BINOM.INV(BinomTrials,_xlfn.GAMMA.INV(Table3[[#This Row],[RV gamma]],GammaShape2,GammaRate2)/BinomTrials,Table3[[#This Row],[RV binom]])</f>
        <v>1</v>
      </c>
      <c r="M8933" s="1">
        <f>Table3[[#This Row],[Risk 2 simulated occurences]]*_xlfn.LOGNORM.INV(Table3[[#This Row],[RV lognorm]],(LN(ImpLow2)+LN(ImpUp2))/2,(LN(ImpUp2)-LN(ImpLow2))/3.29)</f>
        <v>2532385.8192777513</v>
      </c>
    </row>
    <row r="8934" spans="7:13">
      <c r="G8934">
        <v>0.36044269910102839</v>
      </c>
      <c r="H8934">
        <v>0.4851572618284995</v>
      </c>
      <c r="I8934">
        <v>0.60987182455597067</v>
      </c>
      <c r="J8934">
        <f>_xlfn.BINOM.INV(BinomTrials,_xlfn.GAMMA.INV(Table3[[#This Row],[RV gamma]],GammaShape1,GammaRate1)/BinomTrials,Table3[[#This Row],[RV binom]])</f>
        <v>0</v>
      </c>
      <c r="K8934" s="1">
        <f>Table3[[#This Row],[Risk 1 Simulated occurences]]*_xlfn.LOGNORM.INV(Table3[[#This Row],[RV lognorm]],(LN(ImpLow1)+LN(ImpUp1))/2,(LN(ImpUp1)-LN(ImpLow1))/3.29)</f>
        <v>0</v>
      </c>
      <c r="L8934">
        <f>_xlfn.BINOM.INV(BinomTrials,_xlfn.GAMMA.INV(Table3[[#This Row],[RV gamma]],GammaShape2,GammaRate2)/BinomTrials,Table3[[#This Row],[RV binom]])</f>
        <v>0</v>
      </c>
      <c r="M8934" s="1">
        <f>Table3[[#This Row],[Risk 2 simulated occurences]]*_xlfn.LOGNORM.INV(Table3[[#This Row],[RV lognorm]],(LN(ImpLow2)+LN(ImpUp2))/2,(LN(ImpUp2)-LN(ImpLow2))/3.29)</f>
        <v>0</v>
      </c>
    </row>
    <row r="8935" spans="7:13">
      <c r="G8935">
        <v>0.96044379098361532</v>
      </c>
      <c r="H8935">
        <v>3.8099551591137218E-2</v>
      </c>
      <c r="I8935">
        <v>0.11575531219865909</v>
      </c>
      <c r="J8935">
        <f>_xlfn.BINOM.INV(BinomTrials,_xlfn.GAMMA.INV(Table3[[#This Row],[RV gamma]],GammaShape1,GammaRate1)/BinomTrials,Table3[[#This Row],[RV binom]])</f>
        <v>0</v>
      </c>
      <c r="K8935" s="1">
        <f>Table3[[#This Row],[Risk 1 Simulated occurences]]*_xlfn.LOGNORM.INV(Table3[[#This Row],[RV lognorm]],(LN(ImpLow1)+LN(ImpUp1))/2,(LN(ImpUp1)-LN(ImpLow1))/3.29)</f>
        <v>0</v>
      </c>
      <c r="L8935">
        <f>_xlfn.BINOM.INV(BinomTrials,_xlfn.GAMMA.INV(Table3[[#This Row],[RV gamma]],GammaShape2,GammaRate2)/BinomTrials,Table3[[#This Row],[RV binom]])</f>
        <v>0</v>
      </c>
      <c r="M8935" s="1">
        <f>Table3[[#This Row],[Risk 2 simulated occurences]]*_xlfn.LOGNORM.INV(Table3[[#This Row],[RV lognorm]],(LN(ImpLow2)+LN(ImpUp2))/2,(LN(ImpUp2)-LN(ImpLow2))/3.29)</f>
        <v>0</v>
      </c>
    </row>
    <row r="8936" spans="7:13">
      <c r="G8936">
        <v>0.17879506162311651</v>
      </c>
      <c r="H8936">
        <v>0.3391635922431776</v>
      </c>
      <c r="I8936">
        <v>0.49953212286323873</v>
      </c>
      <c r="J8936">
        <f>_xlfn.BINOM.INV(BinomTrials,_xlfn.GAMMA.INV(Table3[[#This Row],[RV gamma]],GammaShape1,GammaRate1)/BinomTrials,Table3[[#This Row],[RV binom]])</f>
        <v>0</v>
      </c>
      <c r="K8936" s="1">
        <f>Table3[[#This Row],[Risk 1 Simulated occurences]]*_xlfn.LOGNORM.INV(Table3[[#This Row],[RV lognorm]],(LN(ImpLow1)+LN(ImpUp1))/2,(LN(ImpUp1)-LN(ImpLow1))/3.29)</f>
        <v>0</v>
      </c>
      <c r="L8936">
        <f>_xlfn.BINOM.INV(BinomTrials,_xlfn.GAMMA.INV(Table3[[#This Row],[RV gamma]],GammaShape2,GammaRate2)/BinomTrials,Table3[[#This Row],[RV binom]])</f>
        <v>0</v>
      </c>
      <c r="M8936" s="1">
        <f>Table3[[#This Row],[Risk 2 simulated occurences]]*_xlfn.LOGNORM.INV(Table3[[#This Row],[RV lognorm]],(LN(ImpLow2)+LN(ImpUp2))/2,(LN(ImpUp2)-LN(ImpLow2))/3.29)</f>
        <v>0</v>
      </c>
    </row>
    <row r="8937" spans="7:13">
      <c r="G8937">
        <v>8.600699719321309E-3</v>
      </c>
      <c r="H8937">
        <v>0.32249483108636684</v>
      </c>
      <c r="I8937">
        <v>0.63638896245341237</v>
      </c>
      <c r="J8937">
        <f>_xlfn.BINOM.INV(BinomTrials,_xlfn.GAMMA.INV(Table3[[#This Row],[RV gamma]],GammaShape1,GammaRate1)/BinomTrials,Table3[[#This Row],[RV binom]])</f>
        <v>0</v>
      </c>
      <c r="K8937" s="1">
        <f>Table3[[#This Row],[Risk 1 Simulated occurences]]*_xlfn.LOGNORM.INV(Table3[[#This Row],[RV lognorm]],(LN(ImpLow1)+LN(ImpUp1))/2,(LN(ImpUp1)-LN(ImpLow1))/3.29)</f>
        <v>0</v>
      </c>
      <c r="L8937">
        <f>_xlfn.BINOM.INV(BinomTrials,_xlfn.GAMMA.INV(Table3[[#This Row],[RV gamma]],GammaShape2,GammaRate2)/BinomTrials,Table3[[#This Row],[RV binom]])</f>
        <v>0</v>
      </c>
      <c r="M8937" s="1">
        <f>Table3[[#This Row],[Risk 2 simulated occurences]]*_xlfn.LOGNORM.INV(Table3[[#This Row],[RV lognorm]],(LN(ImpLow2)+LN(ImpUp2))/2,(LN(ImpUp2)-LN(ImpLow2))/3.29)</f>
        <v>0</v>
      </c>
    </row>
    <row r="8938" spans="7:13">
      <c r="G8938">
        <v>0.55196018263323243</v>
      </c>
      <c r="H8938">
        <v>0.17062606856721735</v>
      </c>
      <c r="I8938">
        <v>0.78929195450120226</v>
      </c>
      <c r="J8938">
        <f>_xlfn.BINOM.INV(BinomTrials,_xlfn.GAMMA.INV(Table3[[#This Row],[RV gamma]],GammaShape1,GammaRate1)/BinomTrials,Table3[[#This Row],[RV binom]])</f>
        <v>0</v>
      </c>
      <c r="K8938" s="1">
        <f>Table3[[#This Row],[Risk 1 Simulated occurences]]*_xlfn.LOGNORM.INV(Table3[[#This Row],[RV lognorm]],(LN(ImpLow1)+LN(ImpUp1))/2,(LN(ImpUp1)-LN(ImpLow1))/3.29)</f>
        <v>0</v>
      </c>
      <c r="L8938">
        <f>_xlfn.BINOM.INV(BinomTrials,_xlfn.GAMMA.INV(Table3[[#This Row],[RV gamma]],GammaShape2,GammaRate2)/BinomTrials,Table3[[#This Row],[RV binom]])</f>
        <v>0</v>
      </c>
      <c r="M8938" s="1">
        <f>Table3[[#This Row],[Risk 2 simulated occurences]]*_xlfn.LOGNORM.INV(Table3[[#This Row],[RV lognorm]],(LN(ImpLow2)+LN(ImpUp2))/2,(LN(ImpUp2)-LN(ImpLow2))/3.29)</f>
        <v>0</v>
      </c>
    </row>
    <row r="8939" spans="7:13">
      <c r="G8939">
        <v>0.79478951673712095</v>
      </c>
      <c r="H8939">
        <v>0.71233440922216251</v>
      </c>
      <c r="I8939">
        <v>0.62987930170720408</v>
      </c>
      <c r="J8939">
        <f>_xlfn.BINOM.INV(BinomTrials,_xlfn.GAMMA.INV(Table3[[#This Row],[RV gamma]],GammaShape1,GammaRate1)/BinomTrials,Table3[[#This Row],[RV binom]])</f>
        <v>1</v>
      </c>
      <c r="K8939" s="1">
        <f>Table3[[#This Row],[Risk 1 Simulated occurences]]*_xlfn.LOGNORM.INV(Table3[[#This Row],[RV lognorm]],(LN(ImpLow1)+LN(ImpUp1))/2,(LN(ImpUp1)-LN(ImpLow1))/3.29)</f>
        <v>39881.374609802522</v>
      </c>
      <c r="L8939">
        <f>_xlfn.BINOM.INV(BinomTrials,_xlfn.GAMMA.INV(Table3[[#This Row],[RV gamma]],GammaShape2,GammaRate2)/BinomTrials,Table3[[#This Row],[RV binom]])</f>
        <v>0</v>
      </c>
      <c r="M8939" s="1">
        <f>Table3[[#This Row],[Risk 2 simulated occurences]]*_xlfn.LOGNORM.INV(Table3[[#This Row],[RV lognorm]],(LN(ImpLow2)+LN(ImpUp2))/2,(LN(ImpUp2)-LN(ImpLow2))/3.29)</f>
        <v>0</v>
      </c>
    </row>
    <row r="8940" spans="7:13">
      <c r="G8940">
        <v>2.7407800791509358E-2</v>
      </c>
      <c r="H8940">
        <v>0.20441579688546052</v>
      </c>
      <c r="I8940">
        <v>0.3814237929794117</v>
      </c>
      <c r="J8940">
        <f>_xlfn.BINOM.INV(BinomTrials,_xlfn.GAMMA.INV(Table3[[#This Row],[RV gamma]],GammaShape1,GammaRate1)/BinomTrials,Table3[[#This Row],[RV binom]])</f>
        <v>0</v>
      </c>
      <c r="K8940" s="1">
        <f>Table3[[#This Row],[Risk 1 Simulated occurences]]*_xlfn.LOGNORM.INV(Table3[[#This Row],[RV lognorm]],(LN(ImpLow1)+LN(ImpUp1))/2,(LN(ImpUp1)-LN(ImpLow1))/3.29)</f>
        <v>0</v>
      </c>
      <c r="L8940">
        <f>_xlfn.BINOM.INV(BinomTrials,_xlfn.GAMMA.INV(Table3[[#This Row],[RV gamma]],GammaShape2,GammaRate2)/BinomTrials,Table3[[#This Row],[RV binom]])</f>
        <v>0</v>
      </c>
      <c r="M8940" s="1">
        <f>Table3[[#This Row],[Risk 2 simulated occurences]]*_xlfn.LOGNORM.INV(Table3[[#This Row],[RV lognorm]],(LN(ImpLow2)+LN(ImpUp2))/2,(LN(ImpUp2)-LN(ImpLow2))/3.29)</f>
        <v>0</v>
      </c>
    </row>
    <row r="8941" spans="7:13">
      <c r="G8941">
        <v>0.64290790289775834</v>
      </c>
      <c r="H8941">
        <v>0.61629825393496929</v>
      </c>
      <c r="I8941">
        <v>0.58968860497218023</v>
      </c>
      <c r="J8941">
        <f>_xlfn.BINOM.INV(BinomTrials,_xlfn.GAMMA.INV(Table3[[#This Row],[RV gamma]],GammaShape1,GammaRate1)/BinomTrials,Table3[[#This Row],[RV binom]])</f>
        <v>1</v>
      </c>
      <c r="K8941" s="1">
        <f>Table3[[#This Row],[Risk 1 Simulated occurences]]*_xlfn.LOGNORM.INV(Table3[[#This Row],[RV lognorm]],(LN(ImpLow1)+LN(ImpUp1))/2,(LN(ImpUp1)-LN(ImpLow1))/3.29)</f>
        <v>37061.172687507562</v>
      </c>
      <c r="L8941">
        <f>_xlfn.BINOM.INV(BinomTrials,_xlfn.GAMMA.INV(Table3[[#This Row],[RV gamma]],GammaShape2,GammaRate2)/BinomTrials,Table3[[#This Row],[RV binom]])</f>
        <v>0</v>
      </c>
      <c r="M8941" s="1">
        <f>Table3[[#This Row],[Risk 2 simulated occurences]]*_xlfn.LOGNORM.INV(Table3[[#This Row],[RV lognorm]],(LN(ImpLow2)+LN(ImpUp2))/2,(LN(ImpUp2)-LN(ImpLow2))/3.29)</f>
        <v>0</v>
      </c>
    </row>
    <row r="8942" spans="7:13">
      <c r="G8942">
        <v>0.35312400262482652</v>
      </c>
      <c r="H8942">
        <v>0.12475388502923487</v>
      </c>
      <c r="I8942">
        <v>0.89638376743364323</v>
      </c>
      <c r="J8942">
        <f>_xlfn.BINOM.INV(BinomTrials,_xlfn.GAMMA.INV(Table3[[#This Row],[RV gamma]],GammaShape1,GammaRate1)/BinomTrials,Table3[[#This Row],[RV binom]])</f>
        <v>0</v>
      </c>
      <c r="K8942" s="1">
        <f>Table3[[#This Row],[Risk 1 Simulated occurences]]*_xlfn.LOGNORM.INV(Table3[[#This Row],[RV lognorm]],(LN(ImpLow1)+LN(ImpUp1))/2,(LN(ImpUp1)-LN(ImpLow1))/3.29)</f>
        <v>0</v>
      </c>
      <c r="L8942">
        <f>_xlfn.BINOM.INV(BinomTrials,_xlfn.GAMMA.INV(Table3[[#This Row],[RV gamma]],GammaShape2,GammaRate2)/BinomTrials,Table3[[#This Row],[RV binom]])</f>
        <v>0</v>
      </c>
      <c r="M8942" s="1">
        <f>Table3[[#This Row],[Risk 2 simulated occurences]]*_xlfn.LOGNORM.INV(Table3[[#This Row],[RV lognorm]],(LN(ImpLow2)+LN(ImpUp2))/2,(LN(ImpUp2)-LN(ImpLow2))/3.29)</f>
        <v>0</v>
      </c>
    </row>
    <row r="8943" spans="7:13">
      <c r="G8943">
        <v>0.95511211545910324</v>
      </c>
      <c r="H8943">
        <v>0.73854568635045814</v>
      </c>
      <c r="I8943">
        <v>0.52197925724181315</v>
      </c>
      <c r="J8943">
        <f>_xlfn.BINOM.INV(BinomTrials,_xlfn.GAMMA.INV(Table3[[#This Row],[RV gamma]],GammaShape1,GammaRate1)/BinomTrials,Table3[[#This Row],[RV binom]])</f>
        <v>1</v>
      </c>
      <c r="K8943" s="1">
        <f>Table3[[#This Row],[Risk 1 Simulated occurences]]*_xlfn.LOGNORM.INV(Table3[[#This Row],[RV lognorm]],(LN(ImpLow1)+LN(ImpUp1))/2,(LN(ImpUp1)-LN(ImpLow1))/3.29)</f>
        <v>32866.56560525328</v>
      </c>
      <c r="L8943">
        <f>_xlfn.BINOM.INV(BinomTrials,_xlfn.GAMMA.INV(Table3[[#This Row],[RV gamma]],GammaShape2,GammaRate2)/BinomTrials,Table3[[#This Row],[RV binom]])</f>
        <v>0</v>
      </c>
      <c r="M8943" s="1">
        <f>Table3[[#This Row],[Risk 2 simulated occurences]]*_xlfn.LOGNORM.INV(Table3[[#This Row],[RV lognorm]],(LN(ImpLow2)+LN(ImpUp2))/2,(LN(ImpUp2)-LN(ImpLow2))/3.29)</f>
        <v>0</v>
      </c>
    </row>
    <row r="8944" spans="7:13">
      <c r="G8944">
        <v>0.56932452114733145</v>
      </c>
      <c r="H8944">
        <v>0.7373504921502203</v>
      </c>
      <c r="I8944">
        <v>0.90537646315310916</v>
      </c>
      <c r="J8944">
        <f>_xlfn.BINOM.INV(BinomTrials,_xlfn.GAMMA.INV(Table3[[#This Row],[RV gamma]],GammaShape1,GammaRate1)/BinomTrials,Table3[[#This Row],[RV binom]])</f>
        <v>1</v>
      </c>
      <c r="K8944" s="1">
        <f>Table3[[#This Row],[Risk 1 Simulated occurences]]*_xlfn.LOGNORM.INV(Table3[[#This Row],[RV lognorm]],(LN(ImpLow1)+LN(ImpUp1))/2,(LN(ImpUp1)-LN(ImpLow1))/3.29)</f>
        <v>79255.664255689087</v>
      </c>
      <c r="L8944">
        <f>_xlfn.BINOM.INV(BinomTrials,_xlfn.GAMMA.INV(Table3[[#This Row],[RV gamma]],GammaShape2,GammaRate2)/BinomTrials,Table3[[#This Row],[RV binom]])</f>
        <v>0</v>
      </c>
      <c r="M8944" s="1">
        <f>Table3[[#This Row],[Risk 2 simulated occurences]]*_xlfn.LOGNORM.INV(Table3[[#This Row],[RV lognorm]],(LN(ImpLow2)+LN(ImpUp2))/2,(LN(ImpUp2)-LN(ImpLow2))/3.29)</f>
        <v>0</v>
      </c>
    </row>
    <row r="8945" spans="7:13">
      <c r="G8945">
        <v>0.63722692319994179</v>
      </c>
      <c r="H8945">
        <v>0.6497215687528819</v>
      </c>
      <c r="I8945">
        <v>0.66221621430582189</v>
      </c>
      <c r="J8945">
        <f>_xlfn.BINOM.INV(BinomTrials,_xlfn.GAMMA.INV(Table3[[#This Row],[RV gamma]],GammaShape1,GammaRate1)/BinomTrials,Table3[[#This Row],[RV binom]])</f>
        <v>1</v>
      </c>
      <c r="K8945" s="1">
        <f>Table3[[#This Row],[Risk 1 Simulated occurences]]*_xlfn.LOGNORM.INV(Table3[[#This Row],[RV lognorm]],(LN(ImpLow1)+LN(ImpUp1))/2,(LN(ImpUp1)-LN(ImpLow1))/3.29)</f>
        <v>42384.735284029164</v>
      </c>
      <c r="L8945">
        <f>_xlfn.BINOM.INV(BinomTrials,_xlfn.GAMMA.INV(Table3[[#This Row],[RV gamma]],GammaShape2,GammaRate2)/BinomTrials,Table3[[#This Row],[RV binom]])</f>
        <v>0</v>
      </c>
      <c r="M8945" s="1">
        <f>Table3[[#This Row],[Risk 2 simulated occurences]]*_xlfn.LOGNORM.INV(Table3[[#This Row],[RV lognorm]],(LN(ImpLow2)+LN(ImpUp2))/2,(LN(ImpUp2)-LN(ImpLow2))/3.29)</f>
        <v>0</v>
      </c>
    </row>
    <row r="8946" spans="7:13">
      <c r="G8946">
        <v>0.87289822142240514</v>
      </c>
      <c r="H8946">
        <v>0.87040602968558944</v>
      </c>
      <c r="I8946">
        <v>0.86791383794877386</v>
      </c>
      <c r="J8946">
        <f>_xlfn.BINOM.INV(BinomTrials,_xlfn.GAMMA.INV(Table3[[#This Row],[RV gamma]],GammaShape1,GammaRate1)/BinomTrials,Table3[[#This Row],[RV binom]])</f>
        <v>1</v>
      </c>
      <c r="K8946" s="1">
        <f>Table3[[#This Row],[Risk 1 Simulated occurences]]*_xlfn.LOGNORM.INV(Table3[[#This Row],[RV lognorm]],(LN(ImpLow1)+LN(ImpUp1))/2,(LN(ImpUp1)-LN(ImpLow1))/3.29)</f>
        <v>69085.542354566365</v>
      </c>
      <c r="L8946">
        <f>_xlfn.BINOM.INV(BinomTrials,_xlfn.GAMMA.INV(Table3[[#This Row],[RV gamma]],GammaShape2,GammaRate2)/BinomTrials,Table3[[#This Row],[RV binom]])</f>
        <v>1</v>
      </c>
      <c r="M8946" s="1">
        <f>Table3[[#This Row],[Risk 2 simulated occurences]]*_xlfn.LOGNORM.INV(Table3[[#This Row],[RV lognorm]],(LN(ImpLow2)+LN(ImpUp2))/2,(LN(ImpUp2)-LN(ImpLow2))/3.29)</f>
        <v>6908554.235456639</v>
      </c>
    </row>
    <row r="8947" spans="7:13">
      <c r="G8947">
        <v>0.8004074463622679</v>
      </c>
      <c r="H8947">
        <v>0.91414092570270455</v>
      </c>
      <c r="I8947">
        <v>2.7874405043141173E-2</v>
      </c>
      <c r="J8947">
        <f>_xlfn.BINOM.INV(BinomTrials,_xlfn.GAMMA.INV(Table3[[#This Row],[RV gamma]],GammaShape1,GammaRate1)/BinomTrials,Table3[[#This Row],[RV binom]])</f>
        <v>2</v>
      </c>
      <c r="K8947" s="1">
        <f>Table3[[#This Row],[Risk 1 Simulated occurences]]*_xlfn.LOGNORM.INV(Table3[[#This Row],[RV lognorm]],(LN(ImpLow1)+LN(ImpUp1))/2,(LN(ImpUp1)-LN(ImpLow1))/3.29)</f>
        <v>16579.55340163545</v>
      </c>
      <c r="L8947">
        <f>_xlfn.BINOM.INV(BinomTrials,_xlfn.GAMMA.INV(Table3[[#This Row],[RV gamma]],GammaShape2,GammaRate2)/BinomTrials,Table3[[#This Row],[RV binom]])</f>
        <v>1</v>
      </c>
      <c r="M8947" s="1">
        <f>Table3[[#This Row],[Risk 2 simulated occurences]]*_xlfn.LOGNORM.INV(Table3[[#This Row],[RV lognorm]],(LN(ImpLow2)+LN(ImpUp2))/2,(LN(ImpUp2)-LN(ImpLow2))/3.29)</f>
        <v>828977.67008177144</v>
      </c>
    </row>
    <row r="8948" spans="7:13">
      <c r="G8948">
        <v>0.44795101063696247</v>
      </c>
      <c r="H8948">
        <v>0.96653828535533426</v>
      </c>
      <c r="I8948">
        <v>0.48512556007370611</v>
      </c>
      <c r="J8948">
        <f>_xlfn.BINOM.INV(BinomTrials,_xlfn.GAMMA.INV(Table3[[#This Row],[RV gamma]],GammaShape1,GammaRate1)/BinomTrials,Table3[[#This Row],[RV binom]])</f>
        <v>2</v>
      </c>
      <c r="K8948" s="1">
        <f>Table3[[#This Row],[Risk 1 Simulated occurences]]*_xlfn.LOGNORM.INV(Table3[[#This Row],[RV lognorm]],(LN(ImpLow1)+LN(ImpUp1))/2,(LN(ImpUp1)-LN(ImpLow1))/3.29)</f>
        <v>61616.160940823393</v>
      </c>
      <c r="L8948">
        <f>_xlfn.BINOM.INV(BinomTrials,_xlfn.GAMMA.INV(Table3[[#This Row],[RV gamma]],GammaShape2,GammaRate2)/BinomTrials,Table3[[#This Row],[RV binom]])</f>
        <v>1</v>
      </c>
      <c r="M8948" s="1">
        <f>Table3[[#This Row],[Risk 2 simulated occurences]]*_xlfn.LOGNORM.INV(Table3[[#This Row],[RV lognorm]],(LN(ImpLow2)+LN(ImpUp2))/2,(LN(ImpUp2)-LN(ImpLow2))/3.29)</f>
        <v>3080808.0470411708</v>
      </c>
    </row>
    <row r="8949" spans="7:13">
      <c r="G8949">
        <v>0.71263577542856138</v>
      </c>
      <c r="H8949">
        <v>0.60896196710363126</v>
      </c>
      <c r="I8949">
        <v>0.50528815877870104</v>
      </c>
      <c r="J8949">
        <f>_xlfn.BINOM.INV(BinomTrials,_xlfn.GAMMA.INV(Table3[[#This Row],[RV gamma]],GammaShape1,GammaRate1)/BinomTrials,Table3[[#This Row],[RV binom]])</f>
        <v>1</v>
      </c>
      <c r="K8949" s="1">
        <f>Table3[[#This Row],[Risk 1 Simulated occurences]]*_xlfn.LOGNORM.INV(Table3[[#This Row],[RV lognorm]],(LN(ImpLow1)+LN(ImpUp1))/2,(LN(ImpUp1)-LN(ImpLow1))/3.29)</f>
        <v>31917.519298200234</v>
      </c>
      <c r="L8949">
        <f>_xlfn.BINOM.INV(BinomTrials,_xlfn.GAMMA.INV(Table3[[#This Row],[RV gamma]],GammaShape2,GammaRate2)/BinomTrials,Table3[[#This Row],[RV binom]])</f>
        <v>0</v>
      </c>
      <c r="M8949" s="1">
        <f>Table3[[#This Row],[Risk 2 simulated occurences]]*_xlfn.LOGNORM.INV(Table3[[#This Row],[RV lognorm]],(LN(ImpLow2)+LN(ImpUp2))/2,(LN(ImpUp2)-LN(ImpLow2))/3.29)</f>
        <v>0</v>
      </c>
    </row>
    <row r="8950" spans="7:13">
      <c r="G8950">
        <v>0.26947762783126794</v>
      </c>
      <c r="H8950">
        <v>0.82378111072992022</v>
      </c>
      <c r="I8950">
        <v>0.37808459362857255</v>
      </c>
      <c r="J8950">
        <f>_xlfn.BINOM.INV(BinomTrials,_xlfn.GAMMA.INV(Table3[[#This Row],[RV gamma]],GammaShape1,GammaRate1)/BinomTrials,Table3[[#This Row],[RV binom]])</f>
        <v>1</v>
      </c>
      <c r="K8950" s="1">
        <f>Table3[[#This Row],[Risk 1 Simulated occurences]]*_xlfn.LOGNORM.INV(Table3[[#This Row],[RV lognorm]],(LN(ImpLow1)+LN(ImpUp1))/2,(LN(ImpUp1)-LN(ImpLow1))/3.29)</f>
        <v>25445.938557277696</v>
      </c>
      <c r="L8950">
        <f>_xlfn.BINOM.INV(BinomTrials,_xlfn.GAMMA.INV(Table3[[#This Row],[RV gamma]],GammaShape2,GammaRate2)/BinomTrials,Table3[[#This Row],[RV binom]])</f>
        <v>0</v>
      </c>
      <c r="M8950" s="1">
        <f>Table3[[#This Row],[Risk 2 simulated occurences]]*_xlfn.LOGNORM.INV(Table3[[#This Row],[RV lognorm]],(LN(ImpLow2)+LN(ImpUp2))/2,(LN(ImpUp2)-LN(ImpLow2))/3.29)</f>
        <v>0</v>
      </c>
    </row>
    <row r="8951" spans="7:13">
      <c r="G8951">
        <v>0.11049096012045208</v>
      </c>
      <c r="H8951">
        <v>0.28912803776987273</v>
      </c>
      <c r="I8951">
        <v>0.46776511541929333</v>
      </c>
      <c r="J8951">
        <f>_xlfn.BINOM.INV(BinomTrials,_xlfn.GAMMA.INV(Table3[[#This Row],[RV gamma]],GammaShape1,GammaRate1)/BinomTrials,Table3[[#This Row],[RV binom]])</f>
        <v>0</v>
      </c>
      <c r="K8951" s="1">
        <f>Table3[[#This Row],[Risk 1 Simulated occurences]]*_xlfn.LOGNORM.INV(Table3[[#This Row],[RV lognorm]],(LN(ImpLow1)+LN(ImpUp1))/2,(LN(ImpUp1)-LN(ImpLow1))/3.29)</f>
        <v>0</v>
      </c>
      <c r="L8951">
        <f>_xlfn.BINOM.INV(BinomTrials,_xlfn.GAMMA.INV(Table3[[#This Row],[RV gamma]],GammaShape2,GammaRate2)/BinomTrials,Table3[[#This Row],[RV binom]])</f>
        <v>0</v>
      </c>
      <c r="M8951" s="1">
        <f>Table3[[#This Row],[Risk 2 simulated occurences]]*_xlfn.LOGNORM.INV(Table3[[#This Row],[RV lognorm]],(LN(ImpLow2)+LN(ImpUp2))/2,(LN(ImpUp2)-LN(ImpLow2))/3.29)</f>
        <v>0</v>
      </c>
    </row>
    <row r="8952" spans="7:13">
      <c r="G8952">
        <v>2.1566744438170801E-2</v>
      </c>
      <c r="H8952">
        <v>0.37493079825068393</v>
      </c>
      <c r="I8952">
        <v>0.72829485206319711</v>
      </c>
      <c r="J8952">
        <f>_xlfn.BINOM.INV(BinomTrials,_xlfn.GAMMA.INV(Table3[[#This Row],[RV gamma]],GammaShape1,GammaRate1)/BinomTrials,Table3[[#This Row],[RV binom]])</f>
        <v>0</v>
      </c>
      <c r="K8952" s="1">
        <f>Table3[[#This Row],[Risk 1 Simulated occurences]]*_xlfn.LOGNORM.INV(Table3[[#This Row],[RV lognorm]],(LN(ImpLow1)+LN(ImpUp1))/2,(LN(ImpUp1)-LN(ImpLow1))/3.29)</f>
        <v>0</v>
      </c>
      <c r="L8952">
        <f>_xlfn.BINOM.INV(BinomTrials,_xlfn.GAMMA.INV(Table3[[#This Row],[RV gamma]],GammaShape2,GammaRate2)/BinomTrials,Table3[[#This Row],[RV binom]])</f>
        <v>0</v>
      </c>
      <c r="M8952" s="1">
        <f>Table3[[#This Row],[Risk 2 simulated occurences]]*_xlfn.LOGNORM.INV(Table3[[#This Row],[RV lognorm]],(LN(ImpLow2)+LN(ImpUp2))/2,(LN(ImpUp2)-LN(ImpLow2))/3.29)</f>
        <v>0</v>
      </c>
    </row>
    <row r="8953" spans="7:13">
      <c r="G8953">
        <v>0.47227377233667012</v>
      </c>
      <c r="H8953">
        <v>0.46192619924523226</v>
      </c>
      <c r="I8953">
        <v>0.4515786261537944</v>
      </c>
      <c r="J8953">
        <f>_xlfn.BINOM.INV(BinomTrials,_xlfn.GAMMA.INV(Table3[[#This Row],[RV gamma]],GammaShape1,GammaRate1)/BinomTrials,Table3[[#This Row],[RV binom]])</f>
        <v>0</v>
      </c>
      <c r="K8953" s="1">
        <f>Table3[[#This Row],[Risk 1 Simulated occurences]]*_xlfn.LOGNORM.INV(Table3[[#This Row],[RV lognorm]],(LN(ImpLow1)+LN(ImpUp1))/2,(LN(ImpUp1)-LN(ImpLow1))/3.29)</f>
        <v>0</v>
      </c>
      <c r="L8953">
        <f>_xlfn.BINOM.INV(BinomTrials,_xlfn.GAMMA.INV(Table3[[#This Row],[RV gamma]],GammaShape2,GammaRate2)/BinomTrials,Table3[[#This Row],[RV binom]])</f>
        <v>0</v>
      </c>
      <c r="M8953" s="1">
        <f>Table3[[#This Row],[Risk 2 simulated occurences]]*_xlfn.LOGNORM.INV(Table3[[#This Row],[RV lognorm]],(LN(ImpLow2)+LN(ImpUp2))/2,(LN(ImpUp2)-LN(ImpLow2))/3.29)</f>
        <v>0</v>
      </c>
    </row>
    <row r="8954" spans="7:13">
      <c r="G8954">
        <v>0.5052916624142284</v>
      </c>
      <c r="H8954">
        <v>0.59363071461842898</v>
      </c>
      <c r="I8954">
        <v>0.68196976682262955</v>
      </c>
      <c r="J8954">
        <f>_xlfn.BINOM.INV(BinomTrials,_xlfn.GAMMA.INV(Table3[[#This Row],[RV gamma]],GammaShape1,GammaRate1)/BinomTrials,Table3[[#This Row],[RV binom]])</f>
        <v>0</v>
      </c>
      <c r="K8954" s="1">
        <f>Table3[[#This Row],[Risk 1 Simulated occurences]]*_xlfn.LOGNORM.INV(Table3[[#This Row],[RV lognorm]],(LN(ImpLow1)+LN(ImpUp1))/2,(LN(ImpUp1)-LN(ImpLow1))/3.29)</f>
        <v>0</v>
      </c>
      <c r="L8954">
        <f>_xlfn.BINOM.INV(BinomTrials,_xlfn.GAMMA.INV(Table3[[#This Row],[RV gamma]],GammaShape2,GammaRate2)/BinomTrials,Table3[[#This Row],[RV binom]])</f>
        <v>0</v>
      </c>
      <c r="M8954" s="1">
        <f>Table3[[#This Row],[Risk 2 simulated occurences]]*_xlfn.LOGNORM.INV(Table3[[#This Row],[RV lognorm]],(LN(ImpLow2)+LN(ImpUp2))/2,(LN(ImpUp2)-LN(ImpLow2))/3.29)</f>
        <v>0</v>
      </c>
    </row>
    <row r="8955" spans="7:13">
      <c r="G8955">
        <v>0.43697019593649089</v>
      </c>
      <c r="H8955">
        <v>0.1514205919352456</v>
      </c>
      <c r="I8955">
        <v>0.8658709879340003</v>
      </c>
      <c r="J8955">
        <f>_xlfn.BINOM.INV(BinomTrials,_xlfn.GAMMA.INV(Table3[[#This Row],[RV gamma]],GammaShape1,GammaRate1)/BinomTrials,Table3[[#This Row],[RV binom]])</f>
        <v>0</v>
      </c>
      <c r="K8955" s="1">
        <f>Table3[[#This Row],[Risk 1 Simulated occurences]]*_xlfn.LOGNORM.INV(Table3[[#This Row],[RV lognorm]],(LN(ImpLow1)+LN(ImpUp1))/2,(LN(ImpUp1)-LN(ImpLow1))/3.29)</f>
        <v>0</v>
      </c>
      <c r="L8955">
        <f>_xlfn.BINOM.INV(BinomTrials,_xlfn.GAMMA.INV(Table3[[#This Row],[RV gamma]],GammaShape2,GammaRate2)/BinomTrials,Table3[[#This Row],[RV binom]])</f>
        <v>0</v>
      </c>
      <c r="M8955" s="1">
        <f>Table3[[#This Row],[Risk 2 simulated occurences]]*_xlfn.LOGNORM.INV(Table3[[#This Row],[RV lognorm]],(LN(ImpLow2)+LN(ImpUp2))/2,(LN(ImpUp2)-LN(ImpLow2))/3.29)</f>
        <v>0</v>
      </c>
    </row>
    <row r="8956" spans="7:13">
      <c r="G8956">
        <v>0.1580831046020999</v>
      </c>
      <c r="H8956">
        <v>0.92588865567272927</v>
      </c>
      <c r="I8956">
        <v>0.69369420674335869</v>
      </c>
      <c r="J8956">
        <f>_xlfn.BINOM.INV(BinomTrials,_xlfn.GAMMA.INV(Table3[[#This Row],[RV gamma]],GammaShape1,GammaRate1)/BinomTrials,Table3[[#This Row],[RV binom]])</f>
        <v>1</v>
      </c>
      <c r="K8956" s="1">
        <f>Table3[[#This Row],[Risk 1 Simulated occurences]]*_xlfn.LOGNORM.INV(Table3[[#This Row],[RV lognorm]],(LN(ImpLow1)+LN(ImpUp1))/2,(LN(ImpUp1)-LN(ImpLow1))/3.29)</f>
        <v>45071.862773102672</v>
      </c>
      <c r="L8956">
        <f>_xlfn.BINOM.INV(BinomTrials,_xlfn.GAMMA.INV(Table3[[#This Row],[RV gamma]],GammaShape2,GammaRate2)/BinomTrials,Table3[[#This Row],[RV binom]])</f>
        <v>1</v>
      </c>
      <c r="M8956" s="1">
        <f>Table3[[#This Row],[Risk 2 simulated occurences]]*_xlfn.LOGNORM.INV(Table3[[#This Row],[RV lognorm]],(LN(ImpLow2)+LN(ImpUp2))/2,(LN(ImpUp2)-LN(ImpLow2))/3.29)</f>
        <v>4507186.2773102773</v>
      </c>
    </row>
    <row r="8957" spans="7:13">
      <c r="G8957">
        <v>0.90273904749319844</v>
      </c>
      <c r="H8957">
        <v>0.41063589156169256</v>
      </c>
      <c r="I8957">
        <v>0.91853273563018667</v>
      </c>
      <c r="J8957">
        <f>_xlfn.BINOM.INV(BinomTrials,_xlfn.GAMMA.INV(Table3[[#This Row],[RV gamma]],GammaShape1,GammaRate1)/BinomTrials,Table3[[#This Row],[RV binom]])</f>
        <v>0</v>
      </c>
      <c r="K8957" s="1">
        <f>Table3[[#This Row],[Risk 1 Simulated occurences]]*_xlfn.LOGNORM.INV(Table3[[#This Row],[RV lognorm]],(LN(ImpLow1)+LN(ImpUp1))/2,(LN(ImpUp1)-LN(ImpLow1))/3.29)</f>
        <v>0</v>
      </c>
      <c r="L8957">
        <f>_xlfn.BINOM.INV(BinomTrials,_xlfn.GAMMA.INV(Table3[[#This Row],[RV gamma]],GammaShape2,GammaRate2)/BinomTrials,Table3[[#This Row],[RV binom]])</f>
        <v>0</v>
      </c>
      <c r="M8957" s="1">
        <f>Table3[[#This Row],[Risk 2 simulated occurences]]*_xlfn.LOGNORM.INV(Table3[[#This Row],[RV lognorm]],(LN(ImpLow2)+LN(ImpUp2))/2,(LN(ImpUp2)-LN(ImpLow2))/3.29)</f>
        <v>0</v>
      </c>
    </row>
    <row r="8958" spans="7:13">
      <c r="G8958">
        <v>0.33517121818623097</v>
      </c>
      <c r="H8958">
        <v>0.55742947736635318</v>
      </c>
      <c r="I8958">
        <v>0.77968773654647527</v>
      </c>
      <c r="J8958">
        <f>_xlfn.BINOM.INV(BinomTrials,_xlfn.GAMMA.INV(Table3[[#This Row],[RV gamma]],GammaShape1,GammaRate1)/BinomTrials,Table3[[#This Row],[RV binom]])</f>
        <v>0</v>
      </c>
      <c r="K8958" s="1">
        <f>Table3[[#This Row],[Risk 1 Simulated occurences]]*_xlfn.LOGNORM.INV(Table3[[#This Row],[RV lognorm]],(LN(ImpLow1)+LN(ImpUp1))/2,(LN(ImpUp1)-LN(ImpLow1))/3.29)</f>
        <v>0</v>
      </c>
      <c r="L8958">
        <f>_xlfn.BINOM.INV(BinomTrials,_xlfn.GAMMA.INV(Table3[[#This Row],[RV gamma]],GammaShape2,GammaRate2)/BinomTrials,Table3[[#This Row],[RV binom]])</f>
        <v>0</v>
      </c>
      <c r="M8958" s="1">
        <f>Table3[[#This Row],[Risk 2 simulated occurences]]*_xlfn.LOGNORM.INV(Table3[[#This Row],[RV lognorm]],(LN(ImpLow2)+LN(ImpUp2))/2,(LN(ImpUp2)-LN(ImpLow2))/3.29)</f>
        <v>0</v>
      </c>
    </row>
    <row r="8959" spans="7:13">
      <c r="G8959">
        <v>0.22266405598384517</v>
      </c>
      <c r="H8959">
        <v>0.71722609629725387</v>
      </c>
      <c r="I8959">
        <v>0.21178813661066262</v>
      </c>
      <c r="J8959">
        <f>_xlfn.BINOM.INV(BinomTrials,_xlfn.GAMMA.INV(Table3[[#This Row],[RV gamma]],GammaShape1,GammaRate1)/BinomTrials,Table3[[#This Row],[RV binom]])</f>
        <v>1</v>
      </c>
      <c r="K8959" s="1">
        <f>Table3[[#This Row],[Risk 1 Simulated occurences]]*_xlfn.LOGNORM.INV(Table3[[#This Row],[RV lognorm]],(LN(ImpLow1)+LN(ImpUp1))/2,(LN(ImpUp1)-LN(ImpLow1))/3.29)</f>
        <v>18062.103490786692</v>
      </c>
      <c r="L8959">
        <f>_xlfn.BINOM.INV(BinomTrials,_xlfn.GAMMA.INV(Table3[[#This Row],[RV gamma]],GammaShape2,GammaRate2)/BinomTrials,Table3[[#This Row],[RV binom]])</f>
        <v>0</v>
      </c>
      <c r="M8959" s="1">
        <f>Table3[[#This Row],[Risk 2 simulated occurences]]*_xlfn.LOGNORM.INV(Table3[[#This Row],[RV lognorm]],(LN(ImpLow2)+LN(ImpUp2))/2,(LN(ImpUp2)-LN(ImpLow2))/3.29)</f>
        <v>0</v>
      </c>
    </row>
    <row r="8960" spans="7:13">
      <c r="G8960">
        <v>0.31478892048578194</v>
      </c>
      <c r="H8960">
        <v>0.41900046794628748</v>
      </c>
      <c r="I8960">
        <v>0.52321201540679296</v>
      </c>
      <c r="J8960">
        <f>_xlfn.BINOM.INV(BinomTrials,_xlfn.GAMMA.INV(Table3[[#This Row],[RV gamma]],GammaShape1,GammaRate1)/BinomTrials,Table3[[#This Row],[RV binom]])</f>
        <v>0</v>
      </c>
      <c r="K8960" s="1">
        <f>Table3[[#This Row],[Risk 1 Simulated occurences]]*_xlfn.LOGNORM.INV(Table3[[#This Row],[RV lognorm]],(LN(ImpLow1)+LN(ImpUp1))/2,(LN(ImpUp1)-LN(ImpLow1))/3.29)</f>
        <v>0</v>
      </c>
      <c r="L8960">
        <f>_xlfn.BINOM.INV(BinomTrials,_xlfn.GAMMA.INV(Table3[[#This Row],[RV gamma]],GammaShape2,GammaRate2)/BinomTrials,Table3[[#This Row],[RV binom]])</f>
        <v>0</v>
      </c>
      <c r="M8960" s="1">
        <f>Table3[[#This Row],[Risk 2 simulated occurences]]*_xlfn.LOGNORM.INV(Table3[[#This Row],[RV lognorm]],(LN(ImpLow2)+LN(ImpUp2))/2,(LN(ImpUp2)-LN(ImpLow2))/3.29)</f>
        <v>0</v>
      </c>
    </row>
    <row r="8961" spans="7:13">
      <c r="G8961">
        <v>0.6573866045369704</v>
      </c>
      <c r="H8961">
        <v>0.14086477325338162</v>
      </c>
      <c r="I8961">
        <v>0.62434294196979279</v>
      </c>
      <c r="J8961">
        <f>_xlfn.BINOM.INV(BinomTrials,_xlfn.GAMMA.INV(Table3[[#This Row],[RV gamma]],GammaShape1,GammaRate1)/BinomTrials,Table3[[#This Row],[RV binom]])</f>
        <v>0</v>
      </c>
      <c r="K8961" s="1">
        <f>Table3[[#This Row],[Risk 1 Simulated occurences]]*_xlfn.LOGNORM.INV(Table3[[#This Row],[RV lognorm]],(LN(ImpLow1)+LN(ImpUp1))/2,(LN(ImpUp1)-LN(ImpLow1))/3.29)</f>
        <v>0</v>
      </c>
      <c r="L8961">
        <f>_xlfn.BINOM.INV(BinomTrials,_xlfn.GAMMA.INV(Table3[[#This Row],[RV gamma]],GammaShape2,GammaRate2)/BinomTrials,Table3[[#This Row],[RV binom]])</f>
        <v>0</v>
      </c>
      <c r="M8961" s="1">
        <f>Table3[[#This Row],[Risk 2 simulated occurences]]*_xlfn.LOGNORM.INV(Table3[[#This Row],[RV lognorm]],(LN(ImpLow2)+LN(ImpUp2))/2,(LN(ImpUp2)-LN(ImpLow2))/3.29)</f>
        <v>0</v>
      </c>
    </row>
    <row r="8962" spans="7:13">
      <c r="G8962">
        <v>0.69666245286197515</v>
      </c>
      <c r="H8962">
        <v>0.51424406958475899</v>
      </c>
      <c r="I8962">
        <v>0.33182568630754283</v>
      </c>
      <c r="J8962">
        <f>_xlfn.BINOM.INV(BinomTrials,_xlfn.GAMMA.INV(Table3[[#This Row],[RV gamma]],GammaShape1,GammaRate1)/BinomTrials,Table3[[#This Row],[RV binom]])</f>
        <v>0</v>
      </c>
      <c r="K8962" s="1">
        <f>Table3[[#This Row],[Risk 1 Simulated occurences]]*_xlfn.LOGNORM.INV(Table3[[#This Row],[RV lognorm]],(LN(ImpLow1)+LN(ImpUp1))/2,(LN(ImpUp1)-LN(ImpLow1))/3.29)</f>
        <v>0</v>
      </c>
      <c r="L8962">
        <f>_xlfn.BINOM.INV(BinomTrials,_xlfn.GAMMA.INV(Table3[[#This Row],[RV gamma]],GammaShape2,GammaRate2)/BinomTrials,Table3[[#This Row],[RV binom]])</f>
        <v>0</v>
      </c>
      <c r="M8962" s="1">
        <f>Table3[[#This Row],[Risk 2 simulated occurences]]*_xlfn.LOGNORM.INV(Table3[[#This Row],[RV lognorm]],(LN(ImpLow2)+LN(ImpUp2))/2,(LN(ImpUp2)-LN(ImpLow2))/3.29)</f>
        <v>0</v>
      </c>
    </row>
    <row r="8963" spans="7:13">
      <c r="G8963">
        <v>0.8058452512164811</v>
      </c>
      <c r="H8963">
        <v>0.90007751104425526</v>
      </c>
      <c r="I8963">
        <v>0.99430977087202932</v>
      </c>
      <c r="J8963">
        <f>_xlfn.BINOM.INV(BinomTrials,_xlfn.GAMMA.INV(Table3[[#This Row],[RV gamma]],GammaShape1,GammaRate1)/BinomTrials,Table3[[#This Row],[RV binom]])</f>
        <v>2</v>
      </c>
      <c r="K8963" s="1">
        <f>Table3[[#This Row],[Risk 1 Simulated occurences]]*_xlfn.LOGNORM.INV(Table3[[#This Row],[RV lognorm]],(LN(ImpLow1)+LN(ImpUp1))/2,(LN(ImpUp1)-LN(ImpLow1))/3.29)</f>
        <v>371764.8890359918</v>
      </c>
      <c r="L8963">
        <f>_xlfn.BINOM.INV(BinomTrials,_xlfn.GAMMA.INV(Table3[[#This Row],[RV gamma]],GammaShape2,GammaRate2)/BinomTrials,Table3[[#This Row],[RV binom]])</f>
        <v>1</v>
      </c>
      <c r="M8963" s="1">
        <f>Table3[[#This Row],[Risk 2 simulated occurences]]*_xlfn.LOGNORM.INV(Table3[[#This Row],[RV lognorm]],(LN(ImpLow2)+LN(ImpUp2))/2,(LN(ImpUp2)-LN(ImpLow2))/3.29)</f>
        <v>18588244.451799665</v>
      </c>
    </row>
    <row r="8964" spans="7:13">
      <c r="G8964">
        <v>0.84113719539769793</v>
      </c>
      <c r="H8964">
        <v>0.60272812079765281</v>
      </c>
      <c r="I8964">
        <v>0.36431904619760769</v>
      </c>
      <c r="J8964">
        <f>_xlfn.BINOM.INV(BinomTrials,_xlfn.GAMMA.INV(Table3[[#This Row],[RV gamma]],GammaShape1,GammaRate1)/BinomTrials,Table3[[#This Row],[RV binom]])</f>
        <v>1</v>
      </c>
      <c r="K8964" s="1">
        <f>Table3[[#This Row],[Risk 1 Simulated occurences]]*_xlfn.LOGNORM.INV(Table3[[#This Row],[RV lognorm]],(LN(ImpLow1)+LN(ImpUp1))/2,(LN(ImpUp1)-LN(ImpLow1))/3.29)</f>
        <v>24805.489356775393</v>
      </c>
      <c r="L8964">
        <f>_xlfn.BINOM.INV(BinomTrials,_xlfn.GAMMA.INV(Table3[[#This Row],[RV gamma]],GammaShape2,GammaRate2)/BinomTrials,Table3[[#This Row],[RV binom]])</f>
        <v>0</v>
      </c>
      <c r="M8964" s="1">
        <f>Table3[[#This Row],[Risk 2 simulated occurences]]*_xlfn.LOGNORM.INV(Table3[[#This Row],[RV lognorm]],(LN(ImpLow2)+LN(ImpUp2))/2,(LN(ImpUp2)-LN(ImpLow2))/3.29)</f>
        <v>0</v>
      </c>
    </row>
    <row r="8965" spans="7:13">
      <c r="G8965">
        <v>0.99284304910937471</v>
      </c>
      <c r="H8965">
        <v>5.152624615073495E-2</v>
      </c>
      <c r="I8965">
        <v>0.11020944319209523</v>
      </c>
      <c r="J8965">
        <f>_xlfn.BINOM.INV(BinomTrials,_xlfn.GAMMA.INV(Table3[[#This Row],[RV gamma]],GammaShape1,GammaRate1)/BinomTrials,Table3[[#This Row],[RV binom]])</f>
        <v>0</v>
      </c>
      <c r="K8965" s="1">
        <f>Table3[[#This Row],[Risk 1 Simulated occurences]]*_xlfn.LOGNORM.INV(Table3[[#This Row],[RV lognorm]],(LN(ImpLow1)+LN(ImpUp1))/2,(LN(ImpUp1)-LN(ImpLow1))/3.29)</f>
        <v>0</v>
      </c>
      <c r="L8965">
        <f>_xlfn.BINOM.INV(BinomTrials,_xlfn.GAMMA.INV(Table3[[#This Row],[RV gamma]],GammaShape2,GammaRate2)/BinomTrials,Table3[[#This Row],[RV binom]])</f>
        <v>0</v>
      </c>
      <c r="M8965" s="1">
        <f>Table3[[#This Row],[Risk 2 simulated occurences]]*_xlfn.LOGNORM.INV(Table3[[#This Row],[RV lognorm]],(LN(ImpLow2)+LN(ImpUp2))/2,(LN(ImpUp2)-LN(ImpLow2))/3.29)</f>
        <v>0</v>
      </c>
    </row>
    <row r="8966" spans="7:13">
      <c r="G8966">
        <v>0.7131263812599361</v>
      </c>
      <c r="H8966">
        <v>1.6190554022877735E-3</v>
      </c>
      <c r="I8966">
        <v>0.29011172954463949</v>
      </c>
      <c r="J8966">
        <f>_xlfn.BINOM.INV(BinomTrials,_xlfn.GAMMA.INV(Table3[[#This Row],[RV gamma]],GammaShape1,GammaRate1)/BinomTrials,Table3[[#This Row],[RV binom]])</f>
        <v>0</v>
      </c>
      <c r="K8966" s="1">
        <f>Table3[[#This Row],[Risk 1 Simulated occurences]]*_xlfn.LOGNORM.INV(Table3[[#This Row],[RV lognorm]],(LN(ImpLow1)+LN(ImpUp1))/2,(LN(ImpUp1)-LN(ImpLow1))/3.29)</f>
        <v>0</v>
      </c>
      <c r="L8966">
        <f>_xlfn.BINOM.INV(BinomTrials,_xlfn.GAMMA.INV(Table3[[#This Row],[RV gamma]],GammaShape2,GammaRate2)/BinomTrials,Table3[[#This Row],[RV binom]])</f>
        <v>0</v>
      </c>
      <c r="M8966" s="1">
        <f>Table3[[#This Row],[Risk 2 simulated occurences]]*_xlfn.LOGNORM.INV(Table3[[#This Row],[RV lognorm]],(LN(ImpLow2)+LN(ImpUp2))/2,(LN(ImpUp2)-LN(ImpLow2))/3.29)</f>
        <v>0</v>
      </c>
    </row>
    <row r="8967" spans="7:13">
      <c r="G8967">
        <v>0.51508983574578993</v>
      </c>
      <c r="H8967">
        <v>0.21146414625060939</v>
      </c>
      <c r="I8967">
        <v>0.90783845675542874</v>
      </c>
      <c r="J8967">
        <f>_xlfn.BINOM.INV(BinomTrials,_xlfn.GAMMA.INV(Table3[[#This Row],[RV gamma]],GammaShape1,GammaRate1)/BinomTrials,Table3[[#This Row],[RV binom]])</f>
        <v>0</v>
      </c>
      <c r="K8967" s="1">
        <f>Table3[[#This Row],[Risk 1 Simulated occurences]]*_xlfn.LOGNORM.INV(Table3[[#This Row],[RV lognorm]],(LN(ImpLow1)+LN(ImpUp1))/2,(LN(ImpUp1)-LN(ImpLow1))/3.29)</f>
        <v>0</v>
      </c>
      <c r="L8967">
        <f>_xlfn.BINOM.INV(BinomTrials,_xlfn.GAMMA.INV(Table3[[#This Row],[RV gamma]],GammaShape2,GammaRate2)/BinomTrials,Table3[[#This Row],[RV binom]])</f>
        <v>0</v>
      </c>
      <c r="M8967" s="1">
        <f>Table3[[#This Row],[Risk 2 simulated occurences]]*_xlfn.LOGNORM.INV(Table3[[#This Row],[RV lognorm]],(LN(ImpLow2)+LN(ImpUp2))/2,(LN(ImpUp2)-LN(ImpLow2))/3.29)</f>
        <v>0</v>
      </c>
    </row>
    <row r="8968" spans="7:13">
      <c r="G8968">
        <v>0.1148693794919501</v>
      </c>
      <c r="H8968">
        <v>7.7906033991792259E-2</v>
      </c>
      <c r="I8968">
        <v>4.0942688491634412E-2</v>
      </c>
      <c r="J8968">
        <f>_xlfn.BINOM.INV(BinomTrials,_xlfn.GAMMA.INV(Table3[[#This Row],[RV gamma]],GammaShape1,GammaRate1)/BinomTrials,Table3[[#This Row],[RV binom]])</f>
        <v>0</v>
      </c>
      <c r="K8968" s="1">
        <f>Table3[[#This Row],[Risk 1 Simulated occurences]]*_xlfn.LOGNORM.INV(Table3[[#This Row],[RV lognorm]],(LN(ImpLow1)+LN(ImpUp1))/2,(LN(ImpUp1)-LN(ImpLow1))/3.29)</f>
        <v>0</v>
      </c>
      <c r="L8968">
        <f>_xlfn.BINOM.INV(BinomTrials,_xlfn.GAMMA.INV(Table3[[#This Row],[RV gamma]],GammaShape2,GammaRate2)/BinomTrials,Table3[[#This Row],[RV binom]])</f>
        <v>0</v>
      </c>
      <c r="M8968" s="1">
        <f>Table3[[#This Row],[Risk 2 simulated occurences]]*_xlfn.LOGNORM.INV(Table3[[#This Row],[RV lognorm]],(LN(ImpLow2)+LN(ImpUp2))/2,(LN(ImpUp2)-LN(ImpLow2))/3.29)</f>
        <v>0</v>
      </c>
    </row>
    <row r="8969" spans="7:13">
      <c r="G8969">
        <v>0.60966112120526894</v>
      </c>
      <c r="H8969">
        <v>0.36671330005243108</v>
      </c>
      <c r="I8969">
        <v>0.12376547889959322</v>
      </c>
      <c r="J8969">
        <f>_xlfn.BINOM.INV(BinomTrials,_xlfn.GAMMA.INV(Table3[[#This Row],[RV gamma]],GammaShape1,GammaRate1)/BinomTrials,Table3[[#This Row],[RV binom]])</f>
        <v>0</v>
      </c>
      <c r="K8969" s="1">
        <f>Table3[[#This Row],[Risk 1 Simulated occurences]]*_xlfn.LOGNORM.INV(Table3[[#This Row],[RV lognorm]],(LN(ImpLow1)+LN(ImpUp1))/2,(LN(ImpUp1)-LN(ImpLow1))/3.29)</f>
        <v>0</v>
      </c>
      <c r="L8969">
        <f>_xlfn.BINOM.INV(BinomTrials,_xlfn.GAMMA.INV(Table3[[#This Row],[RV gamma]],GammaShape2,GammaRate2)/BinomTrials,Table3[[#This Row],[RV binom]])</f>
        <v>0</v>
      </c>
      <c r="M8969" s="1">
        <f>Table3[[#This Row],[Risk 2 simulated occurences]]*_xlfn.LOGNORM.INV(Table3[[#This Row],[RV lognorm]],(LN(ImpLow2)+LN(ImpUp2))/2,(LN(ImpUp2)-LN(ImpLow2))/3.29)</f>
        <v>0</v>
      </c>
    </row>
    <row r="8970" spans="7:13">
      <c r="G8970">
        <v>0.57446409695523981</v>
      </c>
      <c r="H8970">
        <v>0.35043398120926411</v>
      </c>
      <c r="I8970">
        <v>0.12640386546328844</v>
      </c>
      <c r="J8970">
        <f>_xlfn.BINOM.INV(BinomTrials,_xlfn.GAMMA.INV(Table3[[#This Row],[RV gamma]],GammaShape1,GammaRate1)/BinomTrials,Table3[[#This Row],[RV binom]])</f>
        <v>0</v>
      </c>
      <c r="K8970" s="1">
        <f>Table3[[#This Row],[Risk 1 Simulated occurences]]*_xlfn.LOGNORM.INV(Table3[[#This Row],[RV lognorm]],(LN(ImpLow1)+LN(ImpUp1))/2,(LN(ImpUp1)-LN(ImpLow1))/3.29)</f>
        <v>0</v>
      </c>
      <c r="L8970">
        <f>_xlfn.BINOM.INV(BinomTrials,_xlfn.GAMMA.INV(Table3[[#This Row],[RV gamma]],GammaShape2,GammaRate2)/BinomTrials,Table3[[#This Row],[RV binom]])</f>
        <v>0</v>
      </c>
      <c r="M8970" s="1">
        <f>Table3[[#This Row],[Risk 2 simulated occurences]]*_xlfn.LOGNORM.INV(Table3[[#This Row],[RV lognorm]],(LN(ImpLow2)+LN(ImpUp2))/2,(LN(ImpUp2)-LN(ImpLow2))/3.29)</f>
        <v>0</v>
      </c>
    </row>
    <row r="8971" spans="7:13">
      <c r="G8971">
        <v>1.8077526715620202E-2</v>
      </c>
      <c r="H8971">
        <v>0.74392218410220101</v>
      </c>
      <c r="I8971">
        <v>0.46976684148878178</v>
      </c>
      <c r="J8971">
        <f>_xlfn.BINOM.INV(BinomTrials,_xlfn.GAMMA.INV(Table3[[#This Row],[RV gamma]],GammaShape1,GammaRate1)/BinomTrials,Table3[[#This Row],[RV binom]])</f>
        <v>1</v>
      </c>
      <c r="K8971" s="1">
        <f>Table3[[#This Row],[Risk 1 Simulated occurences]]*_xlfn.LOGNORM.INV(Table3[[#This Row],[RV lognorm]],(LN(ImpLow1)+LN(ImpUp1))/2,(LN(ImpUp1)-LN(ImpLow1))/3.29)</f>
        <v>29987.721768494153</v>
      </c>
      <c r="L8971">
        <f>_xlfn.BINOM.INV(BinomTrials,_xlfn.GAMMA.INV(Table3[[#This Row],[RV gamma]],GammaShape2,GammaRate2)/BinomTrials,Table3[[#This Row],[RV binom]])</f>
        <v>0</v>
      </c>
      <c r="M8971" s="1">
        <f>Table3[[#This Row],[Risk 2 simulated occurences]]*_xlfn.LOGNORM.INV(Table3[[#This Row],[RV lognorm]],(LN(ImpLow2)+LN(ImpUp2))/2,(LN(ImpUp2)-LN(ImpLow2))/3.29)</f>
        <v>0</v>
      </c>
    </row>
    <row r="8972" spans="7:13">
      <c r="G8972">
        <v>0.82899150942870947</v>
      </c>
      <c r="H8972">
        <v>0.10014820569201754</v>
      </c>
      <c r="I8972">
        <v>0.37130490195532556</v>
      </c>
      <c r="J8972">
        <f>_xlfn.BINOM.INV(BinomTrials,_xlfn.GAMMA.INV(Table3[[#This Row],[RV gamma]],GammaShape1,GammaRate1)/BinomTrials,Table3[[#This Row],[RV binom]])</f>
        <v>0</v>
      </c>
      <c r="K8972" s="1">
        <f>Table3[[#This Row],[Risk 1 Simulated occurences]]*_xlfn.LOGNORM.INV(Table3[[#This Row],[RV lognorm]],(LN(ImpLow1)+LN(ImpUp1))/2,(LN(ImpUp1)-LN(ImpLow1))/3.29)</f>
        <v>0</v>
      </c>
      <c r="L8972">
        <f>_xlfn.BINOM.INV(BinomTrials,_xlfn.GAMMA.INV(Table3[[#This Row],[RV gamma]],GammaShape2,GammaRate2)/BinomTrials,Table3[[#This Row],[RV binom]])</f>
        <v>0</v>
      </c>
      <c r="M8972" s="1">
        <f>Table3[[#This Row],[Risk 2 simulated occurences]]*_xlfn.LOGNORM.INV(Table3[[#This Row],[RV lognorm]],(LN(ImpLow2)+LN(ImpUp2))/2,(LN(ImpUp2)-LN(ImpLow2))/3.29)</f>
        <v>0</v>
      </c>
    </row>
    <row r="8973" spans="7:13">
      <c r="G8973">
        <v>0.86029896832085162</v>
      </c>
      <c r="H8973">
        <v>0.19089306573890757</v>
      </c>
      <c r="I8973">
        <v>0.52148716315696353</v>
      </c>
      <c r="J8973">
        <f>_xlfn.BINOM.INV(BinomTrials,_xlfn.GAMMA.INV(Table3[[#This Row],[RV gamma]],GammaShape1,GammaRate1)/BinomTrials,Table3[[#This Row],[RV binom]])</f>
        <v>0</v>
      </c>
      <c r="K8973" s="1">
        <f>Table3[[#This Row],[Risk 1 Simulated occurences]]*_xlfn.LOGNORM.INV(Table3[[#This Row],[RV lognorm]],(LN(ImpLow1)+LN(ImpUp1))/2,(LN(ImpUp1)-LN(ImpLow1))/3.29)</f>
        <v>0</v>
      </c>
      <c r="L8973">
        <f>_xlfn.BINOM.INV(BinomTrials,_xlfn.GAMMA.INV(Table3[[#This Row],[RV gamma]],GammaShape2,GammaRate2)/BinomTrials,Table3[[#This Row],[RV binom]])</f>
        <v>0</v>
      </c>
      <c r="M8973" s="1">
        <f>Table3[[#This Row],[Risk 2 simulated occurences]]*_xlfn.LOGNORM.INV(Table3[[#This Row],[RV lognorm]],(LN(ImpLow2)+LN(ImpUp2))/2,(LN(ImpUp2)-LN(ImpLow2))/3.29)</f>
        <v>0</v>
      </c>
    </row>
    <row r="8974" spans="7:13">
      <c r="G8974">
        <v>4.4760568553936002E-2</v>
      </c>
      <c r="H8974">
        <v>0.33975587381969946</v>
      </c>
      <c r="I8974">
        <v>0.63475117908546286</v>
      </c>
      <c r="J8974">
        <f>_xlfn.BINOM.INV(BinomTrials,_xlfn.GAMMA.INV(Table3[[#This Row],[RV gamma]],GammaShape1,GammaRate1)/BinomTrials,Table3[[#This Row],[RV binom]])</f>
        <v>0</v>
      </c>
      <c r="K8974" s="1">
        <f>Table3[[#This Row],[Risk 1 Simulated occurences]]*_xlfn.LOGNORM.INV(Table3[[#This Row],[RV lognorm]],(LN(ImpLow1)+LN(ImpUp1))/2,(LN(ImpUp1)-LN(ImpLow1))/3.29)</f>
        <v>0</v>
      </c>
      <c r="L8974">
        <f>_xlfn.BINOM.INV(BinomTrials,_xlfn.GAMMA.INV(Table3[[#This Row],[RV gamma]],GammaShape2,GammaRate2)/BinomTrials,Table3[[#This Row],[RV binom]])</f>
        <v>0</v>
      </c>
      <c r="M8974" s="1">
        <f>Table3[[#This Row],[Risk 2 simulated occurences]]*_xlfn.LOGNORM.INV(Table3[[#This Row],[RV lognorm]],(LN(ImpLow2)+LN(ImpUp2))/2,(LN(ImpUp2)-LN(ImpLow2))/3.29)</f>
        <v>0</v>
      </c>
    </row>
    <row r="8975" spans="7:13">
      <c r="G8975">
        <v>0.29087568600237168</v>
      </c>
      <c r="H8975">
        <v>0.27697128768869272</v>
      </c>
      <c r="I8975">
        <v>0.26306688937501371</v>
      </c>
      <c r="J8975">
        <f>_xlfn.BINOM.INV(BinomTrials,_xlfn.GAMMA.INV(Table3[[#This Row],[RV gamma]],GammaShape1,GammaRate1)/BinomTrials,Table3[[#This Row],[RV binom]])</f>
        <v>0</v>
      </c>
      <c r="K8975" s="1">
        <f>Table3[[#This Row],[Risk 1 Simulated occurences]]*_xlfn.LOGNORM.INV(Table3[[#This Row],[RV lognorm]],(LN(ImpLow1)+LN(ImpUp1))/2,(LN(ImpUp1)-LN(ImpLow1))/3.29)</f>
        <v>0</v>
      </c>
      <c r="L8975">
        <f>_xlfn.BINOM.INV(BinomTrials,_xlfn.GAMMA.INV(Table3[[#This Row],[RV gamma]],GammaShape2,GammaRate2)/BinomTrials,Table3[[#This Row],[RV binom]])</f>
        <v>0</v>
      </c>
      <c r="M8975" s="1">
        <f>Table3[[#This Row],[Risk 2 simulated occurences]]*_xlfn.LOGNORM.INV(Table3[[#This Row],[RV lognorm]],(LN(ImpLow2)+LN(ImpUp2))/2,(LN(ImpUp2)-LN(ImpLow2))/3.29)</f>
        <v>0</v>
      </c>
    </row>
    <row r="8976" spans="7:13">
      <c r="G8976">
        <v>0.74765464186093522</v>
      </c>
      <c r="H8976">
        <v>5.6432183858208446E-2</v>
      </c>
      <c r="I8976">
        <v>0.36520972585548167</v>
      </c>
      <c r="J8976">
        <f>_xlfn.BINOM.INV(BinomTrials,_xlfn.GAMMA.INV(Table3[[#This Row],[RV gamma]],GammaShape1,GammaRate1)/BinomTrials,Table3[[#This Row],[RV binom]])</f>
        <v>0</v>
      </c>
      <c r="K8976" s="1">
        <f>Table3[[#This Row],[Risk 1 Simulated occurences]]*_xlfn.LOGNORM.INV(Table3[[#This Row],[RV lognorm]],(LN(ImpLow1)+LN(ImpUp1))/2,(LN(ImpUp1)-LN(ImpLow1))/3.29)</f>
        <v>0</v>
      </c>
      <c r="L8976">
        <f>_xlfn.BINOM.INV(BinomTrials,_xlfn.GAMMA.INV(Table3[[#This Row],[RV gamma]],GammaShape2,GammaRate2)/BinomTrials,Table3[[#This Row],[RV binom]])</f>
        <v>0</v>
      </c>
      <c r="M8976" s="1">
        <f>Table3[[#This Row],[Risk 2 simulated occurences]]*_xlfn.LOGNORM.INV(Table3[[#This Row],[RV lognorm]],(LN(ImpLow2)+LN(ImpUp2))/2,(LN(ImpUp2)-LN(ImpLow2))/3.29)</f>
        <v>0</v>
      </c>
    </row>
    <row r="8977" spans="7:13">
      <c r="G8977">
        <v>0.83156575673798372</v>
      </c>
      <c r="H8977">
        <v>0.45571410490931669</v>
      </c>
      <c r="I8977">
        <v>7.9862453080649695E-2</v>
      </c>
      <c r="J8977">
        <f>_xlfn.BINOM.INV(BinomTrials,_xlfn.GAMMA.INV(Table3[[#This Row],[RV gamma]],GammaShape1,GammaRate1)/BinomTrials,Table3[[#This Row],[RV binom]])</f>
        <v>0</v>
      </c>
      <c r="K8977" s="1">
        <f>Table3[[#This Row],[Risk 1 Simulated occurences]]*_xlfn.LOGNORM.INV(Table3[[#This Row],[RV lognorm]],(LN(ImpLow1)+LN(ImpUp1))/2,(LN(ImpUp1)-LN(ImpLow1))/3.29)</f>
        <v>0</v>
      </c>
      <c r="L8977">
        <f>_xlfn.BINOM.INV(BinomTrials,_xlfn.GAMMA.INV(Table3[[#This Row],[RV gamma]],GammaShape2,GammaRate2)/BinomTrials,Table3[[#This Row],[RV binom]])</f>
        <v>0</v>
      </c>
      <c r="M8977" s="1">
        <f>Table3[[#This Row],[Risk 2 simulated occurences]]*_xlfn.LOGNORM.INV(Table3[[#This Row],[RV lognorm]],(LN(ImpLow2)+LN(ImpUp2))/2,(LN(ImpUp2)-LN(ImpLow2))/3.29)</f>
        <v>0</v>
      </c>
    </row>
    <row r="8978" spans="7:13">
      <c r="G8978">
        <v>0.1256734952915802</v>
      </c>
      <c r="H8978">
        <v>0.18696121088553277</v>
      </c>
      <c r="I8978">
        <v>0.24824892647948532</v>
      </c>
      <c r="J8978">
        <f>_xlfn.BINOM.INV(BinomTrials,_xlfn.GAMMA.INV(Table3[[#This Row],[RV gamma]],GammaShape1,GammaRate1)/BinomTrials,Table3[[#This Row],[RV binom]])</f>
        <v>0</v>
      </c>
      <c r="K8978" s="1">
        <f>Table3[[#This Row],[Risk 1 Simulated occurences]]*_xlfn.LOGNORM.INV(Table3[[#This Row],[RV lognorm]],(LN(ImpLow1)+LN(ImpUp1))/2,(LN(ImpUp1)-LN(ImpLow1))/3.29)</f>
        <v>0</v>
      </c>
      <c r="L8978">
        <f>_xlfn.BINOM.INV(BinomTrials,_xlfn.GAMMA.INV(Table3[[#This Row],[RV gamma]],GammaShape2,GammaRate2)/BinomTrials,Table3[[#This Row],[RV binom]])</f>
        <v>0</v>
      </c>
      <c r="M8978" s="1">
        <f>Table3[[#This Row],[Risk 2 simulated occurences]]*_xlfn.LOGNORM.INV(Table3[[#This Row],[RV lognorm]],(LN(ImpLow2)+LN(ImpUp2))/2,(LN(ImpUp2)-LN(ImpLow2))/3.29)</f>
        <v>0</v>
      </c>
    </row>
    <row r="8979" spans="7:13">
      <c r="G8979">
        <v>0.19443536558860697</v>
      </c>
      <c r="H8979">
        <v>0.2570713531491679</v>
      </c>
      <c r="I8979">
        <v>0.31970734070972884</v>
      </c>
      <c r="J8979">
        <f>_xlfn.BINOM.INV(BinomTrials,_xlfn.GAMMA.INV(Table3[[#This Row],[RV gamma]],GammaShape1,GammaRate1)/BinomTrials,Table3[[#This Row],[RV binom]])</f>
        <v>0</v>
      </c>
      <c r="K8979" s="1">
        <f>Table3[[#This Row],[Risk 1 Simulated occurences]]*_xlfn.LOGNORM.INV(Table3[[#This Row],[RV lognorm]],(LN(ImpLow1)+LN(ImpUp1))/2,(LN(ImpUp1)-LN(ImpLow1))/3.29)</f>
        <v>0</v>
      </c>
      <c r="L8979">
        <f>_xlfn.BINOM.INV(BinomTrials,_xlfn.GAMMA.INV(Table3[[#This Row],[RV gamma]],GammaShape2,GammaRate2)/BinomTrials,Table3[[#This Row],[RV binom]])</f>
        <v>0</v>
      </c>
      <c r="M8979" s="1">
        <f>Table3[[#This Row],[Risk 2 simulated occurences]]*_xlfn.LOGNORM.INV(Table3[[#This Row],[RV lognorm]],(LN(ImpLow2)+LN(ImpUp2))/2,(LN(ImpUp2)-LN(ImpLow2))/3.29)</f>
        <v>0</v>
      </c>
    </row>
    <row r="8980" spans="7:13">
      <c r="G8980">
        <v>0.87518944771736373</v>
      </c>
      <c r="H8980">
        <v>0.59823237806476293</v>
      </c>
      <c r="I8980">
        <v>0.32127530841216229</v>
      </c>
      <c r="J8980">
        <f>_xlfn.BINOM.INV(BinomTrials,_xlfn.GAMMA.INV(Table3[[#This Row],[RV gamma]],GammaShape1,GammaRate1)/BinomTrials,Table3[[#This Row],[RV binom]])</f>
        <v>1</v>
      </c>
      <c r="K8980" s="1">
        <f>Table3[[#This Row],[Risk 1 Simulated occurences]]*_xlfn.LOGNORM.INV(Table3[[#This Row],[RV lognorm]],(LN(ImpLow1)+LN(ImpUp1))/2,(LN(ImpUp1)-LN(ImpLow1))/3.29)</f>
        <v>22852.060112760035</v>
      </c>
      <c r="L8980">
        <f>_xlfn.BINOM.INV(BinomTrials,_xlfn.GAMMA.INV(Table3[[#This Row],[RV gamma]],GammaShape2,GammaRate2)/BinomTrials,Table3[[#This Row],[RV binom]])</f>
        <v>0</v>
      </c>
      <c r="M8980" s="1">
        <f>Table3[[#This Row],[Risk 2 simulated occurences]]*_xlfn.LOGNORM.INV(Table3[[#This Row],[RV lognorm]],(LN(ImpLow2)+LN(ImpUp2))/2,(LN(ImpUp2)-LN(ImpLow2))/3.29)</f>
        <v>0</v>
      </c>
    </row>
    <row r="8981" spans="7:13">
      <c r="G8981">
        <v>0.30904778573152042</v>
      </c>
      <c r="H8981">
        <v>0.49157813447135412</v>
      </c>
      <c r="I8981">
        <v>0.67410848321118788</v>
      </c>
      <c r="J8981">
        <f>_xlfn.BINOM.INV(BinomTrials,_xlfn.GAMMA.INV(Table3[[#This Row],[RV gamma]],GammaShape1,GammaRate1)/BinomTrials,Table3[[#This Row],[RV binom]])</f>
        <v>0</v>
      </c>
      <c r="K8981" s="1">
        <f>Table3[[#This Row],[Risk 1 Simulated occurences]]*_xlfn.LOGNORM.INV(Table3[[#This Row],[RV lognorm]],(LN(ImpLow1)+LN(ImpUp1))/2,(LN(ImpUp1)-LN(ImpLow1))/3.29)</f>
        <v>0</v>
      </c>
      <c r="L8981">
        <f>_xlfn.BINOM.INV(BinomTrials,_xlfn.GAMMA.INV(Table3[[#This Row],[RV gamma]],GammaShape2,GammaRate2)/BinomTrials,Table3[[#This Row],[RV binom]])</f>
        <v>0</v>
      </c>
      <c r="M8981" s="1">
        <f>Table3[[#This Row],[Risk 2 simulated occurences]]*_xlfn.LOGNORM.INV(Table3[[#This Row],[RV lognorm]],(LN(ImpLow2)+LN(ImpUp2))/2,(LN(ImpUp2)-LN(ImpLow2))/3.29)</f>
        <v>0</v>
      </c>
    </row>
    <row r="8982" spans="7:13">
      <c r="G8982">
        <v>0.16613478966342973</v>
      </c>
      <c r="H8982">
        <v>0.95370606004898717</v>
      </c>
      <c r="I8982">
        <v>0.74127733043454458</v>
      </c>
      <c r="J8982">
        <f>_xlfn.BINOM.INV(BinomTrials,_xlfn.GAMMA.INV(Table3[[#This Row],[RV gamma]],GammaShape1,GammaRate1)/BinomTrials,Table3[[#This Row],[RV binom]])</f>
        <v>2</v>
      </c>
      <c r="K8982" s="1">
        <f>Table3[[#This Row],[Risk 1 Simulated occurences]]*_xlfn.LOGNORM.INV(Table3[[#This Row],[RV lognorm]],(LN(ImpLow1)+LN(ImpUp1))/2,(LN(ImpUp1)-LN(ImpLow1))/3.29)</f>
        <v>99488.796064831855</v>
      </c>
      <c r="L8982">
        <f>_xlfn.BINOM.INV(BinomTrials,_xlfn.GAMMA.INV(Table3[[#This Row],[RV gamma]],GammaShape2,GammaRate2)/BinomTrials,Table3[[#This Row],[RV binom]])</f>
        <v>1</v>
      </c>
      <c r="M8982" s="1">
        <f>Table3[[#This Row],[Risk 2 simulated occurences]]*_xlfn.LOGNORM.INV(Table3[[#This Row],[RV lognorm]],(LN(ImpLow2)+LN(ImpUp2))/2,(LN(ImpUp2)-LN(ImpLow2))/3.29)</f>
        <v>4974439.8032415947</v>
      </c>
    </row>
    <row r="8983" spans="7:13">
      <c r="G8983">
        <v>0.22740987326363563</v>
      </c>
      <c r="H8983">
        <v>0.93775124332762849</v>
      </c>
      <c r="I8983">
        <v>0.64809261339162128</v>
      </c>
      <c r="J8983">
        <f>_xlfn.BINOM.INV(BinomTrials,_xlfn.GAMMA.INV(Table3[[#This Row],[RV gamma]],GammaShape1,GammaRate1)/BinomTrials,Table3[[#This Row],[RV binom]])</f>
        <v>2</v>
      </c>
      <c r="K8983" s="1">
        <f>Table3[[#This Row],[Risk 1 Simulated occurences]]*_xlfn.LOGNORM.INV(Table3[[#This Row],[RV lognorm]],(LN(ImpLow1)+LN(ImpUp1))/2,(LN(ImpUp1)-LN(ImpLow1))/3.29)</f>
        <v>82524.900793226829</v>
      </c>
      <c r="L8983">
        <f>_xlfn.BINOM.INV(BinomTrials,_xlfn.GAMMA.INV(Table3[[#This Row],[RV gamma]],GammaShape2,GammaRate2)/BinomTrials,Table3[[#This Row],[RV binom]])</f>
        <v>1</v>
      </c>
      <c r="M8983" s="1">
        <f>Table3[[#This Row],[Risk 2 simulated occurences]]*_xlfn.LOGNORM.INV(Table3[[#This Row],[RV lognorm]],(LN(ImpLow2)+LN(ImpUp2))/2,(LN(ImpUp2)-LN(ImpLow2))/3.29)</f>
        <v>4126245.0396613432</v>
      </c>
    </row>
    <row r="8984" spans="7:13">
      <c r="G8984">
        <v>7.7739941923757994E-2</v>
      </c>
      <c r="H8984">
        <v>0.78514660745167486</v>
      </c>
      <c r="I8984">
        <v>0.49255327297959162</v>
      </c>
      <c r="J8984">
        <f>_xlfn.BINOM.INV(BinomTrials,_xlfn.GAMMA.INV(Table3[[#This Row],[RV gamma]],GammaShape1,GammaRate1)/BinomTrials,Table3[[#This Row],[RV binom]])</f>
        <v>1</v>
      </c>
      <c r="K8984" s="1">
        <f>Table3[[#This Row],[Risk 1 Simulated occurences]]*_xlfn.LOGNORM.INV(Table3[[#This Row],[RV lognorm]],(LN(ImpLow1)+LN(ImpUp1))/2,(LN(ImpUp1)-LN(ImpLow1))/3.29)</f>
        <v>31212.32070415021</v>
      </c>
      <c r="L8984">
        <f>_xlfn.BINOM.INV(BinomTrials,_xlfn.GAMMA.INV(Table3[[#This Row],[RV gamma]],GammaShape2,GammaRate2)/BinomTrials,Table3[[#This Row],[RV binom]])</f>
        <v>0</v>
      </c>
      <c r="M8984" s="1">
        <f>Table3[[#This Row],[Risk 2 simulated occurences]]*_xlfn.LOGNORM.INV(Table3[[#This Row],[RV lognorm]],(LN(ImpLow2)+LN(ImpUp2))/2,(LN(ImpUp2)-LN(ImpLow2))/3.29)</f>
        <v>0</v>
      </c>
    </row>
    <row r="8985" spans="7:13">
      <c r="G8985">
        <v>0.57520391260050419</v>
      </c>
      <c r="H8985">
        <v>0.95903144029855325</v>
      </c>
      <c r="I8985">
        <v>0.34285896799660237</v>
      </c>
      <c r="J8985">
        <f>_xlfn.BINOM.INV(BinomTrials,_xlfn.GAMMA.INV(Table3[[#This Row],[RV gamma]],GammaShape1,GammaRate1)/BinomTrials,Table3[[#This Row],[RV binom]])</f>
        <v>2</v>
      </c>
      <c r="K8985" s="1">
        <f>Table3[[#This Row],[Risk 1 Simulated occurences]]*_xlfn.LOGNORM.INV(Table3[[#This Row],[RV lognorm]],(LN(ImpLow1)+LN(ImpUp1))/2,(LN(ImpUp1)-LN(ImpLow1))/3.29)</f>
        <v>47646.291374729262</v>
      </c>
      <c r="L8985">
        <f>_xlfn.BINOM.INV(BinomTrials,_xlfn.GAMMA.INV(Table3[[#This Row],[RV gamma]],GammaShape2,GammaRate2)/BinomTrials,Table3[[#This Row],[RV binom]])</f>
        <v>1</v>
      </c>
      <c r="M8985" s="1">
        <f>Table3[[#This Row],[Risk 2 simulated occurences]]*_xlfn.LOGNORM.INV(Table3[[#This Row],[RV lognorm]],(LN(ImpLow2)+LN(ImpUp2))/2,(LN(ImpUp2)-LN(ImpLow2))/3.29)</f>
        <v>2382314.5687364601</v>
      </c>
    </row>
    <row r="8986" spans="7:13">
      <c r="G8986">
        <v>0.45215907667398408</v>
      </c>
      <c r="H8986">
        <v>0.44141709778523869</v>
      </c>
      <c r="I8986">
        <v>0.43067511889649329</v>
      </c>
      <c r="J8986">
        <f>_xlfn.BINOM.INV(BinomTrials,_xlfn.GAMMA.INV(Table3[[#This Row],[RV gamma]],GammaShape1,GammaRate1)/BinomTrials,Table3[[#This Row],[RV binom]])</f>
        <v>0</v>
      </c>
      <c r="K8986" s="1">
        <f>Table3[[#This Row],[Risk 1 Simulated occurences]]*_xlfn.LOGNORM.INV(Table3[[#This Row],[RV lognorm]],(LN(ImpLow1)+LN(ImpUp1))/2,(LN(ImpUp1)-LN(ImpLow1))/3.29)</f>
        <v>0</v>
      </c>
      <c r="L8986">
        <f>_xlfn.BINOM.INV(BinomTrials,_xlfn.GAMMA.INV(Table3[[#This Row],[RV gamma]],GammaShape2,GammaRate2)/BinomTrials,Table3[[#This Row],[RV binom]])</f>
        <v>0</v>
      </c>
      <c r="M8986" s="1">
        <f>Table3[[#This Row],[Risk 2 simulated occurences]]*_xlfn.LOGNORM.INV(Table3[[#This Row],[RV lognorm]],(LN(ImpLow2)+LN(ImpUp2))/2,(LN(ImpUp2)-LN(ImpLow2))/3.29)</f>
        <v>0</v>
      </c>
    </row>
    <row r="8987" spans="7:13">
      <c r="G8987">
        <v>0.43760165965072889</v>
      </c>
      <c r="H8987">
        <v>0.89716247650662551</v>
      </c>
      <c r="I8987">
        <v>0.35672329336252218</v>
      </c>
      <c r="J8987">
        <f>_xlfn.BINOM.INV(BinomTrials,_xlfn.GAMMA.INV(Table3[[#This Row],[RV gamma]],GammaShape1,GammaRate1)/BinomTrials,Table3[[#This Row],[RV binom]])</f>
        <v>1</v>
      </c>
      <c r="K8987" s="1">
        <f>Table3[[#This Row],[Risk 1 Simulated occurences]]*_xlfn.LOGNORM.INV(Table3[[#This Row],[RV lognorm]],(LN(ImpLow1)+LN(ImpUp1))/2,(LN(ImpUp1)-LN(ImpLow1))/3.29)</f>
        <v>24455.670926261395</v>
      </c>
      <c r="L8987">
        <f>_xlfn.BINOM.INV(BinomTrials,_xlfn.GAMMA.INV(Table3[[#This Row],[RV gamma]],GammaShape2,GammaRate2)/BinomTrials,Table3[[#This Row],[RV binom]])</f>
        <v>1</v>
      </c>
      <c r="M8987" s="1">
        <f>Table3[[#This Row],[Risk 2 simulated occurences]]*_xlfn.LOGNORM.INV(Table3[[#This Row],[RV lognorm]],(LN(ImpLow2)+LN(ImpUp2))/2,(LN(ImpUp2)-LN(ImpLow2))/3.29)</f>
        <v>2445567.0926261405</v>
      </c>
    </row>
    <row r="8988" spans="7:13">
      <c r="G8988">
        <v>0.77109374980027501</v>
      </c>
      <c r="H8988">
        <v>0.60974264685518231</v>
      </c>
      <c r="I8988">
        <v>0.44839154391008967</v>
      </c>
      <c r="J8988">
        <f>_xlfn.BINOM.INV(BinomTrials,_xlfn.GAMMA.INV(Table3[[#This Row],[RV gamma]],GammaShape1,GammaRate1)/BinomTrials,Table3[[#This Row],[RV binom]])</f>
        <v>1</v>
      </c>
      <c r="K8988" s="1">
        <f>Table3[[#This Row],[Risk 1 Simulated occurences]]*_xlfn.LOGNORM.INV(Table3[[#This Row],[RV lognorm]],(LN(ImpLow1)+LN(ImpUp1))/2,(LN(ImpUp1)-LN(ImpLow1))/3.29)</f>
        <v>28878.162601196349</v>
      </c>
      <c r="L8988">
        <f>_xlfn.BINOM.INV(BinomTrials,_xlfn.GAMMA.INV(Table3[[#This Row],[RV gamma]],GammaShape2,GammaRate2)/BinomTrials,Table3[[#This Row],[RV binom]])</f>
        <v>0</v>
      </c>
      <c r="M8988" s="1">
        <f>Table3[[#This Row],[Risk 2 simulated occurences]]*_xlfn.LOGNORM.INV(Table3[[#This Row],[RV lognorm]],(LN(ImpLow2)+LN(ImpUp2))/2,(LN(ImpUp2)-LN(ImpLow2))/3.29)</f>
        <v>0</v>
      </c>
    </row>
    <row r="8989" spans="7:13">
      <c r="G8989">
        <v>0.77265289322130981</v>
      </c>
      <c r="H8989">
        <v>0.94466569504917863</v>
      </c>
      <c r="I8989">
        <v>0.11667849687704747</v>
      </c>
      <c r="J8989">
        <f>_xlfn.BINOM.INV(BinomTrials,_xlfn.GAMMA.INV(Table3[[#This Row],[RV gamma]],GammaShape1,GammaRate1)/BinomTrials,Table3[[#This Row],[RV binom]])</f>
        <v>2</v>
      </c>
      <c r="K8989" s="1">
        <f>Table3[[#This Row],[Risk 1 Simulated occurences]]*_xlfn.LOGNORM.INV(Table3[[#This Row],[RV lognorm]],(LN(ImpLow1)+LN(ImpUp1))/2,(LN(ImpUp1)-LN(ImpLow1))/3.29)</f>
        <v>27465.921626284387</v>
      </c>
      <c r="L8989">
        <f>_xlfn.BINOM.INV(BinomTrials,_xlfn.GAMMA.INV(Table3[[#This Row],[RV gamma]],GammaShape2,GammaRate2)/BinomTrials,Table3[[#This Row],[RV binom]])</f>
        <v>1</v>
      </c>
      <c r="M8989" s="1">
        <f>Table3[[#This Row],[Risk 2 simulated occurences]]*_xlfn.LOGNORM.INV(Table3[[#This Row],[RV lognorm]],(LN(ImpLow2)+LN(ImpUp2))/2,(LN(ImpUp2)-LN(ImpLow2))/3.29)</f>
        <v>1373296.0813142199</v>
      </c>
    </row>
    <row r="8990" spans="7:13">
      <c r="G8990">
        <v>0.97717637055422013</v>
      </c>
      <c r="H8990">
        <v>0.99633669154547932</v>
      </c>
      <c r="I8990">
        <v>1.549701253673854E-2</v>
      </c>
      <c r="J8990">
        <f>_xlfn.BINOM.INV(BinomTrials,_xlfn.GAMMA.INV(Table3[[#This Row],[RV gamma]],GammaShape1,GammaRate1)/BinomTrials,Table3[[#This Row],[RV binom]])</f>
        <v>4</v>
      </c>
      <c r="K8990" s="1">
        <f>Table3[[#This Row],[Risk 1 Simulated occurences]]*_xlfn.LOGNORM.INV(Table3[[#This Row],[RV lognorm]],(LN(ImpLow1)+LN(ImpUp1))/2,(LN(ImpUp1)-LN(ImpLow1))/3.29)</f>
        <v>27950.622117047518</v>
      </c>
      <c r="L8990">
        <f>_xlfn.BINOM.INV(BinomTrials,_xlfn.GAMMA.INV(Table3[[#This Row],[RV gamma]],GammaShape2,GammaRate2)/BinomTrials,Table3[[#This Row],[RV binom]])</f>
        <v>2</v>
      </c>
      <c r="M8990" s="1">
        <f>Table3[[#This Row],[Risk 2 simulated occurences]]*_xlfn.LOGNORM.INV(Table3[[#This Row],[RV lognorm]],(LN(ImpLow2)+LN(ImpUp2))/2,(LN(ImpUp2)-LN(ImpLow2))/3.29)</f>
        <v>1397531.1058523739</v>
      </c>
    </row>
    <row r="8991" spans="7:13">
      <c r="G8991">
        <v>0.40325990477728652</v>
      </c>
      <c r="H8991">
        <v>0.43077480487095882</v>
      </c>
      <c r="I8991">
        <v>0.45828970496463112</v>
      </c>
      <c r="J8991">
        <f>_xlfn.BINOM.INV(BinomTrials,_xlfn.GAMMA.INV(Table3[[#This Row],[RV gamma]],GammaShape1,GammaRate1)/BinomTrials,Table3[[#This Row],[RV binom]])</f>
        <v>0</v>
      </c>
      <c r="K8991" s="1">
        <f>Table3[[#This Row],[Risk 1 Simulated occurences]]*_xlfn.LOGNORM.INV(Table3[[#This Row],[RV lognorm]],(LN(ImpLow1)+LN(ImpUp1))/2,(LN(ImpUp1)-LN(ImpLow1))/3.29)</f>
        <v>0</v>
      </c>
      <c r="L8991">
        <f>_xlfn.BINOM.INV(BinomTrials,_xlfn.GAMMA.INV(Table3[[#This Row],[RV gamma]],GammaShape2,GammaRate2)/BinomTrials,Table3[[#This Row],[RV binom]])</f>
        <v>0</v>
      </c>
      <c r="M8991" s="1">
        <f>Table3[[#This Row],[Risk 2 simulated occurences]]*_xlfn.LOGNORM.INV(Table3[[#This Row],[RV lognorm]],(LN(ImpLow2)+LN(ImpUp2))/2,(LN(ImpUp2)-LN(ImpLow2))/3.29)</f>
        <v>0</v>
      </c>
    </row>
    <row r="8992" spans="7:13">
      <c r="G8992">
        <v>0.58921959185470807</v>
      </c>
      <c r="H8992">
        <v>3.2145466204800396E-2</v>
      </c>
      <c r="I8992">
        <v>0.4750713405548927</v>
      </c>
      <c r="J8992">
        <f>_xlfn.BINOM.INV(BinomTrials,_xlfn.GAMMA.INV(Table3[[#This Row],[RV gamma]],GammaShape1,GammaRate1)/BinomTrials,Table3[[#This Row],[RV binom]])</f>
        <v>0</v>
      </c>
      <c r="K8992" s="1">
        <f>Table3[[#This Row],[Risk 1 Simulated occurences]]*_xlfn.LOGNORM.INV(Table3[[#This Row],[RV lognorm]],(LN(ImpLow1)+LN(ImpUp1))/2,(LN(ImpUp1)-LN(ImpLow1))/3.29)</f>
        <v>0</v>
      </c>
      <c r="L8992">
        <f>_xlfn.BINOM.INV(BinomTrials,_xlfn.GAMMA.INV(Table3[[#This Row],[RV gamma]],GammaShape2,GammaRate2)/BinomTrials,Table3[[#This Row],[RV binom]])</f>
        <v>0</v>
      </c>
      <c r="M8992" s="1">
        <f>Table3[[#This Row],[Risk 2 simulated occurences]]*_xlfn.LOGNORM.INV(Table3[[#This Row],[RV lognorm]],(LN(ImpLow2)+LN(ImpUp2))/2,(LN(ImpUp2)-LN(ImpLow2))/3.29)</f>
        <v>0</v>
      </c>
    </row>
    <row r="8993" spans="7:13">
      <c r="G8993">
        <v>1.3680302078686795E-2</v>
      </c>
      <c r="H8993">
        <v>0.26885050408022965</v>
      </c>
      <c r="I8993">
        <v>0.52402070608177254</v>
      </c>
      <c r="J8993">
        <f>_xlfn.BINOM.INV(BinomTrials,_xlfn.GAMMA.INV(Table3[[#This Row],[RV gamma]],GammaShape1,GammaRate1)/BinomTrials,Table3[[#This Row],[RV binom]])</f>
        <v>0</v>
      </c>
      <c r="K8993" s="1">
        <f>Table3[[#This Row],[Risk 1 Simulated occurences]]*_xlfn.LOGNORM.INV(Table3[[#This Row],[RV lognorm]],(LN(ImpLow1)+LN(ImpUp1))/2,(LN(ImpUp1)-LN(ImpLow1))/3.29)</f>
        <v>0</v>
      </c>
      <c r="L8993">
        <f>_xlfn.BINOM.INV(BinomTrials,_xlfn.GAMMA.INV(Table3[[#This Row],[RV gamma]],GammaShape2,GammaRate2)/BinomTrials,Table3[[#This Row],[RV binom]])</f>
        <v>0</v>
      </c>
      <c r="M8993" s="1">
        <f>Table3[[#This Row],[Risk 2 simulated occurences]]*_xlfn.LOGNORM.INV(Table3[[#This Row],[RV lognorm]],(LN(ImpLow2)+LN(ImpUp2))/2,(LN(ImpUp2)-LN(ImpLow2))/3.29)</f>
        <v>0</v>
      </c>
    </row>
    <row r="8994" spans="7:13">
      <c r="G8994">
        <v>0.92483703648896753</v>
      </c>
      <c r="H8994">
        <v>0.57042207642012377</v>
      </c>
      <c r="I8994">
        <v>0.21600711635127995</v>
      </c>
      <c r="J8994">
        <f>_xlfn.BINOM.INV(BinomTrials,_xlfn.GAMMA.INV(Table3[[#This Row],[RV gamma]],GammaShape1,GammaRate1)/BinomTrials,Table3[[#This Row],[RV binom]])</f>
        <v>1</v>
      </c>
      <c r="K8994" s="1">
        <f>Table3[[#This Row],[Risk 1 Simulated occurences]]*_xlfn.LOGNORM.INV(Table3[[#This Row],[RV lognorm]],(LN(ImpLow1)+LN(ImpUp1))/2,(LN(ImpUp1)-LN(ImpLow1))/3.29)</f>
        <v>18246.112655688263</v>
      </c>
      <c r="L8994">
        <f>_xlfn.BINOM.INV(BinomTrials,_xlfn.GAMMA.INV(Table3[[#This Row],[RV gamma]],GammaShape2,GammaRate2)/BinomTrials,Table3[[#This Row],[RV binom]])</f>
        <v>0</v>
      </c>
      <c r="M8994" s="1">
        <f>Table3[[#This Row],[Risk 2 simulated occurences]]*_xlfn.LOGNORM.INV(Table3[[#This Row],[RV lognorm]],(LN(ImpLow2)+LN(ImpUp2))/2,(LN(ImpUp2)-LN(ImpLow2))/3.29)</f>
        <v>0</v>
      </c>
    </row>
    <row r="8995" spans="7:13">
      <c r="G8995">
        <v>0.73607227007675557</v>
      </c>
      <c r="H8995">
        <v>8.3838393019437046E-2</v>
      </c>
      <c r="I8995">
        <v>0.43160451596211852</v>
      </c>
      <c r="J8995">
        <f>_xlfn.BINOM.INV(BinomTrials,_xlfn.GAMMA.INV(Table3[[#This Row],[RV gamma]],GammaShape1,GammaRate1)/BinomTrials,Table3[[#This Row],[RV binom]])</f>
        <v>0</v>
      </c>
      <c r="K8995" s="1">
        <f>Table3[[#This Row],[Risk 1 Simulated occurences]]*_xlfn.LOGNORM.INV(Table3[[#This Row],[RV lognorm]],(LN(ImpLow1)+LN(ImpUp1))/2,(LN(ImpUp1)-LN(ImpLow1))/3.29)</f>
        <v>0</v>
      </c>
      <c r="L8995">
        <f>_xlfn.BINOM.INV(BinomTrials,_xlfn.GAMMA.INV(Table3[[#This Row],[RV gamma]],GammaShape2,GammaRate2)/BinomTrials,Table3[[#This Row],[RV binom]])</f>
        <v>0</v>
      </c>
      <c r="M8995" s="1">
        <f>Table3[[#This Row],[Risk 2 simulated occurences]]*_xlfn.LOGNORM.INV(Table3[[#This Row],[RV lognorm]],(LN(ImpLow2)+LN(ImpUp2))/2,(LN(ImpUp2)-LN(ImpLow2))/3.29)</f>
        <v>0</v>
      </c>
    </row>
    <row r="8996" spans="7:13">
      <c r="G8996">
        <v>0.16664318003069759</v>
      </c>
      <c r="H8996">
        <v>7.1871477678358317E-2</v>
      </c>
      <c r="I8996">
        <v>0.97709977532601899</v>
      </c>
      <c r="J8996">
        <f>_xlfn.BINOM.INV(BinomTrials,_xlfn.GAMMA.INV(Table3[[#This Row],[RV gamma]],GammaShape1,GammaRate1)/BinomTrials,Table3[[#This Row],[RV binom]])</f>
        <v>0</v>
      </c>
      <c r="K8996" s="1">
        <f>Table3[[#This Row],[Risk 1 Simulated occurences]]*_xlfn.LOGNORM.INV(Table3[[#This Row],[RV lognorm]],(LN(ImpLow1)+LN(ImpUp1))/2,(LN(ImpUp1)-LN(ImpLow1))/3.29)</f>
        <v>0</v>
      </c>
      <c r="L8996">
        <f>_xlfn.BINOM.INV(BinomTrials,_xlfn.GAMMA.INV(Table3[[#This Row],[RV gamma]],GammaShape2,GammaRate2)/BinomTrials,Table3[[#This Row],[RV binom]])</f>
        <v>0</v>
      </c>
      <c r="M8996" s="1">
        <f>Table3[[#This Row],[Risk 2 simulated occurences]]*_xlfn.LOGNORM.INV(Table3[[#This Row],[RV lognorm]],(LN(ImpLow2)+LN(ImpUp2))/2,(LN(ImpUp2)-LN(ImpLow2))/3.29)</f>
        <v>0</v>
      </c>
    </row>
    <row r="8997" spans="7:13">
      <c r="G8997">
        <v>0.77192677593414061</v>
      </c>
      <c r="H8997">
        <v>0.94392534016814333</v>
      </c>
      <c r="I8997">
        <v>0.11592390440214607</v>
      </c>
      <c r="J8997">
        <f>_xlfn.BINOM.INV(BinomTrials,_xlfn.GAMMA.INV(Table3[[#This Row],[RV gamma]],GammaShape1,GammaRate1)/BinomTrials,Table3[[#This Row],[RV binom]])</f>
        <v>2</v>
      </c>
      <c r="K8997" s="1">
        <f>Table3[[#This Row],[Risk 1 Simulated occurences]]*_xlfn.LOGNORM.INV(Table3[[#This Row],[RV lognorm]],(LN(ImpLow1)+LN(ImpUp1))/2,(LN(ImpUp1)-LN(ImpLow1))/3.29)</f>
        <v>27391.886223102123</v>
      </c>
      <c r="L8997">
        <f>_xlfn.BINOM.INV(BinomTrials,_xlfn.GAMMA.INV(Table3[[#This Row],[RV gamma]],GammaShape2,GammaRate2)/BinomTrials,Table3[[#This Row],[RV binom]])</f>
        <v>1</v>
      </c>
      <c r="M8997" s="1">
        <f>Table3[[#This Row],[Risk 2 simulated occurences]]*_xlfn.LOGNORM.INV(Table3[[#This Row],[RV lognorm]],(LN(ImpLow2)+LN(ImpUp2))/2,(LN(ImpUp2)-LN(ImpLow2))/3.29)</f>
        <v>1369594.3111551069</v>
      </c>
    </row>
    <row r="8998" spans="7:13">
      <c r="G8998">
        <v>0.77332312510037937</v>
      </c>
      <c r="H8998">
        <v>0.55319220598470054</v>
      </c>
      <c r="I8998">
        <v>0.33306128686902176</v>
      </c>
      <c r="J8998">
        <f>_xlfn.BINOM.INV(BinomTrials,_xlfn.GAMMA.INV(Table3[[#This Row],[RV gamma]],GammaShape1,GammaRate1)/BinomTrials,Table3[[#This Row],[RV binom]])</f>
        <v>0</v>
      </c>
      <c r="K8998" s="1">
        <f>Table3[[#This Row],[Risk 1 Simulated occurences]]*_xlfn.LOGNORM.INV(Table3[[#This Row],[RV lognorm]],(LN(ImpLow1)+LN(ImpUp1))/2,(LN(ImpUp1)-LN(ImpLow1))/3.29)</f>
        <v>0</v>
      </c>
      <c r="L8998">
        <f>_xlfn.BINOM.INV(BinomTrials,_xlfn.GAMMA.INV(Table3[[#This Row],[RV gamma]],GammaShape2,GammaRate2)/BinomTrials,Table3[[#This Row],[RV binom]])</f>
        <v>0</v>
      </c>
      <c r="M8998" s="1">
        <f>Table3[[#This Row],[Risk 2 simulated occurences]]*_xlfn.LOGNORM.INV(Table3[[#This Row],[RV lognorm]],(LN(ImpLow2)+LN(ImpUp2))/2,(LN(ImpUp2)-LN(ImpLow2))/3.29)</f>
        <v>0</v>
      </c>
    </row>
    <row r="8999" spans="7:13">
      <c r="G8999">
        <v>0.24176356207661498</v>
      </c>
      <c r="H8999">
        <v>0.50140598486243093</v>
      </c>
      <c r="I8999">
        <v>0.76104840764824688</v>
      </c>
      <c r="J8999">
        <f>_xlfn.BINOM.INV(BinomTrials,_xlfn.GAMMA.INV(Table3[[#This Row],[RV gamma]],GammaShape1,GammaRate1)/BinomTrials,Table3[[#This Row],[RV binom]])</f>
        <v>0</v>
      </c>
      <c r="K8999" s="1">
        <f>Table3[[#This Row],[Risk 1 Simulated occurences]]*_xlfn.LOGNORM.INV(Table3[[#This Row],[RV lognorm]],(LN(ImpLow1)+LN(ImpUp1))/2,(LN(ImpUp1)-LN(ImpLow1))/3.29)</f>
        <v>0</v>
      </c>
      <c r="L8999">
        <f>_xlfn.BINOM.INV(BinomTrials,_xlfn.GAMMA.INV(Table3[[#This Row],[RV gamma]],GammaShape2,GammaRate2)/BinomTrials,Table3[[#This Row],[RV binom]])</f>
        <v>0</v>
      </c>
      <c r="M8999" s="1">
        <f>Table3[[#This Row],[Risk 2 simulated occurences]]*_xlfn.LOGNORM.INV(Table3[[#This Row],[RV lognorm]],(LN(ImpLow2)+LN(ImpUp2))/2,(LN(ImpUp2)-LN(ImpLow2))/3.29)</f>
        <v>0</v>
      </c>
    </row>
    <row r="9000" spans="7:13">
      <c r="G9000">
        <v>0.32018782166772886</v>
      </c>
      <c r="H9000">
        <v>0.13038758287690003</v>
      </c>
      <c r="I9000">
        <v>0.94058734408607114</v>
      </c>
      <c r="J9000">
        <f>_xlfn.BINOM.INV(BinomTrials,_xlfn.GAMMA.INV(Table3[[#This Row],[RV gamma]],GammaShape1,GammaRate1)/BinomTrials,Table3[[#This Row],[RV binom]])</f>
        <v>0</v>
      </c>
      <c r="K9000" s="1">
        <f>Table3[[#This Row],[Risk 1 Simulated occurences]]*_xlfn.LOGNORM.INV(Table3[[#This Row],[RV lognorm]],(LN(ImpLow1)+LN(ImpUp1))/2,(LN(ImpUp1)-LN(ImpLow1))/3.29)</f>
        <v>0</v>
      </c>
      <c r="L9000">
        <f>_xlfn.BINOM.INV(BinomTrials,_xlfn.GAMMA.INV(Table3[[#This Row],[RV gamma]],GammaShape2,GammaRate2)/BinomTrials,Table3[[#This Row],[RV binom]])</f>
        <v>0</v>
      </c>
      <c r="M9000" s="1">
        <f>Table3[[#This Row],[Risk 2 simulated occurences]]*_xlfn.LOGNORM.INV(Table3[[#This Row],[RV lognorm]],(LN(ImpLow2)+LN(ImpUp2))/2,(LN(ImpUp2)-LN(ImpLow2))/3.29)</f>
        <v>0</v>
      </c>
    </row>
    <row r="9001" spans="7:13">
      <c r="G9001">
        <v>0.39671876951899321</v>
      </c>
      <c r="H9001">
        <v>0.42410541205858132</v>
      </c>
      <c r="I9001">
        <v>0.45149205459816943</v>
      </c>
      <c r="J9001">
        <f>_xlfn.BINOM.INV(BinomTrials,_xlfn.GAMMA.INV(Table3[[#This Row],[RV gamma]],GammaShape1,GammaRate1)/BinomTrials,Table3[[#This Row],[RV binom]])</f>
        <v>0</v>
      </c>
      <c r="K9001" s="1">
        <f>Table3[[#This Row],[Risk 1 Simulated occurences]]*_xlfn.LOGNORM.INV(Table3[[#This Row],[RV lognorm]],(LN(ImpLow1)+LN(ImpUp1))/2,(LN(ImpUp1)-LN(ImpLow1))/3.29)</f>
        <v>0</v>
      </c>
      <c r="L9001">
        <f>_xlfn.BINOM.INV(BinomTrials,_xlfn.GAMMA.INV(Table3[[#This Row],[RV gamma]],GammaShape2,GammaRate2)/BinomTrials,Table3[[#This Row],[RV binom]])</f>
        <v>0</v>
      </c>
      <c r="M9001" s="1">
        <f>Table3[[#This Row],[Risk 2 simulated occurences]]*_xlfn.LOGNORM.INV(Table3[[#This Row],[RV lognorm]],(LN(ImpLow2)+LN(ImpUp2))/2,(LN(ImpUp2)-LN(ImpLow2))/3.29)</f>
        <v>0</v>
      </c>
    </row>
    <row r="9002" spans="7:13">
      <c r="G9002">
        <v>0.65235930571908096</v>
      </c>
      <c r="H9002">
        <v>0.93966046857631791</v>
      </c>
      <c r="I9002">
        <v>0.22696163143355474</v>
      </c>
      <c r="J9002">
        <f>_xlfn.BINOM.INV(BinomTrials,_xlfn.GAMMA.INV(Table3[[#This Row],[RV gamma]],GammaShape1,GammaRate1)/BinomTrials,Table3[[#This Row],[RV binom]])</f>
        <v>2</v>
      </c>
      <c r="K9002" s="1">
        <f>Table3[[#This Row],[Risk 1 Simulated occurences]]*_xlfn.LOGNORM.INV(Table3[[#This Row],[RV lognorm]],(LN(ImpLow1)+LN(ImpUp1))/2,(LN(ImpUp1)-LN(ImpLow1))/3.29)</f>
        <v>37445.853356280699</v>
      </c>
      <c r="L9002">
        <f>_xlfn.BINOM.INV(BinomTrials,_xlfn.GAMMA.INV(Table3[[#This Row],[RV gamma]],GammaShape2,GammaRate2)/BinomTrials,Table3[[#This Row],[RV binom]])</f>
        <v>1</v>
      </c>
      <c r="M9002" s="1">
        <f>Table3[[#This Row],[Risk 2 simulated occurences]]*_xlfn.LOGNORM.INV(Table3[[#This Row],[RV lognorm]],(LN(ImpLow2)+LN(ImpUp2))/2,(LN(ImpUp2)-LN(ImpLow2))/3.29)</f>
        <v>1872292.6678140357</v>
      </c>
    </row>
    <row r="9003" spans="7:13">
      <c r="G9003">
        <v>0.20285122059418412</v>
      </c>
      <c r="H9003">
        <v>0.87349536217446222</v>
      </c>
      <c r="I9003">
        <v>0.54413950375474029</v>
      </c>
      <c r="J9003">
        <f>_xlfn.BINOM.INV(BinomTrials,_xlfn.GAMMA.INV(Table3[[#This Row],[RV gamma]],GammaShape1,GammaRate1)/BinomTrials,Table3[[#This Row],[RV binom]])</f>
        <v>1</v>
      </c>
      <c r="K9003" s="1">
        <f>Table3[[#This Row],[Risk 1 Simulated occurences]]*_xlfn.LOGNORM.INV(Table3[[#This Row],[RV lognorm]],(LN(ImpLow1)+LN(ImpUp1))/2,(LN(ImpUp1)-LN(ImpLow1))/3.29)</f>
        <v>34174.210589999959</v>
      </c>
      <c r="L9003">
        <f>_xlfn.BINOM.INV(BinomTrials,_xlfn.GAMMA.INV(Table3[[#This Row],[RV gamma]],GammaShape2,GammaRate2)/BinomTrials,Table3[[#This Row],[RV binom]])</f>
        <v>1</v>
      </c>
      <c r="M9003" s="1">
        <f>Table3[[#This Row],[Risk 2 simulated occurences]]*_xlfn.LOGNORM.INV(Table3[[#This Row],[RV lognorm]],(LN(ImpLow2)+LN(ImpUp2))/2,(LN(ImpUp2)-LN(ImpLow2))/3.29)</f>
        <v>3417421.0589999976</v>
      </c>
    </row>
    <row r="9004" spans="7:13">
      <c r="G9004">
        <v>0.32046452645234041</v>
      </c>
      <c r="H9004">
        <v>0.83655206618670008</v>
      </c>
      <c r="I9004">
        <v>0.35263960592105964</v>
      </c>
      <c r="J9004">
        <f>_xlfn.BINOM.INV(BinomTrials,_xlfn.GAMMA.INV(Table3[[#This Row],[RV gamma]],GammaShape1,GammaRate1)/BinomTrials,Table3[[#This Row],[RV binom]])</f>
        <v>1</v>
      </c>
      <c r="K9004" s="1">
        <f>Table3[[#This Row],[Risk 1 Simulated occurences]]*_xlfn.LOGNORM.INV(Table3[[#This Row],[RV lognorm]],(LN(ImpLow1)+LN(ImpUp1))/2,(LN(ImpUp1)-LN(ImpLow1))/3.29)</f>
        <v>24268.584230631346</v>
      </c>
      <c r="L9004">
        <f>_xlfn.BINOM.INV(BinomTrials,_xlfn.GAMMA.INV(Table3[[#This Row],[RV gamma]],GammaShape2,GammaRate2)/BinomTrials,Table3[[#This Row],[RV binom]])</f>
        <v>0</v>
      </c>
      <c r="M9004" s="1">
        <f>Table3[[#This Row],[Risk 2 simulated occurences]]*_xlfn.LOGNORM.INV(Table3[[#This Row],[RV lognorm]],(LN(ImpLow2)+LN(ImpUp2))/2,(LN(ImpUp2)-LN(ImpLow2))/3.29)</f>
        <v>0</v>
      </c>
    </row>
    <row r="9005" spans="7:13">
      <c r="G9005">
        <v>4.7296084485620303E-2</v>
      </c>
      <c r="H9005">
        <v>0.93057639986769125</v>
      </c>
      <c r="I9005">
        <v>0.81385671524976222</v>
      </c>
      <c r="J9005">
        <f>_xlfn.BINOM.INV(BinomTrials,_xlfn.GAMMA.INV(Table3[[#This Row],[RV gamma]],GammaShape1,GammaRate1)/BinomTrials,Table3[[#This Row],[RV binom]])</f>
        <v>1</v>
      </c>
      <c r="K9005" s="1">
        <f>Table3[[#This Row],[Risk 1 Simulated occurences]]*_xlfn.LOGNORM.INV(Table3[[#This Row],[RV lognorm]],(LN(ImpLow1)+LN(ImpUp1))/2,(LN(ImpUp1)-LN(ImpLow1))/3.29)</f>
        <v>59045.246647862376</v>
      </c>
      <c r="L9005">
        <f>_xlfn.BINOM.INV(BinomTrials,_xlfn.GAMMA.INV(Table3[[#This Row],[RV gamma]],GammaShape2,GammaRate2)/BinomTrials,Table3[[#This Row],[RV binom]])</f>
        <v>1</v>
      </c>
      <c r="M9005" s="1">
        <f>Table3[[#This Row],[Risk 2 simulated occurences]]*_xlfn.LOGNORM.INV(Table3[[#This Row],[RV lognorm]],(LN(ImpLow2)+LN(ImpUp2))/2,(LN(ImpUp2)-LN(ImpLow2))/3.29)</f>
        <v>5904524.6647862401</v>
      </c>
    </row>
    <row r="9006" spans="7:13">
      <c r="G9006">
        <v>0.90529194982037509</v>
      </c>
      <c r="H9006">
        <v>0.19755257628744122</v>
      </c>
      <c r="I9006">
        <v>0.4898132027545074</v>
      </c>
      <c r="J9006">
        <f>_xlfn.BINOM.INV(BinomTrials,_xlfn.GAMMA.INV(Table3[[#This Row],[RV gamma]],GammaShape1,GammaRate1)/BinomTrials,Table3[[#This Row],[RV binom]])</f>
        <v>0</v>
      </c>
      <c r="K9006" s="1">
        <f>Table3[[#This Row],[Risk 1 Simulated occurences]]*_xlfn.LOGNORM.INV(Table3[[#This Row],[RV lognorm]],(LN(ImpLow1)+LN(ImpUp1))/2,(LN(ImpUp1)-LN(ImpLow1))/3.29)</f>
        <v>0</v>
      </c>
      <c r="L9006">
        <f>_xlfn.BINOM.INV(BinomTrials,_xlfn.GAMMA.INV(Table3[[#This Row],[RV gamma]],GammaShape2,GammaRate2)/BinomTrials,Table3[[#This Row],[RV binom]])</f>
        <v>0</v>
      </c>
      <c r="M9006" s="1">
        <f>Table3[[#This Row],[Risk 2 simulated occurences]]*_xlfn.LOGNORM.INV(Table3[[#This Row],[RV lognorm]],(LN(ImpLow2)+LN(ImpUp2))/2,(LN(ImpUp2)-LN(ImpLow2))/3.29)</f>
        <v>0</v>
      </c>
    </row>
    <row r="9007" spans="7:13">
      <c r="G9007">
        <v>0.24180063104340835</v>
      </c>
      <c r="H9007">
        <v>0.26614966302465165</v>
      </c>
      <c r="I9007">
        <v>0.29049869500589498</v>
      </c>
      <c r="J9007">
        <f>_xlfn.BINOM.INV(BinomTrials,_xlfn.GAMMA.INV(Table3[[#This Row],[RV gamma]],GammaShape1,GammaRate1)/BinomTrials,Table3[[#This Row],[RV binom]])</f>
        <v>0</v>
      </c>
      <c r="K9007" s="1">
        <f>Table3[[#This Row],[Risk 1 Simulated occurences]]*_xlfn.LOGNORM.INV(Table3[[#This Row],[RV lognorm]],(LN(ImpLow1)+LN(ImpUp1))/2,(LN(ImpUp1)-LN(ImpLow1))/3.29)</f>
        <v>0</v>
      </c>
      <c r="L9007">
        <f>_xlfn.BINOM.INV(BinomTrials,_xlfn.GAMMA.INV(Table3[[#This Row],[RV gamma]],GammaShape2,GammaRate2)/BinomTrials,Table3[[#This Row],[RV binom]])</f>
        <v>0</v>
      </c>
      <c r="M9007" s="1">
        <f>Table3[[#This Row],[Risk 2 simulated occurences]]*_xlfn.LOGNORM.INV(Table3[[#This Row],[RV lognorm]],(LN(ImpLow2)+LN(ImpUp2))/2,(LN(ImpUp2)-LN(ImpLow2))/3.29)</f>
        <v>0</v>
      </c>
    </row>
    <row r="9008" spans="7:13">
      <c r="G9008">
        <v>0.94320594656430456</v>
      </c>
      <c r="H9008">
        <v>0.17738645532046746</v>
      </c>
      <c r="I9008">
        <v>0.41156696407663029</v>
      </c>
      <c r="J9008">
        <f>_xlfn.BINOM.INV(BinomTrials,_xlfn.GAMMA.INV(Table3[[#This Row],[RV gamma]],GammaShape1,GammaRate1)/BinomTrials,Table3[[#This Row],[RV binom]])</f>
        <v>0</v>
      </c>
      <c r="K9008" s="1">
        <f>Table3[[#This Row],[Risk 1 Simulated occurences]]*_xlfn.LOGNORM.INV(Table3[[#This Row],[RV lognorm]],(LN(ImpLow1)+LN(ImpUp1))/2,(LN(ImpUp1)-LN(ImpLow1))/3.29)</f>
        <v>0</v>
      </c>
      <c r="L9008">
        <f>_xlfn.BINOM.INV(BinomTrials,_xlfn.GAMMA.INV(Table3[[#This Row],[RV gamma]],GammaShape2,GammaRate2)/BinomTrials,Table3[[#This Row],[RV binom]])</f>
        <v>0</v>
      </c>
      <c r="M9008" s="1">
        <f>Table3[[#This Row],[Risk 2 simulated occurences]]*_xlfn.LOGNORM.INV(Table3[[#This Row],[RV lognorm]],(LN(ImpLow2)+LN(ImpUp2))/2,(LN(ImpUp2)-LN(ImpLow2))/3.29)</f>
        <v>0</v>
      </c>
    </row>
    <row r="9009" spans="7:13">
      <c r="G9009">
        <v>0.46234390626770627</v>
      </c>
      <c r="H9009">
        <v>0.33415457109648483</v>
      </c>
      <c r="I9009">
        <v>0.20596523592526336</v>
      </c>
      <c r="J9009">
        <f>_xlfn.BINOM.INV(BinomTrials,_xlfn.GAMMA.INV(Table3[[#This Row],[RV gamma]],GammaShape1,GammaRate1)/BinomTrials,Table3[[#This Row],[RV binom]])</f>
        <v>0</v>
      </c>
      <c r="K9009" s="1">
        <f>Table3[[#This Row],[Risk 1 Simulated occurences]]*_xlfn.LOGNORM.INV(Table3[[#This Row],[RV lognorm]],(LN(ImpLow1)+LN(ImpUp1))/2,(LN(ImpUp1)-LN(ImpLow1))/3.29)</f>
        <v>0</v>
      </c>
      <c r="L9009">
        <f>_xlfn.BINOM.INV(BinomTrials,_xlfn.GAMMA.INV(Table3[[#This Row],[RV gamma]],GammaShape2,GammaRate2)/BinomTrials,Table3[[#This Row],[RV binom]])</f>
        <v>0</v>
      </c>
      <c r="M9009" s="1">
        <f>Table3[[#This Row],[Risk 2 simulated occurences]]*_xlfn.LOGNORM.INV(Table3[[#This Row],[RV lognorm]],(LN(ImpLow2)+LN(ImpUp2))/2,(LN(ImpUp2)-LN(ImpLow2))/3.29)</f>
        <v>0</v>
      </c>
    </row>
    <row r="9010" spans="7:13">
      <c r="G9010">
        <v>0.61403264133913105</v>
      </c>
      <c r="H9010">
        <v>0.13587641862029043</v>
      </c>
      <c r="I9010">
        <v>0.65772019590144981</v>
      </c>
      <c r="J9010">
        <f>_xlfn.BINOM.INV(BinomTrials,_xlfn.GAMMA.INV(Table3[[#This Row],[RV gamma]],GammaShape1,GammaRate1)/BinomTrials,Table3[[#This Row],[RV binom]])</f>
        <v>0</v>
      </c>
      <c r="K9010" s="1">
        <f>Table3[[#This Row],[Risk 1 Simulated occurences]]*_xlfn.LOGNORM.INV(Table3[[#This Row],[RV lognorm]],(LN(ImpLow1)+LN(ImpUp1))/2,(LN(ImpUp1)-LN(ImpLow1))/3.29)</f>
        <v>0</v>
      </c>
      <c r="L9010">
        <f>_xlfn.BINOM.INV(BinomTrials,_xlfn.GAMMA.INV(Table3[[#This Row],[RV gamma]],GammaShape2,GammaRate2)/BinomTrials,Table3[[#This Row],[RV binom]])</f>
        <v>0</v>
      </c>
      <c r="M9010" s="1">
        <f>Table3[[#This Row],[Risk 2 simulated occurences]]*_xlfn.LOGNORM.INV(Table3[[#This Row],[RV lognorm]],(LN(ImpLow2)+LN(ImpUp2))/2,(LN(ImpUp2)-LN(ImpLow2))/3.29)</f>
        <v>0</v>
      </c>
    </row>
    <row r="9011" spans="7:13">
      <c r="G9011">
        <v>4.6602986774688118E-2</v>
      </c>
      <c r="H9011">
        <v>0.67496775122125063</v>
      </c>
      <c r="I9011">
        <v>0.30333251566781316</v>
      </c>
      <c r="J9011">
        <f>_xlfn.BINOM.INV(BinomTrials,_xlfn.GAMMA.INV(Table3[[#This Row],[RV gamma]],GammaShape1,GammaRate1)/BinomTrials,Table3[[#This Row],[RV binom]])</f>
        <v>0</v>
      </c>
      <c r="K9011" s="1">
        <f>Table3[[#This Row],[Risk 1 Simulated occurences]]*_xlfn.LOGNORM.INV(Table3[[#This Row],[RV lognorm]],(LN(ImpLow1)+LN(ImpUp1))/2,(LN(ImpUp1)-LN(ImpLow1))/3.29)</f>
        <v>0</v>
      </c>
      <c r="L9011">
        <f>_xlfn.BINOM.INV(BinomTrials,_xlfn.GAMMA.INV(Table3[[#This Row],[RV gamma]],GammaShape2,GammaRate2)/BinomTrials,Table3[[#This Row],[RV binom]])</f>
        <v>0</v>
      </c>
      <c r="M9011" s="1">
        <f>Table3[[#This Row],[Risk 2 simulated occurences]]*_xlfn.LOGNORM.INV(Table3[[#This Row],[RV lognorm]],(LN(ImpLow2)+LN(ImpUp2))/2,(LN(ImpUp2)-LN(ImpLow2))/3.29)</f>
        <v>0</v>
      </c>
    </row>
    <row r="9012" spans="7:13">
      <c r="G9012">
        <v>0.25639872218314497</v>
      </c>
      <c r="H9012">
        <v>0.18299477555928509</v>
      </c>
      <c r="I9012">
        <v>0.10959082893542518</v>
      </c>
      <c r="J9012">
        <f>_xlfn.BINOM.INV(BinomTrials,_xlfn.GAMMA.INV(Table3[[#This Row],[RV gamma]],GammaShape1,GammaRate1)/BinomTrials,Table3[[#This Row],[RV binom]])</f>
        <v>0</v>
      </c>
      <c r="K9012" s="1">
        <f>Table3[[#This Row],[Risk 1 Simulated occurences]]*_xlfn.LOGNORM.INV(Table3[[#This Row],[RV lognorm]],(LN(ImpLow1)+LN(ImpUp1))/2,(LN(ImpUp1)-LN(ImpLow1))/3.29)</f>
        <v>0</v>
      </c>
      <c r="L9012">
        <f>_xlfn.BINOM.INV(BinomTrials,_xlfn.GAMMA.INV(Table3[[#This Row],[RV gamma]],GammaShape2,GammaRate2)/BinomTrials,Table3[[#This Row],[RV binom]])</f>
        <v>0</v>
      </c>
      <c r="M9012" s="1">
        <f>Table3[[#This Row],[Risk 2 simulated occurences]]*_xlfn.LOGNORM.INV(Table3[[#This Row],[RV lognorm]],(LN(ImpLow2)+LN(ImpUp2))/2,(LN(ImpUp2)-LN(ImpLow2))/3.29)</f>
        <v>0</v>
      </c>
    </row>
    <row r="9013" spans="7:13">
      <c r="G9013">
        <v>0.29332373211780738</v>
      </c>
      <c r="H9013">
        <v>0.59319282490443104</v>
      </c>
      <c r="I9013">
        <v>0.8930619176910547</v>
      </c>
      <c r="J9013">
        <f>_xlfn.BINOM.INV(BinomTrials,_xlfn.GAMMA.INV(Table3[[#This Row],[RV gamma]],GammaShape1,GammaRate1)/BinomTrials,Table3[[#This Row],[RV binom]])</f>
        <v>0</v>
      </c>
      <c r="K9013" s="1">
        <f>Table3[[#This Row],[Risk 1 Simulated occurences]]*_xlfn.LOGNORM.INV(Table3[[#This Row],[RV lognorm]],(LN(ImpLow1)+LN(ImpUp1))/2,(LN(ImpUp1)-LN(ImpLow1))/3.29)</f>
        <v>0</v>
      </c>
      <c r="L9013">
        <f>_xlfn.BINOM.INV(BinomTrials,_xlfn.GAMMA.INV(Table3[[#This Row],[RV gamma]],GammaShape2,GammaRate2)/BinomTrials,Table3[[#This Row],[RV binom]])</f>
        <v>0</v>
      </c>
      <c r="M9013" s="1">
        <f>Table3[[#This Row],[Risk 2 simulated occurences]]*_xlfn.LOGNORM.INV(Table3[[#This Row],[RV lognorm]],(LN(ImpLow2)+LN(ImpUp2))/2,(LN(ImpUp2)-LN(ImpLow2))/3.29)</f>
        <v>0</v>
      </c>
    </row>
    <row r="9014" spans="7:13">
      <c r="G9014">
        <v>0.89196570398843178</v>
      </c>
      <c r="H9014">
        <v>0.79180816877251869</v>
      </c>
      <c r="I9014">
        <v>0.69165063355660561</v>
      </c>
      <c r="J9014">
        <f>_xlfn.BINOM.INV(BinomTrials,_xlfn.GAMMA.INV(Table3[[#This Row],[RV gamma]],GammaShape1,GammaRate1)/BinomTrials,Table3[[#This Row],[RV binom]])</f>
        <v>1</v>
      </c>
      <c r="K9014" s="1">
        <f>Table3[[#This Row],[Risk 1 Simulated occurences]]*_xlfn.LOGNORM.INV(Table3[[#This Row],[RV lognorm]],(LN(ImpLow1)+LN(ImpUp1))/2,(LN(ImpUp1)-LN(ImpLow1))/3.29)</f>
        <v>44888.817179153157</v>
      </c>
      <c r="L9014">
        <f>_xlfn.BINOM.INV(BinomTrials,_xlfn.GAMMA.INV(Table3[[#This Row],[RV gamma]],GammaShape2,GammaRate2)/BinomTrials,Table3[[#This Row],[RV binom]])</f>
        <v>0</v>
      </c>
      <c r="M9014" s="1">
        <f>Table3[[#This Row],[Risk 2 simulated occurences]]*_xlfn.LOGNORM.INV(Table3[[#This Row],[RV lognorm]],(LN(ImpLow2)+LN(ImpUp2))/2,(LN(ImpUp2)-LN(ImpLow2))/3.29)</f>
        <v>0</v>
      </c>
    </row>
    <row r="9015" spans="7:13">
      <c r="G9015">
        <v>0.2675869335735156</v>
      </c>
      <c r="H9015">
        <v>0.91989255972201589</v>
      </c>
      <c r="I9015">
        <v>0.57219818587051618</v>
      </c>
      <c r="J9015">
        <f>_xlfn.BINOM.INV(BinomTrials,_xlfn.GAMMA.INV(Table3[[#This Row],[RV gamma]],GammaShape1,GammaRate1)/BinomTrials,Table3[[#This Row],[RV binom]])</f>
        <v>1</v>
      </c>
      <c r="K9015" s="1">
        <f>Table3[[#This Row],[Risk 1 Simulated occurences]]*_xlfn.LOGNORM.INV(Table3[[#This Row],[RV lognorm]],(LN(ImpLow1)+LN(ImpUp1))/2,(LN(ImpUp1)-LN(ImpLow1))/3.29)</f>
        <v>35917.909619569567</v>
      </c>
      <c r="L9015">
        <f>_xlfn.BINOM.INV(BinomTrials,_xlfn.GAMMA.INV(Table3[[#This Row],[RV gamma]],GammaShape2,GammaRate2)/BinomTrials,Table3[[#This Row],[RV binom]])</f>
        <v>1</v>
      </c>
      <c r="M9015" s="1">
        <f>Table3[[#This Row],[Risk 2 simulated occurences]]*_xlfn.LOGNORM.INV(Table3[[#This Row],[RV lognorm]],(LN(ImpLow2)+LN(ImpUp2))/2,(LN(ImpUp2)-LN(ImpLow2))/3.29)</f>
        <v>3591790.9619569583</v>
      </c>
    </row>
    <row r="9016" spans="7:13">
      <c r="G9016">
        <v>0.33359257007650683</v>
      </c>
      <c r="H9016">
        <v>0.63425124792114429</v>
      </c>
      <c r="I9016">
        <v>0.93490992576578158</v>
      </c>
      <c r="J9016">
        <f>_xlfn.BINOM.INV(BinomTrials,_xlfn.GAMMA.INV(Table3[[#This Row],[RV gamma]],GammaShape1,GammaRate1)/BinomTrials,Table3[[#This Row],[RV binom]])</f>
        <v>1</v>
      </c>
      <c r="K9016" s="1">
        <f>Table3[[#This Row],[Risk 1 Simulated occurences]]*_xlfn.LOGNORM.INV(Table3[[#This Row],[RV lognorm]],(LN(ImpLow1)+LN(ImpUp1))/2,(LN(ImpUp1)-LN(ImpLow1))/3.29)</f>
        <v>91200.56511019975</v>
      </c>
      <c r="L9016">
        <f>_xlfn.BINOM.INV(BinomTrials,_xlfn.GAMMA.INV(Table3[[#This Row],[RV gamma]],GammaShape2,GammaRate2)/BinomTrials,Table3[[#This Row],[RV binom]])</f>
        <v>0</v>
      </c>
      <c r="M9016" s="1">
        <f>Table3[[#This Row],[Risk 2 simulated occurences]]*_xlfn.LOGNORM.INV(Table3[[#This Row],[RV lognorm]],(LN(ImpLow2)+LN(ImpUp2))/2,(LN(ImpUp2)-LN(ImpLow2))/3.29)</f>
        <v>0</v>
      </c>
    </row>
    <row r="9017" spans="7:13">
      <c r="G9017">
        <v>0.69032527585063375</v>
      </c>
      <c r="H9017">
        <v>0.86072381067123438</v>
      </c>
      <c r="I9017">
        <v>3.1122345491835079E-2</v>
      </c>
      <c r="J9017">
        <f>_xlfn.BINOM.INV(BinomTrials,_xlfn.GAMMA.INV(Table3[[#This Row],[RV gamma]],GammaShape1,GammaRate1)/BinomTrials,Table3[[#This Row],[RV binom]])</f>
        <v>1</v>
      </c>
      <c r="K9017" s="1">
        <f>Table3[[#This Row],[Risk 1 Simulated occurences]]*_xlfn.LOGNORM.INV(Table3[[#This Row],[RV lognorm]],(LN(ImpLow1)+LN(ImpUp1))/2,(LN(ImpUp1)-LN(ImpLow1))/3.29)</f>
        <v>8575.6663558998862</v>
      </c>
      <c r="L9017">
        <f>_xlfn.BINOM.INV(BinomTrials,_xlfn.GAMMA.INV(Table3[[#This Row],[RV gamma]],GammaShape2,GammaRate2)/BinomTrials,Table3[[#This Row],[RV binom]])</f>
        <v>1</v>
      </c>
      <c r="M9017" s="1">
        <f>Table3[[#This Row],[Risk 2 simulated occurences]]*_xlfn.LOGNORM.INV(Table3[[#This Row],[RV lognorm]],(LN(ImpLow2)+LN(ImpUp2))/2,(LN(ImpUp2)-LN(ImpLow2))/3.29)</f>
        <v>857566.63558998902</v>
      </c>
    </row>
    <row r="9018" spans="7:13">
      <c r="G9018">
        <v>0.2969112216014933</v>
      </c>
      <c r="H9018">
        <v>0.18508595143681669</v>
      </c>
      <c r="I9018">
        <v>7.3260681272140096E-2</v>
      </c>
      <c r="J9018">
        <f>_xlfn.BINOM.INV(BinomTrials,_xlfn.GAMMA.INV(Table3[[#This Row],[RV gamma]],GammaShape1,GammaRate1)/BinomTrials,Table3[[#This Row],[RV binom]])</f>
        <v>0</v>
      </c>
      <c r="K9018" s="1">
        <f>Table3[[#This Row],[Risk 1 Simulated occurences]]*_xlfn.LOGNORM.INV(Table3[[#This Row],[RV lognorm]],(LN(ImpLow1)+LN(ImpUp1))/2,(LN(ImpUp1)-LN(ImpLow1))/3.29)</f>
        <v>0</v>
      </c>
      <c r="L9018">
        <f>_xlfn.BINOM.INV(BinomTrials,_xlfn.GAMMA.INV(Table3[[#This Row],[RV gamma]],GammaShape2,GammaRate2)/BinomTrials,Table3[[#This Row],[RV binom]])</f>
        <v>0</v>
      </c>
      <c r="M9018" s="1">
        <f>Table3[[#This Row],[Risk 2 simulated occurences]]*_xlfn.LOGNORM.INV(Table3[[#This Row],[RV lognorm]],(LN(ImpLow2)+LN(ImpUp2))/2,(LN(ImpUp2)-LN(ImpLow2))/3.29)</f>
        <v>0</v>
      </c>
    </row>
    <row r="9019" spans="7:13">
      <c r="G9019">
        <v>0.18690145629779503</v>
      </c>
      <c r="H9019">
        <v>0.73958579857814399</v>
      </c>
      <c r="I9019">
        <v>0.2922701408584929</v>
      </c>
      <c r="J9019">
        <f>_xlfn.BINOM.INV(BinomTrials,_xlfn.GAMMA.INV(Table3[[#This Row],[RV gamma]],GammaShape1,GammaRate1)/BinomTrials,Table3[[#This Row],[RV binom]])</f>
        <v>1</v>
      </c>
      <c r="K9019" s="1">
        <f>Table3[[#This Row],[Risk 1 Simulated occurences]]*_xlfn.LOGNORM.INV(Table3[[#This Row],[RV lognorm]],(LN(ImpLow1)+LN(ImpUp1))/2,(LN(ImpUp1)-LN(ImpLow1))/3.29)</f>
        <v>21568.009705174049</v>
      </c>
      <c r="L9019">
        <f>_xlfn.BINOM.INV(BinomTrials,_xlfn.GAMMA.INV(Table3[[#This Row],[RV gamma]],GammaShape2,GammaRate2)/BinomTrials,Table3[[#This Row],[RV binom]])</f>
        <v>0</v>
      </c>
      <c r="M9019" s="1">
        <f>Table3[[#This Row],[Risk 2 simulated occurences]]*_xlfn.LOGNORM.INV(Table3[[#This Row],[RV lognorm]],(LN(ImpLow2)+LN(ImpUp2))/2,(LN(ImpUp2)-LN(ImpLow2))/3.29)</f>
        <v>0</v>
      </c>
    </row>
    <row r="9020" spans="7:13">
      <c r="G9020">
        <v>0.25277599704115467</v>
      </c>
      <c r="H9020">
        <v>0.21851670286549102</v>
      </c>
      <c r="I9020">
        <v>0.18425740868982737</v>
      </c>
      <c r="J9020">
        <f>_xlfn.BINOM.INV(BinomTrials,_xlfn.GAMMA.INV(Table3[[#This Row],[RV gamma]],GammaShape1,GammaRate1)/BinomTrials,Table3[[#This Row],[RV binom]])</f>
        <v>0</v>
      </c>
      <c r="K9020" s="1">
        <f>Table3[[#This Row],[Risk 1 Simulated occurences]]*_xlfn.LOGNORM.INV(Table3[[#This Row],[RV lognorm]],(LN(ImpLow1)+LN(ImpUp1))/2,(LN(ImpUp1)-LN(ImpLow1))/3.29)</f>
        <v>0</v>
      </c>
      <c r="L9020">
        <f>_xlfn.BINOM.INV(BinomTrials,_xlfn.GAMMA.INV(Table3[[#This Row],[RV gamma]],GammaShape2,GammaRate2)/BinomTrials,Table3[[#This Row],[RV binom]])</f>
        <v>0</v>
      </c>
      <c r="M9020" s="1">
        <f>Table3[[#This Row],[Risk 2 simulated occurences]]*_xlfn.LOGNORM.INV(Table3[[#This Row],[RV lognorm]],(LN(ImpLow2)+LN(ImpUp2))/2,(LN(ImpUp2)-LN(ImpLow2))/3.29)</f>
        <v>0</v>
      </c>
    </row>
    <row r="9021" spans="7:13">
      <c r="G9021">
        <v>0.40618227068622703</v>
      </c>
      <c r="H9021">
        <v>0.61022506030752555</v>
      </c>
      <c r="I9021">
        <v>0.81426784992882417</v>
      </c>
      <c r="J9021">
        <f>_xlfn.BINOM.INV(BinomTrials,_xlfn.GAMMA.INV(Table3[[#This Row],[RV gamma]],GammaShape1,GammaRate1)/BinomTrials,Table3[[#This Row],[RV binom]])</f>
        <v>0</v>
      </c>
      <c r="K9021" s="1">
        <f>Table3[[#This Row],[Risk 1 Simulated occurences]]*_xlfn.LOGNORM.INV(Table3[[#This Row],[RV lognorm]],(LN(ImpLow1)+LN(ImpUp1))/2,(LN(ImpUp1)-LN(ImpLow1))/3.29)</f>
        <v>0</v>
      </c>
      <c r="L9021">
        <f>_xlfn.BINOM.INV(BinomTrials,_xlfn.GAMMA.INV(Table3[[#This Row],[RV gamma]],GammaShape2,GammaRate2)/BinomTrials,Table3[[#This Row],[RV binom]])</f>
        <v>0</v>
      </c>
      <c r="M9021" s="1">
        <f>Table3[[#This Row],[Risk 2 simulated occurences]]*_xlfn.LOGNORM.INV(Table3[[#This Row],[RV lognorm]],(LN(ImpLow2)+LN(ImpUp2))/2,(LN(ImpUp2)-LN(ImpLow2))/3.29)</f>
        <v>0</v>
      </c>
    </row>
    <row r="9022" spans="7:13">
      <c r="G9022">
        <v>0.70542342341757536</v>
      </c>
      <c r="H9022">
        <v>5.2588588582625884E-2</v>
      </c>
      <c r="I9022">
        <v>0.39975375374767641</v>
      </c>
      <c r="J9022">
        <f>_xlfn.BINOM.INV(BinomTrials,_xlfn.GAMMA.INV(Table3[[#This Row],[RV gamma]],GammaShape1,GammaRate1)/BinomTrials,Table3[[#This Row],[RV binom]])</f>
        <v>0</v>
      </c>
      <c r="K9022" s="1">
        <f>Table3[[#This Row],[Risk 1 Simulated occurences]]*_xlfn.LOGNORM.INV(Table3[[#This Row],[RV lognorm]],(LN(ImpLow1)+LN(ImpUp1))/2,(LN(ImpUp1)-LN(ImpLow1))/3.29)</f>
        <v>0</v>
      </c>
      <c r="L9022">
        <f>_xlfn.BINOM.INV(BinomTrials,_xlfn.GAMMA.INV(Table3[[#This Row],[RV gamma]],GammaShape2,GammaRate2)/BinomTrials,Table3[[#This Row],[RV binom]])</f>
        <v>0</v>
      </c>
      <c r="M9022" s="1">
        <f>Table3[[#This Row],[Risk 2 simulated occurences]]*_xlfn.LOGNORM.INV(Table3[[#This Row],[RV lognorm]],(LN(ImpLow2)+LN(ImpUp2))/2,(LN(ImpUp2)-LN(ImpLow2))/3.29)</f>
        <v>0</v>
      </c>
    </row>
    <row r="9023" spans="7:13">
      <c r="G9023">
        <v>5.1477379189560829E-2</v>
      </c>
      <c r="H9023">
        <v>0.85640830819327773</v>
      </c>
      <c r="I9023">
        <v>0.66133923719699461</v>
      </c>
      <c r="J9023">
        <f>_xlfn.BINOM.INV(BinomTrials,_xlfn.GAMMA.INV(Table3[[#This Row],[RV gamma]],GammaShape1,GammaRate1)/BinomTrials,Table3[[#This Row],[RV binom]])</f>
        <v>1</v>
      </c>
      <c r="K9023" s="1">
        <f>Table3[[#This Row],[Risk 1 Simulated occurences]]*_xlfn.LOGNORM.INV(Table3[[#This Row],[RV lognorm]],(LN(ImpLow1)+LN(ImpUp1))/2,(LN(ImpUp1)-LN(ImpLow1))/3.29)</f>
        <v>42313.653123982644</v>
      </c>
      <c r="L9023">
        <f>_xlfn.BINOM.INV(BinomTrials,_xlfn.GAMMA.INV(Table3[[#This Row],[RV gamma]],GammaShape2,GammaRate2)/BinomTrials,Table3[[#This Row],[RV binom]])</f>
        <v>0</v>
      </c>
      <c r="M9023" s="1">
        <f>Table3[[#This Row],[Risk 2 simulated occurences]]*_xlfn.LOGNORM.INV(Table3[[#This Row],[RV lognorm]],(LN(ImpLow2)+LN(ImpUp2))/2,(LN(ImpUp2)-LN(ImpLow2))/3.29)</f>
        <v>0</v>
      </c>
    </row>
    <row r="9024" spans="7:13">
      <c r="G9024">
        <v>0.18031203894890474</v>
      </c>
      <c r="H9024">
        <v>0.65443580441849114</v>
      </c>
      <c r="I9024">
        <v>0.12855956988807749</v>
      </c>
      <c r="J9024">
        <f>_xlfn.BINOM.INV(BinomTrials,_xlfn.GAMMA.INV(Table3[[#This Row],[RV gamma]],GammaShape1,GammaRate1)/BinomTrials,Table3[[#This Row],[RV binom]])</f>
        <v>0</v>
      </c>
      <c r="K9024" s="1">
        <f>Table3[[#This Row],[Risk 1 Simulated occurences]]*_xlfn.LOGNORM.INV(Table3[[#This Row],[RV lognorm]],(LN(ImpLow1)+LN(ImpUp1))/2,(LN(ImpUp1)-LN(ImpLow1))/3.29)</f>
        <v>0</v>
      </c>
      <c r="L9024">
        <f>_xlfn.BINOM.INV(BinomTrials,_xlfn.GAMMA.INV(Table3[[#This Row],[RV gamma]],GammaShape2,GammaRate2)/BinomTrials,Table3[[#This Row],[RV binom]])</f>
        <v>0</v>
      </c>
      <c r="M9024" s="1">
        <f>Table3[[#This Row],[Risk 2 simulated occurences]]*_xlfn.LOGNORM.INV(Table3[[#This Row],[RV lognorm]],(LN(ImpLow2)+LN(ImpUp2))/2,(LN(ImpUp2)-LN(ImpLow2))/3.29)</f>
        <v>0</v>
      </c>
    </row>
    <row r="9025" spans="7:13">
      <c r="G9025">
        <v>0.50443861424198311</v>
      </c>
      <c r="H9025">
        <v>0.1025648615800612</v>
      </c>
      <c r="I9025">
        <v>0.70069110891813935</v>
      </c>
      <c r="J9025">
        <f>_xlfn.BINOM.INV(BinomTrials,_xlfn.GAMMA.INV(Table3[[#This Row],[RV gamma]],GammaShape1,GammaRate1)/BinomTrials,Table3[[#This Row],[RV binom]])</f>
        <v>0</v>
      </c>
      <c r="K9025" s="1">
        <f>Table3[[#This Row],[Risk 1 Simulated occurences]]*_xlfn.LOGNORM.INV(Table3[[#This Row],[RV lognorm]],(LN(ImpLow1)+LN(ImpUp1))/2,(LN(ImpUp1)-LN(ImpLow1))/3.29)</f>
        <v>0</v>
      </c>
      <c r="L9025">
        <f>_xlfn.BINOM.INV(BinomTrials,_xlfn.GAMMA.INV(Table3[[#This Row],[RV gamma]],GammaShape2,GammaRate2)/BinomTrials,Table3[[#This Row],[RV binom]])</f>
        <v>0</v>
      </c>
      <c r="M9025" s="1">
        <f>Table3[[#This Row],[Risk 2 simulated occurences]]*_xlfn.LOGNORM.INV(Table3[[#This Row],[RV lognorm]],(LN(ImpLow2)+LN(ImpUp2))/2,(LN(ImpUp2)-LN(ImpLow2))/3.29)</f>
        <v>0</v>
      </c>
    </row>
    <row r="9026" spans="7:13">
      <c r="G9026">
        <v>9.9789565009898301E-2</v>
      </c>
      <c r="H9026">
        <v>0.80762857608852379</v>
      </c>
      <c r="I9026">
        <v>0.51546758716714924</v>
      </c>
      <c r="J9026">
        <f>_xlfn.BINOM.INV(BinomTrials,_xlfn.GAMMA.INV(Table3[[#This Row],[RV gamma]],GammaShape1,GammaRate1)/BinomTrials,Table3[[#This Row],[RV binom]])</f>
        <v>1</v>
      </c>
      <c r="K9026" s="1">
        <f>Table3[[#This Row],[Risk 1 Simulated occurences]]*_xlfn.LOGNORM.INV(Table3[[#This Row],[RV lognorm]],(LN(ImpLow1)+LN(ImpUp1))/2,(LN(ImpUp1)-LN(ImpLow1))/3.29)</f>
        <v>32492.834752030165</v>
      </c>
      <c r="L9026">
        <f>_xlfn.BINOM.INV(BinomTrials,_xlfn.GAMMA.INV(Table3[[#This Row],[RV gamma]],GammaShape2,GammaRate2)/BinomTrials,Table3[[#This Row],[RV binom]])</f>
        <v>0</v>
      </c>
      <c r="M9026" s="1">
        <f>Table3[[#This Row],[Risk 2 simulated occurences]]*_xlfn.LOGNORM.INV(Table3[[#This Row],[RV lognorm]],(LN(ImpLow2)+LN(ImpUp2))/2,(LN(ImpUp2)-LN(ImpLow2))/3.29)</f>
        <v>0</v>
      </c>
    </row>
    <row r="9027" spans="7:13">
      <c r="G9027">
        <v>0.1632191213607877</v>
      </c>
      <c r="H9027">
        <v>0.81347831981884233</v>
      </c>
      <c r="I9027">
        <v>0.46373751827689702</v>
      </c>
      <c r="J9027">
        <f>_xlfn.BINOM.INV(BinomTrials,_xlfn.GAMMA.INV(Table3[[#This Row],[RV gamma]],GammaShape1,GammaRate1)/BinomTrials,Table3[[#This Row],[RV binom]])</f>
        <v>1</v>
      </c>
      <c r="K9027" s="1">
        <f>Table3[[#This Row],[Risk 1 Simulated occurences]]*_xlfn.LOGNORM.INV(Table3[[#This Row],[RV lognorm]],(LN(ImpLow1)+LN(ImpUp1))/2,(LN(ImpUp1)-LN(ImpLow1))/3.29)</f>
        <v>29671.104317035235</v>
      </c>
      <c r="L9027">
        <f>_xlfn.BINOM.INV(BinomTrials,_xlfn.GAMMA.INV(Table3[[#This Row],[RV gamma]],GammaShape2,GammaRate2)/BinomTrials,Table3[[#This Row],[RV binom]])</f>
        <v>0</v>
      </c>
      <c r="M9027" s="1">
        <f>Table3[[#This Row],[Risk 2 simulated occurences]]*_xlfn.LOGNORM.INV(Table3[[#This Row],[RV lognorm]],(LN(ImpLow2)+LN(ImpUp2))/2,(LN(ImpUp2)-LN(ImpLow2))/3.29)</f>
        <v>0</v>
      </c>
    </row>
    <row r="9028" spans="7:13">
      <c r="G9028">
        <v>0.22377271075908686</v>
      </c>
      <c r="H9028">
        <v>0.13012119528377483</v>
      </c>
      <c r="I9028">
        <v>3.6469679808462822E-2</v>
      </c>
      <c r="J9028">
        <f>_xlfn.BINOM.INV(BinomTrials,_xlfn.GAMMA.INV(Table3[[#This Row],[RV gamma]],GammaShape1,GammaRate1)/BinomTrials,Table3[[#This Row],[RV binom]])</f>
        <v>0</v>
      </c>
      <c r="K9028" s="1">
        <f>Table3[[#This Row],[Risk 1 Simulated occurences]]*_xlfn.LOGNORM.INV(Table3[[#This Row],[RV lognorm]],(LN(ImpLow1)+LN(ImpUp1))/2,(LN(ImpUp1)-LN(ImpLow1))/3.29)</f>
        <v>0</v>
      </c>
      <c r="L9028">
        <f>_xlfn.BINOM.INV(BinomTrials,_xlfn.GAMMA.INV(Table3[[#This Row],[RV gamma]],GammaShape2,GammaRate2)/BinomTrials,Table3[[#This Row],[RV binom]])</f>
        <v>0</v>
      </c>
      <c r="M9028" s="1">
        <f>Table3[[#This Row],[Risk 2 simulated occurences]]*_xlfn.LOGNORM.INV(Table3[[#This Row],[RV lognorm]],(LN(ImpLow2)+LN(ImpUp2))/2,(LN(ImpUp2)-LN(ImpLow2))/3.29)</f>
        <v>0</v>
      </c>
    </row>
    <row r="9029" spans="7:13">
      <c r="G9029">
        <v>0.94794972797294597</v>
      </c>
      <c r="H9029">
        <v>0.94692913440378812</v>
      </c>
      <c r="I9029">
        <v>0.94590854083463016</v>
      </c>
      <c r="J9029">
        <f>_xlfn.BINOM.INV(BinomTrials,_xlfn.GAMMA.INV(Table3[[#This Row],[RV gamma]],GammaShape1,GammaRate1)/BinomTrials,Table3[[#This Row],[RV binom]])</f>
        <v>2</v>
      </c>
      <c r="K9029" s="1">
        <f>Table3[[#This Row],[Risk 1 Simulated occurences]]*_xlfn.LOGNORM.INV(Table3[[#This Row],[RV lognorm]],(LN(ImpLow1)+LN(ImpUp1))/2,(LN(ImpUp1)-LN(ImpLow1))/3.29)</f>
        <v>194671.24626284913</v>
      </c>
      <c r="L9029">
        <f>_xlfn.BINOM.INV(BinomTrials,_xlfn.GAMMA.INV(Table3[[#This Row],[RV gamma]],GammaShape2,GammaRate2)/BinomTrials,Table3[[#This Row],[RV binom]])</f>
        <v>1</v>
      </c>
      <c r="M9029" s="1">
        <f>Table3[[#This Row],[Risk 2 simulated occurences]]*_xlfn.LOGNORM.INV(Table3[[#This Row],[RV lognorm]],(LN(ImpLow2)+LN(ImpUp2))/2,(LN(ImpUp2)-LN(ImpLow2))/3.29)</f>
        <v>9733562.3131424785</v>
      </c>
    </row>
    <row r="9030" spans="7:13">
      <c r="G9030">
        <v>0.19107804130347356</v>
      </c>
      <c r="H9030">
        <v>3.7961924466286753E-2</v>
      </c>
      <c r="I9030">
        <v>0.88484580762909992</v>
      </c>
      <c r="J9030">
        <f>_xlfn.BINOM.INV(BinomTrials,_xlfn.GAMMA.INV(Table3[[#This Row],[RV gamma]],GammaShape1,GammaRate1)/BinomTrials,Table3[[#This Row],[RV binom]])</f>
        <v>0</v>
      </c>
      <c r="K9030" s="1">
        <f>Table3[[#This Row],[Risk 1 Simulated occurences]]*_xlfn.LOGNORM.INV(Table3[[#This Row],[RV lognorm]],(LN(ImpLow1)+LN(ImpUp1))/2,(LN(ImpUp1)-LN(ImpLow1))/3.29)</f>
        <v>0</v>
      </c>
      <c r="L9030">
        <f>_xlfn.BINOM.INV(BinomTrials,_xlfn.GAMMA.INV(Table3[[#This Row],[RV gamma]],GammaShape2,GammaRate2)/BinomTrials,Table3[[#This Row],[RV binom]])</f>
        <v>0</v>
      </c>
      <c r="M9030" s="1">
        <f>Table3[[#This Row],[Risk 2 simulated occurences]]*_xlfn.LOGNORM.INV(Table3[[#This Row],[RV lognorm]],(LN(ImpLow2)+LN(ImpUp2))/2,(LN(ImpUp2)-LN(ImpLow2))/3.29)</f>
        <v>0</v>
      </c>
    </row>
    <row r="9031" spans="7:13">
      <c r="G9031">
        <v>0.44864018747985374</v>
      </c>
      <c r="H9031">
        <v>2.6064504881419478E-2</v>
      </c>
      <c r="I9031">
        <v>0.60348882228298528</v>
      </c>
      <c r="J9031">
        <f>_xlfn.BINOM.INV(BinomTrials,_xlfn.GAMMA.INV(Table3[[#This Row],[RV gamma]],GammaShape1,GammaRate1)/BinomTrials,Table3[[#This Row],[RV binom]])</f>
        <v>0</v>
      </c>
      <c r="K9031" s="1">
        <f>Table3[[#This Row],[Risk 1 Simulated occurences]]*_xlfn.LOGNORM.INV(Table3[[#This Row],[RV lognorm]],(LN(ImpLow1)+LN(ImpUp1))/2,(LN(ImpUp1)-LN(ImpLow1))/3.29)</f>
        <v>0</v>
      </c>
      <c r="L9031">
        <f>_xlfn.BINOM.INV(BinomTrials,_xlfn.GAMMA.INV(Table3[[#This Row],[RV gamma]],GammaShape2,GammaRate2)/BinomTrials,Table3[[#This Row],[RV binom]])</f>
        <v>0</v>
      </c>
      <c r="M9031" s="1">
        <f>Table3[[#This Row],[Risk 2 simulated occurences]]*_xlfn.LOGNORM.INV(Table3[[#This Row],[RV lognorm]],(LN(ImpLow2)+LN(ImpUp2))/2,(LN(ImpUp2)-LN(ImpLow2))/3.29)</f>
        <v>0</v>
      </c>
    </row>
    <row r="9032" spans="7:13">
      <c r="G9032">
        <v>0.29563097390142778</v>
      </c>
      <c r="H9032">
        <v>6.6133542017142069E-2</v>
      </c>
      <c r="I9032">
        <v>0.83663611013285633</v>
      </c>
      <c r="J9032">
        <f>_xlfn.BINOM.INV(BinomTrials,_xlfn.GAMMA.INV(Table3[[#This Row],[RV gamma]],GammaShape1,GammaRate1)/BinomTrials,Table3[[#This Row],[RV binom]])</f>
        <v>0</v>
      </c>
      <c r="K9032" s="1">
        <f>Table3[[#This Row],[Risk 1 Simulated occurences]]*_xlfn.LOGNORM.INV(Table3[[#This Row],[RV lognorm]],(LN(ImpLow1)+LN(ImpUp1))/2,(LN(ImpUp1)-LN(ImpLow1))/3.29)</f>
        <v>0</v>
      </c>
      <c r="L9032">
        <f>_xlfn.BINOM.INV(BinomTrials,_xlfn.GAMMA.INV(Table3[[#This Row],[RV gamma]],GammaShape2,GammaRate2)/BinomTrials,Table3[[#This Row],[RV binom]])</f>
        <v>0</v>
      </c>
      <c r="M9032" s="1">
        <f>Table3[[#This Row],[Risk 2 simulated occurences]]*_xlfn.LOGNORM.INV(Table3[[#This Row],[RV lognorm]],(LN(ImpLow2)+LN(ImpUp2))/2,(LN(ImpUp2)-LN(ImpLow2))/3.29)</f>
        <v>0</v>
      </c>
    </row>
    <row r="9033" spans="7:13">
      <c r="G9033">
        <v>0.66977836129710933</v>
      </c>
      <c r="H9033">
        <v>0.50644068210685655</v>
      </c>
      <c r="I9033">
        <v>0.34310300291660384</v>
      </c>
      <c r="J9033">
        <f>_xlfn.BINOM.INV(BinomTrials,_xlfn.GAMMA.INV(Table3[[#This Row],[RV gamma]],GammaShape1,GammaRate1)/BinomTrials,Table3[[#This Row],[RV binom]])</f>
        <v>0</v>
      </c>
      <c r="K9033" s="1">
        <f>Table3[[#This Row],[Risk 1 Simulated occurences]]*_xlfn.LOGNORM.INV(Table3[[#This Row],[RV lognorm]],(LN(ImpLow1)+LN(ImpUp1))/2,(LN(ImpUp1)-LN(ImpLow1))/3.29)</f>
        <v>0</v>
      </c>
      <c r="L9033">
        <f>_xlfn.BINOM.INV(BinomTrials,_xlfn.GAMMA.INV(Table3[[#This Row],[RV gamma]],GammaShape2,GammaRate2)/BinomTrials,Table3[[#This Row],[RV binom]])</f>
        <v>0</v>
      </c>
      <c r="M9033" s="1">
        <f>Table3[[#This Row],[Risk 2 simulated occurences]]*_xlfn.LOGNORM.INV(Table3[[#This Row],[RV lognorm]],(LN(ImpLow2)+LN(ImpUp2))/2,(LN(ImpUp2)-LN(ImpLow2))/3.29)</f>
        <v>0</v>
      </c>
    </row>
    <row r="9034" spans="7:13">
      <c r="G9034">
        <v>0.96491832051655202</v>
      </c>
      <c r="H9034">
        <v>0.74854416993844519</v>
      </c>
      <c r="I9034">
        <v>0.53217001936033836</v>
      </c>
      <c r="J9034">
        <f>_xlfn.BINOM.INV(BinomTrials,_xlfn.GAMMA.INV(Table3[[#This Row],[RV gamma]],GammaShape1,GammaRate1)/BinomTrials,Table3[[#This Row],[RV binom]])</f>
        <v>1</v>
      </c>
      <c r="K9034" s="1">
        <f>Table3[[#This Row],[Risk 1 Simulated occurences]]*_xlfn.LOGNORM.INV(Table3[[#This Row],[RV lognorm]],(LN(ImpLow1)+LN(ImpUp1))/2,(LN(ImpUp1)-LN(ImpLow1))/3.29)</f>
        <v>33460.83228405811</v>
      </c>
      <c r="L9034">
        <f>_xlfn.BINOM.INV(BinomTrials,_xlfn.GAMMA.INV(Table3[[#This Row],[RV gamma]],GammaShape2,GammaRate2)/BinomTrials,Table3[[#This Row],[RV binom]])</f>
        <v>0</v>
      </c>
      <c r="M9034" s="1">
        <f>Table3[[#This Row],[Risk 2 simulated occurences]]*_xlfn.LOGNORM.INV(Table3[[#This Row],[RV lognorm]],(LN(ImpLow2)+LN(ImpUp2))/2,(LN(ImpUp2)-LN(ImpLow2))/3.29)</f>
        <v>0</v>
      </c>
    </row>
    <row r="9035" spans="7:13">
      <c r="G9035">
        <v>0.38221292168936361</v>
      </c>
      <c r="H9035">
        <v>0.7818641554479786</v>
      </c>
      <c r="I9035">
        <v>0.18151538920659357</v>
      </c>
      <c r="J9035">
        <f>_xlfn.BINOM.INV(BinomTrials,_xlfn.GAMMA.INV(Table3[[#This Row],[RV gamma]],GammaShape1,GammaRate1)/BinomTrials,Table3[[#This Row],[RV binom]])</f>
        <v>1</v>
      </c>
      <c r="K9035" s="1">
        <f>Table3[[#This Row],[Risk 1 Simulated occurences]]*_xlfn.LOGNORM.INV(Table3[[#This Row],[RV lognorm]],(LN(ImpLow1)+LN(ImpUp1))/2,(LN(ImpUp1)-LN(ImpLow1))/3.29)</f>
        <v>16731.09128210269</v>
      </c>
      <c r="L9035">
        <f>_xlfn.BINOM.INV(BinomTrials,_xlfn.GAMMA.INV(Table3[[#This Row],[RV gamma]],GammaShape2,GammaRate2)/BinomTrials,Table3[[#This Row],[RV binom]])</f>
        <v>0</v>
      </c>
      <c r="M9035" s="1">
        <f>Table3[[#This Row],[Risk 2 simulated occurences]]*_xlfn.LOGNORM.INV(Table3[[#This Row],[RV lognorm]],(LN(ImpLow2)+LN(ImpUp2))/2,(LN(ImpUp2)-LN(ImpLow2))/3.29)</f>
        <v>0</v>
      </c>
    </row>
    <row r="9036" spans="7:13">
      <c r="G9036">
        <v>0.85257483313445692</v>
      </c>
      <c r="H9036">
        <v>0.79086061417630904</v>
      </c>
      <c r="I9036">
        <v>0.72914639521816116</v>
      </c>
      <c r="J9036">
        <f>_xlfn.BINOM.INV(BinomTrials,_xlfn.GAMMA.INV(Table3[[#This Row],[RV gamma]],GammaShape1,GammaRate1)/BinomTrials,Table3[[#This Row],[RV binom]])</f>
        <v>1</v>
      </c>
      <c r="K9036" s="1">
        <f>Table3[[#This Row],[Risk 1 Simulated occurences]]*_xlfn.LOGNORM.INV(Table3[[#This Row],[RV lognorm]],(LN(ImpLow1)+LN(ImpUp1))/2,(LN(ImpUp1)-LN(ImpLow1))/3.29)</f>
        <v>48470.92142519878</v>
      </c>
      <c r="L9036">
        <f>_xlfn.BINOM.INV(BinomTrials,_xlfn.GAMMA.INV(Table3[[#This Row],[RV gamma]],GammaShape2,GammaRate2)/BinomTrials,Table3[[#This Row],[RV binom]])</f>
        <v>0</v>
      </c>
      <c r="M9036" s="1">
        <f>Table3[[#This Row],[Risk 2 simulated occurences]]*_xlfn.LOGNORM.INV(Table3[[#This Row],[RV lognorm]],(LN(ImpLow2)+LN(ImpUp2))/2,(LN(ImpUp2)-LN(ImpLow2))/3.29)</f>
        <v>0</v>
      </c>
    </row>
    <row r="9037" spans="7:13">
      <c r="G9037">
        <v>0.22522049081754894</v>
      </c>
      <c r="H9037">
        <v>0.99434246122573622</v>
      </c>
      <c r="I9037">
        <v>0.76346443163392341</v>
      </c>
      <c r="J9037">
        <f>_xlfn.BINOM.INV(BinomTrials,_xlfn.GAMMA.INV(Table3[[#This Row],[RV gamma]],GammaShape1,GammaRate1)/BinomTrials,Table3[[#This Row],[RV binom]])</f>
        <v>3</v>
      </c>
      <c r="K9037" s="1">
        <f>Table3[[#This Row],[Risk 1 Simulated occurences]]*_xlfn.LOGNORM.INV(Table3[[#This Row],[RV lognorm]],(LN(ImpLow1)+LN(ImpUp1))/2,(LN(ImpUp1)-LN(ImpLow1))/3.29)</f>
        <v>156748.59279905629</v>
      </c>
      <c r="L9037">
        <f>_xlfn.BINOM.INV(BinomTrials,_xlfn.GAMMA.INV(Table3[[#This Row],[RV gamma]],GammaShape2,GammaRate2)/BinomTrials,Table3[[#This Row],[RV binom]])</f>
        <v>2</v>
      </c>
      <c r="M9037" s="1">
        <f>Table3[[#This Row],[Risk 2 simulated occurences]]*_xlfn.LOGNORM.INV(Table3[[#This Row],[RV lognorm]],(LN(ImpLow2)+LN(ImpUp2))/2,(LN(ImpUp2)-LN(ImpLow2))/3.29)</f>
        <v>10449906.186603757</v>
      </c>
    </row>
    <row r="9038" spans="7:13">
      <c r="G9038">
        <v>0.280789170544962</v>
      </c>
      <c r="H9038">
        <v>0.91374582094780443</v>
      </c>
      <c r="I9038">
        <v>0.54670247135064676</v>
      </c>
      <c r="J9038">
        <f>_xlfn.BINOM.INV(BinomTrials,_xlfn.GAMMA.INV(Table3[[#This Row],[RV gamma]],GammaShape1,GammaRate1)/BinomTrials,Table3[[#This Row],[RV binom]])</f>
        <v>1</v>
      </c>
      <c r="K9038" s="1">
        <f>Table3[[#This Row],[Risk 1 Simulated occurences]]*_xlfn.LOGNORM.INV(Table3[[#This Row],[RV lognorm]],(LN(ImpLow1)+LN(ImpUp1))/2,(LN(ImpUp1)-LN(ImpLow1))/3.29)</f>
        <v>34329.221490798198</v>
      </c>
      <c r="L9038">
        <f>_xlfn.BINOM.INV(BinomTrials,_xlfn.GAMMA.INV(Table3[[#This Row],[RV gamma]],GammaShape2,GammaRate2)/BinomTrials,Table3[[#This Row],[RV binom]])</f>
        <v>1</v>
      </c>
      <c r="M9038" s="1">
        <f>Table3[[#This Row],[Risk 2 simulated occurences]]*_xlfn.LOGNORM.INV(Table3[[#This Row],[RV lognorm]],(LN(ImpLow2)+LN(ImpUp2))/2,(LN(ImpUp2)-LN(ImpLow2))/3.29)</f>
        <v>3432922.1490798211</v>
      </c>
    </row>
    <row r="9039" spans="7:13">
      <c r="G9039">
        <v>0.22358934917654347</v>
      </c>
      <c r="H9039">
        <v>0.32601266974863252</v>
      </c>
      <c r="I9039">
        <v>0.42843599032072166</v>
      </c>
      <c r="J9039">
        <f>_xlfn.BINOM.INV(BinomTrials,_xlfn.GAMMA.INV(Table3[[#This Row],[RV gamma]],GammaShape1,GammaRate1)/BinomTrials,Table3[[#This Row],[RV binom]])</f>
        <v>0</v>
      </c>
      <c r="K9039" s="1">
        <f>Table3[[#This Row],[Risk 1 Simulated occurences]]*_xlfn.LOGNORM.INV(Table3[[#This Row],[RV lognorm]],(LN(ImpLow1)+LN(ImpUp1))/2,(LN(ImpUp1)-LN(ImpLow1))/3.29)</f>
        <v>0</v>
      </c>
      <c r="L9039">
        <f>_xlfn.BINOM.INV(BinomTrials,_xlfn.GAMMA.INV(Table3[[#This Row],[RV gamma]],GammaShape2,GammaRate2)/BinomTrials,Table3[[#This Row],[RV binom]])</f>
        <v>0</v>
      </c>
      <c r="M9039" s="1">
        <f>Table3[[#This Row],[Risk 2 simulated occurences]]*_xlfn.LOGNORM.INV(Table3[[#This Row],[RV lognorm]],(LN(ImpLow2)+LN(ImpUp2))/2,(LN(ImpUp2)-LN(ImpLow2))/3.29)</f>
        <v>0</v>
      </c>
    </row>
    <row r="9040" spans="7:13">
      <c r="G9040">
        <v>0.86619161016596091</v>
      </c>
      <c r="H9040">
        <v>0.29494046526725426</v>
      </c>
      <c r="I9040">
        <v>0.72368932036854761</v>
      </c>
      <c r="J9040">
        <f>_xlfn.BINOM.INV(BinomTrials,_xlfn.GAMMA.INV(Table3[[#This Row],[RV gamma]],GammaShape1,GammaRate1)/BinomTrials,Table3[[#This Row],[RV binom]])</f>
        <v>0</v>
      </c>
      <c r="K9040" s="1">
        <f>Table3[[#This Row],[Risk 1 Simulated occurences]]*_xlfn.LOGNORM.INV(Table3[[#This Row],[RV lognorm]],(LN(ImpLow1)+LN(ImpUp1))/2,(LN(ImpUp1)-LN(ImpLow1))/3.29)</f>
        <v>0</v>
      </c>
      <c r="L9040">
        <f>_xlfn.BINOM.INV(BinomTrials,_xlfn.GAMMA.INV(Table3[[#This Row],[RV gamma]],GammaShape2,GammaRate2)/BinomTrials,Table3[[#This Row],[RV binom]])</f>
        <v>0</v>
      </c>
      <c r="M9040" s="1">
        <f>Table3[[#This Row],[Risk 2 simulated occurences]]*_xlfn.LOGNORM.INV(Table3[[#This Row],[RV lognorm]],(LN(ImpLow2)+LN(ImpUp2))/2,(LN(ImpUp2)-LN(ImpLow2))/3.29)</f>
        <v>0</v>
      </c>
    </row>
    <row r="9041" spans="7:13">
      <c r="G9041">
        <v>8.2392059304934026E-2</v>
      </c>
      <c r="H9041">
        <v>6.4399746742285671E-2</v>
      </c>
      <c r="I9041">
        <v>4.6407434179637316E-2</v>
      </c>
      <c r="J9041">
        <f>_xlfn.BINOM.INV(BinomTrials,_xlfn.GAMMA.INV(Table3[[#This Row],[RV gamma]],GammaShape1,GammaRate1)/BinomTrials,Table3[[#This Row],[RV binom]])</f>
        <v>0</v>
      </c>
      <c r="K9041" s="1">
        <f>Table3[[#This Row],[Risk 1 Simulated occurences]]*_xlfn.LOGNORM.INV(Table3[[#This Row],[RV lognorm]],(LN(ImpLow1)+LN(ImpUp1))/2,(LN(ImpUp1)-LN(ImpLow1))/3.29)</f>
        <v>0</v>
      </c>
      <c r="L9041">
        <f>_xlfn.BINOM.INV(BinomTrials,_xlfn.GAMMA.INV(Table3[[#This Row],[RV gamma]],GammaShape2,GammaRate2)/BinomTrials,Table3[[#This Row],[RV binom]])</f>
        <v>0</v>
      </c>
      <c r="M9041" s="1">
        <f>Table3[[#This Row],[Risk 2 simulated occurences]]*_xlfn.LOGNORM.INV(Table3[[#This Row],[RV lognorm]],(LN(ImpLow2)+LN(ImpUp2))/2,(LN(ImpUp2)-LN(ImpLow2))/3.29)</f>
        <v>0</v>
      </c>
    </row>
    <row r="9042" spans="7:13">
      <c r="G9042">
        <v>0.76334073802611824</v>
      </c>
      <c r="H9042">
        <v>0.36654349759525784</v>
      </c>
      <c r="I9042">
        <v>0.96974625716439744</v>
      </c>
      <c r="J9042">
        <f>_xlfn.BINOM.INV(BinomTrials,_xlfn.GAMMA.INV(Table3[[#This Row],[RV gamma]],GammaShape1,GammaRate1)/BinomTrials,Table3[[#This Row],[RV binom]])</f>
        <v>0</v>
      </c>
      <c r="K9042" s="1">
        <f>Table3[[#This Row],[Risk 1 Simulated occurences]]*_xlfn.LOGNORM.INV(Table3[[#This Row],[RV lognorm]],(LN(ImpLow1)+LN(ImpUp1))/2,(LN(ImpUp1)-LN(ImpLow1))/3.29)</f>
        <v>0</v>
      </c>
      <c r="L9042">
        <f>_xlfn.BINOM.INV(BinomTrials,_xlfn.GAMMA.INV(Table3[[#This Row],[RV gamma]],GammaShape2,GammaRate2)/BinomTrials,Table3[[#This Row],[RV binom]])</f>
        <v>0</v>
      </c>
      <c r="M9042" s="1">
        <f>Table3[[#This Row],[Risk 2 simulated occurences]]*_xlfn.LOGNORM.INV(Table3[[#This Row],[RV lognorm]],(LN(ImpLow2)+LN(ImpUp2))/2,(LN(ImpUp2)-LN(ImpLow2))/3.29)</f>
        <v>0</v>
      </c>
    </row>
    <row r="9043" spans="7:13">
      <c r="G9043">
        <v>0.4677840049694218</v>
      </c>
      <c r="H9043">
        <v>0.49656408349823394</v>
      </c>
      <c r="I9043">
        <v>0.52534416202704615</v>
      </c>
      <c r="J9043">
        <f>_xlfn.BINOM.INV(BinomTrials,_xlfn.GAMMA.INV(Table3[[#This Row],[RV gamma]],GammaShape1,GammaRate1)/BinomTrials,Table3[[#This Row],[RV binom]])</f>
        <v>0</v>
      </c>
      <c r="K9043" s="1">
        <f>Table3[[#This Row],[Risk 1 Simulated occurences]]*_xlfn.LOGNORM.INV(Table3[[#This Row],[RV lognorm]],(LN(ImpLow1)+LN(ImpUp1))/2,(LN(ImpUp1)-LN(ImpLow1))/3.29)</f>
        <v>0</v>
      </c>
      <c r="L9043">
        <f>_xlfn.BINOM.INV(BinomTrials,_xlfn.GAMMA.INV(Table3[[#This Row],[RV gamma]],GammaShape2,GammaRate2)/BinomTrials,Table3[[#This Row],[RV binom]])</f>
        <v>0</v>
      </c>
      <c r="M9043" s="1">
        <f>Table3[[#This Row],[Risk 2 simulated occurences]]*_xlfn.LOGNORM.INV(Table3[[#This Row],[RV lognorm]],(LN(ImpLow2)+LN(ImpUp2))/2,(LN(ImpUp2)-LN(ImpLow2))/3.29)</f>
        <v>0</v>
      </c>
    </row>
    <row r="9044" spans="7:13">
      <c r="G9044">
        <v>4.5771521071797015E-2</v>
      </c>
      <c r="H9044">
        <v>0.75255135481830282</v>
      </c>
      <c r="I9044">
        <v>0.45933118856480865</v>
      </c>
      <c r="J9044">
        <f>_xlfn.BINOM.INV(BinomTrials,_xlfn.GAMMA.INV(Table3[[#This Row],[RV gamma]],GammaShape1,GammaRate1)/BinomTrials,Table3[[#This Row],[RV binom]])</f>
        <v>1</v>
      </c>
      <c r="K9044" s="1">
        <f>Table3[[#This Row],[Risk 1 Simulated occurences]]*_xlfn.LOGNORM.INV(Table3[[#This Row],[RV lognorm]],(LN(ImpLow1)+LN(ImpUp1))/2,(LN(ImpUp1)-LN(ImpLow1))/3.29)</f>
        <v>29441.562202466539</v>
      </c>
      <c r="L9044">
        <f>_xlfn.BINOM.INV(BinomTrials,_xlfn.GAMMA.INV(Table3[[#This Row],[RV gamma]],GammaShape2,GammaRate2)/BinomTrials,Table3[[#This Row],[RV binom]])</f>
        <v>0</v>
      </c>
      <c r="M9044" s="1">
        <f>Table3[[#This Row],[Risk 2 simulated occurences]]*_xlfn.LOGNORM.INV(Table3[[#This Row],[RV lognorm]],(LN(ImpLow2)+LN(ImpUp2))/2,(LN(ImpUp2)-LN(ImpLow2))/3.29)</f>
        <v>0</v>
      </c>
    </row>
    <row r="9045" spans="7:13">
      <c r="G9045">
        <v>0.28195465369241063</v>
      </c>
      <c r="H9045">
        <v>0.13062043121579123</v>
      </c>
      <c r="I9045">
        <v>0.97928620873917183</v>
      </c>
      <c r="J9045">
        <f>_xlfn.BINOM.INV(BinomTrials,_xlfn.GAMMA.INV(Table3[[#This Row],[RV gamma]],GammaShape1,GammaRate1)/BinomTrials,Table3[[#This Row],[RV binom]])</f>
        <v>0</v>
      </c>
      <c r="K9045" s="1">
        <f>Table3[[#This Row],[Risk 1 Simulated occurences]]*_xlfn.LOGNORM.INV(Table3[[#This Row],[RV lognorm]],(LN(ImpLow1)+LN(ImpUp1))/2,(LN(ImpUp1)-LN(ImpLow1))/3.29)</f>
        <v>0</v>
      </c>
      <c r="L9045">
        <f>_xlfn.BINOM.INV(BinomTrials,_xlfn.GAMMA.INV(Table3[[#This Row],[RV gamma]],GammaShape2,GammaRate2)/BinomTrials,Table3[[#This Row],[RV binom]])</f>
        <v>0</v>
      </c>
      <c r="M9045" s="1">
        <f>Table3[[#This Row],[Risk 2 simulated occurences]]*_xlfn.LOGNORM.INV(Table3[[#This Row],[RV lognorm]],(LN(ImpLow2)+LN(ImpUp2))/2,(LN(ImpUp2)-LN(ImpLow2))/3.29)</f>
        <v>0</v>
      </c>
    </row>
    <row r="9046" spans="7:13">
      <c r="G9046">
        <v>0.81186460834549024</v>
      </c>
      <c r="H9046">
        <v>0.33758744380324496</v>
      </c>
      <c r="I9046">
        <v>0.86331027926099968</v>
      </c>
      <c r="J9046">
        <f>_xlfn.BINOM.INV(BinomTrials,_xlfn.GAMMA.INV(Table3[[#This Row],[RV gamma]],GammaShape1,GammaRate1)/BinomTrials,Table3[[#This Row],[RV binom]])</f>
        <v>0</v>
      </c>
      <c r="K9046" s="1">
        <f>Table3[[#This Row],[Risk 1 Simulated occurences]]*_xlfn.LOGNORM.INV(Table3[[#This Row],[RV lognorm]],(LN(ImpLow1)+LN(ImpUp1))/2,(LN(ImpUp1)-LN(ImpLow1))/3.29)</f>
        <v>0</v>
      </c>
      <c r="L9046">
        <f>_xlfn.BINOM.INV(BinomTrials,_xlfn.GAMMA.INV(Table3[[#This Row],[RV gamma]],GammaShape2,GammaRate2)/BinomTrials,Table3[[#This Row],[RV binom]])</f>
        <v>0</v>
      </c>
      <c r="M9046" s="1">
        <f>Table3[[#This Row],[Risk 2 simulated occurences]]*_xlfn.LOGNORM.INV(Table3[[#This Row],[RV lognorm]],(LN(ImpLow2)+LN(ImpUp2))/2,(LN(ImpUp2)-LN(ImpLow2))/3.29)</f>
        <v>0</v>
      </c>
    </row>
    <row r="9047" spans="7:13">
      <c r="G9047">
        <v>8.4724626543337764E-3</v>
      </c>
      <c r="H9047">
        <v>0.83216800113775213</v>
      </c>
      <c r="I9047">
        <v>0.65586353962117039</v>
      </c>
      <c r="J9047">
        <f>_xlfn.BINOM.INV(BinomTrials,_xlfn.GAMMA.INV(Table3[[#This Row],[RV gamma]],GammaShape1,GammaRate1)/BinomTrials,Table3[[#This Row],[RV binom]])</f>
        <v>1</v>
      </c>
      <c r="K9047" s="1">
        <f>Table3[[#This Row],[Risk 1 Simulated occurences]]*_xlfn.LOGNORM.INV(Table3[[#This Row],[RV lognorm]],(LN(ImpLow1)+LN(ImpUp1))/2,(LN(ImpUp1)-LN(ImpLow1))/3.29)</f>
        <v>41874.079402964693</v>
      </c>
      <c r="L9047">
        <f>_xlfn.BINOM.INV(BinomTrials,_xlfn.GAMMA.INV(Table3[[#This Row],[RV gamma]],GammaShape2,GammaRate2)/BinomTrials,Table3[[#This Row],[RV binom]])</f>
        <v>0</v>
      </c>
      <c r="M9047" s="1">
        <f>Table3[[#This Row],[Risk 2 simulated occurences]]*_xlfn.LOGNORM.INV(Table3[[#This Row],[RV lognorm]],(LN(ImpLow2)+LN(ImpUp2))/2,(LN(ImpUp2)-LN(ImpLow2))/3.29)</f>
        <v>0</v>
      </c>
    </row>
    <row r="9048" spans="7:13">
      <c r="G9048">
        <v>0.39667983138779173</v>
      </c>
      <c r="H9048">
        <v>0.24759512219931704</v>
      </c>
      <c r="I9048">
        <v>9.851041301084236E-2</v>
      </c>
      <c r="J9048">
        <f>_xlfn.BINOM.INV(BinomTrials,_xlfn.GAMMA.INV(Table3[[#This Row],[RV gamma]],GammaShape1,GammaRate1)/BinomTrials,Table3[[#This Row],[RV binom]])</f>
        <v>0</v>
      </c>
      <c r="K9048" s="1">
        <f>Table3[[#This Row],[Risk 1 Simulated occurences]]*_xlfn.LOGNORM.INV(Table3[[#This Row],[RV lognorm]],(LN(ImpLow1)+LN(ImpUp1))/2,(LN(ImpUp1)-LN(ImpLow1))/3.29)</f>
        <v>0</v>
      </c>
      <c r="L9048">
        <f>_xlfn.BINOM.INV(BinomTrials,_xlfn.GAMMA.INV(Table3[[#This Row],[RV gamma]],GammaShape2,GammaRate2)/BinomTrials,Table3[[#This Row],[RV binom]])</f>
        <v>0</v>
      </c>
      <c r="M9048" s="1">
        <f>Table3[[#This Row],[Risk 2 simulated occurences]]*_xlfn.LOGNORM.INV(Table3[[#This Row],[RV lognorm]],(LN(ImpLow2)+LN(ImpUp2))/2,(LN(ImpUp2)-LN(ImpLow2))/3.29)</f>
        <v>0</v>
      </c>
    </row>
    <row r="9049" spans="7:13">
      <c r="G9049">
        <v>0.99792613461517088</v>
      </c>
      <c r="H9049">
        <v>0.33121880392135067</v>
      </c>
      <c r="I9049">
        <v>0.66451147322753046</v>
      </c>
      <c r="J9049">
        <f>_xlfn.BINOM.INV(BinomTrials,_xlfn.GAMMA.INV(Table3[[#This Row],[RV gamma]],GammaShape1,GammaRate1)/BinomTrials,Table3[[#This Row],[RV binom]])</f>
        <v>0</v>
      </c>
      <c r="K9049" s="1">
        <f>Table3[[#This Row],[Risk 1 Simulated occurences]]*_xlfn.LOGNORM.INV(Table3[[#This Row],[RV lognorm]],(LN(ImpLow1)+LN(ImpUp1))/2,(LN(ImpUp1)-LN(ImpLow1))/3.29)</f>
        <v>0</v>
      </c>
      <c r="L9049">
        <f>_xlfn.BINOM.INV(BinomTrials,_xlfn.GAMMA.INV(Table3[[#This Row],[RV gamma]],GammaShape2,GammaRate2)/BinomTrials,Table3[[#This Row],[RV binom]])</f>
        <v>0</v>
      </c>
      <c r="M9049" s="1">
        <f>Table3[[#This Row],[Risk 2 simulated occurences]]*_xlfn.LOGNORM.INV(Table3[[#This Row],[RV lognorm]],(LN(ImpLow2)+LN(ImpUp2))/2,(LN(ImpUp2)-LN(ImpLow2))/3.29)</f>
        <v>0</v>
      </c>
    </row>
    <row r="9050" spans="7:13">
      <c r="G9050">
        <v>0.14454447717617475</v>
      </c>
      <c r="H9050">
        <v>0.79443750614041342</v>
      </c>
      <c r="I9050">
        <v>0.4443305351046522</v>
      </c>
      <c r="J9050">
        <f>_xlfn.BINOM.INV(BinomTrials,_xlfn.GAMMA.INV(Table3[[#This Row],[RV gamma]],GammaShape1,GammaRate1)/BinomTrials,Table3[[#This Row],[RV binom]])</f>
        <v>1</v>
      </c>
      <c r="K9050" s="1">
        <f>Table3[[#This Row],[Risk 1 Simulated occurences]]*_xlfn.LOGNORM.INV(Table3[[#This Row],[RV lognorm]],(LN(ImpLow1)+LN(ImpUp1))/2,(LN(ImpUp1)-LN(ImpLow1))/3.29)</f>
        <v>28671.289368171037</v>
      </c>
      <c r="L9050">
        <f>_xlfn.BINOM.INV(BinomTrials,_xlfn.GAMMA.INV(Table3[[#This Row],[RV gamma]],GammaShape2,GammaRate2)/BinomTrials,Table3[[#This Row],[RV binom]])</f>
        <v>0</v>
      </c>
      <c r="M9050" s="1">
        <f>Table3[[#This Row],[Risk 2 simulated occurences]]*_xlfn.LOGNORM.INV(Table3[[#This Row],[RV lognorm]],(LN(ImpLow2)+LN(ImpUp2))/2,(LN(ImpUp2)-LN(ImpLow2))/3.29)</f>
        <v>0</v>
      </c>
    </row>
    <row r="9051" spans="7:13">
      <c r="G9051">
        <v>0.35902789996891649</v>
      </c>
      <c r="H9051">
        <v>0.11116570192909134</v>
      </c>
      <c r="I9051">
        <v>0.86330350388926613</v>
      </c>
      <c r="J9051">
        <f>_xlfn.BINOM.INV(BinomTrials,_xlfn.GAMMA.INV(Table3[[#This Row],[RV gamma]],GammaShape1,GammaRate1)/BinomTrials,Table3[[#This Row],[RV binom]])</f>
        <v>0</v>
      </c>
      <c r="K9051" s="1">
        <f>Table3[[#This Row],[Risk 1 Simulated occurences]]*_xlfn.LOGNORM.INV(Table3[[#This Row],[RV lognorm]],(LN(ImpLow1)+LN(ImpUp1))/2,(LN(ImpUp1)-LN(ImpLow1))/3.29)</f>
        <v>0</v>
      </c>
      <c r="L9051">
        <f>_xlfn.BINOM.INV(BinomTrials,_xlfn.GAMMA.INV(Table3[[#This Row],[RV gamma]],GammaShape2,GammaRate2)/BinomTrials,Table3[[#This Row],[RV binom]])</f>
        <v>0</v>
      </c>
      <c r="M9051" s="1">
        <f>Table3[[#This Row],[Risk 2 simulated occurences]]*_xlfn.LOGNORM.INV(Table3[[#This Row],[RV lognorm]],(LN(ImpLow2)+LN(ImpUp2))/2,(LN(ImpUp2)-LN(ImpLow2))/3.29)</f>
        <v>0</v>
      </c>
    </row>
    <row r="9052" spans="7:13">
      <c r="G9052">
        <v>0.18191477757967767</v>
      </c>
      <c r="H9052">
        <v>0.3619523222381027</v>
      </c>
      <c r="I9052">
        <v>0.54198986689652773</v>
      </c>
      <c r="J9052">
        <f>_xlfn.BINOM.INV(BinomTrials,_xlfn.GAMMA.INV(Table3[[#This Row],[RV gamma]],GammaShape1,GammaRate1)/BinomTrials,Table3[[#This Row],[RV binom]])</f>
        <v>0</v>
      </c>
      <c r="K9052" s="1">
        <f>Table3[[#This Row],[Risk 1 Simulated occurences]]*_xlfn.LOGNORM.INV(Table3[[#This Row],[RV lognorm]],(LN(ImpLow1)+LN(ImpUp1))/2,(LN(ImpUp1)-LN(ImpLow1))/3.29)</f>
        <v>0</v>
      </c>
      <c r="L9052">
        <f>_xlfn.BINOM.INV(BinomTrials,_xlfn.GAMMA.INV(Table3[[#This Row],[RV gamma]],GammaShape2,GammaRate2)/BinomTrials,Table3[[#This Row],[RV binom]])</f>
        <v>0</v>
      </c>
      <c r="M9052" s="1">
        <f>Table3[[#This Row],[Risk 2 simulated occurences]]*_xlfn.LOGNORM.INV(Table3[[#This Row],[RV lognorm]],(LN(ImpLow2)+LN(ImpUp2))/2,(LN(ImpUp2)-LN(ImpLow2))/3.29)</f>
        <v>0</v>
      </c>
    </row>
    <row r="9053" spans="7:13">
      <c r="G9053">
        <v>0.44166678164231904</v>
      </c>
      <c r="H9053">
        <v>0.33267985579216847</v>
      </c>
      <c r="I9053">
        <v>0.22369292994201787</v>
      </c>
      <c r="J9053">
        <f>_xlfn.BINOM.INV(BinomTrials,_xlfn.GAMMA.INV(Table3[[#This Row],[RV gamma]],GammaShape1,GammaRate1)/BinomTrials,Table3[[#This Row],[RV binom]])</f>
        <v>0</v>
      </c>
      <c r="K9053" s="1">
        <f>Table3[[#This Row],[Risk 1 Simulated occurences]]*_xlfn.LOGNORM.INV(Table3[[#This Row],[RV lognorm]],(LN(ImpLow1)+LN(ImpUp1))/2,(LN(ImpUp1)-LN(ImpLow1))/3.29)</f>
        <v>0</v>
      </c>
      <c r="L9053">
        <f>_xlfn.BINOM.INV(BinomTrials,_xlfn.GAMMA.INV(Table3[[#This Row],[RV gamma]],GammaShape2,GammaRate2)/BinomTrials,Table3[[#This Row],[RV binom]])</f>
        <v>0</v>
      </c>
      <c r="M9053" s="1">
        <f>Table3[[#This Row],[Risk 2 simulated occurences]]*_xlfn.LOGNORM.INV(Table3[[#This Row],[RV lognorm]],(LN(ImpLow2)+LN(ImpUp2))/2,(LN(ImpUp2)-LN(ImpLow2))/3.29)</f>
        <v>0</v>
      </c>
    </row>
    <row r="9054" spans="7:13">
      <c r="G9054">
        <v>9.3599062456562673E-2</v>
      </c>
      <c r="H9054">
        <v>0.35033629897531882</v>
      </c>
      <c r="I9054">
        <v>0.60707353549407495</v>
      </c>
      <c r="J9054">
        <f>_xlfn.BINOM.INV(BinomTrials,_xlfn.GAMMA.INV(Table3[[#This Row],[RV gamma]],GammaShape1,GammaRate1)/BinomTrials,Table3[[#This Row],[RV binom]])</f>
        <v>0</v>
      </c>
      <c r="K9054" s="1">
        <f>Table3[[#This Row],[Risk 1 Simulated occurences]]*_xlfn.LOGNORM.INV(Table3[[#This Row],[RV lognorm]],(LN(ImpLow1)+LN(ImpUp1))/2,(LN(ImpUp1)-LN(ImpLow1))/3.29)</f>
        <v>0</v>
      </c>
      <c r="L9054">
        <f>_xlfn.BINOM.INV(BinomTrials,_xlfn.GAMMA.INV(Table3[[#This Row],[RV gamma]],GammaShape2,GammaRate2)/BinomTrials,Table3[[#This Row],[RV binom]])</f>
        <v>0</v>
      </c>
      <c r="M9054" s="1">
        <f>Table3[[#This Row],[Risk 2 simulated occurences]]*_xlfn.LOGNORM.INV(Table3[[#This Row],[RV lognorm]],(LN(ImpLow2)+LN(ImpUp2))/2,(LN(ImpUp2)-LN(ImpLow2))/3.29)</f>
        <v>0</v>
      </c>
    </row>
    <row r="9055" spans="7:13">
      <c r="G9055">
        <v>0.11944270744893826</v>
      </c>
      <c r="H9055">
        <v>0.10217687818323117</v>
      </c>
      <c r="I9055">
        <v>8.4911048917524073E-2</v>
      </c>
      <c r="J9055">
        <f>_xlfn.BINOM.INV(BinomTrials,_xlfn.GAMMA.INV(Table3[[#This Row],[RV gamma]],GammaShape1,GammaRate1)/BinomTrials,Table3[[#This Row],[RV binom]])</f>
        <v>0</v>
      </c>
      <c r="K9055" s="1">
        <f>Table3[[#This Row],[Risk 1 Simulated occurences]]*_xlfn.LOGNORM.INV(Table3[[#This Row],[RV lognorm]],(LN(ImpLow1)+LN(ImpUp1))/2,(LN(ImpUp1)-LN(ImpLow1))/3.29)</f>
        <v>0</v>
      </c>
      <c r="L9055">
        <f>_xlfn.BINOM.INV(BinomTrials,_xlfn.GAMMA.INV(Table3[[#This Row],[RV gamma]],GammaShape2,GammaRate2)/BinomTrials,Table3[[#This Row],[RV binom]])</f>
        <v>0</v>
      </c>
      <c r="M9055" s="1">
        <f>Table3[[#This Row],[Risk 2 simulated occurences]]*_xlfn.LOGNORM.INV(Table3[[#This Row],[RV lognorm]],(LN(ImpLow2)+LN(ImpUp2))/2,(LN(ImpUp2)-LN(ImpLow2))/3.29)</f>
        <v>0</v>
      </c>
    </row>
    <row r="9056" spans="7:13">
      <c r="G9056">
        <v>0.47358409430532905</v>
      </c>
      <c r="H9056">
        <v>0.2867916255662179</v>
      </c>
      <c r="I9056">
        <v>9.9999156827106681E-2</v>
      </c>
      <c r="J9056">
        <f>_xlfn.BINOM.INV(BinomTrials,_xlfn.GAMMA.INV(Table3[[#This Row],[RV gamma]],GammaShape1,GammaRate1)/BinomTrials,Table3[[#This Row],[RV binom]])</f>
        <v>0</v>
      </c>
      <c r="K9056" s="1">
        <f>Table3[[#This Row],[Risk 1 Simulated occurences]]*_xlfn.LOGNORM.INV(Table3[[#This Row],[RV lognorm]],(LN(ImpLow1)+LN(ImpUp1))/2,(LN(ImpUp1)-LN(ImpLow1))/3.29)</f>
        <v>0</v>
      </c>
      <c r="L9056">
        <f>_xlfn.BINOM.INV(BinomTrials,_xlfn.GAMMA.INV(Table3[[#This Row],[RV gamma]],GammaShape2,GammaRate2)/BinomTrials,Table3[[#This Row],[RV binom]])</f>
        <v>0</v>
      </c>
      <c r="M9056" s="1">
        <f>Table3[[#This Row],[Risk 2 simulated occurences]]*_xlfn.LOGNORM.INV(Table3[[#This Row],[RV lognorm]],(LN(ImpLow2)+LN(ImpUp2))/2,(LN(ImpUp2)-LN(ImpLow2))/3.29)</f>
        <v>0</v>
      </c>
    </row>
    <row r="9057" spans="7:13">
      <c r="G9057">
        <v>0.52787298966565777</v>
      </c>
      <c r="H9057">
        <v>0.10685089142380789</v>
      </c>
      <c r="I9057">
        <v>0.685828793181958</v>
      </c>
      <c r="J9057">
        <f>_xlfn.BINOM.INV(BinomTrials,_xlfn.GAMMA.INV(Table3[[#This Row],[RV gamma]],GammaShape1,GammaRate1)/BinomTrials,Table3[[#This Row],[RV binom]])</f>
        <v>0</v>
      </c>
      <c r="K9057" s="1">
        <f>Table3[[#This Row],[Risk 1 Simulated occurences]]*_xlfn.LOGNORM.INV(Table3[[#This Row],[RV lognorm]],(LN(ImpLow1)+LN(ImpUp1))/2,(LN(ImpUp1)-LN(ImpLow1))/3.29)</f>
        <v>0</v>
      </c>
      <c r="L9057">
        <f>_xlfn.BINOM.INV(BinomTrials,_xlfn.GAMMA.INV(Table3[[#This Row],[RV gamma]],GammaShape2,GammaRate2)/BinomTrials,Table3[[#This Row],[RV binom]])</f>
        <v>0</v>
      </c>
      <c r="M9057" s="1">
        <f>Table3[[#This Row],[Risk 2 simulated occurences]]*_xlfn.LOGNORM.INV(Table3[[#This Row],[RV lognorm]],(LN(ImpLow2)+LN(ImpUp2))/2,(LN(ImpUp2)-LN(ImpLow2))/3.29)</f>
        <v>0</v>
      </c>
    </row>
    <row r="9058" spans="7:13">
      <c r="G9058">
        <v>0.96133731070968198</v>
      </c>
      <c r="H9058">
        <v>0.84293215993928361</v>
      </c>
      <c r="I9058">
        <v>0.72452700916888524</v>
      </c>
      <c r="J9058">
        <f>_xlfn.BINOM.INV(BinomTrials,_xlfn.GAMMA.INV(Table3[[#This Row],[RV gamma]],GammaShape1,GammaRate1)/BinomTrials,Table3[[#This Row],[RV binom]])</f>
        <v>1</v>
      </c>
      <c r="K9058" s="1">
        <f>Table3[[#This Row],[Risk 1 Simulated occurences]]*_xlfn.LOGNORM.INV(Table3[[#This Row],[RV lognorm]],(LN(ImpLow1)+LN(ImpUp1))/2,(LN(ImpUp1)-LN(ImpLow1))/3.29)</f>
        <v>48001.999624201635</v>
      </c>
      <c r="L9058">
        <f>_xlfn.BINOM.INV(BinomTrials,_xlfn.GAMMA.INV(Table3[[#This Row],[RV gamma]],GammaShape2,GammaRate2)/BinomTrials,Table3[[#This Row],[RV binom]])</f>
        <v>1</v>
      </c>
      <c r="M9058" s="1">
        <f>Table3[[#This Row],[Risk 2 simulated occurences]]*_xlfn.LOGNORM.INV(Table3[[#This Row],[RV lognorm]],(LN(ImpLow2)+LN(ImpUp2))/2,(LN(ImpUp2)-LN(ImpLow2))/3.29)</f>
        <v>4800199.9624201739</v>
      </c>
    </row>
    <row r="9059" spans="7:13">
      <c r="G9059">
        <v>0.19618109762490779</v>
      </c>
      <c r="H9059">
        <v>0.16081209953912165</v>
      </c>
      <c r="I9059">
        <v>0.12544310145333554</v>
      </c>
      <c r="J9059">
        <f>_xlfn.BINOM.INV(BinomTrials,_xlfn.GAMMA.INV(Table3[[#This Row],[RV gamma]],GammaShape1,GammaRate1)/BinomTrials,Table3[[#This Row],[RV binom]])</f>
        <v>0</v>
      </c>
      <c r="K9059" s="1">
        <f>Table3[[#This Row],[Risk 1 Simulated occurences]]*_xlfn.LOGNORM.INV(Table3[[#This Row],[RV lognorm]],(LN(ImpLow1)+LN(ImpUp1))/2,(LN(ImpUp1)-LN(ImpLow1))/3.29)</f>
        <v>0</v>
      </c>
      <c r="L9059">
        <f>_xlfn.BINOM.INV(BinomTrials,_xlfn.GAMMA.INV(Table3[[#This Row],[RV gamma]],GammaShape2,GammaRate2)/BinomTrials,Table3[[#This Row],[RV binom]])</f>
        <v>0</v>
      </c>
      <c r="M9059" s="1">
        <f>Table3[[#This Row],[Risk 2 simulated occurences]]*_xlfn.LOGNORM.INV(Table3[[#This Row],[RV lognorm]],(LN(ImpLow2)+LN(ImpUp2))/2,(LN(ImpUp2)-LN(ImpLow2))/3.29)</f>
        <v>0</v>
      </c>
    </row>
    <row r="9060" spans="7:13">
      <c r="G9060">
        <v>0.21570778182507855</v>
      </c>
      <c r="H9060">
        <v>0.76895695401772712</v>
      </c>
      <c r="I9060">
        <v>0.32220612621037575</v>
      </c>
      <c r="J9060">
        <f>_xlfn.BINOM.INV(BinomTrials,_xlfn.GAMMA.INV(Table3[[#This Row],[RV gamma]],GammaShape1,GammaRate1)/BinomTrials,Table3[[#This Row],[RV binom]])</f>
        <v>1</v>
      </c>
      <c r="K9060" s="1">
        <f>Table3[[#This Row],[Risk 1 Simulated occurences]]*_xlfn.LOGNORM.INV(Table3[[#This Row],[RV lognorm]],(LN(ImpLow1)+LN(ImpUp1))/2,(LN(ImpUp1)-LN(ImpLow1))/3.29)</f>
        <v>22893.633123697313</v>
      </c>
      <c r="L9060">
        <f>_xlfn.BINOM.INV(BinomTrials,_xlfn.GAMMA.INV(Table3[[#This Row],[RV gamma]],GammaShape2,GammaRate2)/BinomTrials,Table3[[#This Row],[RV binom]])</f>
        <v>0</v>
      </c>
      <c r="M9060" s="1">
        <f>Table3[[#This Row],[Risk 2 simulated occurences]]*_xlfn.LOGNORM.INV(Table3[[#This Row],[RV lognorm]],(LN(ImpLow2)+LN(ImpUp2))/2,(LN(ImpUp2)-LN(ImpLow2))/3.29)</f>
        <v>0</v>
      </c>
    </row>
    <row r="9061" spans="7:13">
      <c r="G9061">
        <v>0.40068913409518503</v>
      </c>
      <c r="H9061">
        <v>0.85952617594018865</v>
      </c>
      <c r="I9061">
        <v>0.31836321778519228</v>
      </c>
      <c r="J9061">
        <f>_xlfn.BINOM.INV(BinomTrials,_xlfn.GAMMA.INV(Table3[[#This Row],[RV gamma]],GammaShape1,GammaRate1)/BinomTrials,Table3[[#This Row],[RV binom]])</f>
        <v>1</v>
      </c>
      <c r="K9061" s="1">
        <f>Table3[[#This Row],[Risk 1 Simulated occurences]]*_xlfn.LOGNORM.INV(Table3[[#This Row],[RV lognorm]],(LN(ImpLow1)+LN(ImpUp1))/2,(LN(ImpUp1)-LN(ImpLow1))/3.29)</f>
        <v>22722.160934685078</v>
      </c>
      <c r="L9061">
        <f>_xlfn.BINOM.INV(BinomTrials,_xlfn.GAMMA.INV(Table3[[#This Row],[RV gamma]],GammaShape2,GammaRate2)/BinomTrials,Table3[[#This Row],[RV binom]])</f>
        <v>1</v>
      </c>
      <c r="M9061" s="1">
        <f>Table3[[#This Row],[Risk 2 simulated occurences]]*_xlfn.LOGNORM.INV(Table3[[#This Row],[RV lognorm]],(LN(ImpLow2)+LN(ImpUp2))/2,(LN(ImpUp2)-LN(ImpLow2))/3.29)</f>
        <v>2272216.0934685087</v>
      </c>
    </row>
    <row r="9062" spans="7:13">
      <c r="G9062">
        <v>0.38227673777485116</v>
      </c>
      <c r="H9062">
        <v>5.6439026750828618E-2</v>
      </c>
      <c r="I9062">
        <v>0.73060131572680609</v>
      </c>
      <c r="J9062">
        <f>_xlfn.BINOM.INV(BinomTrials,_xlfn.GAMMA.INV(Table3[[#This Row],[RV gamma]],GammaShape1,GammaRate1)/BinomTrials,Table3[[#This Row],[RV binom]])</f>
        <v>0</v>
      </c>
      <c r="K9062" s="1">
        <f>Table3[[#This Row],[Risk 1 Simulated occurences]]*_xlfn.LOGNORM.INV(Table3[[#This Row],[RV lognorm]],(LN(ImpLow1)+LN(ImpUp1))/2,(LN(ImpUp1)-LN(ImpLow1))/3.29)</f>
        <v>0</v>
      </c>
      <c r="L9062">
        <f>_xlfn.BINOM.INV(BinomTrials,_xlfn.GAMMA.INV(Table3[[#This Row],[RV gamma]],GammaShape2,GammaRate2)/BinomTrials,Table3[[#This Row],[RV binom]])</f>
        <v>0</v>
      </c>
      <c r="M9062" s="1">
        <f>Table3[[#This Row],[Risk 2 simulated occurences]]*_xlfn.LOGNORM.INV(Table3[[#This Row],[RV lognorm]],(LN(ImpLow2)+LN(ImpUp2))/2,(LN(ImpUp2)-LN(ImpLow2))/3.29)</f>
        <v>0</v>
      </c>
    </row>
    <row r="9063" spans="7:13">
      <c r="G9063">
        <v>0.92513178192318035</v>
      </c>
      <c r="H9063">
        <v>0.57072260117657603</v>
      </c>
      <c r="I9063">
        <v>0.21631342042997173</v>
      </c>
      <c r="J9063">
        <f>_xlfn.BINOM.INV(BinomTrials,_xlfn.GAMMA.INV(Table3[[#This Row],[RV gamma]],GammaShape1,GammaRate1)/BinomTrials,Table3[[#This Row],[RV binom]])</f>
        <v>1</v>
      </c>
      <c r="K9063" s="1">
        <f>Table3[[#This Row],[Risk 1 Simulated occurences]]*_xlfn.LOGNORM.INV(Table3[[#This Row],[RV lognorm]],(LN(ImpLow1)+LN(ImpUp1))/2,(LN(ImpUp1)-LN(ImpLow1))/3.29)</f>
        <v>18259.462637102315</v>
      </c>
      <c r="L9063">
        <f>_xlfn.BINOM.INV(BinomTrials,_xlfn.GAMMA.INV(Table3[[#This Row],[RV gamma]],GammaShape2,GammaRate2)/BinomTrials,Table3[[#This Row],[RV binom]])</f>
        <v>0</v>
      </c>
      <c r="M9063" s="1">
        <f>Table3[[#This Row],[Risk 2 simulated occurences]]*_xlfn.LOGNORM.INV(Table3[[#This Row],[RV lognorm]],(LN(ImpLow2)+LN(ImpUp2))/2,(LN(ImpUp2)-LN(ImpLow2))/3.29)</f>
        <v>0</v>
      </c>
    </row>
    <row r="9064" spans="7:13">
      <c r="G9064">
        <v>0.6898587828920496</v>
      </c>
      <c r="H9064">
        <v>0.1347579747134624</v>
      </c>
      <c r="I9064">
        <v>0.57965716653487509</v>
      </c>
      <c r="J9064">
        <f>_xlfn.BINOM.INV(BinomTrials,_xlfn.GAMMA.INV(Table3[[#This Row],[RV gamma]],GammaShape1,GammaRate1)/BinomTrials,Table3[[#This Row],[RV binom]])</f>
        <v>0</v>
      </c>
      <c r="K9064" s="1">
        <f>Table3[[#This Row],[Risk 1 Simulated occurences]]*_xlfn.LOGNORM.INV(Table3[[#This Row],[RV lognorm]],(LN(ImpLow1)+LN(ImpUp1))/2,(LN(ImpUp1)-LN(ImpLow1))/3.29)</f>
        <v>0</v>
      </c>
      <c r="L9064">
        <f>_xlfn.BINOM.INV(BinomTrials,_xlfn.GAMMA.INV(Table3[[#This Row],[RV gamma]],GammaShape2,GammaRate2)/BinomTrials,Table3[[#This Row],[RV binom]])</f>
        <v>0</v>
      </c>
      <c r="M9064" s="1">
        <f>Table3[[#This Row],[Risk 2 simulated occurences]]*_xlfn.LOGNORM.INV(Table3[[#This Row],[RV lognorm]],(LN(ImpLow2)+LN(ImpUp2))/2,(LN(ImpUp2)-LN(ImpLow2))/3.29)</f>
        <v>0</v>
      </c>
    </row>
    <row r="9065" spans="7:13">
      <c r="G9065">
        <v>0.45656406667854826</v>
      </c>
      <c r="H9065">
        <v>0.87728100916244134</v>
      </c>
      <c r="I9065">
        <v>0.29799795164633447</v>
      </c>
      <c r="J9065">
        <f>_xlfn.BINOM.INV(BinomTrials,_xlfn.GAMMA.INV(Table3[[#This Row],[RV gamma]],GammaShape1,GammaRate1)/BinomTrials,Table3[[#This Row],[RV binom]])</f>
        <v>1</v>
      </c>
      <c r="K9065" s="1">
        <f>Table3[[#This Row],[Risk 1 Simulated occurences]]*_xlfn.LOGNORM.INV(Table3[[#This Row],[RV lognorm]],(LN(ImpLow1)+LN(ImpUp1))/2,(LN(ImpUp1)-LN(ImpLow1))/3.29)</f>
        <v>21820.008102389482</v>
      </c>
      <c r="L9065">
        <f>_xlfn.BINOM.INV(BinomTrials,_xlfn.GAMMA.INV(Table3[[#This Row],[RV gamma]],GammaShape2,GammaRate2)/BinomTrials,Table3[[#This Row],[RV binom]])</f>
        <v>1</v>
      </c>
      <c r="M9065" s="1">
        <f>Table3[[#This Row],[Risk 2 simulated occurences]]*_xlfn.LOGNORM.INV(Table3[[#This Row],[RV lognorm]],(LN(ImpLow2)+LN(ImpUp2))/2,(LN(ImpUp2)-LN(ImpLow2))/3.29)</f>
        <v>2182000.810238949</v>
      </c>
    </row>
    <row r="9066" spans="7:13">
      <c r="G9066">
        <v>0.4722686663606524</v>
      </c>
      <c r="H9066">
        <v>0.46192099315203772</v>
      </c>
      <c r="I9066">
        <v>0.45157331994342309</v>
      </c>
      <c r="J9066">
        <f>_xlfn.BINOM.INV(BinomTrials,_xlfn.GAMMA.INV(Table3[[#This Row],[RV gamma]],GammaShape1,GammaRate1)/BinomTrials,Table3[[#This Row],[RV binom]])</f>
        <v>0</v>
      </c>
      <c r="K9066" s="1">
        <f>Table3[[#This Row],[Risk 1 Simulated occurences]]*_xlfn.LOGNORM.INV(Table3[[#This Row],[RV lognorm]],(LN(ImpLow1)+LN(ImpUp1))/2,(LN(ImpUp1)-LN(ImpLow1))/3.29)</f>
        <v>0</v>
      </c>
      <c r="L9066">
        <f>_xlfn.BINOM.INV(BinomTrials,_xlfn.GAMMA.INV(Table3[[#This Row],[RV gamma]],GammaShape2,GammaRate2)/BinomTrials,Table3[[#This Row],[RV binom]])</f>
        <v>0</v>
      </c>
      <c r="M9066" s="1">
        <f>Table3[[#This Row],[Risk 2 simulated occurences]]*_xlfn.LOGNORM.INV(Table3[[#This Row],[RV lognorm]],(LN(ImpLow2)+LN(ImpUp2))/2,(LN(ImpUp2)-LN(ImpLow2))/3.29)</f>
        <v>0</v>
      </c>
    </row>
    <row r="9067" spans="7:13">
      <c r="G9067">
        <v>0.41947552348462658</v>
      </c>
      <c r="H9067">
        <v>0.5061319062980506</v>
      </c>
      <c r="I9067">
        <v>0.59278828911147463</v>
      </c>
      <c r="J9067">
        <f>_xlfn.BINOM.INV(BinomTrials,_xlfn.GAMMA.INV(Table3[[#This Row],[RV gamma]],GammaShape1,GammaRate1)/BinomTrials,Table3[[#This Row],[RV binom]])</f>
        <v>0</v>
      </c>
      <c r="K9067" s="1">
        <f>Table3[[#This Row],[Risk 1 Simulated occurences]]*_xlfn.LOGNORM.INV(Table3[[#This Row],[RV lognorm]],(LN(ImpLow1)+LN(ImpUp1))/2,(LN(ImpUp1)-LN(ImpLow1))/3.29)</f>
        <v>0</v>
      </c>
      <c r="L9067">
        <f>_xlfn.BINOM.INV(BinomTrials,_xlfn.GAMMA.INV(Table3[[#This Row],[RV gamma]],GammaShape2,GammaRate2)/BinomTrials,Table3[[#This Row],[RV binom]])</f>
        <v>0</v>
      </c>
      <c r="M9067" s="1">
        <f>Table3[[#This Row],[Risk 2 simulated occurences]]*_xlfn.LOGNORM.INV(Table3[[#This Row],[RV lognorm]],(LN(ImpLow2)+LN(ImpUp2))/2,(LN(ImpUp2)-LN(ImpLow2))/3.29)</f>
        <v>0</v>
      </c>
    </row>
    <row r="9068" spans="7:13">
      <c r="G9068">
        <v>0.12512320611864478</v>
      </c>
      <c r="H9068">
        <v>0.55894915133665746</v>
      </c>
      <c r="I9068">
        <v>0.99277509655467011</v>
      </c>
      <c r="J9068">
        <f>_xlfn.BINOM.INV(BinomTrials,_xlfn.GAMMA.INV(Table3[[#This Row],[RV gamma]],GammaShape1,GammaRate1)/BinomTrials,Table3[[#This Row],[RV binom]])</f>
        <v>0</v>
      </c>
      <c r="K9068" s="1">
        <f>Table3[[#This Row],[Risk 1 Simulated occurences]]*_xlfn.LOGNORM.INV(Table3[[#This Row],[RV lognorm]],(LN(ImpLow1)+LN(ImpUp1))/2,(LN(ImpUp1)-LN(ImpLow1))/3.29)</f>
        <v>0</v>
      </c>
      <c r="L9068">
        <f>_xlfn.BINOM.INV(BinomTrials,_xlfn.GAMMA.INV(Table3[[#This Row],[RV gamma]],GammaShape2,GammaRate2)/BinomTrials,Table3[[#This Row],[RV binom]])</f>
        <v>0</v>
      </c>
      <c r="M9068" s="1">
        <f>Table3[[#This Row],[Risk 2 simulated occurences]]*_xlfn.LOGNORM.INV(Table3[[#This Row],[RV lognorm]],(LN(ImpLow2)+LN(ImpUp2))/2,(LN(ImpUp2)-LN(ImpLow2))/3.29)</f>
        <v>0</v>
      </c>
    </row>
    <row r="9069" spans="7:13">
      <c r="G9069">
        <v>0.94572523606276382</v>
      </c>
      <c r="H9069">
        <v>0.25838651520124939</v>
      </c>
      <c r="I9069">
        <v>0.57104779433973496</v>
      </c>
      <c r="J9069">
        <f>_xlfn.BINOM.INV(BinomTrials,_xlfn.GAMMA.INV(Table3[[#This Row],[RV gamma]],GammaShape1,GammaRate1)/BinomTrials,Table3[[#This Row],[RV binom]])</f>
        <v>0</v>
      </c>
      <c r="K9069" s="1">
        <f>Table3[[#This Row],[Risk 1 Simulated occurences]]*_xlfn.LOGNORM.INV(Table3[[#This Row],[RV lognorm]],(LN(ImpLow1)+LN(ImpUp1))/2,(LN(ImpUp1)-LN(ImpLow1))/3.29)</f>
        <v>0</v>
      </c>
      <c r="L9069">
        <f>_xlfn.BINOM.INV(BinomTrials,_xlfn.GAMMA.INV(Table3[[#This Row],[RV gamma]],GammaShape2,GammaRate2)/BinomTrials,Table3[[#This Row],[RV binom]])</f>
        <v>0</v>
      </c>
      <c r="M9069" s="1">
        <f>Table3[[#This Row],[Risk 2 simulated occurences]]*_xlfn.LOGNORM.INV(Table3[[#This Row],[RV lognorm]],(LN(ImpLow2)+LN(ImpUp2))/2,(LN(ImpUp2)-LN(ImpLow2))/3.29)</f>
        <v>0</v>
      </c>
    </row>
    <row r="9070" spans="7:13">
      <c r="G9070">
        <v>0.80404250687176482</v>
      </c>
      <c r="H9070">
        <v>0.70216098739866217</v>
      </c>
      <c r="I9070">
        <v>0.60027946792555953</v>
      </c>
      <c r="J9070">
        <f>_xlfn.BINOM.INV(BinomTrials,_xlfn.GAMMA.INV(Table3[[#This Row],[RV gamma]],GammaShape1,GammaRate1)/BinomTrials,Table3[[#This Row],[RV binom]])</f>
        <v>1</v>
      </c>
      <c r="K9070" s="1">
        <f>Table3[[#This Row],[Risk 1 Simulated occurences]]*_xlfn.LOGNORM.INV(Table3[[#This Row],[RV lognorm]],(LN(ImpLow1)+LN(ImpUp1))/2,(LN(ImpUp1)-LN(ImpLow1))/3.29)</f>
        <v>37776.793090595471</v>
      </c>
      <c r="L9070">
        <f>_xlfn.BINOM.INV(BinomTrials,_xlfn.GAMMA.INV(Table3[[#This Row],[RV gamma]],GammaShape2,GammaRate2)/BinomTrials,Table3[[#This Row],[RV binom]])</f>
        <v>0</v>
      </c>
      <c r="M9070" s="1">
        <f>Table3[[#This Row],[Risk 2 simulated occurences]]*_xlfn.LOGNORM.INV(Table3[[#This Row],[RV lognorm]],(LN(ImpLow2)+LN(ImpUp2))/2,(LN(ImpUp2)-LN(ImpLow2))/3.29)</f>
        <v>0</v>
      </c>
    </row>
    <row r="9071" spans="7:13">
      <c r="G9071">
        <v>0.54241299375072727</v>
      </c>
      <c r="H9071">
        <v>0.21971520931446703</v>
      </c>
      <c r="I9071">
        <v>0.89701742487820679</v>
      </c>
      <c r="J9071">
        <f>_xlfn.BINOM.INV(BinomTrials,_xlfn.GAMMA.INV(Table3[[#This Row],[RV gamma]],GammaShape1,GammaRate1)/BinomTrials,Table3[[#This Row],[RV binom]])</f>
        <v>0</v>
      </c>
      <c r="K9071" s="1">
        <f>Table3[[#This Row],[Risk 1 Simulated occurences]]*_xlfn.LOGNORM.INV(Table3[[#This Row],[RV lognorm]],(LN(ImpLow1)+LN(ImpUp1))/2,(LN(ImpUp1)-LN(ImpLow1))/3.29)</f>
        <v>0</v>
      </c>
      <c r="L9071">
        <f>_xlfn.BINOM.INV(BinomTrials,_xlfn.GAMMA.INV(Table3[[#This Row],[RV gamma]],GammaShape2,GammaRate2)/BinomTrials,Table3[[#This Row],[RV binom]])</f>
        <v>0</v>
      </c>
      <c r="M9071" s="1">
        <f>Table3[[#This Row],[Risk 2 simulated occurences]]*_xlfn.LOGNORM.INV(Table3[[#This Row],[RV lognorm]],(LN(ImpLow2)+LN(ImpUp2))/2,(LN(ImpUp2)-LN(ImpLow2))/3.29)</f>
        <v>0</v>
      </c>
    </row>
    <row r="9072" spans="7:13">
      <c r="G9072">
        <v>0.33518596847317461</v>
      </c>
      <c r="H9072">
        <v>0.75352294824715838</v>
      </c>
      <c r="I9072">
        <v>0.17185992802114222</v>
      </c>
      <c r="J9072">
        <f>_xlfn.BINOM.INV(BinomTrials,_xlfn.GAMMA.INV(Table3[[#This Row],[RV gamma]],GammaShape1,GammaRate1)/BinomTrials,Table3[[#This Row],[RV binom]])</f>
        <v>1</v>
      </c>
      <c r="K9072" s="1">
        <f>Table3[[#This Row],[Risk 1 Simulated occurences]]*_xlfn.LOGNORM.INV(Table3[[#This Row],[RV lognorm]],(LN(ImpLow1)+LN(ImpUp1))/2,(LN(ImpUp1)-LN(ImpLow1))/3.29)</f>
        <v>16300.705934775906</v>
      </c>
      <c r="L9072">
        <f>_xlfn.BINOM.INV(BinomTrials,_xlfn.GAMMA.INV(Table3[[#This Row],[RV gamma]],GammaShape2,GammaRate2)/BinomTrials,Table3[[#This Row],[RV binom]])</f>
        <v>0</v>
      </c>
      <c r="M9072" s="1">
        <f>Table3[[#This Row],[Risk 2 simulated occurences]]*_xlfn.LOGNORM.INV(Table3[[#This Row],[RV lognorm]],(LN(ImpLow2)+LN(ImpUp2))/2,(LN(ImpUp2)-LN(ImpLow2))/3.29)</f>
        <v>0</v>
      </c>
    </row>
    <row r="9073" spans="7:13">
      <c r="G9073">
        <v>0.47057212864541081</v>
      </c>
      <c r="H9073">
        <v>0.46019118999139924</v>
      </c>
      <c r="I9073">
        <v>0.44981025133738772</v>
      </c>
      <c r="J9073">
        <f>_xlfn.BINOM.INV(BinomTrials,_xlfn.GAMMA.INV(Table3[[#This Row],[RV gamma]],GammaShape1,GammaRate1)/BinomTrials,Table3[[#This Row],[RV binom]])</f>
        <v>0</v>
      </c>
      <c r="K9073" s="1">
        <f>Table3[[#This Row],[Risk 1 Simulated occurences]]*_xlfn.LOGNORM.INV(Table3[[#This Row],[RV lognorm]],(LN(ImpLow1)+LN(ImpUp1))/2,(LN(ImpUp1)-LN(ImpLow1))/3.29)</f>
        <v>0</v>
      </c>
      <c r="L9073">
        <f>_xlfn.BINOM.INV(BinomTrials,_xlfn.GAMMA.INV(Table3[[#This Row],[RV gamma]],GammaShape2,GammaRate2)/BinomTrials,Table3[[#This Row],[RV binom]])</f>
        <v>0</v>
      </c>
      <c r="M9073" s="1">
        <f>Table3[[#This Row],[Risk 2 simulated occurences]]*_xlfn.LOGNORM.INV(Table3[[#This Row],[RV lognorm]],(LN(ImpLow2)+LN(ImpUp2))/2,(LN(ImpUp2)-LN(ImpLow2))/3.29)</f>
        <v>0</v>
      </c>
    </row>
    <row r="9074" spans="7:13">
      <c r="G9074">
        <v>0.90576614341967099</v>
      </c>
      <c r="H9074">
        <v>0.43333018544750762</v>
      </c>
      <c r="I9074">
        <v>0.96089422747534436</v>
      </c>
      <c r="J9074">
        <f>_xlfn.BINOM.INV(BinomTrials,_xlfn.GAMMA.INV(Table3[[#This Row],[RV gamma]],GammaShape1,GammaRate1)/BinomTrials,Table3[[#This Row],[RV binom]])</f>
        <v>0</v>
      </c>
      <c r="K9074" s="1">
        <f>Table3[[#This Row],[Risk 1 Simulated occurences]]*_xlfn.LOGNORM.INV(Table3[[#This Row],[RV lognorm]],(LN(ImpLow1)+LN(ImpUp1))/2,(LN(ImpUp1)-LN(ImpLow1))/3.29)</f>
        <v>0</v>
      </c>
      <c r="L9074">
        <f>_xlfn.BINOM.INV(BinomTrials,_xlfn.GAMMA.INV(Table3[[#This Row],[RV gamma]],GammaShape2,GammaRate2)/BinomTrials,Table3[[#This Row],[RV binom]])</f>
        <v>0</v>
      </c>
      <c r="M9074" s="1">
        <f>Table3[[#This Row],[Risk 2 simulated occurences]]*_xlfn.LOGNORM.INV(Table3[[#This Row],[RV lognorm]],(LN(ImpLow2)+LN(ImpUp2))/2,(LN(ImpUp2)-LN(ImpLow2))/3.29)</f>
        <v>0</v>
      </c>
    </row>
    <row r="9075" spans="7:13">
      <c r="G9075">
        <v>0.21157245440947473</v>
      </c>
      <c r="H9075">
        <v>0.98042681626064088</v>
      </c>
      <c r="I9075">
        <v>0.74928117811180706</v>
      </c>
      <c r="J9075">
        <f>_xlfn.BINOM.INV(BinomTrials,_xlfn.GAMMA.INV(Table3[[#This Row],[RV gamma]],GammaShape1,GammaRate1)/BinomTrials,Table3[[#This Row],[RV binom]])</f>
        <v>2</v>
      </c>
      <c r="K9075" s="1">
        <f>Table3[[#This Row],[Risk 1 Simulated occurences]]*_xlfn.LOGNORM.INV(Table3[[#This Row],[RV lognorm]],(LN(ImpLow1)+LN(ImpUp1))/2,(LN(ImpUp1)-LN(ImpLow1))/3.29)</f>
        <v>101240.67973996804</v>
      </c>
      <c r="L9075">
        <f>_xlfn.BINOM.INV(BinomTrials,_xlfn.GAMMA.INV(Table3[[#This Row],[RV gamma]],GammaShape2,GammaRate2)/BinomTrials,Table3[[#This Row],[RV binom]])</f>
        <v>1</v>
      </c>
      <c r="M9075" s="1">
        <f>Table3[[#This Row],[Risk 2 simulated occurences]]*_xlfn.LOGNORM.INV(Table3[[#This Row],[RV lognorm]],(LN(ImpLow2)+LN(ImpUp2))/2,(LN(ImpUp2)-LN(ImpLow2))/3.29)</f>
        <v>5062033.9869984044</v>
      </c>
    </row>
    <row r="9076" spans="7:13">
      <c r="G9076">
        <v>0.8982412600415951</v>
      </c>
      <c r="H9076">
        <v>3.3500892591430291E-2</v>
      </c>
      <c r="I9076">
        <v>0.16876052514126549</v>
      </c>
      <c r="J9076">
        <f>_xlfn.BINOM.INV(BinomTrials,_xlfn.GAMMA.INV(Table3[[#This Row],[RV gamma]],GammaShape1,GammaRate1)/BinomTrials,Table3[[#This Row],[RV binom]])</f>
        <v>0</v>
      </c>
      <c r="K9076" s="1">
        <f>Table3[[#This Row],[Risk 1 Simulated occurences]]*_xlfn.LOGNORM.INV(Table3[[#This Row],[RV lognorm]],(LN(ImpLow1)+LN(ImpUp1))/2,(LN(ImpUp1)-LN(ImpLow1))/3.29)</f>
        <v>0</v>
      </c>
      <c r="L9076">
        <f>_xlfn.BINOM.INV(BinomTrials,_xlfn.GAMMA.INV(Table3[[#This Row],[RV gamma]],GammaShape2,GammaRate2)/BinomTrials,Table3[[#This Row],[RV binom]])</f>
        <v>0</v>
      </c>
      <c r="M9076" s="1">
        <f>Table3[[#This Row],[Risk 2 simulated occurences]]*_xlfn.LOGNORM.INV(Table3[[#This Row],[RV lognorm]],(LN(ImpLow2)+LN(ImpUp2))/2,(LN(ImpUp2)-LN(ImpLow2))/3.29)</f>
        <v>0</v>
      </c>
    </row>
    <row r="9077" spans="7:13">
      <c r="G9077">
        <v>0.74085751908871234</v>
      </c>
      <c r="H9077">
        <v>4.950178416888313E-2</v>
      </c>
      <c r="I9077">
        <v>0.35814604924905397</v>
      </c>
      <c r="J9077">
        <f>_xlfn.BINOM.INV(BinomTrials,_xlfn.GAMMA.INV(Table3[[#This Row],[RV gamma]],GammaShape1,GammaRate1)/BinomTrials,Table3[[#This Row],[RV binom]])</f>
        <v>0</v>
      </c>
      <c r="K9077" s="1">
        <f>Table3[[#This Row],[Risk 1 Simulated occurences]]*_xlfn.LOGNORM.INV(Table3[[#This Row],[RV lognorm]],(LN(ImpLow1)+LN(ImpUp1))/2,(LN(ImpUp1)-LN(ImpLow1))/3.29)</f>
        <v>0</v>
      </c>
      <c r="L9077">
        <f>_xlfn.BINOM.INV(BinomTrials,_xlfn.GAMMA.INV(Table3[[#This Row],[RV gamma]],GammaShape2,GammaRate2)/BinomTrials,Table3[[#This Row],[RV binom]])</f>
        <v>0</v>
      </c>
      <c r="M9077" s="1">
        <f>Table3[[#This Row],[Risk 2 simulated occurences]]*_xlfn.LOGNORM.INV(Table3[[#This Row],[RV lognorm]],(LN(ImpLow2)+LN(ImpUp2))/2,(LN(ImpUp2)-LN(ImpLow2))/3.29)</f>
        <v>0</v>
      </c>
    </row>
    <row r="9078" spans="7:13">
      <c r="G9078">
        <v>0.59232332398757492</v>
      </c>
      <c r="H9078">
        <v>0.97648652641870382</v>
      </c>
      <c r="I9078">
        <v>0.36064972884983276</v>
      </c>
      <c r="J9078">
        <f>_xlfn.BINOM.INV(BinomTrials,_xlfn.GAMMA.INV(Table3[[#This Row],[RV gamma]],GammaShape1,GammaRate1)/BinomTrials,Table3[[#This Row],[RV binom]])</f>
        <v>2</v>
      </c>
      <c r="K9078" s="1">
        <f>Table3[[#This Row],[Risk 1 Simulated occurences]]*_xlfn.LOGNORM.INV(Table3[[#This Row],[RV lognorm]],(LN(ImpLow1)+LN(ImpUp1))/2,(LN(ImpUp1)-LN(ImpLow1))/3.29)</f>
        <v>49272.393839070173</v>
      </c>
      <c r="L9078">
        <f>_xlfn.BINOM.INV(BinomTrials,_xlfn.GAMMA.INV(Table3[[#This Row],[RV gamma]],GammaShape2,GammaRate2)/BinomTrials,Table3[[#This Row],[RV binom]])</f>
        <v>1</v>
      </c>
      <c r="M9078" s="1">
        <f>Table3[[#This Row],[Risk 2 simulated occurences]]*_xlfn.LOGNORM.INV(Table3[[#This Row],[RV lognorm]],(LN(ImpLow2)+LN(ImpUp2))/2,(LN(ImpUp2)-LN(ImpLow2))/3.29)</f>
        <v>2463619.6919535096</v>
      </c>
    </row>
    <row r="9079" spans="7:13">
      <c r="G9079">
        <v>0.17810625917190046</v>
      </c>
      <c r="H9079">
        <v>0.80904951915566325</v>
      </c>
      <c r="I9079">
        <v>0.43999277913942597</v>
      </c>
      <c r="J9079">
        <f>_xlfn.BINOM.INV(BinomTrials,_xlfn.GAMMA.INV(Table3[[#This Row],[RV gamma]],GammaShape1,GammaRate1)/BinomTrials,Table3[[#This Row],[RV binom]])</f>
        <v>1</v>
      </c>
      <c r="K9079" s="1">
        <f>Table3[[#This Row],[Risk 1 Simulated occurences]]*_xlfn.LOGNORM.INV(Table3[[#This Row],[RV lognorm]],(LN(ImpLow1)+LN(ImpUp1))/2,(LN(ImpUp1)-LN(ImpLow1))/3.29)</f>
        <v>28451.628925873865</v>
      </c>
      <c r="L9079">
        <f>_xlfn.BINOM.INV(BinomTrials,_xlfn.GAMMA.INV(Table3[[#This Row],[RV gamma]],GammaShape2,GammaRate2)/BinomTrials,Table3[[#This Row],[RV binom]])</f>
        <v>0</v>
      </c>
      <c r="M9079" s="1">
        <f>Table3[[#This Row],[Risk 2 simulated occurences]]*_xlfn.LOGNORM.INV(Table3[[#This Row],[RV lognorm]],(LN(ImpLow2)+LN(ImpUp2))/2,(LN(ImpUp2)-LN(ImpLow2))/3.29)</f>
        <v>0</v>
      </c>
    </row>
    <row r="9080" spans="7:13">
      <c r="G9080">
        <v>0.43189790213103307</v>
      </c>
      <c r="H9080">
        <v>0.69526844923164155</v>
      </c>
      <c r="I9080">
        <v>0.95863899633225003</v>
      </c>
      <c r="J9080">
        <f>_xlfn.BINOM.INV(BinomTrials,_xlfn.GAMMA.INV(Table3[[#This Row],[RV gamma]],GammaShape1,GammaRate1)/BinomTrials,Table3[[#This Row],[RV binom]])</f>
        <v>1</v>
      </c>
      <c r="K9080" s="1">
        <f>Table3[[#This Row],[Risk 1 Simulated occurences]]*_xlfn.LOGNORM.INV(Table3[[#This Row],[RV lognorm]],(LN(ImpLow1)+LN(ImpUp1))/2,(LN(ImpUp1)-LN(ImpLow1))/3.29)</f>
        <v>106509.38668304356</v>
      </c>
      <c r="L9080">
        <f>_xlfn.BINOM.INV(BinomTrials,_xlfn.GAMMA.INV(Table3[[#This Row],[RV gamma]],GammaShape2,GammaRate2)/BinomTrials,Table3[[#This Row],[RV binom]])</f>
        <v>0</v>
      </c>
      <c r="M9080" s="1">
        <f>Table3[[#This Row],[Risk 2 simulated occurences]]*_xlfn.LOGNORM.INV(Table3[[#This Row],[RV lognorm]],(LN(ImpLow2)+LN(ImpUp2))/2,(LN(ImpUp2)-LN(ImpLow2))/3.29)</f>
        <v>0</v>
      </c>
    </row>
    <row r="9081" spans="7:13">
      <c r="G9081">
        <v>0.90804111627304973</v>
      </c>
      <c r="H9081">
        <v>0.37682623619997235</v>
      </c>
      <c r="I9081">
        <v>0.84561135612689486</v>
      </c>
      <c r="J9081">
        <f>_xlfn.BINOM.INV(BinomTrials,_xlfn.GAMMA.INV(Table3[[#This Row],[RV gamma]],GammaShape1,GammaRate1)/BinomTrials,Table3[[#This Row],[RV binom]])</f>
        <v>0</v>
      </c>
      <c r="K9081" s="1">
        <f>Table3[[#This Row],[Risk 1 Simulated occurences]]*_xlfn.LOGNORM.INV(Table3[[#This Row],[RV lognorm]],(LN(ImpLow1)+LN(ImpUp1))/2,(LN(ImpUp1)-LN(ImpLow1))/3.29)</f>
        <v>0</v>
      </c>
      <c r="L9081">
        <f>_xlfn.BINOM.INV(BinomTrials,_xlfn.GAMMA.INV(Table3[[#This Row],[RV gamma]],GammaShape2,GammaRate2)/BinomTrials,Table3[[#This Row],[RV binom]])</f>
        <v>0</v>
      </c>
      <c r="M9081" s="1">
        <f>Table3[[#This Row],[Risk 2 simulated occurences]]*_xlfn.LOGNORM.INV(Table3[[#This Row],[RV lognorm]],(LN(ImpLow2)+LN(ImpUp2))/2,(LN(ImpUp2)-LN(ImpLow2))/3.29)</f>
        <v>0</v>
      </c>
    </row>
    <row r="9082" spans="7:13">
      <c r="G9082">
        <v>0.44704120114773566</v>
      </c>
      <c r="H9082">
        <v>0.31855181293494617</v>
      </c>
      <c r="I9082">
        <v>0.19006242472215668</v>
      </c>
      <c r="J9082">
        <f>_xlfn.BINOM.INV(BinomTrials,_xlfn.GAMMA.INV(Table3[[#This Row],[RV gamma]],GammaShape1,GammaRate1)/BinomTrials,Table3[[#This Row],[RV binom]])</f>
        <v>0</v>
      </c>
      <c r="K9082" s="1">
        <f>Table3[[#This Row],[Risk 1 Simulated occurences]]*_xlfn.LOGNORM.INV(Table3[[#This Row],[RV lognorm]],(LN(ImpLow1)+LN(ImpUp1))/2,(LN(ImpUp1)-LN(ImpLow1))/3.29)</f>
        <v>0</v>
      </c>
      <c r="L9082">
        <f>_xlfn.BINOM.INV(BinomTrials,_xlfn.GAMMA.INV(Table3[[#This Row],[RV gamma]],GammaShape2,GammaRate2)/BinomTrials,Table3[[#This Row],[RV binom]])</f>
        <v>0</v>
      </c>
      <c r="M9082" s="1">
        <f>Table3[[#This Row],[Risk 2 simulated occurences]]*_xlfn.LOGNORM.INV(Table3[[#This Row],[RV lognorm]],(LN(ImpLow2)+LN(ImpUp2))/2,(LN(ImpUp2)-LN(ImpLow2))/3.29)</f>
        <v>0</v>
      </c>
    </row>
    <row r="9083" spans="7:13">
      <c r="G9083">
        <v>0.42146768999354339</v>
      </c>
      <c r="H9083">
        <v>0.90031999764047566</v>
      </c>
      <c r="I9083">
        <v>0.37917230528740786</v>
      </c>
      <c r="J9083">
        <f>_xlfn.BINOM.INV(BinomTrials,_xlfn.GAMMA.INV(Table3[[#This Row],[RV gamma]],GammaShape1,GammaRate1)/BinomTrials,Table3[[#This Row],[RV binom]])</f>
        <v>1</v>
      </c>
      <c r="K9083" s="1">
        <f>Table3[[#This Row],[Risk 1 Simulated occurences]]*_xlfn.LOGNORM.INV(Table3[[#This Row],[RV lognorm]],(LN(ImpLow1)+LN(ImpUp1))/2,(LN(ImpUp1)-LN(ImpLow1))/3.29)</f>
        <v>25496.921124839075</v>
      </c>
      <c r="L9083">
        <f>_xlfn.BINOM.INV(BinomTrials,_xlfn.GAMMA.INV(Table3[[#This Row],[RV gamma]],GammaShape2,GammaRate2)/BinomTrials,Table3[[#This Row],[RV binom]])</f>
        <v>1</v>
      </c>
      <c r="M9083" s="1">
        <f>Table3[[#This Row],[Risk 2 simulated occurences]]*_xlfn.LOGNORM.INV(Table3[[#This Row],[RV lognorm]],(LN(ImpLow2)+LN(ImpUp2))/2,(LN(ImpUp2)-LN(ImpLow2))/3.29)</f>
        <v>2549692.1124839084</v>
      </c>
    </row>
    <row r="9084" spans="7:13">
      <c r="G9084">
        <v>0.60746572148402489</v>
      </c>
      <c r="H9084">
        <v>0.67820034347390767</v>
      </c>
      <c r="I9084">
        <v>0.74893496546379057</v>
      </c>
      <c r="J9084">
        <f>_xlfn.BINOM.INV(BinomTrials,_xlfn.GAMMA.INV(Table3[[#This Row],[RV gamma]],GammaShape1,GammaRate1)/BinomTrials,Table3[[#This Row],[RV binom]])</f>
        <v>1</v>
      </c>
      <c r="K9084" s="1">
        <f>Table3[[#This Row],[Risk 1 Simulated occurences]]*_xlfn.LOGNORM.INV(Table3[[#This Row],[RV lognorm]],(LN(ImpLow1)+LN(ImpUp1))/2,(LN(ImpUp1)-LN(ImpLow1))/3.29)</f>
        <v>50581.829207396608</v>
      </c>
      <c r="L9084">
        <f>_xlfn.BINOM.INV(BinomTrials,_xlfn.GAMMA.INV(Table3[[#This Row],[RV gamma]],GammaShape2,GammaRate2)/BinomTrials,Table3[[#This Row],[RV binom]])</f>
        <v>0</v>
      </c>
      <c r="M9084" s="1">
        <f>Table3[[#This Row],[Risk 2 simulated occurences]]*_xlfn.LOGNORM.INV(Table3[[#This Row],[RV lognorm]],(LN(ImpLow2)+LN(ImpUp2))/2,(LN(ImpUp2)-LN(ImpLow2))/3.29)</f>
        <v>0</v>
      </c>
    </row>
    <row r="9085" spans="7:13">
      <c r="G9085">
        <v>0.67638098200614605</v>
      </c>
      <c r="H9085">
        <v>0.51317276596705097</v>
      </c>
      <c r="I9085">
        <v>0.34996454992795573</v>
      </c>
      <c r="J9085">
        <f>_xlfn.BINOM.INV(BinomTrials,_xlfn.GAMMA.INV(Table3[[#This Row],[RV gamma]],GammaShape1,GammaRate1)/BinomTrials,Table3[[#This Row],[RV binom]])</f>
        <v>0</v>
      </c>
      <c r="K9085" s="1">
        <f>Table3[[#This Row],[Risk 1 Simulated occurences]]*_xlfn.LOGNORM.INV(Table3[[#This Row],[RV lognorm]],(LN(ImpLow1)+LN(ImpUp1))/2,(LN(ImpUp1)-LN(ImpLow1))/3.29)</f>
        <v>0</v>
      </c>
      <c r="L9085">
        <f>_xlfn.BINOM.INV(BinomTrials,_xlfn.GAMMA.INV(Table3[[#This Row],[RV gamma]],GammaShape2,GammaRate2)/BinomTrials,Table3[[#This Row],[RV binom]])</f>
        <v>0</v>
      </c>
      <c r="M9085" s="1">
        <f>Table3[[#This Row],[Risk 2 simulated occurences]]*_xlfn.LOGNORM.INV(Table3[[#This Row],[RV lognorm]],(LN(ImpLow2)+LN(ImpUp2))/2,(LN(ImpUp2)-LN(ImpLow2))/3.29)</f>
        <v>0</v>
      </c>
    </row>
    <row r="9086" spans="7:13">
      <c r="G9086">
        <v>0.93516457729747737</v>
      </c>
      <c r="H9086">
        <v>0.89467760822487885</v>
      </c>
      <c r="I9086">
        <v>0.85419063915228033</v>
      </c>
      <c r="J9086">
        <f>_xlfn.BINOM.INV(BinomTrials,_xlfn.GAMMA.INV(Table3[[#This Row],[RV gamma]],GammaShape1,GammaRate1)/BinomTrials,Table3[[#This Row],[RV binom]])</f>
        <v>2</v>
      </c>
      <c r="K9086" s="1">
        <f>Table3[[#This Row],[Risk 1 Simulated occurences]]*_xlfn.LOGNORM.INV(Table3[[#This Row],[RV lognorm]],(LN(ImpLow1)+LN(ImpUp1))/2,(LN(ImpUp1)-LN(ImpLow1))/3.29)</f>
        <v>132303.15093854908</v>
      </c>
      <c r="L9086">
        <f>_xlfn.BINOM.INV(BinomTrials,_xlfn.GAMMA.INV(Table3[[#This Row],[RV gamma]],GammaShape2,GammaRate2)/BinomTrials,Table3[[#This Row],[RV binom]])</f>
        <v>1</v>
      </c>
      <c r="M9086" s="1">
        <f>Table3[[#This Row],[Risk 2 simulated occurences]]*_xlfn.LOGNORM.INV(Table3[[#This Row],[RV lognorm]],(LN(ImpLow2)+LN(ImpUp2))/2,(LN(ImpUp2)-LN(ImpLow2))/3.29)</f>
        <v>6615157.5469274558</v>
      </c>
    </row>
    <row r="9087" spans="7:13">
      <c r="G9087">
        <v>0.31105063870132466</v>
      </c>
      <c r="H9087">
        <v>0.84656143553860552</v>
      </c>
      <c r="I9087">
        <v>0.38207223237588639</v>
      </c>
      <c r="J9087">
        <f>_xlfn.BINOM.INV(BinomTrials,_xlfn.GAMMA.INV(Table3[[#This Row],[RV gamma]],GammaShape1,GammaRate1)/BinomTrials,Table3[[#This Row],[RV binom]])</f>
        <v>1</v>
      </c>
      <c r="K9087" s="1">
        <f>Table3[[#This Row],[Risk 1 Simulated occurences]]*_xlfn.LOGNORM.INV(Table3[[#This Row],[RV lognorm]],(LN(ImpLow1)+LN(ImpUp1))/2,(LN(ImpUp1)-LN(ImpLow1))/3.29)</f>
        <v>25633.125444742895</v>
      </c>
      <c r="L9087">
        <f>_xlfn.BINOM.INV(BinomTrials,_xlfn.GAMMA.INV(Table3[[#This Row],[RV gamma]],GammaShape2,GammaRate2)/BinomTrials,Table3[[#This Row],[RV binom]])</f>
        <v>0</v>
      </c>
      <c r="M9087" s="1">
        <f>Table3[[#This Row],[Risk 2 simulated occurences]]*_xlfn.LOGNORM.INV(Table3[[#This Row],[RV lognorm]],(LN(ImpLow2)+LN(ImpUp2))/2,(LN(ImpUp2)-LN(ImpLow2))/3.29)</f>
        <v>0</v>
      </c>
    </row>
    <row r="9088" spans="7:13">
      <c r="G9088">
        <v>0.82808465316336821</v>
      </c>
      <c r="H9088">
        <v>0.15804709734304206</v>
      </c>
      <c r="I9088">
        <v>0.48800954152271597</v>
      </c>
      <c r="J9088">
        <f>_xlfn.BINOM.INV(BinomTrials,_xlfn.GAMMA.INV(Table3[[#This Row],[RV gamma]],GammaShape1,GammaRate1)/BinomTrials,Table3[[#This Row],[RV binom]])</f>
        <v>0</v>
      </c>
      <c r="K9088" s="1">
        <f>Table3[[#This Row],[Risk 1 Simulated occurences]]*_xlfn.LOGNORM.INV(Table3[[#This Row],[RV lognorm]],(LN(ImpLow1)+LN(ImpUp1))/2,(LN(ImpUp1)-LN(ImpLow1))/3.29)</f>
        <v>0</v>
      </c>
      <c r="L9088">
        <f>_xlfn.BINOM.INV(BinomTrials,_xlfn.GAMMA.INV(Table3[[#This Row],[RV gamma]],GammaShape2,GammaRate2)/BinomTrials,Table3[[#This Row],[RV binom]])</f>
        <v>0</v>
      </c>
      <c r="M9088" s="1">
        <f>Table3[[#This Row],[Risk 2 simulated occurences]]*_xlfn.LOGNORM.INV(Table3[[#This Row],[RV lognorm]],(LN(ImpLow2)+LN(ImpUp2))/2,(LN(ImpUp2)-LN(ImpLow2))/3.29)</f>
        <v>0</v>
      </c>
    </row>
    <row r="9089" spans="7:13">
      <c r="G9089">
        <v>0.61876571672911096</v>
      </c>
      <c r="H9089">
        <v>0.29756504450811311</v>
      </c>
      <c r="I9089">
        <v>0.97636437228711526</v>
      </c>
      <c r="J9089">
        <f>_xlfn.BINOM.INV(BinomTrials,_xlfn.GAMMA.INV(Table3[[#This Row],[RV gamma]],GammaShape1,GammaRate1)/BinomTrials,Table3[[#This Row],[RV binom]])</f>
        <v>0</v>
      </c>
      <c r="K9089" s="1">
        <f>Table3[[#This Row],[Risk 1 Simulated occurences]]*_xlfn.LOGNORM.INV(Table3[[#This Row],[RV lognorm]],(LN(ImpLow1)+LN(ImpUp1))/2,(LN(ImpUp1)-LN(ImpLow1))/3.29)</f>
        <v>0</v>
      </c>
      <c r="L9089">
        <f>_xlfn.BINOM.INV(BinomTrials,_xlfn.GAMMA.INV(Table3[[#This Row],[RV gamma]],GammaShape2,GammaRate2)/BinomTrials,Table3[[#This Row],[RV binom]])</f>
        <v>0</v>
      </c>
      <c r="M9089" s="1">
        <f>Table3[[#This Row],[Risk 2 simulated occurences]]*_xlfn.LOGNORM.INV(Table3[[#This Row],[RV lognorm]],(LN(ImpLow2)+LN(ImpUp2))/2,(LN(ImpUp2)-LN(ImpLow2))/3.29)</f>
        <v>0</v>
      </c>
    </row>
    <row r="9090" spans="7:13">
      <c r="G9090">
        <v>0.59540106616700117</v>
      </c>
      <c r="H9090">
        <v>0.17570304785655022</v>
      </c>
      <c r="I9090">
        <v>0.75600502954609927</v>
      </c>
      <c r="J9090">
        <f>_xlfn.BINOM.INV(BinomTrials,_xlfn.GAMMA.INV(Table3[[#This Row],[RV gamma]],GammaShape1,GammaRate1)/BinomTrials,Table3[[#This Row],[RV binom]])</f>
        <v>0</v>
      </c>
      <c r="K9090" s="1">
        <f>Table3[[#This Row],[Risk 1 Simulated occurences]]*_xlfn.LOGNORM.INV(Table3[[#This Row],[RV lognorm]],(LN(ImpLow1)+LN(ImpUp1))/2,(LN(ImpUp1)-LN(ImpLow1))/3.29)</f>
        <v>0</v>
      </c>
      <c r="L9090">
        <f>_xlfn.BINOM.INV(BinomTrials,_xlfn.GAMMA.INV(Table3[[#This Row],[RV gamma]],GammaShape2,GammaRate2)/BinomTrials,Table3[[#This Row],[RV binom]])</f>
        <v>0</v>
      </c>
      <c r="M9090" s="1">
        <f>Table3[[#This Row],[Risk 2 simulated occurences]]*_xlfn.LOGNORM.INV(Table3[[#This Row],[RV lognorm]],(LN(ImpLow2)+LN(ImpUp2))/2,(LN(ImpUp2)-LN(ImpLow2))/3.29)</f>
        <v>0</v>
      </c>
    </row>
    <row r="9091" spans="7:13">
      <c r="G9091">
        <v>0.90571906878879249</v>
      </c>
      <c r="H9091">
        <v>4.1125325039553143E-2</v>
      </c>
      <c r="I9091">
        <v>0.17653158129031377</v>
      </c>
      <c r="J9091">
        <f>_xlfn.BINOM.INV(BinomTrials,_xlfn.GAMMA.INV(Table3[[#This Row],[RV gamma]],GammaShape1,GammaRate1)/BinomTrials,Table3[[#This Row],[RV binom]])</f>
        <v>0</v>
      </c>
      <c r="K9091" s="1">
        <f>Table3[[#This Row],[Risk 1 Simulated occurences]]*_xlfn.LOGNORM.INV(Table3[[#This Row],[RV lognorm]],(LN(ImpLow1)+LN(ImpUp1))/2,(LN(ImpUp1)-LN(ImpLow1))/3.29)</f>
        <v>0</v>
      </c>
      <c r="L9091">
        <f>_xlfn.BINOM.INV(BinomTrials,_xlfn.GAMMA.INV(Table3[[#This Row],[RV gamma]],GammaShape2,GammaRate2)/BinomTrials,Table3[[#This Row],[RV binom]])</f>
        <v>0</v>
      </c>
      <c r="M9091" s="1">
        <f>Table3[[#This Row],[Risk 2 simulated occurences]]*_xlfn.LOGNORM.INV(Table3[[#This Row],[RV lognorm]],(LN(ImpLow2)+LN(ImpUp2))/2,(LN(ImpUp2)-LN(ImpLow2))/3.29)</f>
        <v>0</v>
      </c>
    </row>
    <row r="9092" spans="7:13">
      <c r="G9092">
        <v>0.42038913323562088</v>
      </c>
      <c r="H9092">
        <v>0.19333793976965263</v>
      </c>
      <c r="I9092">
        <v>0.96628674630368439</v>
      </c>
      <c r="J9092">
        <f>_xlfn.BINOM.INV(BinomTrials,_xlfn.GAMMA.INV(Table3[[#This Row],[RV gamma]],GammaShape1,GammaRate1)/BinomTrials,Table3[[#This Row],[RV binom]])</f>
        <v>0</v>
      </c>
      <c r="K9092" s="1">
        <f>Table3[[#This Row],[Risk 1 Simulated occurences]]*_xlfn.LOGNORM.INV(Table3[[#This Row],[RV lognorm]],(LN(ImpLow1)+LN(ImpUp1))/2,(LN(ImpUp1)-LN(ImpLow1))/3.29)</f>
        <v>0</v>
      </c>
      <c r="L9092">
        <f>_xlfn.BINOM.INV(BinomTrials,_xlfn.GAMMA.INV(Table3[[#This Row],[RV gamma]],GammaShape2,GammaRate2)/BinomTrials,Table3[[#This Row],[RV binom]])</f>
        <v>0</v>
      </c>
      <c r="M9092" s="1">
        <f>Table3[[#This Row],[Risk 2 simulated occurences]]*_xlfn.LOGNORM.INV(Table3[[#This Row],[RV lognorm]],(LN(ImpLow2)+LN(ImpUp2))/2,(LN(ImpUp2)-LN(ImpLow2))/3.29)</f>
        <v>0</v>
      </c>
    </row>
    <row r="9093" spans="7:13">
      <c r="G9093">
        <v>0.48016229107983516</v>
      </c>
      <c r="H9093">
        <v>0.4307537085519888</v>
      </c>
      <c r="I9093">
        <v>0.38134512602414244</v>
      </c>
      <c r="J9093">
        <f>_xlfn.BINOM.INV(BinomTrials,_xlfn.GAMMA.INV(Table3[[#This Row],[RV gamma]],GammaShape1,GammaRate1)/BinomTrials,Table3[[#This Row],[RV binom]])</f>
        <v>0</v>
      </c>
      <c r="K9093" s="1">
        <f>Table3[[#This Row],[Risk 1 Simulated occurences]]*_xlfn.LOGNORM.INV(Table3[[#This Row],[RV lognorm]],(LN(ImpLow1)+LN(ImpUp1))/2,(LN(ImpUp1)-LN(ImpLow1))/3.29)</f>
        <v>0</v>
      </c>
      <c r="L9093">
        <f>_xlfn.BINOM.INV(BinomTrials,_xlfn.GAMMA.INV(Table3[[#This Row],[RV gamma]],GammaShape2,GammaRate2)/BinomTrials,Table3[[#This Row],[RV binom]])</f>
        <v>0</v>
      </c>
      <c r="M9093" s="1">
        <f>Table3[[#This Row],[Risk 2 simulated occurences]]*_xlfn.LOGNORM.INV(Table3[[#This Row],[RV lognorm]],(LN(ImpLow2)+LN(ImpUp2))/2,(LN(ImpUp2)-LN(ImpLow2))/3.29)</f>
        <v>0</v>
      </c>
    </row>
    <row r="9094" spans="7:13">
      <c r="G9094">
        <v>8.7626178789709783E-2</v>
      </c>
      <c r="H9094">
        <v>0.67757963327578252</v>
      </c>
      <c r="I9094">
        <v>0.26753308776185525</v>
      </c>
      <c r="J9094">
        <f>_xlfn.BINOM.INV(BinomTrials,_xlfn.GAMMA.INV(Table3[[#This Row],[RV gamma]],GammaShape1,GammaRate1)/BinomTrials,Table3[[#This Row],[RV binom]])</f>
        <v>0</v>
      </c>
      <c r="K9094" s="1">
        <f>Table3[[#This Row],[Risk 1 Simulated occurences]]*_xlfn.LOGNORM.INV(Table3[[#This Row],[RV lognorm]],(LN(ImpLow1)+LN(ImpUp1))/2,(LN(ImpUp1)-LN(ImpLow1))/3.29)</f>
        <v>0</v>
      </c>
      <c r="L9094">
        <f>_xlfn.BINOM.INV(BinomTrials,_xlfn.GAMMA.INV(Table3[[#This Row],[RV gamma]],GammaShape2,GammaRate2)/BinomTrials,Table3[[#This Row],[RV binom]])</f>
        <v>0</v>
      </c>
      <c r="M9094" s="1">
        <f>Table3[[#This Row],[Risk 2 simulated occurences]]*_xlfn.LOGNORM.INV(Table3[[#This Row],[RV lognorm]],(LN(ImpLow2)+LN(ImpUp2))/2,(LN(ImpUp2)-LN(ImpLow2))/3.29)</f>
        <v>0</v>
      </c>
    </row>
    <row r="9095" spans="7:13">
      <c r="G9095">
        <v>0.73318691865223784</v>
      </c>
      <c r="H9095">
        <v>8.0896466076791504E-2</v>
      </c>
      <c r="I9095">
        <v>0.4286060135013452</v>
      </c>
      <c r="J9095">
        <f>_xlfn.BINOM.INV(BinomTrials,_xlfn.GAMMA.INV(Table3[[#This Row],[RV gamma]],GammaShape1,GammaRate1)/BinomTrials,Table3[[#This Row],[RV binom]])</f>
        <v>0</v>
      </c>
      <c r="K9095" s="1">
        <f>Table3[[#This Row],[Risk 1 Simulated occurences]]*_xlfn.LOGNORM.INV(Table3[[#This Row],[RV lognorm]],(LN(ImpLow1)+LN(ImpUp1))/2,(LN(ImpUp1)-LN(ImpLow1))/3.29)</f>
        <v>0</v>
      </c>
      <c r="L9095">
        <f>_xlfn.BINOM.INV(BinomTrials,_xlfn.GAMMA.INV(Table3[[#This Row],[RV gamma]],GammaShape2,GammaRate2)/BinomTrials,Table3[[#This Row],[RV binom]])</f>
        <v>0</v>
      </c>
      <c r="M9095" s="1">
        <f>Table3[[#This Row],[Risk 2 simulated occurences]]*_xlfn.LOGNORM.INV(Table3[[#This Row],[RV lognorm]],(LN(ImpLow2)+LN(ImpUp2))/2,(LN(ImpUp2)-LN(ImpLow2))/3.29)</f>
        <v>0</v>
      </c>
    </row>
    <row r="9096" spans="7:13">
      <c r="G9096">
        <v>0.67254178816105326</v>
      </c>
      <c r="H9096">
        <v>0.62690535263479941</v>
      </c>
      <c r="I9096">
        <v>0.58126891710854556</v>
      </c>
      <c r="J9096">
        <f>_xlfn.BINOM.INV(BinomTrials,_xlfn.GAMMA.INV(Table3[[#This Row],[RV gamma]],GammaShape1,GammaRate1)/BinomTrials,Table3[[#This Row],[RV binom]])</f>
        <v>1</v>
      </c>
      <c r="K9096" s="1">
        <f>Table3[[#This Row],[Risk 1 Simulated occurences]]*_xlfn.LOGNORM.INV(Table3[[#This Row],[RV lognorm]],(LN(ImpLow1)+LN(ImpUp1))/2,(LN(ImpUp1)-LN(ImpLow1))/3.29)</f>
        <v>36505.038356878256</v>
      </c>
      <c r="L9096">
        <f>_xlfn.BINOM.INV(BinomTrials,_xlfn.GAMMA.INV(Table3[[#This Row],[RV gamma]],GammaShape2,GammaRate2)/BinomTrials,Table3[[#This Row],[RV binom]])</f>
        <v>0</v>
      </c>
      <c r="M9096" s="1">
        <f>Table3[[#This Row],[Risk 2 simulated occurences]]*_xlfn.LOGNORM.INV(Table3[[#This Row],[RV lognorm]],(LN(ImpLow2)+LN(ImpUp2))/2,(LN(ImpUp2)-LN(ImpLow2))/3.29)</f>
        <v>0</v>
      </c>
    </row>
    <row r="9097" spans="7:13">
      <c r="G9097">
        <v>0.40983362282152924</v>
      </c>
      <c r="H9097">
        <v>0.39826173307293178</v>
      </c>
      <c r="I9097">
        <v>0.38668984332433431</v>
      </c>
      <c r="J9097">
        <f>_xlfn.BINOM.INV(BinomTrials,_xlfn.GAMMA.INV(Table3[[#This Row],[RV gamma]],GammaShape1,GammaRate1)/BinomTrials,Table3[[#This Row],[RV binom]])</f>
        <v>0</v>
      </c>
      <c r="K9097" s="1">
        <f>Table3[[#This Row],[Risk 1 Simulated occurences]]*_xlfn.LOGNORM.INV(Table3[[#This Row],[RV lognorm]],(LN(ImpLow1)+LN(ImpUp1))/2,(LN(ImpUp1)-LN(ImpLow1))/3.29)</f>
        <v>0</v>
      </c>
      <c r="L9097">
        <f>_xlfn.BINOM.INV(BinomTrials,_xlfn.GAMMA.INV(Table3[[#This Row],[RV gamma]],GammaShape2,GammaRate2)/BinomTrials,Table3[[#This Row],[RV binom]])</f>
        <v>0</v>
      </c>
      <c r="M9097" s="1">
        <f>Table3[[#This Row],[Risk 2 simulated occurences]]*_xlfn.LOGNORM.INV(Table3[[#This Row],[RV lognorm]],(LN(ImpLow2)+LN(ImpUp2))/2,(LN(ImpUp2)-LN(ImpLow2))/3.29)</f>
        <v>0</v>
      </c>
    </row>
    <row r="9098" spans="7:13">
      <c r="G9098">
        <v>7.3698761441604588E-2</v>
      </c>
      <c r="H9098">
        <v>0.58494775676398902</v>
      </c>
      <c r="I9098">
        <v>9.6196752086373391E-2</v>
      </c>
      <c r="J9098">
        <f>_xlfn.BINOM.INV(BinomTrials,_xlfn.GAMMA.INV(Table3[[#This Row],[RV gamma]],GammaShape1,GammaRate1)/BinomTrials,Table3[[#This Row],[RV binom]])</f>
        <v>0</v>
      </c>
      <c r="K9098" s="1">
        <f>Table3[[#This Row],[Risk 1 Simulated occurences]]*_xlfn.LOGNORM.INV(Table3[[#This Row],[RV lognorm]],(LN(ImpLow1)+LN(ImpUp1))/2,(LN(ImpUp1)-LN(ImpLow1))/3.29)</f>
        <v>0</v>
      </c>
      <c r="L9098">
        <f>_xlfn.BINOM.INV(BinomTrials,_xlfn.GAMMA.INV(Table3[[#This Row],[RV gamma]],GammaShape2,GammaRate2)/BinomTrials,Table3[[#This Row],[RV binom]])</f>
        <v>0</v>
      </c>
      <c r="M9098" s="1">
        <f>Table3[[#This Row],[Risk 2 simulated occurences]]*_xlfn.LOGNORM.INV(Table3[[#This Row],[RV lognorm]],(LN(ImpLow2)+LN(ImpUp2))/2,(LN(ImpUp2)-LN(ImpLow2))/3.29)</f>
        <v>0</v>
      </c>
    </row>
    <row r="9099" spans="7:13">
      <c r="G9099">
        <v>0.65508354904832489</v>
      </c>
      <c r="H9099">
        <v>0.21694793236299786</v>
      </c>
      <c r="I9099">
        <v>0.77881231567767095</v>
      </c>
      <c r="J9099">
        <f>_xlfn.BINOM.INV(BinomTrials,_xlfn.GAMMA.INV(Table3[[#This Row],[RV gamma]],GammaShape1,GammaRate1)/BinomTrials,Table3[[#This Row],[RV binom]])</f>
        <v>0</v>
      </c>
      <c r="K9099" s="1">
        <f>Table3[[#This Row],[Risk 1 Simulated occurences]]*_xlfn.LOGNORM.INV(Table3[[#This Row],[RV lognorm]],(LN(ImpLow1)+LN(ImpUp1))/2,(LN(ImpUp1)-LN(ImpLow1))/3.29)</f>
        <v>0</v>
      </c>
      <c r="L9099">
        <f>_xlfn.BINOM.INV(BinomTrials,_xlfn.GAMMA.INV(Table3[[#This Row],[RV gamma]],GammaShape2,GammaRate2)/BinomTrials,Table3[[#This Row],[RV binom]])</f>
        <v>0</v>
      </c>
      <c r="M9099" s="1">
        <f>Table3[[#This Row],[Risk 2 simulated occurences]]*_xlfn.LOGNORM.INV(Table3[[#This Row],[RV lognorm]],(LN(ImpLow2)+LN(ImpUp2))/2,(LN(ImpUp2)-LN(ImpLow2))/3.29)</f>
        <v>0</v>
      </c>
    </row>
    <row r="9100" spans="7:13">
      <c r="G9100">
        <v>0.98920885519553392</v>
      </c>
      <c r="H9100">
        <v>0.24389922490525023</v>
      </c>
      <c r="I9100">
        <v>0.4985895946149666</v>
      </c>
      <c r="J9100">
        <f>_xlfn.BINOM.INV(BinomTrials,_xlfn.GAMMA.INV(Table3[[#This Row],[RV gamma]],GammaShape1,GammaRate1)/BinomTrials,Table3[[#This Row],[RV binom]])</f>
        <v>0</v>
      </c>
      <c r="K9100" s="1">
        <f>Table3[[#This Row],[Risk 1 Simulated occurences]]*_xlfn.LOGNORM.INV(Table3[[#This Row],[RV lognorm]],(LN(ImpLow1)+LN(ImpUp1))/2,(LN(ImpUp1)-LN(ImpLow1))/3.29)</f>
        <v>0</v>
      </c>
      <c r="L9100">
        <f>_xlfn.BINOM.INV(BinomTrials,_xlfn.GAMMA.INV(Table3[[#This Row],[RV gamma]],GammaShape2,GammaRate2)/BinomTrials,Table3[[#This Row],[RV binom]])</f>
        <v>0</v>
      </c>
      <c r="M9100" s="1">
        <f>Table3[[#This Row],[Risk 2 simulated occurences]]*_xlfn.LOGNORM.INV(Table3[[#This Row],[RV lognorm]],(LN(ImpLow2)+LN(ImpUp2))/2,(LN(ImpUp2)-LN(ImpLow2))/3.29)</f>
        <v>0</v>
      </c>
    </row>
    <row r="9101" spans="7:13">
      <c r="G9101">
        <v>0.63322927133796236</v>
      </c>
      <c r="H9101">
        <v>0.21427298254066751</v>
      </c>
      <c r="I9101">
        <v>0.79531669374337266</v>
      </c>
      <c r="J9101">
        <f>_xlfn.BINOM.INV(BinomTrials,_xlfn.GAMMA.INV(Table3[[#This Row],[RV gamma]],GammaShape1,GammaRate1)/BinomTrials,Table3[[#This Row],[RV binom]])</f>
        <v>0</v>
      </c>
      <c r="K9101" s="1">
        <f>Table3[[#This Row],[Risk 1 Simulated occurences]]*_xlfn.LOGNORM.INV(Table3[[#This Row],[RV lognorm]],(LN(ImpLow1)+LN(ImpUp1))/2,(LN(ImpUp1)-LN(ImpLow1))/3.29)</f>
        <v>0</v>
      </c>
      <c r="L9101">
        <f>_xlfn.BINOM.INV(BinomTrials,_xlfn.GAMMA.INV(Table3[[#This Row],[RV gamma]],GammaShape2,GammaRate2)/BinomTrials,Table3[[#This Row],[RV binom]])</f>
        <v>0</v>
      </c>
      <c r="M9101" s="1">
        <f>Table3[[#This Row],[Risk 2 simulated occurences]]*_xlfn.LOGNORM.INV(Table3[[#This Row],[RV lognorm]],(LN(ImpLow2)+LN(ImpUp2))/2,(LN(ImpUp2)-LN(ImpLow2))/3.29)</f>
        <v>0</v>
      </c>
    </row>
    <row r="9102" spans="7:13">
      <c r="G9102">
        <v>0.68436337713355355</v>
      </c>
      <c r="H9102">
        <v>0.28601756099891734</v>
      </c>
      <c r="I9102">
        <v>0.88767174486428113</v>
      </c>
      <c r="J9102">
        <f>_xlfn.BINOM.INV(BinomTrials,_xlfn.GAMMA.INV(Table3[[#This Row],[RV gamma]],GammaShape1,GammaRate1)/BinomTrials,Table3[[#This Row],[RV binom]])</f>
        <v>0</v>
      </c>
      <c r="K9102" s="1">
        <f>Table3[[#This Row],[Risk 1 Simulated occurences]]*_xlfn.LOGNORM.INV(Table3[[#This Row],[RV lognorm]],(LN(ImpLow1)+LN(ImpUp1))/2,(LN(ImpUp1)-LN(ImpLow1))/3.29)</f>
        <v>0</v>
      </c>
      <c r="L9102">
        <f>_xlfn.BINOM.INV(BinomTrials,_xlfn.GAMMA.INV(Table3[[#This Row],[RV gamma]],GammaShape2,GammaRate2)/BinomTrials,Table3[[#This Row],[RV binom]])</f>
        <v>0</v>
      </c>
      <c r="M9102" s="1">
        <f>Table3[[#This Row],[Risk 2 simulated occurences]]*_xlfn.LOGNORM.INV(Table3[[#This Row],[RV lognorm]],(LN(ImpLow2)+LN(ImpUp2))/2,(LN(ImpUp2)-LN(ImpLow2))/3.29)</f>
        <v>0</v>
      </c>
    </row>
    <row r="9103" spans="7:13">
      <c r="G9103">
        <v>9.5279483634643017E-2</v>
      </c>
      <c r="H9103">
        <v>9.7147708803949739E-2</v>
      </c>
      <c r="I9103">
        <v>9.9015933973256462E-2</v>
      </c>
      <c r="J9103">
        <f>_xlfn.BINOM.INV(BinomTrials,_xlfn.GAMMA.INV(Table3[[#This Row],[RV gamma]],GammaShape1,GammaRate1)/BinomTrials,Table3[[#This Row],[RV binom]])</f>
        <v>0</v>
      </c>
      <c r="K9103" s="1">
        <f>Table3[[#This Row],[Risk 1 Simulated occurences]]*_xlfn.LOGNORM.INV(Table3[[#This Row],[RV lognorm]],(LN(ImpLow1)+LN(ImpUp1))/2,(LN(ImpUp1)-LN(ImpLow1))/3.29)</f>
        <v>0</v>
      </c>
      <c r="L9103">
        <f>_xlfn.BINOM.INV(BinomTrials,_xlfn.GAMMA.INV(Table3[[#This Row],[RV gamma]],GammaShape2,GammaRate2)/BinomTrials,Table3[[#This Row],[RV binom]])</f>
        <v>0</v>
      </c>
      <c r="M9103" s="1">
        <f>Table3[[#This Row],[Risk 2 simulated occurences]]*_xlfn.LOGNORM.INV(Table3[[#This Row],[RV lognorm]],(LN(ImpLow2)+LN(ImpUp2))/2,(LN(ImpUp2)-LN(ImpLow2))/3.29)</f>
        <v>0</v>
      </c>
    </row>
    <row r="9104" spans="7:13">
      <c r="G9104">
        <v>0.36228144744517349</v>
      </c>
      <c r="H9104">
        <v>0.76154186798331414</v>
      </c>
      <c r="I9104">
        <v>0.16080228852145481</v>
      </c>
      <c r="J9104">
        <f>_xlfn.BINOM.INV(BinomTrials,_xlfn.GAMMA.INV(Table3[[#This Row],[RV gamma]],GammaShape1,GammaRate1)/BinomTrials,Table3[[#This Row],[RV binom]])</f>
        <v>1</v>
      </c>
      <c r="K9104" s="1">
        <f>Table3[[#This Row],[Risk 1 Simulated occurences]]*_xlfn.LOGNORM.INV(Table3[[#This Row],[RV lognorm]],(LN(ImpLow1)+LN(ImpUp1))/2,(LN(ImpUp1)-LN(ImpLow1))/3.29)</f>
        <v>15802.789971047607</v>
      </c>
      <c r="L9104">
        <f>_xlfn.BINOM.INV(BinomTrials,_xlfn.GAMMA.INV(Table3[[#This Row],[RV gamma]],GammaShape2,GammaRate2)/BinomTrials,Table3[[#This Row],[RV binom]])</f>
        <v>0</v>
      </c>
      <c r="M9104" s="1">
        <f>Table3[[#This Row],[Risk 2 simulated occurences]]*_xlfn.LOGNORM.INV(Table3[[#This Row],[RV lognorm]],(LN(ImpLow2)+LN(ImpUp2))/2,(LN(ImpUp2)-LN(ImpLow2))/3.29)</f>
        <v>0</v>
      </c>
    </row>
    <row r="9105" spans="7:13">
      <c r="G9105">
        <v>0.86428721103085537</v>
      </c>
      <c r="H9105">
        <v>0.23417519556087218</v>
      </c>
      <c r="I9105">
        <v>0.604063180090889</v>
      </c>
      <c r="J9105">
        <f>_xlfn.BINOM.INV(BinomTrials,_xlfn.GAMMA.INV(Table3[[#This Row],[RV gamma]],GammaShape1,GammaRate1)/BinomTrials,Table3[[#This Row],[RV binom]])</f>
        <v>0</v>
      </c>
      <c r="K9105" s="1">
        <f>Table3[[#This Row],[Risk 1 Simulated occurences]]*_xlfn.LOGNORM.INV(Table3[[#This Row],[RV lognorm]],(LN(ImpLow1)+LN(ImpUp1))/2,(LN(ImpUp1)-LN(ImpLow1))/3.29)</f>
        <v>0</v>
      </c>
      <c r="L9105">
        <f>_xlfn.BINOM.INV(BinomTrials,_xlfn.GAMMA.INV(Table3[[#This Row],[RV gamma]],GammaShape2,GammaRate2)/BinomTrials,Table3[[#This Row],[RV binom]])</f>
        <v>0</v>
      </c>
      <c r="M9105" s="1">
        <f>Table3[[#This Row],[Risk 2 simulated occurences]]*_xlfn.LOGNORM.INV(Table3[[#This Row],[RV lognorm]],(LN(ImpLow2)+LN(ImpUp2))/2,(LN(ImpUp2)-LN(ImpLow2))/3.29)</f>
        <v>0</v>
      </c>
    </row>
    <row r="9106" spans="7:13">
      <c r="G9106">
        <v>7.5155795586833635E-2</v>
      </c>
      <c r="H9106">
        <v>0.7825117915787323</v>
      </c>
      <c r="I9106">
        <v>0.48986778757063104</v>
      </c>
      <c r="J9106">
        <f>_xlfn.BINOM.INV(BinomTrials,_xlfn.GAMMA.INV(Table3[[#This Row],[RV gamma]],GammaShape1,GammaRate1)/BinomTrials,Table3[[#This Row],[RV binom]])</f>
        <v>1</v>
      </c>
      <c r="K9106" s="1">
        <f>Table3[[#This Row],[Risk 1 Simulated occurences]]*_xlfn.LOGNORM.INV(Table3[[#This Row],[RV lognorm]],(LN(ImpLow1)+LN(ImpUp1))/2,(LN(ImpUp1)-LN(ImpLow1))/3.29)</f>
        <v>31065.582922042893</v>
      </c>
      <c r="L9106">
        <f>_xlfn.BINOM.INV(BinomTrials,_xlfn.GAMMA.INV(Table3[[#This Row],[RV gamma]],GammaShape2,GammaRate2)/BinomTrials,Table3[[#This Row],[RV binom]])</f>
        <v>0</v>
      </c>
      <c r="M9106" s="1">
        <f>Table3[[#This Row],[Risk 2 simulated occurences]]*_xlfn.LOGNORM.INV(Table3[[#This Row],[RV lognorm]],(LN(ImpLow2)+LN(ImpUp2))/2,(LN(ImpUp2)-LN(ImpLow2))/3.29)</f>
        <v>0</v>
      </c>
    </row>
    <row r="9107" spans="7:13">
      <c r="G9107">
        <v>0.143456427912906</v>
      </c>
      <c r="H9107">
        <v>0.67568106375433556</v>
      </c>
      <c r="I9107">
        <v>0.20790569959576508</v>
      </c>
      <c r="J9107">
        <f>_xlfn.BINOM.INV(BinomTrials,_xlfn.GAMMA.INV(Table3[[#This Row],[RV gamma]],GammaShape1,GammaRate1)/BinomTrials,Table3[[#This Row],[RV binom]])</f>
        <v>1</v>
      </c>
      <c r="K9107" s="1">
        <f>Table3[[#This Row],[Risk 1 Simulated occurences]]*_xlfn.LOGNORM.INV(Table3[[#This Row],[RV lognorm]],(LN(ImpLow1)+LN(ImpUp1))/2,(LN(ImpUp1)-LN(ImpLow1))/3.29)</f>
        <v>17892.535562671328</v>
      </c>
      <c r="L9107">
        <f>_xlfn.BINOM.INV(BinomTrials,_xlfn.GAMMA.INV(Table3[[#This Row],[RV gamma]],GammaShape2,GammaRate2)/BinomTrials,Table3[[#This Row],[RV binom]])</f>
        <v>0</v>
      </c>
      <c r="M9107" s="1">
        <f>Table3[[#This Row],[Risk 2 simulated occurences]]*_xlfn.LOGNORM.INV(Table3[[#This Row],[RV lognorm]],(LN(ImpLow2)+LN(ImpUp2))/2,(LN(ImpUp2)-LN(ImpLow2))/3.29)</f>
        <v>0</v>
      </c>
    </row>
    <row r="9108" spans="7:13">
      <c r="G9108">
        <v>7.2183932211335719E-2</v>
      </c>
      <c r="H9108">
        <v>0.17163851911744035</v>
      </c>
      <c r="I9108">
        <v>0.27109310602354497</v>
      </c>
      <c r="J9108">
        <f>_xlfn.BINOM.INV(BinomTrials,_xlfn.GAMMA.INV(Table3[[#This Row],[RV gamma]],GammaShape1,GammaRate1)/BinomTrials,Table3[[#This Row],[RV binom]])</f>
        <v>0</v>
      </c>
      <c r="K9108" s="1">
        <f>Table3[[#This Row],[Risk 1 Simulated occurences]]*_xlfn.LOGNORM.INV(Table3[[#This Row],[RV lognorm]],(LN(ImpLow1)+LN(ImpUp1))/2,(LN(ImpUp1)-LN(ImpLow1))/3.29)</f>
        <v>0</v>
      </c>
      <c r="L9108">
        <f>_xlfn.BINOM.INV(BinomTrials,_xlfn.GAMMA.INV(Table3[[#This Row],[RV gamma]],GammaShape2,GammaRate2)/BinomTrials,Table3[[#This Row],[RV binom]])</f>
        <v>0</v>
      </c>
      <c r="M9108" s="1">
        <f>Table3[[#This Row],[Risk 2 simulated occurences]]*_xlfn.LOGNORM.INV(Table3[[#This Row],[RV lognorm]],(LN(ImpLow2)+LN(ImpUp2))/2,(LN(ImpUp2)-LN(ImpLow2))/3.29)</f>
        <v>0</v>
      </c>
    </row>
    <row r="9109" spans="7:13">
      <c r="G9109">
        <v>0.19534867591939339</v>
      </c>
      <c r="H9109">
        <v>0.72859080681977362</v>
      </c>
      <c r="I9109">
        <v>0.26183293772015392</v>
      </c>
      <c r="J9109">
        <f>_xlfn.BINOM.INV(BinomTrials,_xlfn.GAMMA.INV(Table3[[#This Row],[RV gamma]],GammaShape1,GammaRate1)/BinomTrials,Table3[[#This Row],[RV binom]])</f>
        <v>1</v>
      </c>
      <c r="K9109" s="1">
        <f>Table3[[#This Row],[Risk 1 Simulated occurences]]*_xlfn.LOGNORM.INV(Table3[[#This Row],[RV lognorm]],(LN(ImpLow1)+LN(ImpUp1))/2,(LN(ImpUp1)-LN(ImpLow1))/3.29)</f>
        <v>20238.054487349869</v>
      </c>
      <c r="L9109">
        <f>_xlfn.BINOM.INV(BinomTrials,_xlfn.GAMMA.INV(Table3[[#This Row],[RV gamma]],GammaShape2,GammaRate2)/BinomTrials,Table3[[#This Row],[RV binom]])</f>
        <v>0</v>
      </c>
      <c r="M9109" s="1">
        <f>Table3[[#This Row],[Risk 2 simulated occurences]]*_xlfn.LOGNORM.INV(Table3[[#This Row],[RV lognorm]],(LN(ImpLow2)+LN(ImpUp2))/2,(LN(ImpUp2)-LN(ImpLow2))/3.29)</f>
        <v>0</v>
      </c>
    </row>
    <row r="9110" spans="7:13">
      <c r="G9110">
        <v>0.22519617724474342</v>
      </c>
      <c r="H9110">
        <v>0.42569021993581679</v>
      </c>
      <c r="I9110">
        <v>0.6261842626268902</v>
      </c>
      <c r="J9110">
        <f>_xlfn.BINOM.INV(BinomTrials,_xlfn.GAMMA.INV(Table3[[#This Row],[RV gamma]],GammaShape1,GammaRate1)/BinomTrials,Table3[[#This Row],[RV binom]])</f>
        <v>0</v>
      </c>
      <c r="K9110" s="1">
        <f>Table3[[#This Row],[Risk 1 Simulated occurences]]*_xlfn.LOGNORM.INV(Table3[[#This Row],[RV lognorm]],(LN(ImpLow1)+LN(ImpUp1))/2,(LN(ImpUp1)-LN(ImpLow1))/3.29)</f>
        <v>0</v>
      </c>
      <c r="L9110">
        <f>_xlfn.BINOM.INV(BinomTrials,_xlfn.GAMMA.INV(Table3[[#This Row],[RV gamma]],GammaShape2,GammaRate2)/BinomTrials,Table3[[#This Row],[RV binom]])</f>
        <v>0</v>
      </c>
      <c r="M9110" s="1">
        <f>Table3[[#This Row],[Risk 2 simulated occurences]]*_xlfn.LOGNORM.INV(Table3[[#This Row],[RV lognorm]],(LN(ImpLow2)+LN(ImpUp2))/2,(LN(ImpUp2)-LN(ImpLow2))/3.29)</f>
        <v>0</v>
      </c>
    </row>
    <row r="9111" spans="7:13">
      <c r="G9111">
        <v>0.87215095240257257</v>
      </c>
      <c r="H9111">
        <v>0.57552646127321128</v>
      </c>
      <c r="I9111">
        <v>0.27890197014384993</v>
      </c>
      <c r="J9111">
        <f>_xlfn.BINOM.INV(BinomTrials,_xlfn.GAMMA.INV(Table3[[#This Row],[RV gamma]],GammaShape1,GammaRate1)/BinomTrials,Table3[[#This Row],[RV binom]])</f>
        <v>1</v>
      </c>
      <c r="K9111" s="1">
        <f>Table3[[#This Row],[Risk 1 Simulated occurences]]*_xlfn.LOGNORM.INV(Table3[[#This Row],[RV lognorm]],(LN(ImpLow1)+LN(ImpUp1))/2,(LN(ImpUp1)-LN(ImpLow1))/3.29)</f>
        <v>20982.253220581762</v>
      </c>
      <c r="L9111">
        <f>_xlfn.BINOM.INV(BinomTrials,_xlfn.GAMMA.INV(Table3[[#This Row],[RV gamma]],GammaShape2,GammaRate2)/BinomTrials,Table3[[#This Row],[RV binom]])</f>
        <v>0</v>
      </c>
      <c r="M9111" s="1">
        <f>Table3[[#This Row],[Risk 2 simulated occurences]]*_xlfn.LOGNORM.INV(Table3[[#This Row],[RV lognorm]],(LN(ImpLow2)+LN(ImpUp2))/2,(LN(ImpUp2)-LN(ImpLow2))/3.29)</f>
        <v>0</v>
      </c>
    </row>
    <row r="9112" spans="7:13">
      <c r="G9112">
        <v>0.2410570300375377</v>
      </c>
      <c r="H9112">
        <v>0.87323461886180309</v>
      </c>
      <c r="I9112">
        <v>0.50541220768606854</v>
      </c>
      <c r="J9112">
        <f>_xlfn.BINOM.INV(BinomTrials,_xlfn.GAMMA.INV(Table3[[#This Row],[RV gamma]],GammaShape1,GammaRate1)/BinomTrials,Table3[[#This Row],[RV binom]])</f>
        <v>1</v>
      </c>
      <c r="K9112" s="1">
        <f>Table3[[#This Row],[Risk 1 Simulated occurences]]*_xlfn.LOGNORM.INV(Table3[[#This Row],[RV lognorm]],(LN(ImpLow1)+LN(ImpUp1))/2,(LN(ImpUp1)-LN(ImpLow1))/3.29)</f>
        <v>31924.466631226325</v>
      </c>
      <c r="L9112">
        <f>_xlfn.BINOM.INV(BinomTrials,_xlfn.GAMMA.INV(Table3[[#This Row],[RV gamma]],GammaShape2,GammaRate2)/BinomTrials,Table3[[#This Row],[RV binom]])</f>
        <v>1</v>
      </c>
      <c r="M9112" s="1">
        <f>Table3[[#This Row],[Risk 2 simulated occurences]]*_xlfn.LOGNORM.INV(Table3[[#This Row],[RV lognorm]],(LN(ImpLow2)+LN(ImpUp2))/2,(LN(ImpUp2)-LN(ImpLow2))/3.29)</f>
        <v>3192446.6631226339</v>
      </c>
    </row>
    <row r="9113" spans="7:13">
      <c r="G9113">
        <v>0.44550384089606992</v>
      </c>
      <c r="H9113">
        <v>0.45423921032540465</v>
      </c>
      <c r="I9113">
        <v>0.46297457975473932</v>
      </c>
      <c r="J9113">
        <f>_xlfn.BINOM.INV(BinomTrials,_xlfn.GAMMA.INV(Table3[[#This Row],[RV gamma]],GammaShape1,GammaRate1)/BinomTrials,Table3[[#This Row],[RV binom]])</f>
        <v>0</v>
      </c>
      <c r="K9113" s="1">
        <f>Table3[[#This Row],[Risk 1 Simulated occurences]]*_xlfn.LOGNORM.INV(Table3[[#This Row],[RV lognorm]],(LN(ImpLow1)+LN(ImpUp1))/2,(LN(ImpUp1)-LN(ImpLow1))/3.29)</f>
        <v>0</v>
      </c>
      <c r="L9113">
        <f>_xlfn.BINOM.INV(BinomTrials,_xlfn.GAMMA.INV(Table3[[#This Row],[RV gamma]],GammaShape2,GammaRate2)/BinomTrials,Table3[[#This Row],[RV binom]])</f>
        <v>0</v>
      </c>
      <c r="M9113" s="1">
        <f>Table3[[#This Row],[Risk 2 simulated occurences]]*_xlfn.LOGNORM.INV(Table3[[#This Row],[RV lognorm]],(LN(ImpLow2)+LN(ImpUp2))/2,(LN(ImpUp2)-LN(ImpLow2))/3.29)</f>
        <v>0</v>
      </c>
    </row>
    <row r="9114" spans="7:13">
      <c r="G9114">
        <v>0.58305394024730373</v>
      </c>
      <c r="H9114">
        <v>0.39840793907568228</v>
      </c>
      <c r="I9114">
        <v>0.21376193790406078</v>
      </c>
      <c r="J9114">
        <f>_xlfn.BINOM.INV(BinomTrials,_xlfn.GAMMA.INV(Table3[[#This Row],[RV gamma]],GammaShape1,GammaRate1)/BinomTrials,Table3[[#This Row],[RV binom]])</f>
        <v>0</v>
      </c>
      <c r="K9114" s="1">
        <f>Table3[[#This Row],[Risk 1 Simulated occurences]]*_xlfn.LOGNORM.INV(Table3[[#This Row],[RV lognorm]],(LN(ImpLow1)+LN(ImpUp1))/2,(LN(ImpUp1)-LN(ImpLow1))/3.29)</f>
        <v>0</v>
      </c>
      <c r="L9114">
        <f>_xlfn.BINOM.INV(BinomTrials,_xlfn.GAMMA.INV(Table3[[#This Row],[RV gamma]],GammaShape2,GammaRate2)/BinomTrials,Table3[[#This Row],[RV binom]])</f>
        <v>0</v>
      </c>
      <c r="M9114" s="1">
        <f>Table3[[#This Row],[Risk 2 simulated occurences]]*_xlfn.LOGNORM.INV(Table3[[#This Row],[RV lognorm]],(LN(ImpLow2)+LN(ImpUp2))/2,(LN(ImpUp2)-LN(ImpLow2))/3.29)</f>
        <v>0</v>
      </c>
    </row>
    <row r="9115" spans="7:13">
      <c r="G9115">
        <v>0.38757373643460391</v>
      </c>
      <c r="H9115">
        <v>4.2232044992145175E-2</v>
      </c>
      <c r="I9115">
        <v>0.69689035354968643</v>
      </c>
      <c r="J9115">
        <f>_xlfn.BINOM.INV(BinomTrials,_xlfn.GAMMA.INV(Table3[[#This Row],[RV gamma]],GammaShape1,GammaRate1)/BinomTrials,Table3[[#This Row],[RV binom]])</f>
        <v>0</v>
      </c>
      <c r="K9115" s="1">
        <f>Table3[[#This Row],[Risk 1 Simulated occurences]]*_xlfn.LOGNORM.INV(Table3[[#This Row],[RV lognorm]],(LN(ImpLow1)+LN(ImpUp1))/2,(LN(ImpUp1)-LN(ImpLow1))/3.29)</f>
        <v>0</v>
      </c>
      <c r="L9115">
        <f>_xlfn.BINOM.INV(BinomTrials,_xlfn.GAMMA.INV(Table3[[#This Row],[RV gamma]],GammaShape2,GammaRate2)/BinomTrials,Table3[[#This Row],[RV binom]])</f>
        <v>0</v>
      </c>
      <c r="M9115" s="1">
        <f>Table3[[#This Row],[Risk 2 simulated occurences]]*_xlfn.LOGNORM.INV(Table3[[#This Row],[RV lognorm]],(LN(ImpLow2)+LN(ImpUp2))/2,(LN(ImpUp2)-LN(ImpLow2))/3.29)</f>
        <v>0</v>
      </c>
    </row>
    <row r="9116" spans="7:13">
      <c r="G9116">
        <v>0.95178825638805897</v>
      </c>
      <c r="H9116">
        <v>0.79398018298390327</v>
      </c>
      <c r="I9116">
        <v>0.63617210957974757</v>
      </c>
      <c r="J9116">
        <f>_xlfn.BINOM.INV(BinomTrials,_xlfn.GAMMA.INV(Table3[[#This Row],[RV gamma]],GammaShape1,GammaRate1)/BinomTrials,Table3[[#This Row],[RV binom]])</f>
        <v>1</v>
      </c>
      <c r="K9116" s="1">
        <f>Table3[[#This Row],[Risk 1 Simulated occurences]]*_xlfn.LOGNORM.INV(Table3[[#This Row],[RV lognorm]],(LN(ImpLow1)+LN(ImpUp1))/2,(LN(ImpUp1)-LN(ImpLow1))/3.29)</f>
        <v>40350.573507723333</v>
      </c>
      <c r="L9116">
        <f>_xlfn.BINOM.INV(BinomTrials,_xlfn.GAMMA.INV(Table3[[#This Row],[RV gamma]],GammaShape2,GammaRate2)/BinomTrials,Table3[[#This Row],[RV binom]])</f>
        <v>0</v>
      </c>
      <c r="M9116" s="1">
        <f>Table3[[#This Row],[Risk 2 simulated occurences]]*_xlfn.LOGNORM.INV(Table3[[#This Row],[RV lognorm]],(LN(ImpLow2)+LN(ImpUp2))/2,(LN(ImpUp2)-LN(ImpLow2))/3.29)</f>
        <v>0</v>
      </c>
    </row>
    <row r="9117" spans="7:13">
      <c r="G9117">
        <v>0.7052251141077025</v>
      </c>
      <c r="H9117">
        <v>0.42493541046275546</v>
      </c>
      <c r="I9117">
        <v>0.14464570681780842</v>
      </c>
      <c r="J9117">
        <f>_xlfn.BINOM.INV(BinomTrials,_xlfn.GAMMA.INV(Table3[[#This Row],[RV gamma]],GammaShape1,GammaRate1)/BinomTrials,Table3[[#This Row],[RV binom]])</f>
        <v>0</v>
      </c>
      <c r="K9117" s="1">
        <f>Table3[[#This Row],[Risk 1 Simulated occurences]]*_xlfn.LOGNORM.INV(Table3[[#This Row],[RV lognorm]],(LN(ImpLow1)+LN(ImpUp1))/2,(LN(ImpUp1)-LN(ImpLow1))/3.29)</f>
        <v>0</v>
      </c>
      <c r="L9117">
        <f>_xlfn.BINOM.INV(BinomTrials,_xlfn.GAMMA.INV(Table3[[#This Row],[RV gamma]],GammaShape2,GammaRate2)/BinomTrials,Table3[[#This Row],[RV binom]])</f>
        <v>0</v>
      </c>
      <c r="M9117" s="1">
        <f>Table3[[#This Row],[Risk 2 simulated occurences]]*_xlfn.LOGNORM.INV(Table3[[#This Row],[RV lognorm]],(LN(ImpLow2)+LN(ImpUp2))/2,(LN(ImpUp2)-LN(ImpLow2))/3.29)</f>
        <v>0</v>
      </c>
    </row>
    <row r="9118" spans="7:13">
      <c r="G9118">
        <v>0.7184928081550136</v>
      </c>
      <c r="H9118">
        <v>0.88944364753060212</v>
      </c>
      <c r="I9118">
        <v>6.0394486906190627E-2</v>
      </c>
      <c r="J9118">
        <f>_xlfn.BINOM.INV(BinomTrials,_xlfn.GAMMA.INV(Table3[[#This Row],[RV gamma]],GammaShape1,GammaRate1)/BinomTrials,Table3[[#This Row],[RV binom]])</f>
        <v>1</v>
      </c>
      <c r="K9118" s="1">
        <f>Table3[[#This Row],[Risk 1 Simulated occurences]]*_xlfn.LOGNORM.INV(Table3[[#This Row],[RV lognorm]],(LN(ImpLow1)+LN(ImpUp1))/2,(LN(ImpUp1)-LN(ImpLow1))/3.29)</f>
        <v>10676.488147869997</v>
      </c>
      <c r="L9118">
        <f>_xlfn.BINOM.INV(BinomTrials,_xlfn.GAMMA.INV(Table3[[#This Row],[RV gamma]],GammaShape2,GammaRate2)/BinomTrials,Table3[[#This Row],[RV binom]])</f>
        <v>1</v>
      </c>
      <c r="M9118" s="1">
        <f>Table3[[#This Row],[Risk 2 simulated occurences]]*_xlfn.LOGNORM.INV(Table3[[#This Row],[RV lognorm]],(LN(ImpLow2)+LN(ImpUp2))/2,(LN(ImpUp2)-LN(ImpLow2))/3.29)</f>
        <v>1067648.8147870002</v>
      </c>
    </row>
    <row r="9119" spans="7:13">
      <c r="G9119">
        <v>0.70862666131398955</v>
      </c>
      <c r="H9119">
        <v>0.87938404682995008</v>
      </c>
      <c r="I9119">
        <v>5.0141432345910668E-2</v>
      </c>
      <c r="J9119">
        <f>_xlfn.BINOM.INV(BinomTrials,_xlfn.GAMMA.INV(Table3[[#This Row],[RV gamma]],GammaShape1,GammaRate1)/BinomTrials,Table3[[#This Row],[RV binom]])</f>
        <v>1</v>
      </c>
      <c r="K9119" s="1">
        <f>Table3[[#This Row],[Risk 1 Simulated occurences]]*_xlfn.LOGNORM.INV(Table3[[#This Row],[RV lognorm]],(LN(ImpLow1)+LN(ImpUp1))/2,(LN(ImpUp1)-LN(ImpLow1))/3.29)</f>
        <v>10010.616789951202</v>
      </c>
      <c r="L9119">
        <f>_xlfn.BINOM.INV(BinomTrials,_xlfn.GAMMA.INV(Table3[[#This Row],[RV gamma]],GammaShape2,GammaRate2)/BinomTrials,Table3[[#This Row],[RV binom]])</f>
        <v>1</v>
      </c>
      <c r="M9119" s="1">
        <f>Table3[[#This Row],[Risk 2 simulated occurences]]*_xlfn.LOGNORM.INV(Table3[[#This Row],[RV lognorm]],(LN(ImpLow2)+LN(ImpUp2))/2,(LN(ImpUp2)-LN(ImpLow2))/3.29)</f>
        <v>1001061.6789951188</v>
      </c>
    </row>
    <row r="9120" spans="7:13">
      <c r="G9120">
        <v>0.88829670422165496</v>
      </c>
      <c r="H9120">
        <v>0.80767507097109925</v>
      </c>
      <c r="I9120">
        <v>0.72705343772054343</v>
      </c>
      <c r="J9120">
        <f>_xlfn.BINOM.INV(BinomTrials,_xlfn.GAMMA.INV(Table3[[#This Row],[RV gamma]],GammaShape1,GammaRate1)/BinomTrials,Table3[[#This Row],[RV binom]])</f>
        <v>1</v>
      </c>
      <c r="K9120" s="1">
        <f>Table3[[#This Row],[Risk 1 Simulated occurences]]*_xlfn.LOGNORM.INV(Table3[[#This Row],[RV lognorm]],(LN(ImpLow1)+LN(ImpUp1))/2,(LN(ImpUp1)-LN(ImpLow1))/3.29)</f>
        <v>48257.409458769216</v>
      </c>
      <c r="L9120">
        <f>_xlfn.BINOM.INV(BinomTrials,_xlfn.GAMMA.INV(Table3[[#This Row],[RV gamma]],GammaShape2,GammaRate2)/BinomTrials,Table3[[#This Row],[RV binom]])</f>
        <v>0</v>
      </c>
      <c r="M9120" s="1">
        <f>Table3[[#This Row],[Risk 2 simulated occurences]]*_xlfn.LOGNORM.INV(Table3[[#This Row],[RV lognorm]],(LN(ImpLow2)+LN(ImpUp2))/2,(LN(ImpUp2)-LN(ImpLow2))/3.29)</f>
        <v>0</v>
      </c>
    </row>
    <row r="9121" spans="7:13">
      <c r="G9121">
        <v>0.60270785335577459</v>
      </c>
      <c r="H9121">
        <v>0.59491781126471133</v>
      </c>
      <c r="I9121">
        <v>0.58712776917364806</v>
      </c>
      <c r="J9121">
        <f>_xlfn.BINOM.INV(BinomTrials,_xlfn.GAMMA.INV(Table3[[#This Row],[RV gamma]],GammaShape1,GammaRate1)/BinomTrials,Table3[[#This Row],[RV binom]])</f>
        <v>1</v>
      </c>
      <c r="K9121" s="1">
        <f>Table3[[#This Row],[Risk 1 Simulated occurences]]*_xlfn.LOGNORM.INV(Table3[[#This Row],[RV lognorm]],(LN(ImpLow1)+LN(ImpUp1))/2,(LN(ImpUp1)-LN(ImpLow1))/3.29)</f>
        <v>36890.857254140916</v>
      </c>
      <c r="L9121">
        <f>_xlfn.BINOM.INV(BinomTrials,_xlfn.GAMMA.INV(Table3[[#This Row],[RV gamma]],GammaShape2,GammaRate2)/BinomTrials,Table3[[#This Row],[RV binom]])</f>
        <v>0</v>
      </c>
      <c r="M9121" s="1">
        <f>Table3[[#This Row],[Risk 2 simulated occurences]]*_xlfn.LOGNORM.INV(Table3[[#This Row],[RV lognorm]],(LN(ImpLow2)+LN(ImpUp2))/2,(LN(ImpUp2)-LN(ImpLow2))/3.29)</f>
        <v>0</v>
      </c>
    </row>
    <row r="9122" spans="7:13">
      <c r="G9122">
        <v>0.71089135050349461</v>
      </c>
      <c r="H9122">
        <v>0.78365392600356321</v>
      </c>
      <c r="I9122">
        <v>0.85641650150363169</v>
      </c>
      <c r="J9122">
        <f>_xlfn.BINOM.INV(BinomTrials,_xlfn.GAMMA.INV(Table3[[#This Row],[RV gamma]],GammaShape1,GammaRate1)/BinomTrials,Table3[[#This Row],[RV binom]])</f>
        <v>1</v>
      </c>
      <c r="K9122" s="1">
        <f>Table3[[#This Row],[Risk 1 Simulated occurences]]*_xlfn.LOGNORM.INV(Table3[[#This Row],[RV lognorm]],(LN(ImpLow1)+LN(ImpUp1))/2,(LN(ImpUp1)-LN(ImpLow1))/3.29)</f>
        <v>66605.910828463326</v>
      </c>
      <c r="L9122">
        <f>_xlfn.BINOM.INV(BinomTrials,_xlfn.GAMMA.INV(Table3[[#This Row],[RV gamma]],GammaShape2,GammaRate2)/BinomTrials,Table3[[#This Row],[RV binom]])</f>
        <v>0</v>
      </c>
      <c r="M9122" s="1">
        <f>Table3[[#This Row],[Risk 2 simulated occurences]]*_xlfn.LOGNORM.INV(Table3[[#This Row],[RV lognorm]],(LN(ImpLow2)+LN(ImpUp2))/2,(LN(ImpUp2)-LN(ImpLow2))/3.29)</f>
        <v>0</v>
      </c>
    </row>
    <row r="9123" spans="7:13">
      <c r="G9123">
        <v>0.95092791223476081</v>
      </c>
      <c r="H9123">
        <v>0.87153434188642276</v>
      </c>
      <c r="I9123">
        <v>0.79214077153808471</v>
      </c>
      <c r="J9123">
        <f>_xlfn.BINOM.INV(BinomTrials,_xlfn.GAMMA.INV(Table3[[#This Row],[RV gamma]],GammaShape1,GammaRate1)/BinomTrials,Table3[[#This Row],[RV binom]])</f>
        <v>2</v>
      </c>
      <c r="K9123" s="1">
        <f>Table3[[#This Row],[Risk 1 Simulated occurences]]*_xlfn.LOGNORM.INV(Table3[[#This Row],[RV lognorm]],(LN(ImpLow1)+LN(ImpUp1))/2,(LN(ImpUp1)-LN(ImpLow1))/3.29)</f>
        <v>111791.1466629053</v>
      </c>
      <c r="L9123">
        <f>_xlfn.BINOM.INV(BinomTrials,_xlfn.GAMMA.INV(Table3[[#This Row],[RV gamma]],GammaShape2,GammaRate2)/BinomTrials,Table3[[#This Row],[RV binom]])</f>
        <v>1</v>
      </c>
      <c r="M9123" s="1">
        <f>Table3[[#This Row],[Risk 2 simulated occurences]]*_xlfn.LOGNORM.INV(Table3[[#This Row],[RV lognorm]],(LN(ImpLow2)+LN(ImpUp2))/2,(LN(ImpUp2)-LN(ImpLow2))/3.29)</f>
        <v>5589557.3331452673</v>
      </c>
    </row>
    <row r="9124" spans="7:13">
      <c r="G9124">
        <v>0.24542092962442941</v>
      </c>
      <c r="H9124">
        <v>0.87768408510726137</v>
      </c>
      <c r="I9124">
        <v>0.50994724059009333</v>
      </c>
      <c r="J9124">
        <f>_xlfn.BINOM.INV(BinomTrials,_xlfn.GAMMA.INV(Table3[[#This Row],[RV gamma]],GammaShape1,GammaRate1)/BinomTrials,Table3[[#This Row],[RV binom]])</f>
        <v>1</v>
      </c>
      <c r="K9124" s="1">
        <f>Table3[[#This Row],[Risk 1 Simulated occurences]]*_xlfn.LOGNORM.INV(Table3[[#This Row],[RV lognorm]],(LN(ImpLow1)+LN(ImpUp1))/2,(LN(ImpUp1)-LN(ImpLow1))/3.29)</f>
        <v>32179.516859926542</v>
      </c>
      <c r="L9124">
        <f>_xlfn.BINOM.INV(BinomTrials,_xlfn.GAMMA.INV(Table3[[#This Row],[RV gamma]],GammaShape2,GammaRate2)/BinomTrials,Table3[[#This Row],[RV binom]])</f>
        <v>1</v>
      </c>
      <c r="M9124" s="1">
        <f>Table3[[#This Row],[Risk 2 simulated occurences]]*_xlfn.LOGNORM.INV(Table3[[#This Row],[RV lognorm]],(LN(ImpLow2)+LN(ImpUp2))/2,(LN(ImpUp2)-LN(ImpLow2))/3.29)</f>
        <v>3217951.6859926558</v>
      </c>
    </row>
    <row r="9125" spans="7:13">
      <c r="G9125">
        <v>0.78956419778501807</v>
      </c>
      <c r="H9125">
        <v>0.2364183977415871</v>
      </c>
      <c r="I9125">
        <v>0.68327259769815607</v>
      </c>
      <c r="J9125">
        <f>_xlfn.BINOM.INV(BinomTrials,_xlfn.GAMMA.INV(Table3[[#This Row],[RV gamma]],GammaShape1,GammaRate1)/BinomTrials,Table3[[#This Row],[RV binom]])</f>
        <v>0</v>
      </c>
      <c r="K9125" s="1">
        <f>Table3[[#This Row],[Risk 1 Simulated occurences]]*_xlfn.LOGNORM.INV(Table3[[#This Row],[RV lognorm]],(LN(ImpLow1)+LN(ImpUp1))/2,(LN(ImpUp1)-LN(ImpLow1))/3.29)</f>
        <v>0</v>
      </c>
      <c r="L9125">
        <f>_xlfn.BINOM.INV(BinomTrials,_xlfn.GAMMA.INV(Table3[[#This Row],[RV gamma]],GammaShape2,GammaRate2)/BinomTrials,Table3[[#This Row],[RV binom]])</f>
        <v>0</v>
      </c>
      <c r="M9125" s="1">
        <f>Table3[[#This Row],[Risk 2 simulated occurences]]*_xlfn.LOGNORM.INV(Table3[[#This Row],[RV lognorm]],(LN(ImpLow2)+LN(ImpUp2))/2,(LN(ImpUp2)-LN(ImpLow2))/3.29)</f>
        <v>0</v>
      </c>
    </row>
    <row r="9126" spans="7:13">
      <c r="G9126">
        <v>0.20547217279927441</v>
      </c>
      <c r="H9126">
        <v>0.48401084285416213</v>
      </c>
      <c r="I9126">
        <v>0.76254951290904982</v>
      </c>
      <c r="J9126">
        <f>_xlfn.BINOM.INV(BinomTrials,_xlfn.GAMMA.INV(Table3[[#This Row],[RV gamma]],GammaShape1,GammaRate1)/BinomTrials,Table3[[#This Row],[RV binom]])</f>
        <v>0</v>
      </c>
      <c r="K9126" s="1">
        <f>Table3[[#This Row],[Risk 1 Simulated occurences]]*_xlfn.LOGNORM.INV(Table3[[#This Row],[RV lognorm]],(LN(ImpLow1)+LN(ImpUp1))/2,(LN(ImpUp1)-LN(ImpLow1))/3.29)</f>
        <v>0</v>
      </c>
      <c r="L9126">
        <f>_xlfn.BINOM.INV(BinomTrials,_xlfn.GAMMA.INV(Table3[[#This Row],[RV gamma]],GammaShape2,GammaRate2)/BinomTrials,Table3[[#This Row],[RV binom]])</f>
        <v>0</v>
      </c>
      <c r="M9126" s="1">
        <f>Table3[[#This Row],[Risk 2 simulated occurences]]*_xlfn.LOGNORM.INV(Table3[[#This Row],[RV lognorm]],(LN(ImpLow2)+LN(ImpUp2))/2,(LN(ImpUp2)-LN(ImpLow2))/3.29)</f>
        <v>0</v>
      </c>
    </row>
    <row r="9127" spans="7:13">
      <c r="G9127">
        <v>0.3708082374049389</v>
      </c>
      <c r="H9127">
        <v>0.77023584990307492</v>
      </c>
      <c r="I9127">
        <v>0.16966346240121102</v>
      </c>
      <c r="J9127">
        <f>_xlfn.BINOM.INV(BinomTrials,_xlfn.GAMMA.INV(Table3[[#This Row],[RV gamma]],GammaShape1,GammaRate1)/BinomTrials,Table3[[#This Row],[RV binom]])</f>
        <v>1</v>
      </c>
      <c r="K9127" s="1">
        <f>Table3[[#This Row],[Risk 1 Simulated occurences]]*_xlfn.LOGNORM.INV(Table3[[#This Row],[RV lognorm]],(LN(ImpLow1)+LN(ImpUp1))/2,(LN(ImpUp1)-LN(ImpLow1))/3.29)</f>
        <v>16202.263184784259</v>
      </c>
      <c r="L9127">
        <f>_xlfn.BINOM.INV(BinomTrials,_xlfn.GAMMA.INV(Table3[[#This Row],[RV gamma]],GammaShape2,GammaRate2)/BinomTrials,Table3[[#This Row],[RV binom]])</f>
        <v>0</v>
      </c>
      <c r="M9127" s="1">
        <f>Table3[[#This Row],[Risk 2 simulated occurences]]*_xlfn.LOGNORM.INV(Table3[[#This Row],[RV lognorm]],(LN(ImpLow2)+LN(ImpUp2))/2,(LN(ImpUp2)-LN(ImpLow2))/3.29)</f>
        <v>0</v>
      </c>
    </row>
    <row r="9128" spans="7:13">
      <c r="G9128">
        <v>0.17404606480805485</v>
      </c>
      <c r="H9128">
        <v>0.3539293209807618</v>
      </c>
      <c r="I9128">
        <v>0.53381257715346875</v>
      </c>
      <c r="J9128">
        <f>_xlfn.BINOM.INV(BinomTrials,_xlfn.GAMMA.INV(Table3[[#This Row],[RV gamma]],GammaShape1,GammaRate1)/BinomTrials,Table3[[#This Row],[RV binom]])</f>
        <v>0</v>
      </c>
      <c r="K9128" s="1">
        <f>Table3[[#This Row],[Risk 1 Simulated occurences]]*_xlfn.LOGNORM.INV(Table3[[#This Row],[RV lognorm]],(LN(ImpLow1)+LN(ImpUp1))/2,(LN(ImpUp1)-LN(ImpLow1))/3.29)</f>
        <v>0</v>
      </c>
      <c r="L9128">
        <f>_xlfn.BINOM.INV(BinomTrials,_xlfn.GAMMA.INV(Table3[[#This Row],[RV gamma]],GammaShape2,GammaRate2)/BinomTrials,Table3[[#This Row],[RV binom]])</f>
        <v>0</v>
      </c>
      <c r="M9128" s="1">
        <f>Table3[[#This Row],[Risk 2 simulated occurences]]*_xlfn.LOGNORM.INV(Table3[[#This Row],[RV lognorm]],(LN(ImpLow2)+LN(ImpUp2))/2,(LN(ImpUp2)-LN(ImpLow2))/3.29)</f>
        <v>0</v>
      </c>
    </row>
    <row r="9129" spans="7:13">
      <c r="G9129">
        <v>0.19221122897798718</v>
      </c>
      <c r="H9129">
        <v>0.49009772366383009</v>
      </c>
      <c r="I9129">
        <v>0.78798421834967292</v>
      </c>
      <c r="J9129">
        <f>_xlfn.BINOM.INV(BinomTrials,_xlfn.GAMMA.INV(Table3[[#This Row],[RV gamma]],GammaShape1,GammaRate1)/BinomTrials,Table3[[#This Row],[RV binom]])</f>
        <v>0</v>
      </c>
      <c r="K9129" s="1">
        <f>Table3[[#This Row],[Risk 1 Simulated occurences]]*_xlfn.LOGNORM.INV(Table3[[#This Row],[RV lognorm]],(LN(ImpLow1)+LN(ImpUp1))/2,(LN(ImpUp1)-LN(ImpLow1))/3.29)</f>
        <v>0</v>
      </c>
      <c r="L9129">
        <f>_xlfn.BINOM.INV(BinomTrials,_xlfn.GAMMA.INV(Table3[[#This Row],[RV gamma]],GammaShape2,GammaRate2)/BinomTrials,Table3[[#This Row],[RV binom]])</f>
        <v>0</v>
      </c>
      <c r="M9129" s="1">
        <f>Table3[[#This Row],[Risk 2 simulated occurences]]*_xlfn.LOGNORM.INV(Table3[[#This Row],[RV lognorm]],(LN(ImpLow2)+LN(ImpUp2))/2,(LN(ImpUp2)-LN(ImpLow2))/3.29)</f>
        <v>0</v>
      </c>
    </row>
    <row r="9130" spans="7:13">
      <c r="G9130">
        <v>0.49412543303059669</v>
      </c>
      <c r="H9130">
        <v>7.2441617991980914E-2</v>
      </c>
      <c r="I9130">
        <v>0.65075780295336516</v>
      </c>
      <c r="J9130">
        <f>_xlfn.BINOM.INV(BinomTrials,_xlfn.GAMMA.INV(Table3[[#This Row],[RV gamma]],GammaShape1,GammaRate1)/BinomTrials,Table3[[#This Row],[RV binom]])</f>
        <v>0</v>
      </c>
      <c r="K9130" s="1">
        <f>Table3[[#This Row],[Risk 1 Simulated occurences]]*_xlfn.LOGNORM.INV(Table3[[#This Row],[RV lognorm]],(LN(ImpLow1)+LN(ImpUp1))/2,(LN(ImpUp1)-LN(ImpLow1))/3.29)</f>
        <v>0</v>
      </c>
      <c r="L9130">
        <f>_xlfn.BINOM.INV(BinomTrials,_xlfn.GAMMA.INV(Table3[[#This Row],[RV gamma]],GammaShape2,GammaRate2)/BinomTrials,Table3[[#This Row],[RV binom]])</f>
        <v>0</v>
      </c>
      <c r="M9130" s="1">
        <f>Table3[[#This Row],[Risk 2 simulated occurences]]*_xlfn.LOGNORM.INV(Table3[[#This Row],[RV lognorm]],(LN(ImpLow2)+LN(ImpUp2))/2,(LN(ImpUp2)-LN(ImpLow2))/3.29)</f>
        <v>0</v>
      </c>
    </row>
    <row r="9131" spans="7:13">
      <c r="G9131">
        <v>0.76615294523823674</v>
      </c>
      <c r="H9131">
        <v>0.5262735912233002</v>
      </c>
      <c r="I9131">
        <v>0.28639423720836371</v>
      </c>
      <c r="J9131">
        <f>_xlfn.BINOM.INV(BinomTrials,_xlfn.GAMMA.INV(Table3[[#This Row],[RV gamma]],GammaShape1,GammaRate1)/BinomTrials,Table3[[#This Row],[RV binom]])</f>
        <v>0</v>
      </c>
      <c r="K9131" s="1">
        <f>Table3[[#This Row],[Risk 1 Simulated occurences]]*_xlfn.LOGNORM.INV(Table3[[#This Row],[RV lognorm]],(LN(ImpLow1)+LN(ImpUp1))/2,(LN(ImpUp1)-LN(ImpLow1))/3.29)</f>
        <v>0</v>
      </c>
      <c r="L9131">
        <f>_xlfn.BINOM.INV(BinomTrials,_xlfn.GAMMA.INV(Table3[[#This Row],[RV gamma]],GammaShape2,GammaRate2)/BinomTrials,Table3[[#This Row],[RV binom]])</f>
        <v>0</v>
      </c>
      <c r="M9131" s="1">
        <f>Table3[[#This Row],[Risk 2 simulated occurences]]*_xlfn.LOGNORM.INV(Table3[[#This Row],[RV lognorm]],(LN(ImpLow2)+LN(ImpUp2))/2,(LN(ImpUp2)-LN(ImpLow2))/3.29)</f>
        <v>0</v>
      </c>
    </row>
    <row r="9132" spans="7:13">
      <c r="G9132">
        <v>0.73255061904552887</v>
      </c>
      <c r="H9132">
        <v>8.0247690007205913E-2</v>
      </c>
      <c r="I9132">
        <v>0.42794476096888295</v>
      </c>
      <c r="J9132">
        <f>_xlfn.BINOM.INV(BinomTrials,_xlfn.GAMMA.INV(Table3[[#This Row],[RV gamma]],GammaShape1,GammaRate1)/BinomTrials,Table3[[#This Row],[RV binom]])</f>
        <v>0</v>
      </c>
      <c r="K9132" s="1">
        <f>Table3[[#This Row],[Risk 1 Simulated occurences]]*_xlfn.LOGNORM.INV(Table3[[#This Row],[RV lognorm]],(LN(ImpLow1)+LN(ImpUp1))/2,(LN(ImpUp1)-LN(ImpLow1))/3.29)</f>
        <v>0</v>
      </c>
      <c r="L9132">
        <f>_xlfn.BINOM.INV(BinomTrials,_xlfn.GAMMA.INV(Table3[[#This Row],[RV gamma]],GammaShape2,GammaRate2)/BinomTrials,Table3[[#This Row],[RV binom]])</f>
        <v>0</v>
      </c>
      <c r="M9132" s="1">
        <f>Table3[[#This Row],[Risk 2 simulated occurences]]*_xlfn.LOGNORM.INV(Table3[[#This Row],[RV lognorm]],(LN(ImpLow2)+LN(ImpUp2))/2,(LN(ImpUp2)-LN(ImpLow2))/3.29)</f>
        <v>0</v>
      </c>
    </row>
    <row r="9133" spans="7:13">
      <c r="G9133">
        <v>0.97825429820374321</v>
      </c>
      <c r="H9133">
        <v>0.72292595110969893</v>
      </c>
      <c r="I9133">
        <v>0.4675976040156547</v>
      </c>
      <c r="J9133">
        <f>_xlfn.BINOM.INV(BinomTrials,_xlfn.GAMMA.INV(Table3[[#This Row],[RV gamma]],GammaShape1,GammaRate1)/BinomTrials,Table3[[#This Row],[RV binom]])</f>
        <v>1</v>
      </c>
      <c r="K9133" s="1">
        <f>Table3[[#This Row],[Risk 1 Simulated occurences]]*_xlfn.LOGNORM.INV(Table3[[#This Row],[RV lognorm]],(LN(ImpLow1)+LN(ImpUp1))/2,(LN(ImpUp1)-LN(ImpLow1))/3.29)</f>
        <v>29873.467318138344</v>
      </c>
      <c r="L9133">
        <f>_xlfn.BINOM.INV(BinomTrials,_xlfn.GAMMA.INV(Table3[[#This Row],[RV gamma]],GammaShape2,GammaRate2)/BinomTrials,Table3[[#This Row],[RV binom]])</f>
        <v>0</v>
      </c>
      <c r="M9133" s="1">
        <f>Table3[[#This Row],[Risk 2 simulated occurences]]*_xlfn.LOGNORM.INV(Table3[[#This Row],[RV lognorm]],(LN(ImpLow2)+LN(ImpUp2))/2,(LN(ImpUp2)-LN(ImpLow2))/3.29)</f>
        <v>0</v>
      </c>
    </row>
    <row r="9134" spans="7:13">
      <c r="G9134">
        <v>0.51998991031199226</v>
      </c>
      <c r="H9134">
        <v>0.21646030071026659</v>
      </c>
      <c r="I9134">
        <v>0.91293069110854097</v>
      </c>
      <c r="J9134">
        <f>_xlfn.BINOM.INV(BinomTrials,_xlfn.GAMMA.INV(Table3[[#This Row],[RV gamma]],GammaShape1,GammaRate1)/BinomTrials,Table3[[#This Row],[RV binom]])</f>
        <v>0</v>
      </c>
      <c r="K9134" s="1">
        <f>Table3[[#This Row],[Risk 1 Simulated occurences]]*_xlfn.LOGNORM.INV(Table3[[#This Row],[RV lognorm]],(LN(ImpLow1)+LN(ImpUp1))/2,(LN(ImpUp1)-LN(ImpLow1))/3.29)</f>
        <v>0</v>
      </c>
      <c r="L9134">
        <f>_xlfn.BINOM.INV(BinomTrials,_xlfn.GAMMA.INV(Table3[[#This Row],[RV gamma]],GammaShape2,GammaRate2)/BinomTrials,Table3[[#This Row],[RV binom]])</f>
        <v>0</v>
      </c>
      <c r="M9134" s="1">
        <f>Table3[[#This Row],[Risk 2 simulated occurences]]*_xlfn.LOGNORM.INV(Table3[[#This Row],[RV lognorm]],(LN(ImpLow2)+LN(ImpUp2))/2,(LN(ImpUp2)-LN(ImpLow2))/3.29)</f>
        <v>0</v>
      </c>
    </row>
    <row r="9135" spans="7:13">
      <c r="G9135">
        <v>0.47042261365355115</v>
      </c>
      <c r="H9135">
        <v>4.8274037450679597E-2</v>
      </c>
      <c r="I9135">
        <v>0.6261254612478081</v>
      </c>
      <c r="J9135">
        <f>_xlfn.BINOM.INV(BinomTrials,_xlfn.GAMMA.INV(Table3[[#This Row],[RV gamma]],GammaShape1,GammaRate1)/BinomTrials,Table3[[#This Row],[RV binom]])</f>
        <v>0</v>
      </c>
      <c r="K9135" s="1">
        <f>Table3[[#This Row],[Risk 1 Simulated occurences]]*_xlfn.LOGNORM.INV(Table3[[#This Row],[RV lognorm]],(LN(ImpLow1)+LN(ImpUp1))/2,(LN(ImpUp1)-LN(ImpLow1))/3.29)</f>
        <v>0</v>
      </c>
      <c r="L9135">
        <f>_xlfn.BINOM.INV(BinomTrials,_xlfn.GAMMA.INV(Table3[[#This Row],[RV gamma]],GammaShape2,GammaRate2)/BinomTrials,Table3[[#This Row],[RV binom]])</f>
        <v>0</v>
      </c>
      <c r="M9135" s="1">
        <f>Table3[[#This Row],[Risk 2 simulated occurences]]*_xlfn.LOGNORM.INV(Table3[[#This Row],[RV lognorm]],(LN(ImpLow2)+LN(ImpUp2))/2,(LN(ImpUp2)-LN(ImpLow2))/3.29)</f>
        <v>0</v>
      </c>
    </row>
    <row r="9136" spans="7:13">
      <c r="G9136">
        <v>0.39286767523403637</v>
      </c>
      <c r="H9136">
        <v>0.34174743357195864</v>
      </c>
      <c r="I9136">
        <v>0.29062719190988096</v>
      </c>
      <c r="J9136">
        <f>_xlfn.BINOM.INV(BinomTrials,_xlfn.GAMMA.INV(Table3[[#This Row],[RV gamma]],GammaShape1,GammaRate1)/BinomTrials,Table3[[#This Row],[RV binom]])</f>
        <v>0</v>
      </c>
      <c r="K9136" s="1">
        <f>Table3[[#This Row],[Risk 1 Simulated occurences]]*_xlfn.LOGNORM.INV(Table3[[#This Row],[RV lognorm]],(LN(ImpLow1)+LN(ImpUp1))/2,(LN(ImpUp1)-LN(ImpLow1))/3.29)</f>
        <v>0</v>
      </c>
      <c r="L9136">
        <f>_xlfn.BINOM.INV(BinomTrials,_xlfn.GAMMA.INV(Table3[[#This Row],[RV gamma]],GammaShape2,GammaRate2)/BinomTrials,Table3[[#This Row],[RV binom]])</f>
        <v>0</v>
      </c>
      <c r="M9136" s="1">
        <f>Table3[[#This Row],[Risk 2 simulated occurences]]*_xlfn.LOGNORM.INV(Table3[[#This Row],[RV lognorm]],(LN(ImpLow2)+LN(ImpUp2))/2,(LN(ImpUp2)-LN(ImpLow2))/3.29)</f>
        <v>0</v>
      </c>
    </row>
    <row r="9137" spans="7:13">
      <c r="G9137">
        <v>0.92701765844925199</v>
      </c>
      <c r="H9137">
        <v>0.74911604390904118</v>
      </c>
      <c r="I9137">
        <v>0.57121442936883049</v>
      </c>
      <c r="J9137">
        <f>_xlfn.BINOM.INV(BinomTrials,_xlfn.GAMMA.INV(Table3[[#This Row],[RV gamma]],GammaShape1,GammaRate1)/BinomTrials,Table3[[#This Row],[RV binom]])</f>
        <v>1</v>
      </c>
      <c r="K9137" s="1">
        <f>Table3[[#This Row],[Risk 1 Simulated occurences]]*_xlfn.LOGNORM.INV(Table3[[#This Row],[RV lognorm]],(LN(ImpLow1)+LN(ImpUp1))/2,(LN(ImpUp1)-LN(ImpLow1))/3.29)</f>
        <v>35854.956159179863</v>
      </c>
      <c r="L9137">
        <f>_xlfn.BINOM.INV(BinomTrials,_xlfn.GAMMA.INV(Table3[[#This Row],[RV gamma]],GammaShape2,GammaRate2)/BinomTrials,Table3[[#This Row],[RV binom]])</f>
        <v>0</v>
      </c>
      <c r="M9137" s="1">
        <f>Table3[[#This Row],[Risk 2 simulated occurences]]*_xlfn.LOGNORM.INV(Table3[[#This Row],[RV lognorm]],(LN(ImpLow2)+LN(ImpUp2))/2,(LN(ImpUp2)-LN(ImpLow2))/3.29)</f>
        <v>0</v>
      </c>
    </row>
    <row r="9138" spans="7:13">
      <c r="G9138">
        <v>0.38578555657797753</v>
      </c>
      <c r="H9138">
        <v>0.39334997925597709</v>
      </c>
      <c r="I9138">
        <v>0.40091440193397665</v>
      </c>
      <c r="J9138">
        <f>_xlfn.BINOM.INV(BinomTrials,_xlfn.GAMMA.INV(Table3[[#This Row],[RV gamma]],GammaShape1,GammaRate1)/BinomTrials,Table3[[#This Row],[RV binom]])</f>
        <v>0</v>
      </c>
      <c r="K9138" s="1">
        <f>Table3[[#This Row],[Risk 1 Simulated occurences]]*_xlfn.LOGNORM.INV(Table3[[#This Row],[RV lognorm]],(LN(ImpLow1)+LN(ImpUp1))/2,(LN(ImpUp1)-LN(ImpLow1))/3.29)</f>
        <v>0</v>
      </c>
      <c r="L9138">
        <f>_xlfn.BINOM.INV(BinomTrials,_xlfn.GAMMA.INV(Table3[[#This Row],[RV gamma]],GammaShape2,GammaRate2)/BinomTrials,Table3[[#This Row],[RV binom]])</f>
        <v>0</v>
      </c>
      <c r="M9138" s="1">
        <f>Table3[[#This Row],[Risk 2 simulated occurences]]*_xlfn.LOGNORM.INV(Table3[[#This Row],[RV lognorm]],(LN(ImpLow2)+LN(ImpUp2))/2,(LN(ImpUp2)-LN(ImpLow2))/3.29)</f>
        <v>0</v>
      </c>
    </row>
    <row r="9139" spans="7:13">
      <c r="G9139">
        <v>0.89784940606814312</v>
      </c>
      <c r="H9139">
        <v>3.3101355206734198E-2</v>
      </c>
      <c r="I9139">
        <v>0.16835330434532525</v>
      </c>
      <c r="J9139">
        <f>_xlfn.BINOM.INV(BinomTrials,_xlfn.GAMMA.INV(Table3[[#This Row],[RV gamma]],GammaShape1,GammaRate1)/BinomTrials,Table3[[#This Row],[RV binom]])</f>
        <v>0</v>
      </c>
      <c r="K9139" s="1">
        <f>Table3[[#This Row],[Risk 1 Simulated occurences]]*_xlfn.LOGNORM.INV(Table3[[#This Row],[RV lognorm]],(LN(ImpLow1)+LN(ImpUp1))/2,(LN(ImpUp1)-LN(ImpLow1))/3.29)</f>
        <v>0</v>
      </c>
      <c r="L9139">
        <f>_xlfn.BINOM.INV(BinomTrials,_xlfn.GAMMA.INV(Table3[[#This Row],[RV gamma]],GammaShape2,GammaRate2)/BinomTrials,Table3[[#This Row],[RV binom]])</f>
        <v>0</v>
      </c>
      <c r="M9139" s="1">
        <f>Table3[[#This Row],[Risk 2 simulated occurences]]*_xlfn.LOGNORM.INV(Table3[[#This Row],[RV lognorm]],(LN(ImpLow2)+LN(ImpUp2))/2,(LN(ImpUp2)-LN(ImpLow2))/3.29)</f>
        <v>0</v>
      </c>
    </row>
    <row r="9140" spans="7:13">
      <c r="G9140">
        <v>0.15496778728206073</v>
      </c>
      <c r="H9140">
        <v>0.33447695958170898</v>
      </c>
      <c r="I9140">
        <v>0.51398613188135722</v>
      </c>
      <c r="J9140">
        <f>_xlfn.BINOM.INV(BinomTrials,_xlfn.GAMMA.INV(Table3[[#This Row],[RV gamma]],GammaShape1,GammaRate1)/BinomTrials,Table3[[#This Row],[RV binom]])</f>
        <v>0</v>
      </c>
      <c r="K9140" s="1">
        <f>Table3[[#This Row],[Risk 1 Simulated occurences]]*_xlfn.LOGNORM.INV(Table3[[#This Row],[RV lognorm]],(LN(ImpLow1)+LN(ImpUp1))/2,(LN(ImpUp1)-LN(ImpLow1))/3.29)</f>
        <v>0</v>
      </c>
      <c r="L9140">
        <f>_xlfn.BINOM.INV(BinomTrials,_xlfn.GAMMA.INV(Table3[[#This Row],[RV gamma]],GammaShape2,GammaRate2)/BinomTrials,Table3[[#This Row],[RV binom]])</f>
        <v>0</v>
      </c>
      <c r="M9140" s="1">
        <f>Table3[[#This Row],[Risk 2 simulated occurences]]*_xlfn.LOGNORM.INV(Table3[[#This Row],[RV lognorm]],(LN(ImpLow2)+LN(ImpUp2))/2,(LN(ImpUp2)-LN(ImpLow2))/3.29)</f>
        <v>0</v>
      </c>
    </row>
    <row r="9141" spans="7:13">
      <c r="G9141">
        <v>0.54360084959473498</v>
      </c>
      <c r="H9141">
        <v>0.5542596897828671</v>
      </c>
      <c r="I9141">
        <v>0.56491852997099912</v>
      </c>
      <c r="J9141">
        <f>_xlfn.BINOM.INV(BinomTrials,_xlfn.GAMMA.INV(Table3[[#This Row],[RV gamma]],GammaShape1,GammaRate1)/BinomTrials,Table3[[#This Row],[RV binom]])</f>
        <v>0</v>
      </c>
      <c r="K9141" s="1">
        <f>Table3[[#This Row],[Risk 1 Simulated occurences]]*_xlfn.LOGNORM.INV(Table3[[#This Row],[RV lognorm]],(LN(ImpLow1)+LN(ImpUp1))/2,(LN(ImpUp1)-LN(ImpLow1))/3.29)</f>
        <v>0</v>
      </c>
      <c r="L9141">
        <f>_xlfn.BINOM.INV(BinomTrials,_xlfn.GAMMA.INV(Table3[[#This Row],[RV gamma]],GammaShape2,GammaRate2)/BinomTrials,Table3[[#This Row],[RV binom]])</f>
        <v>0</v>
      </c>
      <c r="M9141" s="1">
        <f>Table3[[#This Row],[Risk 2 simulated occurences]]*_xlfn.LOGNORM.INV(Table3[[#This Row],[RV lognorm]],(LN(ImpLow2)+LN(ImpUp2))/2,(LN(ImpUp2)-LN(ImpLow2))/3.29)</f>
        <v>0</v>
      </c>
    </row>
    <row r="9142" spans="7:13">
      <c r="G9142">
        <v>0.29947913871122483</v>
      </c>
      <c r="H9142">
        <v>0.44260618064673907</v>
      </c>
      <c r="I9142">
        <v>0.58573322258225324</v>
      </c>
      <c r="J9142">
        <f>_xlfn.BINOM.INV(BinomTrials,_xlfn.GAMMA.INV(Table3[[#This Row],[RV gamma]],GammaShape1,GammaRate1)/BinomTrials,Table3[[#This Row],[RV binom]])</f>
        <v>0</v>
      </c>
      <c r="K9142" s="1">
        <f>Table3[[#This Row],[Risk 1 Simulated occurences]]*_xlfn.LOGNORM.INV(Table3[[#This Row],[RV lognorm]],(LN(ImpLow1)+LN(ImpUp1))/2,(LN(ImpUp1)-LN(ImpLow1))/3.29)</f>
        <v>0</v>
      </c>
      <c r="L9142">
        <f>_xlfn.BINOM.INV(BinomTrials,_xlfn.GAMMA.INV(Table3[[#This Row],[RV gamma]],GammaShape2,GammaRate2)/BinomTrials,Table3[[#This Row],[RV binom]])</f>
        <v>0</v>
      </c>
      <c r="M9142" s="1">
        <f>Table3[[#This Row],[Risk 2 simulated occurences]]*_xlfn.LOGNORM.INV(Table3[[#This Row],[RV lognorm]],(LN(ImpLow2)+LN(ImpUp2))/2,(LN(ImpUp2)-LN(ImpLow2))/3.29)</f>
        <v>0</v>
      </c>
    </row>
    <row r="9143" spans="7:13">
      <c r="G9143">
        <v>0.34588431955589183</v>
      </c>
      <c r="H9143">
        <v>0.88207812974326227</v>
      </c>
      <c r="I9143">
        <v>0.41827193993063266</v>
      </c>
      <c r="J9143">
        <f>_xlfn.BINOM.INV(BinomTrials,_xlfn.GAMMA.INV(Table3[[#This Row],[RV gamma]],GammaShape1,GammaRate1)/BinomTrials,Table3[[#This Row],[RV binom]])</f>
        <v>1</v>
      </c>
      <c r="K9143" s="1">
        <f>Table3[[#This Row],[Risk 1 Simulated occurences]]*_xlfn.LOGNORM.INV(Table3[[#This Row],[RV lognorm]],(LN(ImpLow1)+LN(ImpUp1))/2,(LN(ImpUp1)-LN(ImpLow1))/3.29)</f>
        <v>27370.951257330558</v>
      </c>
      <c r="L9143">
        <f>_xlfn.BINOM.INV(BinomTrials,_xlfn.GAMMA.INV(Table3[[#This Row],[RV gamma]],GammaShape2,GammaRate2)/BinomTrials,Table3[[#This Row],[RV binom]])</f>
        <v>1</v>
      </c>
      <c r="M9143" s="1">
        <f>Table3[[#This Row],[Risk 2 simulated occurences]]*_xlfn.LOGNORM.INV(Table3[[#This Row],[RV lognorm]],(LN(ImpLow2)+LN(ImpUp2))/2,(LN(ImpUp2)-LN(ImpLow2))/3.29)</f>
        <v>2737095.125733057</v>
      </c>
    </row>
    <row r="9144" spans="7:13">
      <c r="G9144">
        <v>0.27775877587392866</v>
      </c>
      <c r="H9144">
        <v>8.7126595008711602E-2</v>
      </c>
      <c r="I9144">
        <v>0.89649441414349451</v>
      </c>
      <c r="J9144">
        <f>_xlfn.BINOM.INV(BinomTrials,_xlfn.GAMMA.INV(Table3[[#This Row],[RV gamma]],GammaShape1,GammaRate1)/BinomTrials,Table3[[#This Row],[RV binom]])</f>
        <v>0</v>
      </c>
      <c r="K9144" s="1">
        <f>Table3[[#This Row],[Risk 1 Simulated occurences]]*_xlfn.LOGNORM.INV(Table3[[#This Row],[RV lognorm]],(LN(ImpLow1)+LN(ImpUp1))/2,(LN(ImpUp1)-LN(ImpLow1))/3.29)</f>
        <v>0</v>
      </c>
      <c r="L9144">
        <f>_xlfn.BINOM.INV(BinomTrials,_xlfn.GAMMA.INV(Table3[[#This Row],[RV gamma]],GammaShape2,GammaRate2)/BinomTrials,Table3[[#This Row],[RV binom]])</f>
        <v>0</v>
      </c>
      <c r="M9144" s="1">
        <f>Table3[[#This Row],[Risk 2 simulated occurences]]*_xlfn.LOGNORM.INV(Table3[[#This Row],[RV lognorm]],(LN(ImpLow2)+LN(ImpUp2))/2,(LN(ImpUp2)-LN(ImpLow2))/3.29)</f>
        <v>0</v>
      </c>
    </row>
    <row r="9145" spans="7:13">
      <c r="G9145">
        <v>0.29174611311952869</v>
      </c>
      <c r="H9145">
        <v>0.33668231141599003</v>
      </c>
      <c r="I9145">
        <v>0.38161850971245137</v>
      </c>
      <c r="J9145">
        <f>_xlfn.BINOM.INV(BinomTrials,_xlfn.GAMMA.INV(Table3[[#This Row],[RV gamma]],GammaShape1,GammaRate1)/BinomTrials,Table3[[#This Row],[RV binom]])</f>
        <v>0</v>
      </c>
      <c r="K9145" s="1">
        <f>Table3[[#This Row],[Risk 1 Simulated occurences]]*_xlfn.LOGNORM.INV(Table3[[#This Row],[RV lognorm]],(LN(ImpLow1)+LN(ImpUp1))/2,(LN(ImpUp1)-LN(ImpLow1))/3.29)</f>
        <v>0</v>
      </c>
      <c r="L9145">
        <f>_xlfn.BINOM.INV(BinomTrials,_xlfn.GAMMA.INV(Table3[[#This Row],[RV gamma]],GammaShape2,GammaRate2)/BinomTrials,Table3[[#This Row],[RV binom]])</f>
        <v>0</v>
      </c>
      <c r="M9145" s="1">
        <f>Table3[[#This Row],[Risk 2 simulated occurences]]*_xlfn.LOGNORM.INV(Table3[[#This Row],[RV lognorm]],(LN(ImpLow2)+LN(ImpUp2))/2,(LN(ImpUp2)-LN(ImpLow2))/3.29)</f>
        <v>0</v>
      </c>
    </row>
    <row r="9146" spans="7:13">
      <c r="G9146">
        <v>0.376923199918551</v>
      </c>
      <c r="H9146">
        <v>0.61960796854440492</v>
      </c>
      <c r="I9146">
        <v>0.86229273717025889</v>
      </c>
      <c r="J9146">
        <f>_xlfn.BINOM.INV(BinomTrials,_xlfn.GAMMA.INV(Table3[[#This Row],[RV gamma]],GammaShape1,GammaRate1)/BinomTrials,Table3[[#This Row],[RV binom]])</f>
        <v>0</v>
      </c>
      <c r="K9146" s="1">
        <f>Table3[[#This Row],[Risk 1 Simulated occurences]]*_xlfn.LOGNORM.INV(Table3[[#This Row],[RV lognorm]],(LN(ImpLow1)+LN(ImpUp1))/2,(LN(ImpUp1)-LN(ImpLow1))/3.29)</f>
        <v>0</v>
      </c>
      <c r="L9146">
        <f>_xlfn.BINOM.INV(BinomTrials,_xlfn.GAMMA.INV(Table3[[#This Row],[RV gamma]],GammaShape2,GammaRate2)/BinomTrials,Table3[[#This Row],[RV binom]])</f>
        <v>0</v>
      </c>
      <c r="M9146" s="1">
        <f>Table3[[#This Row],[Risk 2 simulated occurences]]*_xlfn.LOGNORM.INV(Table3[[#This Row],[RV lognorm]],(LN(ImpLow2)+LN(ImpUp2))/2,(LN(ImpUp2)-LN(ImpLow2))/3.29)</f>
        <v>0</v>
      </c>
    </row>
    <row r="9147" spans="7:13">
      <c r="G9147">
        <v>0.94822103108662226</v>
      </c>
      <c r="H9147">
        <v>0.75112732581381092</v>
      </c>
      <c r="I9147">
        <v>0.55403362054099958</v>
      </c>
      <c r="J9147">
        <f>_xlfn.BINOM.INV(BinomTrials,_xlfn.GAMMA.INV(Table3[[#This Row],[RV gamma]],GammaShape1,GammaRate1)/BinomTrials,Table3[[#This Row],[RV binom]])</f>
        <v>1</v>
      </c>
      <c r="K9147" s="1">
        <f>Table3[[#This Row],[Risk 1 Simulated occurences]]*_xlfn.LOGNORM.INV(Table3[[#This Row],[RV lognorm]],(LN(ImpLow1)+LN(ImpUp1))/2,(LN(ImpUp1)-LN(ImpLow1))/3.29)</f>
        <v>34777.192937075961</v>
      </c>
      <c r="L9147">
        <f>_xlfn.BINOM.INV(BinomTrials,_xlfn.GAMMA.INV(Table3[[#This Row],[RV gamma]],GammaShape2,GammaRate2)/BinomTrials,Table3[[#This Row],[RV binom]])</f>
        <v>0</v>
      </c>
      <c r="M9147" s="1">
        <f>Table3[[#This Row],[Risk 2 simulated occurences]]*_xlfn.LOGNORM.INV(Table3[[#This Row],[RV lognorm]],(LN(ImpLow2)+LN(ImpUp2))/2,(LN(ImpUp2)-LN(ImpLow2))/3.29)</f>
        <v>0</v>
      </c>
    </row>
    <row r="9148" spans="7:13">
      <c r="G9148">
        <v>0.75086947286076355</v>
      </c>
      <c r="H9148">
        <v>0.19696495272077852</v>
      </c>
      <c r="I9148">
        <v>0.64306043258079348</v>
      </c>
      <c r="J9148">
        <f>_xlfn.BINOM.INV(BinomTrials,_xlfn.GAMMA.INV(Table3[[#This Row],[RV gamma]],GammaShape1,GammaRate1)/BinomTrials,Table3[[#This Row],[RV binom]])</f>
        <v>0</v>
      </c>
      <c r="K9148" s="1">
        <f>Table3[[#This Row],[Risk 1 Simulated occurences]]*_xlfn.LOGNORM.INV(Table3[[#This Row],[RV lognorm]],(LN(ImpLow1)+LN(ImpUp1))/2,(LN(ImpUp1)-LN(ImpLow1))/3.29)</f>
        <v>0</v>
      </c>
      <c r="L9148">
        <f>_xlfn.BINOM.INV(BinomTrials,_xlfn.GAMMA.INV(Table3[[#This Row],[RV gamma]],GammaShape2,GammaRate2)/BinomTrials,Table3[[#This Row],[RV binom]])</f>
        <v>0</v>
      </c>
      <c r="M9148" s="1">
        <f>Table3[[#This Row],[Risk 2 simulated occurences]]*_xlfn.LOGNORM.INV(Table3[[#This Row],[RV lognorm]],(LN(ImpLow2)+LN(ImpUp2))/2,(LN(ImpUp2)-LN(ImpLow2))/3.29)</f>
        <v>0</v>
      </c>
    </row>
    <row r="9149" spans="7:13">
      <c r="G9149">
        <v>0.8632303708527379</v>
      </c>
      <c r="H9149">
        <v>0.38996037812436019</v>
      </c>
      <c r="I9149">
        <v>0.91669038539598247</v>
      </c>
      <c r="J9149">
        <f>_xlfn.BINOM.INV(BinomTrials,_xlfn.GAMMA.INV(Table3[[#This Row],[RV gamma]],GammaShape1,GammaRate1)/BinomTrials,Table3[[#This Row],[RV binom]])</f>
        <v>0</v>
      </c>
      <c r="K9149" s="1">
        <f>Table3[[#This Row],[Risk 1 Simulated occurences]]*_xlfn.LOGNORM.INV(Table3[[#This Row],[RV lognorm]],(LN(ImpLow1)+LN(ImpUp1))/2,(LN(ImpUp1)-LN(ImpLow1))/3.29)</f>
        <v>0</v>
      </c>
      <c r="L9149">
        <f>_xlfn.BINOM.INV(BinomTrials,_xlfn.GAMMA.INV(Table3[[#This Row],[RV gamma]],GammaShape2,GammaRate2)/BinomTrials,Table3[[#This Row],[RV binom]])</f>
        <v>0</v>
      </c>
      <c r="M9149" s="1">
        <f>Table3[[#This Row],[Risk 2 simulated occurences]]*_xlfn.LOGNORM.INV(Table3[[#This Row],[RV lognorm]],(LN(ImpLow2)+LN(ImpUp2))/2,(LN(ImpUp2)-LN(ImpLow2))/3.29)</f>
        <v>0</v>
      </c>
    </row>
    <row r="9150" spans="7:13">
      <c r="G9150">
        <v>0.31284292196521674</v>
      </c>
      <c r="H9150">
        <v>6.4075136121397439E-2</v>
      </c>
      <c r="I9150">
        <v>0.81530735027757817</v>
      </c>
      <c r="J9150">
        <f>_xlfn.BINOM.INV(BinomTrials,_xlfn.GAMMA.INV(Table3[[#This Row],[RV gamma]],GammaShape1,GammaRate1)/BinomTrials,Table3[[#This Row],[RV binom]])</f>
        <v>0</v>
      </c>
      <c r="K9150" s="1">
        <f>Table3[[#This Row],[Risk 1 Simulated occurences]]*_xlfn.LOGNORM.INV(Table3[[#This Row],[RV lognorm]],(LN(ImpLow1)+LN(ImpUp1))/2,(LN(ImpUp1)-LN(ImpLow1))/3.29)</f>
        <v>0</v>
      </c>
      <c r="L9150">
        <f>_xlfn.BINOM.INV(BinomTrials,_xlfn.GAMMA.INV(Table3[[#This Row],[RV gamma]],GammaShape2,GammaRate2)/BinomTrials,Table3[[#This Row],[RV binom]])</f>
        <v>0</v>
      </c>
      <c r="M9150" s="1">
        <f>Table3[[#This Row],[Risk 2 simulated occurences]]*_xlfn.LOGNORM.INV(Table3[[#This Row],[RV lognorm]],(LN(ImpLow2)+LN(ImpUp2))/2,(LN(ImpUp2)-LN(ImpLow2))/3.29)</f>
        <v>0</v>
      </c>
    </row>
    <row r="9151" spans="7:13">
      <c r="G9151">
        <v>0.95098946939734252</v>
      </c>
      <c r="H9151">
        <v>0.9108127923267022</v>
      </c>
      <c r="I9151">
        <v>0.87063611525606188</v>
      </c>
      <c r="J9151">
        <f>_xlfn.BINOM.INV(BinomTrials,_xlfn.GAMMA.INV(Table3[[#This Row],[RV gamma]],GammaShape1,GammaRate1)/BinomTrials,Table3[[#This Row],[RV binom]])</f>
        <v>2</v>
      </c>
      <c r="K9151" s="1">
        <f>Table3[[#This Row],[Risk 1 Simulated occurences]]*_xlfn.LOGNORM.INV(Table3[[#This Row],[RV lognorm]],(LN(ImpLow1)+LN(ImpUp1))/2,(LN(ImpUp1)-LN(ImpLow1))/3.29)</f>
        <v>139416.33226348725</v>
      </c>
      <c r="L9151">
        <f>_xlfn.BINOM.INV(BinomTrials,_xlfn.GAMMA.INV(Table3[[#This Row],[RV gamma]],GammaShape2,GammaRate2)/BinomTrials,Table3[[#This Row],[RV binom]])</f>
        <v>1</v>
      </c>
      <c r="M9151" s="1">
        <f>Table3[[#This Row],[Risk 2 simulated occurences]]*_xlfn.LOGNORM.INV(Table3[[#This Row],[RV lognorm]],(LN(ImpLow2)+LN(ImpUp2))/2,(LN(ImpUp2)-LN(ImpLow2))/3.29)</f>
        <v>6970816.6131743649</v>
      </c>
    </row>
    <row r="9152" spans="7:13">
      <c r="G9152">
        <v>0.28001216113567917</v>
      </c>
      <c r="H9152">
        <v>3.0600634883437602E-2</v>
      </c>
      <c r="I9152">
        <v>0.78118910863119606</v>
      </c>
      <c r="J9152">
        <f>_xlfn.BINOM.INV(BinomTrials,_xlfn.GAMMA.INV(Table3[[#This Row],[RV gamma]],GammaShape1,GammaRate1)/BinomTrials,Table3[[#This Row],[RV binom]])</f>
        <v>0</v>
      </c>
      <c r="K9152" s="1">
        <f>Table3[[#This Row],[Risk 1 Simulated occurences]]*_xlfn.LOGNORM.INV(Table3[[#This Row],[RV lognorm]],(LN(ImpLow1)+LN(ImpUp1))/2,(LN(ImpUp1)-LN(ImpLow1))/3.29)</f>
        <v>0</v>
      </c>
      <c r="L9152">
        <f>_xlfn.BINOM.INV(BinomTrials,_xlfn.GAMMA.INV(Table3[[#This Row],[RV gamma]],GammaShape2,GammaRate2)/BinomTrials,Table3[[#This Row],[RV binom]])</f>
        <v>0</v>
      </c>
      <c r="M9152" s="1">
        <f>Table3[[#This Row],[Risk 2 simulated occurences]]*_xlfn.LOGNORM.INV(Table3[[#This Row],[RV lognorm]],(LN(ImpLow2)+LN(ImpUp2))/2,(LN(ImpUp2)-LN(ImpLow2))/3.29)</f>
        <v>0</v>
      </c>
    </row>
    <row r="9153" spans="7:13">
      <c r="G9153">
        <v>0.16439220736007776</v>
      </c>
      <c r="H9153">
        <v>0.30487048593576555</v>
      </c>
      <c r="I9153">
        <v>0.44534876451145333</v>
      </c>
      <c r="J9153">
        <f>_xlfn.BINOM.INV(BinomTrials,_xlfn.GAMMA.INV(Table3[[#This Row],[RV gamma]],GammaShape1,GammaRate1)/BinomTrials,Table3[[#This Row],[RV binom]])</f>
        <v>0</v>
      </c>
      <c r="K9153" s="1">
        <f>Table3[[#This Row],[Risk 1 Simulated occurences]]*_xlfn.LOGNORM.INV(Table3[[#This Row],[RV lognorm]],(LN(ImpLow1)+LN(ImpUp1))/2,(LN(ImpUp1)-LN(ImpLow1))/3.29)</f>
        <v>0</v>
      </c>
      <c r="L9153">
        <f>_xlfn.BINOM.INV(BinomTrials,_xlfn.GAMMA.INV(Table3[[#This Row],[RV gamma]],GammaShape2,GammaRate2)/BinomTrials,Table3[[#This Row],[RV binom]])</f>
        <v>0</v>
      </c>
      <c r="M9153" s="1">
        <f>Table3[[#This Row],[Risk 2 simulated occurences]]*_xlfn.LOGNORM.INV(Table3[[#This Row],[RV lognorm]],(LN(ImpLow2)+LN(ImpUp2))/2,(LN(ImpUp2)-LN(ImpLow2))/3.29)</f>
        <v>0</v>
      </c>
    </row>
    <row r="9154" spans="7:13">
      <c r="G9154">
        <v>0.93982910082667559</v>
      </c>
      <c r="H9154">
        <v>0.9582571224115124</v>
      </c>
      <c r="I9154">
        <v>0.97668514399634909</v>
      </c>
      <c r="J9154">
        <f>_xlfn.BINOM.INV(BinomTrials,_xlfn.GAMMA.INV(Table3[[#This Row],[RV gamma]],GammaShape1,GammaRate1)/BinomTrials,Table3[[#This Row],[RV binom]])</f>
        <v>2</v>
      </c>
      <c r="K9154" s="1">
        <f>Table3[[#This Row],[Risk 1 Simulated occurences]]*_xlfn.LOGNORM.INV(Table3[[#This Row],[RV lognorm]],(LN(ImpLow1)+LN(ImpUp1))/2,(LN(ImpUp1)-LN(ImpLow1))/3.29)</f>
        <v>254557.71355493215</v>
      </c>
      <c r="L9154">
        <f>_xlfn.BINOM.INV(BinomTrials,_xlfn.GAMMA.INV(Table3[[#This Row],[RV gamma]],GammaShape2,GammaRate2)/BinomTrials,Table3[[#This Row],[RV binom]])</f>
        <v>1</v>
      </c>
      <c r="M9154" s="1">
        <f>Table3[[#This Row],[Risk 2 simulated occurences]]*_xlfn.LOGNORM.INV(Table3[[#This Row],[RV lognorm]],(LN(ImpLow2)+LN(ImpUp2))/2,(LN(ImpUp2)-LN(ImpLow2))/3.29)</f>
        <v>12727885.677746637</v>
      </c>
    </row>
    <row r="9155" spans="7:13">
      <c r="G9155">
        <v>0.70769759393655585</v>
      </c>
      <c r="H9155">
        <v>0.42745637028825301</v>
      </c>
      <c r="I9155">
        <v>0.14721514663995017</v>
      </c>
      <c r="J9155">
        <f>_xlfn.BINOM.INV(BinomTrials,_xlfn.GAMMA.INV(Table3[[#This Row],[RV gamma]],GammaShape1,GammaRate1)/BinomTrials,Table3[[#This Row],[RV binom]])</f>
        <v>0</v>
      </c>
      <c r="K9155" s="1">
        <f>Table3[[#This Row],[Risk 1 Simulated occurences]]*_xlfn.LOGNORM.INV(Table3[[#This Row],[RV lognorm]],(LN(ImpLow1)+LN(ImpUp1))/2,(LN(ImpUp1)-LN(ImpLow1))/3.29)</f>
        <v>0</v>
      </c>
      <c r="L9155">
        <f>_xlfn.BINOM.INV(BinomTrials,_xlfn.GAMMA.INV(Table3[[#This Row],[RV gamma]],GammaShape2,GammaRate2)/BinomTrials,Table3[[#This Row],[RV binom]])</f>
        <v>0</v>
      </c>
      <c r="M9155" s="1">
        <f>Table3[[#This Row],[Risk 2 simulated occurences]]*_xlfn.LOGNORM.INV(Table3[[#This Row],[RV lognorm]],(LN(ImpLow2)+LN(ImpUp2))/2,(LN(ImpUp2)-LN(ImpLow2))/3.29)</f>
        <v>0</v>
      </c>
    </row>
    <row r="9156" spans="7:13">
      <c r="G9156">
        <v>0.27346129169383149</v>
      </c>
      <c r="H9156">
        <v>0.25921543466822033</v>
      </c>
      <c r="I9156">
        <v>0.24496957764260918</v>
      </c>
      <c r="J9156">
        <f>_xlfn.BINOM.INV(BinomTrials,_xlfn.GAMMA.INV(Table3[[#This Row],[RV gamma]],GammaShape1,GammaRate1)/BinomTrials,Table3[[#This Row],[RV binom]])</f>
        <v>0</v>
      </c>
      <c r="K9156" s="1">
        <f>Table3[[#This Row],[Risk 1 Simulated occurences]]*_xlfn.LOGNORM.INV(Table3[[#This Row],[RV lognorm]],(LN(ImpLow1)+LN(ImpUp1))/2,(LN(ImpUp1)-LN(ImpLow1))/3.29)</f>
        <v>0</v>
      </c>
      <c r="L9156">
        <f>_xlfn.BINOM.INV(BinomTrials,_xlfn.GAMMA.INV(Table3[[#This Row],[RV gamma]],GammaShape2,GammaRate2)/BinomTrials,Table3[[#This Row],[RV binom]])</f>
        <v>0</v>
      </c>
      <c r="M9156" s="1">
        <f>Table3[[#This Row],[Risk 2 simulated occurences]]*_xlfn.LOGNORM.INV(Table3[[#This Row],[RV lognorm]],(LN(ImpLow2)+LN(ImpUp2))/2,(LN(ImpUp2)-LN(ImpLow2))/3.29)</f>
        <v>0</v>
      </c>
    </row>
    <row r="9157" spans="7:13">
      <c r="G9157">
        <v>6.3929498225417686E-2</v>
      </c>
      <c r="H9157">
        <v>0.63381046877885727</v>
      </c>
      <c r="I9157">
        <v>0.2036914393322968</v>
      </c>
      <c r="J9157">
        <f>_xlfn.BINOM.INV(BinomTrials,_xlfn.GAMMA.INV(Table3[[#This Row],[RV gamma]],GammaShape1,GammaRate1)/BinomTrials,Table3[[#This Row],[RV binom]])</f>
        <v>0</v>
      </c>
      <c r="K9157" s="1">
        <f>Table3[[#This Row],[Risk 1 Simulated occurences]]*_xlfn.LOGNORM.INV(Table3[[#This Row],[RV lognorm]],(LN(ImpLow1)+LN(ImpUp1))/2,(LN(ImpUp1)-LN(ImpLow1))/3.29)</f>
        <v>0</v>
      </c>
      <c r="L9157">
        <f>_xlfn.BINOM.INV(BinomTrials,_xlfn.GAMMA.INV(Table3[[#This Row],[RV gamma]],GammaShape2,GammaRate2)/BinomTrials,Table3[[#This Row],[RV binom]])</f>
        <v>0</v>
      </c>
      <c r="M9157" s="1">
        <f>Table3[[#This Row],[Risk 2 simulated occurences]]*_xlfn.LOGNORM.INV(Table3[[#This Row],[RV lognorm]],(LN(ImpLow2)+LN(ImpUp2))/2,(LN(ImpUp2)-LN(ImpLow2))/3.29)</f>
        <v>0</v>
      </c>
    </row>
    <row r="9158" spans="7:13">
      <c r="G9158">
        <v>0.46307667459504526</v>
      </c>
      <c r="H9158">
        <v>0.45254876625377161</v>
      </c>
      <c r="I9158">
        <v>0.44202085791249801</v>
      </c>
      <c r="J9158">
        <f>_xlfn.BINOM.INV(BinomTrials,_xlfn.GAMMA.INV(Table3[[#This Row],[RV gamma]],GammaShape1,GammaRate1)/BinomTrials,Table3[[#This Row],[RV binom]])</f>
        <v>0</v>
      </c>
      <c r="K9158" s="1">
        <f>Table3[[#This Row],[Risk 1 Simulated occurences]]*_xlfn.LOGNORM.INV(Table3[[#This Row],[RV lognorm]],(LN(ImpLow1)+LN(ImpUp1))/2,(LN(ImpUp1)-LN(ImpLow1))/3.29)</f>
        <v>0</v>
      </c>
      <c r="L9158">
        <f>_xlfn.BINOM.INV(BinomTrials,_xlfn.GAMMA.INV(Table3[[#This Row],[RV gamma]],GammaShape2,GammaRate2)/BinomTrials,Table3[[#This Row],[RV binom]])</f>
        <v>0</v>
      </c>
      <c r="M9158" s="1">
        <f>Table3[[#This Row],[Risk 2 simulated occurences]]*_xlfn.LOGNORM.INV(Table3[[#This Row],[RV lognorm]],(LN(ImpLow2)+LN(ImpUp2))/2,(LN(ImpUp2)-LN(ImpLow2))/3.29)</f>
        <v>0</v>
      </c>
    </row>
    <row r="9159" spans="7:13">
      <c r="G9159">
        <v>0.92966991892534767</v>
      </c>
      <c r="H9159">
        <v>0.98711442713957021</v>
      </c>
      <c r="I9159">
        <v>4.4558935353792711E-2</v>
      </c>
      <c r="J9159">
        <f>_xlfn.BINOM.INV(BinomTrials,_xlfn.GAMMA.INV(Table3[[#This Row],[RV gamma]],GammaShape1,GammaRate1)/BinomTrials,Table3[[#This Row],[RV binom]])</f>
        <v>3</v>
      </c>
      <c r="K9159" s="1">
        <f>Table3[[#This Row],[Risk 1 Simulated occurences]]*_xlfn.LOGNORM.INV(Table3[[#This Row],[RV lognorm]],(LN(ImpLow1)+LN(ImpUp1))/2,(LN(ImpUp1)-LN(ImpLow1))/3.29)</f>
        <v>28865.749120070861</v>
      </c>
      <c r="L9159">
        <f>_xlfn.BINOM.INV(BinomTrials,_xlfn.GAMMA.INV(Table3[[#This Row],[RV gamma]],GammaShape2,GammaRate2)/BinomTrials,Table3[[#This Row],[RV binom]])</f>
        <v>2</v>
      </c>
      <c r="M9159" s="1">
        <f>Table3[[#This Row],[Risk 2 simulated occurences]]*_xlfn.LOGNORM.INV(Table3[[#This Row],[RV lognorm]],(LN(ImpLow2)+LN(ImpUp2))/2,(LN(ImpUp2)-LN(ImpLow2))/3.29)</f>
        <v>1924383.2746713914</v>
      </c>
    </row>
    <row r="9160" spans="7:13">
      <c r="G9160">
        <v>0.96232737831879755</v>
      </c>
      <c r="H9160">
        <v>0.43217693475642099</v>
      </c>
      <c r="I9160">
        <v>0.90202649119404443</v>
      </c>
      <c r="J9160">
        <f>_xlfn.BINOM.INV(BinomTrials,_xlfn.GAMMA.INV(Table3[[#This Row],[RV gamma]],GammaShape1,GammaRate1)/BinomTrials,Table3[[#This Row],[RV binom]])</f>
        <v>0</v>
      </c>
      <c r="K9160" s="1">
        <f>Table3[[#This Row],[Risk 1 Simulated occurences]]*_xlfn.LOGNORM.INV(Table3[[#This Row],[RV lognorm]],(LN(ImpLow1)+LN(ImpUp1))/2,(LN(ImpUp1)-LN(ImpLow1))/3.29)</f>
        <v>0</v>
      </c>
      <c r="L9160">
        <f>_xlfn.BINOM.INV(BinomTrials,_xlfn.GAMMA.INV(Table3[[#This Row],[RV gamma]],GammaShape2,GammaRate2)/BinomTrials,Table3[[#This Row],[RV binom]])</f>
        <v>0</v>
      </c>
      <c r="M9160" s="1">
        <f>Table3[[#This Row],[Risk 2 simulated occurences]]*_xlfn.LOGNORM.INV(Table3[[#This Row],[RV lognorm]],(LN(ImpLow2)+LN(ImpUp2))/2,(LN(ImpUp2)-LN(ImpLow2))/3.29)</f>
        <v>0</v>
      </c>
    </row>
    <row r="9161" spans="7:13">
      <c r="G9161">
        <v>0.8362474040297081</v>
      </c>
      <c r="H9161">
        <v>0.59774245116754554</v>
      </c>
      <c r="I9161">
        <v>0.35923749830538293</v>
      </c>
      <c r="J9161">
        <f>_xlfn.BINOM.INV(BinomTrials,_xlfn.GAMMA.INV(Table3[[#This Row],[RV gamma]],GammaShape1,GammaRate1)/BinomTrials,Table3[[#This Row],[RV binom]])</f>
        <v>1</v>
      </c>
      <c r="K9161" s="1">
        <f>Table3[[#This Row],[Risk 1 Simulated occurences]]*_xlfn.LOGNORM.INV(Table3[[#This Row],[RV lognorm]],(LN(ImpLow1)+LN(ImpUp1))/2,(LN(ImpUp1)-LN(ImpLow1))/3.29)</f>
        <v>24571.192776916185</v>
      </c>
      <c r="L9161">
        <f>_xlfn.BINOM.INV(BinomTrials,_xlfn.GAMMA.INV(Table3[[#This Row],[RV gamma]],GammaShape2,GammaRate2)/BinomTrials,Table3[[#This Row],[RV binom]])</f>
        <v>0</v>
      </c>
      <c r="M9161" s="1">
        <f>Table3[[#This Row],[Risk 2 simulated occurences]]*_xlfn.LOGNORM.INV(Table3[[#This Row],[RV lognorm]],(LN(ImpLow2)+LN(ImpUp2))/2,(LN(ImpUp2)-LN(ImpLow2))/3.29)</f>
        <v>0</v>
      </c>
    </row>
    <row r="9162" spans="7:13">
      <c r="G9162">
        <v>0.81011952730366943</v>
      </c>
      <c r="H9162">
        <v>0.25737677293707467</v>
      </c>
      <c r="I9162">
        <v>0.70463401857047991</v>
      </c>
      <c r="J9162">
        <f>_xlfn.BINOM.INV(BinomTrials,_xlfn.GAMMA.INV(Table3[[#This Row],[RV gamma]],GammaShape1,GammaRate1)/BinomTrials,Table3[[#This Row],[RV binom]])</f>
        <v>0</v>
      </c>
      <c r="K9162" s="1">
        <f>Table3[[#This Row],[Risk 1 Simulated occurences]]*_xlfn.LOGNORM.INV(Table3[[#This Row],[RV lognorm]],(LN(ImpLow1)+LN(ImpUp1))/2,(LN(ImpUp1)-LN(ImpLow1))/3.29)</f>
        <v>0</v>
      </c>
      <c r="L9162">
        <f>_xlfn.BINOM.INV(BinomTrials,_xlfn.GAMMA.INV(Table3[[#This Row],[RV gamma]],GammaShape2,GammaRate2)/BinomTrials,Table3[[#This Row],[RV binom]])</f>
        <v>0</v>
      </c>
      <c r="M9162" s="1">
        <f>Table3[[#This Row],[Risk 2 simulated occurences]]*_xlfn.LOGNORM.INV(Table3[[#This Row],[RV lognorm]],(LN(ImpLow2)+LN(ImpUp2))/2,(LN(ImpUp2)-LN(ImpLow2))/3.29)</f>
        <v>0</v>
      </c>
    </row>
    <row r="9163" spans="7:13">
      <c r="G9163">
        <v>0.67889539277129596</v>
      </c>
      <c r="H9163">
        <v>0.73142275341387031</v>
      </c>
      <c r="I9163">
        <v>0.78395011405644477</v>
      </c>
      <c r="J9163">
        <f>_xlfn.BINOM.INV(BinomTrials,_xlfn.GAMMA.INV(Table3[[#This Row],[RV gamma]],GammaShape1,GammaRate1)/BinomTrials,Table3[[#This Row],[RV binom]])</f>
        <v>1</v>
      </c>
      <c r="K9163" s="1">
        <f>Table3[[#This Row],[Risk 1 Simulated occurences]]*_xlfn.LOGNORM.INV(Table3[[#This Row],[RV lognorm]],(LN(ImpLow1)+LN(ImpUp1))/2,(LN(ImpUp1)-LN(ImpLow1))/3.29)</f>
        <v>54800.595755048002</v>
      </c>
      <c r="L9163">
        <f>_xlfn.BINOM.INV(BinomTrials,_xlfn.GAMMA.INV(Table3[[#This Row],[RV gamma]],GammaShape2,GammaRate2)/BinomTrials,Table3[[#This Row],[RV binom]])</f>
        <v>0</v>
      </c>
      <c r="M9163" s="1">
        <f>Table3[[#This Row],[Risk 2 simulated occurences]]*_xlfn.LOGNORM.INV(Table3[[#This Row],[RV lognorm]],(LN(ImpLow2)+LN(ImpUp2))/2,(LN(ImpUp2)-LN(ImpLow2))/3.29)</f>
        <v>0</v>
      </c>
    </row>
    <row r="9164" spans="7:13">
      <c r="G9164">
        <v>0.19486630717053371</v>
      </c>
      <c r="H9164">
        <v>2.2216626918975555E-2</v>
      </c>
      <c r="I9164">
        <v>0.84956694666741739</v>
      </c>
      <c r="J9164">
        <f>_xlfn.BINOM.INV(BinomTrials,_xlfn.GAMMA.INV(Table3[[#This Row],[RV gamma]],GammaShape1,GammaRate1)/BinomTrials,Table3[[#This Row],[RV binom]])</f>
        <v>0</v>
      </c>
      <c r="K9164" s="1">
        <f>Table3[[#This Row],[Risk 1 Simulated occurences]]*_xlfn.LOGNORM.INV(Table3[[#This Row],[RV lognorm]],(LN(ImpLow1)+LN(ImpUp1))/2,(LN(ImpUp1)-LN(ImpLow1))/3.29)</f>
        <v>0</v>
      </c>
      <c r="L9164">
        <f>_xlfn.BINOM.INV(BinomTrials,_xlfn.GAMMA.INV(Table3[[#This Row],[RV gamma]],GammaShape2,GammaRate2)/BinomTrials,Table3[[#This Row],[RV binom]])</f>
        <v>0</v>
      </c>
      <c r="M9164" s="1">
        <f>Table3[[#This Row],[Risk 2 simulated occurences]]*_xlfn.LOGNORM.INV(Table3[[#This Row],[RV lognorm]],(LN(ImpLow2)+LN(ImpUp2))/2,(LN(ImpUp2)-LN(ImpLow2))/3.29)</f>
        <v>0</v>
      </c>
    </row>
    <row r="9165" spans="7:13">
      <c r="G9165">
        <v>0.11802461516020103</v>
      </c>
      <c r="H9165">
        <v>0.39484862722216574</v>
      </c>
      <c r="I9165">
        <v>0.67167263928413046</v>
      </c>
      <c r="J9165">
        <f>_xlfn.BINOM.INV(BinomTrials,_xlfn.GAMMA.INV(Table3[[#This Row],[RV gamma]],GammaShape1,GammaRate1)/BinomTrials,Table3[[#This Row],[RV binom]])</f>
        <v>0</v>
      </c>
      <c r="K9165" s="1">
        <f>Table3[[#This Row],[Risk 1 Simulated occurences]]*_xlfn.LOGNORM.INV(Table3[[#This Row],[RV lognorm]],(LN(ImpLow1)+LN(ImpUp1))/2,(LN(ImpUp1)-LN(ImpLow1))/3.29)</f>
        <v>0</v>
      </c>
      <c r="L9165">
        <f>_xlfn.BINOM.INV(BinomTrials,_xlfn.GAMMA.INV(Table3[[#This Row],[RV gamma]],GammaShape2,GammaRate2)/BinomTrials,Table3[[#This Row],[RV binom]])</f>
        <v>0</v>
      </c>
      <c r="M9165" s="1">
        <f>Table3[[#This Row],[Risk 2 simulated occurences]]*_xlfn.LOGNORM.INV(Table3[[#This Row],[RV lognorm]],(LN(ImpLow2)+LN(ImpUp2))/2,(LN(ImpUp2)-LN(ImpLow2))/3.29)</f>
        <v>0</v>
      </c>
    </row>
    <row r="9166" spans="7:13">
      <c r="G9166">
        <v>0.6397069974987335</v>
      </c>
      <c r="H9166">
        <v>0.22087772293988508</v>
      </c>
      <c r="I9166">
        <v>0.80204844838103673</v>
      </c>
      <c r="J9166">
        <f>_xlfn.BINOM.INV(BinomTrials,_xlfn.GAMMA.INV(Table3[[#This Row],[RV gamma]],GammaShape1,GammaRate1)/BinomTrials,Table3[[#This Row],[RV binom]])</f>
        <v>0</v>
      </c>
      <c r="K9166" s="1">
        <f>Table3[[#This Row],[Risk 1 Simulated occurences]]*_xlfn.LOGNORM.INV(Table3[[#This Row],[RV lognorm]],(LN(ImpLow1)+LN(ImpUp1))/2,(LN(ImpUp1)-LN(ImpLow1))/3.29)</f>
        <v>0</v>
      </c>
      <c r="L9166">
        <f>_xlfn.BINOM.INV(BinomTrials,_xlfn.GAMMA.INV(Table3[[#This Row],[RV gamma]],GammaShape2,GammaRate2)/BinomTrials,Table3[[#This Row],[RV binom]])</f>
        <v>0</v>
      </c>
      <c r="M9166" s="1">
        <f>Table3[[#This Row],[Risk 2 simulated occurences]]*_xlfn.LOGNORM.INV(Table3[[#This Row],[RV lognorm]],(LN(ImpLow2)+LN(ImpUp2))/2,(LN(ImpUp2)-LN(ImpLow2))/3.29)</f>
        <v>0</v>
      </c>
    </row>
    <row r="9167" spans="7:13">
      <c r="G9167">
        <v>0.55550696121319521</v>
      </c>
      <c r="H9167">
        <v>0.29188945064874805</v>
      </c>
      <c r="I9167">
        <v>2.8271940084300909E-2</v>
      </c>
      <c r="J9167">
        <f>_xlfn.BINOM.INV(BinomTrials,_xlfn.GAMMA.INV(Table3[[#This Row],[RV gamma]],GammaShape1,GammaRate1)/BinomTrials,Table3[[#This Row],[RV binom]])</f>
        <v>0</v>
      </c>
      <c r="K9167" s="1">
        <f>Table3[[#This Row],[Risk 1 Simulated occurences]]*_xlfn.LOGNORM.INV(Table3[[#This Row],[RV lognorm]],(LN(ImpLow1)+LN(ImpUp1))/2,(LN(ImpUp1)-LN(ImpLow1))/3.29)</f>
        <v>0</v>
      </c>
      <c r="L9167">
        <f>_xlfn.BINOM.INV(BinomTrials,_xlfn.GAMMA.INV(Table3[[#This Row],[RV gamma]],GammaShape2,GammaRate2)/BinomTrials,Table3[[#This Row],[RV binom]])</f>
        <v>0</v>
      </c>
      <c r="M9167" s="1">
        <f>Table3[[#This Row],[Risk 2 simulated occurences]]*_xlfn.LOGNORM.INV(Table3[[#This Row],[RV lognorm]],(LN(ImpLow2)+LN(ImpUp2))/2,(LN(ImpUp2)-LN(ImpLow2))/3.29)</f>
        <v>0</v>
      </c>
    </row>
    <row r="9168" spans="7:13">
      <c r="G9168">
        <v>0.40549711017194068</v>
      </c>
      <c r="H9168">
        <v>0.78599705350864546</v>
      </c>
      <c r="I9168">
        <v>0.16649699684535013</v>
      </c>
      <c r="J9168">
        <f>_xlfn.BINOM.INV(BinomTrials,_xlfn.GAMMA.INV(Table3[[#This Row],[RV gamma]],GammaShape1,GammaRate1)/BinomTrials,Table3[[#This Row],[RV binom]])</f>
        <v>1</v>
      </c>
      <c r="K9168" s="1">
        <f>Table3[[#This Row],[Risk 1 Simulated occurences]]*_xlfn.LOGNORM.INV(Table3[[#This Row],[RV lognorm]],(LN(ImpLow1)+LN(ImpUp1))/2,(LN(ImpUp1)-LN(ImpLow1))/3.29)</f>
        <v>16059.95837618419</v>
      </c>
      <c r="L9168">
        <f>_xlfn.BINOM.INV(BinomTrials,_xlfn.GAMMA.INV(Table3[[#This Row],[RV gamma]],GammaShape2,GammaRate2)/BinomTrials,Table3[[#This Row],[RV binom]])</f>
        <v>0</v>
      </c>
      <c r="M9168" s="1">
        <f>Table3[[#This Row],[Risk 2 simulated occurences]]*_xlfn.LOGNORM.INV(Table3[[#This Row],[RV lognorm]],(LN(ImpLow2)+LN(ImpUp2))/2,(LN(ImpUp2)-LN(ImpLow2))/3.29)</f>
        <v>0</v>
      </c>
    </row>
    <row r="9169" spans="7:13">
      <c r="G9169">
        <v>0.18993065980725488</v>
      </c>
      <c r="H9169">
        <v>0.25247831980347557</v>
      </c>
      <c r="I9169">
        <v>0.31502597979969621</v>
      </c>
      <c r="J9169">
        <f>_xlfn.BINOM.INV(BinomTrials,_xlfn.GAMMA.INV(Table3[[#This Row],[RV gamma]],GammaShape1,GammaRate1)/BinomTrials,Table3[[#This Row],[RV binom]])</f>
        <v>0</v>
      </c>
      <c r="K9169" s="1">
        <f>Table3[[#This Row],[Risk 1 Simulated occurences]]*_xlfn.LOGNORM.INV(Table3[[#This Row],[RV lognorm]],(LN(ImpLow1)+LN(ImpUp1))/2,(LN(ImpUp1)-LN(ImpLow1))/3.29)</f>
        <v>0</v>
      </c>
      <c r="L9169">
        <f>_xlfn.BINOM.INV(BinomTrials,_xlfn.GAMMA.INV(Table3[[#This Row],[RV gamma]],GammaShape2,GammaRate2)/BinomTrials,Table3[[#This Row],[RV binom]])</f>
        <v>0</v>
      </c>
      <c r="M9169" s="1">
        <f>Table3[[#This Row],[Risk 2 simulated occurences]]*_xlfn.LOGNORM.INV(Table3[[#This Row],[RV lognorm]],(LN(ImpLow2)+LN(ImpUp2))/2,(LN(ImpUp2)-LN(ImpLow2))/3.29)</f>
        <v>0</v>
      </c>
    </row>
    <row r="9170" spans="7:13">
      <c r="G9170">
        <v>0.16459938053255871</v>
      </c>
      <c r="H9170">
        <v>0.40312093701358931</v>
      </c>
      <c r="I9170">
        <v>0.64164249349461988</v>
      </c>
      <c r="J9170">
        <f>_xlfn.BINOM.INV(BinomTrials,_xlfn.GAMMA.INV(Table3[[#This Row],[RV gamma]],GammaShape1,GammaRate1)/BinomTrials,Table3[[#This Row],[RV binom]])</f>
        <v>0</v>
      </c>
      <c r="K9170" s="1">
        <f>Table3[[#This Row],[Risk 1 Simulated occurences]]*_xlfn.LOGNORM.INV(Table3[[#This Row],[RV lognorm]],(LN(ImpLow1)+LN(ImpUp1))/2,(LN(ImpUp1)-LN(ImpLow1))/3.29)</f>
        <v>0</v>
      </c>
      <c r="L9170">
        <f>_xlfn.BINOM.INV(BinomTrials,_xlfn.GAMMA.INV(Table3[[#This Row],[RV gamma]],GammaShape2,GammaRate2)/BinomTrials,Table3[[#This Row],[RV binom]])</f>
        <v>0</v>
      </c>
      <c r="M9170" s="1">
        <f>Table3[[#This Row],[Risk 2 simulated occurences]]*_xlfn.LOGNORM.INV(Table3[[#This Row],[RV lognorm]],(LN(ImpLow2)+LN(ImpUp2))/2,(LN(ImpUp2)-LN(ImpLow2))/3.29)</f>
        <v>0</v>
      </c>
    </row>
    <row r="9171" spans="7:13">
      <c r="G9171">
        <v>0.42178861071438928</v>
      </c>
      <c r="H9171">
        <v>0.25358838739506362</v>
      </c>
      <c r="I9171">
        <v>8.5388164075737891E-2</v>
      </c>
      <c r="J9171">
        <f>_xlfn.BINOM.INV(BinomTrials,_xlfn.GAMMA.INV(Table3[[#This Row],[RV gamma]],GammaShape1,GammaRate1)/BinomTrials,Table3[[#This Row],[RV binom]])</f>
        <v>0</v>
      </c>
      <c r="K9171" s="1">
        <f>Table3[[#This Row],[Risk 1 Simulated occurences]]*_xlfn.LOGNORM.INV(Table3[[#This Row],[RV lognorm]],(LN(ImpLow1)+LN(ImpUp1))/2,(LN(ImpUp1)-LN(ImpLow1))/3.29)</f>
        <v>0</v>
      </c>
      <c r="L9171">
        <f>_xlfn.BINOM.INV(BinomTrials,_xlfn.GAMMA.INV(Table3[[#This Row],[RV gamma]],GammaShape2,GammaRate2)/BinomTrials,Table3[[#This Row],[RV binom]])</f>
        <v>0</v>
      </c>
      <c r="M9171" s="1">
        <f>Table3[[#This Row],[Risk 2 simulated occurences]]*_xlfn.LOGNORM.INV(Table3[[#This Row],[RV lognorm]],(LN(ImpLow2)+LN(ImpUp2))/2,(LN(ImpUp2)-LN(ImpLow2))/3.29)</f>
        <v>0</v>
      </c>
    </row>
    <row r="9172" spans="7:13">
      <c r="G9172">
        <v>1.1802767408919878E-3</v>
      </c>
      <c r="H9172">
        <v>6.0026948833850652E-2</v>
      </c>
      <c r="I9172">
        <v>0.11887362092680932</v>
      </c>
      <c r="J9172">
        <f>_xlfn.BINOM.INV(BinomTrials,_xlfn.GAMMA.INV(Table3[[#This Row],[RV gamma]],GammaShape1,GammaRate1)/BinomTrials,Table3[[#This Row],[RV binom]])</f>
        <v>0</v>
      </c>
      <c r="K9172" s="1">
        <f>Table3[[#This Row],[Risk 1 Simulated occurences]]*_xlfn.LOGNORM.INV(Table3[[#This Row],[RV lognorm]],(LN(ImpLow1)+LN(ImpUp1))/2,(LN(ImpUp1)-LN(ImpLow1))/3.29)</f>
        <v>0</v>
      </c>
      <c r="L9172">
        <f>_xlfn.BINOM.INV(BinomTrials,_xlfn.GAMMA.INV(Table3[[#This Row],[RV gamma]],GammaShape2,GammaRate2)/BinomTrials,Table3[[#This Row],[RV binom]])</f>
        <v>0</v>
      </c>
      <c r="M9172" s="1">
        <f>Table3[[#This Row],[Risk 2 simulated occurences]]*_xlfn.LOGNORM.INV(Table3[[#This Row],[RV lognorm]],(LN(ImpLow2)+LN(ImpUp2))/2,(LN(ImpUp2)-LN(ImpLow2))/3.29)</f>
        <v>0</v>
      </c>
    </row>
    <row r="9173" spans="7:13">
      <c r="G9173">
        <v>0.83691118417163901</v>
      </c>
      <c r="H9173">
        <v>0.87292905052794567</v>
      </c>
      <c r="I9173">
        <v>0.90894691688425233</v>
      </c>
      <c r="J9173">
        <f>_xlfn.BINOM.INV(BinomTrials,_xlfn.GAMMA.INV(Table3[[#This Row],[RV gamma]],GammaShape1,GammaRate1)/BinomTrials,Table3[[#This Row],[RV binom]])</f>
        <v>1</v>
      </c>
      <c r="K9173" s="1">
        <f>Table3[[#This Row],[Risk 1 Simulated occurences]]*_xlfn.LOGNORM.INV(Table3[[#This Row],[RV lognorm]],(LN(ImpLow1)+LN(ImpUp1))/2,(LN(ImpUp1)-LN(ImpLow1))/3.29)</f>
        <v>80456.612873089049</v>
      </c>
      <c r="L9173">
        <f>_xlfn.BINOM.INV(BinomTrials,_xlfn.GAMMA.INV(Table3[[#This Row],[RV gamma]],GammaShape2,GammaRate2)/BinomTrials,Table3[[#This Row],[RV binom]])</f>
        <v>1</v>
      </c>
      <c r="M9173" s="1">
        <f>Table3[[#This Row],[Risk 2 simulated occurences]]*_xlfn.LOGNORM.INV(Table3[[#This Row],[RV lognorm]],(LN(ImpLow2)+LN(ImpUp2))/2,(LN(ImpUp2)-LN(ImpLow2))/3.29)</f>
        <v>8045661.287308923</v>
      </c>
    </row>
    <row r="9174" spans="7:13">
      <c r="G9174">
        <v>0.9662723727367224</v>
      </c>
      <c r="H9174">
        <v>0.31855222318254051</v>
      </c>
      <c r="I9174">
        <v>0.67083207362835862</v>
      </c>
      <c r="J9174">
        <f>_xlfn.BINOM.INV(BinomTrials,_xlfn.GAMMA.INV(Table3[[#This Row],[RV gamma]],GammaShape1,GammaRate1)/BinomTrials,Table3[[#This Row],[RV binom]])</f>
        <v>0</v>
      </c>
      <c r="K9174" s="1">
        <f>Table3[[#This Row],[Risk 1 Simulated occurences]]*_xlfn.LOGNORM.INV(Table3[[#This Row],[RV lognorm]],(LN(ImpLow1)+LN(ImpUp1))/2,(LN(ImpUp1)-LN(ImpLow1))/3.29)</f>
        <v>0</v>
      </c>
      <c r="L9174">
        <f>_xlfn.BINOM.INV(BinomTrials,_xlfn.GAMMA.INV(Table3[[#This Row],[RV gamma]],GammaShape2,GammaRate2)/BinomTrials,Table3[[#This Row],[RV binom]])</f>
        <v>0</v>
      </c>
      <c r="M9174" s="1">
        <f>Table3[[#This Row],[Risk 2 simulated occurences]]*_xlfn.LOGNORM.INV(Table3[[#This Row],[RV lognorm]],(LN(ImpLow2)+LN(ImpUp2))/2,(LN(ImpUp2)-LN(ImpLow2))/3.29)</f>
        <v>0</v>
      </c>
    </row>
    <row r="9175" spans="7:13">
      <c r="G9175">
        <v>0.13976858609345211</v>
      </c>
      <c r="H9175">
        <v>0.90721502895802963</v>
      </c>
      <c r="I9175">
        <v>0.67466147182260705</v>
      </c>
      <c r="J9175">
        <f>_xlfn.BINOM.INV(BinomTrials,_xlfn.GAMMA.INV(Table3[[#This Row],[RV gamma]],GammaShape1,GammaRate1)/BinomTrials,Table3[[#This Row],[RV binom]])</f>
        <v>1</v>
      </c>
      <c r="K9175" s="1">
        <f>Table3[[#This Row],[Risk 1 Simulated occurences]]*_xlfn.LOGNORM.INV(Table3[[#This Row],[RV lognorm]],(LN(ImpLow1)+LN(ImpUp1))/2,(LN(ImpUp1)-LN(ImpLow1))/3.29)</f>
        <v>43414.60049335318</v>
      </c>
      <c r="L9175">
        <f>_xlfn.BINOM.INV(BinomTrials,_xlfn.GAMMA.INV(Table3[[#This Row],[RV gamma]],GammaShape2,GammaRate2)/BinomTrials,Table3[[#This Row],[RV binom]])</f>
        <v>1</v>
      </c>
      <c r="M9175" s="1">
        <f>Table3[[#This Row],[Risk 2 simulated occurences]]*_xlfn.LOGNORM.INV(Table3[[#This Row],[RV lognorm]],(LN(ImpLow2)+LN(ImpUp2))/2,(LN(ImpUp2)-LN(ImpLow2))/3.29)</f>
        <v>4341460.0493353205</v>
      </c>
    </row>
    <row r="9176" spans="7:13">
      <c r="G9176">
        <v>9.0626472649456224E-2</v>
      </c>
      <c r="H9176">
        <v>0.56299169760336709</v>
      </c>
      <c r="I9176">
        <v>3.5356922557278035E-2</v>
      </c>
      <c r="J9176">
        <f>_xlfn.BINOM.INV(BinomTrials,_xlfn.GAMMA.INV(Table3[[#This Row],[RV gamma]],GammaShape1,GammaRate1)/BinomTrials,Table3[[#This Row],[RV binom]])</f>
        <v>0</v>
      </c>
      <c r="K9176" s="1">
        <f>Table3[[#This Row],[Risk 1 Simulated occurences]]*_xlfn.LOGNORM.INV(Table3[[#This Row],[RV lognorm]],(LN(ImpLow1)+LN(ImpUp1))/2,(LN(ImpUp1)-LN(ImpLow1))/3.29)</f>
        <v>0</v>
      </c>
      <c r="L9176">
        <f>_xlfn.BINOM.INV(BinomTrials,_xlfn.GAMMA.INV(Table3[[#This Row],[RV gamma]],GammaShape2,GammaRate2)/BinomTrials,Table3[[#This Row],[RV binom]])</f>
        <v>0</v>
      </c>
      <c r="M9176" s="1">
        <f>Table3[[#This Row],[Risk 2 simulated occurences]]*_xlfn.LOGNORM.INV(Table3[[#This Row],[RV lognorm]],(LN(ImpLow2)+LN(ImpUp2))/2,(LN(ImpUp2)-LN(ImpLow2))/3.29)</f>
        <v>0</v>
      </c>
    </row>
    <row r="9177" spans="7:13">
      <c r="G9177">
        <v>0.15912581941072168</v>
      </c>
      <c r="H9177">
        <v>0.20146161979132407</v>
      </c>
      <c r="I9177">
        <v>0.24379742017192646</v>
      </c>
      <c r="J9177">
        <f>_xlfn.BINOM.INV(BinomTrials,_xlfn.GAMMA.INV(Table3[[#This Row],[RV gamma]],GammaShape1,GammaRate1)/BinomTrials,Table3[[#This Row],[RV binom]])</f>
        <v>0</v>
      </c>
      <c r="K9177" s="1">
        <f>Table3[[#This Row],[Risk 1 Simulated occurences]]*_xlfn.LOGNORM.INV(Table3[[#This Row],[RV lognorm]],(LN(ImpLow1)+LN(ImpUp1))/2,(LN(ImpUp1)-LN(ImpLow1))/3.29)</f>
        <v>0</v>
      </c>
      <c r="L9177">
        <f>_xlfn.BINOM.INV(BinomTrials,_xlfn.GAMMA.INV(Table3[[#This Row],[RV gamma]],GammaShape2,GammaRate2)/BinomTrials,Table3[[#This Row],[RV binom]])</f>
        <v>0</v>
      </c>
      <c r="M9177" s="1">
        <f>Table3[[#This Row],[Risk 2 simulated occurences]]*_xlfn.LOGNORM.INV(Table3[[#This Row],[RV lognorm]],(LN(ImpLow2)+LN(ImpUp2))/2,(LN(ImpUp2)-LN(ImpLow2))/3.29)</f>
        <v>0</v>
      </c>
    </row>
    <row r="9178" spans="7:13">
      <c r="G9178">
        <v>0.4276468359993989</v>
      </c>
      <c r="H9178">
        <v>0.96544383278370083</v>
      </c>
      <c r="I9178">
        <v>0.50324082956800276</v>
      </c>
      <c r="J9178">
        <f>_xlfn.BINOM.INV(BinomTrials,_xlfn.GAMMA.INV(Table3[[#This Row],[RV gamma]],GammaShape1,GammaRate1)/BinomTrials,Table3[[#This Row],[RV binom]])</f>
        <v>2</v>
      </c>
      <c r="K9178" s="1">
        <f>Table3[[#This Row],[Risk 1 Simulated occurences]]*_xlfn.LOGNORM.INV(Table3[[#This Row],[RV lognorm]],(LN(ImpLow1)+LN(ImpUp1))/2,(LN(ImpUp1)-LN(ImpLow1))/3.29)</f>
        <v>63606.161630166549</v>
      </c>
      <c r="L9178">
        <f>_xlfn.BINOM.INV(BinomTrials,_xlfn.GAMMA.INV(Table3[[#This Row],[RV gamma]],GammaShape2,GammaRate2)/BinomTrials,Table3[[#This Row],[RV binom]])</f>
        <v>1</v>
      </c>
      <c r="M9178" s="1">
        <f>Table3[[#This Row],[Risk 2 simulated occurences]]*_xlfn.LOGNORM.INV(Table3[[#This Row],[RV lognorm]],(LN(ImpLow2)+LN(ImpUp2))/2,(LN(ImpUp2)-LN(ImpLow2))/3.29)</f>
        <v>3180308.0815083287</v>
      </c>
    </row>
    <row r="9179" spans="7:13">
      <c r="G9179">
        <v>0.46037264189700255</v>
      </c>
      <c r="H9179">
        <v>0.21449759565968884</v>
      </c>
      <c r="I9179">
        <v>0.96862254942237513</v>
      </c>
      <c r="J9179">
        <f>_xlfn.BINOM.INV(BinomTrials,_xlfn.GAMMA.INV(Table3[[#This Row],[RV gamma]],GammaShape1,GammaRate1)/BinomTrials,Table3[[#This Row],[RV binom]])</f>
        <v>0</v>
      </c>
      <c r="K9179" s="1">
        <f>Table3[[#This Row],[Risk 1 Simulated occurences]]*_xlfn.LOGNORM.INV(Table3[[#This Row],[RV lognorm]],(LN(ImpLow1)+LN(ImpUp1))/2,(LN(ImpUp1)-LN(ImpLow1))/3.29)</f>
        <v>0</v>
      </c>
      <c r="L9179">
        <f>_xlfn.BINOM.INV(BinomTrials,_xlfn.GAMMA.INV(Table3[[#This Row],[RV gamma]],GammaShape2,GammaRate2)/BinomTrials,Table3[[#This Row],[RV binom]])</f>
        <v>0</v>
      </c>
      <c r="M9179" s="1">
        <f>Table3[[#This Row],[Risk 2 simulated occurences]]*_xlfn.LOGNORM.INV(Table3[[#This Row],[RV lognorm]],(LN(ImpLow2)+LN(ImpUp2))/2,(LN(ImpUp2)-LN(ImpLow2))/3.29)</f>
        <v>0</v>
      </c>
    </row>
    <row r="9180" spans="7:13">
      <c r="G9180">
        <v>0.48299236292158831</v>
      </c>
      <c r="H9180">
        <v>6.109025239063904E-2</v>
      </c>
      <c r="I9180">
        <v>0.63918814185968975</v>
      </c>
      <c r="J9180">
        <f>_xlfn.BINOM.INV(BinomTrials,_xlfn.GAMMA.INV(Table3[[#This Row],[RV gamma]],GammaShape1,GammaRate1)/BinomTrials,Table3[[#This Row],[RV binom]])</f>
        <v>0</v>
      </c>
      <c r="K9180" s="1">
        <f>Table3[[#This Row],[Risk 1 Simulated occurences]]*_xlfn.LOGNORM.INV(Table3[[#This Row],[RV lognorm]],(LN(ImpLow1)+LN(ImpUp1))/2,(LN(ImpUp1)-LN(ImpLow1))/3.29)</f>
        <v>0</v>
      </c>
      <c r="L9180">
        <f>_xlfn.BINOM.INV(BinomTrials,_xlfn.GAMMA.INV(Table3[[#This Row],[RV gamma]],GammaShape2,GammaRate2)/BinomTrials,Table3[[#This Row],[RV binom]])</f>
        <v>0</v>
      </c>
      <c r="M9180" s="1">
        <f>Table3[[#This Row],[Risk 2 simulated occurences]]*_xlfn.LOGNORM.INV(Table3[[#This Row],[RV lognorm]],(LN(ImpLow2)+LN(ImpUp2))/2,(LN(ImpUp2)-LN(ImpLow2))/3.29)</f>
        <v>0</v>
      </c>
    </row>
    <row r="9181" spans="7:13">
      <c r="G9181">
        <v>0.65264362313442104</v>
      </c>
      <c r="H9181">
        <v>0.74387192947039005</v>
      </c>
      <c r="I9181">
        <v>0.83510023580635906</v>
      </c>
      <c r="J9181">
        <f>_xlfn.BINOM.INV(BinomTrials,_xlfn.GAMMA.INV(Table3[[#This Row],[RV gamma]],GammaShape1,GammaRate1)/BinomTrials,Table3[[#This Row],[RV binom]])</f>
        <v>1</v>
      </c>
      <c r="K9181" s="1">
        <f>Table3[[#This Row],[Risk 1 Simulated occurences]]*_xlfn.LOGNORM.INV(Table3[[#This Row],[RV lognorm]],(LN(ImpLow1)+LN(ImpUp1))/2,(LN(ImpUp1)-LN(ImpLow1))/3.29)</f>
        <v>62546.930888863426</v>
      </c>
      <c r="L9181">
        <f>_xlfn.BINOM.INV(BinomTrials,_xlfn.GAMMA.INV(Table3[[#This Row],[RV gamma]],GammaShape2,GammaRate2)/BinomTrials,Table3[[#This Row],[RV binom]])</f>
        <v>0</v>
      </c>
      <c r="M9181" s="1">
        <f>Table3[[#This Row],[Risk 2 simulated occurences]]*_xlfn.LOGNORM.INV(Table3[[#This Row],[RV lognorm]],(LN(ImpLow2)+LN(ImpUp2))/2,(LN(ImpUp2)-LN(ImpLow2))/3.29)</f>
        <v>0</v>
      </c>
    </row>
    <row r="9182" spans="7:13">
      <c r="G9182">
        <v>0.98137402021390108</v>
      </c>
      <c r="H9182">
        <v>0.25551860884554617</v>
      </c>
      <c r="I9182">
        <v>0.52966319747719126</v>
      </c>
      <c r="J9182">
        <f>_xlfn.BINOM.INV(BinomTrials,_xlfn.GAMMA.INV(Table3[[#This Row],[RV gamma]],GammaShape1,GammaRate1)/BinomTrials,Table3[[#This Row],[RV binom]])</f>
        <v>0</v>
      </c>
      <c r="K9182" s="1">
        <f>Table3[[#This Row],[Risk 1 Simulated occurences]]*_xlfn.LOGNORM.INV(Table3[[#This Row],[RV lognorm]],(LN(ImpLow1)+LN(ImpUp1))/2,(LN(ImpUp1)-LN(ImpLow1))/3.29)</f>
        <v>0</v>
      </c>
      <c r="L9182">
        <f>_xlfn.BINOM.INV(BinomTrials,_xlfn.GAMMA.INV(Table3[[#This Row],[RV gamma]],GammaShape2,GammaRate2)/BinomTrials,Table3[[#This Row],[RV binom]])</f>
        <v>0</v>
      </c>
      <c r="M9182" s="1">
        <f>Table3[[#This Row],[Risk 2 simulated occurences]]*_xlfn.LOGNORM.INV(Table3[[#This Row],[RV lognorm]],(LN(ImpLow2)+LN(ImpUp2))/2,(LN(ImpUp2)-LN(ImpLow2))/3.29)</f>
        <v>0</v>
      </c>
    </row>
    <row r="9183" spans="7:13">
      <c r="G9183">
        <v>0.9531577350353625</v>
      </c>
      <c r="H9183">
        <v>0.50125886709487943</v>
      </c>
      <c r="I9183">
        <v>4.9359999154396351E-2</v>
      </c>
      <c r="J9183">
        <f>_xlfn.BINOM.INV(BinomTrials,_xlfn.GAMMA.INV(Table3[[#This Row],[RV gamma]],GammaShape1,GammaRate1)/BinomTrials,Table3[[#This Row],[RV binom]])</f>
        <v>0</v>
      </c>
      <c r="K9183" s="1">
        <f>Table3[[#This Row],[Risk 1 Simulated occurences]]*_xlfn.LOGNORM.INV(Table3[[#This Row],[RV lognorm]],(LN(ImpLow1)+LN(ImpUp1))/2,(LN(ImpUp1)-LN(ImpLow1))/3.29)</f>
        <v>0</v>
      </c>
      <c r="L9183">
        <f>_xlfn.BINOM.INV(BinomTrials,_xlfn.GAMMA.INV(Table3[[#This Row],[RV gamma]],GammaShape2,GammaRate2)/BinomTrials,Table3[[#This Row],[RV binom]])</f>
        <v>0</v>
      </c>
      <c r="M9183" s="1">
        <f>Table3[[#This Row],[Risk 2 simulated occurences]]*_xlfn.LOGNORM.INV(Table3[[#This Row],[RV lognorm]],(LN(ImpLow2)+LN(ImpUp2))/2,(LN(ImpUp2)-LN(ImpLow2))/3.29)</f>
        <v>0</v>
      </c>
    </row>
    <row r="9184" spans="7:13">
      <c r="G9184">
        <v>0.72205273933804259</v>
      </c>
      <c r="H9184">
        <v>0.65777926363878847</v>
      </c>
      <c r="I9184">
        <v>0.59350578793953446</v>
      </c>
      <c r="J9184">
        <f>_xlfn.BINOM.INV(BinomTrials,_xlfn.GAMMA.INV(Table3[[#This Row],[RV gamma]],GammaShape1,GammaRate1)/BinomTrials,Table3[[#This Row],[RV binom]])</f>
        <v>1</v>
      </c>
      <c r="K9184" s="1">
        <f>Table3[[#This Row],[Risk 1 Simulated occurences]]*_xlfn.LOGNORM.INV(Table3[[#This Row],[RV lognorm]],(LN(ImpLow1)+LN(ImpUp1))/2,(LN(ImpUp1)-LN(ImpLow1))/3.29)</f>
        <v>37316.984970443649</v>
      </c>
      <c r="L9184">
        <f>_xlfn.BINOM.INV(BinomTrials,_xlfn.GAMMA.INV(Table3[[#This Row],[RV gamma]],GammaShape2,GammaRate2)/BinomTrials,Table3[[#This Row],[RV binom]])</f>
        <v>0</v>
      </c>
      <c r="M9184" s="1">
        <f>Table3[[#This Row],[Risk 2 simulated occurences]]*_xlfn.LOGNORM.INV(Table3[[#This Row],[RV lognorm]],(LN(ImpLow2)+LN(ImpUp2))/2,(LN(ImpUp2)-LN(ImpLow2))/3.29)</f>
        <v>0</v>
      </c>
    </row>
    <row r="9185" spans="7:13">
      <c r="G9185">
        <v>0.54039005448128563</v>
      </c>
      <c r="H9185">
        <v>0.29608397711817358</v>
      </c>
      <c r="I9185">
        <v>5.1777899755061557E-2</v>
      </c>
      <c r="J9185">
        <f>_xlfn.BINOM.INV(BinomTrials,_xlfn.GAMMA.INV(Table3[[#This Row],[RV gamma]],GammaShape1,GammaRate1)/BinomTrials,Table3[[#This Row],[RV binom]])</f>
        <v>0</v>
      </c>
      <c r="K9185" s="1">
        <f>Table3[[#This Row],[Risk 1 Simulated occurences]]*_xlfn.LOGNORM.INV(Table3[[#This Row],[RV lognorm]],(LN(ImpLow1)+LN(ImpUp1))/2,(LN(ImpUp1)-LN(ImpLow1))/3.29)</f>
        <v>0</v>
      </c>
      <c r="L9185">
        <f>_xlfn.BINOM.INV(BinomTrials,_xlfn.GAMMA.INV(Table3[[#This Row],[RV gamma]],GammaShape2,GammaRate2)/BinomTrials,Table3[[#This Row],[RV binom]])</f>
        <v>0</v>
      </c>
      <c r="M9185" s="1">
        <f>Table3[[#This Row],[Risk 2 simulated occurences]]*_xlfn.LOGNORM.INV(Table3[[#This Row],[RV lognorm]],(LN(ImpLow2)+LN(ImpUp2))/2,(LN(ImpUp2)-LN(ImpLow2))/3.29)</f>
        <v>0</v>
      </c>
    </row>
    <row r="9186" spans="7:13">
      <c r="G9186">
        <v>0.33564566696791243</v>
      </c>
      <c r="H9186">
        <v>0.28340342514375383</v>
      </c>
      <c r="I9186">
        <v>0.23116118331959526</v>
      </c>
      <c r="J9186">
        <f>_xlfn.BINOM.INV(BinomTrials,_xlfn.GAMMA.INV(Table3[[#This Row],[RV gamma]],GammaShape1,GammaRate1)/BinomTrials,Table3[[#This Row],[RV binom]])</f>
        <v>0</v>
      </c>
      <c r="K9186" s="1">
        <f>Table3[[#This Row],[Risk 1 Simulated occurences]]*_xlfn.LOGNORM.INV(Table3[[#This Row],[RV lognorm]],(LN(ImpLow1)+LN(ImpUp1))/2,(LN(ImpUp1)-LN(ImpLow1))/3.29)</f>
        <v>0</v>
      </c>
      <c r="L9186">
        <f>_xlfn.BINOM.INV(BinomTrials,_xlfn.GAMMA.INV(Table3[[#This Row],[RV gamma]],GammaShape2,GammaRate2)/BinomTrials,Table3[[#This Row],[RV binom]])</f>
        <v>0</v>
      </c>
      <c r="M9186" s="1">
        <f>Table3[[#This Row],[Risk 2 simulated occurences]]*_xlfn.LOGNORM.INV(Table3[[#This Row],[RV lognorm]],(LN(ImpLow2)+LN(ImpUp2))/2,(LN(ImpUp2)-LN(ImpLow2))/3.29)</f>
        <v>0</v>
      </c>
    </row>
    <row r="9187" spans="7:13">
      <c r="G9187">
        <v>0.19672472970407676</v>
      </c>
      <c r="H9187">
        <v>0.16136639107082337</v>
      </c>
      <c r="I9187">
        <v>0.12600805243756996</v>
      </c>
      <c r="J9187">
        <f>_xlfn.BINOM.INV(BinomTrials,_xlfn.GAMMA.INV(Table3[[#This Row],[RV gamma]],GammaShape1,GammaRate1)/BinomTrials,Table3[[#This Row],[RV binom]])</f>
        <v>0</v>
      </c>
      <c r="K9187" s="1">
        <f>Table3[[#This Row],[Risk 1 Simulated occurences]]*_xlfn.LOGNORM.INV(Table3[[#This Row],[RV lognorm]],(LN(ImpLow1)+LN(ImpUp1))/2,(LN(ImpUp1)-LN(ImpLow1))/3.29)</f>
        <v>0</v>
      </c>
      <c r="L9187">
        <f>_xlfn.BINOM.INV(BinomTrials,_xlfn.GAMMA.INV(Table3[[#This Row],[RV gamma]],GammaShape2,GammaRate2)/BinomTrials,Table3[[#This Row],[RV binom]])</f>
        <v>0</v>
      </c>
      <c r="M9187" s="1">
        <f>Table3[[#This Row],[Risk 2 simulated occurences]]*_xlfn.LOGNORM.INV(Table3[[#This Row],[RV lognorm]],(LN(ImpLow2)+LN(ImpUp2))/2,(LN(ImpUp2)-LN(ImpLow2))/3.29)</f>
        <v>0</v>
      </c>
    </row>
    <row r="9188" spans="7:13">
      <c r="G9188">
        <v>0.35253213641817316</v>
      </c>
      <c r="H9188">
        <v>8.4934727328333418E-2</v>
      </c>
      <c r="I9188">
        <v>0.81733731823849365</v>
      </c>
      <c r="J9188">
        <f>_xlfn.BINOM.INV(BinomTrials,_xlfn.GAMMA.INV(Table3[[#This Row],[RV gamma]],GammaShape1,GammaRate1)/BinomTrials,Table3[[#This Row],[RV binom]])</f>
        <v>0</v>
      </c>
      <c r="K9188" s="1">
        <f>Table3[[#This Row],[Risk 1 Simulated occurences]]*_xlfn.LOGNORM.INV(Table3[[#This Row],[RV lognorm]],(LN(ImpLow1)+LN(ImpUp1))/2,(LN(ImpUp1)-LN(ImpLow1))/3.29)</f>
        <v>0</v>
      </c>
      <c r="L9188">
        <f>_xlfn.BINOM.INV(BinomTrials,_xlfn.GAMMA.INV(Table3[[#This Row],[RV gamma]],GammaShape2,GammaRate2)/BinomTrials,Table3[[#This Row],[RV binom]])</f>
        <v>0</v>
      </c>
      <c r="M9188" s="1">
        <f>Table3[[#This Row],[Risk 2 simulated occurences]]*_xlfn.LOGNORM.INV(Table3[[#This Row],[RV lognorm]],(LN(ImpLow2)+LN(ImpUp2))/2,(LN(ImpUp2)-LN(ImpLow2))/3.29)</f>
        <v>0</v>
      </c>
    </row>
    <row r="9189" spans="7:13">
      <c r="G9189">
        <v>7.6167802361849606E-3</v>
      </c>
      <c r="H9189">
        <v>0.49796220729963958</v>
      </c>
      <c r="I9189">
        <v>0.98830763436309421</v>
      </c>
      <c r="J9189">
        <f>_xlfn.BINOM.INV(BinomTrials,_xlfn.GAMMA.INV(Table3[[#This Row],[RV gamma]],GammaShape1,GammaRate1)/BinomTrials,Table3[[#This Row],[RV binom]])</f>
        <v>0</v>
      </c>
      <c r="K9189" s="1">
        <f>Table3[[#This Row],[Risk 1 Simulated occurences]]*_xlfn.LOGNORM.INV(Table3[[#This Row],[RV lognorm]],(LN(ImpLow1)+LN(ImpUp1))/2,(LN(ImpUp1)-LN(ImpLow1))/3.29)</f>
        <v>0</v>
      </c>
      <c r="L9189">
        <f>_xlfn.BINOM.INV(BinomTrials,_xlfn.GAMMA.INV(Table3[[#This Row],[RV gamma]],GammaShape2,GammaRate2)/BinomTrials,Table3[[#This Row],[RV binom]])</f>
        <v>0</v>
      </c>
      <c r="M9189" s="1">
        <f>Table3[[#This Row],[Risk 2 simulated occurences]]*_xlfn.LOGNORM.INV(Table3[[#This Row],[RV lognorm]],(LN(ImpLow2)+LN(ImpUp2))/2,(LN(ImpUp2)-LN(ImpLow2))/3.29)</f>
        <v>0</v>
      </c>
    </row>
    <row r="9190" spans="7:13">
      <c r="G9190">
        <v>1.5225429560628454E-2</v>
      </c>
      <c r="H9190">
        <v>0.25081808504220943</v>
      </c>
      <c r="I9190">
        <v>0.48641074052379035</v>
      </c>
      <c r="J9190">
        <f>_xlfn.BINOM.INV(BinomTrials,_xlfn.GAMMA.INV(Table3[[#This Row],[RV gamma]],GammaShape1,GammaRate1)/BinomTrials,Table3[[#This Row],[RV binom]])</f>
        <v>0</v>
      </c>
      <c r="K9190" s="1">
        <f>Table3[[#This Row],[Risk 1 Simulated occurences]]*_xlfn.LOGNORM.INV(Table3[[#This Row],[RV lognorm]],(LN(ImpLow1)+LN(ImpUp1))/2,(LN(ImpUp1)-LN(ImpLow1))/3.29)</f>
        <v>0</v>
      </c>
      <c r="L9190">
        <f>_xlfn.BINOM.INV(BinomTrials,_xlfn.GAMMA.INV(Table3[[#This Row],[RV gamma]],GammaShape2,GammaRate2)/BinomTrials,Table3[[#This Row],[RV binom]])</f>
        <v>0</v>
      </c>
      <c r="M9190" s="1">
        <f>Table3[[#This Row],[Risk 2 simulated occurences]]*_xlfn.LOGNORM.INV(Table3[[#This Row],[RV lognorm]],(LN(ImpLow2)+LN(ImpUp2))/2,(LN(ImpUp2)-LN(ImpLow2))/3.29)</f>
        <v>0</v>
      </c>
    </row>
    <row r="9191" spans="7:13">
      <c r="G9191">
        <v>0.89379462548242627</v>
      </c>
      <c r="H9191">
        <v>0.4995553044134543</v>
      </c>
      <c r="I9191">
        <v>0.10531598334448225</v>
      </c>
      <c r="J9191">
        <f>_xlfn.BINOM.INV(BinomTrials,_xlfn.GAMMA.INV(Table3[[#This Row],[RV gamma]],GammaShape1,GammaRate1)/BinomTrials,Table3[[#This Row],[RV binom]])</f>
        <v>0</v>
      </c>
      <c r="K9191" s="1">
        <f>Table3[[#This Row],[Risk 1 Simulated occurences]]*_xlfn.LOGNORM.INV(Table3[[#This Row],[RV lognorm]],(LN(ImpLow1)+LN(ImpUp1))/2,(LN(ImpUp1)-LN(ImpLow1))/3.29)</f>
        <v>0</v>
      </c>
      <c r="L9191">
        <f>_xlfn.BINOM.INV(BinomTrials,_xlfn.GAMMA.INV(Table3[[#This Row],[RV gamma]],GammaShape2,GammaRate2)/BinomTrials,Table3[[#This Row],[RV binom]])</f>
        <v>0</v>
      </c>
      <c r="M9191" s="1">
        <f>Table3[[#This Row],[Risk 2 simulated occurences]]*_xlfn.LOGNORM.INV(Table3[[#This Row],[RV lognorm]],(LN(ImpLow2)+LN(ImpUp2))/2,(LN(ImpUp2)-LN(ImpLow2))/3.29)</f>
        <v>0</v>
      </c>
    </row>
    <row r="9192" spans="7:13">
      <c r="G9192">
        <v>6.2704831390969842E-3</v>
      </c>
      <c r="H9192">
        <v>2.60012769261381E-2</v>
      </c>
      <c r="I9192">
        <v>4.5732070713179217E-2</v>
      </c>
      <c r="J9192">
        <f>_xlfn.BINOM.INV(BinomTrials,_xlfn.GAMMA.INV(Table3[[#This Row],[RV gamma]],GammaShape1,GammaRate1)/BinomTrials,Table3[[#This Row],[RV binom]])</f>
        <v>0</v>
      </c>
      <c r="K9192" s="1">
        <f>Table3[[#This Row],[Risk 1 Simulated occurences]]*_xlfn.LOGNORM.INV(Table3[[#This Row],[RV lognorm]],(LN(ImpLow1)+LN(ImpUp1))/2,(LN(ImpUp1)-LN(ImpLow1))/3.29)</f>
        <v>0</v>
      </c>
      <c r="L9192">
        <f>_xlfn.BINOM.INV(BinomTrials,_xlfn.GAMMA.INV(Table3[[#This Row],[RV gamma]],GammaShape2,GammaRate2)/BinomTrials,Table3[[#This Row],[RV binom]])</f>
        <v>0</v>
      </c>
      <c r="M9192" s="1">
        <f>Table3[[#This Row],[Risk 2 simulated occurences]]*_xlfn.LOGNORM.INV(Table3[[#This Row],[RV lognorm]],(LN(ImpLow2)+LN(ImpUp2))/2,(LN(ImpUp2)-LN(ImpLow2))/3.29)</f>
        <v>0</v>
      </c>
    </row>
    <row r="9193" spans="7:13">
      <c r="G9193">
        <v>0.38801011880301411</v>
      </c>
      <c r="H9193">
        <v>3.4612976030732028E-3</v>
      </c>
      <c r="I9193">
        <v>0.61891247640313229</v>
      </c>
      <c r="J9193">
        <f>_xlfn.BINOM.INV(BinomTrials,_xlfn.GAMMA.INV(Table3[[#This Row],[RV gamma]],GammaShape1,GammaRate1)/BinomTrials,Table3[[#This Row],[RV binom]])</f>
        <v>0</v>
      </c>
      <c r="K9193" s="1">
        <f>Table3[[#This Row],[Risk 1 Simulated occurences]]*_xlfn.LOGNORM.INV(Table3[[#This Row],[RV lognorm]],(LN(ImpLow1)+LN(ImpUp1))/2,(LN(ImpUp1)-LN(ImpLow1))/3.29)</f>
        <v>0</v>
      </c>
      <c r="L9193">
        <f>_xlfn.BINOM.INV(BinomTrials,_xlfn.GAMMA.INV(Table3[[#This Row],[RV gamma]],GammaShape2,GammaRate2)/BinomTrials,Table3[[#This Row],[RV binom]])</f>
        <v>0</v>
      </c>
      <c r="M9193" s="1">
        <f>Table3[[#This Row],[Risk 2 simulated occurences]]*_xlfn.LOGNORM.INV(Table3[[#This Row],[RV lognorm]],(LN(ImpLow2)+LN(ImpUp2))/2,(LN(ImpUp2)-LN(ImpLow2))/3.29)</f>
        <v>0</v>
      </c>
    </row>
    <row r="9194" spans="7:13">
      <c r="G9194">
        <v>0.28606672225802521</v>
      </c>
      <c r="H9194">
        <v>0.1740288148513198</v>
      </c>
      <c r="I9194">
        <v>6.1990907444614406E-2</v>
      </c>
      <c r="J9194">
        <f>_xlfn.BINOM.INV(BinomTrials,_xlfn.GAMMA.INV(Table3[[#This Row],[RV gamma]],GammaShape1,GammaRate1)/BinomTrials,Table3[[#This Row],[RV binom]])</f>
        <v>0</v>
      </c>
      <c r="K9194" s="1">
        <f>Table3[[#This Row],[Risk 1 Simulated occurences]]*_xlfn.LOGNORM.INV(Table3[[#This Row],[RV lognorm]],(LN(ImpLow1)+LN(ImpUp1))/2,(LN(ImpUp1)-LN(ImpLow1))/3.29)</f>
        <v>0</v>
      </c>
      <c r="L9194">
        <f>_xlfn.BINOM.INV(BinomTrials,_xlfn.GAMMA.INV(Table3[[#This Row],[RV gamma]],GammaShape2,GammaRate2)/BinomTrials,Table3[[#This Row],[RV binom]])</f>
        <v>0</v>
      </c>
      <c r="M9194" s="1">
        <f>Table3[[#This Row],[Risk 2 simulated occurences]]*_xlfn.LOGNORM.INV(Table3[[#This Row],[RV lognorm]],(LN(ImpLow2)+LN(ImpUp2))/2,(LN(ImpUp2)-LN(ImpLow2))/3.29)</f>
        <v>0</v>
      </c>
    </row>
    <row r="9195" spans="7:13">
      <c r="G9195">
        <v>0.92340099062928971</v>
      </c>
      <c r="H9195">
        <v>0.9022912061318249</v>
      </c>
      <c r="I9195">
        <v>0.88118142163435997</v>
      </c>
      <c r="J9195">
        <f>_xlfn.BINOM.INV(BinomTrials,_xlfn.GAMMA.INV(Table3[[#This Row],[RV gamma]],GammaShape1,GammaRate1)/BinomTrials,Table3[[#This Row],[RV binom]])</f>
        <v>2</v>
      </c>
      <c r="K9195" s="1">
        <f>Table3[[#This Row],[Risk 1 Simulated occurences]]*_xlfn.LOGNORM.INV(Table3[[#This Row],[RV lognorm]],(LN(ImpLow1)+LN(ImpUp1))/2,(LN(ImpUp1)-LN(ImpLow1))/3.29)</f>
        <v>144534.06471910002</v>
      </c>
      <c r="L9195">
        <f>_xlfn.BINOM.INV(BinomTrials,_xlfn.GAMMA.INV(Table3[[#This Row],[RV gamma]],GammaShape2,GammaRate2)/BinomTrials,Table3[[#This Row],[RV binom]])</f>
        <v>1</v>
      </c>
      <c r="M9195" s="1">
        <f>Table3[[#This Row],[Risk 2 simulated occurences]]*_xlfn.LOGNORM.INV(Table3[[#This Row],[RV lognorm]],(LN(ImpLow2)+LN(ImpUp2))/2,(LN(ImpUp2)-LN(ImpLow2))/3.29)</f>
        <v>7226703.2359550167</v>
      </c>
    </row>
    <row r="9196" spans="7:13">
      <c r="G9196">
        <v>0.60044950647300555</v>
      </c>
      <c r="H9196">
        <v>0.80830145758031935</v>
      </c>
      <c r="I9196">
        <v>1.6153408687633188E-2</v>
      </c>
      <c r="J9196">
        <f>_xlfn.BINOM.INV(BinomTrials,_xlfn.GAMMA.INV(Table3[[#This Row],[RV gamma]],GammaShape1,GammaRate1)/BinomTrials,Table3[[#This Row],[RV binom]])</f>
        <v>1</v>
      </c>
      <c r="K9196" s="1">
        <f>Table3[[#This Row],[Risk 1 Simulated occurences]]*_xlfn.LOGNORM.INV(Table3[[#This Row],[RV lognorm]],(LN(ImpLow1)+LN(ImpUp1))/2,(LN(ImpUp1)-LN(ImpLow1))/3.29)</f>
        <v>7069.0917327730867</v>
      </c>
      <c r="L9196">
        <f>_xlfn.BINOM.INV(BinomTrials,_xlfn.GAMMA.INV(Table3[[#This Row],[RV gamma]],GammaShape2,GammaRate2)/BinomTrials,Table3[[#This Row],[RV binom]])</f>
        <v>0</v>
      </c>
      <c r="M9196" s="1">
        <f>Table3[[#This Row],[Risk 2 simulated occurences]]*_xlfn.LOGNORM.INV(Table3[[#This Row],[RV lognorm]],(LN(ImpLow2)+LN(ImpUp2))/2,(LN(ImpUp2)-LN(ImpLow2))/3.29)</f>
        <v>0</v>
      </c>
    </row>
    <row r="9197" spans="7:13">
      <c r="G9197">
        <v>0.75485529180376576</v>
      </c>
      <c r="H9197">
        <v>0.12259755242736896</v>
      </c>
      <c r="I9197">
        <v>0.49033981305097218</v>
      </c>
      <c r="J9197">
        <f>_xlfn.BINOM.INV(BinomTrials,_xlfn.GAMMA.INV(Table3[[#This Row],[RV gamma]],GammaShape1,GammaRate1)/BinomTrials,Table3[[#This Row],[RV binom]])</f>
        <v>0</v>
      </c>
      <c r="K9197" s="1">
        <f>Table3[[#This Row],[Risk 1 Simulated occurences]]*_xlfn.LOGNORM.INV(Table3[[#This Row],[RV lognorm]],(LN(ImpLow1)+LN(ImpUp1))/2,(LN(ImpUp1)-LN(ImpLow1))/3.29)</f>
        <v>0</v>
      </c>
      <c r="L9197">
        <f>_xlfn.BINOM.INV(BinomTrials,_xlfn.GAMMA.INV(Table3[[#This Row],[RV gamma]],GammaShape2,GammaRate2)/BinomTrials,Table3[[#This Row],[RV binom]])</f>
        <v>0</v>
      </c>
      <c r="M9197" s="1">
        <f>Table3[[#This Row],[Risk 2 simulated occurences]]*_xlfn.LOGNORM.INV(Table3[[#This Row],[RV lognorm]],(LN(ImpLow2)+LN(ImpUp2))/2,(LN(ImpUp2)-LN(ImpLow2))/3.29)</f>
        <v>0</v>
      </c>
    </row>
    <row r="9198" spans="7:13">
      <c r="G9198">
        <v>0.85288934589032517</v>
      </c>
      <c r="H9198">
        <v>0.49706364679013548</v>
      </c>
      <c r="I9198">
        <v>0.1412379476899458</v>
      </c>
      <c r="J9198">
        <f>_xlfn.BINOM.INV(BinomTrials,_xlfn.GAMMA.INV(Table3[[#This Row],[RV gamma]],GammaShape1,GammaRate1)/BinomTrials,Table3[[#This Row],[RV binom]])</f>
        <v>0</v>
      </c>
      <c r="K9198" s="1">
        <f>Table3[[#This Row],[Risk 1 Simulated occurences]]*_xlfn.LOGNORM.INV(Table3[[#This Row],[RV lognorm]],(LN(ImpLow1)+LN(ImpUp1))/2,(LN(ImpUp1)-LN(ImpLow1))/3.29)</f>
        <v>0</v>
      </c>
      <c r="L9198">
        <f>_xlfn.BINOM.INV(BinomTrials,_xlfn.GAMMA.INV(Table3[[#This Row],[RV gamma]],GammaShape2,GammaRate2)/BinomTrials,Table3[[#This Row],[RV binom]])</f>
        <v>0</v>
      </c>
      <c r="M9198" s="1">
        <f>Table3[[#This Row],[Risk 2 simulated occurences]]*_xlfn.LOGNORM.INV(Table3[[#This Row],[RV lognorm]],(LN(ImpLow2)+LN(ImpUp2))/2,(LN(ImpUp2)-LN(ImpLow2))/3.29)</f>
        <v>0</v>
      </c>
    </row>
    <row r="9199" spans="7:13">
      <c r="G9199">
        <v>0.51123637869546024</v>
      </c>
      <c r="H9199">
        <v>0.14871160180713591</v>
      </c>
      <c r="I9199">
        <v>0.78618682491881164</v>
      </c>
      <c r="J9199">
        <f>_xlfn.BINOM.INV(BinomTrials,_xlfn.GAMMA.INV(Table3[[#This Row],[RV gamma]],GammaShape1,GammaRate1)/BinomTrials,Table3[[#This Row],[RV binom]])</f>
        <v>0</v>
      </c>
      <c r="K9199" s="1">
        <f>Table3[[#This Row],[Risk 1 Simulated occurences]]*_xlfn.LOGNORM.INV(Table3[[#This Row],[RV lognorm]],(LN(ImpLow1)+LN(ImpUp1))/2,(LN(ImpUp1)-LN(ImpLow1))/3.29)</f>
        <v>0</v>
      </c>
      <c r="L9199">
        <f>_xlfn.BINOM.INV(BinomTrials,_xlfn.GAMMA.INV(Table3[[#This Row],[RV gamma]],GammaShape2,GammaRate2)/BinomTrials,Table3[[#This Row],[RV binom]])</f>
        <v>0</v>
      </c>
      <c r="M9199" s="1">
        <f>Table3[[#This Row],[Risk 2 simulated occurences]]*_xlfn.LOGNORM.INV(Table3[[#This Row],[RV lognorm]],(LN(ImpLow2)+LN(ImpUp2))/2,(LN(ImpUp2)-LN(ImpLow2))/3.29)</f>
        <v>0</v>
      </c>
    </row>
    <row r="9200" spans="7:13">
      <c r="G9200">
        <v>0.34981673459979551</v>
      </c>
      <c r="H9200">
        <v>0.39589157253312485</v>
      </c>
      <c r="I9200">
        <v>0.44196641046645418</v>
      </c>
      <c r="J9200">
        <f>_xlfn.BINOM.INV(BinomTrials,_xlfn.GAMMA.INV(Table3[[#This Row],[RV gamma]],GammaShape1,GammaRate1)/BinomTrials,Table3[[#This Row],[RV binom]])</f>
        <v>0</v>
      </c>
      <c r="K9200" s="1">
        <f>Table3[[#This Row],[Risk 1 Simulated occurences]]*_xlfn.LOGNORM.INV(Table3[[#This Row],[RV lognorm]],(LN(ImpLow1)+LN(ImpUp1))/2,(LN(ImpUp1)-LN(ImpLow1))/3.29)</f>
        <v>0</v>
      </c>
      <c r="L9200">
        <f>_xlfn.BINOM.INV(BinomTrials,_xlfn.GAMMA.INV(Table3[[#This Row],[RV gamma]],GammaShape2,GammaRate2)/BinomTrials,Table3[[#This Row],[RV binom]])</f>
        <v>0</v>
      </c>
      <c r="M9200" s="1">
        <f>Table3[[#This Row],[Risk 2 simulated occurences]]*_xlfn.LOGNORM.INV(Table3[[#This Row],[RV lognorm]],(LN(ImpLow2)+LN(ImpUp2))/2,(LN(ImpUp2)-LN(ImpLow2))/3.29)</f>
        <v>0</v>
      </c>
    </row>
    <row r="9201" spans="7:13">
      <c r="G9201">
        <v>0.36985841876354925</v>
      </c>
      <c r="H9201">
        <v>0.7496595642295012</v>
      </c>
      <c r="I9201">
        <v>0.12946070969545315</v>
      </c>
      <c r="J9201">
        <f>_xlfn.BINOM.INV(BinomTrials,_xlfn.GAMMA.INV(Table3[[#This Row],[RV gamma]],GammaShape1,GammaRate1)/BinomTrials,Table3[[#This Row],[RV binom]])</f>
        <v>1</v>
      </c>
      <c r="K9201" s="1">
        <f>Table3[[#This Row],[Risk 1 Simulated occurences]]*_xlfn.LOGNORM.INV(Table3[[#This Row],[RV lognorm]],(LN(ImpLow1)+LN(ImpUp1))/2,(LN(ImpUp1)-LN(ImpLow1))/3.29)</f>
        <v>14350.132111351892</v>
      </c>
      <c r="L9201">
        <f>_xlfn.BINOM.INV(BinomTrials,_xlfn.GAMMA.INV(Table3[[#This Row],[RV gamma]],GammaShape2,GammaRate2)/BinomTrials,Table3[[#This Row],[RV binom]])</f>
        <v>0</v>
      </c>
      <c r="M9201" s="1">
        <f>Table3[[#This Row],[Risk 2 simulated occurences]]*_xlfn.LOGNORM.INV(Table3[[#This Row],[RV lognorm]],(LN(ImpLow2)+LN(ImpUp2))/2,(LN(ImpUp2)-LN(ImpLow2))/3.29)</f>
        <v>0</v>
      </c>
    </row>
    <row r="9202" spans="7:13">
      <c r="G9202">
        <v>0.21044415897244781</v>
      </c>
      <c r="H9202">
        <v>0.52829600522680953</v>
      </c>
      <c r="I9202">
        <v>0.84614785148117122</v>
      </c>
      <c r="J9202">
        <f>_xlfn.BINOM.INV(BinomTrials,_xlfn.GAMMA.INV(Table3[[#This Row],[RV gamma]],GammaShape1,GammaRate1)/BinomTrials,Table3[[#This Row],[RV binom]])</f>
        <v>0</v>
      </c>
      <c r="K9202" s="1">
        <f>Table3[[#This Row],[Risk 1 Simulated occurences]]*_xlfn.LOGNORM.INV(Table3[[#This Row],[RV lognorm]],(LN(ImpLow1)+LN(ImpUp1))/2,(LN(ImpUp1)-LN(ImpLow1))/3.29)</f>
        <v>0</v>
      </c>
      <c r="L9202">
        <f>_xlfn.BINOM.INV(BinomTrials,_xlfn.GAMMA.INV(Table3[[#This Row],[RV gamma]],GammaShape2,GammaRate2)/BinomTrials,Table3[[#This Row],[RV binom]])</f>
        <v>0</v>
      </c>
      <c r="M9202" s="1">
        <f>Table3[[#This Row],[Risk 2 simulated occurences]]*_xlfn.LOGNORM.INV(Table3[[#This Row],[RV lognorm]],(LN(ImpLow2)+LN(ImpUp2))/2,(LN(ImpUp2)-LN(ImpLow2))/3.29)</f>
        <v>0</v>
      </c>
    </row>
    <row r="9203" spans="7:13">
      <c r="G9203">
        <v>0.93497984993037764</v>
      </c>
      <c r="H9203">
        <v>7.0959846987835987E-2</v>
      </c>
      <c r="I9203">
        <v>0.20693984404529436</v>
      </c>
      <c r="J9203">
        <f>_xlfn.BINOM.INV(BinomTrials,_xlfn.GAMMA.INV(Table3[[#This Row],[RV gamma]],GammaShape1,GammaRate1)/BinomTrials,Table3[[#This Row],[RV binom]])</f>
        <v>0</v>
      </c>
      <c r="K9203" s="1">
        <f>Table3[[#This Row],[Risk 1 Simulated occurences]]*_xlfn.LOGNORM.INV(Table3[[#This Row],[RV lognorm]],(LN(ImpLow1)+LN(ImpUp1))/2,(LN(ImpUp1)-LN(ImpLow1))/3.29)</f>
        <v>0</v>
      </c>
      <c r="L9203">
        <f>_xlfn.BINOM.INV(BinomTrials,_xlfn.GAMMA.INV(Table3[[#This Row],[RV gamma]],GammaShape2,GammaRate2)/BinomTrials,Table3[[#This Row],[RV binom]])</f>
        <v>0</v>
      </c>
      <c r="M9203" s="1">
        <f>Table3[[#This Row],[Risk 2 simulated occurences]]*_xlfn.LOGNORM.INV(Table3[[#This Row],[RV lognorm]],(LN(ImpLow2)+LN(ImpUp2))/2,(LN(ImpUp2)-LN(ImpLow2))/3.29)</f>
        <v>0</v>
      </c>
    </row>
    <row r="9204" spans="7:13">
      <c r="G9204">
        <v>0.20633777985644425</v>
      </c>
      <c r="H9204">
        <v>0.62214832455951175</v>
      </c>
      <c r="I9204">
        <v>3.7958869262579305E-2</v>
      </c>
      <c r="J9204">
        <f>_xlfn.BINOM.INV(BinomTrials,_xlfn.GAMMA.INV(Table3[[#This Row],[RV gamma]],GammaShape1,GammaRate1)/BinomTrials,Table3[[#This Row],[RV binom]])</f>
        <v>0</v>
      </c>
      <c r="K9204" s="1">
        <f>Table3[[#This Row],[Risk 1 Simulated occurences]]*_xlfn.LOGNORM.INV(Table3[[#This Row],[RV lognorm]],(LN(ImpLow1)+LN(ImpUp1))/2,(LN(ImpUp1)-LN(ImpLow1))/3.29)</f>
        <v>0</v>
      </c>
      <c r="L9204">
        <f>_xlfn.BINOM.INV(BinomTrials,_xlfn.GAMMA.INV(Table3[[#This Row],[RV gamma]],GammaShape2,GammaRate2)/BinomTrials,Table3[[#This Row],[RV binom]])</f>
        <v>0</v>
      </c>
      <c r="M9204" s="1">
        <f>Table3[[#This Row],[Risk 2 simulated occurences]]*_xlfn.LOGNORM.INV(Table3[[#This Row],[RV lognorm]],(LN(ImpLow2)+LN(ImpUp2))/2,(LN(ImpUp2)-LN(ImpLow2))/3.29)</f>
        <v>0</v>
      </c>
    </row>
    <row r="9205" spans="7:13">
      <c r="G9205">
        <v>0.91906604725824015</v>
      </c>
      <c r="H9205">
        <v>0.4468908717142841</v>
      </c>
      <c r="I9205">
        <v>0.97471569617032805</v>
      </c>
      <c r="J9205">
        <f>_xlfn.BINOM.INV(BinomTrials,_xlfn.GAMMA.INV(Table3[[#This Row],[RV gamma]],GammaShape1,GammaRate1)/BinomTrials,Table3[[#This Row],[RV binom]])</f>
        <v>0</v>
      </c>
      <c r="K9205" s="1">
        <f>Table3[[#This Row],[Risk 1 Simulated occurences]]*_xlfn.LOGNORM.INV(Table3[[#This Row],[RV lognorm]],(LN(ImpLow1)+LN(ImpUp1))/2,(LN(ImpUp1)-LN(ImpLow1))/3.29)</f>
        <v>0</v>
      </c>
      <c r="L9205">
        <f>_xlfn.BINOM.INV(BinomTrials,_xlfn.GAMMA.INV(Table3[[#This Row],[RV gamma]],GammaShape2,GammaRate2)/BinomTrials,Table3[[#This Row],[RV binom]])</f>
        <v>0</v>
      </c>
      <c r="M9205" s="1">
        <f>Table3[[#This Row],[Risk 2 simulated occurences]]*_xlfn.LOGNORM.INV(Table3[[#This Row],[RV lognorm]],(LN(ImpLow2)+LN(ImpUp2))/2,(LN(ImpUp2)-LN(ImpLow2))/3.29)</f>
        <v>0</v>
      </c>
    </row>
    <row r="9206" spans="7:13">
      <c r="G9206">
        <v>0.74305626924292012</v>
      </c>
      <c r="H9206">
        <v>0.89488090197317349</v>
      </c>
      <c r="I9206">
        <v>4.6705534703426775E-2</v>
      </c>
      <c r="J9206">
        <f>_xlfn.BINOM.INV(BinomTrials,_xlfn.GAMMA.INV(Table3[[#This Row],[RV gamma]],GammaShape1,GammaRate1)/BinomTrials,Table3[[#This Row],[RV binom]])</f>
        <v>2</v>
      </c>
      <c r="K9206" s="1">
        <f>Table3[[#This Row],[Risk 1 Simulated occurences]]*_xlfn.LOGNORM.INV(Table3[[#This Row],[RV lognorm]],(LN(ImpLow1)+LN(ImpUp1))/2,(LN(ImpUp1)-LN(ImpLow1))/3.29)</f>
        <v>19547.857909849463</v>
      </c>
      <c r="L9206">
        <f>_xlfn.BINOM.INV(BinomTrials,_xlfn.GAMMA.INV(Table3[[#This Row],[RV gamma]],GammaShape2,GammaRate2)/BinomTrials,Table3[[#This Row],[RV binom]])</f>
        <v>1</v>
      </c>
      <c r="M9206" s="1">
        <f>Table3[[#This Row],[Risk 2 simulated occurences]]*_xlfn.LOGNORM.INV(Table3[[#This Row],[RV lognorm]],(LN(ImpLow2)+LN(ImpUp2))/2,(LN(ImpUp2)-LN(ImpLow2))/3.29)</f>
        <v>977392.89549247175</v>
      </c>
    </row>
    <row r="9207" spans="7:13">
      <c r="G9207">
        <v>0.54671716575823592</v>
      </c>
      <c r="H9207">
        <v>0.26331946312604448</v>
      </c>
      <c r="I9207">
        <v>0.97992176049385304</v>
      </c>
      <c r="J9207">
        <f>_xlfn.BINOM.INV(BinomTrials,_xlfn.GAMMA.INV(Table3[[#This Row],[RV gamma]],GammaShape1,GammaRate1)/BinomTrials,Table3[[#This Row],[RV binom]])</f>
        <v>0</v>
      </c>
      <c r="K9207" s="1">
        <f>Table3[[#This Row],[Risk 1 Simulated occurences]]*_xlfn.LOGNORM.INV(Table3[[#This Row],[RV lognorm]],(LN(ImpLow1)+LN(ImpUp1))/2,(LN(ImpUp1)-LN(ImpLow1))/3.29)</f>
        <v>0</v>
      </c>
      <c r="L9207">
        <f>_xlfn.BINOM.INV(BinomTrials,_xlfn.GAMMA.INV(Table3[[#This Row],[RV gamma]],GammaShape2,GammaRate2)/BinomTrials,Table3[[#This Row],[RV binom]])</f>
        <v>0</v>
      </c>
      <c r="M9207" s="1">
        <f>Table3[[#This Row],[Risk 2 simulated occurences]]*_xlfn.LOGNORM.INV(Table3[[#This Row],[RV lognorm]],(LN(ImpLow2)+LN(ImpUp2))/2,(LN(ImpUp2)-LN(ImpLow2))/3.29)</f>
        <v>0</v>
      </c>
    </row>
    <row r="9208" spans="7:13">
      <c r="G9208">
        <v>0.67540489867115616</v>
      </c>
      <c r="H9208">
        <v>0.61021675942941422</v>
      </c>
      <c r="I9208">
        <v>0.54502862018767217</v>
      </c>
      <c r="J9208">
        <f>_xlfn.BINOM.INV(BinomTrials,_xlfn.GAMMA.INV(Table3[[#This Row],[RV gamma]],GammaShape1,GammaRate1)/BinomTrials,Table3[[#This Row],[RV binom]])</f>
        <v>1</v>
      </c>
      <c r="K9208" s="1">
        <f>Table3[[#This Row],[Risk 1 Simulated occurences]]*_xlfn.LOGNORM.INV(Table3[[#This Row],[RV lognorm]],(LN(ImpLow1)+LN(ImpUp1))/2,(LN(ImpUp1)-LN(ImpLow1))/3.29)</f>
        <v>34227.892900934006</v>
      </c>
      <c r="L9208">
        <f>_xlfn.BINOM.INV(BinomTrials,_xlfn.GAMMA.INV(Table3[[#This Row],[RV gamma]],GammaShape2,GammaRate2)/BinomTrials,Table3[[#This Row],[RV binom]])</f>
        <v>0</v>
      </c>
      <c r="M9208" s="1">
        <f>Table3[[#This Row],[Risk 2 simulated occurences]]*_xlfn.LOGNORM.INV(Table3[[#This Row],[RV lognorm]],(LN(ImpLow2)+LN(ImpUp2))/2,(LN(ImpUp2)-LN(ImpLow2))/3.29)</f>
        <v>0</v>
      </c>
    </row>
    <row r="9209" spans="7:13">
      <c r="G9209">
        <v>0.53013196612248759</v>
      </c>
      <c r="H9209">
        <v>0.91307573016410493</v>
      </c>
      <c r="I9209">
        <v>0.29601949420572232</v>
      </c>
      <c r="J9209">
        <f>_xlfn.BINOM.INV(BinomTrials,_xlfn.GAMMA.INV(Table3[[#This Row],[RV gamma]],GammaShape1,GammaRate1)/BinomTrials,Table3[[#This Row],[RV binom]])</f>
        <v>2</v>
      </c>
      <c r="K9209" s="1">
        <f>Table3[[#This Row],[Risk 1 Simulated occurences]]*_xlfn.LOGNORM.INV(Table3[[#This Row],[RV lognorm]],(LN(ImpLow1)+LN(ImpUp1))/2,(LN(ImpUp1)-LN(ImpLow1))/3.29)</f>
        <v>43465.776004099316</v>
      </c>
      <c r="L9209">
        <f>_xlfn.BINOM.INV(BinomTrials,_xlfn.GAMMA.INV(Table3[[#This Row],[RV gamma]],GammaShape2,GammaRate2)/BinomTrials,Table3[[#This Row],[RV binom]])</f>
        <v>1</v>
      </c>
      <c r="M9209" s="1">
        <f>Table3[[#This Row],[Risk 2 simulated occurences]]*_xlfn.LOGNORM.INV(Table3[[#This Row],[RV lognorm]],(LN(ImpLow2)+LN(ImpUp2))/2,(LN(ImpUp2)-LN(ImpLow2))/3.29)</f>
        <v>2173288.8002049667</v>
      </c>
    </row>
    <row r="9210" spans="7:13">
      <c r="G9210">
        <v>0.92795462064815437</v>
      </c>
      <c r="H9210">
        <v>6.3796868111843652E-2</v>
      </c>
      <c r="I9210">
        <v>0.19963911557553296</v>
      </c>
      <c r="J9210">
        <f>_xlfn.BINOM.INV(BinomTrials,_xlfn.GAMMA.INV(Table3[[#This Row],[RV gamma]],GammaShape1,GammaRate1)/BinomTrials,Table3[[#This Row],[RV binom]])</f>
        <v>0</v>
      </c>
      <c r="K9210" s="1">
        <f>Table3[[#This Row],[Risk 1 Simulated occurences]]*_xlfn.LOGNORM.INV(Table3[[#This Row],[RV lognorm]],(LN(ImpLow1)+LN(ImpUp1))/2,(LN(ImpUp1)-LN(ImpLow1))/3.29)</f>
        <v>0</v>
      </c>
      <c r="L9210">
        <f>_xlfn.BINOM.INV(BinomTrials,_xlfn.GAMMA.INV(Table3[[#This Row],[RV gamma]],GammaShape2,GammaRate2)/BinomTrials,Table3[[#This Row],[RV binom]])</f>
        <v>0</v>
      </c>
      <c r="M9210" s="1">
        <f>Table3[[#This Row],[Risk 2 simulated occurences]]*_xlfn.LOGNORM.INV(Table3[[#This Row],[RV lognorm]],(LN(ImpLow2)+LN(ImpUp2))/2,(LN(ImpUp2)-LN(ImpLow2))/3.29)</f>
        <v>0</v>
      </c>
    </row>
    <row r="9211" spans="7:13">
      <c r="G9211">
        <v>0.13330923353010288</v>
      </c>
      <c r="H9211">
        <v>0.23396235575618332</v>
      </c>
      <c r="I9211">
        <v>0.33461547798226376</v>
      </c>
      <c r="J9211">
        <f>_xlfn.BINOM.INV(BinomTrials,_xlfn.GAMMA.INV(Table3[[#This Row],[RV gamma]],GammaShape1,GammaRate1)/BinomTrials,Table3[[#This Row],[RV binom]])</f>
        <v>0</v>
      </c>
      <c r="K9211" s="1">
        <f>Table3[[#This Row],[Risk 1 Simulated occurences]]*_xlfn.LOGNORM.INV(Table3[[#This Row],[RV lognorm]],(LN(ImpLow1)+LN(ImpUp1))/2,(LN(ImpUp1)-LN(ImpLow1))/3.29)</f>
        <v>0</v>
      </c>
      <c r="L9211">
        <f>_xlfn.BINOM.INV(BinomTrials,_xlfn.GAMMA.INV(Table3[[#This Row],[RV gamma]],GammaShape2,GammaRate2)/BinomTrials,Table3[[#This Row],[RV binom]])</f>
        <v>0</v>
      </c>
      <c r="M9211" s="1">
        <f>Table3[[#This Row],[Risk 2 simulated occurences]]*_xlfn.LOGNORM.INV(Table3[[#This Row],[RV lognorm]],(LN(ImpLow2)+LN(ImpUp2))/2,(LN(ImpUp2)-LN(ImpLow2))/3.29)</f>
        <v>0</v>
      </c>
    </row>
    <row r="9212" spans="7:13">
      <c r="G9212">
        <v>0.52828794043897087</v>
      </c>
      <c r="H9212">
        <v>0.20531319417306837</v>
      </c>
      <c r="I9212">
        <v>0.88233844790716587</v>
      </c>
      <c r="J9212">
        <f>_xlfn.BINOM.INV(BinomTrials,_xlfn.GAMMA.INV(Table3[[#This Row],[RV gamma]],GammaShape1,GammaRate1)/BinomTrials,Table3[[#This Row],[RV binom]])</f>
        <v>0</v>
      </c>
      <c r="K9212" s="1">
        <f>Table3[[#This Row],[Risk 1 Simulated occurences]]*_xlfn.LOGNORM.INV(Table3[[#This Row],[RV lognorm]],(LN(ImpLow1)+LN(ImpUp1))/2,(LN(ImpUp1)-LN(ImpLow1))/3.29)</f>
        <v>0</v>
      </c>
      <c r="L9212">
        <f>_xlfn.BINOM.INV(BinomTrials,_xlfn.GAMMA.INV(Table3[[#This Row],[RV gamma]],GammaShape2,GammaRate2)/BinomTrials,Table3[[#This Row],[RV binom]])</f>
        <v>0</v>
      </c>
      <c r="M9212" s="1">
        <f>Table3[[#This Row],[Risk 2 simulated occurences]]*_xlfn.LOGNORM.INV(Table3[[#This Row],[RV lognorm]],(LN(ImpLow2)+LN(ImpUp2))/2,(LN(ImpUp2)-LN(ImpLow2))/3.29)</f>
        <v>0</v>
      </c>
    </row>
    <row r="9213" spans="7:13">
      <c r="G9213">
        <v>0.93541495778384387</v>
      </c>
      <c r="H9213">
        <v>0.69885446675999763</v>
      </c>
      <c r="I9213">
        <v>0.46229397573615144</v>
      </c>
      <c r="J9213">
        <f>_xlfn.BINOM.INV(BinomTrials,_xlfn.GAMMA.INV(Table3[[#This Row],[RV gamma]],GammaShape1,GammaRate1)/BinomTrials,Table3[[#This Row],[RV binom]])</f>
        <v>1</v>
      </c>
      <c r="K9213" s="1">
        <f>Table3[[#This Row],[Risk 1 Simulated occurences]]*_xlfn.LOGNORM.INV(Table3[[#This Row],[RV lognorm]],(LN(ImpLow1)+LN(ImpUp1))/2,(LN(ImpUp1)-LN(ImpLow1))/3.29)</f>
        <v>29595.735325777743</v>
      </c>
      <c r="L9213">
        <f>_xlfn.BINOM.INV(BinomTrials,_xlfn.GAMMA.INV(Table3[[#This Row],[RV gamma]],GammaShape2,GammaRate2)/BinomTrials,Table3[[#This Row],[RV binom]])</f>
        <v>0</v>
      </c>
      <c r="M9213" s="1">
        <f>Table3[[#This Row],[Risk 2 simulated occurences]]*_xlfn.LOGNORM.INV(Table3[[#This Row],[RV lognorm]],(LN(ImpLow2)+LN(ImpUp2))/2,(LN(ImpUp2)-LN(ImpLow2))/3.29)</f>
        <v>0</v>
      </c>
    </row>
    <row r="9214" spans="7:13">
      <c r="G9214">
        <v>0.51919547306336256</v>
      </c>
      <c r="H9214">
        <v>0.64702283528029114</v>
      </c>
      <c r="I9214">
        <v>0.77485019749721984</v>
      </c>
      <c r="J9214">
        <f>_xlfn.BINOM.INV(BinomTrials,_xlfn.GAMMA.INV(Table3[[#This Row],[RV gamma]],GammaShape1,GammaRate1)/BinomTrials,Table3[[#This Row],[RV binom]])</f>
        <v>1</v>
      </c>
      <c r="K9214" s="1">
        <f>Table3[[#This Row],[Risk 1 Simulated occurences]]*_xlfn.LOGNORM.INV(Table3[[#This Row],[RV lognorm]],(LN(ImpLow1)+LN(ImpUp1))/2,(LN(ImpUp1)-LN(ImpLow1))/3.29)</f>
        <v>53636.155262581618</v>
      </c>
      <c r="L9214">
        <f>_xlfn.BINOM.INV(BinomTrials,_xlfn.GAMMA.INV(Table3[[#This Row],[RV gamma]],GammaShape2,GammaRate2)/BinomTrials,Table3[[#This Row],[RV binom]])</f>
        <v>0</v>
      </c>
      <c r="M9214" s="1">
        <f>Table3[[#This Row],[Risk 2 simulated occurences]]*_xlfn.LOGNORM.INV(Table3[[#This Row],[RV lognorm]],(LN(ImpLow2)+LN(ImpUp2))/2,(LN(ImpUp2)-LN(ImpLow2))/3.29)</f>
        <v>0</v>
      </c>
    </row>
    <row r="9215" spans="7:13">
      <c r="G9215">
        <v>0.11831577593382252</v>
      </c>
      <c r="H9215">
        <v>0.51279255585409356</v>
      </c>
      <c r="I9215">
        <v>0.90726933577436453</v>
      </c>
      <c r="J9215">
        <f>_xlfn.BINOM.INV(BinomTrials,_xlfn.GAMMA.INV(Table3[[#This Row],[RV gamma]],GammaShape1,GammaRate1)/BinomTrials,Table3[[#This Row],[RV binom]])</f>
        <v>0</v>
      </c>
      <c r="K9215" s="1">
        <f>Table3[[#This Row],[Risk 1 Simulated occurences]]*_xlfn.LOGNORM.INV(Table3[[#This Row],[RV lognorm]],(LN(ImpLow1)+LN(ImpUp1))/2,(LN(ImpUp1)-LN(ImpLow1))/3.29)</f>
        <v>0</v>
      </c>
      <c r="L9215">
        <f>_xlfn.BINOM.INV(BinomTrials,_xlfn.GAMMA.INV(Table3[[#This Row],[RV gamma]],GammaShape2,GammaRate2)/BinomTrials,Table3[[#This Row],[RV binom]])</f>
        <v>0</v>
      </c>
      <c r="M9215" s="1">
        <f>Table3[[#This Row],[Risk 2 simulated occurences]]*_xlfn.LOGNORM.INV(Table3[[#This Row],[RV lognorm]],(LN(ImpLow2)+LN(ImpUp2))/2,(LN(ImpUp2)-LN(ImpLow2))/3.29)</f>
        <v>0</v>
      </c>
    </row>
    <row r="9216" spans="7:13">
      <c r="G9216">
        <v>0.53324611975496916</v>
      </c>
      <c r="H9216">
        <v>0.50448623975016471</v>
      </c>
      <c r="I9216">
        <v>0.47572635974536015</v>
      </c>
      <c r="J9216">
        <f>_xlfn.BINOM.INV(BinomTrials,_xlfn.GAMMA.INV(Table3[[#This Row],[RV gamma]],GammaShape1,GammaRate1)/BinomTrials,Table3[[#This Row],[RV binom]])</f>
        <v>0</v>
      </c>
      <c r="K9216" s="1">
        <f>Table3[[#This Row],[Risk 1 Simulated occurences]]*_xlfn.LOGNORM.INV(Table3[[#This Row],[RV lognorm]],(LN(ImpLow1)+LN(ImpUp1))/2,(LN(ImpUp1)-LN(ImpLow1))/3.29)</f>
        <v>0</v>
      </c>
      <c r="L9216">
        <f>_xlfn.BINOM.INV(BinomTrials,_xlfn.GAMMA.INV(Table3[[#This Row],[RV gamma]],GammaShape2,GammaRate2)/BinomTrials,Table3[[#This Row],[RV binom]])</f>
        <v>0</v>
      </c>
      <c r="M9216" s="1">
        <f>Table3[[#This Row],[Risk 2 simulated occurences]]*_xlfn.LOGNORM.INV(Table3[[#This Row],[RV lognorm]],(LN(ImpLow2)+LN(ImpUp2))/2,(LN(ImpUp2)-LN(ImpLow2))/3.29)</f>
        <v>0</v>
      </c>
    </row>
    <row r="9217" spans="7:13">
      <c r="G9217">
        <v>0.26753472176731319</v>
      </c>
      <c r="H9217">
        <v>0.90023148101765271</v>
      </c>
      <c r="I9217">
        <v>0.53292824026799213</v>
      </c>
      <c r="J9217">
        <f>_xlfn.BINOM.INV(BinomTrials,_xlfn.GAMMA.INV(Table3[[#This Row],[RV gamma]],GammaShape1,GammaRate1)/BinomTrials,Table3[[#This Row],[RV binom]])</f>
        <v>1</v>
      </c>
      <c r="K9217" s="1">
        <f>Table3[[#This Row],[Risk 1 Simulated occurences]]*_xlfn.LOGNORM.INV(Table3[[#This Row],[RV lognorm]],(LN(ImpLow1)+LN(ImpUp1))/2,(LN(ImpUp1)-LN(ImpLow1))/3.29)</f>
        <v>33505.519245490672</v>
      </c>
      <c r="L9217">
        <f>_xlfn.BINOM.INV(BinomTrials,_xlfn.GAMMA.INV(Table3[[#This Row],[RV gamma]],GammaShape2,GammaRate2)/BinomTrials,Table3[[#This Row],[RV binom]])</f>
        <v>1</v>
      </c>
      <c r="M9217" s="1">
        <f>Table3[[#This Row],[Risk 2 simulated occurences]]*_xlfn.LOGNORM.INV(Table3[[#This Row],[RV lognorm]],(LN(ImpLow2)+LN(ImpUp2))/2,(LN(ImpUp2)-LN(ImpLow2))/3.29)</f>
        <v>3350551.9245490688</v>
      </c>
    </row>
    <row r="9218" spans="7:13">
      <c r="G9218">
        <v>0.45606874323266966</v>
      </c>
      <c r="H9218">
        <v>0.19050146368821219</v>
      </c>
      <c r="I9218">
        <v>0.92493418414375472</v>
      </c>
      <c r="J9218">
        <f>_xlfn.BINOM.INV(BinomTrials,_xlfn.GAMMA.INV(Table3[[#This Row],[RV gamma]],GammaShape1,GammaRate1)/BinomTrials,Table3[[#This Row],[RV binom]])</f>
        <v>0</v>
      </c>
      <c r="K9218" s="1">
        <f>Table3[[#This Row],[Risk 1 Simulated occurences]]*_xlfn.LOGNORM.INV(Table3[[#This Row],[RV lognorm]],(LN(ImpLow1)+LN(ImpUp1))/2,(LN(ImpUp1)-LN(ImpLow1))/3.29)</f>
        <v>0</v>
      </c>
      <c r="L9218">
        <f>_xlfn.BINOM.INV(BinomTrials,_xlfn.GAMMA.INV(Table3[[#This Row],[RV gamma]],GammaShape2,GammaRate2)/BinomTrials,Table3[[#This Row],[RV binom]])</f>
        <v>0</v>
      </c>
      <c r="M9218" s="1">
        <f>Table3[[#This Row],[Risk 2 simulated occurences]]*_xlfn.LOGNORM.INV(Table3[[#This Row],[RV lognorm]],(LN(ImpLow2)+LN(ImpUp2))/2,(LN(ImpUp2)-LN(ImpLow2))/3.29)</f>
        <v>0</v>
      </c>
    </row>
    <row r="9219" spans="7:13">
      <c r="G9219">
        <v>0.14736751147888952</v>
      </c>
      <c r="H9219">
        <v>0.75810020778239717</v>
      </c>
      <c r="I9219">
        <v>0.3688329040859048</v>
      </c>
      <c r="J9219">
        <f>_xlfn.BINOM.INV(BinomTrials,_xlfn.GAMMA.INV(Table3[[#This Row],[RV gamma]],GammaShape1,GammaRate1)/BinomTrials,Table3[[#This Row],[RV binom]])</f>
        <v>1</v>
      </c>
      <c r="K9219" s="1">
        <f>Table3[[#This Row],[Risk 1 Simulated occurences]]*_xlfn.LOGNORM.INV(Table3[[#This Row],[RV lognorm]],(LN(ImpLow1)+LN(ImpUp1))/2,(LN(ImpUp1)-LN(ImpLow1))/3.29)</f>
        <v>25014.550308090285</v>
      </c>
      <c r="L9219">
        <f>_xlfn.BINOM.INV(BinomTrials,_xlfn.GAMMA.INV(Table3[[#This Row],[RV gamma]],GammaShape2,GammaRate2)/BinomTrials,Table3[[#This Row],[RV binom]])</f>
        <v>0</v>
      </c>
      <c r="M9219" s="1">
        <f>Table3[[#This Row],[Risk 2 simulated occurences]]*_xlfn.LOGNORM.INV(Table3[[#This Row],[RV lognorm]],(LN(ImpLow2)+LN(ImpUp2))/2,(LN(ImpUp2)-LN(ImpLow2))/3.29)</f>
        <v>0</v>
      </c>
    </row>
    <row r="9220" spans="7:13">
      <c r="G9220">
        <v>0.80576542569592846</v>
      </c>
      <c r="H9220">
        <v>0.3901921987487898</v>
      </c>
      <c r="I9220">
        <v>0.97461897180165113</v>
      </c>
      <c r="J9220">
        <f>_xlfn.BINOM.INV(BinomTrials,_xlfn.GAMMA.INV(Table3[[#This Row],[RV gamma]],GammaShape1,GammaRate1)/BinomTrials,Table3[[#This Row],[RV binom]])</f>
        <v>0</v>
      </c>
      <c r="K9220" s="1">
        <f>Table3[[#This Row],[Risk 1 Simulated occurences]]*_xlfn.LOGNORM.INV(Table3[[#This Row],[RV lognorm]],(LN(ImpLow1)+LN(ImpUp1))/2,(LN(ImpUp1)-LN(ImpLow1))/3.29)</f>
        <v>0</v>
      </c>
      <c r="L9220">
        <f>_xlfn.BINOM.INV(BinomTrials,_xlfn.GAMMA.INV(Table3[[#This Row],[RV gamma]],GammaShape2,GammaRate2)/BinomTrials,Table3[[#This Row],[RV binom]])</f>
        <v>0</v>
      </c>
      <c r="M9220" s="1">
        <f>Table3[[#This Row],[Risk 2 simulated occurences]]*_xlfn.LOGNORM.INV(Table3[[#This Row],[RV lognorm]],(LN(ImpLow2)+LN(ImpUp2))/2,(LN(ImpUp2)-LN(ImpLow2))/3.29)</f>
        <v>0</v>
      </c>
    </row>
    <row r="9221" spans="7:13">
      <c r="G9221">
        <v>0.49950967146992203</v>
      </c>
      <c r="H9221">
        <v>0.96028437091050878</v>
      </c>
      <c r="I9221">
        <v>0.42105907035109541</v>
      </c>
      <c r="J9221">
        <f>_xlfn.BINOM.INV(BinomTrials,_xlfn.GAMMA.INV(Table3[[#This Row],[RV gamma]],GammaShape1,GammaRate1)/BinomTrials,Table3[[#This Row],[RV binom]])</f>
        <v>2</v>
      </c>
      <c r="K9221" s="1">
        <f>Table3[[#This Row],[Risk 1 Simulated occurences]]*_xlfn.LOGNORM.INV(Table3[[#This Row],[RV lognorm]],(LN(ImpLow1)+LN(ImpUp1))/2,(LN(ImpUp1)-LN(ImpLow1))/3.29)</f>
        <v>55015.80658014278</v>
      </c>
      <c r="L9221">
        <f>_xlfn.BINOM.INV(BinomTrials,_xlfn.GAMMA.INV(Table3[[#This Row],[RV gamma]],GammaShape2,GammaRate2)/BinomTrials,Table3[[#This Row],[RV binom]])</f>
        <v>1</v>
      </c>
      <c r="M9221" s="1">
        <f>Table3[[#This Row],[Risk 2 simulated occurences]]*_xlfn.LOGNORM.INV(Table3[[#This Row],[RV lognorm]],(LN(ImpLow2)+LN(ImpUp2))/2,(LN(ImpUp2)-LN(ImpLow2))/3.29)</f>
        <v>2750790.3290071404</v>
      </c>
    </row>
    <row r="9222" spans="7:13">
      <c r="G9222">
        <v>0.25904839497946591</v>
      </c>
      <c r="H9222">
        <v>0.49942189292023975</v>
      </c>
      <c r="I9222">
        <v>0.73979539086101365</v>
      </c>
      <c r="J9222">
        <f>_xlfn.BINOM.INV(BinomTrials,_xlfn.GAMMA.INV(Table3[[#This Row],[RV gamma]],GammaShape1,GammaRate1)/BinomTrials,Table3[[#This Row],[RV binom]])</f>
        <v>0</v>
      </c>
      <c r="K9222" s="1">
        <f>Table3[[#This Row],[Risk 1 Simulated occurences]]*_xlfn.LOGNORM.INV(Table3[[#This Row],[RV lognorm]],(LN(ImpLow1)+LN(ImpUp1))/2,(LN(ImpUp1)-LN(ImpLow1))/3.29)</f>
        <v>0</v>
      </c>
      <c r="L9222">
        <f>_xlfn.BINOM.INV(BinomTrials,_xlfn.GAMMA.INV(Table3[[#This Row],[RV gamma]],GammaShape2,GammaRate2)/BinomTrials,Table3[[#This Row],[RV binom]])</f>
        <v>0</v>
      </c>
      <c r="M9222" s="1">
        <f>Table3[[#This Row],[Risk 2 simulated occurences]]*_xlfn.LOGNORM.INV(Table3[[#This Row],[RV lognorm]],(LN(ImpLow2)+LN(ImpUp2))/2,(LN(ImpUp2)-LN(ImpLow2))/3.29)</f>
        <v>0</v>
      </c>
    </row>
    <row r="9223" spans="7:13">
      <c r="G9223">
        <v>0.82637441988399929</v>
      </c>
      <c r="H9223">
        <v>0.78375431046996002</v>
      </c>
      <c r="I9223">
        <v>0.74113420105592076</v>
      </c>
      <c r="J9223">
        <f>_xlfn.BINOM.INV(BinomTrials,_xlfn.GAMMA.INV(Table3[[#This Row],[RV gamma]],GammaShape1,GammaRate1)/BinomTrials,Table3[[#This Row],[RV binom]])</f>
        <v>1</v>
      </c>
      <c r="K9223" s="1">
        <f>Table3[[#This Row],[Risk 1 Simulated occurences]]*_xlfn.LOGNORM.INV(Table3[[#This Row],[RV lognorm]],(LN(ImpLow1)+LN(ImpUp1))/2,(LN(ImpUp1)-LN(ImpLow1))/3.29)</f>
        <v>49729.001102159236</v>
      </c>
      <c r="L9223">
        <f>_xlfn.BINOM.INV(BinomTrials,_xlfn.GAMMA.INV(Table3[[#This Row],[RV gamma]],GammaShape2,GammaRate2)/BinomTrials,Table3[[#This Row],[RV binom]])</f>
        <v>0</v>
      </c>
      <c r="M9223" s="1">
        <f>Table3[[#This Row],[Risk 2 simulated occurences]]*_xlfn.LOGNORM.INV(Table3[[#This Row],[RV lognorm]],(LN(ImpLow2)+LN(ImpUp2))/2,(LN(ImpUp2)-LN(ImpLow2))/3.29)</f>
        <v>0</v>
      </c>
    </row>
    <row r="9224" spans="7:13">
      <c r="G9224">
        <v>0.87487499037518868</v>
      </c>
      <c r="H9224">
        <v>0.55869606861783938</v>
      </c>
      <c r="I9224">
        <v>0.24251714686049017</v>
      </c>
      <c r="J9224">
        <f>_xlfn.BINOM.INV(BinomTrials,_xlfn.GAMMA.INV(Table3[[#This Row],[RV gamma]],GammaShape1,GammaRate1)/BinomTrials,Table3[[#This Row],[RV binom]])</f>
        <v>1</v>
      </c>
      <c r="K9224" s="1">
        <f>Table3[[#This Row],[Risk 1 Simulated occurences]]*_xlfn.LOGNORM.INV(Table3[[#This Row],[RV lognorm]],(LN(ImpLow1)+LN(ImpUp1))/2,(LN(ImpUp1)-LN(ImpLow1))/3.29)</f>
        <v>19398.69373729861</v>
      </c>
      <c r="L9224">
        <f>_xlfn.BINOM.INV(BinomTrials,_xlfn.GAMMA.INV(Table3[[#This Row],[RV gamma]],GammaShape2,GammaRate2)/BinomTrials,Table3[[#This Row],[RV binom]])</f>
        <v>0</v>
      </c>
      <c r="M9224" s="1">
        <f>Table3[[#This Row],[Risk 2 simulated occurences]]*_xlfn.LOGNORM.INV(Table3[[#This Row],[RV lognorm]],(LN(ImpLow2)+LN(ImpUp2))/2,(LN(ImpUp2)-LN(ImpLow2))/3.29)</f>
        <v>0</v>
      </c>
    </row>
    <row r="9225" spans="7:13">
      <c r="G9225">
        <v>2.3963235795480774E-2</v>
      </c>
      <c r="H9225">
        <v>4.8252600267647116E-3</v>
      </c>
      <c r="I9225">
        <v>0.98568728425804863</v>
      </c>
      <c r="J9225">
        <f>_xlfn.BINOM.INV(BinomTrials,_xlfn.GAMMA.INV(Table3[[#This Row],[RV gamma]],GammaShape1,GammaRate1)/BinomTrials,Table3[[#This Row],[RV binom]])</f>
        <v>0</v>
      </c>
      <c r="K9225" s="1">
        <f>Table3[[#This Row],[Risk 1 Simulated occurences]]*_xlfn.LOGNORM.INV(Table3[[#This Row],[RV lognorm]],(LN(ImpLow1)+LN(ImpUp1))/2,(LN(ImpUp1)-LN(ImpLow1))/3.29)</f>
        <v>0</v>
      </c>
      <c r="L9225">
        <f>_xlfn.BINOM.INV(BinomTrials,_xlfn.GAMMA.INV(Table3[[#This Row],[RV gamma]],GammaShape2,GammaRate2)/BinomTrials,Table3[[#This Row],[RV binom]])</f>
        <v>0</v>
      </c>
      <c r="M9225" s="1">
        <f>Table3[[#This Row],[Risk 2 simulated occurences]]*_xlfn.LOGNORM.INV(Table3[[#This Row],[RV lognorm]],(LN(ImpLow2)+LN(ImpUp2))/2,(LN(ImpUp2)-LN(ImpLow2))/3.29)</f>
        <v>0</v>
      </c>
    </row>
    <row r="9226" spans="7:13">
      <c r="G9226">
        <v>0.75010401464537901</v>
      </c>
      <c r="H9226">
        <v>9.8145269834504126E-2</v>
      </c>
      <c r="I9226">
        <v>0.44618652502362921</v>
      </c>
      <c r="J9226">
        <f>_xlfn.BINOM.INV(BinomTrials,_xlfn.GAMMA.INV(Table3[[#This Row],[RV gamma]],GammaShape1,GammaRate1)/BinomTrials,Table3[[#This Row],[RV binom]])</f>
        <v>0</v>
      </c>
      <c r="K9226" s="1">
        <f>Table3[[#This Row],[Risk 1 Simulated occurences]]*_xlfn.LOGNORM.INV(Table3[[#This Row],[RV lognorm]],(LN(ImpLow1)+LN(ImpUp1))/2,(LN(ImpUp1)-LN(ImpLow1))/3.29)</f>
        <v>0</v>
      </c>
      <c r="L9226">
        <f>_xlfn.BINOM.INV(BinomTrials,_xlfn.GAMMA.INV(Table3[[#This Row],[RV gamma]],GammaShape2,GammaRate2)/BinomTrials,Table3[[#This Row],[RV binom]])</f>
        <v>0</v>
      </c>
      <c r="M9226" s="1">
        <f>Table3[[#This Row],[Risk 2 simulated occurences]]*_xlfn.LOGNORM.INV(Table3[[#This Row],[RV lognorm]],(LN(ImpLow2)+LN(ImpUp2))/2,(LN(ImpUp2)-LN(ImpLow2))/3.29)</f>
        <v>0</v>
      </c>
    </row>
    <row r="9227" spans="7:13">
      <c r="G9227">
        <v>0.99817414488558387</v>
      </c>
      <c r="H9227">
        <v>0.52755010851079143</v>
      </c>
      <c r="I9227">
        <v>5.6926072135998901E-2</v>
      </c>
      <c r="J9227">
        <f>_xlfn.BINOM.INV(BinomTrials,_xlfn.GAMMA.INV(Table3[[#This Row],[RV gamma]],GammaShape1,GammaRate1)/BinomTrials,Table3[[#This Row],[RV binom]])</f>
        <v>1</v>
      </c>
      <c r="K9227" s="1">
        <f>Table3[[#This Row],[Risk 1 Simulated occurences]]*_xlfn.LOGNORM.INV(Table3[[#This Row],[RV lognorm]],(LN(ImpLow1)+LN(ImpUp1))/2,(LN(ImpUp1)-LN(ImpLow1))/3.29)</f>
        <v>10457.273414660158</v>
      </c>
      <c r="L9227">
        <f>_xlfn.BINOM.INV(BinomTrials,_xlfn.GAMMA.INV(Table3[[#This Row],[RV gamma]],GammaShape2,GammaRate2)/BinomTrials,Table3[[#This Row],[RV binom]])</f>
        <v>0</v>
      </c>
      <c r="M9227" s="1">
        <f>Table3[[#This Row],[Risk 2 simulated occurences]]*_xlfn.LOGNORM.INV(Table3[[#This Row],[RV lognorm]],(LN(ImpLow2)+LN(ImpUp2))/2,(LN(ImpUp2)-LN(ImpLow2))/3.29)</f>
        <v>0</v>
      </c>
    </row>
    <row r="9228" spans="7:13">
      <c r="G9228">
        <v>0.31285309200773626</v>
      </c>
      <c r="H9228">
        <v>0.53467374087063302</v>
      </c>
      <c r="I9228">
        <v>0.75649438973352978</v>
      </c>
      <c r="J9228">
        <f>_xlfn.BINOM.INV(BinomTrials,_xlfn.GAMMA.INV(Table3[[#This Row],[RV gamma]],GammaShape1,GammaRate1)/BinomTrials,Table3[[#This Row],[RV binom]])</f>
        <v>0</v>
      </c>
      <c r="K9228" s="1">
        <f>Table3[[#This Row],[Risk 1 Simulated occurences]]*_xlfn.LOGNORM.INV(Table3[[#This Row],[RV lognorm]],(LN(ImpLow1)+LN(ImpUp1))/2,(LN(ImpUp1)-LN(ImpLow1))/3.29)</f>
        <v>0</v>
      </c>
      <c r="L9228">
        <f>_xlfn.BINOM.INV(BinomTrials,_xlfn.GAMMA.INV(Table3[[#This Row],[RV gamma]],GammaShape2,GammaRate2)/BinomTrials,Table3[[#This Row],[RV binom]])</f>
        <v>0</v>
      </c>
      <c r="M9228" s="1">
        <f>Table3[[#This Row],[Risk 2 simulated occurences]]*_xlfn.LOGNORM.INV(Table3[[#This Row],[RV lognorm]],(LN(ImpLow2)+LN(ImpUp2))/2,(LN(ImpUp2)-LN(ImpLow2))/3.29)</f>
        <v>0</v>
      </c>
    </row>
    <row r="9229" spans="7:13">
      <c r="G9229">
        <v>0.12191737402319786</v>
      </c>
      <c r="H9229">
        <v>0.26156281272953508</v>
      </c>
      <c r="I9229">
        <v>0.4012082514358723</v>
      </c>
      <c r="J9229">
        <f>_xlfn.BINOM.INV(BinomTrials,_xlfn.GAMMA.INV(Table3[[#This Row],[RV gamma]],GammaShape1,GammaRate1)/BinomTrials,Table3[[#This Row],[RV binom]])</f>
        <v>0</v>
      </c>
      <c r="K9229" s="1">
        <f>Table3[[#This Row],[Risk 1 Simulated occurences]]*_xlfn.LOGNORM.INV(Table3[[#This Row],[RV lognorm]],(LN(ImpLow1)+LN(ImpUp1))/2,(LN(ImpUp1)-LN(ImpLow1))/3.29)</f>
        <v>0</v>
      </c>
      <c r="L9229">
        <f>_xlfn.BINOM.INV(BinomTrials,_xlfn.GAMMA.INV(Table3[[#This Row],[RV gamma]],GammaShape2,GammaRate2)/BinomTrials,Table3[[#This Row],[RV binom]])</f>
        <v>0</v>
      </c>
      <c r="M9229" s="1">
        <f>Table3[[#This Row],[Risk 2 simulated occurences]]*_xlfn.LOGNORM.INV(Table3[[#This Row],[RV lognorm]],(LN(ImpLow2)+LN(ImpUp2))/2,(LN(ImpUp2)-LN(ImpLow2))/3.29)</f>
        <v>0</v>
      </c>
    </row>
    <row r="9230" spans="7:13">
      <c r="G9230">
        <v>6.5305207886409575E-2</v>
      </c>
      <c r="H9230">
        <v>8.6193545295947013E-2</v>
      </c>
      <c r="I9230">
        <v>0.10708188270548447</v>
      </c>
      <c r="J9230">
        <f>_xlfn.BINOM.INV(BinomTrials,_xlfn.GAMMA.INV(Table3[[#This Row],[RV gamma]],GammaShape1,GammaRate1)/BinomTrials,Table3[[#This Row],[RV binom]])</f>
        <v>0</v>
      </c>
      <c r="K9230" s="1">
        <f>Table3[[#This Row],[Risk 1 Simulated occurences]]*_xlfn.LOGNORM.INV(Table3[[#This Row],[RV lognorm]],(LN(ImpLow1)+LN(ImpUp1))/2,(LN(ImpUp1)-LN(ImpLow1))/3.29)</f>
        <v>0</v>
      </c>
      <c r="L9230">
        <f>_xlfn.BINOM.INV(BinomTrials,_xlfn.GAMMA.INV(Table3[[#This Row],[RV gamma]],GammaShape2,GammaRate2)/BinomTrials,Table3[[#This Row],[RV binom]])</f>
        <v>0</v>
      </c>
      <c r="M9230" s="1">
        <f>Table3[[#This Row],[Risk 2 simulated occurences]]*_xlfn.LOGNORM.INV(Table3[[#This Row],[RV lognorm]],(LN(ImpLow2)+LN(ImpUp2))/2,(LN(ImpUp2)-LN(ImpLow2))/3.29)</f>
        <v>0</v>
      </c>
    </row>
    <row r="9231" spans="7:13">
      <c r="G9231">
        <v>0.5846289468857595</v>
      </c>
      <c r="H9231">
        <v>0.65491578898155867</v>
      </c>
      <c r="I9231">
        <v>0.72520263107735783</v>
      </c>
      <c r="J9231">
        <f>_xlfn.BINOM.INV(BinomTrials,_xlfn.GAMMA.INV(Table3[[#This Row],[RV gamma]],GammaShape1,GammaRate1)/BinomTrials,Table3[[#This Row],[RV binom]])</f>
        <v>1</v>
      </c>
      <c r="K9231" s="1">
        <f>Table3[[#This Row],[Risk 1 Simulated occurences]]*_xlfn.LOGNORM.INV(Table3[[#This Row],[RV lognorm]],(LN(ImpLow1)+LN(ImpUp1))/2,(LN(ImpUp1)-LN(ImpLow1))/3.29)</f>
        <v>48070.055543011062</v>
      </c>
      <c r="L9231">
        <f>_xlfn.BINOM.INV(BinomTrials,_xlfn.GAMMA.INV(Table3[[#This Row],[RV gamma]],GammaShape2,GammaRate2)/BinomTrials,Table3[[#This Row],[RV binom]])</f>
        <v>0</v>
      </c>
      <c r="M9231" s="1">
        <f>Table3[[#This Row],[Risk 2 simulated occurences]]*_xlfn.LOGNORM.INV(Table3[[#This Row],[RV lognorm]],(LN(ImpLow2)+LN(ImpUp2))/2,(LN(ImpUp2)-LN(ImpLow2))/3.29)</f>
        <v>0</v>
      </c>
    </row>
    <row r="9232" spans="7:13">
      <c r="G9232">
        <v>0.85871030895910705</v>
      </c>
      <c r="H9232">
        <v>0.16966541305634444</v>
      </c>
      <c r="I9232">
        <v>0.48062051715358184</v>
      </c>
      <c r="J9232">
        <f>_xlfn.BINOM.INV(BinomTrials,_xlfn.GAMMA.INV(Table3[[#This Row],[RV gamma]],GammaShape1,GammaRate1)/BinomTrials,Table3[[#This Row],[RV binom]])</f>
        <v>0</v>
      </c>
      <c r="K9232" s="1">
        <f>Table3[[#This Row],[Risk 1 Simulated occurences]]*_xlfn.LOGNORM.INV(Table3[[#This Row],[RV lognorm]],(LN(ImpLow1)+LN(ImpUp1))/2,(LN(ImpUp1)-LN(ImpLow1))/3.29)</f>
        <v>0</v>
      </c>
      <c r="L9232">
        <f>_xlfn.BINOM.INV(BinomTrials,_xlfn.GAMMA.INV(Table3[[#This Row],[RV gamma]],GammaShape2,GammaRate2)/BinomTrials,Table3[[#This Row],[RV binom]])</f>
        <v>0</v>
      </c>
      <c r="M9232" s="1">
        <f>Table3[[#This Row],[Risk 2 simulated occurences]]*_xlfn.LOGNORM.INV(Table3[[#This Row],[RV lognorm]],(LN(ImpLow2)+LN(ImpUp2))/2,(LN(ImpUp2)-LN(ImpLow2))/3.29)</f>
        <v>0</v>
      </c>
    </row>
    <row r="9233" spans="7:13">
      <c r="G9233">
        <v>0.34416267571233339</v>
      </c>
      <c r="H9233">
        <v>0.56659723798120265</v>
      </c>
      <c r="I9233">
        <v>0.78903180025007191</v>
      </c>
      <c r="J9233">
        <f>_xlfn.BINOM.INV(BinomTrials,_xlfn.GAMMA.INV(Table3[[#This Row],[RV gamma]],GammaShape1,GammaRate1)/BinomTrials,Table3[[#This Row],[RV binom]])</f>
        <v>0</v>
      </c>
      <c r="K9233" s="1">
        <f>Table3[[#This Row],[Risk 1 Simulated occurences]]*_xlfn.LOGNORM.INV(Table3[[#This Row],[RV lognorm]],(LN(ImpLow1)+LN(ImpUp1))/2,(LN(ImpUp1)-LN(ImpLow1))/3.29)</f>
        <v>0</v>
      </c>
      <c r="L9233">
        <f>_xlfn.BINOM.INV(BinomTrials,_xlfn.GAMMA.INV(Table3[[#This Row],[RV gamma]],GammaShape2,GammaRate2)/BinomTrials,Table3[[#This Row],[RV binom]])</f>
        <v>0</v>
      </c>
      <c r="M9233" s="1">
        <f>Table3[[#This Row],[Risk 2 simulated occurences]]*_xlfn.LOGNORM.INV(Table3[[#This Row],[RV lognorm]],(LN(ImpLow2)+LN(ImpUp2))/2,(LN(ImpUp2)-LN(ImpLow2))/3.29)</f>
        <v>0</v>
      </c>
    </row>
    <row r="9234" spans="7:13">
      <c r="G9234">
        <v>0.34209069718704127</v>
      </c>
      <c r="H9234">
        <v>0.79977875007306165</v>
      </c>
      <c r="I9234">
        <v>0.25746680295908209</v>
      </c>
      <c r="J9234">
        <f>_xlfn.BINOM.INV(BinomTrials,_xlfn.GAMMA.INV(Table3[[#This Row],[RV gamma]],GammaShape1,GammaRate1)/BinomTrials,Table3[[#This Row],[RV binom]])</f>
        <v>1</v>
      </c>
      <c r="K9234" s="1">
        <f>Table3[[#This Row],[Risk 1 Simulated occurences]]*_xlfn.LOGNORM.INV(Table3[[#This Row],[RV lognorm]],(LN(ImpLow1)+LN(ImpUp1))/2,(LN(ImpUp1)-LN(ImpLow1))/3.29)</f>
        <v>20048.159344875963</v>
      </c>
      <c r="L9234">
        <f>_xlfn.BINOM.INV(BinomTrials,_xlfn.GAMMA.INV(Table3[[#This Row],[RV gamma]],GammaShape2,GammaRate2)/BinomTrials,Table3[[#This Row],[RV binom]])</f>
        <v>0</v>
      </c>
      <c r="M9234" s="1">
        <f>Table3[[#This Row],[Risk 2 simulated occurences]]*_xlfn.LOGNORM.INV(Table3[[#This Row],[RV lognorm]],(LN(ImpLow2)+LN(ImpUp2))/2,(LN(ImpUp2)-LN(ImpLow2))/3.29)</f>
        <v>0</v>
      </c>
    </row>
    <row r="9235" spans="7:13">
      <c r="G9235">
        <v>0.51834762260240863</v>
      </c>
      <c r="H9235">
        <v>0.88145247794755388</v>
      </c>
      <c r="I9235">
        <v>0.2445573332926991</v>
      </c>
      <c r="J9235">
        <f>_xlfn.BINOM.INV(BinomTrials,_xlfn.GAMMA.INV(Table3[[#This Row],[RV gamma]],GammaShape1,GammaRate1)/BinomTrials,Table3[[#This Row],[RV binom]])</f>
        <v>1</v>
      </c>
      <c r="K9235" s="1">
        <f>Table3[[#This Row],[Risk 1 Simulated occurences]]*_xlfn.LOGNORM.INV(Table3[[#This Row],[RV lognorm]],(LN(ImpLow1)+LN(ImpUp1))/2,(LN(ImpUp1)-LN(ImpLow1))/3.29)</f>
        <v>19487.291295964431</v>
      </c>
      <c r="L9235">
        <f>_xlfn.BINOM.INV(BinomTrials,_xlfn.GAMMA.INV(Table3[[#This Row],[RV gamma]],GammaShape2,GammaRate2)/BinomTrials,Table3[[#This Row],[RV binom]])</f>
        <v>1</v>
      </c>
      <c r="M9235" s="1">
        <f>Table3[[#This Row],[Risk 2 simulated occurences]]*_xlfn.LOGNORM.INV(Table3[[#This Row],[RV lognorm]],(LN(ImpLow2)+LN(ImpUp2))/2,(LN(ImpUp2)-LN(ImpLow2))/3.29)</f>
        <v>1948729.1295964404</v>
      </c>
    </row>
    <row r="9236" spans="7:13">
      <c r="G9236">
        <v>0.86849307868093861</v>
      </c>
      <c r="H9236">
        <v>0.57179686453742762</v>
      </c>
      <c r="I9236">
        <v>0.27510065039391662</v>
      </c>
      <c r="J9236">
        <f>_xlfn.BINOM.INV(BinomTrials,_xlfn.GAMMA.INV(Table3[[#This Row],[RV gamma]],GammaShape1,GammaRate1)/BinomTrials,Table3[[#This Row],[RV binom]])</f>
        <v>1</v>
      </c>
      <c r="K9236" s="1">
        <f>Table3[[#This Row],[Risk 1 Simulated occurences]]*_xlfn.LOGNORM.INV(Table3[[#This Row],[RV lognorm]],(LN(ImpLow1)+LN(ImpUp1))/2,(LN(ImpUp1)-LN(ImpLow1))/3.29)</f>
        <v>20816.210414260117</v>
      </c>
      <c r="L9236">
        <f>_xlfn.BINOM.INV(BinomTrials,_xlfn.GAMMA.INV(Table3[[#This Row],[RV gamma]],GammaShape2,GammaRate2)/BinomTrials,Table3[[#This Row],[RV binom]])</f>
        <v>0</v>
      </c>
      <c r="M9236" s="1">
        <f>Table3[[#This Row],[Risk 2 simulated occurences]]*_xlfn.LOGNORM.INV(Table3[[#This Row],[RV lognorm]],(LN(ImpLow2)+LN(ImpUp2))/2,(LN(ImpUp2)-LN(ImpLow2))/3.29)</f>
        <v>0</v>
      </c>
    </row>
    <row r="9237" spans="7:13">
      <c r="G9237">
        <v>0.76317339053525279</v>
      </c>
      <c r="H9237">
        <v>0.18990228054574798</v>
      </c>
      <c r="I9237">
        <v>0.61663117055624317</v>
      </c>
      <c r="J9237">
        <f>_xlfn.BINOM.INV(BinomTrials,_xlfn.GAMMA.INV(Table3[[#This Row],[RV gamma]],GammaShape1,GammaRate1)/BinomTrials,Table3[[#This Row],[RV binom]])</f>
        <v>0</v>
      </c>
      <c r="K9237" s="1">
        <f>Table3[[#This Row],[Risk 1 Simulated occurences]]*_xlfn.LOGNORM.INV(Table3[[#This Row],[RV lognorm]],(LN(ImpLow1)+LN(ImpUp1))/2,(LN(ImpUp1)-LN(ImpLow1))/3.29)</f>
        <v>0</v>
      </c>
      <c r="L9237">
        <f>_xlfn.BINOM.INV(BinomTrials,_xlfn.GAMMA.INV(Table3[[#This Row],[RV gamma]],GammaShape2,GammaRate2)/BinomTrials,Table3[[#This Row],[RV binom]])</f>
        <v>0</v>
      </c>
      <c r="M9237" s="1">
        <f>Table3[[#This Row],[Risk 2 simulated occurences]]*_xlfn.LOGNORM.INV(Table3[[#This Row],[RV lognorm]],(LN(ImpLow2)+LN(ImpUp2))/2,(LN(ImpUp2)-LN(ImpLow2))/3.29)</f>
        <v>0</v>
      </c>
    </row>
    <row r="9238" spans="7:13">
      <c r="G9238">
        <v>0.65517472599408344</v>
      </c>
      <c r="H9238">
        <v>0.68762913238612433</v>
      </c>
      <c r="I9238">
        <v>0.72008353877816511</v>
      </c>
      <c r="J9238">
        <f>_xlfn.BINOM.INV(BinomTrials,_xlfn.GAMMA.INV(Table3[[#This Row],[RV gamma]],GammaShape1,GammaRate1)/BinomTrials,Table3[[#This Row],[RV binom]])</f>
        <v>1</v>
      </c>
      <c r="K9238" s="1">
        <f>Table3[[#This Row],[Risk 1 Simulated occurences]]*_xlfn.LOGNORM.INV(Table3[[#This Row],[RV lognorm]],(LN(ImpLow1)+LN(ImpUp1))/2,(LN(ImpUp1)-LN(ImpLow1))/3.29)</f>
        <v>47558.802350673206</v>
      </c>
      <c r="L9238">
        <f>_xlfn.BINOM.INV(BinomTrials,_xlfn.GAMMA.INV(Table3[[#This Row],[RV gamma]],GammaShape2,GammaRate2)/BinomTrials,Table3[[#This Row],[RV binom]])</f>
        <v>0</v>
      </c>
      <c r="M9238" s="1">
        <f>Table3[[#This Row],[Risk 2 simulated occurences]]*_xlfn.LOGNORM.INV(Table3[[#This Row],[RV lognorm]],(LN(ImpLow2)+LN(ImpUp2))/2,(LN(ImpUp2)-LN(ImpLow2))/3.29)</f>
        <v>0</v>
      </c>
    </row>
    <row r="9239" spans="7:13">
      <c r="G9239">
        <v>0.52161978256032793</v>
      </c>
      <c r="H9239">
        <v>0.98282801359092253</v>
      </c>
      <c r="I9239">
        <v>0.44403624462151725</v>
      </c>
      <c r="J9239">
        <f>_xlfn.BINOM.INV(BinomTrials,_xlfn.GAMMA.INV(Table3[[#This Row],[RV gamma]],GammaShape1,GammaRate1)/BinomTrials,Table3[[#This Row],[RV binom]])</f>
        <v>2</v>
      </c>
      <c r="K9239" s="1">
        <f>Table3[[#This Row],[Risk 1 Simulated occurences]]*_xlfn.LOGNORM.INV(Table3[[#This Row],[RV lognorm]],(LN(ImpLow1)+LN(ImpUp1))/2,(LN(ImpUp1)-LN(ImpLow1))/3.29)</f>
        <v>57312.688548871738</v>
      </c>
      <c r="L9239">
        <f>_xlfn.BINOM.INV(BinomTrials,_xlfn.GAMMA.INV(Table3[[#This Row],[RV gamma]],GammaShape2,GammaRate2)/BinomTrials,Table3[[#This Row],[RV binom]])</f>
        <v>1</v>
      </c>
      <c r="M9239" s="1">
        <f>Table3[[#This Row],[Risk 2 simulated occurences]]*_xlfn.LOGNORM.INV(Table3[[#This Row],[RV lognorm]],(LN(ImpLow2)+LN(ImpUp2))/2,(LN(ImpUp2)-LN(ImpLow2))/3.29)</f>
        <v>2865634.4274435882</v>
      </c>
    </row>
    <row r="9240" spans="7:13">
      <c r="G9240">
        <v>0.86368549143135809</v>
      </c>
      <c r="H9240">
        <v>0.39042442263589444</v>
      </c>
      <c r="I9240">
        <v>0.91716335384043091</v>
      </c>
      <c r="J9240">
        <f>_xlfn.BINOM.INV(BinomTrials,_xlfn.GAMMA.INV(Table3[[#This Row],[RV gamma]],GammaShape1,GammaRate1)/BinomTrials,Table3[[#This Row],[RV binom]])</f>
        <v>0</v>
      </c>
      <c r="K9240" s="1">
        <f>Table3[[#This Row],[Risk 1 Simulated occurences]]*_xlfn.LOGNORM.INV(Table3[[#This Row],[RV lognorm]],(LN(ImpLow1)+LN(ImpUp1))/2,(LN(ImpUp1)-LN(ImpLow1))/3.29)</f>
        <v>0</v>
      </c>
      <c r="L9240">
        <f>_xlfn.BINOM.INV(BinomTrials,_xlfn.GAMMA.INV(Table3[[#This Row],[RV gamma]],GammaShape2,GammaRate2)/BinomTrials,Table3[[#This Row],[RV binom]])</f>
        <v>0</v>
      </c>
      <c r="M9240" s="1">
        <f>Table3[[#This Row],[Risk 2 simulated occurences]]*_xlfn.LOGNORM.INV(Table3[[#This Row],[RV lognorm]],(LN(ImpLow2)+LN(ImpUp2))/2,(LN(ImpUp2)-LN(ImpLow2))/3.29)</f>
        <v>0</v>
      </c>
    </row>
    <row r="9241" spans="7:13">
      <c r="G9241">
        <v>0.96205448683446948</v>
      </c>
      <c r="H9241">
        <v>0.8632712414782826</v>
      </c>
      <c r="I9241">
        <v>0.76448799612209573</v>
      </c>
      <c r="J9241">
        <f>_xlfn.BINOM.INV(BinomTrials,_xlfn.GAMMA.INV(Table3[[#This Row],[RV gamma]],GammaShape1,GammaRate1)/BinomTrials,Table3[[#This Row],[RV binom]])</f>
        <v>2</v>
      </c>
      <c r="K9241" s="1">
        <f>Table3[[#This Row],[Risk 1 Simulated occurences]]*_xlfn.LOGNORM.INV(Table3[[#This Row],[RV lognorm]],(LN(ImpLow1)+LN(ImpUp1))/2,(LN(ImpUp1)-LN(ImpLow1))/3.29)</f>
        <v>104742.36448955729</v>
      </c>
      <c r="L9241">
        <f>_xlfn.BINOM.INV(BinomTrials,_xlfn.GAMMA.INV(Table3[[#This Row],[RV gamma]],GammaShape2,GammaRate2)/BinomTrials,Table3[[#This Row],[RV binom]])</f>
        <v>1</v>
      </c>
      <c r="M9241" s="1">
        <f>Table3[[#This Row],[Risk 2 simulated occurences]]*_xlfn.LOGNORM.INV(Table3[[#This Row],[RV lognorm]],(LN(ImpLow2)+LN(ImpUp2))/2,(LN(ImpUp2)-LN(ImpLow2))/3.29)</f>
        <v>5237118.224477876</v>
      </c>
    </row>
    <row r="9242" spans="7:13">
      <c r="G9242">
        <v>0.24976022692851732</v>
      </c>
      <c r="H9242">
        <v>0.9997555254957432</v>
      </c>
      <c r="I9242">
        <v>0.749750824062969</v>
      </c>
      <c r="J9242">
        <f>_xlfn.BINOM.INV(BinomTrials,_xlfn.GAMMA.INV(Table3[[#This Row],[RV gamma]],GammaShape1,GammaRate1)/BinomTrials,Table3[[#This Row],[RV binom]])</f>
        <v>4</v>
      </c>
      <c r="K9242" s="1">
        <f>Table3[[#This Row],[Risk 1 Simulated occurences]]*_xlfn.LOGNORM.INV(Table3[[#This Row],[RV lognorm]],(LN(ImpLow1)+LN(ImpUp1))/2,(LN(ImpUp1)-LN(ImpLow1))/3.29)</f>
        <v>202690.69002123649</v>
      </c>
      <c r="L9242">
        <f>_xlfn.BINOM.INV(BinomTrials,_xlfn.GAMMA.INV(Table3[[#This Row],[RV gamma]],GammaShape2,GammaRate2)/BinomTrials,Table3[[#This Row],[RV binom]])</f>
        <v>3</v>
      </c>
      <c r="M9242" s="1">
        <f>Table3[[#This Row],[Risk 2 simulated occurences]]*_xlfn.LOGNORM.INV(Table3[[#This Row],[RV lognorm]],(LN(ImpLow2)+LN(ImpUp2))/2,(LN(ImpUp2)-LN(ImpLow2))/3.29)</f>
        <v>15201801.751592744</v>
      </c>
    </row>
    <row r="9243" spans="7:13">
      <c r="G9243">
        <v>0.72013398759073299</v>
      </c>
      <c r="H9243">
        <v>0.8911170069552572</v>
      </c>
      <c r="I9243">
        <v>6.2100026319781329E-2</v>
      </c>
      <c r="J9243">
        <f>_xlfn.BINOM.INV(BinomTrials,_xlfn.GAMMA.INV(Table3[[#This Row],[RV gamma]],GammaShape1,GammaRate1)/BinomTrials,Table3[[#This Row],[RV binom]])</f>
        <v>1</v>
      </c>
      <c r="K9243" s="1">
        <f>Table3[[#This Row],[Risk 1 Simulated occurences]]*_xlfn.LOGNORM.INV(Table3[[#This Row],[RV lognorm]],(LN(ImpLow1)+LN(ImpUp1))/2,(LN(ImpUp1)-LN(ImpLow1))/3.29)</f>
        <v>10782.28885898322</v>
      </c>
      <c r="L9243">
        <f>_xlfn.BINOM.INV(BinomTrials,_xlfn.GAMMA.INV(Table3[[#This Row],[RV gamma]],GammaShape2,GammaRate2)/BinomTrials,Table3[[#This Row],[RV binom]])</f>
        <v>1</v>
      </c>
      <c r="M9243" s="1">
        <f>Table3[[#This Row],[Risk 2 simulated occurences]]*_xlfn.LOGNORM.INV(Table3[[#This Row],[RV lognorm]],(LN(ImpLow2)+LN(ImpUp2))/2,(LN(ImpUp2)-LN(ImpLow2))/3.29)</f>
        <v>1078228.8858983207</v>
      </c>
    </row>
    <row r="9244" spans="7:13">
      <c r="G9244">
        <v>0.2919294374491691</v>
      </c>
      <c r="H9244">
        <v>3.5358970069959282E-3</v>
      </c>
      <c r="I9244">
        <v>0.71514235656482272</v>
      </c>
      <c r="J9244">
        <f>_xlfn.BINOM.INV(BinomTrials,_xlfn.GAMMA.INV(Table3[[#This Row],[RV gamma]],GammaShape1,GammaRate1)/BinomTrials,Table3[[#This Row],[RV binom]])</f>
        <v>0</v>
      </c>
      <c r="K9244" s="1">
        <f>Table3[[#This Row],[Risk 1 Simulated occurences]]*_xlfn.LOGNORM.INV(Table3[[#This Row],[RV lognorm]],(LN(ImpLow1)+LN(ImpUp1))/2,(LN(ImpUp1)-LN(ImpLow1))/3.29)</f>
        <v>0</v>
      </c>
      <c r="L9244">
        <f>_xlfn.BINOM.INV(BinomTrials,_xlfn.GAMMA.INV(Table3[[#This Row],[RV gamma]],GammaShape2,GammaRate2)/BinomTrials,Table3[[#This Row],[RV binom]])</f>
        <v>0</v>
      </c>
      <c r="M9244" s="1">
        <f>Table3[[#This Row],[Risk 2 simulated occurences]]*_xlfn.LOGNORM.INV(Table3[[#This Row],[RV lognorm]],(LN(ImpLow2)+LN(ImpUp2))/2,(LN(ImpUp2)-LN(ImpLow2))/3.29)</f>
        <v>0</v>
      </c>
    </row>
    <row r="9245" spans="7:13">
      <c r="G9245">
        <v>0.45805520818478207</v>
      </c>
      <c r="H9245">
        <v>0.42782099658056211</v>
      </c>
      <c r="I9245">
        <v>0.39758678497634214</v>
      </c>
      <c r="J9245">
        <f>_xlfn.BINOM.INV(BinomTrials,_xlfn.GAMMA.INV(Table3[[#This Row],[RV gamma]],GammaShape1,GammaRate1)/BinomTrials,Table3[[#This Row],[RV binom]])</f>
        <v>0</v>
      </c>
      <c r="K9245" s="1">
        <f>Table3[[#This Row],[Risk 1 Simulated occurences]]*_xlfn.LOGNORM.INV(Table3[[#This Row],[RV lognorm]],(LN(ImpLow1)+LN(ImpUp1))/2,(LN(ImpUp1)-LN(ImpLow1))/3.29)</f>
        <v>0</v>
      </c>
      <c r="L9245">
        <f>_xlfn.BINOM.INV(BinomTrials,_xlfn.GAMMA.INV(Table3[[#This Row],[RV gamma]],GammaShape2,GammaRate2)/BinomTrials,Table3[[#This Row],[RV binom]])</f>
        <v>0</v>
      </c>
      <c r="M9245" s="1">
        <f>Table3[[#This Row],[Risk 2 simulated occurences]]*_xlfn.LOGNORM.INV(Table3[[#This Row],[RV lognorm]],(LN(ImpLow2)+LN(ImpUp2))/2,(LN(ImpUp2)-LN(ImpLow2))/3.29)</f>
        <v>0</v>
      </c>
    </row>
    <row r="9246" spans="7:13">
      <c r="G9246">
        <v>0.53388396163186247</v>
      </c>
      <c r="H9246">
        <v>0.387489529506997</v>
      </c>
      <c r="I9246">
        <v>0.24109509738213156</v>
      </c>
      <c r="J9246">
        <f>_xlfn.BINOM.INV(BinomTrials,_xlfn.GAMMA.INV(Table3[[#This Row],[RV gamma]],GammaShape1,GammaRate1)/BinomTrials,Table3[[#This Row],[RV binom]])</f>
        <v>0</v>
      </c>
      <c r="K9246" s="1">
        <f>Table3[[#This Row],[Risk 1 Simulated occurences]]*_xlfn.LOGNORM.INV(Table3[[#This Row],[RV lognorm]],(LN(ImpLow1)+LN(ImpUp1))/2,(LN(ImpUp1)-LN(ImpLow1))/3.29)</f>
        <v>0</v>
      </c>
      <c r="L9246">
        <f>_xlfn.BINOM.INV(BinomTrials,_xlfn.GAMMA.INV(Table3[[#This Row],[RV gamma]],GammaShape2,GammaRate2)/BinomTrials,Table3[[#This Row],[RV binom]])</f>
        <v>0</v>
      </c>
      <c r="M9246" s="1">
        <f>Table3[[#This Row],[Risk 2 simulated occurences]]*_xlfn.LOGNORM.INV(Table3[[#This Row],[RV lognorm]],(LN(ImpLow2)+LN(ImpUp2))/2,(LN(ImpUp2)-LN(ImpLow2))/3.29)</f>
        <v>0</v>
      </c>
    </row>
    <row r="9247" spans="7:13">
      <c r="G9247">
        <v>0.98774314671184082</v>
      </c>
      <c r="H9247">
        <v>0.53652242409834749</v>
      </c>
      <c r="I9247">
        <v>8.5301701484854192E-2</v>
      </c>
      <c r="J9247">
        <f>_xlfn.BINOM.INV(BinomTrials,_xlfn.GAMMA.INV(Table3[[#This Row],[RV gamma]],GammaShape1,GammaRate1)/BinomTrials,Table3[[#This Row],[RV binom]])</f>
        <v>1</v>
      </c>
      <c r="K9247" s="1">
        <f>Table3[[#This Row],[Risk 1 Simulated occurences]]*_xlfn.LOGNORM.INV(Table3[[#This Row],[RV lognorm]],(LN(ImpLow1)+LN(ImpUp1))/2,(LN(ImpUp1)-LN(ImpLow1))/3.29)</f>
        <v>12120.07502283228</v>
      </c>
      <c r="L9247">
        <f>_xlfn.BINOM.INV(BinomTrials,_xlfn.GAMMA.INV(Table3[[#This Row],[RV gamma]],GammaShape2,GammaRate2)/BinomTrials,Table3[[#This Row],[RV binom]])</f>
        <v>0</v>
      </c>
      <c r="M9247" s="1">
        <f>Table3[[#This Row],[Risk 2 simulated occurences]]*_xlfn.LOGNORM.INV(Table3[[#This Row],[RV lognorm]],(LN(ImpLow2)+LN(ImpUp2))/2,(LN(ImpUp2)-LN(ImpLow2))/3.29)</f>
        <v>0</v>
      </c>
    </row>
    <row r="9248" spans="7:13">
      <c r="G9248">
        <v>0.99906678590880094</v>
      </c>
      <c r="H9248">
        <v>0.33238182092662055</v>
      </c>
      <c r="I9248">
        <v>0.66569685594444017</v>
      </c>
      <c r="J9248">
        <f>_xlfn.BINOM.INV(BinomTrials,_xlfn.GAMMA.INV(Table3[[#This Row],[RV gamma]],GammaShape1,GammaRate1)/BinomTrials,Table3[[#This Row],[RV binom]])</f>
        <v>0</v>
      </c>
      <c r="K9248" s="1">
        <f>Table3[[#This Row],[Risk 1 Simulated occurences]]*_xlfn.LOGNORM.INV(Table3[[#This Row],[RV lognorm]],(LN(ImpLow1)+LN(ImpUp1))/2,(LN(ImpUp1)-LN(ImpLow1))/3.29)</f>
        <v>0</v>
      </c>
      <c r="L9248">
        <f>_xlfn.BINOM.INV(BinomTrials,_xlfn.GAMMA.INV(Table3[[#This Row],[RV gamma]],GammaShape2,GammaRate2)/BinomTrials,Table3[[#This Row],[RV binom]])</f>
        <v>0</v>
      </c>
      <c r="M9248" s="1">
        <f>Table3[[#This Row],[Risk 2 simulated occurences]]*_xlfn.LOGNORM.INV(Table3[[#This Row],[RV lognorm]],(LN(ImpLow2)+LN(ImpUp2))/2,(LN(ImpUp2)-LN(ImpLow2))/3.29)</f>
        <v>0</v>
      </c>
    </row>
    <row r="9249" spans="7:13">
      <c r="G9249">
        <v>0.31547076921699141</v>
      </c>
      <c r="H9249">
        <v>0.34126431371144222</v>
      </c>
      <c r="I9249">
        <v>0.36705785820589298</v>
      </c>
      <c r="J9249">
        <f>_xlfn.BINOM.INV(BinomTrials,_xlfn.GAMMA.INV(Table3[[#This Row],[RV gamma]],GammaShape1,GammaRate1)/BinomTrials,Table3[[#This Row],[RV binom]])</f>
        <v>0</v>
      </c>
      <c r="K9249" s="1">
        <f>Table3[[#This Row],[Risk 1 Simulated occurences]]*_xlfn.LOGNORM.INV(Table3[[#This Row],[RV lognorm]],(LN(ImpLow1)+LN(ImpUp1))/2,(LN(ImpUp1)-LN(ImpLow1))/3.29)</f>
        <v>0</v>
      </c>
      <c r="L9249">
        <f>_xlfn.BINOM.INV(BinomTrials,_xlfn.GAMMA.INV(Table3[[#This Row],[RV gamma]],GammaShape2,GammaRate2)/BinomTrials,Table3[[#This Row],[RV binom]])</f>
        <v>0</v>
      </c>
      <c r="M9249" s="1">
        <f>Table3[[#This Row],[Risk 2 simulated occurences]]*_xlfn.LOGNORM.INV(Table3[[#This Row],[RV lognorm]],(LN(ImpLow2)+LN(ImpUp2))/2,(LN(ImpUp2)-LN(ImpLow2))/3.29)</f>
        <v>0</v>
      </c>
    </row>
    <row r="9250" spans="7:13">
      <c r="G9250">
        <v>0.117218229974256</v>
      </c>
      <c r="H9250">
        <v>0.62932054820904537</v>
      </c>
      <c r="I9250">
        <v>0.14142286644383467</v>
      </c>
      <c r="J9250">
        <f>_xlfn.BINOM.INV(BinomTrials,_xlfn.GAMMA.INV(Table3[[#This Row],[RV gamma]],GammaShape1,GammaRate1)/BinomTrials,Table3[[#This Row],[RV binom]])</f>
        <v>0</v>
      </c>
      <c r="K9250" s="1">
        <f>Table3[[#This Row],[Risk 1 Simulated occurences]]*_xlfn.LOGNORM.INV(Table3[[#This Row],[RV lognorm]],(LN(ImpLow1)+LN(ImpUp1))/2,(LN(ImpUp1)-LN(ImpLow1))/3.29)</f>
        <v>0</v>
      </c>
      <c r="L9250">
        <f>_xlfn.BINOM.INV(BinomTrials,_xlfn.GAMMA.INV(Table3[[#This Row],[RV gamma]],GammaShape2,GammaRate2)/BinomTrials,Table3[[#This Row],[RV binom]])</f>
        <v>0</v>
      </c>
      <c r="M9250" s="1">
        <f>Table3[[#This Row],[Risk 2 simulated occurences]]*_xlfn.LOGNORM.INV(Table3[[#This Row],[RV lognorm]],(LN(ImpLow2)+LN(ImpUp2))/2,(LN(ImpUp2)-LN(ImpLow2))/3.29)</f>
        <v>0</v>
      </c>
    </row>
    <row r="9251" spans="7:13">
      <c r="G9251">
        <v>8.6791177320662508E-2</v>
      </c>
      <c r="H9251">
        <v>0.9904537494249892</v>
      </c>
      <c r="I9251">
        <v>0.89411632152931597</v>
      </c>
      <c r="J9251">
        <f>_xlfn.BINOM.INV(BinomTrials,_xlfn.GAMMA.INV(Table3[[#This Row],[RV gamma]],GammaShape1,GammaRate1)/BinomTrials,Table3[[#This Row],[RV binom]])</f>
        <v>2</v>
      </c>
      <c r="K9251" s="1">
        <f>Table3[[#This Row],[Risk 1 Simulated occurences]]*_xlfn.LOGNORM.INV(Table3[[#This Row],[RV lognorm]],(LN(ImpLow1)+LN(ImpUp1))/2,(LN(ImpUp1)-LN(ImpLow1))/3.29)</f>
        <v>151558.48979051673</v>
      </c>
      <c r="L9251">
        <f>_xlfn.BINOM.INV(BinomTrials,_xlfn.GAMMA.INV(Table3[[#This Row],[RV gamma]],GammaShape2,GammaRate2)/BinomTrials,Table3[[#This Row],[RV binom]])</f>
        <v>1</v>
      </c>
      <c r="M9251" s="1">
        <f>Table3[[#This Row],[Risk 2 simulated occurences]]*_xlfn.LOGNORM.INV(Table3[[#This Row],[RV lognorm]],(LN(ImpLow2)+LN(ImpUp2))/2,(LN(ImpUp2)-LN(ImpLow2))/3.29)</f>
        <v>7577924.4895258397</v>
      </c>
    </row>
    <row r="9252" spans="7:13">
      <c r="G9252">
        <v>0.6993172283746848</v>
      </c>
      <c r="H9252">
        <v>0.5561665857937963</v>
      </c>
      <c r="I9252">
        <v>0.41301594321290774</v>
      </c>
      <c r="J9252">
        <f>_xlfn.BINOM.INV(BinomTrials,_xlfn.GAMMA.INV(Table3[[#This Row],[RV gamma]],GammaShape1,GammaRate1)/BinomTrials,Table3[[#This Row],[RV binom]])</f>
        <v>0</v>
      </c>
      <c r="K9252" s="1">
        <f>Table3[[#This Row],[Risk 1 Simulated occurences]]*_xlfn.LOGNORM.INV(Table3[[#This Row],[RV lognorm]],(LN(ImpLow1)+LN(ImpUp1))/2,(LN(ImpUp1)-LN(ImpLow1))/3.29)</f>
        <v>0</v>
      </c>
      <c r="L9252">
        <f>_xlfn.BINOM.INV(BinomTrials,_xlfn.GAMMA.INV(Table3[[#This Row],[RV gamma]],GammaShape2,GammaRate2)/BinomTrials,Table3[[#This Row],[RV binom]])</f>
        <v>0</v>
      </c>
      <c r="M9252" s="1">
        <f>Table3[[#This Row],[Risk 2 simulated occurences]]*_xlfn.LOGNORM.INV(Table3[[#This Row],[RV lognorm]],(LN(ImpLow2)+LN(ImpUp2))/2,(LN(ImpUp2)-LN(ImpLow2))/3.29)</f>
        <v>0</v>
      </c>
    </row>
    <row r="9253" spans="7:13">
      <c r="G9253">
        <v>0.42465729332745883</v>
      </c>
      <c r="H9253">
        <v>0.49180743633387958</v>
      </c>
      <c r="I9253">
        <v>0.55895757934030033</v>
      </c>
      <c r="J9253">
        <f>_xlfn.BINOM.INV(BinomTrials,_xlfn.GAMMA.INV(Table3[[#This Row],[RV gamma]],GammaShape1,GammaRate1)/BinomTrials,Table3[[#This Row],[RV binom]])</f>
        <v>0</v>
      </c>
      <c r="K9253" s="1">
        <f>Table3[[#This Row],[Risk 1 Simulated occurences]]*_xlfn.LOGNORM.INV(Table3[[#This Row],[RV lognorm]],(LN(ImpLow1)+LN(ImpUp1))/2,(LN(ImpUp1)-LN(ImpLow1))/3.29)</f>
        <v>0</v>
      </c>
      <c r="L9253">
        <f>_xlfn.BINOM.INV(BinomTrials,_xlfn.GAMMA.INV(Table3[[#This Row],[RV gamma]],GammaShape2,GammaRate2)/BinomTrials,Table3[[#This Row],[RV binom]])</f>
        <v>0</v>
      </c>
      <c r="M9253" s="1">
        <f>Table3[[#This Row],[Risk 2 simulated occurences]]*_xlfn.LOGNORM.INV(Table3[[#This Row],[RV lognorm]],(LN(ImpLow2)+LN(ImpUp2))/2,(LN(ImpUp2)-LN(ImpLow2))/3.29)</f>
        <v>0</v>
      </c>
    </row>
    <row r="9254" spans="7:13">
      <c r="G9254">
        <v>0.21512895460013717</v>
      </c>
      <c r="H9254">
        <v>0.80758246351386531</v>
      </c>
      <c r="I9254">
        <v>0.40003597242759353</v>
      </c>
      <c r="J9254">
        <f>_xlfn.BINOM.INV(BinomTrials,_xlfn.GAMMA.INV(Table3[[#This Row],[RV gamma]],GammaShape1,GammaRate1)/BinomTrials,Table3[[#This Row],[RV binom]])</f>
        <v>1</v>
      </c>
      <c r="K9254" s="1">
        <f>Table3[[#This Row],[Risk 1 Simulated occurences]]*_xlfn.LOGNORM.INV(Table3[[#This Row],[RV lognorm]],(LN(ImpLow1)+LN(ImpUp1))/2,(LN(ImpUp1)-LN(ImpLow1))/3.29)</f>
        <v>26486.410282215464</v>
      </c>
      <c r="L9254">
        <f>_xlfn.BINOM.INV(BinomTrials,_xlfn.GAMMA.INV(Table3[[#This Row],[RV gamma]],GammaShape2,GammaRate2)/BinomTrials,Table3[[#This Row],[RV binom]])</f>
        <v>0</v>
      </c>
      <c r="M9254" s="1">
        <f>Table3[[#This Row],[Risk 2 simulated occurences]]*_xlfn.LOGNORM.INV(Table3[[#This Row],[RV lognorm]],(LN(ImpLow2)+LN(ImpUp2))/2,(LN(ImpUp2)-LN(ImpLow2))/3.29)</f>
        <v>0</v>
      </c>
    </row>
    <row r="9255" spans="7:13">
      <c r="G9255">
        <v>0.67233996450544331</v>
      </c>
      <c r="H9255">
        <v>3.846427753496183E-2</v>
      </c>
      <c r="I9255">
        <v>0.40458859056448032</v>
      </c>
      <c r="J9255">
        <f>_xlfn.BINOM.INV(BinomTrials,_xlfn.GAMMA.INV(Table3[[#This Row],[RV gamma]],GammaShape1,GammaRate1)/BinomTrials,Table3[[#This Row],[RV binom]])</f>
        <v>0</v>
      </c>
      <c r="K9255" s="1">
        <f>Table3[[#This Row],[Risk 1 Simulated occurences]]*_xlfn.LOGNORM.INV(Table3[[#This Row],[RV lognorm]],(LN(ImpLow1)+LN(ImpUp1))/2,(LN(ImpUp1)-LN(ImpLow1))/3.29)</f>
        <v>0</v>
      </c>
      <c r="L9255">
        <f>_xlfn.BINOM.INV(BinomTrials,_xlfn.GAMMA.INV(Table3[[#This Row],[RV gamma]],GammaShape2,GammaRate2)/BinomTrials,Table3[[#This Row],[RV binom]])</f>
        <v>0</v>
      </c>
      <c r="M9255" s="1">
        <f>Table3[[#This Row],[Risk 2 simulated occurences]]*_xlfn.LOGNORM.INV(Table3[[#This Row],[RV lognorm]],(LN(ImpLow2)+LN(ImpUp2))/2,(LN(ImpUp2)-LN(ImpLow2))/3.29)</f>
        <v>0</v>
      </c>
    </row>
    <row r="9256" spans="7:13">
      <c r="G9256">
        <v>1.7783442986096926E-2</v>
      </c>
      <c r="H9256">
        <v>0.46911253010347137</v>
      </c>
      <c r="I9256">
        <v>0.92044161722084583</v>
      </c>
      <c r="J9256">
        <f>_xlfn.BINOM.INV(BinomTrials,_xlfn.GAMMA.INV(Table3[[#This Row],[RV gamma]],GammaShape1,GammaRate1)/BinomTrials,Table3[[#This Row],[RV binom]])</f>
        <v>0</v>
      </c>
      <c r="K9256" s="1">
        <f>Table3[[#This Row],[Risk 1 Simulated occurences]]*_xlfn.LOGNORM.INV(Table3[[#This Row],[RV lognorm]],(LN(ImpLow1)+LN(ImpUp1))/2,(LN(ImpUp1)-LN(ImpLow1))/3.29)</f>
        <v>0</v>
      </c>
      <c r="L9256">
        <f>_xlfn.BINOM.INV(BinomTrials,_xlfn.GAMMA.INV(Table3[[#This Row],[RV gamma]],GammaShape2,GammaRate2)/BinomTrials,Table3[[#This Row],[RV binom]])</f>
        <v>0</v>
      </c>
      <c r="M9256" s="1">
        <f>Table3[[#This Row],[Risk 2 simulated occurences]]*_xlfn.LOGNORM.INV(Table3[[#This Row],[RV lognorm]],(LN(ImpLow2)+LN(ImpUp2))/2,(LN(ImpUp2)-LN(ImpLow2))/3.29)</f>
        <v>0</v>
      </c>
    </row>
    <row r="9257" spans="7:13">
      <c r="G9257">
        <v>0.88632626733105924</v>
      </c>
      <c r="H9257">
        <v>0.37429344904343292</v>
      </c>
      <c r="I9257">
        <v>0.86226063075580661</v>
      </c>
      <c r="J9257">
        <f>_xlfn.BINOM.INV(BinomTrials,_xlfn.GAMMA.INV(Table3[[#This Row],[RV gamma]],GammaShape1,GammaRate1)/BinomTrials,Table3[[#This Row],[RV binom]])</f>
        <v>0</v>
      </c>
      <c r="K9257" s="1">
        <f>Table3[[#This Row],[Risk 1 Simulated occurences]]*_xlfn.LOGNORM.INV(Table3[[#This Row],[RV lognorm]],(LN(ImpLow1)+LN(ImpUp1))/2,(LN(ImpUp1)-LN(ImpLow1))/3.29)</f>
        <v>0</v>
      </c>
      <c r="L9257">
        <f>_xlfn.BINOM.INV(BinomTrials,_xlfn.GAMMA.INV(Table3[[#This Row],[RV gamma]],GammaShape2,GammaRate2)/BinomTrials,Table3[[#This Row],[RV binom]])</f>
        <v>0</v>
      </c>
      <c r="M9257" s="1">
        <f>Table3[[#This Row],[Risk 2 simulated occurences]]*_xlfn.LOGNORM.INV(Table3[[#This Row],[RV lognorm]],(LN(ImpLow2)+LN(ImpUp2))/2,(LN(ImpUp2)-LN(ImpLow2))/3.29)</f>
        <v>0</v>
      </c>
    </row>
    <row r="9258" spans="7:13">
      <c r="G9258">
        <v>0.48557503311223121</v>
      </c>
      <c r="H9258">
        <v>0.74999807297717691</v>
      </c>
      <c r="I9258">
        <v>1.4421112842122611E-2</v>
      </c>
      <c r="J9258">
        <f>_xlfn.BINOM.INV(BinomTrials,_xlfn.GAMMA.INV(Table3[[#This Row],[RV gamma]],GammaShape1,GammaRate1)/BinomTrials,Table3[[#This Row],[RV binom]])</f>
        <v>1</v>
      </c>
      <c r="K9258" s="1">
        <f>Table3[[#This Row],[Risk 1 Simulated occurences]]*_xlfn.LOGNORM.INV(Table3[[#This Row],[RV lognorm]],(LN(ImpLow1)+LN(ImpUp1))/2,(LN(ImpUp1)-LN(ImpLow1))/3.29)</f>
        <v>6849.720669823334</v>
      </c>
      <c r="L9258">
        <f>_xlfn.BINOM.INV(BinomTrials,_xlfn.GAMMA.INV(Table3[[#This Row],[RV gamma]],GammaShape2,GammaRate2)/BinomTrials,Table3[[#This Row],[RV binom]])</f>
        <v>0</v>
      </c>
      <c r="M9258" s="1">
        <f>Table3[[#This Row],[Risk 2 simulated occurences]]*_xlfn.LOGNORM.INV(Table3[[#This Row],[RV lognorm]],(LN(ImpLow2)+LN(ImpUp2))/2,(LN(ImpUp2)-LN(ImpLow2))/3.29)</f>
        <v>0</v>
      </c>
    </row>
    <row r="9259" spans="7:13">
      <c r="G9259">
        <v>5.9581517269640005E-2</v>
      </c>
      <c r="H9259">
        <v>0.21761252741218196</v>
      </c>
      <c r="I9259">
        <v>0.37564353755472391</v>
      </c>
      <c r="J9259">
        <f>_xlfn.BINOM.INV(BinomTrials,_xlfn.GAMMA.INV(Table3[[#This Row],[RV gamma]],GammaShape1,GammaRate1)/BinomTrials,Table3[[#This Row],[RV binom]])</f>
        <v>0</v>
      </c>
      <c r="K9259" s="1">
        <f>Table3[[#This Row],[Risk 1 Simulated occurences]]*_xlfn.LOGNORM.INV(Table3[[#This Row],[RV lognorm]],(LN(ImpLow1)+LN(ImpUp1))/2,(LN(ImpUp1)-LN(ImpLow1))/3.29)</f>
        <v>0</v>
      </c>
      <c r="L9259">
        <f>_xlfn.BINOM.INV(BinomTrials,_xlfn.GAMMA.INV(Table3[[#This Row],[RV gamma]],GammaShape2,GammaRate2)/BinomTrials,Table3[[#This Row],[RV binom]])</f>
        <v>0</v>
      </c>
      <c r="M9259" s="1">
        <f>Table3[[#This Row],[Risk 2 simulated occurences]]*_xlfn.LOGNORM.INV(Table3[[#This Row],[RV lognorm]],(LN(ImpLow2)+LN(ImpUp2))/2,(LN(ImpUp2)-LN(ImpLow2))/3.29)</f>
        <v>0</v>
      </c>
    </row>
    <row r="9260" spans="7:13">
      <c r="G9260">
        <v>0.3865607508395616</v>
      </c>
      <c r="H9260">
        <v>0.4137482165422981</v>
      </c>
      <c r="I9260">
        <v>0.4409356822450346</v>
      </c>
      <c r="J9260">
        <f>_xlfn.BINOM.INV(BinomTrials,_xlfn.GAMMA.INV(Table3[[#This Row],[RV gamma]],GammaShape1,GammaRate1)/BinomTrials,Table3[[#This Row],[RV binom]])</f>
        <v>0</v>
      </c>
      <c r="K9260" s="1">
        <f>Table3[[#This Row],[Risk 1 Simulated occurences]]*_xlfn.LOGNORM.INV(Table3[[#This Row],[RV lognorm]],(LN(ImpLow1)+LN(ImpUp1))/2,(LN(ImpUp1)-LN(ImpLow1))/3.29)</f>
        <v>0</v>
      </c>
      <c r="L9260">
        <f>_xlfn.BINOM.INV(BinomTrials,_xlfn.GAMMA.INV(Table3[[#This Row],[RV gamma]],GammaShape2,GammaRate2)/BinomTrials,Table3[[#This Row],[RV binom]])</f>
        <v>0</v>
      </c>
      <c r="M9260" s="1">
        <f>Table3[[#This Row],[Risk 2 simulated occurences]]*_xlfn.LOGNORM.INV(Table3[[#This Row],[RV lognorm]],(LN(ImpLow2)+LN(ImpUp2))/2,(LN(ImpUp2)-LN(ImpLow2))/3.29)</f>
        <v>0</v>
      </c>
    </row>
    <row r="9261" spans="7:13">
      <c r="G9261">
        <v>0.92653936051136787</v>
      </c>
      <c r="H9261">
        <v>0.86627542640374755</v>
      </c>
      <c r="I9261">
        <v>0.80601149229612734</v>
      </c>
      <c r="J9261">
        <f>_xlfn.BINOM.INV(BinomTrials,_xlfn.GAMMA.INV(Table3[[#This Row],[RV gamma]],GammaShape1,GammaRate1)/BinomTrials,Table3[[#This Row],[RV binom]])</f>
        <v>2</v>
      </c>
      <c r="K9261" s="1">
        <f>Table3[[#This Row],[Risk 1 Simulated occurences]]*_xlfn.LOGNORM.INV(Table3[[#This Row],[RV lognorm]],(LN(ImpLow1)+LN(ImpUp1))/2,(LN(ImpUp1)-LN(ImpLow1))/3.29)</f>
        <v>115725.41291312923</v>
      </c>
      <c r="L9261">
        <f>_xlfn.BINOM.INV(BinomTrials,_xlfn.GAMMA.INV(Table3[[#This Row],[RV gamma]],GammaShape2,GammaRate2)/BinomTrials,Table3[[#This Row],[RV binom]])</f>
        <v>1</v>
      </c>
      <c r="M9261" s="1">
        <f>Table3[[#This Row],[Risk 2 simulated occurences]]*_xlfn.LOGNORM.INV(Table3[[#This Row],[RV lognorm]],(LN(ImpLow2)+LN(ImpUp2))/2,(LN(ImpUp2)-LN(ImpLow2))/3.29)</f>
        <v>5786270.6456564637</v>
      </c>
    </row>
    <row r="9262" spans="7:13">
      <c r="G9262">
        <v>0.3470321145593338</v>
      </c>
      <c r="H9262">
        <v>0.49109156778598745</v>
      </c>
      <c r="I9262">
        <v>0.63515102101264098</v>
      </c>
      <c r="J9262">
        <f>_xlfn.BINOM.INV(BinomTrials,_xlfn.GAMMA.INV(Table3[[#This Row],[RV gamma]],GammaShape1,GammaRate1)/BinomTrials,Table3[[#This Row],[RV binom]])</f>
        <v>0</v>
      </c>
      <c r="K9262" s="1">
        <f>Table3[[#This Row],[Risk 1 Simulated occurences]]*_xlfn.LOGNORM.INV(Table3[[#This Row],[RV lognorm]],(LN(ImpLow1)+LN(ImpUp1))/2,(LN(ImpUp1)-LN(ImpLow1))/3.29)</f>
        <v>0</v>
      </c>
      <c r="L9262">
        <f>_xlfn.BINOM.INV(BinomTrials,_xlfn.GAMMA.INV(Table3[[#This Row],[RV gamma]],GammaShape2,GammaRate2)/BinomTrials,Table3[[#This Row],[RV binom]])</f>
        <v>0</v>
      </c>
      <c r="M9262" s="1">
        <f>Table3[[#This Row],[Risk 2 simulated occurences]]*_xlfn.LOGNORM.INV(Table3[[#This Row],[RV lognorm]],(LN(ImpLow2)+LN(ImpUp2))/2,(LN(ImpUp2)-LN(ImpLow2))/3.29)</f>
        <v>0</v>
      </c>
    </row>
    <row r="9263" spans="7:13">
      <c r="G9263">
        <v>0.56874939872359365</v>
      </c>
      <c r="H9263">
        <v>0.77597977909072291</v>
      </c>
      <c r="I9263">
        <v>0.98321015945785217</v>
      </c>
      <c r="J9263">
        <f>_xlfn.BINOM.INV(BinomTrials,_xlfn.GAMMA.INV(Table3[[#This Row],[RV gamma]],GammaShape1,GammaRate1)/BinomTrials,Table3[[#This Row],[RV binom]])</f>
        <v>1</v>
      </c>
      <c r="K9263" s="1">
        <f>Table3[[#This Row],[Risk 1 Simulated occurences]]*_xlfn.LOGNORM.INV(Table3[[#This Row],[RV lognorm]],(LN(ImpLow1)+LN(ImpUp1))/2,(LN(ImpUp1)-LN(ImpLow1))/3.29)</f>
        <v>139933.56839322243</v>
      </c>
      <c r="L9263">
        <f>_xlfn.BINOM.INV(BinomTrials,_xlfn.GAMMA.INV(Table3[[#This Row],[RV gamma]],GammaShape2,GammaRate2)/BinomTrials,Table3[[#This Row],[RV binom]])</f>
        <v>0</v>
      </c>
      <c r="M9263" s="1">
        <f>Table3[[#This Row],[Risk 2 simulated occurences]]*_xlfn.LOGNORM.INV(Table3[[#This Row],[RV lognorm]],(LN(ImpLow2)+LN(ImpUp2))/2,(LN(ImpUp2)-LN(ImpLow2))/3.29)</f>
        <v>0</v>
      </c>
    </row>
    <row r="9264" spans="7:13">
      <c r="G9264">
        <v>0.97114434743819034</v>
      </c>
      <c r="H9264">
        <v>0.89214717778011554</v>
      </c>
      <c r="I9264">
        <v>0.81315000812204086</v>
      </c>
      <c r="J9264">
        <f>_xlfn.BINOM.INV(BinomTrials,_xlfn.GAMMA.INV(Table3[[#This Row],[RV gamma]],GammaShape1,GammaRate1)/BinomTrials,Table3[[#This Row],[RV binom]])</f>
        <v>2</v>
      </c>
      <c r="K9264" s="1">
        <f>Table3[[#This Row],[Risk 1 Simulated occurences]]*_xlfn.LOGNORM.INV(Table3[[#This Row],[RV lognorm]],(LN(ImpLow1)+LN(ImpUp1))/2,(LN(ImpUp1)-LN(ImpLow1))/3.29)</f>
        <v>117872.96938712477</v>
      </c>
      <c r="L9264">
        <f>_xlfn.BINOM.INV(BinomTrials,_xlfn.GAMMA.INV(Table3[[#This Row],[RV gamma]],GammaShape2,GammaRate2)/BinomTrials,Table3[[#This Row],[RV binom]])</f>
        <v>1</v>
      </c>
      <c r="M9264" s="1">
        <f>Table3[[#This Row],[Risk 2 simulated occurences]]*_xlfn.LOGNORM.INV(Table3[[#This Row],[RV lognorm]],(LN(ImpLow2)+LN(ImpUp2))/2,(LN(ImpUp2)-LN(ImpLow2))/3.29)</f>
        <v>5893648.4693562407</v>
      </c>
    </row>
    <row r="9265" spans="7:13">
      <c r="G9265">
        <v>2.3047393664274083E-2</v>
      </c>
      <c r="H9265">
        <v>0.31761695040278926</v>
      </c>
      <c r="I9265">
        <v>0.6121865071413044</v>
      </c>
      <c r="J9265">
        <f>_xlfn.BINOM.INV(BinomTrials,_xlfn.GAMMA.INV(Table3[[#This Row],[RV gamma]],GammaShape1,GammaRate1)/BinomTrials,Table3[[#This Row],[RV binom]])</f>
        <v>0</v>
      </c>
      <c r="K9265" s="1">
        <f>Table3[[#This Row],[Risk 1 Simulated occurences]]*_xlfn.LOGNORM.INV(Table3[[#This Row],[RV lognorm]],(LN(ImpLow1)+LN(ImpUp1))/2,(LN(ImpUp1)-LN(ImpLow1))/3.29)</f>
        <v>0</v>
      </c>
      <c r="L9265">
        <f>_xlfn.BINOM.INV(BinomTrials,_xlfn.GAMMA.INV(Table3[[#This Row],[RV gamma]],GammaShape2,GammaRate2)/BinomTrials,Table3[[#This Row],[RV binom]])</f>
        <v>0</v>
      </c>
      <c r="M9265" s="1">
        <f>Table3[[#This Row],[Risk 2 simulated occurences]]*_xlfn.LOGNORM.INV(Table3[[#This Row],[RV lognorm]],(LN(ImpLow2)+LN(ImpUp2))/2,(LN(ImpUp2)-LN(ImpLow2))/3.29)</f>
        <v>0</v>
      </c>
    </row>
    <row r="9266" spans="7:13">
      <c r="G9266">
        <v>0.35754531545450224</v>
      </c>
      <c r="H9266">
        <v>0.18808541967910036</v>
      </c>
      <c r="I9266">
        <v>1.862552390369844E-2</v>
      </c>
      <c r="J9266">
        <f>_xlfn.BINOM.INV(BinomTrials,_xlfn.GAMMA.INV(Table3[[#This Row],[RV gamma]],GammaShape1,GammaRate1)/BinomTrials,Table3[[#This Row],[RV binom]])</f>
        <v>0</v>
      </c>
      <c r="K9266" s="1">
        <f>Table3[[#This Row],[Risk 1 Simulated occurences]]*_xlfn.LOGNORM.INV(Table3[[#This Row],[RV lognorm]],(LN(ImpLow1)+LN(ImpUp1))/2,(LN(ImpUp1)-LN(ImpLow1))/3.29)</f>
        <v>0</v>
      </c>
      <c r="L9266">
        <f>_xlfn.BINOM.INV(BinomTrials,_xlfn.GAMMA.INV(Table3[[#This Row],[RV gamma]],GammaShape2,GammaRate2)/BinomTrials,Table3[[#This Row],[RV binom]])</f>
        <v>0</v>
      </c>
      <c r="M9266" s="1">
        <f>Table3[[#This Row],[Risk 2 simulated occurences]]*_xlfn.LOGNORM.INV(Table3[[#This Row],[RV lognorm]],(LN(ImpLow2)+LN(ImpUp2))/2,(LN(ImpUp2)-LN(ImpLow2))/3.29)</f>
        <v>0</v>
      </c>
    </row>
    <row r="9267" spans="7:13">
      <c r="G9267">
        <v>0.26411684381967265</v>
      </c>
      <c r="H9267">
        <v>0.1516485466396662</v>
      </c>
      <c r="I9267">
        <v>3.9180249459659797E-2</v>
      </c>
      <c r="J9267">
        <f>_xlfn.BINOM.INV(BinomTrials,_xlfn.GAMMA.INV(Table3[[#This Row],[RV gamma]],GammaShape1,GammaRate1)/BinomTrials,Table3[[#This Row],[RV binom]])</f>
        <v>0</v>
      </c>
      <c r="K9267" s="1">
        <f>Table3[[#This Row],[Risk 1 Simulated occurences]]*_xlfn.LOGNORM.INV(Table3[[#This Row],[RV lognorm]],(LN(ImpLow1)+LN(ImpUp1))/2,(LN(ImpUp1)-LN(ImpLow1))/3.29)</f>
        <v>0</v>
      </c>
      <c r="L9267">
        <f>_xlfn.BINOM.INV(BinomTrials,_xlfn.GAMMA.INV(Table3[[#This Row],[RV gamma]],GammaShape2,GammaRate2)/BinomTrials,Table3[[#This Row],[RV binom]])</f>
        <v>0</v>
      </c>
      <c r="M9267" s="1">
        <f>Table3[[#This Row],[Risk 2 simulated occurences]]*_xlfn.LOGNORM.INV(Table3[[#This Row],[RV lognorm]],(LN(ImpLow2)+LN(ImpUp2))/2,(LN(ImpUp2)-LN(ImpLow2))/3.29)</f>
        <v>0</v>
      </c>
    </row>
    <row r="9268" spans="7:13">
      <c r="G9268">
        <v>1.1794077237972095E-2</v>
      </c>
      <c r="H9268">
        <v>0.75712337287008924</v>
      </c>
      <c r="I9268">
        <v>0.50245266850220627</v>
      </c>
      <c r="J9268">
        <f>_xlfn.BINOM.INV(BinomTrials,_xlfn.GAMMA.INV(Table3[[#This Row],[RV gamma]],GammaShape1,GammaRate1)/BinomTrials,Table3[[#This Row],[RV binom]])</f>
        <v>1</v>
      </c>
      <c r="K9268" s="1">
        <f>Table3[[#This Row],[Risk 1 Simulated occurences]]*_xlfn.LOGNORM.INV(Table3[[#This Row],[RV lognorm]],(LN(ImpLow1)+LN(ImpUp1))/2,(LN(ImpUp1)-LN(ImpLow1))/3.29)</f>
        <v>31759.136287244834</v>
      </c>
      <c r="L9268">
        <f>_xlfn.BINOM.INV(BinomTrials,_xlfn.GAMMA.INV(Table3[[#This Row],[RV gamma]],GammaShape2,GammaRate2)/BinomTrials,Table3[[#This Row],[RV binom]])</f>
        <v>0</v>
      </c>
      <c r="M9268" s="1">
        <f>Table3[[#This Row],[Risk 2 simulated occurences]]*_xlfn.LOGNORM.INV(Table3[[#This Row],[RV lognorm]],(LN(ImpLow2)+LN(ImpUp2))/2,(LN(ImpUp2)-LN(ImpLow2))/3.29)</f>
        <v>0</v>
      </c>
    </row>
    <row r="9269" spans="7:13">
      <c r="G9269">
        <v>0.22305613859698928</v>
      </c>
      <c r="H9269">
        <v>0.97252782758908707</v>
      </c>
      <c r="I9269">
        <v>0.72199951658118489</v>
      </c>
      <c r="J9269">
        <f>_xlfn.BINOM.INV(BinomTrials,_xlfn.GAMMA.INV(Table3[[#This Row],[RV gamma]],GammaShape1,GammaRate1)/BinomTrials,Table3[[#This Row],[RV binom]])</f>
        <v>2</v>
      </c>
      <c r="K9269" s="1">
        <f>Table3[[#This Row],[Risk 1 Simulated occurences]]*_xlfn.LOGNORM.INV(Table3[[#This Row],[RV lognorm]],(LN(ImpLow1)+LN(ImpUp1))/2,(LN(ImpUp1)-LN(ImpLow1))/3.29)</f>
        <v>95497.952376823625</v>
      </c>
      <c r="L9269">
        <f>_xlfn.BINOM.INV(BinomTrials,_xlfn.GAMMA.INV(Table3[[#This Row],[RV gamma]],GammaShape2,GammaRate2)/BinomTrials,Table3[[#This Row],[RV binom]])</f>
        <v>1</v>
      </c>
      <c r="M9269" s="1">
        <f>Table3[[#This Row],[Risk 2 simulated occurences]]*_xlfn.LOGNORM.INV(Table3[[#This Row],[RV lognorm]],(LN(ImpLow2)+LN(ImpUp2))/2,(LN(ImpUp2)-LN(ImpLow2))/3.29)</f>
        <v>4774897.6188411834</v>
      </c>
    </row>
    <row r="9270" spans="7:13">
      <c r="G9270">
        <v>0.9045213995988115</v>
      </c>
      <c r="H9270">
        <v>0.27519828978702349</v>
      </c>
      <c r="I9270">
        <v>0.64587517997523547</v>
      </c>
      <c r="J9270">
        <f>_xlfn.BINOM.INV(BinomTrials,_xlfn.GAMMA.INV(Table3[[#This Row],[RV gamma]],GammaShape1,GammaRate1)/BinomTrials,Table3[[#This Row],[RV binom]])</f>
        <v>0</v>
      </c>
      <c r="K9270" s="1">
        <f>Table3[[#This Row],[Risk 1 Simulated occurences]]*_xlfn.LOGNORM.INV(Table3[[#This Row],[RV lognorm]],(LN(ImpLow1)+LN(ImpUp1))/2,(LN(ImpUp1)-LN(ImpLow1))/3.29)</f>
        <v>0</v>
      </c>
      <c r="L9270">
        <f>_xlfn.BINOM.INV(BinomTrials,_xlfn.GAMMA.INV(Table3[[#This Row],[RV gamma]],GammaShape2,GammaRate2)/BinomTrials,Table3[[#This Row],[RV binom]])</f>
        <v>0</v>
      </c>
      <c r="M9270" s="1">
        <f>Table3[[#This Row],[Risk 2 simulated occurences]]*_xlfn.LOGNORM.INV(Table3[[#This Row],[RV lognorm]],(LN(ImpLow2)+LN(ImpUp2))/2,(LN(ImpUp2)-LN(ImpLow2))/3.29)</f>
        <v>0</v>
      </c>
    </row>
    <row r="9271" spans="7:13">
      <c r="G9271">
        <v>0.29116305722443531</v>
      </c>
      <c r="H9271">
        <v>0.25765645050334579</v>
      </c>
      <c r="I9271">
        <v>0.22414984378225628</v>
      </c>
      <c r="J9271">
        <f>_xlfn.BINOM.INV(BinomTrials,_xlfn.GAMMA.INV(Table3[[#This Row],[RV gamma]],GammaShape1,GammaRate1)/BinomTrials,Table3[[#This Row],[RV binom]])</f>
        <v>0</v>
      </c>
      <c r="K9271" s="1">
        <f>Table3[[#This Row],[Risk 1 Simulated occurences]]*_xlfn.LOGNORM.INV(Table3[[#This Row],[RV lognorm]],(LN(ImpLow1)+LN(ImpUp1))/2,(LN(ImpUp1)-LN(ImpLow1))/3.29)</f>
        <v>0</v>
      </c>
      <c r="L9271">
        <f>_xlfn.BINOM.INV(BinomTrials,_xlfn.GAMMA.INV(Table3[[#This Row],[RV gamma]],GammaShape2,GammaRate2)/BinomTrials,Table3[[#This Row],[RV binom]])</f>
        <v>0</v>
      </c>
      <c r="M9271" s="1">
        <f>Table3[[#This Row],[Risk 2 simulated occurences]]*_xlfn.LOGNORM.INV(Table3[[#This Row],[RV lognorm]],(LN(ImpLow2)+LN(ImpUp2))/2,(LN(ImpUp2)-LN(ImpLow2))/3.29)</f>
        <v>0</v>
      </c>
    </row>
    <row r="9272" spans="7:13">
      <c r="G9272">
        <v>0.57750277108396531</v>
      </c>
      <c r="H9272">
        <v>0.43196360973267051</v>
      </c>
      <c r="I9272">
        <v>0.28642444838137571</v>
      </c>
      <c r="J9272">
        <f>_xlfn.BINOM.INV(BinomTrials,_xlfn.GAMMA.INV(Table3[[#This Row],[RV gamma]],GammaShape1,GammaRate1)/BinomTrials,Table3[[#This Row],[RV binom]])</f>
        <v>0</v>
      </c>
      <c r="K9272" s="1">
        <f>Table3[[#This Row],[Risk 1 Simulated occurences]]*_xlfn.LOGNORM.INV(Table3[[#This Row],[RV lognorm]],(LN(ImpLow1)+LN(ImpUp1))/2,(LN(ImpUp1)-LN(ImpLow1))/3.29)</f>
        <v>0</v>
      </c>
      <c r="L9272">
        <f>_xlfn.BINOM.INV(BinomTrials,_xlfn.GAMMA.INV(Table3[[#This Row],[RV gamma]],GammaShape2,GammaRate2)/BinomTrials,Table3[[#This Row],[RV binom]])</f>
        <v>0</v>
      </c>
      <c r="M9272" s="1">
        <f>Table3[[#This Row],[Risk 2 simulated occurences]]*_xlfn.LOGNORM.INV(Table3[[#This Row],[RV lognorm]],(LN(ImpLow2)+LN(ImpUp2))/2,(LN(ImpUp2)-LN(ImpLow2))/3.29)</f>
        <v>0</v>
      </c>
    </row>
    <row r="9273" spans="7:13">
      <c r="G9273">
        <v>8.9073608205222338E-2</v>
      </c>
      <c r="H9273">
        <v>1.2388776993560035E-2</v>
      </c>
      <c r="I9273">
        <v>0.93570394578189775</v>
      </c>
      <c r="J9273">
        <f>_xlfn.BINOM.INV(BinomTrials,_xlfn.GAMMA.INV(Table3[[#This Row],[RV gamma]],GammaShape1,GammaRate1)/BinomTrials,Table3[[#This Row],[RV binom]])</f>
        <v>0</v>
      </c>
      <c r="K9273" s="1">
        <f>Table3[[#This Row],[Risk 1 Simulated occurences]]*_xlfn.LOGNORM.INV(Table3[[#This Row],[RV lognorm]],(LN(ImpLow1)+LN(ImpUp1))/2,(LN(ImpUp1)-LN(ImpLow1))/3.29)</f>
        <v>0</v>
      </c>
      <c r="L9273">
        <f>_xlfn.BINOM.INV(BinomTrials,_xlfn.GAMMA.INV(Table3[[#This Row],[RV gamma]],GammaShape2,GammaRate2)/BinomTrials,Table3[[#This Row],[RV binom]])</f>
        <v>0</v>
      </c>
      <c r="M9273" s="1">
        <f>Table3[[#This Row],[Risk 2 simulated occurences]]*_xlfn.LOGNORM.INV(Table3[[#This Row],[RV lognorm]],(LN(ImpLow2)+LN(ImpUp2))/2,(LN(ImpUp2)-LN(ImpLow2))/3.29)</f>
        <v>0</v>
      </c>
    </row>
    <row r="9274" spans="7:13">
      <c r="G9274">
        <v>6.0133105171906343E-2</v>
      </c>
      <c r="H9274">
        <v>0.21817493076351235</v>
      </c>
      <c r="I9274">
        <v>0.37621675635511836</v>
      </c>
      <c r="J9274">
        <f>_xlfn.BINOM.INV(BinomTrials,_xlfn.GAMMA.INV(Table3[[#This Row],[RV gamma]],GammaShape1,GammaRate1)/BinomTrials,Table3[[#This Row],[RV binom]])</f>
        <v>0</v>
      </c>
      <c r="K9274" s="1">
        <f>Table3[[#This Row],[Risk 1 Simulated occurences]]*_xlfn.LOGNORM.INV(Table3[[#This Row],[RV lognorm]],(LN(ImpLow1)+LN(ImpUp1))/2,(LN(ImpUp1)-LN(ImpLow1))/3.29)</f>
        <v>0</v>
      </c>
      <c r="L9274">
        <f>_xlfn.BINOM.INV(BinomTrials,_xlfn.GAMMA.INV(Table3[[#This Row],[RV gamma]],GammaShape2,GammaRate2)/BinomTrials,Table3[[#This Row],[RV binom]])</f>
        <v>0</v>
      </c>
      <c r="M9274" s="1">
        <f>Table3[[#This Row],[Risk 2 simulated occurences]]*_xlfn.LOGNORM.INV(Table3[[#This Row],[RV lognorm]],(LN(ImpLow2)+LN(ImpUp2))/2,(LN(ImpUp2)-LN(ImpLow2))/3.29)</f>
        <v>0</v>
      </c>
    </row>
    <row r="9275" spans="7:13">
      <c r="G9275">
        <v>0.6570986242299427</v>
      </c>
      <c r="H9275">
        <v>0.86606134235209853</v>
      </c>
      <c r="I9275">
        <v>7.5024060474254223E-2</v>
      </c>
      <c r="J9275">
        <f>_xlfn.BINOM.INV(BinomTrials,_xlfn.GAMMA.INV(Table3[[#This Row],[RV gamma]],GammaShape1,GammaRate1)/BinomTrials,Table3[[#This Row],[RV binom]])</f>
        <v>1</v>
      </c>
      <c r="K9275" s="1">
        <f>Table3[[#This Row],[Risk 1 Simulated occurences]]*_xlfn.LOGNORM.INV(Table3[[#This Row],[RV lognorm]],(LN(ImpLow1)+LN(ImpUp1))/2,(LN(ImpUp1)-LN(ImpLow1))/3.29)</f>
        <v>11547.928796112308</v>
      </c>
      <c r="L9275">
        <f>_xlfn.BINOM.INV(BinomTrials,_xlfn.GAMMA.INV(Table3[[#This Row],[RV gamma]],GammaShape2,GammaRate2)/BinomTrials,Table3[[#This Row],[RV binom]])</f>
        <v>1</v>
      </c>
      <c r="M9275" s="1">
        <f>Table3[[#This Row],[Risk 2 simulated occurences]]*_xlfn.LOGNORM.INV(Table3[[#This Row],[RV lognorm]],(LN(ImpLow2)+LN(ImpUp2))/2,(LN(ImpUp2)-LN(ImpLow2))/3.29)</f>
        <v>1154792.8796112293</v>
      </c>
    </row>
    <row r="9276" spans="7:13">
      <c r="G9276">
        <v>0.85657743264761632</v>
      </c>
      <c r="H9276">
        <v>0.89298091171913818</v>
      </c>
      <c r="I9276">
        <v>0.92938439079066015</v>
      </c>
      <c r="J9276">
        <f>_xlfn.BINOM.INV(BinomTrials,_xlfn.GAMMA.INV(Table3[[#This Row],[RV gamma]],GammaShape1,GammaRate1)/BinomTrials,Table3[[#This Row],[RV binom]])</f>
        <v>2</v>
      </c>
      <c r="K9276" s="1">
        <f>Table3[[#This Row],[Risk 1 Simulated occurences]]*_xlfn.LOGNORM.INV(Table3[[#This Row],[RV lognorm]],(LN(ImpLow1)+LN(ImpUp1))/2,(LN(ImpUp1)-LN(ImpLow1))/3.29)</f>
        <v>177096.42318037912</v>
      </c>
      <c r="L9276">
        <f>_xlfn.BINOM.INV(BinomTrials,_xlfn.GAMMA.INV(Table3[[#This Row],[RV gamma]],GammaShape2,GammaRate2)/BinomTrials,Table3[[#This Row],[RV binom]])</f>
        <v>1</v>
      </c>
      <c r="M9276" s="1">
        <f>Table3[[#This Row],[Risk 2 simulated occurences]]*_xlfn.LOGNORM.INV(Table3[[#This Row],[RV lognorm]],(LN(ImpLow2)+LN(ImpUp2))/2,(LN(ImpUp2)-LN(ImpLow2))/3.29)</f>
        <v>8854821.1590189599</v>
      </c>
    </row>
    <row r="9277" spans="7:13">
      <c r="G9277">
        <v>0.49691050848779755</v>
      </c>
      <c r="H9277">
        <v>0.33018326355618577</v>
      </c>
      <c r="I9277">
        <v>0.16345601862457396</v>
      </c>
      <c r="J9277">
        <f>_xlfn.BINOM.INV(BinomTrials,_xlfn.GAMMA.INV(Table3[[#This Row],[RV gamma]],GammaShape1,GammaRate1)/BinomTrials,Table3[[#This Row],[RV binom]])</f>
        <v>0</v>
      </c>
      <c r="K9277" s="1">
        <f>Table3[[#This Row],[Risk 1 Simulated occurences]]*_xlfn.LOGNORM.INV(Table3[[#This Row],[RV lognorm]],(LN(ImpLow1)+LN(ImpUp1))/2,(LN(ImpUp1)-LN(ImpLow1))/3.29)</f>
        <v>0</v>
      </c>
      <c r="L9277">
        <f>_xlfn.BINOM.INV(BinomTrials,_xlfn.GAMMA.INV(Table3[[#This Row],[RV gamma]],GammaShape2,GammaRate2)/BinomTrials,Table3[[#This Row],[RV binom]])</f>
        <v>0</v>
      </c>
      <c r="M9277" s="1">
        <f>Table3[[#This Row],[Risk 2 simulated occurences]]*_xlfn.LOGNORM.INV(Table3[[#This Row],[RV lognorm]],(LN(ImpLow2)+LN(ImpUp2))/2,(LN(ImpUp2)-LN(ImpLow2))/3.29)</f>
        <v>0</v>
      </c>
    </row>
    <row r="9278" spans="7:13">
      <c r="G9278">
        <v>0.57491615441391064</v>
      </c>
      <c r="H9278">
        <v>0.39011058881418342</v>
      </c>
      <c r="I9278">
        <v>0.20530502321445618</v>
      </c>
      <c r="J9278">
        <f>_xlfn.BINOM.INV(BinomTrials,_xlfn.GAMMA.INV(Table3[[#This Row],[RV gamma]],GammaShape1,GammaRate1)/BinomTrials,Table3[[#This Row],[RV binom]])</f>
        <v>0</v>
      </c>
      <c r="K9278" s="1">
        <f>Table3[[#This Row],[Risk 1 Simulated occurences]]*_xlfn.LOGNORM.INV(Table3[[#This Row],[RV lognorm]],(LN(ImpLow1)+LN(ImpUp1))/2,(LN(ImpUp1)-LN(ImpLow1))/3.29)</f>
        <v>0</v>
      </c>
      <c r="L9278">
        <f>_xlfn.BINOM.INV(BinomTrials,_xlfn.GAMMA.INV(Table3[[#This Row],[RV gamma]],GammaShape2,GammaRate2)/BinomTrials,Table3[[#This Row],[RV binom]])</f>
        <v>0</v>
      </c>
      <c r="M9278" s="1">
        <f>Table3[[#This Row],[Risk 2 simulated occurences]]*_xlfn.LOGNORM.INV(Table3[[#This Row],[RV lognorm]],(LN(ImpLow2)+LN(ImpUp2))/2,(LN(ImpUp2)-LN(ImpLow2))/3.29)</f>
        <v>0</v>
      </c>
    </row>
    <row r="9279" spans="7:13">
      <c r="G9279">
        <v>0.61580723459637132</v>
      </c>
      <c r="H9279">
        <v>0.58866619998061387</v>
      </c>
      <c r="I9279">
        <v>0.56152516536485642</v>
      </c>
      <c r="J9279">
        <f>_xlfn.BINOM.INV(BinomTrials,_xlfn.GAMMA.INV(Table3[[#This Row],[RV gamma]],GammaShape1,GammaRate1)/BinomTrials,Table3[[#This Row],[RV binom]])</f>
        <v>0</v>
      </c>
      <c r="K9279" s="1">
        <f>Table3[[#This Row],[Risk 1 Simulated occurences]]*_xlfn.LOGNORM.INV(Table3[[#This Row],[RV lognorm]],(LN(ImpLow1)+LN(ImpUp1))/2,(LN(ImpUp1)-LN(ImpLow1))/3.29)</f>
        <v>0</v>
      </c>
      <c r="L9279">
        <f>_xlfn.BINOM.INV(BinomTrials,_xlfn.GAMMA.INV(Table3[[#This Row],[RV gamma]],GammaShape2,GammaRate2)/BinomTrials,Table3[[#This Row],[RV binom]])</f>
        <v>0</v>
      </c>
      <c r="M9279" s="1">
        <f>Table3[[#This Row],[Risk 2 simulated occurences]]*_xlfn.LOGNORM.INV(Table3[[#This Row],[RV lognorm]],(LN(ImpLow2)+LN(ImpUp2))/2,(LN(ImpUp2)-LN(ImpLow2))/3.29)</f>
        <v>0</v>
      </c>
    </row>
    <row r="9280" spans="7:13">
      <c r="G9280">
        <v>0.87219186121234293</v>
      </c>
      <c r="H9280">
        <v>0.71282307417729085</v>
      </c>
      <c r="I9280">
        <v>0.55345428714223877</v>
      </c>
      <c r="J9280">
        <f>_xlfn.BINOM.INV(BinomTrials,_xlfn.GAMMA.INV(Table3[[#This Row],[RV gamma]],GammaShape1,GammaRate1)/BinomTrials,Table3[[#This Row],[RV binom]])</f>
        <v>1</v>
      </c>
      <c r="K9280" s="1">
        <f>Table3[[#This Row],[Risk 1 Simulated occurences]]*_xlfn.LOGNORM.INV(Table3[[#This Row],[RV lognorm]],(LN(ImpLow1)+LN(ImpUp1))/2,(LN(ImpUp1)-LN(ImpLow1))/3.29)</f>
        <v>34741.541661967021</v>
      </c>
      <c r="L9280">
        <f>_xlfn.BINOM.INV(BinomTrials,_xlfn.GAMMA.INV(Table3[[#This Row],[RV gamma]],GammaShape2,GammaRate2)/BinomTrials,Table3[[#This Row],[RV binom]])</f>
        <v>0</v>
      </c>
      <c r="M9280" s="1">
        <f>Table3[[#This Row],[Risk 2 simulated occurences]]*_xlfn.LOGNORM.INV(Table3[[#This Row],[RV lognorm]],(LN(ImpLow2)+LN(ImpUp2))/2,(LN(ImpUp2)-LN(ImpLow2))/3.29)</f>
        <v>0</v>
      </c>
    </row>
    <row r="9281" spans="7:13">
      <c r="G9281">
        <v>0.92861139584733698</v>
      </c>
      <c r="H9281">
        <v>0.41740769772669661</v>
      </c>
      <c r="I9281">
        <v>0.90620399960605613</v>
      </c>
      <c r="J9281">
        <f>_xlfn.BINOM.INV(BinomTrials,_xlfn.GAMMA.INV(Table3[[#This Row],[RV gamma]],GammaShape1,GammaRate1)/BinomTrials,Table3[[#This Row],[RV binom]])</f>
        <v>0</v>
      </c>
      <c r="K9281" s="1">
        <f>Table3[[#This Row],[Risk 1 Simulated occurences]]*_xlfn.LOGNORM.INV(Table3[[#This Row],[RV lognorm]],(LN(ImpLow1)+LN(ImpUp1))/2,(LN(ImpUp1)-LN(ImpLow1))/3.29)</f>
        <v>0</v>
      </c>
      <c r="L9281">
        <f>_xlfn.BINOM.INV(BinomTrials,_xlfn.GAMMA.INV(Table3[[#This Row],[RV gamma]],GammaShape2,GammaRate2)/BinomTrials,Table3[[#This Row],[RV binom]])</f>
        <v>0</v>
      </c>
      <c r="M9281" s="1">
        <f>Table3[[#This Row],[Risk 2 simulated occurences]]*_xlfn.LOGNORM.INV(Table3[[#This Row],[RV lognorm]],(LN(ImpLow2)+LN(ImpUp2))/2,(LN(ImpUp2)-LN(ImpLow2))/3.29)</f>
        <v>0</v>
      </c>
    </row>
    <row r="9282" spans="7:13">
      <c r="G9282">
        <v>0.17173000619361642</v>
      </c>
      <c r="H9282">
        <v>0.37117569258956967</v>
      </c>
      <c r="I9282">
        <v>0.57062137898552301</v>
      </c>
      <c r="J9282">
        <f>_xlfn.BINOM.INV(BinomTrials,_xlfn.GAMMA.INV(Table3[[#This Row],[RV gamma]],GammaShape1,GammaRate1)/BinomTrials,Table3[[#This Row],[RV binom]])</f>
        <v>0</v>
      </c>
      <c r="K9282" s="1">
        <f>Table3[[#This Row],[Risk 1 Simulated occurences]]*_xlfn.LOGNORM.INV(Table3[[#This Row],[RV lognorm]],(LN(ImpLow1)+LN(ImpUp1))/2,(LN(ImpUp1)-LN(ImpLow1))/3.29)</f>
        <v>0</v>
      </c>
      <c r="L9282">
        <f>_xlfn.BINOM.INV(BinomTrials,_xlfn.GAMMA.INV(Table3[[#This Row],[RV gamma]],GammaShape2,GammaRate2)/BinomTrials,Table3[[#This Row],[RV binom]])</f>
        <v>0</v>
      </c>
      <c r="M9282" s="1">
        <f>Table3[[#This Row],[Risk 2 simulated occurences]]*_xlfn.LOGNORM.INV(Table3[[#This Row],[RV lognorm]],(LN(ImpLow2)+LN(ImpUp2))/2,(LN(ImpUp2)-LN(ImpLow2))/3.29)</f>
        <v>0</v>
      </c>
    </row>
    <row r="9283" spans="7:13">
      <c r="G9283">
        <v>0.26621409611134517</v>
      </c>
      <c r="H9283">
        <v>0.3498653528978421</v>
      </c>
      <c r="I9283">
        <v>0.43351660968433908</v>
      </c>
      <c r="J9283">
        <f>_xlfn.BINOM.INV(BinomTrials,_xlfn.GAMMA.INV(Table3[[#This Row],[RV gamma]],GammaShape1,GammaRate1)/BinomTrials,Table3[[#This Row],[RV binom]])</f>
        <v>0</v>
      </c>
      <c r="K9283" s="1">
        <f>Table3[[#This Row],[Risk 1 Simulated occurences]]*_xlfn.LOGNORM.INV(Table3[[#This Row],[RV lognorm]],(LN(ImpLow1)+LN(ImpUp1))/2,(LN(ImpUp1)-LN(ImpLow1))/3.29)</f>
        <v>0</v>
      </c>
      <c r="L9283">
        <f>_xlfn.BINOM.INV(BinomTrials,_xlfn.GAMMA.INV(Table3[[#This Row],[RV gamma]],GammaShape2,GammaRate2)/BinomTrials,Table3[[#This Row],[RV binom]])</f>
        <v>0</v>
      </c>
      <c r="M9283" s="1">
        <f>Table3[[#This Row],[Risk 2 simulated occurences]]*_xlfn.LOGNORM.INV(Table3[[#This Row],[RV lognorm]],(LN(ImpLow2)+LN(ImpUp2))/2,(LN(ImpUp2)-LN(ImpLow2))/3.29)</f>
        <v>0</v>
      </c>
    </row>
    <row r="9284" spans="7:13">
      <c r="G9284">
        <v>0.26031334337792983</v>
      </c>
      <c r="H9284">
        <v>0.18698615403239902</v>
      </c>
      <c r="I9284">
        <v>0.11365896468686823</v>
      </c>
      <c r="J9284">
        <f>_xlfn.BINOM.INV(BinomTrials,_xlfn.GAMMA.INV(Table3[[#This Row],[RV gamma]],GammaShape1,GammaRate1)/BinomTrials,Table3[[#This Row],[RV binom]])</f>
        <v>0</v>
      </c>
      <c r="K9284" s="1">
        <f>Table3[[#This Row],[Risk 1 Simulated occurences]]*_xlfn.LOGNORM.INV(Table3[[#This Row],[RV lognorm]],(LN(ImpLow1)+LN(ImpUp1))/2,(LN(ImpUp1)-LN(ImpLow1))/3.29)</f>
        <v>0</v>
      </c>
      <c r="L9284">
        <f>_xlfn.BINOM.INV(BinomTrials,_xlfn.GAMMA.INV(Table3[[#This Row],[RV gamma]],GammaShape2,GammaRate2)/BinomTrials,Table3[[#This Row],[RV binom]])</f>
        <v>0</v>
      </c>
      <c r="M9284" s="1">
        <f>Table3[[#This Row],[Risk 2 simulated occurences]]*_xlfn.LOGNORM.INV(Table3[[#This Row],[RV lognorm]],(LN(ImpLow2)+LN(ImpUp2))/2,(LN(ImpUp2)-LN(ImpLow2))/3.29)</f>
        <v>0</v>
      </c>
    </row>
    <row r="9285" spans="7:13">
      <c r="G9285">
        <v>8.6362152866256495E-2</v>
      </c>
      <c r="H9285">
        <v>0.67629082253030071</v>
      </c>
      <c r="I9285">
        <v>0.26621949219434499</v>
      </c>
      <c r="J9285">
        <f>_xlfn.BINOM.INV(BinomTrials,_xlfn.GAMMA.INV(Table3[[#This Row],[RV gamma]],GammaShape1,GammaRate1)/BinomTrials,Table3[[#This Row],[RV binom]])</f>
        <v>0</v>
      </c>
      <c r="K9285" s="1">
        <f>Table3[[#This Row],[Risk 1 Simulated occurences]]*_xlfn.LOGNORM.INV(Table3[[#This Row],[RV lognorm]],(LN(ImpLow1)+LN(ImpUp1))/2,(LN(ImpUp1)-LN(ImpLow1))/3.29)</f>
        <v>0</v>
      </c>
      <c r="L9285">
        <f>_xlfn.BINOM.INV(BinomTrials,_xlfn.GAMMA.INV(Table3[[#This Row],[RV gamma]],GammaShape2,GammaRate2)/BinomTrials,Table3[[#This Row],[RV binom]])</f>
        <v>0</v>
      </c>
      <c r="M9285" s="1">
        <f>Table3[[#This Row],[Risk 2 simulated occurences]]*_xlfn.LOGNORM.INV(Table3[[#This Row],[RV lognorm]],(LN(ImpLow2)+LN(ImpUp2))/2,(LN(ImpUp2)-LN(ImpLow2))/3.29)</f>
        <v>0</v>
      </c>
    </row>
    <row r="9286" spans="7:13">
      <c r="G9286">
        <v>0.48870322317290271</v>
      </c>
      <c r="H9286">
        <v>0.41985426676452825</v>
      </c>
      <c r="I9286">
        <v>0.35100531035615379</v>
      </c>
      <c r="J9286">
        <f>_xlfn.BINOM.INV(BinomTrials,_xlfn.GAMMA.INV(Table3[[#This Row],[RV gamma]],GammaShape1,GammaRate1)/BinomTrials,Table3[[#This Row],[RV binom]])</f>
        <v>0</v>
      </c>
      <c r="K9286" s="1">
        <f>Table3[[#This Row],[Risk 1 Simulated occurences]]*_xlfn.LOGNORM.INV(Table3[[#This Row],[RV lognorm]],(LN(ImpLow1)+LN(ImpUp1))/2,(LN(ImpUp1)-LN(ImpLow1))/3.29)</f>
        <v>0</v>
      </c>
      <c r="L9286">
        <f>_xlfn.BINOM.INV(BinomTrials,_xlfn.GAMMA.INV(Table3[[#This Row],[RV gamma]],GammaShape2,GammaRate2)/BinomTrials,Table3[[#This Row],[RV binom]])</f>
        <v>0</v>
      </c>
      <c r="M9286" s="1">
        <f>Table3[[#This Row],[Risk 2 simulated occurences]]*_xlfn.LOGNORM.INV(Table3[[#This Row],[RV lognorm]],(LN(ImpLow2)+LN(ImpUp2))/2,(LN(ImpUp2)-LN(ImpLow2))/3.29)</f>
        <v>0</v>
      </c>
    </row>
    <row r="9287" spans="7:13">
      <c r="G9287">
        <v>0.63507186697566498</v>
      </c>
      <c r="H9287">
        <v>0.49066151142616826</v>
      </c>
      <c r="I9287">
        <v>0.34625115587667149</v>
      </c>
      <c r="J9287">
        <f>_xlfn.BINOM.INV(BinomTrials,_xlfn.GAMMA.INV(Table3[[#This Row],[RV gamma]],GammaShape1,GammaRate1)/BinomTrials,Table3[[#This Row],[RV binom]])</f>
        <v>0</v>
      </c>
      <c r="K9287" s="1">
        <f>Table3[[#This Row],[Risk 1 Simulated occurences]]*_xlfn.LOGNORM.INV(Table3[[#This Row],[RV lognorm]],(LN(ImpLow1)+LN(ImpUp1))/2,(LN(ImpUp1)-LN(ImpLow1))/3.29)</f>
        <v>0</v>
      </c>
      <c r="L9287">
        <f>_xlfn.BINOM.INV(BinomTrials,_xlfn.GAMMA.INV(Table3[[#This Row],[RV gamma]],GammaShape2,GammaRate2)/BinomTrials,Table3[[#This Row],[RV binom]])</f>
        <v>0</v>
      </c>
      <c r="M9287" s="1">
        <f>Table3[[#This Row],[Risk 2 simulated occurences]]*_xlfn.LOGNORM.INV(Table3[[#This Row],[RV lognorm]],(LN(ImpLow2)+LN(ImpUp2))/2,(LN(ImpUp2)-LN(ImpLow2))/3.29)</f>
        <v>0</v>
      </c>
    </row>
    <row r="9288" spans="7:13">
      <c r="G9288">
        <v>0.65286826000216802</v>
      </c>
      <c r="H9288">
        <v>0.54802253961005365</v>
      </c>
      <c r="I9288">
        <v>0.44317681921793933</v>
      </c>
      <c r="J9288">
        <f>_xlfn.BINOM.INV(BinomTrials,_xlfn.GAMMA.INV(Table3[[#This Row],[RV gamma]],GammaShape1,GammaRate1)/BinomTrials,Table3[[#This Row],[RV binom]])</f>
        <v>0</v>
      </c>
      <c r="K9288" s="1">
        <f>Table3[[#This Row],[Risk 1 Simulated occurences]]*_xlfn.LOGNORM.INV(Table3[[#This Row],[RV lognorm]],(LN(ImpLow1)+LN(ImpUp1))/2,(LN(ImpUp1)-LN(ImpLow1))/3.29)</f>
        <v>0</v>
      </c>
      <c r="L9288">
        <f>_xlfn.BINOM.INV(BinomTrials,_xlfn.GAMMA.INV(Table3[[#This Row],[RV gamma]],GammaShape2,GammaRate2)/BinomTrials,Table3[[#This Row],[RV binom]])</f>
        <v>0</v>
      </c>
      <c r="M9288" s="1">
        <f>Table3[[#This Row],[Risk 2 simulated occurences]]*_xlfn.LOGNORM.INV(Table3[[#This Row],[RV lognorm]],(LN(ImpLow2)+LN(ImpUp2))/2,(LN(ImpUp2)-LN(ImpLow2))/3.29)</f>
        <v>0</v>
      </c>
    </row>
    <row r="9289" spans="7:13">
      <c r="G9289">
        <v>0.75684585643785351</v>
      </c>
      <c r="H9289">
        <v>0.61482322617192908</v>
      </c>
      <c r="I9289">
        <v>0.47280059590600459</v>
      </c>
      <c r="J9289">
        <f>_xlfn.BINOM.INV(BinomTrials,_xlfn.GAMMA.INV(Table3[[#This Row],[RV gamma]],GammaShape1,GammaRate1)/BinomTrials,Table3[[#This Row],[RV binom]])</f>
        <v>1</v>
      </c>
      <c r="K9289" s="1">
        <f>Table3[[#This Row],[Risk 1 Simulated occurences]]*_xlfn.LOGNORM.INV(Table3[[#This Row],[RV lognorm]],(LN(ImpLow1)+LN(ImpUp1))/2,(LN(ImpUp1)-LN(ImpLow1))/3.29)</f>
        <v>30148.164832684917</v>
      </c>
      <c r="L9289">
        <f>_xlfn.BINOM.INV(BinomTrials,_xlfn.GAMMA.INV(Table3[[#This Row],[RV gamma]],GammaShape2,GammaRate2)/BinomTrials,Table3[[#This Row],[RV binom]])</f>
        <v>0</v>
      </c>
      <c r="M9289" s="1">
        <f>Table3[[#This Row],[Risk 2 simulated occurences]]*_xlfn.LOGNORM.INV(Table3[[#This Row],[RV lognorm]],(LN(ImpLow2)+LN(ImpUp2))/2,(LN(ImpUp2)-LN(ImpLow2))/3.29)</f>
        <v>0</v>
      </c>
    </row>
    <row r="9290" spans="7:13">
      <c r="G9290">
        <v>0.30830915100328121</v>
      </c>
      <c r="H9290">
        <v>0.33396227161118869</v>
      </c>
      <c r="I9290">
        <v>0.35961539221909616</v>
      </c>
      <c r="J9290">
        <f>_xlfn.BINOM.INV(BinomTrials,_xlfn.GAMMA.INV(Table3[[#This Row],[RV gamma]],GammaShape1,GammaRate1)/BinomTrials,Table3[[#This Row],[RV binom]])</f>
        <v>0</v>
      </c>
      <c r="K9290" s="1">
        <f>Table3[[#This Row],[Risk 1 Simulated occurences]]*_xlfn.LOGNORM.INV(Table3[[#This Row],[RV lognorm]],(LN(ImpLow1)+LN(ImpUp1))/2,(LN(ImpUp1)-LN(ImpLow1))/3.29)</f>
        <v>0</v>
      </c>
      <c r="L9290">
        <f>_xlfn.BINOM.INV(BinomTrials,_xlfn.GAMMA.INV(Table3[[#This Row],[RV gamma]],GammaShape2,GammaRate2)/BinomTrials,Table3[[#This Row],[RV binom]])</f>
        <v>0</v>
      </c>
      <c r="M9290" s="1">
        <f>Table3[[#This Row],[Risk 2 simulated occurences]]*_xlfn.LOGNORM.INV(Table3[[#This Row],[RV lognorm]],(LN(ImpLow2)+LN(ImpUp2))/2,(LN(ImpUp2)-LN(ImpLow2))/3.29)</f>
        <v>0</v>
      </c>
    </row>
    <row r="9291" spans="7:13">
      <c r="G9291">
        <v>0.75190091214696919</v>
      </c>
      <c r="H9291">
        <v>0.90389896924789015</v>
      </c>
      <c r="I9291">
        <v>5.5897026348811121E-2</v>
      </c>
      <c r="J9291">
        <f>_xlfn.BINOM.INV(BinomTrials,_xlfn.GAMMA.INV(Table3[[#This Row],[RV gamma]],GammaShape1,GammaRate1)/BinomTrials,Table3[[#This Row],[RV binom]])</f>
        <v>2</v>
      </c>
      <c r="K9291" s="1">
        <f>Table3[[#This Row],[Risk 1 Simulated occurences]]*_xlfn.LOGNORM.INV(Table3[[#This Row],[RV lognorm]],(LN(ImpLow1)+LN(ImpUp1))/2,(LN(ImpUp1)-LN(ImpLow1))/3.29)</f>
        <v>20782.240225826881</v>
      </c>
      <c r="L9291">
        <f>_xlfn.BINOM.INV(BinomTrials,_xlfn.GAMMA.INV(Table3[[#This Row],[RV gamma]],GammaShape2,GammaRate2)/BinomTrials,Table3[[#This Row],[RV binom]])</f>
        <v>1</v>
      </c>
      <c r="M9291" s="1">
        <f>Table3[[#This Row],[Risk 2 simulated occurences]]*_xlfn.LOGNORM.INV(Table3[[#This Row],[RV lognorm]],(LN(ImpLow2)+LN(ImpUp2))/2,(LN(ImpUp2)-LN(ImpLow2))/3.29)</f>
        <v>1039112.0112913445</v>
      </c>
    </row>
    <row r="9292" spans="7:13">
      <c r="G9292">
        <v>0.19863045411120656</v>
      </c>
      <c r="H9292">
        <v>0.82997614928985763</v>
      </c>
      <c r="I9292">
        <v>0.46132184446850877</v>
      </c>
      <c r="J9292">
        <f>_xlfn.BINOM.INV(BinomTrials,_xlfn.GAMMA.INV(Table3[[#This Row],[RV gamma]],GammaShape1,GammaRate1)/BinomTrials,Table3[[#This Row],[RV binom]])</f>
        <v>1</v>
      </c>
      <c r="K9292" s="1">
        <f>Table3[[#This Row],[Risk 1 Simulated occurences]]*_xlfn.LOGNORM.INV(Table3[[#This Row],[RV lognorm]],(LN(ImpLow1)+LN(ImpUp1))/2,(LN(ImpUp1)-LN(ImpLow1))/3.29)</f>
        <v>29545.072649121423</v>
      </c>
      <c r="L9292">
        <f>_xlfn.BINOM.INV(BinomTrials,_xlfn.GAMMA.INV(Table3[[#This Row],[RV gamma]],GammaShape2,GammaRate2)/BinomTrials,Table3[[#This Row],[RV binom]])</f>
        <v>0</v>
      </c>
      <c r="M9292" s="1">
        <f>Table3[[#This Row],[Risk 2 simulated occurences]]*_xlfn.LOGNORM.INV(Table3[[#This Row],[RV lognorm]],(LN(ImpLow2)+LN(ImpUp2))/2,(LN(ImpUp2)-LN(ImpLow2))/3.29)</f>
        <v>0</v>
      </c>
    </row>
    <row r="9293" spans="7:13">
      <c r="G9293">
        <v>0.38204224704859885</v>
      </c>
      <c r="H9293">
        <v>0.40914111463778702</v>
      </c>
      <c r="I9293">
        <v>0.43623998222697524</v>
      </c>
      <c r="J9293">
        <f>_xlfn.BINOM.INV(BinomTrials,_xlfn.GAMMA.INV(Table3[[#This Row],[RV gamma]],GammaShape1,GammaRate1)/BinomTrials,Table3[[#This Row],[RV binom]])</f>
        <v>0</v>
      </c>
      <c r="K9293" s="1">
        <f>Table3[[#This Row],[Risk 1 Simulated occurences]]*_xlfn.LOGNORM.INV(Table3[[#This Row],[RV lognorm]],(LN(ImpLow1)+LN(ImpUp1))/2,(LN(ImpUp1)-LN(ImpLow1))/3.29)</f>
        <v>0</v>
      </c>
      <c r="L9293">
        <f>_xlfn.BINOM.INV(BinomTrials,_xlfn.GAMMA.INV(Table3[[#This Row],[RV gamma]],GammaShape2,GammaRate2)/BinomTrials,Table3[[#This Row],[RV binom]])</f>
        <v>0</v>
      </c>
      <c r="M9293" s="1">
        <f>Table3[[#This Row],[Risk 2 simulated occurences]]*_xlfn.LOGNORM.INV(Table3[[#This Row],[RV lognorm]],(LN(ImpLow2)+LN(ImpUp2))/2,(LN(ImpUp2)-LN(ImpLow2))/3.29)</f>
        <v>0</v>
      </c>
    </row>
    <row r="9294" spans="7:13">
      <c r="G9294">
        <v>0.98404614580052263</v>
      </c>
      <c r="H9294">
        <v>0.43471371728680736</v>
      </c>
      <c r="I9294">
        <v>0.88538128877309208</v>
      </c>
      <c r="J9294">
        <f>_xlfn.BINOM.INV(BinomTrials,_xlfn.GAMMA.INV(Table3[[#This Row],[RV gamma]],GammaShape1,GammaRate1)/BinomTrials,Table3[[#This Row],[RV binom]])</f>
        <v>0</v>
      </c>
      <c r="K9294" s="1">
        <f>Table3[[#This Row],[Risk 1 Simulated occurences]]*_xlfn.LOGNORM.INV(Table3[[#This Row],[RV lognorm]],(LN(ImpLow1)+LN(ImpUp1))/2,(LN(ImpUp1)-LN(ImpLow1))/3.29)</f>
        <v>0</v>
      </c>
      <c r="L9294">
        <f>_xlfn.BINOM.INV(BinomTrials,_xlfn.GAMMA.INV(Table3[[#This Row],[RV gamma]],GammaShape2,GammaRate2)/BinomTrials,Table3[[#This Row],[RV binom]])</f>
        <v>0</v>
      </c>
      <c r="M9294" s="1">
        <f>Table3[[#This Row],[Risk 2 simulated occurences]]*_xlfn.LOGNORM.INV(Table3[[#This Row],[RV lognorm]],(LN(ImpLow2)+LN(ImpUp2))/2,(LN(ImpUp2)-LN(ImpLow2))/3.29)</f>
        <v>0</v>
      </c>
    </row>
    <row r="9295" spans="7:13">
      <c r="G9295">
        <v>0.86357246938327903</v>
      </c>
      <c r="H9295">
        <v>0.2334464393711865</v>
      </c>
      <c r="I9295">
        <v>0.60332040935909392</v>
      </c>
      <c r="J9295">
        <f>_xlfn.BINOM.INV(BinomTrials,_xlfn.GAMMA.INV(Table3[[#This Row],[RV gamma]],GammaShape1,GammaRate1)/BinomTrials,Table3[[#This Row],[RV binom]])</f>
        <v>0</v>
      </c>
      <c r="K9295" s="1">
        <f>Table3[[#This Row],[Risk 1 Simulated occurences]]*_xlfn.LOGNORM.INV(Table3[[#This Row],[RV lognorm]],(LN(ImpLow1)+LN(ImpUp1))/2,(LN(ImpUp1)-LN(ImpLow1))/3.29)</f>
        <v>0</v>
      </c>
      <c r="L9295">
        <f>_xlfn.BINOM.INV(BinomTrials,_xlfn.GAMMA.INV(Table3[[#This Row],[RV gamma]],GammaShape2,GammaRate2)/BinomTrials,Table3[[#This Row],[RV binom]])</f>
        <v>0</v>
      </c>
      <c r="M9295" s="1">
        <f>Table3[[#This Row],[Risk 2 simulated occurences]]*_xlfn.LOGNORM.INV(Table3[[#This Row],[RV lognorm]],(LN(ImpLow2)+LN(ImpUp2))/2,(LN(ImpUp2)-LN(ImpLow2))/3.29)</f>
        <v>0</v>
      </c>
    </row>
    <row r="9296" spans="7:13">
      <c r="G9296">
        <v>6.2492924771501181E-2</v>
      </c>
      <c r="H9296">
        <v>0.5343065115317267</v>
      </c>
      <c r="I9296">
        <v>6.120098291952209E-3</v>
      </c>
      <c r="J9296">
        <f>_xlfn.BINOM.INV(BinomTrials,_xlfn.GAMMA.INV(Table3[[#This Row],[RV gamma]],GammaShape1,GammaRate1)/BinomTrials,Table3[[#This Row],[RV binom]])</f>
        <v>0</v>
      </c>
      <c r="K9296" s="1">
        <f>Table3[[#This Row],[Risk 1 Simulated occurences]]*_xlfn.LOGNORM.INV(Table3[[#This Row],[RV lognorm]],(LN(ImpLow1)+LN(ImpUp1))/2,(LN(ImpUp1)-LN(ImpLow1))/3.29)</f>
        <v>0</v>
      </c>
      <c r="L9296">
        <f>_xlfn.BINOM.INV(BinomTrials,_xlfn.GAMMA.INV(Table3[[#This Row],[RV gamma]],GammaShape2,GammaRate2)/BinomTrials,Table3[[#This Row],[RV binom]])</f>
        <v>0</v>
      </c>
      <c r="M9296" s="1">
        <f>Table3[[#This Row],[Risk 2 simulated occurences]]*_xlfn.LOGNORM.INV(Table3[[#This Row],[RV lognorm]],(LN(ImpLow2)+LN(ImpUp2))/2,(LN(ImpUp2)-LN(ImpLow2))/3.29)</f>
        <v>0</v>
      </c>
    </row>
    <row r="9297" spans="7:13">
      <c r="G9297">
        <v>0.31858663462036596</v>
      </c>
      <c r="H9297">
        <v>8.9539313730569239E-2</v>
      </c>
      <c r="I9297">
        <v>0.86049199284077249</v>
      </c>
      <c r="J9297">
        <f>_xlfn.BINOM.INV(BinomTrials,_xlfn.GAMMA.INV(Table3[[#This Row],[RV gamma]],GammaShape1,GammaRate1)/BinomTrials,Table3[[#This Row],[RV binom]])</f>
        <v>0</v>
      </c>
      <c r="K9297" s="1">
        <f>Table3[[#This Row],[Risk 1 Simulated occurences]]*_xlfn.LOGNORM.INV(Table3[[#This Row],[RV lognorm]],(LN(ImpLow1)+LN(ImpUp1))/2,(LN(ImpUp1)-LN(ImpLow1))/3.29)</f>
        <v>0</v>
      </c>
      <c r="L9297">
        <f>_xlfn.BINOM.INV(BinomTrials,_xlfn.GAMMA.INV(Table3[[#This Row],[RV gamma]],GammaShape2,GammaRate2)/BinomTrials,Table3[[#This Row],[RV binom]])</f>
        <v>0</v>
      </c>
      <c r="M9297" s="1">
        <f>Table3[[#This Row],[Risk 2 simulated occurences]]*_xlfn.LOGNORM.INV(Table3[[#This Row],[RV lognorm]],(LN(ImpLow2)+LN(ImpUp2))/2,(LN(ImpUp2)-LN(ImpLow2))/3.29)</f>
        <v>0</v>
      </c>
    </row>
    <row r="9298" spans="7:13">
      <c r="G9298">
        <v>0.48556806449106338</v>
      </c>
      <c r="H9298">
        <v>0.88724586967716268</v>
      </c>
      <c r="I9298">
        <v>0.28892367486326193</v>
      </c>
      <c r="J9298">
        <f>_xlfn.BINOM.INV(BinomTrials,_xlfn.GAMMA.INV(Table3[[#This Row],[RV gamma]],GammaShape1,GammaRate1)/BinomTrials,Table3[[#This Row],[RV binom]])</f>
        <v>1</v>
      </c>
      <c r="K9298" s="1">
        <f>Table3[[#This Row],[Risk 1 Simulated occurences]]*_xlfn.LOGNORM.INV(Table3[[#This Row],[RV lognorm]],(LN(ImpLow1)+LN(ImpUp1))/2,(LN(ImpUp1)-LN(ImpLow1))/3.29)</f>
        <v>21421.081465263895</v>
      </c>
      <c r="L9298">
        <f>_xlfn.BINOM.INV(BinomTrials,_xlfn.GAMMA.INV(Table3[[#This Row],[RV gamma]],GammaShape2,GammaRate2)/BinomTrials,Table3[[#This Row],[RV binom]])</f>
        <v>1</v>
      </c>
      <c r="M9298" s="1">
        <f>Table3[[#This Row],[Risk 2 simulated occurences]]*_xlfn.LOGNORM.INV(Table3[[#This Row],[RV lognorm]],(LN(ImpLow2)+LN(ImpUp2))/2,(LN(ImpUp2)-LN(ImpLow2))/3.29)</f>
        <v>2142108.1465263902</v>
      </c>
    </row>
    <row r="9299" spans="7:13">
      <c r="G9299">
        <v>0.9424599013023357</v>
      </c>
      <c r="H9299">
        <v>0.94133166407296975</v>
      </c>
      <c r="I9299">
        <v>0.94020342684360381</v>
      </c>
      <c r="J9299">
        <f>_xlfn.BINOM.INV(BinomTrials,_xlfn.GAMMA.INV(Table3[[#This Row],[RV gamma]],GammaShape1,GammaRate1)/BinomTrials,Table3[[#This Row],[RV binom]])</f>
        <v>2</v>
      </c>
      <c r="K9299" s="1">
        <f>Table3[[#This Row],[Risk 1 Simulated occurences]]*_xlfn.LOGNORM.INV(Table3[[#This Row],[RV lognorm]],(LN(ImpLow1)+LN(ImpUp1))/2,(LN(ImpUp1)-LN(ImpLow1))/3.29)</f>
        <v>187985.91302718892</v>
      </c>
      <c r="L9299">
        <f>_xlfn.BINOM.INV(BinomTrials,_xlfn.GAMMA.INV(Table3[[#This Row],[RV gamma]],GammaShape2,GammaRate2)/BinomTrials,Table3[[#This Row],[RV binom]])</f>
        <v>1</v>
      </c>
      <c r="M9299" s="1">
        <f>Table3[[#This Row],[Risk 2 simulated occurences]]*_xlfn.LOGNORM.INV(Table3[[#This Row],[RV lognorm]],(LN(ImpLow2)+LN(ImpUp2))/2,(LN(ImpUp2)-LN(ImpLow2))/3.29)</f>
        <v>9399295.6513594668</v>
      </c>
    </row>
    <row r="9300" spans="7:13">
      <c r="G9300">
        <v>0.9235611883567465</v>
      </c>
      <c r="H9300">
        <v>0.96127807440295721</v>
      </c>
      <c r="I9300">
        <v>0.99899496044916802</v>
      </c>
      <c r="J9300">
        <f>_xlfn.BINOM.INV(BinomTrials,_xlfn.GAMMA.INV(Table3[[#This Row],[RV gamma]],GammaShape1,GammaRate1)/BinomTrials,Table3[[#This Row],[RV binom]])</f>
        <v>2</v>
      </c>
      <c r="K9300" s="1">
        <f>Table3[[#This Row],[Risk 1 Simulated occurences]]*_xlfn.LOGNORM.INV(Table3[[#This Row],[RV lognorm]],(LN(ImpLow1)+LN(ImpUp1))/2,(LN(ImpUp1)-LN(ImpLow1))/3.29)</f>
        <v>549359.26594532444</v>
      </c>
      <c r="L9300">
        <f>_xlfn.BINOM.INV(BinomTrials,_xlfn.GAMMA.INV(Table3[[#This Row],[RV gamma]],GammaShape2,GammaRate2)/BinomTrials,Table3[[#This Row],[RV binom]])</f>
        <v>1</v>
      </c>
      <c r="M9300" s="1">
        <f>Table3[[#This Row],[Risk 2 simulated occurences]]*_xlfn.LOGNORM.INV(Table3[[#This Row],[RV lognorm]],(LN(ImpLow2)+LN(ImpUp2))/2,(LN(ImpUp2)-LN(ImpLow2))/3.29)</f>
        <v>27467963.297266282</v>
      </c>
    </row>
    <row r="9301" spans="7:13">
      <c r="G9301">
        <v>0.29289271183912302</v>
      </c>
      <c r="H9301">
        <v>0.20059649050263526</v>
      </c>
      <c r="I9301">
        <v>0.10830026916614746</v>
      </c>
      <c r="J9301">
        <f>_xlfn.BINOM.INV(BinomTrials,_xlfn.GAMMA.INV(Table3[[#This Row],[RV gamma]],GammaShape1,GammaRate1)/BinomTrials,Table3[[#This Row],[RV binom]])</f>
        <v>0</v>
      </c>
      <c r="K9301" s="1">
        <f>Table3[[#This Row],[Risk 1 Simulated occurences]]*_xlfn.LOGNORM.INV(Table3[[#This Row],[RV lognorm]],(LN(ImpLow1)+LN(ImpUp1))/2,(LN(ImpUp1)-LN(ImpLow1))/3.29)</f>
        <v>0</v>
      </c>
      <c r="L9301">
        <f>_xlfn.BINOM.INV(BinomTrials,_xlfn.GAMMA.INV(Table3[[#This Row],[RV gamma]],GammaShape2,GammaRate2)/BinomTrials,Table3[[#This Row],[RV binom]])</f>
        <v>0</v>
      </c>
      <c r="M9301" s="1">
        <f>Table3[[#This Row],[Risk 2 simulated occurences]]*_xlfn.LOGNORM.INV(Table3[[#This Row],[RV lognorm]],(LN(ImpLow2)+LN(ImpUp2))/2,(LN(ImpUp2)-LN(ImpLow2))/3.29)</f>
        <v>0</v>
      </c>
    </row>
    <row r="9302" spans="7:13">
      <c r="G9302">
        <v>0.64780788014075152</v>
      </c>
      <c r="H9302">
        <v>0.42521587779057018</v>
      </c>
      <c r="I9302">
        <v>0.20262387544038887</v>
      </c>
      <c r="J9302">
        <f>_xlfn.BINOM.INV(BinomTrials,_xlfn.GAMMA.INV(Table3[[#This Row],[RV gamma]],GammaShape1,GammaRate1)/BinomTrials,Table3[[#This Row],[RV binom]])</f>
        <v>0</v>
      </c>
      <c r="K9302" s="1">
        <f>Table3[[#This Row],[Risk 1 Simulated occurences]]*_xlfn.LOGNORM.INV(Table3[[#This Row],[RV lognorm]],(LN(ImpLow1)+LN(ImpUp1))/2,(LN(ImpUp1)-LN(ImpLow1))/3.29)</f>
        <v>0</v>
      </c>
      <c r="L9302">
        <f>_xlfn.BINOM.INV(BinomTrials,_xlfn.GAMMA.INV(Table3[[#This Row],[RV gamma]],GammaShape2,GammaRate2)/BinomTrials,Table3[[#This Row],[RV binom]])</f>
        <v>0</v>
      </c>
      <c r="M9302" s="1">
        <f>Table3[[#This Row],[Risk 2 simulated occurences]]*_xlfn.LOGNORM.INV(Table3[[#This Row],[RV lognorm]],(LN(ImpLow2)+LN(ImpUp2))/2,(LN(ImpUp2)-LN(ImpLow2))/3.29)</f>
        <v>0</v>
      </c>
    </row>
    <row r="9303" spans="7:13">
      <c r="G9303">
        <v>0.70704152561120759</v>
      </c>
      <c r="H9303">
        <v>0.60325802611338819</v>
      </c>
      <c r="I9303">
        <v>0.49947452661556868</v>
      </c>
      <c r="J9303">
        <f>_xlfn.BINOM.INV(BinomTrials,_xlfn.GAMMA.INV(Table3[[#This Row],[RV gamma]],GammaShape1,GammaRate1)/BinomTrials,Table3[[#This Row],[RV binom]])</f>
        <v>1</v>
      </c>
      <c r="K9303" s="1">
        <f>Table3[[#This Row],[Risk 1 Simulated occurences]]*_xlfn.LOGNORM.INV(Table3[[#This Row],[RV lognorm]],(LN(ImpLow1)+LN(ImpUp1))/2,(LN(ImpUp1)-LN(ImpLow1))/3.29)</f>
        <v>31593.638556515994</v>
      </c>
      <c r="L9303">
        <f>_xlfn.BINOM.INV(BinomTrials,_xlfn.GAMMA.INV(Table3[[#This Row],[RV gamma]],GammaShape2,GammaRate2)/BinomTrials,Table3[[#This Row],[RV binom]])</f>
        <v>0</v>
      </c>
      <c r="M9303" s="1">
        <f>Table3[[#This Row],[Risk 2 simulated occurences]]*_xlfn.LOGNORM.INV(Table3[[#This Row],[RV lognorm]],(LN(ImpLow2)+LN(ImpUp2))/2,(LN(ImpUp2)-LN(ImpLow2))/3.29)</f>
        <v>0</v>
      </c>
    </row>
    <row r="9304" spans="7:13">
      <c r="G9304">
        <v>0.24692094756612598</v>
      </c>
      <c r="H9304">
        <v>0.95764488771448142</v>
      </c>
      <c r="I9304">
        <v>0.6683688278628368</v>
      </c>
      <c r="J9304">
        <f>_xlfn.BINOM.INV(BinomTrials,_xlfn.GAMMA.INV(Table3[[#This Row],[RV gamma]],GammaShape1,GammaRate1)/BinomTrials,Table3[[#This Row],[RV binom]])</f>
        <v>2</v>
      </c>
      <c r="K9304" s="1">
        <f>Table3[[#This Row],[Risk 1 Simulated occurences]]*_xlfn.LOGNORM.INV(Table3[[#This Row],[RV lognorm]],(LN(ImpLow1)+LN(ImpUp1))/2,(LN(ImpUp1)-LN(ImpLow1))/3.29)</f>
        <v>85777.722586425487</v>
      </c>
      <c r="L9304">
        <f>_xlfn.BINOM.INV(BinomTrials,_xlfn.GAMMA.INV(Table3[[#This Row],[RV gamma]],GammaShape2,GammaRate2)/BinomTrials,Table3[[#This Row],[RV binom]])</f>
        <v>1</v>
      </c>
      <c r="M9304" s="1">
        <f>Table3[[#This Row],[Risk 2 simulated occurences]]*_xlfn.LOGNORM.INV(Table3[[#This Row],[RV lognorm]],(LN(ImpLow2)+LN(ImpUp2))/2,(LN(ImpUp2)-LN(ImpLow2))/3.29)</f>
        <v>4288886.1293212762</v>
      </c>
    </row>
    <row r="9305" spans="7:13">
      <c r="G9305">
        <v>3.657438793991431E-4</v>
      </c>
      <c r="H9305">
        <v>0.13762781728879914</v>
      </c>
      <c r="I9305">
        <v>0.27488989069819914</v>
      </c>
      <c r="J9305">
        <f>_xlfn.BINOM.INV(BinomTrials,_xlfn.GAMMA.INV(Table3[[#This Row],[RV gamma]],GammaShape1,GammaRate1)/BinomTrials,Table3[[#This Row],[RV binom]])</f>
        <v>0</v>
      </c>
      <c r="K9305" s="1">
        <f>Table3[[#This Row],[Risk 1 Simulated occurences]]*_xlfn.LOGNORM.INV(Table3[[#This Row],[RV lognorm]],(LN(ImpLow1)+LN(ImpUp1))/2,(LN(ImpUp1)-LN(ImpLow1))/3.29)</f>
        <v>0</v>
      </c>
      <c r="L9305">
        <f>_xlfn.BINOM.INV(BinomTrials,_xlfn.GAMMA.INV(Table3[[#This Row],[RV gamma]],GammaShape2,GammaRate2)/BinomTrials,Table3[[#This Row],[RV binom]])</f>
        <v>0</v>
      </c>
      <c r="M9305" s="1">
        <f>Table3[[#This Row],[Risk 2 simulated occurences]]*_xlfn.LOGNORM.INV(Table3[[#This Row],[RV lognorm]],(LN(ImpLow2)+LN(ImpUp2))/2,(LN(ImpUp2)-LN(ImpLow2))/3.29)</f>
        <v>0</v>
      </c>
    </row>
    <row r="9306" spans="7:13">
      <c r="G9306">
        <v>0.14705738106139812</v>
      </c>
      <c r="H9306">
        <v>0.11072517284691574</v>
      </c>
      <c r="I9306">
        <v>7.4392964632433362E-2</v>
      </c>
      <c r="J9306">
        <f>_xlfn.BINOM.INV(BinomTrials,_xlfn.GAMMA.INV(Table3[[#This Row],[RV gamma]],GammaShape1,GammaRate1)/BinomTrials,Table3[[#This Row],[RV binom]])</f>
        <v>0</v>
      </c>
      <c r="K9306" s="1">
        <f>Table3[[#This Row],[Risk 1 Simulated occurences]]*_xlfn.LOGNORM.INV(Table3[[#This Row],[RV lognorm]],(LN(ImpLow1)+LN(ImpUp1))/2,(LN(ImpUp1)-LN(ImpLow1))/3.29)</f>
        <v>0</v>
      </c>
      <c r="L9306">
        <f>_xlfn.BINOM.INV(BinomTrials,_xlfn.GAMMA.INV(Table3[[#This Row],[RV gamma]],GammaShape2,GammaRate2)/BinomTrials,Table3[[#This Row],[RV binom]])</f>
        <v>0</v>
      </c>
      <c r="M9306" s="1">
        <f>Table3[[#This Row],[Risk 2 simulated occurences]]*_xlfn.LOGNORM.INV(Table3[[#This Row],[RV lognorm]],(LN(ImpLow2)+LN(ImpUp2))/2,(LN(ImpUp2)-LN(ImpLow2))/3.29)</f>
        <v>0</v>
      </c>
    </row>
    <row r="9307" spans="7:13">
      <c r="G9307">
        <v>0.59340349891847166</v>
      </c>
      <c r="H9307">
        <v>0.95798003811295152</v>
      </c>
      <c r="I9307">
        <v>0.32255657730743131</v>
      </c>
      <c r="J9307">
        <f>_xlfn.BINOM.INV(BinomTrials,_xlfn.GAMMA.INV(Table3[[#This Row],[RV gamma]],GammaShape1,GammaRate1)/BinomTrials,Table3[[#This Row],[RV binom]])</f>
        <v>2</v>
      </c>
      <c r="K9307" s="1">
        <f>Table3[[#This Row],[Risk 1 Simulated occurences]]*_xlfn.LOGNORM.INV(Table3[[#This Row],[RV lognorm]],(LN(ImpLow1)+LN(ImpUp1))/2,(LN(ImpUp1)-LN(ImpLow1))/3.29)</f>
        <v>45818.583866532645</v>
      </c>
      <c r="L9307">
        <f>_xlfn.BINOM.INV(BinomTrials,_xlfn.GAMMA.INV(Table3[[#This Row],[RV gamma]],GammaShape2,GammaRate2)/BinomTrials,Table3[[#This Row],[RV binom]])</f>
        <v>1</v>
      </c>
      <c r="M9307" s="1">
        <f>Table3[[#This Row],[Risk 2 simulated occurences]]*_xlfn.LOGNORM.INV(Table3[[#This Row],[RV lognorm]],(LN(ImpLow2)+LN(ImpUp2))/2,(LN(ImpUp2)-LN(ImpLow2))/3.29)</f>
        <v>2290929.193326633</v>
      </c>
    </row>
    <row r="9308" spans="7:13">
      <c r="G9308">
        <v>0.33260632275259416</v>
      </c>
      <c r="H9308">
        <v>0.7705005643751941</v>
      </c>
      <c r="I9308">
        <v>0.20839480599779395</v>
      </c>
      <c r="J9308">
        <f>_xlfn.BINOM.INV(BinomTrials,_xlfn.GAMMA.INV(Table3[[#This Row],[RV gamma]],GammaShape1,GammaRate1)/BinomTrials,Table3[[#This Row],[RV binom]])</f>
        <v>1</v>
      </c>
      <c r="K9308" s="1">
        <f>Table3[[#This Row],[Risk 1 Simulated occurences]]*_xlfn.LOGNORM.INV(Table3[[#This Row],[RV lognorm]],(LN(ImpLow1)+LN(ImpUp1))/2,(LN(ImpUp1)-LN(ImpLow1))/3.29)</f>
        <v>17913.911304875666</v>
      </c>
      <c r="L9308">
        <f>_xlfn.BINOM.INV(BinomTrials,_xlfn.GAMMA.INV(Table3[[#This Row],[RV gamma]],GammaShape2,GammaRate2)/BinomTrials,Table3[[#This Row],[RV binom]])</f>
        <v>0</v>
      </c>
      <c r="M9308" s="1">
        <f>Table3[[#This Row],[Risk 2 simulated occurences]]*_xlfn.LOGNORM.INV(Table3[[#This Row],[RV lognorm]],(LN(ImpLow2)+LN(ImpUp2))/2,(LN(ImpUp2)-LN(ImpLow2))/3.29)</f>
        <v>0</v>
      </c>
    </row>
    <row r="9309" spans="7:13">
      <c r="G9309">
        <v>0.11446650285016116</v>
      </c>
      <c r="H9309">
        <v>0.80298545388643883</v>
      </c>
      <c r="I9309">
        <v>0.49150440492271652</v>
      </c>
      <c r="J9309">
        <f>_xlfn.BINOM.INV(BinomTrials,_xlfn.GAMMA.INV(Table3[[#This Row],[RV gamma]],GammaShape1,GammaRate1)/BinomTrials,Table3[[#This Row],[RV binom]])</f>
        <v>1</v>
      </c>
      <c r="K9309" s="1">
        <f>Table3[[#This Row],[Risk 1 Simulated occurences]]*_xlfn.LOGNORM.INV(Table3[[#This Row],[RV lognorm]],(LN(ImpLow1)+LN(ImpUp1))/2,(LN(ImpUp1)-LN(ImpLow1))/3.29)</f>
        <v>31154.929690956295</v>
      </c>
      <c r="L9309">
        <f>_xlfn.BINOM.INV(BinomTrials,_xlfn.GAMMA.INV(Table3[[#This Row],[RV gamma]],GammaShape2,GammaRate2)/BinomTrials,Table3[[#This Row],[RV binom]])</f>
        <v>0</v>
      </c>
      <c r="M9309" s="1">
        <f>Table3[[#This Row],[Risk 2 simulated occurences]]*_xlfn.LOGNORM.INV(Table3[[#This Row],[RV lognorm]],(LN(ImpLow2)+LN(ImpUp2))/2,(LN(ImpUp2)-LN(ImpLow2))/3.29)</f>
        <v>0</v>
      </c>
    </row>
    <row r="9310" spans="7:13">
      <c r="G9310">
        <v>0.83851340265875374</v>
      </c>
      <c r="H9310">
        <v>0.77652346937755279</v>
      </c>
      <c r="I9310">
        <v>0.71453353609635195</v>
      </c>
      <c r="J9310">
        <f>_xlfn.BINOM.INV(BinomTrials,_xlfn.GAMMA.INV(Table3[[#This Row],[RV gamma]],GammaShape1,GammaRate1)/BinomTrials,Table3[[#This Row],[RV binom]])</f>
        <v>1</v>
      </c>
      <c r="K9310" s="1">
        <f>Table3[[#This Row],[Risk 1 Simulated occurences]]*_xlfn.LOGNORM.INV(Table3[[#This Row],[RV lognorm]],(LN(ImpLow1)+LN(ImpUp1))/2,(LN(ImpUp1)-LN(ImpLow1))/3.29)</f>
        <v>47015.663810534934</v>
      </c>
      <c r="L9310">
        <f>_xlfn.BINOM.INV(BinomTrials,_xlfn.GAMMA.INV(Table3[[#This Row],[RV gamma]],GammaShape2,GammaRate2)/BinomTrials,Table3[[#This Row],[RV binom]])</f>
        <v>0</v>
      </c>
      <c r="M9310" s="1">
        <f>Table3[[#This Row],[Risk 2 simulated occurences]]*_xlfn.LOGNORM.INV(Table3[[#This Row],[RV lognorm]],(LN(ImpLow2)+LN(ImpUp2))/2,(LN(ImpUp2)-LN(ImpLow2))/3.29)</f>
        <v>0</v>
      </c>
    </row>
    <row r="9311" spans="7:13">
      <c r="G9311">
        <v>0.89475848567427996</v>
      </c>
      <c r="H9311">
        <v>2.9949828530638399E-2</v>
      </c>
      <c r="I9311">
        <v>0.16514117138699683</v>
      </c>
      <c r="J9311">
        <f>_xlfn.BINOM.INV(BinomTrials,_xlfn.GAMMA.INV(Table3[[#This Row],[RV gamma]],GammaShape1,GammaRate1)/BinomTrials,Table3[[#This Row],[RV binom]])</f>
        <v>0</v>
      </c>
      <c r="K9311" s="1">
        <f>Table3[[#This Row],[Risk 1 Simulated occurences]]*_xlfn.LOGNORM.INV(Table3[[#This Row],[RV lognorm]],(LN(ImpLow1)+LN(ImpUp1))/2,(LN(ImpUp1)-LN(ImpLow1))/3.29)</f>
        <v>0</v>
      </c>
      <c r="L9311">
        <f>_xlfn.BINOM.INV(BinomTrials,_xlfn.GAMMA.INV(Table3[[#This Row],[RV gamma]],GammaShape2,GammaRate2)/BinomTrials,Table3[[#This Row],[RV binom]])</f>
        <v>0</v>
      </c>
      <c r="M9311" s="1">
        <f>Table3[[#This Row],[Risk 2 simulated occurences]]*_xlfn.LOGNORM.INV(Table3[[#This Row],[RV lognorm]],(LN(ImpLow2)+LN(ImpUp2))/2,(LN(ImpUp2)-LN(ImpLow2))/3.29)</f>
        <v>0</v>
      </c>
    </row>
    <row r="9312" spans="7:13">
      <c r="G9312">
        <v>0.2058687276234239</v>
      </c>
      <c r="H9312">
        <v>0.36676811443956947</v>
      </c>
      <c r="I9312">
        <v>0.52766750125571504</v>
      </c>
      <c r="J9312">
        <f>_xlfn.BINOM.INV(BinomTrials,_xlfn.GAMMA.INV(Table3[[#This Row],[RV gamma]],GammaShape1,GammaRate1)/BinomTrials,Table3[[#This Row],[RV binom]])</f>
        <v>0</v>
      </c>
      <c r="K9312" s="1">
        <f>Table3[[#This Row],[Risk 1 Simulated occurences]]*_xlfn.LOGNORM.INV(Table3[[#This Row],[RV lognorm]],(LN(ImpLow1)+LN(ImpUp1))/2,(LN(ImpUp1)-LN(ImpLow1))/3.29)</f>
        <v>0</v>
      </c>
      <c r="L9312">
        <f>_xlfn.BINOM.INV(BinomTrials,_xlfn.GAMMA.INV(Table3[[#This Row],[RV gamma]],GammaShape2,GammaRate2)/BinomTrials,Table3[[#This Row],[RV binom]])</f>
        <v>0</v>
      </c>
      <c r="M9312" s="1">
        <f>Table3[[#This Row],[Risk 2 simulated occurences]]*_xlfn.LOGNORM.INV(Table3[[#This Row],[RV lognorm]],(LN(ImpLow2)+LN(ImpUp2))/2,(LN(ImpUp2)-LN(ImpLow2))/3.29)</f>
        <v>0</v>
      </c>
    </row>
    <row r="9313" spans="7:13">
      <c r="G9313">
        <v>3.5705166885492003E-2</v>
      </c>
      <c r="H9313">
        <v>0.27169938584403108</v>
      </c>
      <c r="I9313">
        <v>0.50769360480257009</v>
      </c>
      <c r="J9313">
        <f>_xlfn.BINOM.INV(BinomTrials,_xlfn.GAMMA.INV(Table3[[#This Row],[RV gamma]],GammaShape1,GammaRate1)/BinomTrials,Table3[[#This Row],[RV binom]])</f>
        <v>0</v>
      </c>
      <c r="K9313" s="1">
        <f>Table3[[#This Row],[Risk 1 Simulated occurences]]*_xlfn.LOGNORM.INV(Table3[[#This Row],[RV lognorm]],(LN(ImpLow1)+LN(ImpUp1))/2,(LN(ImpUp1)-LN(ImpLow1))/3.29)</f>
        <v>0</v>
      </c>
      <c r="L9313">
        <f>_xlfn.BINOM.INV(BinomTrials,_xlfn.GAMMA.INV(Table3[[#This Row],[RV gamma]],GammaShape2,GammaRate2)/BinomTrials,Table3[[#This Row],[RV binom]])</f>
        <v>0</v>
      </c>
      <c r="M9313" s="1">
        <f>Table3[[#This Row],[Risk 2 simulated occurences]]*_xlfn.LOGNORM.INV(Table3[[#This Row],[RV lognorm]],(LN(ImpLow2)+LN(ImpUp2))/2,(LN(ImpUp2)-LN(ImpLow2))/3.29)</f>
        <v>0</v>
      </c>
    </row>
    <row r="9314" spans="7:13">
      <c r="G9314">
        <v>9.6739844464110145E-2</v>
      </c>
      <c r="H9314">
        <v>0.45157788063007309</v>
      </c>
      <c r="I9314">
        <v>0.80641591679603608</v>
      </c>
      <c r="J9314">
        <f>_xlfn.BINOM.INV(BinomTrials,_xlfn.GAMMA.INV(Table3[[#This Row],[RV gamma]],GammaShape1,GammaRate1)/BinomTrials,Table3[[#This Row],[RV binom]])</f>
        <v>0</v>
      </c>
      <c r="K9314" s="1">
        <f>Table3[[#This Row],[Risk 1 Simulated occurences]]*_xlfn.LOGNORM.INV(Table3[[#This Row],[RV lognorm]],(LN(ImpLow1)+LN(ImpUp1))/2,(LN(ImpUp1)-LN(ImpLow1))/3.29)</f>
        <v>0</v>
      </c>
      <c r="L9314">
        <f>_xlfn.BINOM.INV(BinomTrials,_xlfn.GAMMA.INV(Table3[[#This Row],[RV gamma]],GammaShape2,GammaRate2)/BinomTrials,Table3[[#This Row],[RV binom]])</f>
        <v>0</v>
      </c>
      <c r="M9314" s="1">
        <f>Table3[[#This Row],[Risk 2 simulated occurences]]*_xlfn.LOGNORM.INV(Table3[[#This Row],[RV lognorm]],(LN(ImpLow2)+LN(ImpUp2))/2,(LN(ImpUp2)-LN(ImpLow2))/3.29)</f>
        <v>0</v>
      </c>
    </row>
    <row r="9315" spans="7:13">
      <c r="G9315">
        <v>0.90656590829909123</v>
      </c>
      <c r="H9315">
        <v>0.66943974963828912</v>
      </c>
      <c r="I9315">
        <v>0.43231359097748695</v>
      </c>
      <c r="J9315">
        <f>_xlfn.BINOM.INV(BinomTrials,_xlfn.GAMMA.INV(Table3[[#This Row],[RV gamma]],GammaShape1,GammaRate1)/BinomTrials,Table3[[#This Row],[RV binom]])</f>
        <v>1</v>
      </c>
      <c r="K9315" s="1">
        <f>Table3[[#This Row],[Risk 1 Simulated occurences]]*_xlfn.LOGNORM.INV(Table3[[#This Row],[RV lognorm]],(LN(ImpLow1)+LN(ImpUp1))/2,(LN(ImpUp1)-LN(ImpLow1))/3.29)</f>
        <v>28065.982671373324</v>
      </c>
      <c r="L9315">
        <f>_xlfn.BINOM.INV(BinomTrials,_xlfn.GAMMA.INV(Table3[[#This Row],[RV gamma]],GammaShape2,GammaRate2)/BinomTrials,Table3[[#This Row],[RV binom]])</f>
        <v>0</v>
      </c>
      <c r="M9315" s="1">
        <f>Table3[[#This Row],[Risk 2 simulated occurences]]*_xlfn.LOGNORM.INV(Table3[[#This Row],[RV lognorm]],(LN(ImpLow2)+LN(ImpUp2))/2,(LN(ImpUp2)-LN(ImpLow2))/3.29)</f>
        <v>0</v>
      </c>
    </row>
    <row r="9316" spans="7:13">
      <c r="G9316">
        <v>0.65322078282629181</v>
      </c>
      <c r="H9316">
        <v>0.27387217072484649</v>
      </c>
      <c r="I9316">
        <v>0.89452355862340127</v>
      </c>
      <c r="J9316">
        <f>_xlfn.BINOM.INV(BinomTrials,_xlfn.GAMMA.INV(Table3[[#This Row],[RV gamma]],GammaShape1,GammaRate1)/BinomTrials,Table3[[#This Row],[RV binom]])</f>
        <v>0</v>
      </c>
      <c r="K9316" s="1">
        <f>Table3[[#This Row],[Risk 1 Simulated occurences]]*_xlfn.LOGNORM.INV(Table3[[#This Row],[RV lognorm]],(LN(ImpLow1)+LN(ImpUp1))/2,(LN(ImpUp1)-LN(ImpLow1))/3.29)</f>
        <v>0</v>
      </c>
      <c r="L9316">
        <f>_xlfn.BINOM.INV(BinomTrials,_xlfn.GAMMA.INV(Table3[[#This Row],[RV gamma]],GammaShape2,GammaRate2)/BinomTrials,Table3[[#This Row],[RV binom]])</f>
        <v>0</v>
      </c>
      <c r="M9316" s="1">
        <f>Table3[[#This Row],[Risk 2 simulated occurences]]*_xlfn.LOGNORM.INV(Table3[[#This Row],[RV lognorm]],(LN(ImpLow2)+LN(ImpUp2))/2,(LN(ImpUp2)-LN(ImpLow2))/3.29)</f>
        <v>0</v>
      </c>
    </row>
    <row r="9317" spans="7:13">
      <c r="G9317">
        <v>0.68169696148563963</v>
      </c>
      <c r="H9317">
        <v>0.96957337249516196</v>
      </c>
      <c r="I9317">
        <v>0.25744978350468434</v>
      </c>
      <c r="J9317">
        <f>_xlfn.BINOM.INV(BinomTrials,_xlfn.GAMMA.INV(Table3[[#This Row],[RV gamma]],GammaShape1,GammaRate1)/BinomTrials,Table3[[#This Row],[RV binom]])</f>
        <v>2</v>
      </c>
      <c r="K9317" s="1">
        <f>Table3[[#This Row],[Risk 1 Simulated occurences]]*_xlfn.LOGNORM.INV(Table3[[#This Row],[RV lognorm]],(LN(ImpLow1)+LN(ImpUp1))/2,(LN(ImpUp1)-LN(ImpLow1))/3.29)</f>
        <v>40094.838777489022</v>
      </c>
      <c r="L9317">
        <f>_xlfn.BINOM.INV(BinomTrials,_xlfn.GAMMA.INV(Table3[[#This Row],[RV gamma]],GammaShape2,GammaRate2)/BinomTrials,Table3[[#This Row],[RV binom]])</f>
        <v>1</v>
      </c>
      <c r="M9317" s="1">
        <f>Table3[[#This Row],[Risk 2 simulated occurences]]*_xlfn.LOGNORM.INV(Table3[[#This Row],[RV lognorm]],(LN(ImpLow2)+LN(ImpUp2))/2,(LN(ImpUp2)-LN(ImpLow2))/3.29)</f>
        <v>2004741.9388744517</v>
      </c>
    </row>
    <row r="9318" spans="7:13">
      <c r="G9318">
        <v>0.28083168914580331</v>
      </c>
      <c r="H9318">
        <v>0.61967152618787791</v>
      </c>
      <c r="I9318">
        <v>0.95851136322995245</v>
      </c>
      <c r="J9318">
        <f>_xlfn.BINOM.INV(BinomTrials,_xlfn.GAMMA.INV(Table3[[#This Row],[RV gamma]],GammaShape1,GammaRate1)/BinomTrials,Table3[[#This Row],[RV binom]])</f>
        <v>0</v>
      </c>
      <c r="K9318" s="1">
        <f>Table3[[#This Row],[Risk 1 Simulated occurences]]*_xlfn.LOGNORM.INV(Table3[[#This Row],[RV lognorm]],(LN(ImpLow1)+LN(ImpUp1))/2,(LN(ImpUp1)-LN(ImpLow1))/3.29)</f>
        <v>0</v>
      </c>
      <c r="L9318">
        <f>_xlfn.BINOM.INV(BinomTrials,_xlfn.GAMMA.INV(Table3[[#This Row],[RV gamma]],GammaShape2,GammaRate2)/BinomTrials,Table3[[#This Row],[RV binom]])</f>
        <v>0</v>
      </c>
      <c r="M9318" s="1">
        <f>Table3[[#This Row],[Risk 2 simulated occurences]]*_xlfn.LOGNORM.INV(Table3[[#This Row],[RV lognorm]],(LN(ImpLow2)+LN(ImpUp2))/2,(LN(ImpUp2)-LN(ImpLow2))/3.29)</f>
        <v>0</v>
      </c>
    </row>
    <row r="9319" spans="7:13">
      <c r="G9319">
        <v>0.93819947351617716</v>
      </c>
      <c r="H9319">
        <v>0.81934063966355319</v>
      </c>
      <c r="I9319">
        <v>0.70048180581092923</v>
      </c>
      <c r="J9319">
        <f>_xlfn.BINOM.INV(BinomTrials,_xlfn.GAMMA.INV(Table3[[#This Row],[RV gamma]],GammaShape1,GammaRate1)/BinomTrials,Table3[[#This Row],[RV binom]])</f>
        <v>1</v>
      </c>
      <c r="K9319" s="1">
        <f>Table3[[#This Row],[Risk 1 Simulated occurences]]*_xlfn.LOGNORM.INV(Table3[[#This Row],[RV lognorm]],(LN(ImpLow1)+LN(ImpUp1))/2,(LN(ImpUp1)-LN(ImpLow1))/3.29)</f>
        <v>45689.20474367409</v>
      </c>
      <c r="L9319">
        <f>_xlfn.BINOM.INV(BinomTrials,_xlfn.GAMMA.INV(Table3[[#This Row],[RV gamma]],GammaShape2,GammaRate2)/BinomTrials,Table3[[#This Row],[RV binom]])</f>
        <v>1</v>
      </c>
      <c r="M9319" s="1">
        <f>Table3[[#This Row],[Risk 2 simulated occurences]]*_xlfn.LOGNORM.INV(Table3[[#This Row],[RV lognorm]],(LN(ImpLow2)+LN(ImpUp2))/2,(LN(ImpUp2)-LN(ImpLow2))/3.29)</f>
        <v>4568920.4743674109</v>
      </c>
    </row>
    <row r="9320" spans="7:13">
      <c r="G9320">
        <v>0.31855138638920683</v>
      </c>
      <c r="H9320">
        <v>0.65813082533801481</v>
      </c>
      <c r="I9320">
        <v>0.99771026428682275</v>
      </c>
      <c r="J9320">
        <f>_xlfn.BINOM.INV(BinomTrials,_xlfn.GAMMA.INV(Table3[[#This Row],[RV gamma]],GammaShape1,GammaRate1)/BinomTrials,Table3[[#This Row],[RV binom]])</f>
        <v>1</v>
      </c>
      <c r="K9320" s="1">
        <f>Table3[[#This Row],[Risk 1 Simulated occurences]]*_xlfn.LOGNORM.INV(Table3[[#This Row],[RV lognorm]],(LN(ImpLow1)+LN(ImpUp1))/2,(LN(ImpUp1)-LN(ImpLow1))/3.29)</f>
        <v>230021.1526076546</v>
      </c>
      <c r="L9320">
        <f>_xlfn.BINOM.INV(BinomTrials,_xlfn.GAMMA.INV(Table3[[#This Row],[RV gamma]],GammaShape2,GammaRate2)/BinomTrials,Table3[[#This Row],[RV binom]])</f>
        <v>0</v>
      </c>
      <c r="M9320" s="1">
        <f>Table3[[#This Row],[Risk 2 simulated occurences]]*_xlfn.LOGNORM.INV(Table3[[#This Row],[RV lognorm]],(LN(ImpLow2)+LN(ImpUp2))/2,(LN(ImpUp2)-LN(ImpLow2))/3.29)</f>
        <v>0</v>
      </c>
    </row>
    <row r="9321" spans="7:13">
      <c r="G9321">
        <v>0.89315104339884177</v>
      </c>
      <c r="H9321">
        <v>0.20478145601450534</v>
      </c>
      <c r="I9321">
        <v>0.51641186863016886</v>
      </c>
      <c r="J9321">
        <f>_xlfn.BINOM.INV(BinomTrials,_xlfn.GAMMA.INV(Table3[[#This Row],[RV gamma]],GammaShape1,GammaRate1)/BinomTrials,Table3[[#This Row],[RV binom]])</f>
        <v>0</v>
      </c>
      <c r="K9321" s="1">
        <f>Table3[[#This Row],[Risk 1 Simulated occurences]]*_xlfn.LOGNORM.INV(Table3[[#This Row],[RV lognorm]],(LN(ImpLow1)+LN(ImpUp1))/2,(LN(ImpUp1)-LN(ImpLow1))/3.29)</f>
        <v>0</v>
      </c>
      <c r="L9321">
        <f>_xlfn.BINOM.INV(BinomTrials,_xlfn.GAMMA.INV(Table3[[#This Row],[RV gamma]],GammaShape2,GammaRate2)/BinomTrials,Table3[[#This Row],[RV binom]])</f>
        <v>0</v>
      </c>
      <c r="M9321" s="1">
        <f>Table3[[#This Row],[Risk 2 simulated occurences]]*_xlfn.LOGNORM.INV(Table3[[#This Row],[RV lognorm]],(LN(ImpLow2)+LN(ImpUp2))/2,(LN(ImpUp2)-LN(ImpLow2))/3.29)</f>
        <v>0</v>
      </c>
    </row>
    <row r="9322" spans="7:13">
      <c r="G9322">
        <v>0.18958640433362983</v>
      </c>
      <c r="H9322">
        <v>0.76193123579115196</v>
      </c>
      <c r="I9322">
        <v>0.33427606724867415</v>
      </c>
      <c r="J9322">
        <f>_xlfn.BINOM.INV(BinomTrials,_xlfn.GAMMA.INV(Table3[[#This Row],[RV gamma]],GammaShape1,GammaRate1)/BinomTrials,Table3[[#This Row],[RV binom]])</f>
        <v>1</v>
      </c>
      <c r="K9322" s="1">
        <f>Table3[[#This Row],[Risk 1 Simulated occurences]]*_xlfn.LOGNORM.INV(Table3[[#This Row],[RV lognorm]],(LN(ImpLow1)+LN(ImpUp1))/2,(LN(ImpUp1)-LN(ImpLow1))/3.29)</f>
        <v>23435.136538379258</v>
      </c>
      <c r="L9322">
        <f>_xlfn.BINOM.INV(BinomTrials,_xlfn.GAMMA.INV(Table3[[#This Row],[RV gamma]],GammaShape2,GammaRate2)/BinomTrials,Table3[[#This Row],[RV binom]])</f>
        <v>0</v>
      </c>
      <c r="M9322" s="1">
        <f>Table3[[#This Row],[Risk 2 simulated occurences]]*_xlfn.LOGNORM.INV(Table3[[#This Row],[RV lognorm]],(LN(ImpLow2)+LN(ImpUp2))/2,(LN(ImpUp2)-LN(ImpLow2))/3.29)</f>
        <v>0</v>
      </c>
    </row>
    <row r="9323" spans="7:13">
      <c r="G9323">
        <v>0.37869763531661482</v>
      </c>
      <c r="H9323">
        <v>0.77827994189145044</v>
      </c>
      <c r="I9323">
        <v>0.17786224846628598</v>
      </c>
      <c r="J9323">
        <f>_xlfn.BINOM.INV(BinomTrials,_xlfn.GAMMA.INV(Table3[[#This Row],[RV gamma]],GammaShape1,GammaRate1)/BinomTrials,Table3[[#This Row],[RV binom]])</f>
        <v>1</v>
      </c>
      <c r="K9323" s="1">
        <f>Table3[[#This Row],[Risk 1 Simulated occurences]]*_xlfn.LOGNORM.INV(Table3[[#This Row],[RV lognorm]],(LN(ImpLow1)+LN(ImpUp1))/2,(LN(ImpUp1)-LN(ImpLow1))/3.29)</f>
        <v>16568.681720623354</v>
      </c>
      <c r="L9323">
        <f>_xlfn.BINOM.INV(BinomTrials,_xlfn.GAMMA.INV(Table3[[#This Row],[RV gamma]],GammaShape2,GammaRate2)/BinomTrials,Table3[[#This Row],[RV binom]])</f>
        <v>0</v>
      </c>
      <c r="M9323" s="1">
        <f>Table3[[#This Row],[Risk 2 simulated occurences]]*_xlfn.LOGNORM.INV(Table3[[#This Row],[RV lognorm]],(LN(ImpLow2)+LN(ImpUp2))/2,(LN(ImpUp2)-LN(ImpLow2))/3.29)</f>
        <v>0</v>
      </c>
    </row>
    <row r="9324" spans="7:13">
      <c r="G9324">
        <v>0.77115676634533181</v>
      </c>
      <c r="H9324">
        <v>0.550983369607005</v>
      </c>
      <c r="I9324">
        <v>0.33080997286867814</v>
      </c>
      <c r="J9324">
        <f>_xlfn.BINOM.INV(BinomTrials,_xlfn.GAMMA.INV(Table3[[#This Row],[RV gamma]],GammaShape1,GammaRate1)/BinomTrials,Table3[[#This Row],[RV binom]])</f>
        <v>0</v>
      </c>
      <c r="K9324" s="1">
        <f>Table3[[#This Row],[Risk 1 Simulated occurences]]*_xlfn.LOGNORM.INV(Table3[[#This Row],[RV lognorm]],(LN(ImpLow1)+LN(ImpUp1))/2,(LN(ImpUp1)-LN(ImpLow1))/3.29)</f>
        <v>0</v>
      </c>
      <c r="L9324">
        <f>_xlfn.BINOM.INV(BinomTrials,_xlfn.GAMMA.INV(Table3[[#This Row],[RV gamma]],GammaShape2,GammaRate2)/BinomTrials,Table3[[#This Row],[RV binom]])</f>
        <v>0</v>
      </c>
      <c r="M9324" s="1">
        <f>Table3[[#This Row],[Risk 2 simulated occurences]]*_xlfn.LOGNORM.INV(Table3[[#This Row],[RV lognorm]],(LN(ImpLow2)+LN(ImpUp2))/2,(LN(ImpUp2)-LN(ImpLow2))/3.29)</f>
        <v>0</v>
      </c>
    </row>
    <row r="9325" spans="7:13">
      <c r="G9325">
        <v>0.83177196599159942</v>
      </c>
      <c r="H9325">
        <v>0.37749298493261124</v>
      </c>
      <c r="I9325">
        <v>0.92321400387362296</v>
      </c>
      <c r="J9325">
        <f>_xlfn.BINOM.INV(BinomTrials,_xlfn.GAMMA.INV(Table3[[#This Row],[RV gamma]],GammaShape1,GammaRate1)/BinomTrials,Table3[[#This Row],[RV binom]])</f>
        <v>0</v>
      </c>
      <c r="K9325" s="1">
        <f>Table3[[#This Row],[Risk 1 Simulated occurences]]*_xlfn.LOGNORM.INV(Table3[[#This Row],[RV lognorm]],(LN(ImpLow1)+LN(ImpUp1))/2,(LN(ImpUp1)-LN(ImpLow1))/3.29)</f>
        <v>0</v>
      </c>
      <c r="L9325">
        <f>_xlfn.BINOM.INV(BinomTrials,_xlfn.GAMMA.INV(Table3[[#This Row],[RV gamma]],GammaShape2,GammaRate2)/BinomTrials,Table3[[#This Row],[RV binom]])</f>
        <v>0</v>
      </c>
      <c r="M9325" s="1">
        <f>Table3[[#This Row],[Risk 2 simulated occurences]]*_xlfn.LOGNORM.INV(Table3[[#This Row],[RV lognorm]],(LN(ImpLow2)+LN(ImpUp2))/2,(LN(ImpUp2)-LN(ImpLow2))/3.29)</f>
        <v>0</v>
      </c>
    </row>
    <row r="9326" spans="7:13">
      <c r="G9326">
        <v>0.59143242081228287</v>
      </c>
      <c r="H9326">
        <v>0.52459776239683742</v>
      </c>
      <c r="I9326">
        <v>0.45776310398139203</v>
      </c>
      <c r="J9326">
        <f>_xlfn.BINOM.INV(BinomTrials,_xlfn.GAMMA.INV(Table3[[#This Row],[RV gamma]],GammaShape1,GammaRate1)/BinomTrials,Table3[[#This Row],[RV binom]])</f>
        <v>0</v>
      </c>
      <c r="K9326" s="1">
        <f>Table3[[#This Row],[Risk 1 Simulated occurences]]*_xlfn.LOGNORM.INV(Table3[[#This Row],[RV lognorm]],(LN(ImpLow1)+LN(ImpUp1))/2,(LN(ImpUp1)-LN(ImpLow1))/3.29)</f>
        <v>0</v>
      </c>
      <c r="L9326">
        <f>_xlfn.BINOM.INV(BinomTrials,_xlfn.GAMMA.INV(Table3[[#This Row],[RV gamma]],GammaShape2,GammaRate2)/BinomTrials,Table3[[#This Row],[RV binom]])</f>
        <v>0</v>
      </c>
      <c r="M9326" s="1">
        <f>Table3[[#This Row],[Risk 2 simulated occurences]]*_xlfn.LOGNORM.INV(Table3[[#This Row],[RV lognorm]],(LN(ImpLow2)+LN(ImpUp2))/2,(LN(ImpUp2)-LN(ImpLow2))/3.29)</f>
        <v>0</v>
      </c>
    </row>
    <row r="9327" spans="7:13">
      <c r="G9327">
        <v>0.20469659203882171</v>
      </c>
      <c r="H9327">
        <v>0.91459260364742601</v>
      </c>
      <c r="I9327">
        <v>0.62448861525603039</v>
      </c>
      <c r="J9327">
        <f>_xlfn.BINOM.INV(BinomTrials,_xlfn.GAMMA.INV(Table3[[#This Row],[RV gamma]],GammaShape1,GammaRate1)/BinomTrials,Table3[[#This Row],[RV binom]])</f>
        <v>1</v>
      </c>
      <c r="K9327" s="1">
        <f>Table3[[#This Row],[Risk 1 Simulated occurences]]*_xlfn.LOGNORM.INV(Table3[[#This Row],[RV lognorm]],(LN(ImpLow1)+LN(ImpUp1))/2,(LN(ImpUp1)-LN(ImpLow1))/3.29)</f>
        <v>39485.809686614877</v>
      </c>
      <c r="L9327">
        <f>_xlfn.BINOM.INV(BinomTrials,_xlfn.GAMMA.INV(Table3[[#This Row],[RV gamma]],GammaShape2,GammaRate2)/BinomTrials,Table3[[#This Row],[RV binom]])</f>
        <v>1</v>
      </c>
      <c r="M9327" s="1">
        <f>Table3[[#This Row],[Risk 2 simulated occurences]]*_xlfn.LOGNORM.INV(Table3[[#This Row],[RV lognorm]],(LN(ImpLow2)+LN(ImpUp2))/2,(LN(ImpUp2)-LN(ImpLow2))/3.29)</f>
        <v>3948580.9686614894</v>
      </c>
    </row>
    <row r="9328" spans="7:13">
      <c r="G9328">
        <v>0.33562239647639097</v>
      </c>
      <c r="H9328">
        <v>0.5578895022896535</v>
      </c>
      <c r="I9328">
        <v>0.78015660810291609</v>
      </c>
      <c r="J9328">
        <f>_xlfn.BINOM.INV(BinomTrials,_xlfn.GAMMA.INV(Table3[[#This Row],[RV gamma]],GammaShape1,GammaRate1)/BinomTrials,Table3[[#This Row],[RV binom]])</f>
        <v>0</v>
      </c>
      <c r="K9328" s="1">
        <f>Table3[[#This Row],[Risk 1 Simulated occurences]]*_xlfn.LOGNORM.INV(Table3[[#This Row],[RV lognorm]],(LN(ImpLow1)+LN(ImpUp1))/2,(LN(ImpUp1)-LN(ImpLow1))/3.29)</f>
        <v>0</v>
      </c>
      <c r="L9328">
        <f>_xlfn.BINOM.INV(BinomTrials,_xlfn.GAMMA.INV(Table3[[#This Row],[RV gamma]],GammaShape2,GammaRate2)/BinomTrials,Table3[[#This Row],[RV binom]])</f>
        <v>0</v>
      </c>
      <c r="M9328" s="1">
        <f>Table3[[#This Row],[Risk 2 simulated occurences]]*_xlfn.LOGNORM.INV(Table3[[#This Row],[RV lognorm]],(LN(ImpLow2)+LN(ImpUp2))/2,(LN(ImpUp2)-LN(ImpLow2))/3.29)</f>
        <v>0</v>
      </c>
    </row>
    <row r="9329" spans="7:13">
      <c r="G9329">
        <v>0.80561757870280071</v>
      </c>
      <c r="H9329">
        <v>0.44886498220677717</v>
      </c>
      <c r="I9329">
        <v>9.2112385710753683E-2</v>
      </c>
      <c r="J9329">
        <f>_xlfn.BINOM.INV(BinomTrials,_xlfn.GAMMA.INV(Table3[[#This Row],[RV gamma]],GammaShape1,GammaRate1)/BinomTrials,Table3[[#This Row],[RV binom]])</f>
        <v>0</v>
      </c>
      <c r="K9329" s="1">
        <f>Table3[[#This Row],[Risk 1 Simulated occurences]]*_xlfn.LOGNORM.INV(Table3[[#This Row],[RV lognorm]],(LN(ImpLow1)+LN(ImpUp1))/2,(LN(ImpUp1)-LN(ImpLow1))/3.29)</f>
        <v>0</v>
      </c>
      <c r="L9329">
        <f>_xlfn.BINOM.INV(BinomTrials,_xlfn.GAMMA.INV(Table3[[#This Row],[RV gamma]],GammaShape2,GammaRate2)/BinomTrials,Table3[[#This Row],[RV binom]])</f>
        <v>0</v>
      </c>
      <c r="M9329" s="1">
        <f>Table3[[#This Row],[Risk 2 simulated occurences]]*_xlfn.LOGNORM.INV(Table3[[#This Row],[RV lognorm]],(LN(ImpLow2)+LN(ImpUp2))/2,(LN(ImpUp2)-LN(ImpLow2))/3.29)</f>
        <v>0</v>
      </c>
    </row>
    <row r="9330" spans="7:13">
      <c r="G9330">
        <v>1.4645257971549993E-2</v>
      </c>
      <c r="H9330">
        <v>7.3755949304325483E-2</v>
      </c>
      <c r="I9330">
        <v>0.13286664063710096</v>
      </c>
      <c r="J9330">
        <f>_xlfn.BINOM.INV(BinomTrials,_xlfn.GAMMA.INV(Table3[[#This Row],[RV gamma]],GammaShape1,GammaRate1)/BinomTrials,Table3[[#This Row],[RV binom]])</f>
        <v>0</v>
      </c>
      <c r="K9330" s="1">
        <f>Table3[[#This Row],[Risk 1 Simulated occurences]]*_xlfn.LOGNORM.INV(Table3[[#This Row],[RV lognorm]],(LN(ImpLow1)+LN(ImpUp1))/2,(LN(ImpUp1)-LN(ImpLow1))/3.29)</f>
        <v>0</v>
      </c>
      <c r="L9330">
        <f>_xlfn.BINOM.INV(BinomTrials,_xlfn.GAMMA.INV(Table3[[#This Row],[RV gamma]],GammaShape2,GammaRate2)/BinomTrials,Table3[[#This Row],[RV binom]])</f>
        <v>0</v>
      </c>
      <c r="M9330" s="1">
        <f>Table3[[#This Row],[Risk 2 simulated occurences]]*_xlfn.LOGNORM.INV(Table3[[#This Row],[RV lognorm]],(LN(ImpLow2)+LN(ImpUp2))/2,(LN(ImpUp2)-LN(ImpLow2))/3.29)</f>
        <v>0</v>
      </c>
    </row>
    <row r="9331" spans="7:13">
      <c r="G9331">
        <v>0.14285072784072289</v>
      </c>
      <c r="H9331">
        <v>0.61623995779838414</v>
      </c>
      <c r="I9331">
        <v>8.9629187756045336E-2</v>
      </c>
      <c r="J9331">
        <f>_xlfn.BINOM.INV(BinomTrials,_xlfn.GAMMA.INV(Table3[[#This Row],[RV gamma]],GammaShape1,GammaRate1)/BinomTrials,Table3[[#This Row],[RV binom]])</f>
        <v>0</v>
      </c>
      <c r="K9331" s="1">
        <f>Table3[[#This Row],[Risk 1 Simulated occurences]]*_xlfn.LOGNORM.INV(Table3[[#This Row],[RV lognorm]],(LN(ImpLow1)+LN(ImpUp1))/2,(LN(ImpUp1)-LN(ImpLow1))/3.29)</f>
        <v>0</v>
      </c>
      <c r="L9331">
        <f>_xlfn.BINOM.INV(BinomTrials,_xlfn.GAMMA.INV(Table3[[#This Row],[RV gamma]],GammaShape2,GammaRate2)/BinomTrials,Table3[[#This Row],[RV binom]])</f>
        <v>0</v>
      </c>
      <c r="M9331" s="1">
        <f>Table3[[#This Row],[Risk 2 simulated occurences]]*_xlfn.LOGNORM.INV(Table3[[#This Row],[RV lognorm]],(LN(ImpLow2)+LN(ImpUp2))/2,(LN(ImpUp2)-LN(ImpLow2))/3.29)</f>
        <v>0</v>
      </c>
    </row>
    <row r="9332" spans="7:13">
      <c r="G9332">
        <v>0.89218281902940144</v>
      </c>
      <c r="H9332">
        <v>0.14497071744174264</v>
      </c>
      <c r="I9332">
        <v>0.39775861585408384</v>
      </c>
      <c r="J9332">
        <f>_xlfn.BINOM.INV(BinomTrials,_xlfn.GAMMA.INV(Table3[[#This Row],[RV gamma]],GammaShape1,GammaRate1)/BinomTrials,Table3[[#This Row],[RV binom]])</f>
        <v>0</v>
      </c>
      <c r="K9332" s="1">
        <f>Table3[[#This Row],[Risk 1 Simulated occurences]]*_xlfn.LOGNORM.INV(Table3[[#This Row],[RV lognorm]],(LN(ImpLow1)+LN(ImpUp1))/2,(LN(ImpUp1)-LN(ImpLow1))/3.29)</f>
        <v>0</v>
      </c>
      <c r="L9332">
        <f>_xlfn.BINOM.INV(BinomTrials,_xlfn.GAMMA.INV(Table3[[#This Row],[RV gamma]],GammaShape2,GammaRate2)/BinomTrials,Table3[[#This Row],[RV binom]])</f>
        <v>0</v>
      </c>
      <c r="M9332" s="1">
        <f>Table3[[#This Row],[Risk 2 simulated occurences]]*_xlfn.LOGNORM.INV(Table3[[#This Row],[RV lognorm]],(LN(ImpLow2)+LN(ImpUp2))/2,(LN(ImpUp2)-LN(ImpLow2))/3.29)</f>
        <v>0</v>
      </c>
    </row>
    <row r="9333" spans="7:13">
      <c r="G9333">
        <v>0.91663942714996605</v>
      </c>
      <c r="H9333">
        <v>0.52284804336859292</v>
      </c>
      <c r="I9333">
        <v>0.12905665958721965</v>
      </c>
      <c r="J9333">
        <f>_xlfn.BINOM.INV(BinomTrials,_xlfn.GAMMA.INV(Table3[[#This Row],[RV gamma]],GammaShape1,GammaRate1)/BinomTrials,Table3[[#This Row],[RV binom]])</f>
        <v>0</v>
      </c>
      <c r="K9333" s="1">
        <f>Table3[[#This Row],[Risk 1 Simulated occurences]]*_xlfn.LOGNORM.INV(Table3[[#This Row],[RV lognorm]],(LN(ImpLow1)+LN(ImpUp1))/2,(LN(ImpUp1)-LN(ImpLow1))/3.29)</f>
        <v>0</v>
      </c>
      <c r="L9333">
        <f>_xlfn.BINOM.INV(BinomTrials,_xlfn.GAMMA.INV(Table3[[#This Row],[RV gamma]],GammaShape2,GammaRate2)/BinomTrials,Table3[[#This Row],[RV binom]])</f>
        <v>0</v>
      </c>
      <c r="M9333" s="1">
        <f>Table3[[#This Row],[Risk 2 simulated occurences]]*_xlfn.LOGNORM.INV(Table3[[#This Row],[RV lognorm]],(LN(ImpLow2)+LN(ImpUp2))/2,(LN(ImpUp2)-LN(ImpLow2))/3.29)</f>
        <v>0</v>
      </c>
    </row>
    <row r="9334" spans="7:13">
      <c r="G9334">
        <v>0.95885210948011468</v>
      </c>
      <c r="H9334">
        <v>0.50706489594050907</v>
      </c>
      <c r="I9334">
        <v>5.5277682400903513E-2</v>
      </c>
      <c r="J9334">
        <f>_xlfn.BINOM.INV(BinomTrials,_xlfn.GAMMA.INV(Table3[[#This Row],[RV gamma]],GammaShape1,GammaRate1)/BinomTrials,Table3[[#This Row],[RV binom]])</f>
        <v>0</v>
      </c>
      <c r="K9334" s="1">
        <f>Table3[[#This Row],[Risk 1 Simulated occurences]]*_xlfn.LOGNORM.INV(Table3[[#This Row],[RV lognorm]],(LN(ImpLow1)+LN(ImpUp1))/2,(LN(ImpUp1)-LN(ImpLow1))/3.29)</f>
        <v>0</v>
      </c>
      <c r="L9334">
        <f>_xlfn.BINOM.INV(BinomTrials,_xlfn.GAMMA.INV(Table3[[#This Row],[RV gamma]],GammaShape2,GammaRate2)/BinomTrials,Table3[[#This Row],[RV binom]])</f>
        <v>0</v>
      </c>
      <c r="M9334" s="1">
        <f>Table3[[#This Row],[Risk 2 simulated occurences]]*_xlfn.LOGNORM.INV(Table3[[#This Row],[RV lognorm]],(LN(ImpLow2)+LN(ImpUp2))/2,(LN(ImpUp2)-LN(ImpLow2))/3.29)</f>
        <v>0</v>
      </c>
    </row>
    <row r="9335" spans="7:13">
      <c r="G9335">
        <v>0.42740403228784168</v>
      </c>
      <c r="H9335">
        <v>0.2397060721366229</v>
      </c>
      <c r="I9335">
        <v>5.2008111985404094E-2</v>
      </c>
      <c r="J9335">
        <f>_xlfn.BINOM.INV(BinomTrials,_xlfn.GAMMA.INV(Table3[[#This Row],[RV gamma]],GammaShape1,GammaRate1)/BinomTrials,Table3[[#This Row],[RV binom]])</f>
        <v>0</v>
      </c>
      <c r="K9335" s="1">
        <f>Table3[[#This Row],[Risk 1 Simulated occurences]]*_xlfn.LOGNORM.INV(Table3[[#This Row],[RV lognorm]],(LN(ImpLow1)+LN(ImpUp1))/2,(LN(ImpUp1)-LN(ImpLow1))/3.29)</f>
        <v>0</v>
      </c>
      <c r="L9335">
        <f>_xlfn.BINOM.INV(BinomTrials,_xlfn.GAMMA.INV(Table3[[#This Row],[RV gamma]],GammaShape2,GammaRate2)/BinomTrials,Table3[[#This Row],[RV binom]])</f>
        <v>0</v>
      </c>
      <c r="M9335" s="1">
        <f>Table3[[#This Row],[Risk 2 simulated occurences]]*_xlfn.LOGNORM.INV(Table3[[#This Row],[RV lognorm]],(LN(ImpLow2)+LN(ImpUp2))/2,(LN(ImpUp2)-LN(ImpLow2))/3.29)</f>
        <v>0</v>
      </c>
    </row>
    <row r="9336" spans="7:13">
      <c r="G9336">
        <v>0.37957066175507875</v>
      </c>
      <c r="H9336">
        <v>0.73995440022086467</v>
      </c>
      <c r="I9336">
        <v>0.10033813868665049</v>
      </c>
      <c r="J9336">
        <f>_xlfn.BINOM.INV(BinomTrials,_xlfn.GAMMA.INV(Table3[[#This Row],[RV gamma]],GammaShape1,GammaRate1)/BinomTrials,Table3[[#This Row],[RV binom]])</f>
        <v>1</v>
      </c>
      <c r="K9336" s="1">
        <f>Table3[[#This Row],[Risk 1 Simulated occurences]]*_xlfn.LOGNORM.INV(Table3[[#This Row],[RV lognorm]],(LN(ImpLow1)+LN(ImpUp1))/2,(LN(ImpUp1)-LN(ImpLow1))/3.29)</f>
        <v>12913.84474559097</v>
      </c>
      <c r="L9336">
        <f>_xlfn.BINOM.INV(BinomTrials,_xlfn.GAMMA.INV(Table3[[#This Row],[RV gamma]],GammaShape2,GammaRate2)/BinomTrials,Table3[[#This Row],[RV binom]])</f>
        <v>0</v>
      </c>
      <c r="M9336" s="1">
        <f>Table3[[#This Row],[Risk 2 simulated occurences]]*_xlfn.LOGNORM.INV(Table3[[#This Row],[RV lognorm]],(LN(ImpLow2)+LN(ImpUp2))/2,(LN(ImpUp2)-LN(ImpLow2))/3.29)</f>
        <v>0</v>
      </c>
    </row>
    <row r="9337" spans="7:13">
      <c r="G9337">
        <v>0.44411211760906133</v>
      </c>
      <c r="H9337">
        <v>0.41360451207198412</v>
      </c>
      <c r="I9337">
        <v>0.38309690653490691</v>
      </c>
      <c r="J9337">
        <f>_xlfn.BINOM.INV(BinomTrials,_xlfn.GAMMA.INV(Table3[[#This Row],[RV gamma]],GammaShape1,GammaRate1)/BinomTrials,Table3[[#This Row],[RV binom]])</f>
        <v>0</v>
      </c>
      <c r="K9337" s="1">
        <f>Table3[[#This Row],[Risk 1 Simulated occurences]]*_xlfn.LOGNORM.INV(Table3[[#This Row],[RV lognorm]],(LN(ImpLow1)+LN(ImpUp1))/2,(LN(ImpUp1)-LN(ImpLow1))/3.29)</f>
        <v>0</v>
      </c>
      <c r="L9337">
        <f>_xlfn.BINOM.INV(BinomTrials,_xlfn.GAMMA.INV(Table3[[#This Row],[RV gamma]],GammaShape2,GammaRate2)/BinomTrials,Table3[[#This Row],[RV binom]])</f>
        <v>0</v>
      </c>
      <c r="M9337" s="1">
        <f>Table3[[#This Row],[Risk 2 simulated occurences]]*_xlfn.LOGNORM.INV(Table3[[#This Row],[RV lognorm]],(LN(ImpLow2)+LN(ImpUp2))/2,(LN(ImpUp2)-LN(ImpLow2))/3.29)</f>
        <v>0</v>
      </c>
    </row>
    <row r="9338" spans="7:13">
      <c r="G9338">
        <v>0.19236065549420223</v>
      </c>
      <c r="H9338">
        <v>0.45103439383722582</v>
      </c>
      <c r="I9338">
        <v>0.70970813218024942</v>
      </c>
      <c r="J9338">
        <f>_xlfn.BINOM.INV(BinomTrials,_xlfn.GAMMA.INV(Table3[[#This Row],[RV gamma]],GammaShape1,GammaRate1)/BinomTrials,Table3[[#This Row],[RV binom]])</f>
        <v>0</v>
      </c>
      <c r="K9338" s="1">
        <f>Table3[[#This Row],[Risk 1 Simulated occurences]]*_xlfn.LOGNORM.INV(Table3[[#This Row],[RV lognorm]],(LN(ImpLow1)+LN(ImpUp1))/2,(LN(ImpUp1)-LN(ImpLow1))/3.29)</f>
        <v>0</v>
      </c>
      <c r="L9338">
        <f>_xlfn.BINOM.INV(BinomTrials,_xlfn.GAMMA.INV(Table3[[#This Row],[RV gamma]],GammaShape2,GammaRate2)/BinomTrials,Table3[[#This Row],[RV binom]])</f>
        <v>0</v>
      </c>
      <c r="M9338" s="1">
        <f>Table3[[#This Row],[Risk 2 simulated occurences]]*_xlfn.LOGNORM.INV(Table3[[#This Row],[RV lognorm]],(LN(ImpLow2)+LN(ImpUp2))/2,(LN(ImpUp2)-LN(ImpLow2))/3.29)</f>
        <v>0</v>
      </c>
    </row>
    <row r="9339" spans="7:13">
      <c r="G9339">
        <v>5.5368910569403747E-3</v>
      </c>
      <c r="H9339">
        <v>0.53505722225413532</v>
      </c>
      <c r="I9339">
        <v>6.4577553451330191E-2</v>
      </c>
      <c r="J9339">
        <f>_xlfn.BINOM.INV(BinomTrials,_xlfn.GAMMA.INV(Table3[[#This Row],[RV gamma]],GammaShape1,GammaRate1)/BinomTrials,Table3[[#This Row],[RV binom]])</f>
        <v>0</v>
      </c>
      <c r="K9339" s="1">
        <f>Table3[[#This Row],[Risk 1 Simulated occurences]]*_xlfn.LOGNORM.INV(Table3[[#This Row],[RV lognorm]],(LN(ImpLow1)+LN(ImpUp1))/2,(LN(ImpUp1)-LN(ImpLow1))/3.29)</f>
        <v>0</v>
      </c>
      <c r="L9339">
        <f>_xlfn.BINOM.INV(BinomTrials,_xlfn.GAMMA.INV(Table3[[#This Row],[RV gamma]],GammaShape2,GammaRate2)/BinomTrials,Table3[[#This Row],[RV binom]])</f>
        <v>0</v>
      </c>
      <c r="M9339" s="1">
        <f>Table3[[#This Row],[Risk 2 simulated occurences]]*_xlfn.LOGNORM.INV(Table3[[#This Row],[RV lognorm]],(LN(ImpLow2)+LN(ImpUp2))/2,(LN(ImpUp2)-LN(ImpLow2))/3.29)</f>
        <v>0</v>
      </c>
    </row>
    <row r="9340" spans="7:13">
      <c r="G9340">
        <v>5.8527993996873494E-2</v>
      </c>
      <c r="H9340">
        <v>0.70673442525171415</v>
      </c>
      <c r="I9340">
        <v>0.35494085650655482</v>
      </c>
      <c r="J9340">
        <f>_xlfn.BINOM.INV(BinomTrials,_xlfn.GAMMA.INV(Table3[[#This Row],[RV gamma]],GammaShape1,GammaRate1)/BinomTrials,Table3[[#This Row],[RV binom]])</f>
        <v>1</v>
      </c>
      <c r="K9340" s="1">
        <f>Table3[[#This Row],[Risk 1 Simulated occurences]]*_xlfn.LOGNORM.INV(Table3[[#This Row],[RV lognorm]],(LN(ImpLow1)+LN(ImpUp1))/2,(LN(ImpUp1)-LN(ImpLow1))/3.29)</f>
        <v>24373.929178112863</v>
      </c>
      <c r="L9340">
        <f>_xlfn.BINOM.INV(BinomTrials,_xlfn.GAMMA.INV(Table3[[#This Row],[RV gamma]],GammaShape2,GammaRate2)/BinomTrials,Table3[[#This Row],[RV binom]])</f>
        <v>0</v>
      </c>
      <c r="M9340" s="1">
        <f>Table3[[#This Row],[Risk 2 simulated occurences]]*_xlfn.LOGNORM.INV(Table3[[#This Row],[RV lognorm]],(LN(ImpLow2)+LN(ImpUp2))/2,(LN(ImpUp2)-LN(ImpLow2))/3.29)</f>
        <v>0</v>
      </c>
    </row>
    <row r="9341" spans="7:13">
      <c r="G9341">
        <v>0.67999510545283326</v>
      </c>
      <c r="H9341">
        <v>8.5485205559751587E-2</v>
      </c>
      <c r="I9341">
        <v>0.49097530566666986</v>
      </c>
      <c r="J9341">
        <f>_xlfn.BINOM.INV(BinomTrials,_xlfn.GAMMA.INV(Table3[[#This Row],[RV gamma]],GammaShape1,GammaRate1)/BinomTrials,Table3[[#This Row],[RV binom]])</f>
        <v>0</v>
      </c>
      <c r="K9341" s="1">
        <f>Table3[[#This Row],[Risk 1 Simulated occurences]]*_xlfn.LOGNORM.INV(Table3[[#This Row],[RV lognorm]],(LN(ImpLow1)+LN(ImpUp1))/2,(LN(ImpUp1)-LN(ImpLow1))/3.29)</f>
        <v>0</v>
      </c>
      <c r="L9341">
        <f>_xlfn.BINOM.INV(BinomTrials,_xlfn.GAMMA.INV(Table3[[#This Row],[RV gamma]],GammaShape2,GammaRate2)/BinomTrials,Table3[[#This Row],[RV binom]])</f>
        <v>0</v>
      </c>
      <c r="M9341" s="1">
        <f>Table3[[#This Row],[Risk 2 simulated occurences]]*_xlfn.LOGNORM.INV(Table3[[#This Row],[RV lognorm]],(LN(ImpLow2)+LN(ImpUp2))/2,(LN(ImpUp2)-LN(ImpLow2))/3.29)</f>
        <v>0</v>
      </c>
    </row>
    <row r="9342" spans="7:13">
      <c r="G9342">
        <v>0.67773734576894773</v>
      </c>
      <c r="H9342">
        <v>0.74984984274480948</v>
      </c>
      <c r="I9342">
        <v>0.82196233972067123</v>
      </c>
      <c r="J9342">
        <f>_xlfn.BINOM.INV(BinomTrials,_xlfn.GAMMA.INV(Table3[[#This Row],[RV gamma]],GammaShape1,GammaRate1)/BinomTrials,Table3[[#This Row],[RV binom]])</f>
        <v>1</v>
      </c>
      <c r="K9342" s="1">
        <f>Table3[[#This Row],[Risk 1 Simulated occurences]]*_xlfn.LOGNORM.INV(Table3[[#This Row],[RV lognorm]],(LN(ImpLow1)+LN(ImpUp1))/2,(LN(ImpUp1)-LN(ImpLow1))/3.29)</f>
        <v>60326.396788589249</v>
      </c>
      <c r="L9342">
        <f>_xlfn.BINOM.INV(BinomTrials,_xlfn.GAMMA.INV(Table3[[#This Row],[RV gamma]],GammaShape2,GammaRate2)/BinomTrials,Table3[[#This Row],[RV binom]])</f>
        <v>0</v>
      </c>
      <c r="M9342" s="1">
        <f>Table3[[#This Row],[Risk 2 simulated occurences]]*_xlfn.LOGNORM.INV(Table3[[#This Row],[RV lognorm]],(LN(ImpLow2)+LN(ImpUp2))/2,(LN(ImpUp2)-LN(ImpLow2))/3.29)</f>
        <v>0</v>
      </c>
    </row>
    <row r="9343" spans="7:13">
      <c r="G9343">
        <v>0.73157033870535448</v>
      </c>
      <c r="H9343">
        <v>0.72630701201330261</v>
      </c>
      <c r="I9343">
        <v>0.72104368532125074</v>
      </c>
      <c r="J9343">
        <f>_xlfn.BINOM.INV(BinomTrials,_xlfn.GAMMA.INV(Table3[[#This Row],[RV gamma]],GammaShape1,GammaRate1)/BinomTrials,Table3[[#This Row],[RV binom]])</f>
        <v>1</v>
      </c>
      <c r="K9343" s="1">
        <f>Table3[[#This Row],[Risk 1 Simulated occurences]]*_xlfn.LOGNORM.INV(Table3[[#This Row],[RV lognorm]],(LN(ImpLow1)+LN(ImpUp1))/2,(LN(ImpUp1)-LN(ImpLow1))/3.29)</f>
        <v>47653.929140447828</v>
      </c>
      <c r="L9343">
        <f>_xlfn.BINOM.INV(BinomTrials,_xlfn.GAMMA.INV(Table3[[#This Row],[RV gamma]],GammaShape2,GammaRate2)/BinomTrials,Table3[[#This Row],[RV binom]])</f>
        <v>0</v>
      </c>
      <c r="M9343" s="1">
        <f>Table3[[#This Row],[Risk 2 simulated occurences]]*_xlfn.LOGNORM.INV(Table3[[#This Row],[RV lognorm]],(LN(ImpLow2)+LN(ImpUp2))/2,(LN(ImpUp2)-LN(ImpLow2))/3.29)</f>
        <v>0</v>
      </c>
    </row>
    <row r="9344" spans="7:13">
      <c r="G9344">
        <v>0.50268262089355042</v>
      </c>
      <c r="H9344">
        <v>4.1950907577737659E-2</v>
      </c>
      <c r="I9344">
        <v>0.58121919426192492</v>
      </c>
      <c r="J9344">
        <f>_xlfn.BINOM.INV(BinomTrials,_xlfn.GAMMA.INV(Table3[[#This Row],[RV gamma]],GammaShape1,GammaRate1)/BinomTrials,Table3[[#This Row],[RV binom]])</f>
        <v>0</v>
      </c>
      <c r="K9344" s="1">
        <f>Table3[[#This Row],[Risk 1 Simulated occurences]]*_xlfn.LOGNORM.INV(Table3[[#This Row],[RV lognorm]],(LN(ImpLow1)+LN(ImpUp1))/2,(LN(ImpUp1)-LN(ImpLow1))/3.29)</f>
        <v>0</v>
      </c>
      <c r="L9344">
        <f>_xlfn.BINOM.INV(BinomTrials,_xlfn.GAMMA.INV(Table3[[#This Row],[RV gamma]],GammaShape2,GammaRate2)/BinomTrials,Table3[[#This Row],[RV binom]])</f>
        <v>0</v>
      </c>
      <c r="M9344" s="1">
        <f>Table3[[#This Row],[Risk 2 simulated occurences]]*_xlfn.LOGNORM.INV(Table3[[#This Row],[RV lognorm]],(LN(ImpLow2)+LN(ImpUp2))/2,(LN(ImpUp2)-LN(ImpLow2))/3.29)</f>
        <v>0</v>
      </c>
    </row>
    <row r="9345" spans="7:13">
      <c r="G9345">
        <v>0.5868093579014807</v>
      </c>
      <c r="H9345">
        <v>6.890365903680383E-2</v>
      </c>
      <c r="I9345">
        <v>0.55099796017212699</v>
      </c>
      <c r="J9345">
        <f>_xlfn.BINOM.INV(BinomTrials,_xlfn.GAMMA.INV(Table3[[#This Row],[RV gamma]],GammaShape1,GammaRate1)/BinomTrials,Table3[[#This Row],[RV binom]])</f>
        <v>0</v>
      </c>
      <c r="K9345" s="1">
        <f>Table3[[#This Row],[Risk 1 Simulated occurences]]*_xlfn.LOGNORM.INV(Table3[[#This Row],[RV lognorm]],(LN(ImpLow1)+LN(ImpUp1))/2,(LN(ImpUp1)-LN(ImpLow1))/3.29)</f>
        <v>0</v>
      </c>
      <c r="L9345">
        <f>_xlfn.BINOM.INV(BinomTrials,_xlfn.GAMMA.INV(Table3[[#This Row],[RV gamma]],GammaShape2,GammaRate2)/BinomTrials,Table3[[#This Row],[RV binom]])</f>
        <v>0</v>
      </c>
      <c r="M9345" s="1">
        <f>Table3[[#This Row],[Risk 2 simulated occurences]]*_xlfn.LOGNORM.INV(Table3[[#This Row],[RV lognorm]],(LN(ImpLow2)+LN(ImpUp2))/2,(LN(ImpUp2)-LN(ImpLow2))/3.29)</f>
        <v>0</v>
      </c>
    </row>
    <row r="9346" spans="7:13">
      <c r="G9346">
        <v>0.50487825018580923</v>
      </c>
      <c r="H9346">
        <v>6.3797431562001558E-2</v>
      </c>
      <c r="I9346">
        <v>0.62271661293819391</v>
      </c>
      <c r="J9346">
        <f>_xlfn.BINOM.INV(BinomTrials,_xlfn.GAMMA.INV(Table3[[#This Row],[RV gamma]],GammaShape1,GammaRate1)/BinomTrials,Table3[[#This Row],[RV binom]])</f>
        <v>0</v>
      </c>
      <c r="K9346" s="1">
        <f>Table3[[#This Row],[Risk 1 Simulated occurences]]*_xlfn.LOGNORM.INV(Table3[[#This Row],[RV lognorm]],(LN(ImpLow1)+LN(ImpUp1))/2,(LN(ImpUp1)-LN(ImpLow1))/3.29)</f>
        <v>0</v>
      </c>
      <c r="L9346">
        <f>_xlfn.BINOM.INV(BinomTrials,_xlfn.GAMMA.INV(Table3[[#This Row],[RV gamma]],GammaShape2,GammaRate2)/BinomTrials,Table3[[#This Row],[RV binom]])</f>
        <v>0</v>
      </c>
      <c r="M9346" s="1">
        <f>Table3[[#This Row],[Risk 2 simulated occurences]]*_xlfn.LOGNORM.INV(Table3[[#This Row],[RV lognorm]],(LN(ImpLow2)+LN(ImpUp2))/2,(LN(ImpUp2)-LN(ImpLow2))/3.29)</f>
        <v>0</v>
      </c>
    </row>
    <row r="9347" spans="7:13">
      <c r="G9347">
        <v>0.4887508728954712</v>
      </c>
      <c r="H9347">
        <v>0.24343226256008832</v>
      </c>
      <c r="I9347">
        <v>0.99811365222470538</v>
      </c>
      <c r="J9347">
        <f>_xlfn.BINOM.INV(BinomTrials,_xlfn.GAMMA.INV(Table3[[#This Row],[RV gamma]],GammaShape1,GammaRate1)/BinomTrials,Table3[[#This Row],[RV binom]])</f>
        <v>0</v>
      </c>
      <c r="K9347" s="1">
        <f>Table3[[#This Row],[Risk 1 Simulated occurences]]*_xlfn.LOGNORM.INV(Table3[[#This Row],[RV lognorm]],(LN(ImpLow1)+LN(ImpUp1))/2,(LN(ImpUp1)-LN(ImpLow1))/3.29)</f>
        <v>0</v>
      </c>
      <c r="L9347">
        <f>_xlfn.BINOM.INV(BinomTrials,_xlfn.GAMMA.INV(Table3[[#This Row],[RV gamma]],GammaShape2,GammaRate2)/BinomTrials,Table3[[#This Row],[RV binom]])</f>
        <v>0</v>
      </c>
      <c r="M9347" s="1">
        <f>Table3[[#This Row],[Risk 2 simulated occurences]]*_xlfn.LOGNORM.INV(Table3[[#This Row],[RV lognorm]],(LN(ImpLow2)+LN(ImpUp2))/2,(LN(ImpUp2)-LN(ImpLow2))/3.29)</f>
        <v>0</v>
      </c>
    </row>
    <row r="9348" spans="7:13">
      <c r="G9348">
        <v>0.4359207541849095</v>
      </c>
      <c r="H9348">
        <v>0.36603684740422149</v>
      </c>
      <c r="I9348">
        <v>0.29615294062353342</v>
      </c>
      <c r="J9348">
        <f>_xlfn.BINOM.INV(BinomTrials,_xlfn.GAMMA.INV(Table3[[#This Row],[RV gamma]],GammaShape1,GammaRate1)/BinomTrials,Table3[[#This Row],[RV binom]])</f>
        <v>0</v>
      </c>
      <c r="K9348" s="1">
        <f>Table3[[#This Row],[Risk 1 Simulated occurences]]*_xlfn.LOGNORM.INV(Table3[[#This Row],[RV lognorm]],(LN(ImpLow1)+LN(ImpUp1))/2,(LN(ImpUp1)-LN(ImpLow1))/3.29)</f>
        <v>0</v>
      </c>
      <c r="L9348">
        <f>_xlfn.BINOM.INV(BinomTrials,_xlfn.GAMMA.INV(Table3[[#This Row],[RV gamma]],GammaShape2,GammaRate2)/BinomTrials,Table3[[#This Row],[RV binom]])</f>
        <v>0</v>
      </c>
      <c r="M9348" s="1">
        <f>Table3[[#This Row],[Risk 2 simulated occurences]]*_xlfn.LOGNORM.INV(Table3[[#This Row],[RV lognorm]],(LN(ImpLow2)+LN(ImpUp2))/2,(LN(ImpUp2)-LN(ImpLow2))/3.29)</f>
        <v>0</v>
      </c>
    </row>
    <row r="9349" spans="7:13">
      <c r="G9349">
        <v>0.52011558577423711</v>
      </c>
      <c r="H9349">
        <v>0.98129432275020256</v>
      </c>
      <c r="I9349">
        <v>0.44247305972616796</v>
      </c>
      <c r="J9349">
        <f>_xlfn.BINOM.INV(BinomTrials,_xlfn.GAMMA.INV(Table3[[#This Row],[RV gamma]],GammaShape1,GammaRate1)/BinomTrials,Table3[[#This Row],[RV binom]])</f>
        <v>2</v>
      </c>
      <c r="K9349" s="1">
        <f>Table3[[#This Row],[Risk 1 Simulated occurences]]*_xlfn.LOGNORM.INV(Table3[[#This Row],[RV lognorm]],(LN(ImpLow1)+LN(ImpUp1))/2,(LN(ImpUp1)-LN(ImpLow1))/3.29)</f>
        <v>57154.128805449247</v>
      </c>
      <c r="L9349">
        <f>_xlfn.BINOM.INV(BinomTrials,_xlfn.GAMMA.INV(Table3[[#This Row],[RV gamma]],GammaShape2,GammaRate2)/BinomTrials,Table3[[#This Row],[RV binom]])</f>
        <v>1</v>
      </c>
      <c r="M9349" s="1">
        <f>Table3[[#This Row],[Risk 2 simulated occurences]]*_xlfn.LOGNORM.INV(Table3[[#This Row],[RV lognorm]],(LN(ImpLow2)+LN(ImpUp2))/2,(LN(ImpUp2)-LN(ImpLow2))/3.29)</f>
        <v>2857706.4402724635</v>
      </c>
    </row>
    <row r="9350" spans="7:13">
      <c r="G9350">
        <v>0.5826501076028916</v>
      </c>
      <c r="H9350">
        <v>0.61368246265392867</v>
      </c>
      <c r="I9350">
        <v>0.64471481770496575</v>
      </c>
      <c r="J9350">
        <f>_xlfn.BINOM.INV(BinomTrials,_xlfn.GAMMA.INV(Table3[[#This Row],[RV gamma]],GammaShape1,GammaRate1)/BinomTrials,Table3[[#This Row],[RV binom]])</f>
        <v>1</v>
      </c>
      <c r="K9350" s="1">
        <f>Table3[[#This Row],[Risk 1 Simulated occurences]]*_xlfn.LOGNORM.INV(Table3[[#This Row],[RV lognorm]],(LN(ImpLow1)+LN(ImpUp1))/2,(LN(ImpUp1)-LN(ImpLow1))/3.29)</f>
        <v>41000.897923292381</v>
      </c>
      <c r="L9350">
        <f>_xlfn.BINOM.INV(BinomTrials,_xlfn.GAMMA.INV(Table3[[#This Row],[RV gamma]],GammaShape2,GammaRate2)/BinomTrials,Table3[[#This Row],[RV binom]])</f>
        <v>0</v>
      </c>
      <c r="M9350" s="1">
        <f>Table3[[#This Row],[Risk 2 simulated occurences]]*_xlfn.LOGNORM.INV(Table3[[#This Row],[RV lognorm]],(LN(ImpLow2)+LN(ImpUp2))/2,(LN(ImpUp2)-LN(ImpLow2))/3.29)</f>
        <v>0</v>
      </c>
    </row>
    <row r="9351" spans="7:13">
      <c r="G9351">
        <v>0.60035848179848794</v>
      </c>
      <c r="H9351">
        <v>0.16114982457885044</v>
      </c>
      <c r="I9351">
        <v>0.72194116735921299</v>
      </c>
      <c r="J9351">
        <f>_xlfn.BINOM.INV(BinomTrials,_xlfn.GAMMA.INV(Table3[[#This Row],[RV gamma]],GammaShape1,GammaRate1)/BinomTrials,Table3[[#This Row],[RV binom]])</f>
        <v>0</v>
      </c>
      <c r="K9351" s="1">
        <f>Table3[[#This Row],[Risk 1 Simulated occurences]]*_xlfn.LOGNORM.INV(Table3[[#This Row],[RV lognorm]],(LN(ImpLow1)+LN(ImpUp1))/2,(LN(ImpUp1)-LN(ImpLow1))/3.29)</f>
        <v>0</v>
      </c>
      <c r="L9351">
        <f>_xlfn.BINOM.INV(BinomTrials,_xlfn.GAMMA.INV(Table3[[#This Row],[RV gamma]],GammaShape2,GammaRate2)/BinomTrials,Table3[[#This Row],[RV binom]])</f>
        <v>0</v>
      </c>
      <c r="M9351" s="1">
        <f>Table3[[#This Row],[Risk 2 simulated occurences]]*_xlfn.LOGNORM.INV(Table3[[#This Row],[RV lognorm]],(LN(ImpLow2)+LN(ImpUp2))/2,(LN(ImpUp2)-LN(ImpLow2))/3.29)</f>
        <v>0</v>
      </c>
    </row>
    <row r="9352" spans="7:13">
      <c r="G9352">
        <v>0.22500358718680386</v>
      </c>
      <c r="H9352">
        <v>0.4451016967394863</v>
      </c>
      <c r="I9352">
        <v>0.66519980629216868</v>
      </c>
      <c r="J9352">
        <f>_xlfn.BINOM.INV(BinomTrials,_xlfn.GAMMA.INV(Table3[[#This Row],[RV gamma]],GammaShape1,GammaRate1)/BinomTrials,Table3[[#This Row],[RV binom]])</f>
        <v>0</v>
      </c>
      <c r="K9352" s="1">
        <f>Table3[[#This Row],[Risk 1 Simulated occurences]]*_xlfn.LOGNORM.INV(Table3[[#This Row],[RV lognorm]],(LN(ImpLow1)+LN(ImpUp1))/2,(LN(ImpUp1)-LN(ImpLow1))/3.29)</f>
        <v>0</v>
      </c>
      <c r="L9352">
        <f>_xlfn.BINOM.INV(BinomTrials,_xlfn.GAMMA.INV(Table3[[#This Row],[RV gamma]],GammaShape2,GammaRate2)/BinomTrials,Table3[[#This Row],[RV binom]])</f>
        <v>0</v>
      </c>
      <c r="M9352" s="1">
        <f>Table3[[#This Row],[Risk 2 simulated occurences]]*_xlfn.LOGNORM.INV(Table3[[#This Row],[RV lognorm]],(LN(ImpLow2)+LN(ImpUp2))/2,(LN(ImpUp2)-LN(ImpLow2))/3.29)</f>
        <v>0</v>
      </c>
    </row>
    <row r="9353" spans="7:13">
      <c r="G9353">
        <v>0.63528984861229076</v>
      </c>
      <c r="H9353">
        <v>0.82421710054586506</v>
      </c>
      <c r="I9353">
        <v>1.3144352479439392E-2</v>
      </c>
      <c r="J9353">
        <f>_xlfn.BINOM.INV(BinomTrials,_xlfn.GAMMA.INV(Table3[[#This Row],[RV gamma]],GammaShape1,GammaRate1)/BinomTrials,Table3[[#This Row],[RV binom]])</f>
        <v>1</v>
      </c>
      <c r="K9353" s="1">
        <f>Table3[[#This Row],[Risk 1 Simulated occurences]]*_xlfn.LOGNORM.INV(Table3[[#This Row],[RV lognorm]],(LN(ImpLow1)+LN(ImpUp1))/2,(LN(ImpUp1)-LN(ImpLow1))/3.29)</f>
        <v>6677.9681414239521</v>
      </c>
      <c r="L9353">
        <f>_xlfn.BINOM.INV(BinomTrials,_xlfn.GAMMA.INV(Table3[[#This Row],[RV gamma]],GammaShape2,GammaRate2)/BinomTrials,Table3[[#This Row],[RV binom]])</f>
        <v>0</v>
      </c>
      <c r="M9353" s="1">
        <f>Table3[[#This Row],[Risk 2 simulated occurences]]*_xlfn.LOGNORM.INV(Table3[[#This Row],[RV lognorm]],(LN(ImpLow2)+LN(ImpUp2))/2,(LN(ImpUp2)-LN(ImpLow2))/3.29)</f>
        <v>0</v>
      </c>
    </row>
    <row r="9354" spans="7:13">
      <c r="G9354">
        <v>0.31648562677040959</v>
      </c>
      <c r="H9354">
        <v>0.61680887435414311</v>
      </c>
      <c r="I9354">
        <v>0.91713212193787663</v>
      </c>
      <c r="J9354">
        <f>_xlfn.BINOM.INV(BinomTrials,_xlfn.GAMMA.INV(Table3[[#This Row],[RV gamma]],GammaShape1,GammaRate1)/BinomTrials,Table3[[#This Row],[RV binom]])</f>
        <v>0</v>
      </c>
      <c r="K9354" s="1">
        <f>Table3[[#This Row],[Risk 1 Simulated occurences]]*_xlfn.LOGNORM.INV(Table3[[#This Row],[RV lognorm]],(LN(ImpLow1)+LN(ImpUp1))/2,(LN(ImpUp1)-LN(ImpLow1))/3.29)</f>
        <v>0</v>
      </c>
      <c r="L9354">
        <f>_xlfn.BINOM.INV(BinomTrials,_xlfn.GAMMA.INV(Table3[[#This Row],[RV gamma]],GammaShape2,GammaRate2)/BinomTrials,Table3[[#This Row],[RV binom]])</f>
        <v>0</v>
      </c>
      <c r="M9354" s="1">
        <f>Table3[[#This Row],[Risk 2 simulated occurences]]*_xlfn.LOGNORM.INV(Table3[[#This Row],[RV lognorm]],(LN(ImpLow2)+LN(ImpUp2))/2,(LN(ImpUp2)-LN(ImpLow2))/3.29)</f>
        <v>0</v>
      </c>
    </row>
    <row r="9355" spans="7:13">
      <c r="G9355">
        <v>0.17392913027383813</v>
      </c>
      <c r="H9355">
        <v>0.7067512700831291</v>
      </c>
      <c r="I9355">
        <v>0.23957340989242001</v>
      </c>
      <c r="J9355">
        <f>_xlfn.BINOM.INV(BinomTrials,_xlfn.GAMMA.INV(Table3[[#This Row],[RV gamma]],GammaShape1,GammaRate1)/BinomTrials,Table3[[#This Row],[RV binom]])</f>
        <v>1</v>
      </c>
      <c r="K9355" s="1">
        <f>Table3[[#This Row],[Risk 1 Simulated occurences]]*_xlfn.LOGNORM.INV(Table3[[#This Row],[RV lognorm]],(LN(ImpLow1)+LN(ImpUp1))/2,(LN(ImpUp1)-LN(ImpLow1))/3.29)</f>
        <v>19270.859089476653</v>
      </c>
      <c r="L9355">
        <f>_xlfn.BINOM.INV(BinomTrials,_xlfn.GAMMA.INV(Table3[[#This Row],[RV gamma]],GammaShape2,GammaRate2)/BinomTrials,Table3[[#This Row],[RV binom]])</f>
        <v>0</v>
      </c>
      <c r="M9355" s="1">
        <f>Table3[[#This Row],[Risk 2 simulated occurences]]*_xlfn.LOGNORM.INV(Table3[[#This Row],[RV lognorm]],(LN(ImpLow2)+LN(ImpUp2))/2,(LN(ImpUp2)-LN(ImpLow2))/3.29)</f>
        <v>0</v>
      </c>
    </row>
    <row r="9356" spans="7:13">
      <c r="G9356">
        <v>0.22689251239732491</v>
      </c>
      <c r="H9356">
        <v>0.36859628715021364</v>
      </c>
      <c r="I9356">
        <v>0.5103000619031024</v>
      </c>
      <c r="J9356">
        <f>_xlfn.BINOM.INV(BinomTrials,_xlfn.GAMMA.INV(Table3[[#This Row],[RV gamma]],GammaShape1,GammaRate1)/BinomTrials,Table3[[#This Row],[RV binom]])</f>
        <v>0</v>
      </c>
      <c r="K9356" s="1">
        <f>Table3[[#This Row],[Risk 1 Simulated occurences]]*_xlfn.LOGNORM.INV(Table3[[#This Row],[RV lognorm]],(LN(ImpLow1)+LN(ImpUp1))/2,(LN(ImpUp1)-LN(ImpLow1))/3.29)</f>
        <v>0</v>
      </c>
      <c r="L9356">
        <f>_xlfn.BINOM.INV(BinomTrials,_xlfn.GAMMA.INV(Table3[[#This Row],[RV gamma]],GammaShape2,GammaRate2)/BinomTrials,Table3[[#This Row],[RV binom]])</f>
        <v>0</v>
      </c>
      <c r="M9356" s="1">
        <f>Table3[[#This Row],[Risk 2 simulated occurences]]*_xlfn.LOGNORM.INV(Table3[[#This Row],[RV lognorm]],(LN(ImpLow2)+LN(ImpUp2))/2,(LN(ImpUp2)-LN(ImpLow2))/3.29)</f>
        <v>0</v>
      </c>
    </row>
    <row r="9357" spans="7:13">
      <c r="G9357">
        <v>0.38245586183967806</v>
      </c>
      <c r="H9357">
        <v>0.99779813364045611</v>
      </c>
      <c r="I9357">
        <v>0.61314040544123405</v>
      </c>
      <c r="J9357">
        <f>_xlfn.BINOM.INV(BinomTrials,_xlfn.GAMMA.INV(Table3[[#This Row],[RV gamma]],GammaShape1,GammaRate1)/BinomTrials,Table3[[#This Row],[RV binom]])</f>
        <v>3</v>
      </c>
      <c r="K9357" s="1">
        <f>Table3[[#This Row],[Risk 1 Simulated occurences]]*_xlfn.LOGNORM.INV(Table3[[#This Row],[RV lognorm]],(LN(ImpLow1)+LN(ImpUp1))/2,(LN(ImpUp1)-LN(ImpLow1))/3.29)</f>
        <v>116014.25816935209</v>
      </c>
      <c r="L9357">
        <f>_xlfn.BINOM.INV(BinomTrials,_xlfn.GAMMA.INV(Table3[[#This Row],[RV gamma]],GammaShape2,GammaRate2)/BinomTrials,Table3[[#This Row],[RV binom]])</f>
        <v>2</v>
      </c>
      <c r="M9357" s="1">
        <f>Table3[[#This Row],[Risk 2 simulated occurences]]*_xlfn.LOGNORM.INV(Table3[[#This Row],[RV lognorm]],(LN(ImpLow2)+LN(ImpUp2))/2,(LN(ImpUp2)-LN(ImpLow2))/3.29)</f>
        <v>7734283.8779568095</v>
      </c>
    </row>
    <row r="9358" spans="7:13">
      <c r="G9358">
        <v>0.93566993946939236</v>
      </c>
      <c r="H9358">
        <v>0.99323209514526278</v>
      </c>
      <c r="I9358">
        <v>5.0794250821133258E-2</v>
      </c>
      <c r="J9358">
        <f>_xlfn.BINOM.INV(BinomTrials,_xlfn.GAMMA.INV(Table3[[#This Row],[RV gamma]],GammaShape1,GammaRate1)/BinomTrials,Table3[[#This Row],[RV binom]])</f>
        <v>3</v>
      </c>
      <c r="K9358" s="1">
        <f>Table3[[#This Row],[Risk 1 Simulated occurences]]*_xlfn.LOGNORM.INV(Table3[[#This Row],[RV lognorm]],(LN(ImpLow1)+LN(ImpUp1))/2,(LN(ImpUp1)-LN(ImpLow1))/3.29)</f>
        <v>30164.199577577641</v>
      </c>
      <c r="L9358">
        <f>_xlfn.BINOM.INV(BinomTrials,_xlfn.GAMMA.INV(Table3[[#This Row],[RV gamma]],GammaShape2,GammaRate2)/BinomTrials,Table3[[#This Row],[RV binom]])</f>
        <v>2</v>
      </c>
      <c r="M9358" s="1">
        <f>Table3[[#This Row],[Risk 2 simulated occurences]]*_xlfn.LOGNORM.INV(Table3[[#This Row],[RV lognorm]],(LN(ImpLow2)+LN(ImpUp2))/2,(LN(ImpUp2)-LN(ImpLow2))/3.29)</f>
        <v>2010946.6385051734</v>
      </c>
    </row>
    <row r="9359" spans="7:13">
      <c r="G9359">
        <v>0.80467266207778487</v>
      </c>
      <c r="H9359">
        <v>0.2518231064322512</v>
      </c>
      <c r="I9359">
        <v>0.69897355078671763</v>
      </c>
      <c r="J9359">
        <f>_xlfn.BINOM.INV(BinomTrials,_xlfn.GAMMA.INV(Table3[[#This Row],[RV gamma]],GammaShape1,GammaRate1)/BinomTrials,Table3[[#This Row],[RV binom]])</f>
        <v>0</v>
      </c>
      <c r="K9359" s="1">
        <f>Table3[[#This Row],[Risk 1 Simulated occurences]]*_xlfn.LOGNORM.INV(Table3[[#This Row],[RV lognorm]],(LN(ImpLow1)+LN(ImpUp1))/2,(LN(ImpUp1)-LN(ImpLow1))/3.29)</f>
        <v>0</v>
      </c>
      <c r="L9359">
        <f>_xlfn.BINOM.INV(BinomTrials,_xlfn.GAMMA.INV(Table3[[#This Row],[RV gamma]],GammaShape2,GammaRate2)/BinomTrials,Table3[[#This Row],[RV binom]])</f>
        <v>0</v>
      </c>
      <c r="M9359" s="1">
        <f>Table3[[#This Row],[Risk 2 simulated occurences]]*_xlfn.LOGNORM.INV(Table3[[#This Row],[RV lognorm]],(LN(ImpLow2)+LN(ImpUp2))/2,(LN(ImpUp2)-LN(ImpLow2))/3.29)</f>
        <v>0</v>
      </c>
    </row>
    <row r="9360" spans="7:13">
      <c r="G9360">
        <v>0.13343154132991636</v>
      </c>
      <c r="H9360">
        <v>0.39094980684618924</v>
      </c>
      <c r="I9360">
        <v>0.64846807236246207</v>
      </c>
      <c r="J9360">
        <f>_xlfn.BINOM.INV(BinomTrials,_xlfn.GAMMA.INV(Table3[[#This Row],[RV gamma]],GammaShape1,GammaRate1)/BinomTrials,Table3[[#This Row],[RV binom]])</f>
        <v>0</v>
      </c>
      <c r="K9360" s="1">
        <f>Table3[[#This Row],[Risk 1 Simulated occurences]]*_xlfn.LOGNORM.INV(Table3[[#This Row],[RV lognorm]],(LN(ImpLow1)+LN(ImpUp1))/2,(LN(ImpUp1)-LN(ImpLow1))/3.29)</f>
        <v>0</v>
      </c>
      <c r="L9360">
        <f>_xlfn.BINOM.INV(BinomTrials,_xlfn.GAMMA.INV(Table3[[#This Row],[RV gamma]],GammaShape2,GammaRate2)/BinomTrials,Table3[[#This Row],[RV binom]])</f>
        <v>0</v>
      </c>
      <c r="M9360" s="1">
        <f>Table3[[#This Row],[Risk 2 simulated occurences]]*_xlfn.LOGNORM.INV(Table3[[#This Row],[RV lognorm]],(LN(ImpLow2)+LN(ImpUp2))/2,(LN(ImpUp2)-LN(ImpLow2))/3.29)</f>
        <v>0</v>
      </c>
    </row>
    <row r="9361" spans="7:13">
      <c r="G9361">
        <v>0.58391513190414535</v>
      </c>
      <c r="H9361">
        <v>0.69340366390226582</v>
      </c>
      <c r="I9361">
        <v>0.8028921959003863</v>
      </c>
      <c r="J9361">
        <f>_xlfn.BINOM.INV(BinomTrials,_xlfn.GAMMA.INV(Table3[[#This Row],[RV gamma]],GammaShape1,GammaRate1)/BinomTrials,Table3[[#This Row],[RV binom]])</f>
        <v>1</v>
      </c>
      <c r="K9361" s="1">
        <f>Table3[[#This Row],[Risk 1 Simulated occurences]]*_xlfn.LOGNORM.INV(Table3[[#This Row],[RV lognorm]],(LN(ImpLow1)+LN(ImpUp1))/2,(LN(ImpUp1)-LN(ImpLow1))/3.29)</f>
        <v>57407.116738117365</v>
      </c>
      <c r="L9361">
        <f>_xlfn.BINOM.INV(BinomTrials,_xlfn.GAMMA.INV(Table3[[#This Row],[RV gamma]],GammaShape2,GammaRate2)/BinomTrials,Table3[[#This Row],[RV binom]])</f>
        <v>0</v>
      </c>
      <c r="M9361" s="1">
        <f>Table3[[#This Row],[Risk 2 simulated occurences]]*_xlfn.LOGNORM.INV(Table3[[#This Row],[RV lognorm]],(LN(ImpLow2)+LN(ImpUp2))/2,(LN(ImpUp2)-LN(ImpLow2))/3.29)</f>
        <v>0</v>
      </c>
    </row>
    <row r="9362" spans="7:13">
      <c r="G9362">
        <v>0.86162191297003154</v>
      </c>
      <c r="H9362">
        <v>3.5379205381208659E-2</v>
      </c>
      <c r="I9362">
        <v>0.20913649779238574</v>
      </c>
      <c r="J9362">
        <f>_xlfn.BINOM.INV(BinomTrials,_xlfn.GAMMA.INV(Table3[[#This Row],[RV gamma]],GammaShape1,GammaRate1)/BinomTrials,Table3[[#This Row],[RV binom]])</f>
        <v>0</v>
      </c>
      <c r="K9362" s="1">
        <f>Table3[[#This Row],[Risk 1 Simulated occurences]]*_xlfn.LOGNORM.INV(Table3[[#This Row],[RV lognorm]],(LN(ImpLow1)+LN(ImpUp1))/2,(LN(ImpUp1)-LN(ImpLow1))/3.29)</f>
        <v>0</v>
      </c>
      <c r="L9362">
        <f>_xlfn.BINOM.INV(BinomTrials,_xlfn.GAMMA.INV(Table3[[#This Row],[RV gamma]],GammaShape2,GammaRate2)/BinomTrials,Table3[[#This Row],[RV binom]])</f>
        <v>0</v>
      </c>
      <c r="M9362" s="1">
        <f>Table3[[#This Row],[Risk 2 simulated occurences]]*_xlfn.LOGNORM.INV(Table3[[#This Row],[RV lognorm]],(LN(ImpLow2)+LN(ImpUp2))/2,(LN(ImpUp2)-LN(ImpLow2))/3.29)</f>
        <v>0</v>
      </c>
    </row>
    <row r="9363" spans="7:13">
      <c r="G9363">
        <v>0.2794912873206154</v>
      </c>
      <c r="H9363">
        <v>0.61830484197396074</v>
      </c>
      <c r="I9363">
        <v>0.95711839662730624</v>
      </c>
      <c r="J9363">
        <f>_xlfn.BINOM.INV(BinomTrials,_xlfn.GAMMA.INV(Table3[[#This Row],[RV gamma]],GammaShape1,GammaRate1)/BinomTrials,Table3[[#This Row],[RV binom]])</f>
        <v>0</v>
      </c>
      <c r="K9363" s="1">
        <f>Table3[[#This Row],[Risk 1 Simulated occurences]]*_xlfn.LOGNORM.INV(Table3[[#This Row],[RV lognorm]],(LN(ImpLow1)+LN(ImpUp1))/2,(LN(ImpUp1)-LN(ImpLow1))/3.29)</f>
        <v>0</v>
      </c>
      <c r="L9363">
        <f>_xlfn.BINOM.INV(BinomTrials,_xlfn.GAMMA.INV(Table3[[#This Row],[RV gamma]],GammaShape2,GammaRate2)/BinomTrials,Table3[[#This Row],[RV binom]])</f>
        <v>0</v>
      </c>
      <c r="M9363" s="1">
        <f>Table3[[#This Row],[Risk 2 simulated occurences]]*_xlfn.LOGNORM.INV(Table3[[#This Row],[RV lognorm]],(LN(ImpLow2)+LN(ImpUp2))/2,(LN(ImpUp2)-LN(ImpLow2))/3.29)</f>
        <v>0</v>
      </c>
    </row>
    <row r="9364" spans="7:13">
      <c r="G9364">
        <v>0.41006599758289103</v>
      </c>
      <c r="H9364">
        <v>0.8494790563590261</v>
      </c>
      <c r="I9364">
        <v>0.28889211513516128</v>
      </c>
      <c r="J9364">
        <f>_xlfn.BINOM.INV(BinomTrials,_xlfn.GAMMA.INV(Table3[[#This Row],[RV gamma]],GammaShape1,GammaRate1)/BinomTrials,Table3[[#This Row],[RV binom]])</f>
        <v>1</v>
      </c>
      <c r="K9364" s="1">
        <f>Table3[[#This Row],[Risk 1 Simulated occurences]]*_xlfn.LOGNORM.INV(Table3[[#This Row],[RV lognorm]],(LN(ImpLow1)+LN(ImpUp1))/2,(LN(ImpUp1)-LN(ImpLow1))/3.29)</f>
        <v>21419.696821659145</v>
      </c>
      <c r="L9364">
        <f>_xlfn.BINOM.INV(BinomTrials,_xlfn.GAMMA.INV(Table3[[#This Row],[RV gamma]],GammaShape2,GammaRate2)/BinomTrials,Table3[[#This Row],[RV binom]])</f>
        <v>1</v>
      </c>
      <c r="M9364" s="1">
        <f>Table3[[#This Row],[Risk 2 simulated occurences]]*_xlfn.LOGNORM.INV(Table3[[#This Row],[RV lognorm]],(LN(ImpLow2)+LN(ImpUp2))/2,(LN(ImpUp2)-LN(ImpLow2))/3.29)</f>
        <v>2141969.6821659156</v>
      </c>
    </row>
    <row r="9365" spans="7:13">
      <c r="G9365">
        <v>0.97922137564943235</v>
      </c>
      <c r="H9365">
        <v>0.1945002261523624</v>
      </c>
      <c r="I9365">
        <v>0.40977907665529245</v>
      </c>
      <c r="J9365">
        <f>_xlfn.BINOM.INV(BinomTrials,_xlfn.GAMMA.INV(Table3[[#This Row],[RV gamma]],GammaShape1,GammaRate1)/BinomTrials,Table3[[#This Row],[RV binom]])</f>
        <v>0</v>
      </c>
      <c r="K9365" s="1">
        <f>Table3[[#This Row],[Risk 1 Simulated occurences]]*_xlfn.LOGNORM.INV(Table3[[#This Row],[RV lognorm]],(LN(ImpLow1)+LN(ImpUp1))/2,(LN(ImpUp1)-LN(ImpLow1))/3.29)</f>
        <v>0</v>
      </c>
      <c r="L9365">
        <f>_xlfn.BINOM.INV(BinomTrials,_xlfn.GAMMA.INV(Table3[[#This Row],[RV gamma]],GammaShape2,GammaRate2)/BinomTrials,Table3[[#This Row],[RV binom]])</f>
        <v>0</v>
      </c>
      <c r="M9365" s="1">
        <f>Table3[[#This Row],[Risk 2 simulated occurences]]*_xlfn.LOGNORM.INV(Table3[[#This Row],[RV lognorm]],(LN(ImpLow2)+LN(ImpUp2))/2,(LN(ImpUp2)-LN(ImpLow2))/3.29)</f>
        <v>0</v>
      </c>
    </row>
    <row r="9366" spans="7:13">
      <c r="G9366">
        <v>0.77366054000969064</v>
      </c>
      <c r="H9366">
        <v>0.9653009427549788</v>
      </c>
      <c r="I9366">
        <v>0.15694134550026681</v>
      </c>
      <c r="J9366">
        <f>_xlfn.BINOM.INV(BinomTrials,_xlfn.GAMMA.INV(Table3[[#This Row],[RV gamma]],GammaShape1,GammaRate1)/BinomTrials,Table3[[#This Row],[RV binom]])</f>
        <v>2</v>
      </c>
      <c r="K9366" s="1">
        <f>Table3[[#This Row],[Risk 1 Simulated occurences]]*_xlfn.LOGNORM.INV(Table3[[#This Row],[RV lognorm]],(LN(ImpLow1)+LN(ImpUp1))/2,(LN(ImpUp1)-LN(ImpLow1))/3.29)</f>
        <v>31254.893527808006</v>
      </c>
      <c r="L9366">
        <f>_xlfn.BINOM.INV(BinomTrials,_xlfn.GAMMA.INV(Table3[[#This Row],[RV gamma]],GammaShape2,GammaRate2)/BinomTrials,Table3[[#This Row],[RV binom]])</f>
        <v>1</v>
      </c>
      <c r="M9366" s="1">
        <f>Table3[[#This Row],[Risk 2 simulated occurences]]*_xlfn.LOGNORM.INV(Table3[[#This Row],[RV lognorm]],(LN(ImpLow2)+LN(ImpUp2))/2,(LN(ImpUp2)-LN(ImpLow2))/3.29)</f>
        <v>1562744.6763904009</v>
      </c>
    </row>
    <row r="9367" spans="7:13">
      <c r="G9367">
        <v>0.91269594287159661</v>
      </c>
      <c r="H9367">
        <v>0.81294488292790246</v>
      </c>
      <c r="I9367">
        <v>0.7131938229842083</v>
      </c>
      <c r="J9367">
        <f>_xlfn.BINOM.INV(BinomTrials,_xlfn.GAMMA.INV(Table3[[#This Row],[RV gamma]],GammaShape1,GammaRate1)/BinomTrials,Table3[[#This Row],[RV binom]])</f>
        <v>1</v>
      </c>
      <c r="K9367" s="1">
        <f>Table3[[#This Row],[Risk 1 Simulated occurences]]*_xlfn.LOGNORM.INV(Table3[[#This Row],[RV lognorm]],(LN(ImpLow1)+LN(ImpUp1))/2,(LN(ImpUp1)-LN(ImpLow1))/3.29)</f>
        <v>46886.240284520238</v>
      </c>
      <c r="L9367">
        <f>_xlfn.BINOM.INV(BinomTrials,_xlfn.GAMMA.INV(Table3[[#This Row],[RV gamma]],GammaShape2,GammaRate2)/BinomTrials,Table3[[#This Row],[RV binom]])</f>
        <v>1</v>
      </c>
      <c r="M9367" s="1">
        <f>Table3[[#This Row],[Risk 2 simulated occurences]]*_xlfn.LOGNORM.INV(Table3[[#This Row],[RV lognorm]],(LN(ImpLow2)+LN(ImpUp2))/2,(LN(ImpUp2)-LN(ImpLow2))/3.29)</f>
        <v>4688624.0284520257</v>
      </c>
    </row>
    <row r="9368" spans="7:13">
      <c r="G9368">
        <v>0.68071184292468789</v>
      </c>
      <c r="H9368">
        <v>0.16464736925654455</v>
      </c>
      <c r="I9368">
        <v>0.64858289558840121</v>
      </c>
      <c r="J9368">
        <f>_xlfn.BINOM.INV(BinomTrials,_xlfn.GAMMA.INV(Table3[[#This Row],[RV gamma]],GammaShape1,GammaRate1)/BinomTrials,Table3[[#This Row],[RV binom]])</f>
        <v>0</v>
      </c>
      <c r="K9368" s="1">
        <f>Table3[[#This Row],[Risk 1 Simulated occurences]]*_xlfn.LOGNORM.INV(Table3[[#This Row],[RV lognorm]],(LN(ImpLow1)+LN(ImpUp1))/2,(LN(ImpUp1)-LN(ImpLow1))/3.29)</f>
        <v>0</v>
      </c>
      <c r="L9368">
        <f>_xlfn.BINOM.INV(BinomTrials,_xlfn.GAMMA.INV(Table3[[#This Row],[RV gamma]],GammaShape2,GammaRate2)/BinomTrials,Table3[[#This Row],[RV binom]])</f>
        <v>0</v>
      </c>
      <c r="M9368" s="1">
        <f>Table3[[#This Row],[Risk 2 simulated occurences]]*_xlfn.LOGNORM.INV(Table3[[#This Row],[RV lognorm]],(LN(ImpLow2)+LN(ImpUp2))/2,(LN(ImpUp2)-LN(ImpLow2))/3.29)</f>
        <v>0</v>
      </c>
    </row>
    <row r="9369" spans="7:13">
      <c r="G9369">
        <v>0.72394403523017836</v>
      </c>
      <c r="H9369">
        <v>0.22833509474449562</v>
      </c>
      <c r="I9369">
        <v>0.73272615425881282</v>
      </c>
      <c r="J9369">
        <f>_xlfn.BINOM.INV(BinomTrials,_xlfn.GAMMA.INV(Table3[[#This Row],[RV gamma]],GammaShape1,GammaRate1)/BinomTrials,Table3[[#This Row],[RV binom]])</f>
        <v>0</v>
      </c>
      <c r="K9369" s="1">
        <f>Table3[[#This Row],[Risk 1 Simulated occurences]]*_xlfn.LOGNORM.INV(Table3[[#This Row],[RV lognorm]],(LN(ImpLow1)+LN(ImpUp1))/2,(LN(ImpUp1)-LN(ImpLow1))/3.29)</f>
        <v>0</v>
      </c>
      <c r="L9369">
        <f>_xlfn.BINOM.INV(BinomTrials,_xlfn.GAMMA.INV(Table3[[#This Row],[RV gamma]],GammaShape2,GammaRate2)/BinomTrials,Table3[[#This Row],[RV binom]])</f>
        <v>0</v>
      </c>
      <c r="M9369" s="1">
        <f>Table3[[#This Row],[Risk 2 simulated occurences]]*_xlfn.LOGNORM.INV(Table3[[#This Row],[RV lognorm]],(LN(ImpLow2)+LN(ImpUp2))/2,(LN(ImpUp2)-LN(ImpLow2))/3.29)</f>
        <v>0</v>
      </c>
    </row>
    <row r="9370" spans="7:13">
      <c r="G9370">
        <v>0.32740011360840876</v>
      </c>
      <c r="H9370">
        <v>0.62793737073798539</v>
      </c>
      <c r="I9370">
        <v>0.92847462786756207</v>
      </c>
      <c r="J9370">
        <f>_xlfn.BINOM.INV(BinomTrials,_xlfn.GAMMA.INV(Table3[[#This Row],[RV gamma]],GammaShape1,GammaRate1)/BinomTrials,Table3[[#This Row],[RV binom]])</f>
        <v>0</v>
      </c>
      <c r="K9370" s="1">
        <f>Table3[[#This Row],[Risk 1 Simulated occurences]]*_xlfn.LOGNORM.INV(Table3[[#This Row],[RV lognorm]],(LN(ImpLow1)+LN(ImpUp1))/2,(LN(ImpUp1)-LN(ImpLow1))/3.29)</f>
        <v>0</v>
      </c>
      <c r="L9370">
        <f>_xlfn.BINOM.INV(BinomTrials,_xlfn.GAMMA.INV(Table3[[#This Row],[RV gamma]],GammaShape2,GammaRate2)/BinomTrials,Table3[[#This Row],[RV binom]])</f>
        <v>0</v>
      </c>
      <c r="M9370" s="1">
        <f>Table3[[#This Row],[Risk 2 simulated occurences]]*_xlfn.LOGNORM.INV(Table3[[#This Row],[RV lognorm]],(LN(ImpLow2)+LN(ImpUp2))/2,(LN(ImpUp2)-LN(ImpLow2))/3.29)</f>
        <v>0</v>
      </c>
    </row>
    <row r="9371" spans="7:13">
      <c r="G9371">
        <v>0.61370941652623445</v>
      </c>
      <c r="H9371">
        <v>0.74338999332086653</v>
      </c>
      <c r="I9371">
        <v>0.87307057011549849</v>
      </c>
      <c r="J9371">
        <f>_xlfn.BINOM.INV(BinomTrials,_xlfn.GAMMA.INV(Table3[[#This Row],[RV gamma]],GammaShape1,GammaRate1)/BinomTrials,Table3[[#This Row],[RV binom]])</f>
        <v>1</v>
      </c>
      <c r="K9371" s="1">
        <f>Table3[[#This Row],[Risk 1 Simulated occurences]]*_xlfn.LOGNORM.INV(Table3[[#This Row],[RV lognorm]],(LN(ImpLow1)+LN(ImpUp1))/2,(LN(ImpUp1)-LN(ImpLow1))/3.29)</f>
        <v>70277.546535194328</v>
      </c>
      <c r="L9371">
        <f>_xlfn.BINOM.INV(BinomTrials,_xlfn.GAMMA.INV(Table3[[#This Row],[RV gamma]],GammaShape2,GammaRate2)/BinomTrials,Table3[[#This Row],[RV binom]])</f>
        <v>0</v>
      </c>
      <c r="M9371" s="1">
        <f>Table3[[#This Row],[Risk 2 simulated occurences]]*_xlfn.LOGNORM.INV(Table3[[#This Row],[RV lognorm]],(LN(ImpLow2)+LN(ImpUp2))/2,(LN(ImpUp2)-LN(ImpLow2))/3.29)</f>
        <v>0</v>
      </c>
    </row>
    <row r="9372" spans="7:13">
      <c r="G9372">
        <v>0.61416355642218312</v>
      </c>
      <c r="H9372">
        <v>0.15561774380301022</v>
      </c>
      <c r="I9372">
        <v>0.69707193118383737</v>
      </c>
      <c r="J9372">
        <f>_xlfn.BINOM.INV(BinomTrials,_xlfn.GAMMA.INV(Table3[[#This Row],[RV gamma]],GammaShape1,GammaRate1)/BinomTrials,Table3[[#This Row],[RV binom]])</f>
        <v>0</v>
      </c>
      <c r="K9372" s="1">
        <f>Table3[[#This Row],[Risk 1 Simulated occurences]]*_xlfn.LOGNORM.INV(Table3[[#This Row],[RV lognorm]],(LN(ImpLow1)+LN(ImpUp1))/2,(LN(ImpUp1)-LN(ImpLow1))/3.29)</f>
        <v>0</v>
      </c>
      <c r="L9372">
        <f>_xlfn.BINOM.INV(BinomTrials,_xlfn.GAMMA.INV(Table3[[#This Row],[RV gamma]],GammaShape2,GammaRate2)/BinomTrials,Table3[[#This Row],[RV binom]])</f>
        <v>0</v>
      </c>
      <c r="M9372" s="1">
        <f>Table3[[#This Row],[Risk 2 simulated occurences]]*_xlfn.LOGNORM.INV(Table3[[#This Row],[RV lognorm]],(LN(ImpLow2)+LN(ImpUp2))/2,(LN(ImpUp2)-LN(ImpLow2))/3.29)</f>
        <v>0</v>
      </c>
    </row>
    <row r="9373" spans="7:13">
      <c r="G9373">
        <v>0.24689278763108552</v>
      </c>
      <c r="H9373">
        <v>0.46742009719247934</v>
      </c>
      <c r="I9373">
        <v>0.68794740675387323</v>
      </c>
      <c r="J9373">
        <f>_xlfn.BINOM.INV(BinomTrials,_xlfn.GAMMA.INV(Table3[[#This Row],[RV gamma]],GammaShape1,GammaRate1)/BinomTrials,Table3[[#This Row],[RV binom]])</f>
        <v>0</v>
      </c>
      <c r="K9373" s="1">
        <f>Table3[[#This Row],[Risk 1 Simulated occurences]]*_xlfn.LOGNORM.INV(Table3[[#This Row],[RV lognorm]],(LN(ImpLow1)+LN(ImpUp1))/2,(LN(ImpUp1)-LN(ImpLow1))/3.29)</f>
        <v>0</v>
      </c>
      <c r="L9373">
        <f>_xlfn.BINOM.INV(BinomTrials,_xlfn.GAMMA.INV(Table3[[#This Row],[RV gamma]],GammaShape2,GammaRate2)/BinomTrials,Table3[[#This Row],[RV binom]])</f>
        <v>0</v>
      </c>
      <c r="M9373" s="1">
        <f>Table3[[#This Row],[Risk 2 simulated occurences]]*_xlfn.LOGNORM.INV(Table3[[#This Row],[RV lognorm]],(LN(ImpLow2)+LN(ImpUp2))/2,(LN(ImpUp2)-LN(ImpLow2))/3.29)</f>
        <v>0</v>
      </c>
    </row>
    <row r="9374" spans="7:13">
      <c r="G9374">
        <v>0.52708171565415418</v>
      </c>
      <c r="H9374">
        <v>0.92957351400031407</v>
      </c>
      <c r="I9374">
        <v>0.33206531234647396</v>
      </c>
      <c r="J9374">
        <f>_xlfn.BINOM.INV(BinomTrials,_xlfn.GAMMA.INV(Table3[[#This Row],[RV gamma]],GammaShape1,GammaRate1)/BinomTrials,Table3[[#This Row],[RV binom]])</f>
        <v>2</v>
      </c>
      <c r="K9374" s="1">
        <f>Table3[[#This Row],[Risk 1 Simulated occurences]]*_xlfn.LOGNORM.INV(Table3[[#This Row],[RV lognorm]],(LN(ImpLow1)+LN(ImpUp1))/2,(LN(ImpUp1)-LN(ImpLow1))/3.29)</f>
        <v>46671.208026325206</v>
      </c>
      <c r="L9374">
        <f>_xlfn.BINOM.INV(BinomTrials,_xlfn.GAMMA.INV(Table3[[#This Row],[RV gamma]],GammaShape2,GammaRate2)/BinomTrials,Table3[[#This Row],[RV binom]])</f>
        <v>1</v>
      </c>
      <c r="M9374" s="1">
        <f>Table3[[#This Row],[Risk 2 simulated occurences]]*_xlfn.LOGNORM.INV(Table3[[#This Row],[RV lognorm]],(LN(ImpLow2)+LN(ImpUp2))/2,(LN(ImpUp2)-LN(ImpLow2))/3.29)</f>
        <v>2333560.4013162614</v>
      </c>
    </row>
    <row r="9375" spans="7:13">
      <c r="G9375">
        <v>0.66239499936923152</v>
      </c>
      <c r="H9375">
        <v>0.34204980327843215</v>
      </c>
      <c r="I9375">
        <v>2.1704607187632754E-2</v>
      </c>
      <c r="J9375">
        <f>_xlfn.BINOM.INV(BinomTrials,_xlfn.GAMMA.INV(Table3[[#This Row],[RV gamma]],GammaShape1,GammaRate1)/BinomTrials,Table3[[#This Row],[RV binom]])</f>
        <v>0</v>
      </c>
      <c r="K9375" s="1">
        <f>Table3[[#This Row],[Risk 1 Simulated occurences]]*_xlfn.LOGNORM.INV(Table3[[#This Row],[RV lognorm]],(LN(ImpLow1)+LN(ImpUp1))/2,(LN(ImpUp1)-LN(ImpLow1))/3.29)</f>
        <v>0</v>
      </c>
      <c r="L9375">
        <f>_xlfn.BINOM.INV(BinomTrials,_xlfn.GAMMA.INV(Table3[[#This Row],[RV gamma]],GammaShape2,GammaRate2)/BinomTrials,Table3[[#This Row],[RV binom]])</f>
        <v>0</v>
      </c>
      <c r="M9375" s="1">
        <f>Table3[[#This Row],[Risk 2 simulated occurences]]*_xlfn.LOGNORM.INV(Table3[[#This Row],[RV lognorm]],(LN(ImpLow2)+LN(ImpUp2))/2,(LN(ImpUp2)-LN(ImpLow2))/3.29)</f>
        <v>0</v>
      </c>
    </row>
    <row r="9376" spans="7:13">
      <c r="G9376">
        <v>0.87275439867412408</v>
      </c>
      <c r="H9376">
        <v>0.83104370060891086</v>
      </c>
      <c r="I9376">
        <v>0.78933300254369765</v>
      </c>
      <c r="J9376">
        <f>_xlfn.BINOM.INV(BinomTrials,_xlfn.GAMMA.INV(Table3[[#This Row],[RV gamma]],GammaShape1,GammaRate1)/BinomTrials,Table3[[#This Row],[RV binom]])</f>
        <v>1</v>
      </c>
      <c r="K9376" s="1">
        <f>Table3[[#This Row],[Risk 1 Simulated occurences]]*_xlfn.LOGNORM.INV(Table3[[#This Row],[RV lognorm]],(LN(ImpLow1)+LN(ImpUp1))/2,(LN(ImpUp1)-LN(ImpLow1))/3.29)</f>
        <v>55514.962070916219</v>
      </c>
      <c r="L9376">
        <f>_xlfn.BINOM.INV(BinomTrials,_xlfn.GAMMA.INV(Table3[[#This Row],[RV gamma]],GammaShape2,GammaRate2)/BinomTrials,Table3[[#This Row],[RV binom]])</f>
        <v>1</v>
      </c>
      <c r="M9376" s="1">
        <f>Table3[[#This Row],[Risk 2 simulated occurences]]*_xlfn.LOGNORM.INV(Table3[[#This Row],[RV lognorm]],(LN(ImpLow2)+LN(ImpUp2))/2,(LN(ImpUp2)-LN(ImpLow2))/3.29)</f>
        <v>5551496.2070916342</v>
      </c>
    </row>
    <row r="9377" spans="7:13">
      <c r="G9377">
        <v>0.383178516003852</v>
      </c>
      <c r="H9377">
        <v>0.35147613396471189</v>
      </c>
      <c r="I9377">
        <v>0.31977375192557173</v>
      </c>
      <c r="J9377">
        <f>_xlfn.BINOM.INV(BinomTrials,_xlfn.GAMMA.INV(Table3[[#This Row],[RV gamma]],GammaShape1,GammaRate1)/BinomTrials,Table3[[#This Row],[RV binom]])</f>
        <v>0</v>
      </c>
      <c r="K9377" s="1">
        <f>Table3[[#This Row],[Risk 1 Simulated occurences]]*_xlfn.LOGNORM.INV(Table3[[#This Row],[RV lognorm]],(LN(ImpLow1)+LN(ImpUp1))/2,(LN(ImpUp1)-LN(ImpLow1))/3.29)</f>
        <v>0</v>
      </c>
      <c r="L9377">
        <f>_xlfn.BINOM.INV(BinomTrials,_xlfn.GAMMA.INV(Table3[[#This Row],[RV gamma]],GammaShape2,GammaRate2)/BinomTrials,Table3[[#This Row],[RV binom]])</f>
        <v>0</v>
      </c>
      <c r="M9377" s="1">
        <f>Table3[[#This Row],[Risk 2 simulated occurences]]*_xlfn.LOGNORM.INV(Table3[[#This Row],[RV lognorm]],(LN(ImpLow2)+LN(ImpUp2))/2,(LN(ImpUp2)-LN(ImpLow2))/3.29)</f>
        <v>0</v>
      </c>
    </row>
    <row r="9378" spans="7:13">
      <c r="G9378">
        <v>8.1318476740884812E-2</v>
      </c>
      <c r="H9378">
        <v>0.25938354491227472</v>
      </c>
      <c r="I9378">
        <v>0.43744861308366462</v>
      </c>
      <c r="J9378">
        <f>_xlfn.BINOM.INV(BinomTrials,_xlfn.GAMMA.INV(Table3[[#This Row],[RV gamma]],GammaShape1,GammaRate1)/BinomTrials,Table3[[#This Row],[RV binom]])</f>
        <v>0</v>
      </c>
      <c r="K9378" s="1">
        <f>Table3[[#This Row],[Risk 1 Simulated occurences]]*_xlfn.LOGNORM.INV(Table3[[#This Row],[RV lognorm]],(LN(ImpLow1)+LN(ImpUp1))/2,(LN(ImpUp1)-LN(ImpLow1))/3.29)</f>
        <v>0</v>
      </c>
      <c r="L9378">
        <f>_xlfn.BINOM.INV(BinomTrials,_xlfn.GAMMA.INV(Table3[[#This Row],[RV gamma]],GammaShape2,GammaRate2)/BinomTrials,Table3[[#This Row],[RV binom]])</f>
        <v>0</v>
      </c>
      <c r="M9378" s="1">
        <f>Table3[[#This Row],[Risk 2 simulated occurences]]*_xlfn.LOGNORM.INV(Table3[[#This Row],[RV lognorm]],(LN(ImpLow2)+LN(ImpUp2))/2,(LN(ImpUp2)-LN(ImpLow2))/3.29)</f>
        <v>0</v>
      </c>
    </row>
    <row r="9379" spans="7:13">
      <c r="G9379">
        <v>0.71963858405111292</v>
      </c>
      <c r="H9379">
        <v>0.45923934060113475</v>
      </c>
      <c r="I9379">
        <v>0.19884009715115655</v>
      </c>
      <c r="J9379">
        <f>_xlfn.BINOM.INV(BinomTrials,_xlfn.GAMMA.INV(Table3[[#This Row],[RV gamma]],GammaShape1,GammaRate1)/BinomTrials,Table3[[#This Row],[RV binom]])</f>
        <v>0</v>
      </c>
      <c r="K9379" s="1">
        <f>Table3[[#This Row],[Risk 1 Simulated occurences]]*_xlfn.LOGNORM.INV(Table3[[#This Row],[RV lognorm]],(LN(ImpLow1)+LN(ImpUp1))/2,(LN(ImpUp1)-LN(ImpLow1))/3.29)</f>
        <v>0</v>
      </c>
      <c r="L9379">
        <f>_xlfn.BINOM.INV(BinomTrials,_xlfn.GAMMA.INV(Table3[[#This Row],[RV gamma]],GammaShape2,GammaRate2)/BinomTrials,Table3[[#This Row],[RV binom]])</f>
        <v>0</v>
      </c>
      <c r="M9379" s="1">
        <f>Table3[[#This Row],[Risk 2 simulated occurences]]*_xlfn.LOGNORM.INV(Table3[[#This Row],[RV lognorm]],(LN(ImpLow2)+LN(ImpUp2))/2,(LN(ImpUp2)-LN(ImpLow2))/3.29)</f>
        <v>0</v>
      </c>
    </row>
    <row r="9380" spans="7:13">
      <c r="G9380">
        <v>0.96568214705478495</v>
      </c>
      <c r="H9380">
        <v>0.43559748327154552</v>
      </c>
      <c r="I9380">
        <v>0.90551281948830598</v>
      </c>
      <c r="J9380">
        <f>_xlfn.BINOM.INV(BinomTrials,_xlfn.GAMMA.INV(Table3[[#This Row],[RV gamma]],GammaShape1,GammaRate1)/BinomTrials,Table3[[#This Row],[RV binom]])</f>
        <v>0</v>
      </c>
      <c r="K9380" s="1">
        <f>Table3[[#This Row],[Risk 1 Simulated occurences]]*_xlfn.LOGNORM.INV(Table3[[#This Row],[RV lognorm]],(LN(ImpLow1)+LN(ImpUp1))/2,(LN(ImpUp1)-LN(ImpLow1))/3.29)</f>
        <v>0</v>
      </c>
      <c r="L9380">
        <f>_xlfn.BINOM.INV(BinomTrials,_xlfn.GAMMA.INV(Table3[[#This Row],[RV gamma]],GammaShape2,GammaRate2)/BinomTrials,Table3[[#This Row],[RV binom]])</f>
        <v>0</v>
      </c>
      <c r="M9380" s="1">
        <f>Table3[[#This Row],[Risk 2 simulated occurences]]*_xlfn.LOGNORM.INV(Table3[[#This Row],[RV lognorm]],(LN(ImpLow2)+LN(ImpUp2))/2,(LN(ImpUp2)-LN(ImpLow2))/3.29)</f>
        <v>0</v>
      </c>
    </row>
    <row r="9381" spans="7:13">
      <c r="G9381">
        <v>0.21984554977149029</v>
      </c>
      <c r="H9381">
        <v>8.6901344865048927E-2</v>
      </c>
      <c r="I9381">
        <v>0.95395713995860754</v>
      </c>
      <c r="J9381">
        <f>_xlfn.BINOM.INV(BinomTrials,_xlfn.GAMMA.INV(Table3[[#This Row],[RV gamma]],GammaShape1,GammaRate1)/BinomTrials,Table3[[#This Row],[RV binom]])</f>
        <v>0</v>
      </c>
      <c r="K9381" s="1">
        <f>Table3[[#This Row],[Risk 1 Simulated occurences]]*_xlfn.LOGNORM.INV(Table3[[#This Row],[RV lognorm]],(LN(ImpLow1)+LN(ImpUp1))/2,(LN(ImpUp1)-LN(ImpLow1))/3.29)</f>
        <v>0</v>
      </c>
      <c r="L9381">
        <f>_xlfn.BINOM.INV(BinomTrials,_xlfn.GAMMA.INV(Table3[[#This Row],[RV gamma]],GammaShape2,GammaRate2)/BinomTrials,Table3[[#This Row],[RV binom]])</f>
        <v>0</v>
      </c>
      <c r="M9381" s="1">
        <f>Table3[[#This Row],[Risk 2 simulated occurences]]*_xlfn.LOGNORM.INV(Table3[[#This Row],[RV lognorm]],(LN(ImpLow2)+LN(ImpUp2))/2,(LN(ImpUp2)-LN(ImpLow2))/3.29)</f>
        <v>0</v>
      </c>
    </row>
    <row r="9382" spans="7:13">
      <c r="G9382">
        <v>0.94415500943742459</v>
      </c>
      <c r="H9382">
        <v>0.55090314687737407</v>
      </c>
      <c r="I9382">
        <v>0.15765128431732361</v>
      </c>
      <c r="J9382">
        <f>_xlfn.BINOM.INV(BinomTrials,_xlfn.GAMMA.INV(Table3[[#This Row],[RV gamma]],GammaShape1,GammaRate1)/BinomTrials,Table3[[#This Row],[RV binom]])</f>
        <v>1</v>
      </c>
      <c r="K9382" s="1">
        <f>Table3[[#This Row],[Risk 1 Simulated occurences]]*_xlfn.LOGNORM.INV(Table3[[#This Row],[RV lognorm]],(LN(ImpLow1)+LN(ImpUp1))/2,(LN(ImpUp1)-LN(ImpLow1))/3.29)</f>
        <v>15659.75161326128</v>
      </c>
      <c r="L9382">
        <f>_xlfn.BINOM.INV(BinomTrials,_xlfn.GAMMA.INV(Table3[[#This Row],[RV gamma]],GammaShape2,GammaRate2)/BinomTrials,Table3[[#This Row],[RV binom]])</f>
        <v>0</v>
      </c>
      <c r="M9382" s="1">
        <f>Table3[[#This Row],[Risk 2 simulated occurences]]*_xlfn.LOGNORM.INV(Table3[[#This Row],[RV lognorm]],(LN(ImpLow2)+LN(ImpUp2))/2,(LN(ImpUp2)-LN(ImpLow2))/3.29)</f>
        <v>0</v>
      </c>
    </row>
    <row r="9383" spans="7:13">
      <c r="G9383">
        <v>0.41324361479526556</v>
      </c>
      <c r="H9383">
        <v>2.9189568026545258E-2</v>
      </c>
      <c r="I9383">
        <v>0.64513552125782492</v>
      </c>
      <c r="J9383">
        <f>_xlfn.BINOM.INV(BinomTrials,_xlfn.GAMMA.INV(Table3[[#This Row],[RV gamma]],GammaShape1,GammaRate1)/BinomTrials,Table3[[#This Row],[RV binom]])</f>
        <v>0</v>
      </c>
      <c r="K9383" s="1">
        <f>Table3[[#This Row],[Risk 1 Simulated occurences]]*_xlfn.LOGNORM.INV(Table3[[#This Row],[RV lognorm]],(LN(ImpLow1)+LN(ImpUp1))/2,(LN(ImpUp1)-LN(ImpLow1))/3.29)</f>
        <v>0</v>
      </c>
      <c r="L9383">
        <f>_xlfn.BINOM.INV(BinomTrials,_xlfn.GAMMA.INV(Table3[[#This Row],[RV gamma]],GammaShape2,GammaRate2)/BinomTrials,Table3[[#This Row],[RV binom]])</f>
        <v>0</v>
      </c>
      <c r="M9383" s="1">
        <f>Table3[[#This Row],[Risk 2 simulated occurences]]*_xlfn.LOGNORM.INV(Table3[[#This Row],[RV lognorm]],(LN(ImpLow2)+LN(ImpUp2))/2,(LN(ImpUp2)-LN(ImpLow2))/3.29)</f>
        <v>0</v>
      </c>
    </row>
    <row r="9384" spans="7:13">
      <c r="G9384">
        <v>0.38543386402792945</v>
      </c>
      <c r="H9384">
        <v>0.58906982214612413</v>
      </c>
      <c r="I9384">
        <v>0.79270578026431882</v>
      </c>
      <c r="J9384">
        <f>_xlfn.BINOM.INV(BinomTrials,_xlfn.GAMMA.INV(Table3[[#This Row],[RV gamma]],GammaShape1,GammaRate1)/BinomTrials,Table3[[#This Row],[RV binom]])</f>
        <v>0</v>
      </c>
      <c r="K9384" s="1">
        <f>Table3[[#This Row],[Risk 1 Simulated occurences]]*_xlfn.LOGNORM.INV(Table3[[#This Row],[RV lognorm]],(LN(ImpLow1)+LN(ImpUp1))/2,(LN(ImpUp1)-LN(ImpLow1))/3.29)</f>
        <v>0</v>
      </c>
      <c r="L9384">
        <f>_xlfn.BINOM.INV(BinomTrials,_xlfn.GAMMA.INV(Table3[[#This Row],[RV gamma]],GammaShape2,GammaRate2)/BinomTrials,Table3[[#This Row],[RV binom]])</f>
        <v>0</v>
      </c>
      <c r="M9384" s="1">
        <f>Table3[[#This Row],[Risk 2 simulated occurences]]*_xlfn.LOGNORM.INV(Table3[[#This Row],[RV lognorm]],(LN(ImpLow2)+LN(ImpUp2))/2,(LN(ImpUp2)-LN(ImpLow2))/3.29)</f>
        <v>0</v>
      </c>
    </row>
    <row r="9385" spans="7:13">
      <c r="G9385">
        <v>0.98695271740991286</v>
      </c>
      <c r="H9385">
        <v>0.49650080990814643</v>
      </c>
      <c r="I9385">
        <v>6.0489024063800009E-3</v>
      </c>
      <c r="J9385">
        <f>_xlfn.BINOM.INV(BinomTrials,_xlfn.GAMMA.INV(Table3[[#This Row],[RV gamma]],GammaShape1,GammaRate1)/BinomTrials,Table3[[#This Row],[RV binom]])</f>
        <v>1</v>
      </c>
      <c r="K9385" s="1">
        <f>Table3[[#This Row],[Risk 1 Simulated occurences]]*_xlfn.LOGNORM.INV(Table3[[#This Row],[RV lognorm]],(LN(ImpLow1)+LN(ImpUp1))/2,(LN(ImpUp1)-LN(ImpLow1))/3.29)</f>
        <v>5461.3669296091521</v>
      </c>
      <c r="L9385">
        <f>_xlfn.BINOM.INV(BinomTrials,_xlfn.GAMMA.INV(Table3[[#This Row],[RV gamma]],GammaShape2,GammaRate2)/BinomTrials,Table3[[#This Row],[RV binom]])</f>
        <v>0</v>
      </c>
      <c r="M9385" s="1">
        <f>Table3[[#This Row],[Risk 2 simulated occurences]]*_xlfn.LOGNORM.INV(Table3[[#This Row],[RV lognorm]],(LN(ImpLow2)+LN(ImpUp2))/2,(LN(ImpUp2)-LN(ImpLow2))/3.29)</f>
        <v>0</v>
      </c>
    </row>
    <row r="9386" spans="7:13">
      <c r="G9386">
        <v>0.71432150840494857</v>
      </c>
      <c r="H9386">
        <v>0.68911212621681028</v>
      </c>
      <c r="I9386">
        <v>0.663902744028672</v>
      </c>
      <c r="J9386">
        <f>_xlfn.BINOM.INV(BinomTrials,_xlfn.GAMMA.INV(Table3[[#This Row],[RV gamma]],GammaShape1,GammaRate1)/BinomTrials,Table3[[#This Row],[RV binom]])</f>
        <v>1</v>
      </c>
      <c r="K9386" s="1">
        <f>Table3[[#This Row],[Risk 1 Simulated occurences]]*_xlfn.LOGNORM.INV(Table3[[#This Row],[RV lognorm]],(LN(ImpLow1)+LN(ImpUp1))/2,(LN(ImpUp1)-LN(ImpLow1))/3.29)</f>
        <v>42521.972448916385</v>
      </c>
      <c r="L9386">
        <f>_xlfn.BINOM.INV(BinomTrials,_xlfn.GAMMA.INV(Table3[[#This Row],[RV gamma]],GammaShape2,GammaRate2)/BinomTrials,Table3[[#This Row],[RV binom]])</f>
        <v>0</v>
      </c>
      <c r="M9386" s="1">
        <f>Table3[[#This Row],[Risk 2 simulated occurences]]*_xlfn.LOGNORM.INV(Table3[[#This Row],[RV lognorm]],(LN(ImpLow2)+LN(ImpUp2))/2,(LN(ImpUp2)-LN(ImpLow2))/3.29)</f>
        <v>0</v>
      </c>
    </row>
    <row r="9387" spans="7:13">
      <c r="G9387">
        <v>0.60159176196977115</v>
      </c>
      <c r="H9387">
        <v>0.90750532592996269</v>
      </c>
      <c r="I9387">
        <v>0.21341888989015431</v>
      </c>
      <c r="J9387">
        <f>_xlfn.BINOM.INV(BinomTrials,_xlfn.GAMMA.INV(Table3[[#This Row],[RV gamma]],GammaShape1,GammaRate1)/BinomTrials,Table3[[#This Row],[RV binom]])</f>
        <v>2</v>
      </c>
      <c r="K9387" s="1">
        <f>Table3[[#This Row],[Risk 1 Simulated occurences]]*_xlfn.LOGNORM.INV(Table3[[#This Row],[RV lognorm]],(LN(ImpLow1)+LN(ImpUp1))/2,(LN(ImpUp1)-LN(ImpLow1))/3.29)</f>
        <v>36266.515535983744</v>
      </c>
      <c r="L9387">
        <f>_xlfn.BINOM.INV(BinomTrials,_xlfn.GAMMA.INV(Table3[[#This Row],[RV gamma]],GammaShape2,GammaRate2)/BinomTrials,Table3[[#This Row],[RV binom]])</f>
        <v>1</v>
      </c>
      <c r="M9387" s="1">
        <f>Table3[[#This Row],[Risk 2 simulated occurences]]*_xlfn.LOGNORM.INV(Table3[[#This Row],[RV lognorm]],(LN(ImpLow2)+LN(ImpUp2))/2,(LN(ImpUp2)-LN(ImpLow2))/3.29)</f>
        <v>1813325.7767991882</v>
      </c>
    </row>
    <row r="9388" spans="7:13">
      <c r="G9388">
        <v>0.95274342594330363</v>
      </c>
      <c r="H9388">
        <v>0.44201290488336836</v>
      </c>
      <c r="I9388">
        <v>0.93128238382343309</v>
      </c>
      <c r="J9388">
        <f>_xlfn.BINOM.INV(BinomTrials,_xlfn.GAMMA.INV(Table3[[#This Row],[RV gamma]],GammaShape1,GammaRate1)/BinomTrials,Table3[[#This Row],[RV binom]])</f>
        <v>0</v>
      </c>
      <c r="K9388" s="1">
        <f>Table3[[#This Row],[Risk 1 Simulated occurences]]*_xlfn.LOGNORM.INV(Table3[[#This Row],[RV lognorm]],(LN(ImpLow1)+LN(ImpUp1))/2,(LN(ImpUp1)-LN(ImpLow1))/3.29)</f>
        <v>0</v>
      </c>
      <c r="L9388">
        <f>_xlfn.BINOM.INV(BinomTrials,_xlfn.GAMMA.INV(Table3[[#This Row],[RV gamma]],GammaShape2,GammaRate2)/BinomTrials,Table3[[#This Row],[RV binom]])</f>
        <v>0</v>
      </c>
      <c r="M9388" s="1">
        <f>Table3[[#This Row],[Risk 2 simulated occurences]]*_xlfn.LOGNORM.INV(Table3[[#This Row],[RV lognorm]],(LN(ImpLow2)+LN(ImpUp2))/2,(LN(ImpUp2)-LN(ImpLow2))/3.29)</f>
        <v>0</v>
      </c>
    </row>
    <row r="9389" spans="7:13">
      <c r="G9389">
        <v>0.75875982910336914</v>
      </c>
      <c r="H9389">
        <v>0.91089237477206275</v>
      </c>
      <c r="I9389">
        <v>6.3024920440756207E-2</v>
      </c>
      <c r="J9389">
        <f>_xlfn.BINOM.INV(BinomTrials,_xlfn.GAMMA.INV(Table3[[#This Row],[RV gamma]],GammaShape1,GammaRate1)/BinomTrials,Table3[[#This Row],[RV binom]])</f>
        <v>2</v>
      </c>
      <c r="K9389" s="1">
        <f>Table3[[#This Row],[Risk 1 Simulated occurences]]*_xlfn.LOGNORM.INV(Table3[[#This Row],[RV lognorm]],(LN(ImpLow1)+LN(ImpUp1))/2,(LN(ImpUp1)-LN(ImpLow1))/3.29)</f>
        <v>21678.291856657794</v>
      </c>
      <c r="L9389">
        <f>_xlfn.BINOM.INV(BinomTrials,_xlfn.GAMMA.INV(Table3[[#This Row],[RV gamma]],GammaShape2,GammaRate2)/BinomTrials,Table3[[#This Row],[RV binom]])</f>
        <v>1</v>
      </c>
      <c r="M9389" s="1">
        <f>Table3[[#This Row],[Risk 2 simulated occurences]]*_xlfn.LOGNORM.INV(Table3[[#This Row],[RV lognorm]],(LN(ImpLow2)+LN(ImpUp2))/2,(LN(ImpUp2)-LN(ImpLow2))/3.29)</f>
        <v>1083914.5928328901</v>
      </c>
    </row>
    <row r="9390" spans="7:13">
      <c r="G9390">
        <v>0.47644774032591269</v>
      </c>
      <c r="H9390">
        <v>0.36814279405779338</v>
      </c>
      <c r="I9390">
        <v>0.259837847789674</v>
      </c>
      <c r="J9390">
        <f>_xlfn.BINOM.INV(BinomTrials,_xlfn.GAMMA.INV(Table3[[#This Row],[RV gamma]],GammaShape1,GammaRate1)/BinomTrials,Table3[[#This Row],[RV binom]])</f>
        <v>0</v>
      </c>
      <c r="K9390" s="1">
        <f>Table3[[#This Row],[Risk 1 Simulated occurences]]*_xlfn.LOGNORM.INV(Table3[[#This Row],[RV lognorm]],(LN(ImpLow1)+LN(ImpUp1))/2,(LN(ImpUp1)-LN(ImpLow1))/3.29)</f>
        <v>0</v>
      </c>
      <c r="L9390">
        <f>_xlfn.BINOM.INV(BinomTrials,_xlfn.GAMMA.INV(Table3[[#This Row],[RV gamma]],GammaShape2,GammaRate2)/BinomTrials,Table3[[#This Row],[RV binom]])</f>
        <v>0</v>
      </c>
      <c r="M9390" s="1">
        <f>Table3[[#This Row],[Risk 2 simulated occurences]]*_xlfn.LOGNORM.INV(Table3[[#This Row],[RV lognorm]],(LN(ImpLow2)+LN(ImpUp2))/2,(LN(ImpUp2)-LN(ImpLow2))/3.29)</f>
        <v>0</v>
      </c>
    </row>
    <row r="9391" spans="7:13">
      <c r="G9391">
        <v>0.65717165761495555</v>
      </c>
      <c r="H9391">
        <v>0.37593972933289582</v>
      </c>
      <c r="I9391">
        <v>9.4707801050836121E-2</v>
      </c>
      <c r="J9391">
        <f>_xlfn.BINOM.INV(BinomTrials,_xlfn.GAMMA.INV(Table3[[#This Row],[RV gamma]],GammaShape1,GammaRate1)/BinomTrials,Table3[[#This Row],[RV binom]])</f>
        <v>0</v>
      </c>
      <c r="K9391" s="1">
        <f>Table3[[#This Row],[Risk 1 Simulated occurences]]*_xlfn.LOGNORM.INV(Table3[[#This Row],[RV lognorm]],(LN(ImpLow1)+LN(ImpUp1))/2,(LN(ImpUp1)-LN(ImpLow1))/3.29)</f>
        <v>0</v>
      </c>
      <c r="L9391">
        <f>_xlfn.BINOM.INV(BinomTrials,_xlfn.GAMMA.INV(Table3[[#This Row],[RV gamma]],GammaShape2,GammaRate2)/BinomTrials,Table3[[#This Row],[RV binom]])</f>
        <v>0</v>
      </c>
      <c r="M9391" s="1">
        <f>Table3[[#This Row],[Risk 2 simulated occurences]]*_xlfn.LOGNORM.INV(Table3[[#This Row],[RV lognorm]],(LN(ImpLow2)+LN(ImpUp2))/2,(LN(ImpUp2)-LN(ImpLow2))/3.29)</f>
        <v>0</v>
      </c>
    </row>
    <row r="9392" spans="7:13">
      <c r="G9392">
        <v>8.4049534557410294E-2</v>
      </c>
      <c r="H9392">
        <v>0.41903089798010462</v>
      </c>
      <c r="I9392">
        <v>0.75401226140279898</v>
      </c>
      <c r="J9392">
        <f>_xlfn.BINOM.INV(BinomTrials,_xlfn.GAMMA.INV(Table3[[#This Row],[RV gamma]],GammaShape1,GammaRate1)/BinomTrials,Table3[[#This Row],[RV binom]])</f>
        <v>0</v>
      </c>
      <c r="K9392" s="1">
        <f>Table3[[#This Row],[Risk 1 Simulated occurences]]*_xlfn.LOGNORM.INV(Table3[[#This Row],[RV lognorm]],(LN(ImpLow1)+LN(ImpUp1))/2,(LN(ImpUp1)-LN(ImpLow1))/3.29)</f>
        <v>0</v>
      </c>
      <c r="L9392">
        <f>_xlfn.BINOM.INV(BinomTrials,_xlfn.GAMMA.INV(Table3[[#This Row],[RV gamma]],GammaShape2,GammaRate2)/BinomTrials,Table3[[#This Row],[RV binom]])</f>
        <v>0</v>
      </c>
      <c r="M9392" s="1">
        <f>Table3[[#This Row],[Risk 2 simulated occurences]]*_xlfn.LOGNORM.INV(Table3[[#This Row],[RV lognorm]],(LN(ImpLow2)+LN(ImpUp2))/2,(LN(ImpUp2)-LN(ImpLow2))/3.29)</f>
        <v>0</v>
      </c>
    </row>
    <row r="9393" spans="7:13">
      <c r="G9393">
        <v>0.62052730639489706</v>
      </c>
      <c r="H9393">
        <v>0.65230235161832639</v>
      </c>
      <c r="I9393">
        <v>0.68407739684175584</v>
      </c>
      <c r="J9393">
        <f>_xlfn.BINOM.INV(BinomTrials,_xlfn.GAMMA.INV(Table3[[#This Row],[RV gamma]],GammaShape1,GammaRate1)/BinomTrials,Table3[[#This Row],[RV binom]])</f>
        <v>1</v>
      </c>
      <c r="K9393" s="1">
        <f>Table3[[#This Row],[Risk 1 Simulated occurences]]*_xlfn.LOGNORM.INV(Table3[[#This Row],[RV lognorm]],(LN(ImpLow1)+LN(ImpUp1))/2,(LN(ImpUp1)-LN(ImpLow1))/3.29)</f>
        <v>44221.413622769694</v>
      </c>
      <c r="L9393">
        <f>_xlfn.BINOM.INV(BinomTrials,_xlfn.GAMMA.INV(Table3[[#This Row],[RV gamma]],GammaShape2,GammaRate2)/BinomTrials,Table3[[#This Row],[RV binom]])</f>
        <v>0</v>
      </c>
      <c r="M9393" s="1">
        <f>Table3[[#This Row],[Risk 2 simulated occurences]]*_xlfn.LOGNORM.INV(Table3[[#This Row],[RV lognorm]],(LN(ImpLow2)+LN(ImpUp2))/2,(LN(ImpUp2)-LN(ImpLow2))/3.29)</f>
        <v>0</v>
      </c>
    </row>
    <row r="9394" spans="7:13">
      <c r="G9394">
        <v>0.2024385790351958</v>
      </c>
      <c r="H9394">
        <v>0.24562364921235649</v>
      </c>
      <c r="I9394">
        <v>0.28880871938951719</v>
      </c>
      <c r="J9394">
        <f>_xlfn.BINOM.INV(BinomTrials,_xlfn.GAMMA.INV(Table3[[#This Row],[RV gamma]],GammaShape1,GammaRate1)/BinomTrials,Table3[[#This Row],[RV binom]])</f>
        <v>0</v>
      </c>
      <c r="K9394" s="1">
        <f>Table3[[#This Row],[Risk 1 Simulated occurences]]*_xlfn.LOGNORM.INV(Table3[[#This Row],[RV lognorm]],(LN(ImpLow1)+LN(ImpUp1))/2,(LN(ImpUp1)-LN(ImpLow1))/3.29)</f>
        <v>0</v>
      </c>
      <c r="L9394">
        <f>_xlfn.BINOM.INV(BinomTrials,_xlfn.GAMMA.INV(Table3[[#This Row],[RV gamma]],GammaShape2,GammaRate2)/BinomTrials,Table3[[#This Row],[RV binom]])</f>
        <v>0</v>
      </c>
      <c r="M9394" s="1">
        <f>Table3[[#This Row],[Risk 2 simulated occurences]]*_xlfn.LOGNORM.INV(Table3[[#This Row],[RV lognorm]],(LN(ImpLow2)+LN(ImpUp2))/2,(LN(ImpUp2)-LN(ImpLow2))/3.29)</f>
        <v>0</v>
      </c>
    </row>
    <row r="9395" spans="7:13">
      <c r="G9395">
        <v>0.38519784453567019</v>
      </c>
      <c r="H9395">
        <v>0.19667231207558528</v>
      </c>
      <c r="I9395">
        <v>8.1467796155003745E-3</v>
      </c>
      <c r="J9395">
        <f>_xlfn.BINOM.INV(BinomTrials,_xlfn.GAMMA.INV(Table3[[#This Row],[RV gamma]],GammaShape1,GammaRate1)/BinomTrials,Table3[[#This Row],[RV binom]])</f>
        <v>0</v>
      </c>
      <c r="K9395" s="1">
        <f>Table3[[#This Row],[Risk 1 Simulated occurences]]*_xlfn.LOGNORM.INV(Table3[[#This Row],[RV lognorm]],(LN(ImpLow1)+LN(ImpUp1))/2,(LN(ImpUp1)-LN(ImpLow1))/3.29)</f>
        <v>0</v>
      </c>
      <c r="L9395">
        <f>_xlfn.BINOM.INV(BinomTrials,_xlfn.GAMMA.INV(Table3[[#This Row],[RV gamma]],GammaShape2,GammaRate2)/BinomTrials,Table3[[#This Row],[RV binom]])</f>
        <v>0</v>
      </c>
      <c r="M9395" s="1">
        <f>Table3[[#This Row],[Risk 2 simulated occurences]]*_xlfn.LOGNORM.INV(Table3[[#This Row],[RV lognorm]],(LN(ImpLow2)+LN(ImpUp2))/2,(LN(ImpUp2)-LN(ImpLow2))/3.29)</f>
        <v>0</v>
      </c>
    </row>
    <row r="9396" spans="7:13">
      <c r="G9396">
        <v>2.0173111008560802E-2</v>
      </c>
      <c r="H9396">
        <v>0.47154905436166983</v>
      </c>
      <c r="I9396">
        <v>0.92292499771477887</v>
      </c>
      <c r="J9396">
        <f>_xlfn.BINOM.INV(BinomTrials,_xlfn.GAMMA.INV(Table3[[#This Row],[RV gamma]],GammaShape1,GammaRate1)/BinomTrials,Table3[[#This Row],[RV binom]])</f>
        <v>0</v>
      </c>
      <c r="K9396" s="1">
        <f>Table3[[#This Row],[Risk 1 Simulated occurences]]*_xlfn.LOGNORM.INV(Table3[[#This Row],[RV lognorm]],(LN(ImpLow1)+LN(ImpUp1))/2,(LN(ImpUp1)-LN(ImpLow1))/3.29)</f>
        <v>0</v>
      </c>
      <c r="L9396">
        <f>_xlfn.BINOM.INV(BinomTrials,_xlfn.GAMMA.INV(Table3[[#This Row],[RV gamma]],GammaShape2,GammaRate2)/BinomTrials,Table3[[#This Row],[RV binom]])</f>
        <v>0</v>
      </c>
      <c r="M9396" s="1">
        <f>Table3[[#This Row],[Risk 2 simulated occurences]]*_xlfn.LOGNORM.INV(Table3[[#This Row],[RV lognorm]],(LN(ImpLow2)+LN(ImpUp2))/2,(LN(ImpUp2)-LN(ImpLow2))/3.29)</f>
        <v>0</v>
      </c>
    </row>
    <row r="9397" spans="7:13">
      <c r="G9397">
        <v>4.9476720881404694E-2</v>
      </c>
      <c r="H9397">
        <v>0.32495665658496165</v>
      </c>
      <c r="I9397">
        <v>0.60043659228851864</v>
      </c>
      <c r="J9397">
        <f>_xlfn.BINOM.INV(BinomTrials,_xlfn.GAMMA.INV(Table3[[#This Row],[RV gamma]],GammaShape1,GammaRate1)/BinomTrials,Table3[[#This Row],[RV binom]])</f>
        <v>0</v>
      </c>
      <c r="K9397" s="1">
        <f>Table3[[#This Row],[Risk 1 Simulated occurences]]*_xlfn.LOGNORM.INV(Table3[[#This Row],[RV lognorm]],(LN(ImpLow1)+LN(ImpUp1))/2,(LN(ImpUp1)-LN(ImpLow1))/3.29)</f>
        <v>0</v>
      </c>
      <c r="L9397">
        <f>_xlfn.BINOM.INV(BinomTrials,_xlfn.GAMMA.INV(Table3[[#This Row],[RV gamma]],GammaShape2,GammaRate2)/BinomTrials,Table3[[#This Row],[RV binom]])</f>
        <v>0</v>
      </c>
      <c r="M9397" s="1">
        <f>Table3[[#This Row],[Risk 2 simulated occurences]]*_xlfn.LOGNORM.INV(Table3[[#This Row],[RV lognorm]],(LN(ImpLow2)+LN(ImpUp2))/2,(LN(ImpUp2)-LN(ImpLow2))/3.29)</f>
        <v>0</v>
      </c>
    </row>
    <row r="9398" spans="7:13">
      <c r="G9398">
        <v>0.55524785376863917</v>
      </c>
      <c r="H9398">
        <v>0.54652722345037719</v>
      </c>
      <c r="I9398">
        <v>0.53780659313211521</v>
      </c>
      <c r="J9398">
        <f>_xlfn.BINOM.INV(BinomTrials,_xlfn.GAMMA.INV(Table3[[#This Row],[RV gamma]],GammaShape1,GammaRate1)/BinomTrials,Table3[[#This Row],[RV binom]])</f>
        <v>0</v>
      </c>
      <c r="K9398" s="1">
        <f>Table3[[#This Row],[Risk 1 Simulated occurences]]*_xlfn.LOGNORM.INV(Table3[[#This Row],[RV lognorm]],(LN(ImpLow1)+LN(ImpUp1))/2,(LN(ImpUp1)-LN(ImpLow1))/3.29)</f>
        <v>0</v>
      </c>
      <c r="L9398">
        <f>_xlfn.BINOM.INV(BinomTrials,_xlfn.GAMMA.INV(Table3[[#This Row],[RV gamma]],GammaShape2,GammaRate2)/BinomTrials,Table3[[#This Row],[RV binom]])</f>
        <v>0</v>
      </c>
      <c r="M9398" s="1">
        <f>Table3[[#This Row],[Risk 2 simulated occurences]]*_xlfn.LOGNORM.INV(Table3[[#This Row],[RV lognorm]],(LN(ImpLow2)+LN(ImpUp2))/2,(LN(ImpUp2)-LN(ImpLow2))/3.29)</f>
        <v>0</v>
      </c>
    </row>
    <row r="9399" spans="7:13">
      <c r="G9399">
        <v>5.0678289519007449E-2</v>
      </c>
      <c r="H9399">
        <v>0.48304453048996837</v>
      </c>
      <c r="I9399">
        <v>0.91541077146092931</v>
      </c>
      <c r="J9399">
        <f>_xlfn.BINOM.INV(BinomTrials,_xlfn.GAMMA.INV(Table3[[#This Row],[RV gamma]],GammaShape1,GammaRate1)/BinomTrials,Table3[[#This Row],[RV binom]])</f>
        <v>0</v>
      </c>
      <c r="K9399" s="1">
        <f>Table3[[#This Row],[Risk 1 Simulated occurences]]*_xlfn.LOGNORM.INV(Table3[[#This Row],[RV lognorm]],(LN(ImpLow1)+LN(ImpUp1))/2,(LN(ImpUp1)-LN(ImpLow1))/3.29)</f>
        <v>0</v>
      </c>
      <c r="L9399">
        <f>_xlfn.BINOM.INV(BinomTrials,_xlfn.GAMMA.INV(Table3[[#This Row],[RV gamma]],GammaShape2,GammaRate2)/BinomTrials,Table3[[#This Row],[RV binom]])</f>
        <v>0</v>
      </c>
      <c r="M9399" s="1">
        <f>Table3[[#This Row],[Risk 2 simulated occurences]]*_xlfn.LOGNORM.INV(Table3[[#This Row],[RV lognorm]],(LN(ImpLow2)+LN(ImpUp2))/2,(LN(ImpUp2)-LN(ImpLow2))/3.29)</f>
        <v>0</v>
      </c>
    </row>
    <row r="9400" spans="7:13">
      <c r="G9400">
        <v>0.75001194595825482</v>
      </c>
      <c r="H9400">
        <v>0.52942394489861277</v>
      </c>
      <c r="I9400">
        <v>0.30883594383897073</v>
      </c>
      <c r="J9400">
        <f>_xlfn.BINOM.INV(BinomTrials,_xlfn.GAMMA.INV(Table3[[#This Row],[RV gamma]],GammaShape1,GammaRate1)/BinomTrials,Table3[[#This Row],[RV binom]])</f>
        <v>0</v>
      </c>
      <c r="K9400" s="1">
        <f>Table3[[#This Row],[Risk 1 Simulated occurences]]*_xlfn.LOGNORM.INV(Table3[[#This Row],[RV lognorm]],(LN(ImpLow1)+LN(ImpUp1))/2,(LN(ImpUp1)-LN(ImpLow1))/3.29)</f>
        <v>0</v>
      </c>
      <c r="L9400">
        <f>_xlfn.BINOM.INV(BinomTrials,_xlfn.GAMMA.INV(Table3[[#This Row],[RV gamma]],GammaShape2,GammaRate2)/BinomTrials,Table3[[#This Row],[RV binom]])</f>
        <v>0</v>
      </c>
      <c r="M9400" s="1">
        <f>Table3[[#This Row],[Risk 2 simulated occurences]]*_xlfn.LOGNORM.INV(Table3[[#This Row],[RV lognorm]],(LN(ImpLow2)+LN(ImpUp2))/2,(LN(ImpUp2)-LN(ImpLow2))/3.29)</f>
        <v>0</v>
      </c>
    </row>
    <row r="9401" spans="7:13">
      <c r="G9401">
        <v>0.45077572038898978</v>
      </c>
      <c r="H9401">
        <v>2.8241910984852309E-2</v>
      </c>
      <c r="I9401">
        <v>0.60570810158071486</v>
      </c>
      <c r="J9401">
        <f>_xlfn.BINOM.INV(BinomTrials,_xlfn.GAMMA.INV(Table3[[#This Row],[RV gamma]],GammaShape1,GammaRate1)/BinomTrials,Table3[[#This Row],[RV binom]])</f>
        <v>0</v>
      </c>
      <c r="K9401" s="1">
        <f>Table3[[#This Row],[Risk 1 Simulated occurences]]*_xlfn.LOGNORM.INV(Table3[[#This Row],[RV lognorm]],(LN(ImpLow1)+LN(ImpUp1))/2,(LN(ImpUp1)-LN(ImpLow1))/3.29)</f>
        <v>0</v>
      </c>
      <c r="L9401">
        <f>_xlfn.BINOM.INV(BinomTrials,_xlfn.GAMMA.INV(Table3[[#This Row],[RV gamma]],GammaShape2,GammaRate2)/BinomTrials,Table3[[#This Row],[RV binom]])</f>
        <v>0</v>
      </c>
      <c r="M9401" s="1">
        <f>Table3[[#This Row],[Risk 2 simulated occurences]]*_xlfn.LOGNORM.INV(Table3[[#This Row],[RV lognorm]],(LN(ImpLow2)+LN(ImpUp2))/2,(LN(ImpUp2)-LN(ImpLow2))/3.29)</f>
        <v>0</v>
      </c>
    </row>
    <row r="9402" spans="7:13">
      <c r="G9402">
        <v>0.18753257775098672</v>
      </c>
      <c r="H9402">
        <v>0.6617979224127708</v>
      </c>
      <c r="I9402">
        <v>0.13606326707455482</v>
      </c>
      <c r="J9402">
        <f>_xlfn.BINOM.INV(BinomTrials,_xlfn.GAMMA.INV(Table3[[#This Row],[RV gamma]],GammaShape1,GammaRate1)/BinomTrials,Table3[[#This Row],[RV binom]])</f>
        <v>1</v>
      </c>
      <c r="K9402" s="1">
        <f>Table3[[#This Row],[Risk 1 Simulated occurences]]*_xlfn.LOGNORM.INV(Table3[[#This Row],[RV lognorm]],(LN(ImpLow1)+LN(ImpUp1))/2,(LN(ImpUp1)-LN(ImpLow1))/3.29)</f>
        <v>14662.469780753514</v>
      </c>
      <c r="L9402">
        <f>_xlfn.BINOM.INV(BinomTrials,_xlfn.GAMMA.INV(Table3[[#This Row],[RV gamma]],GammaShape2,GammaRate2)/BinomTrials,Table3[[#This Row],[RV binom]])</f>
        <v>0</v>
      </c>
      <c r="M9402" s="1">
        <f>Table3[[#This Row],[Risk 2 simulated occurences]]*_xlfn.LOGNORM.INV(Table3[[#This Row],[RV lognorm]],(LN(ImpLow2)+LN(ImpUp2))/2,(LN(ImpUp2)-LN(ImpLow2))/3.29)</f>
        <v>0</v>
      </c>
    </row>
    <row r="9403" spans="7:13">
      <c r="G9403">
        <v>0.86003426083365186</v>
      </c>
      <c r="H9403">
        <v>0.8376819914382333</v>
      </c>
      <c r="I9403">
        <v>0.81532972204281473</v>
      </c>
      <c r="J9403">
        <f>_xlfn.BINOM.INV(BinomTrials,_xlfn.GAMMA.INV(Table3[[#This Row],[RV gamma]],GammaShape1,GammaRate1)/BinomTrials,Table3[[#This Row],[RV binom]])</f>
        <v>1</v>
      </c>
      <c r="K9403" s="1">
        <f>Table3[[#This Row],[Risk 1 Simulated occurences]]*_xlfn.LOGNORM.INV(Table3[[#This Row],[RV lognorm]],(LN(ImpLow1)+LN(ImpUp1))/2,(LN(ImpUp1)-LN(ImpLow1))/3.29)</f>
        <v>59273.417280530048</v>
      </c>
      <c r="L9403">
        <f>_xlfn.BINOM.INV(BinomTrials,_xlfn.GAMMA.INV(Table3[[#This Row],[RV gamma]],GammaShape2,GammaRate2)/BinomTrials,Table3[[#This Row],[RV binom]])</f>
        <v>1</v>
      </c>
      <c r="M9403" s="1">
        <f>Table3[[#This Row],[Risk 2 simulated occurences]]*_xlfn.LOGNORM.INV(Table3[[#This Row],[RV lognorm]],(LN(ImpLow2)+LN(ImpUp2))/2,(LN(ImpUp2)-LN(ImpLow2))/3.29)</f>
        <v>5927341.7280530175</v>
      </c>
    </row>
    <row r="9404" spans="7:13">
      <c r="G9404">
        <v>0.59582183118715037</v>
      </c>
      <c r="H9404">
        <v>0.9212301023868984</v>
      </c>
      <c r="I9404">
        <v>0.24663837358664645</v>
      </c>
      <c r="J9404">
        <f>_xlfn.BINOM.INV(BinomTrials,_xlfn.GAMMA.INV(Table3[[#This Row],[RV gamma]],GammaShape1,GammaRate1)/BinomTrials,Table3[[#This Row],[RV binom]])</f>
        <v>2</v>
      </c>
      <c r="K9404" s="1">
        <f>Table3[[#This Row],[Risk 1 Simulated occurences]]*_xlfn.LOGNORM.INV(Table3[[#This Row],[RV lognorm]],(LN(ImpLow1)+LN(ImpUp1))/2,(LN(ImpUp1)-LN(ImpLow1))/3.29)</f>
        <v>39155.335680947006</v>
      </c>
      <c r="L9404">
        <f>_xlfn.BINOM.INV(BinomTrials,_xlfn.GAMMA.INV(Table3[[#This Row],[RV gamma]],GammaShape2,GammaRate2)/BinomTrials,Table3[[#This Row],[RV binom]])</f>
        <v>1</v>
      </c>
      <c r="M9404" s="1">
        <f>Table3[[#This Row],[Risk 2 simulated occurences]]*_xlfn.LOGNORM.INV(Table3[[#This Row],[RV lognorm]],(LN(ImpLow2)+LN(ImpUp2))/2,(LN(ImpUp2)-LN(ImpLow2))/3.29)</f>
        <v>1957766.7840473512</v>
      </c>
    </row>
    <row r="9405" spans="7:13">
      <c r="G9405">
        <v>0.97751676243614249</v>
      </c>
      <c r="H9405">
        <v>0.11433081660155711</v>
      </c>
      <c r="I9405">
        <v>0.25114487076697167</v>
      </c>
      <c r="J9405">
        <f>_xlfn.BINOM.INV(BinomTrials,_xlfn.GAMMA.INV(Table3[[#This Row],[RV gamma]],GammaShape1,GammaRate1)/BinomTrials,Table3[[#This Row],[RV binom]])</f>
        <v>0</v>
      </c>
      <c r="K9405" s="1">
        <f>Table3[[#This Row],[Risk 1 Simulated occurences]]*_xlfn.LOGNORM.INV(Table3[[#This Row],[RV lognorm]],(LN(ImpLow1)+LN(ImpUp1))/2,(LN(ImpUp1)-LN(ImpLow1))/3.29)</f>
        <v>0</v>
      </c>
      <c r="L9405">
        <f>_xlfn.BINOM.INV(BinomTrials,_xlfn.GAMMA.INV(Table3[[#This Row],[RV gamma]],GammaShape2,GammaRate2)/BinomTrials,Table3[[#This Row],[RV binom]])</f>
        <v>0</v>
      </c>
      <c r="M9405" s="1">
        <f>Table3[[#This Row],[Risk 2 simulated occurences]]*_xlfn.LOGNORM.INV(Table3[[#This Row],[RV lognorm]],(LN(ImpLow2)+LN(ImpUp2))/2,(LN(ImpUp2)-LN(ImpLow2))/3.29)</f>
        <v>0</v>
      </c>
    </row>
    <row r="9406" spans="7:13">
      <c r="G9406">
        <v>0.12422626424777614</v>
      </c>
      <c r="H9406">
        <v>0.55803462237028156</v>
      </c>
      <c r="I9406">
        <v>0.99184298049278696</v>
      </c>
      <c r="J9406">
        <f>_xlfn.BINOM.INV(BinomTrials,_xlfn.GAMMA.INV(Table3[[#This Row],[RV gamma]],GammaShape1,GammaRate1)/BinomTrials,Table3[[#This Row],[RV binom]])</f>
        <v>0</v>
      </c>
      <c r="K9406" s="1">
        <f>Table3[[#This Row],[Risk 1 Simulated occurences]]*_xlfn.LOGNORM.INV(Table3[[#This Row],[RV lognorm]],(LN(ImpLow1)+LN(ImpUp1))/2,(LN(ImpUp1)-LN(ImpLow1))/3.29)</f>
        <v>0</v>
      </c>
      <c r="L9406">
        <f>_xlfn.BINOM.INV(BinomTrials,_xlfn.GAMMA.INV(Table3[[#This Row],[RV gamma]],GammaShape2,GammaRate2)/BinomTrials,Table3[[#This Row],[RV binom]])</f>
        <v>0</v>
      </c>
      <c r="M9406" s="1">
        <f>Table3[[#This Row],[Risk 2 simulated occurences]]*_xlfn.LOGNORM.INV(Table3[[#This Row],[RV lognorm]],(LN(ImpLow2)+LN(ImpUp2))/2,(LN(ImpUp2)-LN(ImpLow2))/3.29)</f>
        <v>0</v>
      </c>
    </row>
    <row r="9407" spans="7:13">
      <c r="G9407">
        <v>0.87082321237345373</v>
      </c>
      <c r="H9407">
        <v>0.88789817732195286</v>
      </c>
      <c r="I9407">
        <v>0.90497314227045189</v>
      </c>
      <c r="J9407">
        <f>_xlfn.BINOM.INV(BinomTrials,_xlfn.GAMMA.INV(Table3[[#This Row],[RV gamma]],GammaShape1,GammaRate1)/BinomTrials,Table3[[#This Row],[RV binom]])</f>
        <v>2</v>
      </c>
      <c r="K9407" s="1">
        <f>Table3[[#This Row],[Risk 1 Simulated occurences]]*_xlfn.LOGNORM.INV(Table3[[#This Row],[RV lognorm]],(LN(ImpLow1)+LN(ImpUp1))/2,(LN(ImpUp1)-LN(ImpLow1))/3.29)</f>
        <v>158246.46427765652</v>
      </c>
      <c r="L9407">
        <f>_xlfn.BINOM.INV(BinomTrials,_xlfn.GAMMA.INV(Table3[[#This Row],[RV gamma]],GammaShape2,GammaRate2)/BinomTrials,Table3[[#This Row],[RV binom]])</f>
        <v>1</v>
      </c>
      <c r="M9407" s="1">
        <f>Table3[[#This Row],[Risk 2 simulated occurences]]*_xlfn.LOGNORM.INV(Table3[[#This Row],[RV lognorm]],(LN(ImpLow2)+LN(ImpUp2))/2,(LN(ImpUp2)-LN(ImpLow2))/3.29)</f>
        <v>7912323.213882843</v>
      </c>
    </row>
    <row r="9408" spans="7:13">
      <c r="G9408">
        <v>0.92573036063729341</v>
      </c>
      <c r="H9408">
        <v>0.90466625006155399</v>
      </c>
      <c r="I9408">
        <v>0.88360213948581467</v>
      </c>
      <c r="J9408">
        <f>_xlfn.BINOM.INV(BinomTrials,_xlfn.GAMMA.INV(Table3[[#This Row],[RV gamma]],GammaShape1,GammaRate1)/BinomTrials,Table3[[#This Row],[RV binom]])</f>
        <v>2</v>
      </c>
      <c r="K9408" s="1">
        <f>Table3[[#This Row],[Risk 1 Simulated occurences]]*_xlfn.LOGNORM.INV(Table3[[#This Row],[RV lognorm]],(LN(ImpLow1)+LN(ImpUp1))/2,(LN(ImpUp1)-LN(ImpLow1))/3.29)</f>
        <v>145781.07395142326</v>
      </c>
      <c r="L9408">
        <f>_xlfn.BINOM.INV(BinomTrials,_xlfn.GAMMA.INV(Table3[[#This Row],[RV gamma]],GammaShape2,GammaRate2)/BinomTrials,Table3[[#This Row],[RV binom]])</f>
        <v>1</v>
      </c>
      <c r="M9408" s="1">
        <f>Table3[[#This Row],[Risk 2 simulated occurences]]*_xlfn.LOGNORM.INV(Table3[[#This Row],[RV lognorm]],(LN(ImpLow2)+LN(ImpUp2))/2,(LN(ImpUp2)-LN(ImpLow2))/3.29)</f>
        <v>7289053.6975711659</v>
      </c>
    </row>
    <row r="9409" spans="7:13">
      <c r="G9409">
        <v>0.75017123098958804</v>
      </c>
      <c r="H9409">
        <v>0.72566478453840355</v>
      </c>
      <c r="I9409">
        <v>0.70115833808721895</v>
      </c>
      <c r="J9409">
        <f>_xlfn.BINOM.INV(BinomTrials,_xlfn.GAMMA.INV(Table3[[#This Row],[RV gamma]],GammaShape1,GammaRate1)/BinomTrials,Table3[[#This Row],[RV binom]])</f>
        <v>1</v>
      </c>
      <c r="K9409" s="1">
        <f>Table3[[#This Row],[Risk 1 Simulated occurences]]*_xlfn.LOGNORM.INV(Table3[[#This Row],[RV lognorm]],(LN(ImpLow1)+LN(ImpUp1))/2,(LN(ImpUp1)-LN(ImpLow1))/3.29)</f>
        <v>45751.543964005272</v>
      </c>
      <c r="L9409">
        <f>_xlfn.BINOM.INV(BinomTrials,_xlfn.GAMMA.INV(Table3[[#This Row],[RV gamma]],GammaShape2,GammaRate2)/BinomTrials,Table3[[#This Row],[RV binom]])</f>
        <v>0</v>
      </c>
      <c r="M9409" s="1">
        <f>Table3[[#This Row],[Risk 2 simulated occurences]]*_xlfn.LOGNORM.INV(Table3[[#This Row],[RV lognorm]],(LN(ImpLow2)+LN(ImpUp2))/2,(LN(ImpUp2)-LN(ImpLow2))/3.29)</f>
        <v>0</v>
      </c>
    </row>
    <row r="9410" spans="7:13">
      <c r="G9410">
        <v>0.12787924200663309</v>
      </c>
      <c r="H9410">
        <v>0.24803373694793962</v>
      </c>
      <c r="I9410">
        <v>0.36818823188924615</v>
      </c>
      <c r="J9410">
        <f>_xlfn.BINOM.INV(BinomTrials,_xlfn.GAMMA.INV(Table3[[#This Row],[RV gamma]],GammaShape1,GammaRate1)/BinomTrials,Table3[[#This Row],[RV binom]])</f>
        <v>0</v>
      </c>
      <c r="K9410" s="1">
        <f>Table3[[#This Row],[Risk 1 Simulated occurences]]*_xlfn.LOGNORM.INV(Table3[[#This Row],[RV lognorm]],(LN(ImpLow1)+LN(ImpUp1))/2,(LN(ImpUp1)-LN(ImpLow1))/3.29)</f>
        <v>0</v>
      </c>
      <c r="L9410">
        <f>_xlfn.BINOM.INV(BinomTrials,_xlfn.GAMMA.INV(Table3[[#This Row],[RV gamma]],GammaShape2,GammaRate2)/BinomTrials,Table3[[#This Row],[RV binom]])</f>
        <v>0</v>
      </c>
      <c r="M9410" s="1">
        <f>Table3[[#This Row],[Risk 2 simulated occurences]]*_xlfn.LOGNORM.INV(Table3[[#This Row],[RV lognorm]],(LN(ImpLow2)+LN(ImpUp2))/2,(LN(ImpUp2)-LN(ImpLow2))/3.29)</f>
        <v>0</v>
      </c>
    </row>
    <row r="9411" spans="7:13">
      <c r="G9411">
        <v>0.26642040548213775</v>
      </c>
      <c r="H9411">
        <v>0.70301688402100326</v>
      </c>
      <c r="I9411">
        <v>0.13961336255986867</v>
      </c>
      <c r="J9411">
        <f>_xlfn.BINOM.INV(BinomTrials,_xlfn.GAMMA.INV(Table3[[#This Row],[RV gamma]],GammaShape1,GammaRate1)/BinomTrials,Table3[[#This Row],[RV binom]])</f>
        <v>1</v>
      </c>
      <c r="K9411" s="1">
        <f>Table3[[#This Row],[Risk 1 Simulated occurences]]*_xlfn.LOGNORM.INV(Table3[[#This Row],[RV lognorm]],(LN(ImpLow1)+LN(ImpUp1))/2,(LN(ImpUp1)-LN(ImpLow1))/3.29)</f>
        <v>14828.832829514735</v>
      </c>
      <c r="L9411">
        <f>_xlfn.BINOM.INV(BinomTrials,_xlfn.GAMMA.INV(Table3[[#This Row],[RV gamma]],GammaShape2,GammaRate2)/BinomTrials,Table3[[#This Row],[RV binom]])</f>
        <v>0</v>
      </c>
      <c r="M9411" s="1">
        <f>Table3[[#This Row],[Risk 2 simulated occurences]]*_xlfn.LOGNORM.INV(Table3[[#This Row],[RV lognorm]],(LN(ImpLow2)+LN(ImpUp2))/2,(LN(ImpUp2)-LN(ImpLow2))/3.29)</f>
        <v>0</v>
      </c>
    </row>
    <row r="9412" spans="7:13">
      <c r="G9412">
        <v>0.72775493828940896</v>
      </c>
      <c r="H9412">
        <v>0.60476974100096603</v>
      </c>
      <c r="I9412">
        <v>0.48178454371252311</v>
      </c>
      <c r="J9412">
        <f>_xlfn.BINOM.INV(BinomTrials,_xlfn.GAMMA.INV(Table3[[#This Row],[RV gamma]],GammaShape1,GammaRate1)/BinomTrials,Table3[[#This Row],[RV binom]])</f>
        <v>1</v>
      </c>
      <c r="K9412" s="1">
        <f>Table3[[#This Row],[Risk 1 Simulated occurences]]*_xlfn.LOGNORM.INV(Table3[[#This Row],[RV lognorm]],(LN(ImpLow1)+LN(ImpUp1))/2,(LN(ImpUp1)-LN(ImpLow1))/3.29)</f>
        <v>30627.880502202446</v>
      </c>
      <c r="L9412">
        <f>_xlfn.BINOM.INV(BinomTrials,_xlfn.GAMMA.INV(Table3[[#This Row],[RV gamma]],GammaShape2,GammaRate2)/BinomTrials,Table3[[#This Row],[RV binom]])</f>
        <v>0</v>
      </c>
      <c r="M9412" s="1">
        <f>Table3[[#This Row],[Risk 2 simulated occurences]]*_xlfn.LOGNORM.INV(Table3[[#This Row],[RV lognorm]],(LN(ImpLow2)+LN(ImpUp2))/2,(LN(ImpUp2)-LN(ImpLow2))/3.29)</f>
        <v>0</v>
      </c>
    </row>
    <row r="9413" spans="7:13">
      <c r="G9413">
        <v>0.3772478300972133</v>
      </c>
      <c r="H9413">
        <v>0.36503700323637434</v>
      </c>
      <c r="I9413">
        <v>0.35282617637553537</v>
      </c>
      <c r="J9413">
        <f>_xlfn.BINOM.INV(BinomTrials,_xlfn.GAMMA.INV(Table3[[#This Row],[RV gamma]],GammaShape1,GammaRate1)/BinomTrials,Table3[[#This Row],[RV binom]])</f>
        <v>0</v>
      </c>
      <c r="K9413" s="1">
        <f>Table3[[#This Row],[Risk 1 Simulated occurences]]*_xlfn.LOGNORM.INV(Table3[[#This Row],[RV lognorm]],(LN(ImpLow1)+LN(ImpUp1))/2,(LN(ImpUp1)-LN(ImpLow1))/3.29)</f>
        <v>0</v>
      </c>
      <c r="L9413">
        <f>_xlfn.BINOM.INV(BinomTrials,_xlfn.GAMMA.INV(Table3[[#This Row],[RV gamma]],GammaShape2,GammaRate2)/BinomTrials,Table3[[#This Row],[RV binom]])</f>
        <v>0</v>
      </c>
      <c r="M9413" s="1">
        <f>Table3[[#This Row],[Risk 2 simulated occurences]]*_xlfn.LOGNORM.INV(Table3[[#This Row],[RV lognorm]],(LN(ImpLow2)+LN(ImpUp2))/2,(LN(ImpUp2)-LN(ImpLow2))/3.29)</f>
        <v>0</v>
      </c>
    </row>
    <row r="9414" spans="7:13">
      <c r="G9414">
        <v>0.4042804438640738</v>
      </c>
      <c r="H9414">
        <v>0.17691339374376153</v>
      </c>
      <c r="I9414">
        <v>0.94954634362344925</v>
      </c>
      <c r="J9414">
        <f>_xlfn.BINOM.INV(BinomTrials,_xlfn.GAMMA.INV(Table3[[#This Row],[RV gamma]],GammaShape1,GammaRate1)/BinomTrials,Table3[[#This Row],[RV binom]])</f>
        <v>0</v>
      </c>
      <c r="K9414" s="1">
        <f>Table3[[#This Row],[Risk 1 Simulated occurences]]*_xlfn.LOGNORM.INV(Table3[[#This Row],[RV lognorm]],(LN(ImpLow1)+LN(ImpUp1))/2,(LN(ImpUp1)-LN(ImpLow1))/3.29)</f>
        <v>0</v>
      </c>
      <c r="L9414">
        <f>_xlfn.BINOM.INV(BinomTrials,_xlfn.GAMMA.INV(Table3[[#This Row],[RV gamma]],GammaShape2,GammaRate2)/BinomTrials,Table3[[#This Row],[RV binom]])</f>
        <v>0</v>
      </c>
      <c r="M9414" s="1">
        <f>Table3[[#This Row],[Risk 2 simulated occurences]]*_xlfn.LOGNORM.INV(Table3[[#This Row],[RV lognorm]],(LN(ImpLow2)+LN(ImpUp2))/2,(LN(ImpUp2)-LN(ImpLow2))/3.29)</f>
        <v>0</v>
      </c>
    </row>
    <row r="9415" spans="7:13">
      <c r="G9415">
        <v>0.74142002348854208</v>
      </c>
      <c r="H9415">
        <v>0.38340865140008212</v>
      </c>
      <c r="I9415">
        <v>2.5397279311622157E-2</v>
      </c>
      <c r="J9415">
        <f>_xlfn.BINOM.INV(BinomTrials,_xlfn.GAMMA.INV(Table3[[#This Row],[RV gamma]],GammaShape1,GammaRate1)/BinomTrials,Table3[[#This Row],[RV binom]])</f>
        <v>0</v>
      </c>
      <c r="K9415" s="1">
        <f>Table3[[#This Row],[Risk 1 Simulated occurences]]*_xlfn.LOGNORM.INV(Table3[[#This Row],[RV lognorm]],(LN(ImpLow1)+LN(ImpUp1))/2,(LN(ImpUp1)-LN(ImpLow1))/3.29)</f>
        <v>0</v>
      </c>
      <c r="L9415">
        <f>_xlfn.BINOM.INV(BinomTrials,_xlfn.GAMMA.INV(Table3[[#This Row],[RV gamma]],GammaShape2,GammaRate2)/BinomTrials,Table3[[#This Row],[RV binom]])</f>
        <v>0</v>
      </c>
      <c r="M9415" s="1">
        <f>Table3[[#This Row],[Risk 2 simulated occurences]]*_xlfn.LOGNORM.INV(Table3[[#This Row],[RV lognorm]],(LN(ImpLow2)+LN(ImpUp2))/2,(LN(ImpUp2)-LN(ImpLow2))/3.29)</f>
        <v>0</v>
      </c>
    </row>
    <row r="9416" spans="7:13">
      <c r="G9416">
        <v>4.6334771926670695E-2</v>
      </c>
      <c r="H9416">
        <v>0.94920408118013477</v>
      </c>
      <c r="I9416">
        <v>0.85207339043359898</v>
      </c>
      <c r="J9416">
        <f>_xlfn.BINOM.INV(BinomTrials,_xlfn.GAMMA.INV(Table3[[#This Row],[RV gamma]],GammaShape1,GammaRate1)/BinomTrials,Table3[[#This Row],[RV binom]])</f>
        <v>1</v>
      </c>
      <c r="K9416" s="1">
        <f>Table3[[#This Row],[Risk 1 Simulated occurences]]*_xlfn.LOGNORM.INV(Table3[[#This Row],[RV lognorm]],(LN(ImpLow1)+LN(ImpUp1))/2,(LN(ImpUp1)-LN(ImpLow1))/3.29)</f>
        <v>65726.550043586307</v>
      </c>
      <c r="L9416">
        <f>_xlfn.BINOM.INV(BinomTrials,_xlfn.GAMMA.INV(Table3[[#This Row],[RV gamma]],GammaShape2,GammaRate2)/BinomTrials,Table3[[#This Row],[RV binom]])</f>
        <v>1</v>
      </c>
      <c r="M9416" s="1">
        <f>Table3[[#This Row],[Risk 2 simulated occurences]]*_xlfn.LOGNORM.INV(Table3[[#This Row],[RV lognorm]],(LN(ImpLow2)+LN(ImpUp2))/2,(LN(ImpUp2)-LN(ImpLow2))/3.29)</f>
        <v>6572655.0043586334</v>
      </c>
    </row>
    <row r="9417" spans="7:13">
      <c r="G9417">
        <v>0.74851177155436566</v>
      </c>
      <c r="H9417">
        <v>0.27299239452601987</v>
      </c>
      <c r="I9417">
        <v>0.79747301749767407</v>
      </c>
      <c r="J9417">
        <f>_xlfn.BINOM.INV(BinomTrials,_xlfn.GAMMA.INV(Table3[[#This Row],[RV gamma]],GammaShape1,GammaRate1)/BinomTrials,Table3[[#This Row],[RV binom]])</f>
        <v>0</v>
      </c>
      <c r="K9417" s="1">
        <f>Table3[[#This Row],[Risk 1 Simulated occurences]]*_xlfn.LOGNORM.INV(Table3[[#This Row],[RV lognorm]],(LN(ImpLow1)+LN(ImpUp1))/2,(LN(ImpUp1)-LN(ImpLow1))/3.29)</f>
        <v>0</v>
      </c>
      <c r="L9417">
        <f>_xlfn.BINOM.INV(BinomTrials,_xlfn.GAMMA.INV(Table3[[#This Row],[RV gamma]],GammaShape2,GammaRate2)/BinomTrials,Table3[[#This Row],[RV binom]])</f>
        <v>0</v>
      </c>
      <c r="M9417" s="1">
        <f>Table3[[#This Row],[Risk 2 simulated occurences]]*_xlfn.LOGNORM.INV(Table3[[#This Row],[RV lognorm]],(LN(ImpLow2)+LN(ImpUp2))/2,(LN(ImpUp2)-LN(ImpLow2))/3.29)</f>
        <v>0</v>
      </c>
    </row>
    <row r="9418" spans="7:13">
      <c r="G9418">
        <v>0.23734451422344172</v>
      </c>
      <c r="H9418">
        <v>0.18317479881605822</v>
      </c>
      <c r="I9418">
        <v>0.12900508340867473</v>
      </c>
      <c r="J9418">
        <f>_xlfn.BINOM.INV(BinomTrials,_xlfn.GAMMA.INV(Table3[[#This Row],[RV gamma]],GammaShape1,GammaRate1)/BinomTrials,Table3[[#This Row],[RV binom]])</f>
        <v>0</v>
      </c>
      <c r="K9418" s="1">
        <f>Table3[[#This Row],[Risk 1 Simulated occurences]]*_xlfn.LOGNORM.INV(Table3[[#This Row],[RV lognorm]],(LN(ImpLow1)+LN(ImpUp1))/2,(LN(ImpUp1)-LN(ImpLow1))/3.29)</f>
        <v>0</v>
      </c>
      <c r="L9418">
        <f>_xlfn.BINOM.INV(BinomTrials,_xlfn.GAMMA.INV(Table3[[#This Row],[RV gamma]],GammaShape2,GammaRate2)/BinomTrials,Table3[[#This Row],[RV binom]])</f>
        <v>0</v>
      </c>
      <c r="M9418" s="1">
        <f>Table3[[#This Row],[Risk 2 simulated occurences]]*_xlfn.LOGNORM.INV(Table3[[#This Row],[RV lognorm]],(LN(ImpLow2)+LN(ImpUp2))/2,(LN(ImpUp2)-LN(ImpLow2))/3.29)</f>
        <v>0</v>
      </c>
    </row>
    <row r="9419" spans="7:13">
      <c r="G9419">
        <v>4.9250553385005592E-2</v>
      </c>
      <c r="H9419">
        <v>0.61884370149059398</v>
      </c>
      <c r="I9419">
        <v>0.18843684959618229</v>
      </c>
      <c r="J9419">
        <f>_xlfn.BINOM.INV(BinomTrials,_xlfn.GAMMA.INV(Table3[[#This Row],[RV gamma]],GammaShape1,GammaRate1)/BinomTrials,Table3[[#This Row],[RV binom]])</f>
        <v>0</v>
      </c>
      <c r="K9419" s="1">
        <f>Table3[[#This Row],[Risk 1 Simulated occurences]]*_xlfn.LOGNORM.INV(Table3[[#This Row],[RV lognorm]],(LN(ImpLow1)+LN(ImpUp1))/2,(LN(ImpUp1)-LN(ImpLow1))/3.29)</f>
        <v>0</v>
      </c>
      <c r="L9419">
        <f>_xlfn.BINOM.INV(BinomTrials,_xlfn.GAMMA.INV(Table3[[#This Row],[RV gamma]],GammaShape2,GammaRate2)/BinomTrials,Table3[[#This Row],[RV binom]])</f>
        <v>0</v>
      </c>
      <c r="M9419" s="1">
        <f>Table3[[#This Row],[Risk 2 simulated occurences]]*_xlfn.LOGNORM.INV(Table3[[#This Row],[RV lognorm]],(LN(ImpLow2)+LN(ImpUp2))/2,(LN(ImpUp2)-LN(ImpLow2))/3.29)</f>
        <v>0</v>
      </c>
    </row>
    <row r="9420" spans="7:13">
      <c r="G9420">
        <v>0.75405074178895481</v>
      </c>
      <c r="H9420">
        <v>0.90609095241226767</v>
      </c>
      <c r="I9420">
        <v>5.8131163035580496E-2</v>
      </c>
      <c r="J9420">
        <f>_xlfn.BINOM.INV(BinomTrials,_xlfn.GAMMA.INV(Table3[[#This Row],[RV gamma]],GammaShape1,GammaRate1)/BinomTrials,Table3[[#This Row],[RV binom]])</f>
        <v>2</v>
      </c>
      <c r="K9420" s="1">
        <f>Table3[[#This Row],[Risk 1 Simulated occurences]]*_xlfn.LOGNORM.INV(Table3[[#This Row],[RV lognorm]],(LN(ImpLow1)+LN(ImpUp1))/2,(LN(ImpUp1)-LN(ImpLow1))/3.29)</f>
        <v>21068.16111983568</v>
      </c>
      <c r="L9420">
        <f>_xlfn.BINOM.INV(BinomTrials,_xlfn.GAMMA.INV(Table3[[#This Row],[RV gamma]],GammaShape2,GammaRate2)/BinomTrials,Table3[[#This Row],[RV binom]])</f>
        <v>1</v>
      </c>
      <c r="M9420" s="1">
        <f>Table3[[#This Row],[Risk 2 simulated occurences]]*_xlfn.LOGNORM.INV(Table3[[#This Row],[RV lognorm]],(LN(ImpLow2)+LN(ImpUp2))/2,(LN(ImpUp2)-LN(ImpLow2))/3.29)</f>
        <v>1053408.0559917826</v>
      </c>
    </row>
    <row r="9421" spans="7:13">
      <c r="G9421">
        <v>0.33081724696365056</v>
      </c>
      <c r="H9421">
        <v>0.67063719298254565</v>
      </c>
      <c r="I9421">
        <v>1.0457139001440787E-2</v>
      </c>
      <c r="J9421">
        <f>_xlfn.BINOM.INV(BinomTrials,_xlfn.GAMMA.INV(Table3[[#This Row],[RV gamma]],GammaShape1,GammaRate1)/BinomTrials,Table3[[#This Row],[RV binom]])</f>
        <v>1</v>
      </c>
      <c r="K9421" s="1">
        <f>Table3[[#This Row],[Risk 1 Simulated occurences]]*_xlfn.LOGNORM.INV(Table3[[#This Row],[RV lognorm]],(LN(ImpLow1)+LN(ImpUp1))/2,(LN(ImpUp1)-LN(ImpLow1))/3.29)</f>
        <v>6280.8104376828132</v>
      </c>
      <c r="L9421">
        <f>_xlfn.BINOM.INV(BinomTrials,_xlfn.GAMMA.INV(Table3[[#This Row],[RV gamma]],GammaShape2,GammaRate2)/BinomTrials,Table3[[#This Row],[RV binom]])</f>
        <v>0</v>
      </c>
      <c r="M9421" s="1">
        <f>Table3[[#This Row],[Risk 2 simulated occurences]]*_xlfn.LOGNORM.INV(Table3[[#This Row],[RV lognorm]],(LN(ImpLow2)+LN(ImpUp2))/2,(LN(ImpUp2)-LN(ImpLow2))/3.29)</f>
        <v>0</v>
      </c>
    </row>
    <row r="9422" spans="7:13">
      <c r="G9422">
        <v>4.5469718075110445E-2</v>
      </c>
      <c r="H9422">
        <v>0.39930245764521066</v>
      </c>
      <c r="I9422">
        <v>0.75313519721531086</v>
      </c>
      <c r="J9422">
        <f>_xlfn.BINOM.INV(BinomTrials,_xlfn.GAMMA.INV(Table3[[#This Row],[RV gamma]],GammaShape1,GammaRate1)/BinomTrials,Table3[[#This Row],[RV binom]])</f>
        <v>0</v>
      </c>
      <c r="K9422" s="1">
        <f>Table3[[#This Row],[Risk 1 Simulated occurences]]*_xlfn.LOGNORM.INV(Table3[[#This Row],[RV lognorm]],(LN(ImpLow1)+LN(ImpUp1))/2,(LN(ImpUp1)-LN(ImpLow1))/3.29)</f>
        <v>0</v>
      </c>
      <c r="L9422">
        <f>_xlfn.BINOM.INV(BinomTrials,_xlfn.GAMMA.INV(Table3[[#This Row],[RV gamma]],GammaShape2,GammaRate2)/BinomTrials,Table3[[#This Row],[RV binom]])</f>
        <v>0</v>
      </c>
      <c r="M9422" s="1">
        <f>Table3[[#This Row],[Risk 2 simulated occurences]]*_xlfn.LOGNORM.INV(Table3[[#This Row],[RV lognorm]],(LN(ImpLow2)+LN(ImpUp2))/2,(LN(ImpUp2)-LN(ImpLow2))/3.29)</f>
        <v>0</v>
      </c>
    </row>
    <row r="9423" spans="7:13">
      <c r="G9423">
        <v>0.20955168838126198</v>
      </c>
      <c r="H9423">
        <v>7.6405643055404371E-2</v>
      </c>
      <c r="I9423">
        <v>0.94325959772954682</v>
      </c>
      <c r="J9423">
        <f>_xlfn.BINOM.INV(BinomTrials,_xlfn.GAMMA.INV(Table3[[#This Row],[RV gamma]],GammaShape1,GammaRate1)/BinomTrials,Table3[[#This Row],[RV binom]])</f>
        <v>0</v>
      </c>
      <c r="K9423" s="1">
        <f>Table3[[#This Row],[Risk 1 Simulated occurences]]*_xlfn.LOGNORM.INV(Table3[[#This Row],[RV lognorm]],(LN(ImpLow1)+LN(ImpUp1))/2,(LN(ImpUp1)-LN(ImpLow1))/3.29)</f>
        <v>0</v>
      </c>
      <c r="L9423">
        <f>_xlfn.BINOM.INV(BinomTrials,_xlfn.GAMMA.INV(Table3[[#This Row],[RV gamma]],GammaShape2,GammaRate2)/BinomTrials,Table3[[#This Row],[RV binom]])</f>
        <v>0</v>
      </c>
      <c r="M9423" s="1">
        <f>Table3[[#This Row],[Risk 2 simulated occurences]]*_xlfn.LOGNORM.INV(Table3[[#This Row],[RV lognorm]],(LN(ImpLow2)+LN(ImpUp2))/2,(LN(ImpUp2)-LN(ImpLow2))/3.29)</f>
        <v>0</v>
      </c>
    </row>
    <row r="9424" spans="7:13">
      <c r="G9424">
        <v>0.93522662387007227</v>
      </c>
      <c r="H9424">
        <v>0.14964283218125013</v>
      </c>
      <c r="I9424">
        <v>0.36405904049242804</v>
      </c>
      <c r="J9424">
        <f>_xlfn.BINOM.INV(BinomTrials,_xlfn.GAMMA.INV(Table3[[#This Row],[RV gamma]],GammaShape1,GammaRate1)/BinomTrials,Table3[[#This Row],[RV binom]])</f>
        <v>0</v>
      </c>
      <c r="K9424" s="1">
        <f>Table3[[#This Row],[Risk 1 Simulated occurences]]*_xlfn.LOGNORM.INV(Table3[[#This Row],[RV lognorm]],(LN(ImpLow1)+LN(ImpUp1))/2,(LN(ImpUp1)-LN(ImpLow1))/3.29)</f>
        <v>0</v>
      </c>
      <c r="L9424">
        <f>_xlfn.BINOM.INV(BinomTrials,_xlfn.GAMMA.INV(Table3[[#This Row],[RV gamma]],GammaShape2,GammaRate2)/BinomTrials,Table3[[#This Row],[RV binom]])</f>
        <v>0</v>
      </c>
      <c r="M9424" s="1">
        <f>Table3[[#This Row],[Risk 2 simulated occurences]]*_xlfn.LOGNORM.INV(Table3[[#This Row],[RV lognorm]],(LN(ImpLow2)+LN(ImpUp2))/2,(LN(ImpUp2)-LN(ImpLow2))/3.29)</f>
        <v>0</v>
      </c>
    </row>
    <row r="9425" spans="7:13">
      <c r="G9425">
        <v>0.35386738430423076</v>
      </c>
      <c r="H9425">
        <v>4.7080470270980369E-2</v>
      </c>
      <c r="I9425">
        <v>0.74029355623772997</v>
      </c>
      <c r="J9425">
        <f>_xlfn.BINOM.INV(BinomTrials,_xlfn.GAMMA.INV(Table3[[#This Row],[RV gamma]],GammaShape1,GammaRate1)/BinomTrials,Table3[[#This Row],[RV binom]])</f>
        <v>0</v>
      </c>
      <c r="K9425" s="1">
        <f>Table3[[#This Row],[Risk 1 Simulated occurences]]*_xlfn.LOGNORM.INV(Table3[[#This Row],[RV lognorm]],(LN(ImpLow1)+LN(ImpUp1))/2,(LN(ImpUp1)-LN(ImpLow1))/3.29)</f>
        <v>0</v>
      </c>
      <c r="L9425">
        <f>_xlfn.BINOM.INV(BinomTrials,_xlfn.GAMMA.INV(Table3[[#This Row],[RV gamma]],GammaShape2,GammaRate2)/BinomTrials,Table3[[#This Row],[RV binom]])</f>
        <v>0</v>
      </c>
      <c r="M9425" s="1">
        <f>Table3[[#This Row],[Risk 2 simulated occurences]]*_xlfn.LOGNORM.INV(Table3[[#This Row],[RV lognorm]],(LN(ImpLow2)+LN(ImpUp2))/2,(LN(ImpUp2)-LN(ImpLow2))/3.29)</f>
        <v>0</v>
      </c>
    </row>
    <row r="9426" spans="7:13">
      <c r="G9426">
        <v>0.44912800120614843</v>
      </c>
      <c r="H9426">
        <v>0.2814638443670533</v>
      </c>
      <c r="I9426">
        <v>0.11379968752795816</v>
      </c>
      <c r="J9426">
        <f>_xlfn.BINOM.INV(BinomTrials,_xlfn.GAMMA.INV(Table3[[#This Row],[RV gamma]],GammaShape1,GammaRate1)/BinomTrials,Table3[[#This Row],[RV binom]])</f>
        <v>0</v>
      </c>
      <c r="K9426" s="1">
        <f>Table3[[#This Row],[Risk 1 Simulated occurences]]*_xlfn.LOGNORM.INV(Table3[[#This Row],[RV lognorm]],(LN(ImpLow1)+LN(ImpUp1))/2,(LN(ImpUp1)-LN(ImpLow1))/3.29)</f>
        <v>0</v>
      </c>
      <c r="L9426">
        <f>_xlfn.BINOM.INV(BinomTrials,_xlfn.GAMMA.INV(Table3[[#This Row],[RV gamma]],GammaShape2,GammaRate2)/BinomTrials,Table3[[#This Row],[RV binom]])</f>
        <v>0</v>
      </c>
      <c r="M9426" s="1">
        <f>Table3[[#This Row],[Risk 2 simulated occurences]]*_xlfn.LOGNORM.INV(Table3[[#This Row],[RV lognorm]],(LN(ImpLow2)+LN(ImpUp2))/2,(LN(ImpUp2)-LN(ImpLow2))/3.29)</f>
        <v>0</v>
      </c>
    </row>
    <row r="9427" spans="7:13">
      <c r="G9427">
        <v>0.49431627173643383</v>
      </c>
      <c r="H9427">
        <v>0.56283227706459926</v>
      </c>
      <c r="I9427">
        <v>0.63134828239276464</v>
      </c>
      <c r="J9427">
        <f>_xlfn.BINOM.INV(BinomTrials,_xlfn.GAMMA.INV(Table3[[#This Row],[RV gamma]],GammaShape1,GammaRate1)/BinomTrials,Table3[[#This Row],[RV binom]])</f>
        <v>0</v>
      </c>
      <c r="K9427" s="1">
        <f>Table3[[#This Row],[Risk 1 Simulated occurences]]*_xlfn.LOGNORM.INV(Table3[[#This Row],[RV lognorm]],(LN(ImpLow1)+LN(ImpUp1))/2,(LN(ImpUp1)-LN(ImpLow1))/3.29)</f>
        <v>0</v>
      </c>
      <c r="L9427">
        <f>_xlfn.BINOM.INV(BinomTrials,_xlfn.GAMMA.INV(Table3[[#This Row],[RV gamma]],GammaShape2,GammaRate2)/BinomTrials,Table3[[#This Row],[RV binom]])</f>
        <v>0</v>
      </c>
      <c r="M9427" s="1">
        <f>Table3[[#This Row],[Risk 2 simulated occurences]]*_xlfn.LOGNORM.INV(Table3[[#This Row],[RV lognorm]],(LN(ImpLow2)+LN(ImpUp2))/2,(LN(ImpUp2)-LN(ImpLow2))/3.29)</f>
        <v>0</v>
      </c>
    </row>
    <row r="9428" spans="7:13">
      <c r="G9428">
        <v>0.97357907424381895</v>
      </c>
      <c r="H9428">
        <v>0.52208062471918792</v>
      </c>
      <c r="I9428">
        <v>7.0582175194556909E-2</v>
      </c>
      <c r="J9428">
        <f>_xlfn.BINOM.INV(BinomTrials,_xlfn.GAMMA.INV(Table3[[#This Row],[RV gamma]],GammaShape1,GammaRate1)/BinomTrials,Table3[[#This Row],[RV binom]])</f>
        <v>1</v>
      </c>
      <c r="K9428" s="1">
        <f>Table3[[#This Row],[Risk 1 Simulated occurences]]*_xlfn.LOGNORM.INV(Table3[[#This Row],[RV lognorm]],(LN(ImpLow1)+LN(ImpUp1))/2,(LN(ImpUp1)-LN(ImpLow1))/3.29)</f>
        <v>11291.32773683228</v>
      </c>
      <c r="L9428">
        <f>_xlfn.BINOM.INV(BinomTrials,_xlfn.GAMMA.INV(Table3[[#This Row],[RV gamma]],GammaShape2,GammaRate2)/BinomTrials,Table3[[#This Row],[RV binom]])</f>
        <v>0</v>
      </c>
      <c r="M9428" s="1">
        <f>Table3[[#This Row],[Risk 2 simulated occurences]]*_xlfn.LOGNORM.INV(Table3[[#This Row],[RV lognorm]],(LN(ImpLow2)+LN(ImpUp2))/2,(LN(ImpUp2)-LN(ImpLow2))/3.29)</f>
        <v>0</v>
      </c>
    </row>
    <row r="9429" spans="7:13">
      <c r="G9429">
        <v>0.94350081586441992</v>
      </c>
      <c r="H9429">
        <v>0.60905965539117324</v>
      </c>
      <c r="I9429">
        <v>0.27461849491792661</v>
      </c>
      <c r="J9429">
        <f>_xlfn.BINOM.INV(BinomTrials,_xlfn.GAMMA.INV(Table3[[#This Row],[RV gamma]],GammaShape1,GammaRate1)/BinomTrials,Table3[[#This Row],[RV binom]])</f>
        <v>1</v>
      </c>
      <c r="K9429" s="1">
        <f>Table3[[#This Row],[Risk 1 Simulated occurences]]*_xlfn.LOGNORM.INV(Table3[[#This Row],[RV lognorm]],(LN(ImpLow1)+LN(ImpUp1))/2,(LN(ImpUp1)-LN(ImpLow1))/3.29)</f>
        <v>20795.163973271301</v>
      </c>
      <c r="L9429">
        <f>_xlfn.BINOM.INV(BinomTrials,_xlfn.GAMMA.INV(Table3[[#This Row],[RV gamma]],GammaShape2,GammaRate2)/BinomTrials,Table3[[#This Row],[RV binom]])</f>
        <v>0</v>
      </c>
      <c r="M9429" s="1">
        <f>Table3[[#This Row],[Risk 2 simulated occurences]]*_xlfn.LOGNORM.INV(Table3[[#This Row],[RV lognorm]],(LN(ImpLow2)+LN(ImpUp2))/2,(LN(ImpUp2)-LN(ImpLow2))/3.29)</f>
        <v>0</v>
      </c>
    </row>
    <row r="9430" spans="7:13">
      <c r="G9430">
        <v>0.41821223330600754</v>
      </c>
      <c r="H9430">
        <v>0.46562815944926261</v>
      </c>
      <c r="I9430">
        <v>0.51304408559251768</v>
      </c>
      <c r="J9430">
        <f>_xlfn.BINOM.INV(BinomTrials,_xlfn.GAMMA.INV(Table3[[#This Row],[RV gamma]],GammaShape1,GammaRate1)/BinomTrials,Table3[[#This Row],[RV binom]])</f>
        <v>0</v>
      </c>
      <c r="K9430" s="1">
        <f>Table3[[#This Row],[Risk 1 Simulated occurences]]*_xlfn.LOGNORM.INV(Table3[[#This Row],[RV lognorm]],(LN(ImpLow1)+LN(ImpUp1))/2,(LN(ImpUp1)-LN(ImpLow1))/3.29)</f>
        <v>0</v>
      </c>
      <c r="L9430">
        <f>_xlfn.BINOM.INV(BinomTrials,_xlfn.GAMMA.INV(Table3[[#This Row],[RV gamma]],GammaShape2,GammaRate2)/BinomTrials,Table3[[#This Row],[RV binom]])</f>
        <v>0</v>
      </c>
      <c r="M9430" s="1">
        <f>Table3[[#This Row],[Risk 2 simulated occurences]]*_xlfn.LOGNORM.INV(Table3[[#This Row],[RV lognorm]],(LN(ImpLow2)+LN(ImpUp2))/2,(LN(ImpUp2)-LN(ImpLow2))/3.29)</f>
        <v>0</v>
      </c>
    </row>
    <row r="9431" spans="7:13">
      <c r="G9431">
        <v>0.8930051740692021</v>
      </c>
      <c r="H9431">
        <v>0.81247586375683356</v>
      </c>
      <c r="I9431">
        <v>0.73194655344446491</v>
      </c>
      <c r="J9431">
        <f>_xlfn.BINOM.INV(BinomTrials,_xlfn.GAMMA.INV(Table3[[#This Row],[RV gamma]],GammaShape1,GammaRate1)/BinomTrials,Table3[[#This Row],[RV binom]])</f>
        <v>1</v>
      </c>
      <c r="K9431" s="1">
        <f>Table3[[#This Row],[Risk 1 Simulated occurences]]*_xlfn.LOGNORM.INV(Table3[[#This Row],[RV lognorm]],(LN(ImpLow1)+LN(ImpUp1))/2,(LN(ImpUp1)-LN(ImpLow1))/3.29)</f>
        <v>48759.359744834001</v>
      </c>
      <c r="L9431">
        <f>_xlfn.BINOM.INV(BinomTrials,_xlfn.GAMMA.INV(Table3[[#This Row],[RV gamma]],GammaShape2,GammaRate2)/BinomTrials,Table3[[#This Row],[RV binom]])</f>
        <v>1</v>
      </c>
      <c r="M9431" s="1">
        <f>Table3[[#This Row],[Risk 2 simulated occurences]]*_xlfn.LOGNORM.INV(Table3[[#This Row],[RV lognorm]],(LN(ImpLow2)+LN(ImpUp2))/2,(LN(ImpUp2)-LN(ImpLow2))/3.29)</f>
        <v>4875935.9744834024</v>
      </c>
    </row>
    <row r="9432" spans="7:13">
      <c r="G9432">
        <v>0.73796058108003837</v>
      </c>
      <c r="H9432">
        <v>0.28184216110121557</v>
      </c>
      <c r="I9432">
        <v>0.82572374112239277</v>
      </c>
      <c r="J9432">
        <f>_xlfn.BINOM.INV(BinomTrials,_xlfn.GAMMA.INV(Table3[[#This Row],[RV gamma]],GammaShape1,GammaRate1)/BinomTrials,Table3[[#This Row],[RV binom]])</f>
        <v>0</v>
      </c>
      <c r="K9432" s="1">
        <f>Table3[[#This Row],[Risk 1 Simulated occurences]]*_xlfn.LOGNORM.INV(Table3[[#This Row],[RV lognorm]],(LN(ImpLow1)+LN(ImpUp1))/2,(LN(ImpUp1)-LN(ImpLow1))/3.29)</f>
        <v>0</v>
      </c>
      <c r="L9432">
        <f>_xlfn.BINOM.INV(BinomTrials,_xlfn.GAMMA.INV(Table3[[#This Row],[RV gamma]],GammaShape2,GammaRate2)/BinomTrials,Table3[[#This Row],[RV binom]])</f>
        <v>0</v>
      </c>
      <c r="M9432" s="1">
        <f>Table3[[#This Row],[Risk 2 simulated occurences]]*_xlfn.LOGNORM.INV(Table3[[#This Row],[RV lognorm]],(LN(ImpLow2)+LN(ImpUp2))/2,(LN(ImpUp2)-LN(ImpLow2))/3.29)</f>
        <v>0</v>
      </c>
    </row>
    <row r="9433" spans="7:13">
      <c r="G9433">
        <v>0.90348621220490255</v>
      </c>
      <c r="H9433">
        <v>0.92120162813048889</v>
      </c>
      <c r="I9433">
        <v>0.93891704405607523</v>
      </c>
      <c r="J9433">
        <f>_xlfn.BINOM.INV(BinomTrials,_xlfn.GAMMA.INV(Table3[[#This Row],[RV gamma]],GammaShape1,GammaRate1)/BinomTrials,Table3[[#This Row],[RV binom]])</f>
        <v>2</v>
      </c>
      <c r="K9433" s="1">
        <f>Table3[[#This Row],[Risk 1 Simulated occurences]]*_xlfn.LOGNORM.INV(Table3[[#This Row],[RV lognorm]],(LN(ImpLow1)+LN(ImpUp1))/2,(LN(ImpUp1)-LN(ImpLow1))/3.29)</f>
        <v>186578.5100858371</v>
      </c>
      <c r="L9433">
        <f>_xlfn.BINOM.INV(BinomTrials,_xlfn.GAMMA.INV(Table3[[#This Row],[RV gamma]],GammaShape2,GammaRate2)/BinomTrials,Table3[[#This Row],[RV binom]])</f>
        <v>1</v>
      </c>
      <c r="M9433" s="1">
        <f>Table3[[#This Row],[Risk 2 simulated occurences]]*_xlfn.LOGNORM.INV(Table3[[#This Row],[RV lognorm]],(LN(ImpLow2)+LN(ImpUp2))/2,(LN(ImpUp2)-LN(ImpLow2))/3.29)</f>
        <v>9328925.5042918585</v>
      </c>
    </row>
    <row r="9434" spans="7:13">
      <c r="G9434">
        <v>0.8927685277968499</v>
      </c>
      <c r="H9434">
        <v>0.6357639891261998</v>
      </c>
      <c r="I9434">
        <v>0.37875945045554987</v>
      </c>
      <c r="J9434">
        <f>_xlfn.BINOM.INV(BinomTrials,_xlfn.GAMMA.INV(Table3[[#This Row],[RV gamma]],GammaShape1,GammaRate1)/BinomTrials,Table3[[#This Row],[RV binom]])</f>
        <v>1</v>
      </c>
      <c r="K9434" s="1">
        <f>Table3[[#This Row],[Risk 1 Simulated occurences]]*_xlfn.LOGNORM.INV(Table3[[#This Row],[RV lognorm]],(LN(ImpLow1)+LN(ImpUp1))/2,(LN(ImpUp1)-LN(ImpLow1))/3.29)</f>
        <v>25477.563330003955</v>
      </c>
      <c r="L9434">
        <f>_xlfn.BINOM.INV(BinomTrials,_xlfn.GAMMA.INV(Table3[[#This Row],[RV gamma]],GammaShape2,GammaRate2)/BinomTrials,Table3[[#This Row],[RV binom]])</f>
        <v>0</v>
      </c>
      <c r="M9434" s="1">
        <f>Table3[[#This Row],[Risk 2 simulated occurences]]*_xlfn.LOGNORM.INV(Table3[[#This Row],[RV lognorm]],(LN(ImpLow2)+LN(ImpUp2))/2,(LN(ImpUp2)-LN(ImpLow2))/3.29)</f>
        <v>0</v>
      </c>
    </row>
    <row r="9435" spans="7:13">
      <c r="G9435">
        <v>0.76064668165549942</v>
      </c>
      <c r="H9435">
        <v>0.28536524404090141</v>
      </c>
      <c r="I9435">
        <v>0.8100838064263034</v>
      </c>
      <c r="J9435">
        <f>_xlfn.BINOM.INV(BinomTrials,_xlfn.GAMMA.INV(Table3[[#This Row],[RV gamma]],GammaShape1,GammaRate1)/BinomTrials,Table3[[#This Row],[RV binom]])</f>
        <v>0</v>
      </c>
      <c r="K9435" s="1">
        <f>Table3[[#This Row],[Risk 1 Simulated occurences]]*_xlfn.LOGNORM.INV(Table3[[#This Row],[RV lognorm]],(LN(ImpLow1)+LN(ImpUp1))/2,(LN(ImpUp1)-LN(ImpLow1))/3.29)</f>
        <v>0</v>
      </c>
      <c r="L9435">
        <f>_xlfn.BINOM.INV(BinomTrials,_xlfn.GAMMA.INV(Table3[[#This Row],[RV gamma]],GammaShape2,GammaRate2)/BinomTrials,Table3[[#This Row],[RV binom]])</f>
        <v>0</v>
      </c>
      <c r="M9435" s="1">
        <f>Table3[[#This Row],[Risk 2 simulated occurences]]*_xlfn.LOGNORM.INV(Table3[[#This Row],[RV lognorm]],(LN(ImpLow2)+LN(ImpUp2))/2,(LN(ImpUp2)-LN(ImpLow2))/3.29)</f>
        <v>0</v>
      </c>
    </row>
    <row r="9436" spans="7:13">
      <c r="G9436">
        <v>0.18877858397959665</v>
      </c>
      <c r="H9436">
        <v>0.13365659543017699</v>
      </c>
      <c r="I9436">
        <v>7.8534606880757307E-2</v>
      </c>
      <c r="J9436">
        <f>_xlfn.BINOM.INV(BinomTrials,_xlfn.GAMMA.INV(Table3[[#This Row],[RV gamma]],GammaShape1,GammaRate1)/BinomTrials,Table3[[#This Row],[RV binom]])</f>
        <v>0</v>
      </c>
      <c r="K9436" s="1">
        <f>Table3[[#This Row],[Risk 1 Simulated occurences]]*_xlfn.LOGNORM.INV(Table3[[#This Row],[RV lognorm]],(LN(ImpLow1)+LN(ImpUp1))/2,(LN(ImpUp1)-LN(ImpLow1))/3.29)</f>
        <v>0</v>
      </c>
      <c r="L9436">
        <f>_xlfn.BINOM.INV(BinomTrials,_xlfn.GAMMA.INV(Table3[[#This Row],[RV gamma]],GammaShape2,GammaRate2)/BinomTrials,Table3[[#This Row],[RV binom]])</f>
        <v>0</v>
      </c>
      <c r="M9436" s="1">
        <f>Table3[[#This Row],[Risk 2 simulated occurences]]*_xlfn.LOGNORM.INV(Table3[[#This Row],[RV lognorm]],(LN(ImpLow2)+LN(ImpUp2))/2,(LN(ImpUp2)-LN(ImpLow2))/3.29)</f>
        <v>0</v>
      </c>
    </row>
    <row r="9437" spans="7:13">
      <c r="G9437">
        <v>0.80166094508099417</v>
      </c>
      <c r="H9437">
        <v>0.36639939498454305</v>
      </c>
      <c r="I9437">
        <v>0.93113784488809193</v>
      </c>
      <c r="J9437">
        <f>_xlfn.BINOM.INV(BinomTrials,_xlfn.GAMMA.INV(Table3[[#This Row],[RV gamma]],GammaShape1,GammaRate1)/BinomTrials,Table3[[#This Row],[RV binom]])</f>
        <v>0</v>
      </c>
      <c r="K9437" s="1">
        <f>Table3[[#This Row],[Risk 1 Simulated occurences]]*_xlfn.LOGNORM.INV(Table3[[#This Row],[RV lognorm]],(LN(ImpLow1)+LN(ImpUp1))/2,(LN(ImpUp1)-LN(ImpLow1))/3.29)</f>
        <v>0</v>
      </c>
      <c r="L9437">
        <f>_xlfn.BINOM.INV(BinomTrials,_xlfn.GAMMA.INV(Table3[[#This Row],[RV gamma]],GammaShape2,GammaRate2)/BinomTrials,Table3[[#This Row],[RV binom]])</f>
        <v>0</v>
      </c>
      <c r="M9437" s="1">
        <f>Table3[[#This Row],[Risk 2 simulated occurences]]*_xlfn.LOGNORM.INV(Table3[[#This Row],[RV lognorm]],(LN(ImpLow2)+LN(ImpUp2))/2,(LN(ImpUp2)-LN(ImpLow2))/3.29)</f>
        <v>0</v>
      </c>
    </row>
    <row r="9438" spans="7:13">
      <c r="G9438">
        <v>0.51550397626846278</v>
      </c>
      <c r="H9438">
        <v>7.4631505214903276E-2</v>
      </c>
      <c r="I9438">
        <v>0.63375903416134372</v>
      </c>
      <c r="J9438">
        <f>_xlfn.BINOM.INV(BinomTrials,_xlfn.GAMMA.INV(Table3[[#This Row],[RV gamma]],GammaShape1,GammaRate1)/BinomTrials,Table3[[#This Row],[RV binom]])</f>
        <v>0</v>
      </c>
      <c r="K9438" s="1">
        <f>Table3[[#This Row],[Risk 1 Simulated occurences]]*_xlfn.LOGNORM.INV(Table3[[#This Row],[RV lognorm]],(LN(ImpLow1)+LN(ImpUp1))/2,(LN(ImpUp1)-LN(ImpLow1))/3.29)</f>
        <v>0</v>
      </c>
      <c r="L9438">
        <f>_xlfn.BINOM.INV(BinomTrials,_xlfn.GAMMA.INV(Table3[[#This Row],[RV gamma]],GammaShape2,GammaRate2)/BinomTrials,Table3[[#This Row],[RV binom]])</f>
        <v>0</v>
      </c>
      <c r="M9438" s="1">
        <f>Table3[[#This Row],[Risk 2 simulated occurences]]*_xlfn.LOGNORM.INV(Table3[[#This Row],[RV lognorm]],(LN(ImpLow2)+LN(ImpUp2))/2,(LN(ImpUp2)-LN(ImpLow2))/3.29)</f>
        <v>0</v>
      </c>
    </row>
    <row r="9439" spans="7:13">
      <c r="G9439">
        <v>7.5329144054711403E-2</v>
      </c>
      <c r="H9439">
        <v>0.3317081468793136</v>
      </c>
      <c r="I9439">
        <v>0.58808714970391573</v>
      </c>
      <c r="J9439">
        <f>_xlfn.BINOM.INV(BinomTrials,_xlfn.GAMMA.INV(Table3[[#This Row],[RV gamma]],GammaShape1,GammaRate1)/BinomTrials,Table3[[#This Row],[RV binom]])</f>
        <v>0</v>
      </c>
      <c r="K9439" s="1">
        <f>Table3[[#This Row],[Risk 1 Simulated occurences]]*_xlfn.LOGNORM.INV(Table3[[#This Row],[RV lognorm]],(LN(ImpLow1)+LN(ImpUp1))/2,(LN(ImpUp1)-LN(ImpLow1))/3.29)</f>
        <v>0</v>
      </c>
      <c r="L9439">
        <f>_xlfn.BINOM.INV(BinomTrials,_xlfn.GAMMA.INV(Table3[[#This Row],[RV gamma]],GammaShape2,GammaRate2)/BinomTrials,Table3[[#This Row],[RV binom]])</f>
        <v>0</v>
      </c>
      <c r="M9439" s="1">
        <f>Table3[[#This Row],[Risk 2 simulated occurences]]*_xlfn.LOGNORM.INV(Table3[[#This Row],[RV lognorm]],(LN(ImpLow2)+LN(ImpUp2))/2,(LN(ImpUp2)-LN(ImpLow2))/3.29)</f>
        <v>0</v>
      </c>
    </row>
    <row r="9440" spans="7:13">
      <c r="G9440">
        <v>5.6924127534462202E-2</v>
      </c>
      <c r="H9440">
        <v>1.8824600623373221E-2</v>
      </c>
      <c r="I9440">
        <v>0.98072507371228423</v>
      </c>
      <c r="J9440">
        <f>_xlfn.BINOM.INV(BinomTrials,_xlfn.GAMMA.INV(Table3[[#This Row],[RV gamma]],GammaShape1,GammaRate1)/BinomTrials,Table3[[#This Row],[RV binom]])</f>
        <v>0</v>
      </c>
      <c r="K9440" s="1">
        <f>Table3[[#This Row],[Risk 1 Simulated occurences]]*_xlfn.LOGNORM.INV(Table3[[#This Row],[RV lognorm]],(LN(ImpLow1)+LN(ImpUp1))/2,(LN(ImpUp1)-LN(ImpLow1))/3.29)</f>
        <v>0</v>
      </c>
      <c r="L9440">
        <f>_xlfn.BINOM.INV(BinomTrials,_xlfn.GAMMA.INV(Table3[[#This Row],[RV gamma]],GammaShape2,GammaRate2)/BinomTrials,Table3[[#This Row],[RV binom]])</f>
        <v>0</v>
      </c>
      <c r="M9440" s="1">
        <f>Table3[[#This Row],[Risk 2 simulated occurences]]*_xlfn.LOGNORM.INV(Table3[[#This Row],[RV lognorm]],(LN(ImpLow2)+LN(ImpUp2))/2,(LN(ImpUp2)-LN(ImpLow2))/3.29)</f>
        <v>0</v>
      </c>
    </row>
    <row r="9441" spans="7:13">
      <c r="G9441">
        <v>0.72381147170616844</v>
      </c>
      <c r="H9441">
        <v>0.38506267703374042</v>
      </c>
      <c r="I9441">
        <v>4.6313882361312342E-2</v>
      </c>
      <c r="J9441">
        <f>_xlfn.BINOM.INV(BinomTrials,_xlfn.GAMMA.INV(Table3[[#This Row],[RV gamma]],GammaShape1,GammaRate1)/BinomTrials,Table3[[#This Row],[RV binom]])</f>
        <v>0</v>
      </c>
      <c r="K9441" s="1">
        <f>Table3[[#This Row],[Risk 1 Simulated occurences]]*_xlfn.LOGNORM.INV(Table3[[#This Row],[RV lognorm]],(LN(ImpLow1)+LN(ImpUp1))/2,(LN(ImpUp1)-LN(ImpLow1))/3.29)</f>
        <v>0</v>
      </c>
      <c r="L9441">
        <f>_xlfn.BINOM.INV(BinomTrials,_xlfn.GAMMA.INV(Table3[[#This Row],[RV gamma]],GammaShape2,GammaRate2)/BinomTrials,Table3[[#This Row],[RV binom]])</f>
        <v>0</v>
      </c>
      <c r="M9441" s="1">
        <f>Table3[[#This Row],[Risk 2 simulated occurences]]*_xlfn.LOGNORM.INV(Table3[[#This Row],[RV lognorm]],(LN(ImpLow2)+LN(ImpUp2))/2,(LN(ImpUp2)-LN(ImpLow2))/3.29)</f>
        <v>0</v>
      </c>
    </row>
    <row r="9442" spans="7:13">
      <c r="G9442">
        <v>9.9404965573644713E-2</v>
      </c>
      <c r="H9442">
        <v>0.7484129060750887</v>
      </c>
      <c r="I9442">
        <v>0.39742084657653276</v>
      </c>
      <c r="J9442">
        <f>_xlfn.BINOM.INV(BinomTrials,_xlfn.GAMMA.INV(Table3[[#This Row],[RV gamma]],GammaShape1,GammaRate1)/BinomTrials,Table3[[#This Row],[RV binom]])</f>
        <v>1</v>
      </c>
      <c r="K9442" s="1">
        <f>Table3[[#This Row],[Risk 1 Simulated occurences]]*_xlfn.LOGNORM.INV(Table3[[#This Row],[RV lognorm]],(LN(ImpLow1)+LN(ImpUp1))/2,(LN(ImpUp1)-LN(ImpLow1))/3.29)</f>
        <v>26361.125196177069</v>
      </c>
      <c r="L9442">
        <f>_xlfn.BINOM.INV(BinomTrials,_xlfn.GAMMA.INV(Table3[[#This Row],[RV gamma]],GammaShape2,GammaRate2)/BinomTrials,Table3[[#This Row],[RV binom]])</f>
        <v>0</v>
      </c>
      <c r="M9442" s="1">
        <f>Table3[[#This Row],[Risk 2 simulated occurences]]*_xlfn.LOGNORM.INV(Table3[[#This Row],[RV lognorm]],(LN(ImpLow2)+LN(ImpUp2))/2,(LN(ImpUp2)-LN(ImpLow2))/3.29)</f>
        <v>0</v>
      </c>
    </row>
    <row r="9443" spans="7:13">
      <c r="G9443">
        <v>0.69925639624672775</v>
      </c>
      <c r="H9443">
        <v>0.57571240401627144</v>
      </c>
      <c r="I9443">
        <v>0.45216841178581513</v>
      </c>
      <c r="J9443">
        <f>_xlfn.BINOM.INV(BinomTrials,_xlfn.GAMMA.INV(Table3[[#This Row],[RV gamma]],GammaShape1,GammaRate1)/BinomTrials,Table3[[#This Row],[RV binom]])</f>
        <v>0</v>
      </c>
      <c r="K9443" s="1">
        <f>Table3[[#This Row],[Risk 1 Simulated occurences]]*_xlfn.LOGNORM.INV(Table3[[#This Row],[RV lognorm]],(LN(ImpLow1)+LN(ImpUp1))/2,(LN(ImpUp1)-LN(ImpLow1))/3.29)</f>
        <v>0</v>
      </c>
      <c r="L9443">
        <f>_xlfn.BINOM.INV(BinomTrials,_xlfn.GAMMA.INV(Table3[[#This Row],[RV gamma]],GammaShape2,GammaRate2)/BinomTrials,Table3[[#This Row],[RV binom]])</f>
        <v>0</v>
      </c>
      <c r="M9443" s="1">
        <f>Table3[[#This Row],[Risk 2 simulated occurences]]*_xlfn.LOGNORM.INV(Table3[[#This Row],[RV lognorm]],(LN(ImpLow2)+LN(ImpUp2))/2,(LN(ImpUp2)-LN(ImpLow2))/3.29)</f>
        <v>0</v>
      </c>
    </row>
    <row r="9444" spans="7:13">
      <c r="G9444">
        <v>0.4022517187531347</v>
      </c>
      <c r="H9444">
        <v>0.99837430147378436</v>
      </c>
      <c r="I9444">
        <v>0.59449688419443414</v>
      </c>
      <c r="J9444">
        <f>_xlfn.BINOM.INV(BinomTrials,_xlfn.GAMMA.INV(Table3[[#This Row],[RV gamma]],GammaShape1,GammaRate1)/BinomTrials,Table3[[#This Row],[RV binom]])</f>
        <v>3</v>
      </c>
      <c r="K9444" s="1">
        <f>Table3[[#This Row],[Risk 1 Simulated occurences]]*_xlfn.LOGNORM.INV(Table3[[#This Row],[RV lognorm]],(LN(ImpLow1)+LN(ImpUp1))/2,(LN(ImpUp1)-LN(ImpLow1))/3.29)</f>
        <v>112151.36821268391</v>
      </c>
      <c r="L9444">
        <f>_xlfn.BINOM.INV(BinomTrials,_xlfn.GAMMA.INV(Table3[[#This Row],[RV gamma]],GammaShape2,GammaRate2)/BinomTrials,Table3[[#This Row],[RV binom]])</f>
        <v>2</v>
      </c>
      <c r="M9444" s="1">
        <f>Table3[[#This Row],[Risk 2 simulated occurences]]*_xlfn.LOGNORM.INV(Table3[[#This Row],[RV lognorm]],(LN(ImpLow2)+LN(ImpUp2))/2,(LN(ImpUp2)-LN(ImpLow2))/3.29)</f>
        <v>7476757.8808455979</v>
      </c>
    </row>
    <row r="9445" spans="7:13">
      <c r="G9445">
        <v>0.6446370839349167</v>
      </c>
      <c r="H9445">
        <v>0.67688486989442487</v>
      </c>
      <c r="I9445">
        <v>0.70913265585393304</v>
      </c>
      <c r="J9445">
        <f>_xlfn.BINOM.INV(BinomTrials,_xlfn.GAMMA.INV(Table3[[#This Row],[RV gamma]],GammaShape1,GammaRate1)/BinomTrials,Table3[[#This Row],[RV binom]])</f>
        <v>1</v>
      </c>
      <c r="K9445" s="1">
        <f>Table3[[#This Row],[Risk 1 Simulated occurences]]*_xlfn.LOGNORM.INV(Table3[[#This Row],[RV lognorm]],(LN(ImpLow1)+LN(ImpUp1))/2,(LN(ImpUp1)-LN(ImpLow1))/3.29)</f>
        <v>46497.801221735303</v>
      </c>
      <c r="L9445">
        <f>_xlfn.BINOM.INV(BinomTrials,_xlfn.GAMMA.INV(Table3[[#This Row],[RV gamma]],GammaShape2,GammaRate2)/BinomTrials,Table3[[#This Row],[RV binom]])</f>
        <v>0</v>
      </c>
      <c r="M9445" s="1">
        <f>Table3[[#This Row],[Risk 2 simulated occurences]]*_xlfn.LOGNORM.INV(Table3[[#This Row],[RV lognorm]],(LN(ImpLow2)+LN(ImpUp2))/2,(LN(ImpUp2)-LN(ImpLow2))/3.29)</f>
        <v>0</v>
      </c>
    </row>
    <row r="9446" spans="7:13">
      <c r="G9446">
        <v>0.41546969414477686</v>
      </c>
      <c r="H9446">
        <v>0.40400831559859601</v>
      </c>
      <c r="I9446">
        <v>0.39254693705241517</v>
      </c>
      <c r="J9446">
        <f>_xlfn.BINOM.INV(BinomTrials,_xlfn.GAMMA.INV(Table3[[#This Row],[RV gamma]],GammaShape1,GammaRate1)/BinomTrials,Table3[[#This Row],[RV binom]])</f>
        <v>0</v>
      </c>
      <c r="K9446" s="1">
        <f>Table3[[#This Row],[Risk 1 Simulated occurences]]*_xlfn.LOGNORM.INV(Table3[[#This Row],[RV lognorm]],(LN(ImpLow1)+LN(ImpUp1))/2,(LN(ImpUp1)-LN(ImpLow1))/3.29)</f>
        <v>0</v>
      </c>
      <c r="L9446">
        <f>_xlfn.BINOM.INV(BinomTrials,_xlfn.GAMMA.INV(Table3[[#This Row],[RV gamma]],GammaShape2,GammaRate2)/BinomTrials,Table3[[#This Row],[RV binom]])</f>
        <v>0</v>
      </c>
      <c r="M9446" s="1">
        <f>Table3[[#This Row],[Risk 2 simulated occurences]]*_xlfn.LOGNORM.INV(Table3[[#This Row],[RV lognorm]],(LN(ImpLow2)+LN(ImpUp2))/2,(LN(ImpUp2)-LN(ImpLow2))/3.29)</f>
        <v>0</v>
      </c>
    </row>
    <row r="9447" spans="7:13">
      <c r="G9447">
        <v>0.79914949126502011</v>
      </c>
      <c r="H9447">
        <v>0.1677602656035499</v>
      </c>
      <c r="I9447">
        <v>0.53637103994207969</v>
      </c>
      <c r="J9447">
        <f>_xlfn.BINOM.INV(BinomTrials,_xlfn.GAMMA.INV(Table3[[#This Row],[RV gamma]],GammaShape1,GammaRate1)/BinomTrials,Table3[[#This Row],[RV binom]])</f>
        <v>0</v>
      </c>
      <c r="K9447" s="1">
        <f>Table3[[#This Row],[Risk 1 Simulated occurences]]*_xlfn.LOGNORM.INV(Table3[[#This Row],[RV lognorm]],(LN(ImpLow1)+LN(ImpUp1))/2,(LN(ImpUp1)-LN(ImpLow1))/3.29)</f>
        <v>0</v>
      </c>
      <c r="L9447">
        <f>_xlfn.BINOM.INV(BinomTrials,_xlfn.GAMMA.INV(Table3[[#This Row],[RV gamma]],GammaShape2,GammaRate2)/BinomTrials,Table3[[#This Row],[RV binom]])</f>
        <v>0</v>
      </c>
      <c r="M9447" s="1">
        <f>Table3[[#This Row],[Risk 2 simulated occurences]]*_xlfn.LOGNORM.INV(Table3[[#This Row],[RV lognorm]],(LN(ImpLow2)+LN(ImpUp2))/2,(LN(ImpUp2)-LN(ImpLow2))/3.29)</f>
        <v>0</v>
      </c>
    </row>
    <row r="9448" spans="7:13">
      <c r="G9448">
        <v>0.30549969119275905</v>
      </c>
      <c r="H9448">
        <v>0.54678399886320528</v>
      </c>
      <c r="I9448">
        <v>0.78806830653365156</v>
      </c>
      <c r="J9448">
        <f>_xlfn.BINOM.INV(BinomTrials,_xlfn.GAMMA.INV(Table3[[#This Row],[RV gamma]],GammaShape1,GammaRate1)/BinomTrials,Table3[[#This Row],[RV binom]])</f>
        <v>0</v>
      </c>
      <c r="K9448" s="1">
        <f>Table3[[#This Row],[Risk 1 Simulated occurences]]*_xlfn.LOGNORM.INV(Table3[[#This Row],[RV lognorm]],(LN(ImpLow1)+LN(ImpUp1))/2,(LN(ImpUp1)-LN(ImpLow1))/3.29)</f>
        <v>0</v>
      </c>
      <c r="L9448">
        <f>_xlfn.BINOM.INV(BinomTrials,_xlfn.GAMMA.INV(Table3[[#This Row],[RV gamma]],GammaShape2,GammaRate2)/BinomTrials,Table3[[#This Row],[RV binom]])</f>
        <v>0</v>
      </c>
      <c r="M9448" s="1">
        <f>Table3[[#This Row],[Risk 2 simulated occurences]]*_xlfn.LOGNORM.INV(Table3[[#This Row],[RV lognorm]],(LN(ImpLow2)+LN(ImpUp2))/2,(LN(ImpUp2)-LN(ImpLow2))/3.29)</f>
        <v>0</v>
      </c>
    </row>
    <row r="9449" spans="7:13">
      <c r="G9449">
        <v>0.53330987670147323</v>
      </c>
      <c r="H9449">
        <v>0.79866889389169815</v>
      </c>
      <c r="I9449">
        <v>6.4027911081923128E-2</v>
      </c>
      <c r="J9449">
        <f>_xlfn.BINOM.INV(BinomTrials,_xlfn.GAMMA.INV(Table3[[#This Row],[RV gamma]],GammaShape1,GammaRate1)/BinomTrials,Table3[[#This Row],[RV binom]])</f>
        <v>1</v>
      </c>
      <c r="K9449" s="1">
        <f>Table3[[#This Row],[Risk 1 Simulated occurences]]*_xlfn.LOGNORM.INV(Table3[[#This Row],[RV lognorm]],(LN(ImpLow1)+LN(ImpUp1))/2,(LN(ImpUp1)-LN(ImpLow1))/3.29)</f>
        <v>10900.406910322597</v>
      </c>
      <c r="L9449">
        <f>_xlfn.BINOM.INV(BinomTrials,_xlfn.GAMMA.INV(Table3[[#This Row],[RV gamma]],GammaShape2,GammaRate2)/BinomTrials,Table3[[#This Row],[RV binom]])</f>
        <v>0</v>
      </c>
      <c r="M9449" s="1">
        <f>Table3[[#This Row],[Risk 2 simulated occurences]]*_xlfn.LOGNORM.INV(Table3[[#This Row],[RV lognorm]],(LN(ImpLow2)+LN(ImpUp2))/2,(LN(ImpUp2)-LN(ImpLow2))/3.29)</f>
        <v>0</v>
      </c>
    </row>
    <row r="9450" spans="7:13">
      <c r="G9450">
        <v>0.33909772166008956</v>
      </c>
      <c r="H9450">
        <v>0.2280996377710717</v>
      </c>
      <c r="I9450">
        <v>0.11710155388205384</v>
      </c>
      <c r="J9450">
        <f>_xlfn.BINOM.INV(BinomTrials,_xlfn.GAMMA.INV(Table3[[#This Row],[RV gamma]],GammaShape1,GammaRate1)/BinomTrials,Table3[[#This Row],[RV binom]])</f>
        <v>0</v>
      </c>
      <c r="K9450" s="1">
        <f>Table3[[#This Row],[Risk 1 Simulated occurences]]*_xlfn.LOGNORM.INV(Table3[[#This Row],[RV lognorm]],(LN(ImpLow1)+LN(ImpUp1))/2,(LN(ImpUp1)-LN(ImpLow1))/3.29)</f>
        <v>0</v>
      </c>
      <c r="L9450">
        <f>_xlfn.BINOM.INV(BinomTrials,_xlfn.GAMMA.INV(Table3[[#This Row],[RV gamma]],GammaShape2,GammaRate2)/BinomTrials,Table3[[#This Row],[RV binom]])</f>
        <v>0</v>
      </c>
      <c r="M9450" s="1">
        <f>Table3[[#This Row],[Risk 2 simulated occurences]]*_xlfn.LOGNORM.INV(Table3[[#This Row],[RV lognorm]],(LN(ImpLow2)+LN(ImpUp2))/2,(LN(ImpUp2)-LN(ImpLow2))/3.29)</f>
        <v>0</v>
      </c>
    </row>
    <row r="9451" spans="7:13">
      <c r="G9451">
        <v>0.21540794112505762</v>
      </c>
      <c r="H9451">
        <v>0.67061201840201956</v>
      </c>
      <c r="I9451">
        <v>0.12581609567898144</v>
      </c>
      <c r="J9451">
        <f>_xlfn.BINOM.INV(BinomTrials,_xlfn.GAMMA.INV(Table3[[#This Row],[RV gamma]],GammaShape1,GammaRate1)/BinomTrials,Table3[[#This Row],[RV binom]])</f>
        <v>1</v>
      </c>
      <c r="K9451" s="1">
        <f>Table3[[#This Row],[Risk 1 Simulated occurences]]*_xlfn.LOGNORM.INV(Table3[[#This Row],[RV lognorm]],(LN(ImpLow1)+LN(ImpUp1))/2,(LN(ImpUp1)-LN(ImpLow1))/3.29)</f>
        <v>14175.944219373348</v>
      </c>
      <c r="L9451">
        <f>_xlfn.BINOM.INV(BinomTrials,_xlfn.GAMMA.INV(Table3[[#This Row],[RV gamma]],GammaShape2,GammaRate2)/BinomTrials,Table3[[#This Row],[RV binom]])</f>
        <v>0</v>
      </c>
      <c r="M9451" s="1">
        <f>Table3[[#This Row],[Risk 2 simulated occurences]]*_xlfn.LOGNORM.INV(Table3[[#This Row],[RV lognorm]],(LN(ImpLow2)+LN(ImpUp2))/2,(LN(ImpUp2)-LN(ImpLow2))/3.29)</f>
        <v>0</v>
      </c>
    </row>
    <row r="9452" spans="7:13">
      <c r="G9452">
        <v>0.36126648884325591</v>
      </c>
      <c r="H9452">
        <v>0.97619328274214323</v>
      </c>
      <c r="I9452">
        <v>0.59112007664103061</v>
      </c>
      <c r="J9452">
        <f>_xlfn.BINOM.INV(BinomTrials,_xlfn.GAMMA.INV(Table3[[#This Row],[RV gamma]],GammaShape1,GammaRate1)/BinomTrials,Table3[[#This Row],[RV binom]])</f>
        <v>2</v>
      </c>
      <c r="K9452" s="1">
        <f>Table3[[#This Row],[Risk 1 Simulated occurences]]*_xlfn.LOGNORM.INV(Table3[[#This Row],[RV lognorm]],(LN(ImpLow1)+LN(ImpUp1))/2,(LN(ImpUp1)-LN(ImpLow1))/3.29)</f>
        <v>74313.659915476237</v>
      </c>
      <c r="L9452">
        <f>_xlfn.BINOM.INV(BinomTrials,_xlfn.GAMMA.INV(Table3[[#This Row],[RV gamma]],GammaShape2,GammaRate2)/BinomTrials,Table3[[#This Row],[RV binom]])</f>
        <v>1</v>
      </c>
      <c r="M9452" s="1">
        <f>Table3[[#This Row],[Risk 2 simulated occurences]]*_xlfn.LOGNORM.INV(Table3[[#This Row],[RV lognorm]],(LN(ImpLow2)+LN(ImpUp2))/2,(LN(ImpUp2)-LN(ImpLow2))/3.29)</f>
        <v>3715682.9957738132</v>
      </c>
    </row>
    <row r="9453" spans="7:13">
      <c r="G9453">
        <v>0.8058779886019779</v>
      </c>
      <c r="H9453">
        <v>0.88050304720201666</v>
      </c>
      <c r="I9453">
        <v>0.95512810580205554</v>
      </c>
      <c r="J9453">
        <f>_xlfn.BINOM.INV(BinomTrials,_xlfn.GAMMA.INV(Table3[[#This Row],[RV gamma]],GammaShape1,GammaRate1)/BinomTrials,Table3[[#This Row],[RV binom]])</f>
        <v>1</v>
      </c>
      <c r="K9453" s="1">
        <f>Table3[[#This Row],[Risk 1 Simulated occurences]]*_xlfn.LOGNORM.INV(Table3[[#This Row],[RV lognorm]],(LN(ImpLow1)+LN(ImpUp1))/2,(LN(ImpUp1)-LN(ImpLow1))/3.29)</f>
        <v>103688.29170263042</v>
      </c>
      <c r="L9453">
        <f>_xlfn.BINOM.INV(BinomTrials,_xlfn.GAMMA.INV(Table3[[#This Row],[RV gamma]],GammaShape2,GammaRate2)/BinomTrials,Table3[[#This Row],[RV binom]])</f>
        <v>1</v>
      </c>
      <c r="M9453" s="1">
        <f>Table3[[#This Row],[Risk 2 simulated occurences]]*_xlfn.LOGNORM.INV(Table3[[#This Row],[RV lognorm]],(LN(ImpLow2)+LN(ImpUp2))/2,(LN(ImpUp2)-LN(ImpLow2))/3.29)</f>
        <v>10368829.170263065</v>
      </c>
    </row>
    <row r="9454" spans="7:13">
      <c r="G9454">
        <v>0.39135443344309667</v>
      </c>
      <c r="H9454">
        <v>0.61471432429492212</v>
      </c>
      <c r="I9454">
        <v>0.83807421514674751</v>
      </c>
      <c r="J9454">
        <f>_xlfn.BINOM.INV(BinomTrials,_xlfn.GAMMA.INV(Table3[[#This Row],[RV gamma]],GammaShape1,GammaRate1)/BinomTrials,Table3[[#This Row],[RV binom]])</f>
        <v>0</v>
      </c>
      <c r="K9454" s="1">
        <f>Table3[[#This Row],[Risk 1 Simulated occurences]]*_xlfn.LOGNORM.INV(Table3[[#This Row],[RV lognorm]],(LN(ImpLow1)+LN(ImpUp1))/2,(LN(ImpUp1)-LN(ImpLow1))/3.29)</f>
        <v>0</v>
      </c>
      <c r="L9454">
        <f>_xlfn.BINOM.INV(BinomTrials,_xlfn.GAMMA.INV(Table3[[#This Row],[RV gamma]],GammaShape2,GammaRate2)/BinomTrials,Table3[[#This Row],[RV binom]])</f>
        <v>0</v>
      </c>
      <c r="M9454" s="1">
        <f>Table3[[#This Row],[Risk 2 simulated occurences]]*_xlfn.LOGNORM.INV(Table3[[#This Row],[RV lognorm]],(LN(ImpLow2)+LN(ImpUp2))/2,(LN(ImpUp2)-LN(ImpLow2))/3.29)</f>
        <v>0</v>
      </c>
    </row>
    <row r="9455" spans="7:13">
      <c r="G9455">
        <v>0.49396287812570244</v>
      </c>
      <c r="H9455">
        <v>0.50364842475561822</v>
      </c>
      <c r="I9455">
        <v>0.51333397138553394</v>
      </c>
      <c r="J9455">
        <f>_xlfn.BINOM.INV(BinomTrials,_xlfn.GAMMA.INV(Table3[[#This Row],[RV gamma]],GammaShape1,GammaRate1)/BinomTrials,Table3[[#This Row],[RV binom]])</f>
        <v>0</v>
      </c>
      <c r="K9455" s="1">
        <f>Table3[[#This Row],[Risk 1 Simulated occurences]]*_xlfn.LOGNORM.INV(Table3[[#This Row],[RV lognorm]],(LN(ImpLow1)+LN(ImpUp1))/2,(LN(ImpUp1)-LN(ImpLow1))/3.29)</f>
        <v>0</v>
      </c>
      <c r="L9455">
        <f>_xlfn.BINOM.INV(BinomTrials,_xlfn.GAMMA.INV(Table3[[#This Row],[RV gamma]],GammaShape2,GammaRate2)/BinomTrials,Table3[[#This Row],[RV binom]])</f>
        <v>0</v>
      </c>
      <c r="M9455" s="1">
        <f>Table3[[#This Row],[Risk 2 simulated occurences]]*_xlfn.LOGNORM.INV(Table3[[#This Row],[RV lognorm]],(LN(ImpLow2)+LN(ImpUp2))/2,(LN(ImpUp2)-LN(ImpLow2))/3.29)</f>
        <v>0</v>
      </c>
    </row>
    <row r="9456" spans="7:13">
      <c r="G9456">
        <v>3.4092658680906829E-2</v>
      </c>
      <c r="H9456">
        <v>0.8190748676746501</v>
      </c>
      <c r="I9456">
        <v>0.60405707666839337</v>
      </c>
      <c r="J9456">
        <f>_xlfn.BINOM.INV(BinomTrials,_xlfn.GAMMA.INV(Table3[[#This Row],[RV gamma]],GammaShape1,GammaRate1)/BinomTrials,Table3[[#This Row],[RV binom]])</f>
        <v>1</v>
      </c>
      <c r="K9456" s="1">
        <f>Table3[[#This Row],[Risk 1 Simulated occurences]]*_xlfn.LOGNORM.INV(Table3[[#This Row],[RV lognorm]],(LN(ImpLow1)+LN(ImpUp1))/2,(LN(ImpUp1)-LN(ImpLow1))/3.29)</f>
        <v>38036.572719006035</v>
      </c>
      <c r="L9456">
        <f>_xlfn.BINOM.INV(BinomTrials,_xlfn.GAMMA.INV(Table3[[#This Row],[RV gamma]],GammaShape2,GammaRate2)/BinomTrials,Table3[[#This Row],[RV binom]])</f>
        <v>0</v>
      </c>
      <c r="M9456" s="1">
        <f>Table3[[#This Row],[Risk 2 simulated occurences]]*_xlfn.LOGNORM.INV(Table3[[#This Row],[RV lognorm]],(LN(ImpLow2)+LN(ImpUp2))/2,(LN(ImpUp2)-LN(ImpLow2))/3.29)</f>
        <v>0</v>
      </c>
    </row>
    <row r="9457" spans="7:13">
      <c r="G9457">
        <v>0.99531445000102481</v>
      </c>
      <c r="H9457">
        <v>0.19130100784418219</v>
      </c>
      <c r="I9457">
        <v>0.38728756568733957</v>
      </c>
      <c r="J9457">
        <f>_xlfn.BINOM.INV(BinomTrials,_xlfn.GAMMA.INV(Table3[[#This Row],[RV gamma]],GammaShape1,GammaRate1)/BinomTrials,Table3[[#This Row],[RV binom]])</f>
        <v>0</v>
      </c>
      <c r="K9457" s="1">
        <f>Table3[[#This Row],[Risk 1 Simulated occurences]]*_xlfn.LOGNORM.INV(Table3[[#This Row],[RV lognorm]],(LN(ImpLow1)+LN(ImpUp1))/2,(LN(ImpUp1)-LN(ImpLow1))/3.29)</f>
        <v>0</v>
      </c>
      <c r="L9457">
        <f>_xlfn.BINOM.INV(BinomTrials,_xlfn.GAMMA.INV(Table3[[#This Row],[RV gamma]],GammaShape2,GammaRate2)/BinomTrials,Table3[[#This Row],[RV binom]])</f>
        <v>0</v>
      </c>
      <c r="M9457" s="1">
        <f>Table3[[#This Row],[Risk 2 simulated occurences]]*_xlfn.LOGNORM.INV(Table3[[#This Row],[RV lognorm]],(LN(ImpLow2)+LN(ImpUp2))/2,(LN(ImpUp2)-LN(ImpLow2))/3.29)</f>
        <v>0</v>
      </c>
    </row>
    <row r="9458" spans="7:13">
      <c r="G9458">
        <v>0.24996116722466477</v>
      </c>
      <c r="H9458">
        <v>0.19603883717024645</v>
      </c>
      <c r="I9458">
        <v>0.1421165071158281</v>
      </c>
      <c r="J9458">
        <f>_xlfn.BINOM.INV(BinomTrials,_xlfn.GAMMA.INV(Table3[[#This Row],[RV gamma]],GammaShape1,GammaRate1)/BinomTrials,Table3[[#This Row],[RV binom]])</f>
        <v>0</v>
      </c>
      <c r="K9458" s="1">
        <f>Table3[[#This Row],[Risk 1 Simulated occurences]]*_xlfn.LOGNORM.INV(Table3[[#This Row],[RV lognorm]],(LN(ImpLow1)+LN(ImpUp1))/2,(LN(ImpUp1)-LN(ImpLow1))/3.29)</f>
        <v>0</v>
      </c>
      <c r="L9458">
        <f>_xlfn.BINOM.INV(BinomTrials,_xlfn.GAMMA.INV(Table3[[#This Row],[RV gamma]],GammaShape2,GammaRate2)/BinomTrials,Table3[[#This Row],[RV binom]])</f>
        <v>0</v>
      </c>
      <c r="M9458" s="1">
        <f>Table3[[#This Row],[Risk 2 simulated occurences]]*_xlfn.LOGNORM.INV(Table3[[#This Row],[RV lognorm]],(LN(ImpLow2)+LN(ImpUp2))/2,(LN(ImpUp2)-LN(ImpLow2))/3.29)</f>
        <v>0</v>
      </c>
    </row>
    <row r="9459" spans="7:13">
      <c r="G9459">
        <v>9.7337544941034887E-2</v>
      </c>
      <c r="H9459">
        <v>0.82473632033203559</v>
      </c>
      <c r="I9459">
        <v>0.55213509572303621</v>
      </c>
      <c r="J9459">
        <f>_xlfn.BINOM.INV(BinomTrials,_xlfn.GAMMA.INV(Table3[[#This Row],[RV gamma]],GammaShape1,GammaRate1)/BinomTrials,Table3[[#This Row],[RV binom]])</f>
        <v>1</v>
      </c>
      <c r="K9459" s="1">
        <f>Table3[[#This Row],[Risk 1 Simulated occurences]]*_xlfn.LOGNORM.INV(Table3[[#This Row],[RV lognorm]],(LN(ImpLow1)+LN(ImpUp1))/2,(LN(ImpUp1)-LN(ImpLow1))/3.29)</f>
        <v>34660.522971968363</v>
      </c>
      <c r="L9459">
        <f>_xlfn.BINOM.INV(BinomTrials,_xlfn.GAMMA.INV(Table3[[#This Row],[RV gamma]],GammaShape2,GammaRate2)/BinomTrials,Table3[[#This Row],[RV binom]])</f>
        <v>0</v>
      </c>
      <c r="M9459" s="1">
        <f>Table3[[#This Row],[Risk 2 simulated occurences]]*_xlfn.LOGNORM.INV(Table3[[#This Row],[RV lognorm]],(LN(ImpLow2)+LN(ImpUp2))/2,(LN(ImpUp2)-LN(ImpLow2))/3.29)</f>
        <v>0</v>
      </c>
    </row>
    <row r="9460" spans="7:13">
      <c r="G9460">
        <v>0.95211782397335298</v>
      </c>
      <c r="H9460">
        <v>0.34333582052185008</v>
      </c>
      <c r="I9460">
        <v>0.73455381707034717</v>
      </c>
      <c r="J9460">
        <f>_xlfn.BINOM.INV(BinomTrials,_xlfn.GAMMA.INV(Table3[[#This Row],[RV gamma]],GammaShape1,GammaRate1)/BinomTrials,Table3[[#This Row],[RV binom]])</f>
        <v>0</v>
      </c>
      <c r="K9460" s="1">
        <f>Table3[[#This Row],[Risk 1 Simulated occurences]]*_xlfn.LOGNORM.INV(Table3[[#This Row],[RV lognorm]],(LN(ImpLow1)+LN(ImpUp1))/2,(LN(ImpUp1)-LN(ImpLow1))/3.29)</f>
        <v>0</v>
      </c>
      <c r="L9460">
        <f>_xlfn.BINOM.INV(BinomTrials,_xlfn.GAMMA.INV(Table3[[#This Row],[RV gamma]],GammaShape2,GammaRate2)/BinomTrials,Table3[[#This Row],[RV binom]])</f>
        <v>0</v>
      </c>
      <c r="M9460" s="1">
        <f>Table3[[#This Row],[Risk 2 simulated occurences]]*_xlfn.LOGNORM.INV(Table3[[#This Row],[RV lognorm]],(LN(ImpLow2)+LN(ImpUp2))/2,(LN(ImpUp2)-LN(ImpLow2))/3.29)</f>
        <v>0</v>
      </c>
    </row>
    <row r="9461" spans="7:13">
      <c r="G9461">
        <v>0.24426752014284372</v>
      </c>
      <c r="H9461">
        <v>0.44513551073387986</v>
      </c>
      <c r="I9461">
        <v>0.64600350132491602</v>
      </c>
      <c r="J9461">
        <f>_xlfn.BINOM.INV(BinomTrials,_xlfn.GAMMA.INV(Table3[[#This Row],[RV gamma]],GammaShape1,GammaRate1)/BinomTrials,Table3[[#This Row],[RV binom]])</f>
        <v>0</v>
      </c>
      <c r="K9461" s="1">
        <f>Table3[[#This Row],[Risk 1 Simulated occurences]]*_xlfn.LOGNORM.INV(Table3[[#This Row],[RV lognorm]],(LN(ImpLow1)+LN(ImpUp1))/2,(LN(ImpUp1)-LN(ImpLow1))/3.29)</f>
        <v>0</v>
      </c>
      <c r="L9461">
        <f>_xlfn.BINOM.INV(BinomTrials,_xlfn.GAMMA.INV(Table3[[#This Row],[RV gamma]],GammaShape2,GammaRate2)/BinomTrials,Table3[[#This Row],[RV binom]])</f>
        <v>0</v>
      </c>
      <c r="M9461" s="1">
        <f>Table3[[#This Row],[Risk 2 simulated occurences]]*_xlfn.LOGNORM.INV(Table3[[#This Row],[RV lognorm]],(LN(ImpLow2)+LN(ImpUp2))/2,(LN(ImpUp2)-LN(ImpLow2))/3.29)</f>
        <v>0</v>
      </c>
    </row>
    <row r="9462" spans="7:13">
      <c r="G9462">
        <v>0.40421104077445857</v>
      </c>
      <c r="H9462">
        <v>0.39252890431905579</v>
      </c>
      <c r="I9462">
        <v>0.38084676786365301</v>
      </c>
      <c r="J9462">
        <f>_xlfn.BINOM.INV(BinomTrials,_xlfn.GAMMA.INV(Table3[[#This Row],[RV gamma]],GammaShape1,GammaRate1)/BinomTrials,Table3[[#This Row],[RV binom]])</f>
        <v>0</v>
      </c>
      <c r="K9462" s="1">
        <f>Table3[[#This Row],[Risk 1 Simulated occurences]]*_xlfn.LOGNORM.INV(Table3[[#This Row],[RV lognorm]],(LN(ImpLow1)+LN(ImpUp1))/2,(LN(ImpUp1)-LN(ImpLow1))/3.29)</f>
        <v>0</v>
      </c>
      <c r="L9462">
        <f>_xlfn.BINOM.INV(BinomTrials,_xlfn.GAMMA.INV(Table3[[#This Row],[RV gamma]],GammaShape2,GammaRate2)/BinomTrials,Table3[[#This Row],[RV binom]])</f>
        <v>0</v>
      </c>
      <c r="M9462" s="1">
        <f>Table3[[#This Row],[Risk 2 simulated occurences]]*_xlfn.LOGNORM.INV(Table3[[#This Row],[RV lognorm]],(LN(ImpLow2)+LN(ImpUp2))/2,(LN(ImpUp2)-LN(ImpLow2))/3.29)</f>
        <v>0</v>
      </c>
    </row>
    <row r="9463" spans="7:13">
      <c r="G9463">
        <v>0.57496229632523022</v>
      </c>
      <c r="H9463">
        <v>0.23329489037082293</v>
      </c>
      <c r="I9463">
        <v>0.89162748441641571</v>
      </c>
      <c r="J9463">
        <f>_xlfn.BINOM.INV(BinomTrials,_xlfn.GAMMA.INV(Table3[[#This Row],[RV gamma]],GammaShape1,GammaRate1)/BinomTrials,Table3[[#This Row],[RV binom]])</f>
        <v>0</v>
      </c>
      <c r="K9463" s="1">
        <f>Table3[[#This Row],[Risk 1 Simulated occurences]]*_xlfn.LOGNORM.INV(Table3[[#This Row],[RV lognorm]],(LN(ImpLow1)+LN(ImpUp1))/2,(LN(ImpUp1)-LN(ImpLow1))/3.29)</f>
        <v>0</v>
      </c>
      <c r="L9463">
        <f>_xlfn.BINOM.INV(BinomTrials,_xlfn.GAMMA.INV(Table3[[#This Row],[RV gamma]],GammaShape2,GammaRate2)/BinomTrials,Table3[[#This Row],[RV binom]])</f>
        <v>0</v>
      </c>
      <c r="M9463" s="1">
        <f>Table3[[#This Row],[Risk 2 simulated occurences]]*_xlfn.LOGNORM.INV(Table3[[#This Row],[RV lognorm]],(LN(ImpLow2)+LN(ImpUp2))/2,(LN(ImpUp2)-LN(ImpLow2))/3.29)</f>
        <v>0</v>
      </c>
    </row>
    <row r="9464" spans="7:13">
      <c r="G9464">
        <v>0.39131433814359567</v>
      </c>
      <c r="H9464">
        <v>0.98722246242092104</v>
      </c>
      <c r="I9464">
        <v>0.58313058669824647</v>
      </c>
      <c r="J9464">
        <f>_xlfn.BINOM.INV(BinomTrials,_xlfn.GAMMA.INV(Table3[[#This Row],[RV gamma]],GammaShape1,GammaRate1)/BinomTrials,Table3[[#This Row],[RV binom]])</f>
        <v>2</v>
      </c>
      <c r="K9464" s="1">
        <f>Table3[[#This Row],[Risk 1 Simulated occurences]]*_xlfn.LOGNORM.INV(Table3[[#This Row],[RV lognorm]],(LN(ImpLow1)+LN(ImpUp1))/2,(LN(ImpUp1)-LN(ImpLow1))/3.29)</f>
        <v>73254.122966487543</v>
      </c>
      <c r="L9464">
        <f>_xlfn.BINOM.INV(BinomTrials,_xlfn.GAMMA.INV(Table3[[#This Row],[RV gamma]],GammaShape2,GammaRate2)/BinomTrials,Table3[[#This Row],[RV binom]])</f>
        <v>1</v>
      </c>
      <c r="M9464" s="1">
        <f>Table3[[#This Row],[Risk 2 simulated occurences]]*_xlfn.LOGNORM.INV(Table3[[#This Row],[RV lognorm]],(LN(ImpLow2)+LN(ImpUp2))/2,(LN(ImpUp2)-LN(ImpLow2))/3.29)</f>
        <v>3662706.1483243788</v>
      </c>
    </row>
    <row r="9465" spans="7:13">
      <c r="G9465">
        <v>0.82008117941211967</v>
      </c>
      <c r="H9465">
        <v>0.24792590842020043</v>
      </c>
      <c r="I9465">
        <v>0.67577063742828114</v>
      </c>
      <c r="J9465">
        <f>_xlfn.BINOM.INV(BinomTrials,_xlfn.GAMMA.INV(Table3[[#This Row],[RV gamma]],GammaShape1,GammaRate1)/BinomTrials,Table3[[#This Row],[RV binom]])</f>
        <v>0</v>
      </c>
      <c r="K9465" s="1">
        <f>Table3[[#This Row],[Risk 1 Simulated occurences]]*_xlfn.LOGNORM.INV(Table3[[#This Row],[RV lognorm]],(LN(ImpLow1)+LN(ImpUp1))/2,(LN(ImpUp1)-LN(ImpLow1))/3.29)</f>
        <v>0</v>
      </c>
      <c r="L9465">
        <f>_xlfn.BINOM.INV(BinomTrials,_xlfn.GAMMA.INV(Table3[[#This Row],[RV gamma]],GammaShape2,GammaRate2)/BinomTrials,Table3[[#This Row],[RV binom]])</f>
        <v>0</v>
      </c>
      <c r="M9465" s="1">
        <f>Table3[[#This Row],[Risk 2 simulated occurences]]*_xlfn.LOGNORM.INV(Table3[[#This Row],[RV lognorm]],(LN(ImpLow2)+LN(ImpUp2))/2,(LN(ImpUp2)-LN(ImpLow2))/3.29)</f>
        <v>0</v>
      </c>
    </row>
    <row r="9466" spans="7:13">
      <c r="G9466">
        <v>0.1043823794947855</v>
      </c>
      <c r="H9466">
        <v>0.89074281830840873</v>
      </c>
      <c r="I9466">
        <v>0.67710325712203201</v>
      </c>
      <c r="J9466">
        <f>_xlfn.BINOM.INV(BinomTrials,_xlfn.GAMMA.INV(Table3[[#This Row],[RV gamma]],GammaShape1,GammaRate1)/BinomTrials,Table3[[#This Row],[RV binom]])</f>
        <v>1</v>
      </c>
      <c r="K9466" s="1">
        <f>Table3[[#This Row],[Risk 1 Simulated occurences]]*_xlfn.LOGNORM.INV(Table3[[#This Row],[RV lognorm]],(LN(ImpLow1)+LN(ImpUp1))/2,(LN(ImpUp1)-LN(ImpLow1))/3.29)</f>
        <v>43621.463178040256</v>
      </c>
      <c r="L9466">
        <f>_xlfn.BINOM.INV(BinomTrials,_xlfn.GAMMA.INV(Table3[[#This Row],[RV gamma]],GammaShape2,GammaRate2)/BinomTrials,Table3[[#This Row],[RV binom]])</f>
        <v>1</v>
      </c>
      <c r="M9466" s="1">
        <f>Table3[[#This Row],[Risk 2 simulated occurences]]*_xlfn.LOGNORM.INV(Table3[[#This Row],[RV lognorm]],(LN(ImpLow2)+LN(ImpUp2))/2,(LN(ImpUp2)-LN(ImpLow2))/3.29)</f>
        <v>4362146.3178040273</v>
      </c>
    </row>
    <row r="9467" spans="7:13">
      <c r="G9467">
        <v>0.35465216886003137</v>
      </c>
      <c r="H9467">
        <v>0.71454730942591438</v>
      </c>
      <c r="I9467">
        <v>7.4442449991797305E-2</v>
      </c>
      <c r="J9467">
        <f>_xlfn.BINOM.INV(BinomTrials,_xlfn.GAMMA.INV(Table3[[#This Row],[RV gamma]],GammaShape1,GammaRate1)/BinomTrials,Table3[[#This Row],[RV binom]])</f>
        <v>1</v>
      </c>
      <c r="K9467" s="1">
        <f>Table3[[#This Row],[Risk 1 Simulated occurences]]*_xlfn.LOGNORM.INV(Table3[[#This Row],[RV lognorm]],(LN(ImpLow1)+LN(ImpUp1))/2,(LN(ImpUp1)-LN(ImpLow1))/3.29)</f>
        <v>11514.679254215858</v>
      </c>
      <c r="L9467">
        <f>_xlfn.BINOM.INV(BinomTrials,_xlfn.GAMMA.INV(Table3[[#This Row],[RV gamma]],GammaShape2,GammaRate2)/BinomTrials,Table3[[#This Row],[RV binom]])</f>
        <v>0</v>
      </c>
      <c r="M9467" s="1">
        <f>Table3[[#This Row],[Risk 2 simulated occurences]]*_xlfn.LOGNORM.INV(Table3[[#This Row],[RV lognorm]],(LN(ImpLow2)+LN(ImpUp2))/2,(LN(ImpUp2)-LN(ImpLow2))/3.29)</f>
        <v>0</v>
      </c>
    </row>
    <row r="9468" spans="7:13">
      <c r="G9468">
        <v>0.63900203054724358</v>
      </c>
      <c r="H9468">
        <v>0.39662952134228757</v>
      </c>
      <c r="I9468">
        <v>0.15425701213733153</v>
      </c>
      <c r="J9468">
        <f>_xlfn.BINOM.INV(BinomTrials,_xlfn.GAMMA.INV(Table3[[#This Row],[RV gamma]],GammaShape1,GammaRate1)/BinomTrials,Table3[[#This Row],[RV binom]])</f>
        <v>0</v>
      </c>
      <c r="K9468" s="1">
        <f>Table3[[#This Row],[Risk 1 Simulated occurences]]*_xlfn.LOGNORM.INV(Table3[[#This Row],[RV lognorm]],(LN(ImpLow1)+LN(ImpUp1))/2,(LN(ImpUp1)-LN(ImpLow1))/3.29)</f>
        <v>0</v>
      </c>
      <c r="L9468">
        <f>_xlfn.BINOM.INV(BinomTrials,_xlfn.GAMMA.INV(Table3[[#This Row],[RV gamma]],GammaShape2,GammaRate2)/BinomTrials,Table3[[#This Row],[RV binom]])</f>
        <v>0</v>
      </c>
      <c r="M9468" s="1">
        <f>Table3[[#This Row],[Risk 2 simulated occurences]]*_xlfn.LOGNORM.INV(Table3[[#This Row],[RV lognorm]],(LN(ImpLow2)+LN(ImpUp2))/2,(LN(ImpUp2)-LN(ImpLow2))/3.29)</f>
        <v>0</v>
      </c>
    </row>
    <row r="9469" spans="7:13">
      <c r="G9469">
        <v>0.70712740752246572</v>
      </c>
      <c r="H9469">
        <v>0.15236519982682784</v>
      </c>
      <c r="I9469">
        <v>0.59760299213118995</v>
      </c>
      <c r="J9469">
        <f>_xlfn.BINOM.INV(BinomTrials,_xlfn.GAMMA.INV(Table3[[#This Row],[RV gamma]],GammaShape1,GammaRate1)/BinomTrials,Table3[[#This Row],[RV binom]])</f>
        <v>0</v>
      </c>
      <c r="K9469" s="1">
        <f>Table3[[#This Row],[Risk 1 Simulated occurences]]*_xlfn.LOGNORM.INV(Table3[[#This Row],[RV lognorm]],(LN(ImpLow1)+LN(ImpUp1))/2,(LN(ImpUp1)-LN(ImpLow1))/3.29)</f>
        <v>0</v>
      </c>
      <c r="L9469">
        <f>_xlfn.BINOM.INV(BinomTrials,_xlfn.GAMMA.INV(Table3[[#This Row],[RV gamma]],GammaShape2,GammaRate2)/BinomTrials,Table3[[#This Row],[RV binom]])</f>
        <v>0</v>
      </c>
      <c r="M9469" s="1">
        <f>Table3[[#This Row],[Risk 2 simulated occurences]]*_xlfn.LOGNORM.INV(Table3[[#This Row],[RV lognorm]],(LN(ImpLow2)+LN(ImpUp2))/2,(LN(ImpUp2)-LN(ImpLow2))/3.29)</f>
        <v>0</v>
      </c>
    </row>
    <row r="9470" spans="7:13">
      <c r="G9470">
        <v>0.69033823008199136</v>
      </c>
      <c r="H9470">
        <v>0.80191348949536378</v>
      </c>
      <c r="I9470">
        <v>0.91348874890873621</v>
      </c>
      <c r="J9470">
        <f>_xlfn.BINOM.INV(BinomTrials,_xlfn.GAMMA.INV(Table3[[#This Row],[RV gamma]],GammaShape1,GammaRate1)/BinomTrials,Table3[[#This Row],[RV binom]])</f>
        <v>1</v>
      </c>
      <c r="K9470" s="1">
        <f>Table3[[#This Row],[Risk 1 Simulated occurences]]*_xlfn.LOGNORM.INV(Table3[[#This Row],[RV lognorm]],(LN(ImpLow1)+LN(ImpUp1))/2,(LN(ImpUp1)-LN(ImpLow1))/3.29)</f>
        <v>82063.63351245955</v>
      </c>
      <c r="L9470">
        <f>_xlfn.BINOM.INV(BinomTrials,_xlfn.GAMMA.INV(Table3[[#This Row],[RV gamma]],GammaShape2,GammaRate2)/BinomTrials,Table3[[#This Row],[RV binom]])</f>
        <v>0</v>
      </c>
      <c r="M9470" s="1">
        <f>Table3[[#This Row],[Risk 2 simulated occurences]]*_xlfn.LOGNORM.INV(Table3[[#This Row],[RV lognorm]],(LN(ImpLow2)+LN(ImpUp2))/2,(LN(ImpUp2)-LN(ImpLow2))/3.29)</f>
        <v>0</v>
      </c>
    </row>
    <row r="9471" spans="7:13">
      <c r="G9471">
        <v>0.51463298802945434</v>
      </c>
      <c r="H9471">
        <v>0.76001794857905147</v>
      </c>
      <c r="I9471">
        <v>5.4029091286486525E-3</v>
      </c>
      <c r="J9471">
        <f>_xlfn.BINOM.INV(BinomTrials,_xlfn.GAMMA.INV(Table3[[#This Row],[RV gamma]],GammaShape1,GammaRate1)/BinomTrials,Table3[[#This Row],[RV binom]])</f>
        <v>1</v>
      </c>
      <c r="K9471" s="1">
        <f>Table3[[#This Row],[Risk 1 Simulated occurences]]*_xlfn.LOGNORM.INV(Table3[[#This Row],[RV lognorm]],(LN(ImpLow1)+LN(ImpUp1))/2,(LN(ImpUp1)-LN(ImpLow1))/3.29)</f>
        <v>5311.9423923902968</v>
      </c>
      <c r="L9471">
        <f>_xlfn.BINOM.INV(BinomTrials,_xlfn.GAMMA.INV(Table3[[#This Row],[RV gamma]],GammaShape2,GammaRate2)/BinomTrials,Table3[[#This Row],[RV binom]])</f>
        <v>0</v>
      </c>
      <c r="M9471" s="1">
        <f>Table3[[#This Row],[Risk 2 simulated occurences]]*_xlfn.LOGNORM.INV(Table3[[#This Row],[RV lognorm]],(LN(ImpLow2)+LN(ImpUp2))/2,(LN(ImpUp2)-LN(ImpLow2))/3.29)</f>
        <v>0</v>
      </c>
    </row>
    <row r="9472" spans="7:13">
      <c r="G9472">
        <v>0.43662981103948773</v>
      </c>
      <c r="H9472">
        <v>0.62166176811869334</v>
      </c>
      <c r="I9472">
        <v>0.80669372519789906</v>
      </c>
      <c r="J9472">
        <f>_xlfn.BINOM.INV(BinomTrials,_xlfn.GAMMA.INV(Table3[[#This Row],[RV gamma]],GammaShape1,GammaRate1)/BinomTrials,Table3[[#This Row],[RV binom]])</f>
        <v>1</v>
      </c>
      <c r="K9472" s="1">
        <f>Table3[[#This Row],[Risk 1 Simulated occurences]]*_xlfn.LOGNORM.INV(Table3[[#This Row],[RV lognorm]],(LN(ImpLow1)+LN(ImpUp1))/2,(LN(ImpUp1)-LN(ImpLow1))/3.29)</f>
        <v>57963.427213962925</v>
      </c>
      <c r="L9472">
        <f>_xlfn.BINOM.INV(BinomTrials,_xlfn.GAMMA.INV(Table3[[#This Row],[RV gamma]],GammaShape2,GammaRate2)/BinomTrials,Table3[[#This Row],[RV binom]])</f>
        <v>0</v>
      </c>
      <c r="M9472" s="1">
        <f>Table3[[#This Row],[Risk 2 simulated occurences]]*_xlfn.LOGNORM.INV(Table3[[#This Row],[RV lognorm]],(LN(ImpLow2)+LN(ImpUp2))/2,(LN(ImpUp2)-LN(ImpLow2))/3.29)</f>
        <v>0</v>
      </c>
    </row>
    <row r="9473" spans="7:13">
      <c r="G9473">
        <v>0.4372341406705017</v>
      </c>
      <c r="H9473">
        <v>0.26933677087972724</v>
      </c>
      <c r="I9473">
        <v>0.10143940108895273</v>
      </c>
      <c r="J9473">
        <f>_xlfn.BINOM.INV(BinomTrials,_xlfn.GAMMA.INV(Table3[[#This Row],[RV gamma]],GammaShape1,GammaRate1)/BinomTrials,Table3[[#This Row],[RV binom]])</f>
        <v>0</v>
      </c>
      <c r="K9473" s="1">
        <f>Table3[[#This Row],[Risk 1 Simulated occurences]]*_xlfn.LOGNORM.INV(Table3[[#This Row],[RV lognorm]],(LN(ImpLow1)+LN(ImpUp1))/2,(LN(ImpUp1)-LN(ImpLow1))/3.29)</f>
        <v>0</v>
      </c>
      <c r="L9473">
        <f>_xlfn.BINOM.INV(BinomTrials,_xlfn.GAMMA.INV(Table3[[#This Row],[RV gamma]],GammaShape2,GammaRate2)/BinomTrials,Table3[[#This Row],[RV binom]])</f>
        <v>0</v>
      </c>
      <c r="M9473" s="1">
        <f>Table3[[#This Row],[Risk 2 simulated occurences]]*_xlfn.LOGNORM.INV(Table3[[#This Row],[RV lognorm]],(LN(ImpLow2)+LN(ImpUp2))/2,(LN(ImpUp2)-LN(ImpLow2))/3.29)</f>
        <v>0</v>
      </c>
    </row>
    <row r="9474" spans="7:13">
      <c r="G9474">
        <v>0.59420224912194641</v>
      </c>
      <c r="H9474">
        <v>0.74310817557531794</v>
      </c>
      <c r="I9474">
        <v>0.89201410202868936</v>
      </c>
      <c r="J9474">
        <f>_xlfn.BINOM.INV(BinomTrials,_xlfn.GAMMA.INV(Table3[[#This Row],[RV gamma]],GammaShape1,GammaRate1)/BinomTrials,Table3[[#This Row],[RV binom]])</f>
        <v>1</v>
      </c>
      <c r="K9474" s="1">
        <f>Table3[[#This Row],[Risk 1 Simulated occurences]]*_xlfn.LOGNORM.INV(Table3[[#This Row],[RV lognorm]],(LN(ImpLow1)+LN(ImpUp1))/2,(LN(ImpUp1)-LN(ImpLow1))/3.29)</f>
        <v>75176.525164139428</v>
      </c>
      <c r="L9474">
        <f>_xlfn.BINOM.INV(BinomTrials,_xlfn.GAMMA.INV(Table3[[#This Row],[RV gamma]],GammaShape2,GammaRate2)/BinomTrials,Table3[[#This Row],[RV binom]])</f>
        <v>0</v>
      </c>
      <c r="M9474" s="1">
        <f>Table3[[#This Row],[Risk 2 simulated occurences]]*_xlfn.LOGNORM.INV(Table3[[#This Row],[RV lognorm]],(LN(ImpLow2)+LN(ImpUp2))/2,(LN(ImpUp2)-LN(ImpLow2))/3.29)</f>
        <v>0</v>
      </c>
    </row>
    <row r="9475" spans="7:13">
      <c r="G9475">
        <v>0.75720099255312279</v>
      </c>
      <c r="H9475">
        <v>0.41910689436788989</v>
      </c>
      <c r="I9475">
        <v>8.1012796182657026E-2</v>
      </c>
      <c r="J9475">
        <f>_xlfn.BINOM.INV(BinomTrials,_xlfn.GAMMA.INV(Table3[[#This Row],[RV gamma]],GammaShape1,GammaRate1)/BinomTrials,Table3[[#This Row],[RV binom]])</f>
        <v>0</v>
      </c>
      <c r="K9475" s="1">
        <f>Table3[[#This Row],[Risk 1 Simulated occurences]]*_xlfn.LOGNORM.INV(Table3[[#This Row],[RV lognorm]],(LN(ImpLow1)+LN(ImpUp1))/2,(LN(ImpUp1)-LN(ImpLow1))/3.29)</f>
        <v>0</v>
      </c>
      <c r="L9475">
        <f>_xlfn.BINOM.INV(BinomTrials,_xlfn.GAMMA.INV(Table3[[#This Row],[RV gamma]],GammaShape2,GammaRate2)/BinomTrials,Table3[[#This Row],[RV binom]])</f>
        <v>0</v>
      </c>
      <c r="M9475" s="1">
        <f>Table3[[#This Row],[Risk 2 simulated occurences]]*_xlfn.LOGNORM.INV(Table3[[#This Row],[RV lognorm]],(LN(ImpLow2)+LN(ImpUp2))/2,(LN(ImpUp2)-LN(ImpLow2))/3.29)</f>
        <v>0</v>
      </c>
    </row>
    <row r="9476" spans="7:13">
      <c r="G9476">
        <v>0.27708184033496391</v>
      </c>
      <c r="H9476">
        <v>0.92957364112584551</v>
      </c>
      <c r="I9476">
        <v>0.58206544191672716</v>
      </c>
      <c r="J9476">
        <f>_xlfn.BINOM.INV(BinomTrials,_xlfn.GAMMA.INV(Table3[[#This Row],[RV gamma]],GammaShape1,GammaRate1)/BinomTrials,Table3[[#This Row],[RV binom]])</f>
        <v>2</v>
      </c>
      <c r="K9476" s="1">
        <f>Table3[[#This Row],[Risk 1 Simulated occurences]]*_xlfn.LOGNORM.INV(Table3[[#This Row],[RV lognorm]],(LN(ImpLow1)+LN(ImpUp1))/2,(LN(ImpUp1)-LN(ImpLow1))/3.29)</f>
        <v>73114.363940634939</v>
      </c>
      <c r="L9476">
        <f>_xlfn.BINOM.INV(BinomTrials,_xlfn.GAMMA.INV(Table3[[#This Row],[RV gamma]],GammaShape2,GammaRate2)/BinomTrials,Table3[[#This Row],[RV binom]])</f>
        <v>1</v>
      </c>
      <c r="M9476" s="1">
        <f>Table3[[#This Row],[Risk 2 simulated occurences]]*_xlfn.LOGNORM.INV(Table3[[#This Row],[RV lognorm]],(LN(ImpLow2)+LN(ImpUp2))/2,(LN(ImpUp2)-LN(ImpLow2))/3.29)</f>
        <v>3655718.197031755</v>
      </c>
    </row>
    <row r="9477" spans="7:13">
      <c r="G9477">
        <v>0.9144905097384427</v>
      </c>
      <c r="H9477">
        <v>0.34418640208625534</v>
      </c>
      <c r="I9477">
        <v>0.77388229443406797</v>
      </c>
      <c r="J9477">
        <f>_xlfn.BINOM.INV(BinomTrials,_xlfn.GAMMA.INV(Table3[[#This Row],[RV gamma]],GammaShape1,GammaRate1)/BinomTrials,Table3[[#This Row],[RV binom]])</f>
        <v>0</v>
      </c>
      <c r="K9477" s="1">
        <f>Table3[[#This Row],[Risk 1 Simulated occurences]]*_xlfn.LOGNORM.INV(Table3[[#This Row],[RV lognorm]],(LN(ImpLow1)+LN(ImpUp1))/2,(LN(ImpUp1)-LN(ImpLow1))/3.29)</f>
        <v>0</v>
      </c>
      <c r="L9477">
        <f>_xlfn.BINOM.INV(BinomTrials,_xlfn.GAMMA.INV(Table3[[#This Row],[RV gamma]],GammaShape2,GammaRate2)/BinomTrials,Table3[[#This Row],[RV binom]])</f>
        <v>0</v>
      </c>
      <c r="M9477" s="1">
        <f>Table3[[#This Row],[Risk 2 simulated occurences]]*_xlfn.LOGNORM.INV(Table3[[#This Row],[RV lognorm]],(LN(ImpLow2)+LN(ImpUp2))/2,(LN(ImpUp2)-LN(ImpLow2))/3.29)</f>
        <v>0</v>
      </c>
    </row>
    <row r="9478" spans="7:13">
      <c r="G9478">
        <v>0.84199717400688545</v>
      </c>
      <c r="H9478">
        <v>0.74085986369329493</v>
      </c>
      <c r="I9478">
        <v>0.63972255337970452</v>
      </c>
      <c r="J9478">
        <f>_xlfn.BINOM.INV(BinomTrials,_xlfn.GAMMA.INV(Table3[[#This Row],[RV gamma]],GammaShape1,GammaRate1)/BinomTrials,Table3[[#This Row],[RV binom]])</f>
        <v>1</v>
      </c>
      <c r="K9478" s="1">
        <f>Table3[[#This Row],[Risk 1 Simulated occurences]]*_xlfn.LOGNORM.INV(Table3[[#This Row],[RV lognorm]],(LN(ImpLow1)+LN(ImpUp1))/2,(LN(ImpUp1)-LN(ImpLow1))/3.29)</f>
        <v>40618.94687894357</v>
      </c>
      <c r="L9478">
        <f>_xlfn.BINOM.INV(BinomTrials,_xlfn.GAMMA.INV(Table3[[#This Row],[RV gamma]],GammaShape2,GammaRate2)/BinomTrials,Table3[[#This Row],[RV binom]])</f>
        <v>0</v>
      </c>
      <c r="M9478" s="1">
        <f>Table3[[#This Row],[Risk 2 simulated occurences]]*_xlfn.LOGNORM.INV(Table3[[#This Row],[RV lognorm]],(LN(ImpLow2)+LN(ImpUp2))/2,(LN(ImpUp2)-LN(ImpLow2))/3.29)</f>
        <v>0</v>
      </c>
    </row>
    <row r="9479" spans="7:13">
      <c r="G9479">
        <v>0.44650353372399859</v>
      </c>
      <c r="H9479">
        <v>0.6317290932087829</v>
      </c>
      <c r="I9479">
        <v>0.81695465269356715</v>
      </c>
      <c r="J9479">
        <f>_xlfn.BINOM.INV(BinomTrials,_xlfn.GAMMA.INV(Table3[[#This Row],[RV gamma]],GammaShape1,GammaRate1)/BinomTrials,Table3[[#This Row],[RV binom]])</f>
        <v>1</v>
      </c>
      <c r="K9479" s="1">
        <f>Table3[[#This Row],[Risk 1 Simulated occurences]]*_xlfn.LOGNORM.INV(Table3[[#This Row],[RV lognorm]],(LN(ImpLow1)+LN(ImpUp1))/2,(LN(ImpUp1)-LN(ImpLow1))/3.29)</f>
        <v>59527.468936373138</v>
      </c>
      <c r="L9479">
        <f>_xlfn.BINOM.INV(BinomTrials,_xlfn.GAMMA.INV(Table3[[#This Row],[RV gamma]],GammaShape2,GammaRate2)/BinomTrials,Table3[[#This Row],[RV binom]])</f>
        <v>0</v>
      </c>
      <c r="M9479" s="1">
        <f>Table3[[#This Row],[Risk 2 simulated occurences]]*_xlfn.LOGNORM.INV(Table3[[#This Row],[RV lognorm]],(LN(ImpLow2)+LN(ImpUp2))/2,(LN(ImpUp2)-LN(ImpLow2))/3.29)</f>
        <v>0</v>
      </c>
    </row>
    <row r="9480" spans="7:13">
      <c r="G9480">
        <v>0.38489129924443144</v>
      </c>
      <c r="H9480">
        <v>0.4708695600139301</v>
      </c>
      <c r="I9480">
        <v>0.55684782078342876</v>
      </c>
      <c r="J9480">
        <f>_xlfn.BINOM.INV(BinomTrials,_xlfn.GAMMA.INV(Table3[[#This Row],[RV gamma]],GammaShape1,GammaRate1)/BinomTrials,Table3[[#This Row],[RV binom]])</f>
        <v>0</v>
      </c>
      <c r="K9480" s="1">
        <f>Table3[[#This Row],[Risk 1 Simulated occurences]]*_xlfn.LOGNORM.INV(Table3[[#This Row],[RV lognorm]],(LN(ImpLow1)+LN(ImpUp1))/2,(LN(ImpUp1)-LN(ImpLow1))/3.29)</f>
        <v>0</v>
      </c>
      <c r="L9480">
        <f>_xlfn.BINOM.INV(BinomTrials,_xlfn.GAMMA.INV(Table3[[#This Row],[RV gamma]],GammaShape2,GammaRate2)/BinomTrials,Table3[[#This Row],[RV binom]])</f>
        <v>0</v>
      </c>
      <c r="M9480" s="1">
        <f>Table3[[#This Row],[Risk 2 simulated occurences]]*_xlfn.LOGNORM.INV(Table3[[#This Row],[RV lognorm]],(LN(ImpLow2)+LN(ImpUp2))/2,(LN(ImpUp2)-LN(ImpLow2))/3.29)</f>
        <v>0</v>
      </c>
    </row>
    <row r="9481" spans="7:13">
      <c r="G9481">
        <v>0.86806640115942169</v>
      </c>
      <c r="H9481">
        <v>0.90469515412333201</v>
      </c>
      <c r="I9481">
        <v>0.94132390708724223</v>
      </c>
      <c r="J9481">
        <f>_xlfn.BINOM.INV(BinomTrials,_xlfn.GAMMA.INV(Table3[[#This Row],[RV gamma]],GammaShape1,GammaRate1)/BinomTrials,Table3[[#This Row],[RV binom]])</f>
        <v>2</v>
      </c>
      <c r="K9481" s="1">
        <f>Table3[[#This Row],[Risk 1 Simulated occurences]]*_xlfn.LOGNORM.INV(Table3[[#This Row],[RV lognorm]],(LN(ImpLow1)+LN(ImpUp1))/2,(LN(ImpUp1)-LN(ImpLow1))/3.29)</f>
        <v>189240.11545518739</v>
      </c>
      <c r="L9481">
        <f>_xlfn.BINOM.INV(BinomTrials,_xlfn.GAMMA.INV(Table3[[#This Row],[RV gamma]],GammaShape2,GammaRate2)/BinomTrials,Table3[[#This Row],[RV binom]])</f>
        <v>1</v>
      </c>
      <c r="M9481" s="1">
        <f>Table3[[#This Row],[Risk 2 simulated occurences]]*_xlfn.LOGNORM.INV(Table3[[#This Row],[RV lognorm]],(LN(ImpLow2)+LN(ImpUp2))/2,(LN(ImpUp2)-LN(ImpLow2))/3.29)</f>
        <v>9462005.7727593742</v>
      </c>
    </row>
    <row r="9482" spans="7:13">
      <c r="G9482">
        <v>0.5920042864009758</v>
      </c>
      <c r="H9482">
        <v>0.21145535084021061</v>
      </c>
      <c r="I9482">
        <v>0.83090641527944542</v>
      </c>
      <c r="J9482">
        <f>_xlfn.BINOM.INV(BinomTrials,_xlfn.GAMMA.INV(Table3[[#This Row],[RV gamma]],GammaShape1,GammaRate1)/BinomTrials,Table3[[#This Row],[RV binom]])</f>
        <v>0</v>
      </c>
      <c r="K9482" s="1">
        <f>Table3[[#This Row],[Risk 1 Simulated occurences]]*_xlfn.LOGNORM.INV(Table3[[#This Row],[RV lognorm]],(LN(ImpLow1)+LN(ImpUp1))/2,(LN(ImpUp1)-LN(ImpLow1))/3.29)</f>
        <v>0</v>
      </c>
      <c r="L9482">
        <f>_xlfn.BINOM.INV(BinomTrials,_xlfn.GAMMA.INV(Table3[[#This Row],[RV gamma]],GammaShape2,GammaRate2)/BinomTrials,Table3[[#This Row],[RV binom]])</f>
        <v>0</v>
      </c>
      <c r="M9482" s="1">
        <f>Table3[[#This Row],[Risk 2 simulated occurences]]*_xlfn.LOGNORM.INV(Table3[[#This Row],[RV lognorm]],(LN(ImpLow2)+LN(ImpUp2))/2,(LN(ImpUp2)-LN(ImpLow2))/3.29)</f>
        <v>0</v>
      </c>
    </row>
    <row r="9483" spans="7:13">
      <c r="G9483">
        <v>0.81604154120015049</v>
      </c>
      <c r="H9483">
        <v>0.93008157141976133</v>
      </c>
      <c r="I9483">
        <v>4.4121601639372114E-2</v>
      </c>
      <c r="J9483">
        <f>_xlfn.BINOM.INV(BinomTrials,_xlfn.GAMMA.INV(Table3[[#This Row],[RV gamma]],GammaShape1,GammaRate1)/BinomTrials,Table3[[#This Row],[RV binom]])</f>
        <v>2</v>
      </c>
      <c r="K9483" s="1">
        <f>Table3[[#This Row],[Risk 1 Simulated occurences]]*_xlfn.LOGNORM.INV(Table3[[#This Row],[RV lognorm]],(LN(ImpLow1)+LN(ImpUp1))/2,(LN(ImpUp1)-LN(ImpLow1))/3.29)</f>
        <v>19181.050661119549</v>
      </c>
      <c r="L9483">
        <f>_xlfn.BINOM.INV(BinomTrials,_xlfn.GAMMA.INV(Table3[[#This Row],[RV gamma]],GammaShape2,GammaRate2)/BinomTrials,Table3[[#This Row],[RV binom]])</f>
        <v>1</v>
      </c>
      <c r="M9483" s="1">
        <f>Table3[[#This Row],[Risk 2 simulated occurences]]*_xlfn.LOGNORM.INV(Table3[[#This Row],[RV lognorm]],(LN(ImpLow2)+LN(ImpUp2))/2,(LN(ImpUp2)-LN(ImpLow2))/3.29)</f>
        <v>959052.5330559779</v>
      </c>
    </row>
    <row r="9484" spans="7:13">
      <c r="G9484">
        <v>0.21018295092982378</v>
      </c>
      <c r="H9484">
        <v>0.88097085192844782</v>
      </c>
      <c r="I9484">
        <v>0.55175875292707177</v>
      </c>
      <c r="J9484">
        <f>_xlfn.BINOM.INV(BinomTrials,_xlfn.GAMMA.INV(Table3[[#This Row],[RV gamma]],GammaShape1,GammaRate1)/BinomTrials,Table3[[#This Row],[RV binom]])</f>
        <v>1</v>
      </c>
      <c r="K9484" s="1">
        <f>Table3[[#This Row],[Risk 1 Simulated occurences]]*_xlfn.LOGNORM.INV(Table3[[#This Row],[RV lognorm]],(LN(ImpLow1)+LN(ImpUp1))/2,(LN(ImpUp1)-LN(ImpLow1))/3.29)</f>
        <v>34637.450900796248</v>
      </c>
      <c r="L9484">
        <f>_xlfn.BINOM.INV(BinomTrials,_xlfn.GAMMA.INV(Table3[[#This Row],[RV gamma]],GammaShape2,GammaRate2)/BinomTrials,Table3[[#This Row],[RV binom]])</f>
        <v>1</v>
      </c>
      <c r="M9484" s="1">
        <f>Table3[[#This Row],[Risk 2 simulated occurences]]*_xlfn.LOGNORM.INV(Table3[[#This Row],[RV lognorm]],(LN(ImpLow2)+LN(ImpUp2))/2,(LN(ImpUp2)-LN(ImpLow2))/3.29)</f>
        <v>3463745.0900796265</v>
      </c>
    </row>
    <row r="9485" spans="7:13">
      <c r="G9485">
        <v>0.54485627754817545</v>
      </c>
      <c r="H9485">
        <v>0.47710836142166907</v>
      </c>
      <c r="I9485">
        <v>0.40936044529516269</v>
      </c>
      <c r="J9485">
        <f>_xlfn.BINOM.INV(BinomTrials,_xlfn.GAMMA.INV(Table3[[#This Row],[RV gamma]],GammaShape1,GammaRate1)/BinomTrials,Table3[[#This Row],[RV binom]])</f>
        <v>0</v>
      </c>
      <c r="K9485" s="1">
        <f>Table3[[#This Row],[Risk 1 Simulated occurences]]*_xlfn.LOGNORM.INV(Table3[[#This Row],[RV lognorm]],(LN(ImpLow1)+LN(ImpUp1))/2,(LN(ImpUp1)-LN(ImpLow1))/3.29)</f>
        <v>0</v>
      </c>
      <c r="L9485">
        <f>_xlfn.BINOM.INV(BinomTrials,_xlfn.GAMMA.INV(Table3[[#This Row],[RV gamma]],GammaShape2,GammaRate2)/BinomTrials,Table3[[#This Row],[RV binom]])</f>
        <v>0</v>
      </c>
      <c r="M9485" s="1">
        <f>Table3[[#This Row],[Risk 2 simulated occurences]]*_xlfn.LOGNORM.INV(Table3[[#This Row],[RV lognorm]],(LN(ImpLow2)+LN(ImpUp2))/2,(LN(ImpUp2)-LN(ImpLow2))/3.29)</f>
        <v>0</v>
      </c>
    </row>
    <row r="9486" spans="7:13">
      <c r="G9486">
        <v>0.39945675218452548</v>
      </c>
      <c r="H9486">
        <v>0.76023041399206515</v>
      </c>
      <c r="I9486">
        <v>0.12100407579960491</v>
      </c>
      <c r="J9486">
        <f>_xlfn.BINOM.INV(BinomTrials,_xlfn.GAMMA.INV(Table3[[#This Row],[RV gamma]],GammaShape1,GammaRate1)/BinomTrials,Table3[[#This Row],[RV binom]])</f>
        <v>1</v>
      </c>
      <c r="K9486" s="1">
        <f>Table3[[#This Row],[Risk 1 Simulated occurences]]*_xlfn.LOGNORM.INV(Table3[[#This Row],[RV lognorm]],(LN(ImpLow1)+LN(ImpUp1))/2,(LN(ImpUp1)-LN(ImpLow1))/3.29)</f>
        <v>13943.837879949264</v>
      </c>
      <c r="L9486">
        <f>_xlfn.BINOM.INV(BinomTrials,_xlfn.GAMMA.INV(Table3[[#This Row],[RV gamma]],GammaShape2,GammaRate2)/BinomTrials,Table3[[#This Row],[RV binom]])</f>
        <v>0</v>
      </c>
      <c r="M9486" s="1">
        <f>Table3[[#This Row],[Risk 2 simulated occurences]]*_xlfn.LOGNORM.INV(Table3[[#This Row],[RV lognorm]],(LN(ImpLow2)+LN(ImpUp2))/2,(LN(ImpUp2)-LN(ImpLow2))/3.29)</f>
        <v>0</v>
      </c>
    </row>
    <row r="9487" spans="7:13">
      <c r="G9487">
        <v>0.66963396531978336</v>
      </c>
      <c r="H9487">
        <v>0.19256796463977915</v>
      </c>
      <c r="I9487">
        <v>0.71550196395977494</v>
      </c>
      <c r="J9487">
        <f>_xlfn.BINOM.INV(BinomTrials,_xlfn.GAMMA.INV(Table3[[#This Row],[RV gamma]],GammaShape1,GammaRate1)/BinomTrials,Table3[[#This Row],[RV binom]])</f>
        <v>0</v>
      </c>
      <c r="K9487" s="1">
        <f>Table3[[#This Row],[Risk 1 Simulated occurences]]*_xlfn.LOGNORM.INV(Table3[[#This Row],[RV lognorm]],(LN(ImpLow1)+LN(ImpUp1))/2,(LN(ImpUp1)-LN(ImpLow1))/3.29)</f>
        <v>0</v>
      </c>
      <c r="L9487">
        <f>_xlfn.BINOM.INV(BinomTrials,_xlfn.GAMMA.INV(Table3[[#This Row],[RV gamma]],GammaShape2,GammaRate2)/BinomTrials,Table3[[#This Row],[RV binom]])</f>
        <v>0</v>
      </c>
      <c r="M9487" s="1">
        <f>Table3[[#This Row],[Risk 2 simulated occurences]]*_xlfn.LOGNORM.INV(Table3[[#This Row],[RV lognorm]],(LN(ImpLow2)+LN(ImpUp2))/2,(LN(ImpUp2)-LN(ImpLow2))/3.29)</f>
        <v>0</v>
      </c>
    </row>
    <row r="9488" spans="7:13">
      <c r="G9488">
        <v>0.53805512959978319</v>
      </c>
      <c r="H9488">
        <v>0.48978170076840638</v>
      </c>
      <c r="I9488">
        <v>0.44150827193702957</v>
      </c>
      <c r="J9488">
        <f>_xlfn.BINOM.INV(BinomTrials,_xlfn.GAMMA.INV(Table3[[#This Row],[RV gamma]],GammaShape1,GammaRate1)/BinomTrials,Table3[[#This Row],[RV binom]])</f>
        <v>0</v>
      </c>
      <c r="K9488" s="1">
        <f>Table3[[#This Row],[Risk 1 Simulated occurences]]*_xlfn.LOGNORM.INV(Table3[[#This Row],[RV lognorm]],(LN(ImpLow1)+LN(ImpUp1))/2,(LN(ImpUp1)-LN(ImpLow1))/3.29)</f>
        <v>0</v>
      </c>
      <c r="L9488">
        <f>_xlfn.BINOM.INV(BinomTrials,_xlfn.GAMMA.INV(Table3[[#This Row],[RV gamma]],GammaShape2,GammaRate2)/BinomTrials,Table3[[#This Row],[RV binom]])</f>
        <v>0</v>
      </c>
      <c r="M9488" s="1">
        <f>Table3[[#This Row],[Risk 2 simulated occurences]]*_xlfn.LOGNORM.INV(Table3[[#This Row],[RV lognorm]],(LN(ImpLow2)+LN(ImpUp2))/2,(LN(ImpUp2)-LN(ImpLow2))/3.29)</f>
        <v>0</v>
      </c>
    </row>
    <row r="9489" spans="7:13">
      <c r="G9489">
        <v>9.2563183555641762E-2</v>
      </c>
      <c r="H9489">
        <v>0.76104481460575235</v>
      </c>
      <c r="I9489">
        <v>0.42952644565586301</v>
      </c>
      <c r="J9489">
        <f>_xlfn.BINOM.INV(BinomTrials,_xlfn.GAMMA.INV(Table3[[#This Row],[RV gamma]],GammaShape1,GammaRate1)/BinomTrials,Table3[[#This Row],[RV binom]])</f>
        <v>1</v>
      </c>
      <c r="K9489" s="1">
        <f>Table3[[#This Row],[Risk 1 Simulated occurences]]*_xlfn.LOGNORM.INV(Table3[[#This Row],[RV lognorm]],(LN(ImpLow1)+LN(ImpUp1))/2,(LN(ImpUp1)-LN(ImpLow1))/3.29)</f>
        <v>27927.003460807849</v>
      </c>
      <c r="L9489">
        <f>_xlfn.BINOM.INV(BinomTrials,_xlfn.GAMMA.INV(Table3[[#This Row],[RV gamma]],GammaShape2,GammaRate2)/BinomTrials,Table3[[#This Row],[RV binom]])</f>
        <v>0</v>
      </c>
      <c r="M9489" s="1">
        <f>Table3[[#This Row],[Risk 2 simulated occurences]]*_xlfn.LOGNORM.INV(Table3[[#This Row],[RV lognorm]],(LN(ImpLow2)+LN(ImpUp2))/2,(LN(ImpUp2)-LN(ImpLow2))/3.29)</f>
        <v>0</v>
      </c>
    </row>
    <row r="9490" spans="7:13">
      <c r="G9490">
        <v>0.70942601967110575</v>
      </c>
      <c r="H9490">
        <v>0.88019907888034321</v>
      </c>
      <c r="I9490">
        <v>5.0972138089580524E-2</v>
      </c>
      <c r="J9490">
        <f>_xlfn.BINOM.INV(BinomTrials,_xlfn.GAMMA.INV(Table3[[#This Row],[RV gamma]],GammaShape1,GammaRate1)/BinomTrials,Table3[[#This Row],[RV binom]])</f>
        <v>1</v>
      </c>
      <c r="K9490" s="1">
        <f>Table3[[#This Row],[Risk 1 Simulated occurences]]*_xlfn.LOGNORM.INV(Table3[[#This Row],[RV lognorm]],(LN(ImpLow1)+LN(ImpUp1))/2,(LN(ImpUp1)-LN(ImpLow1))/3.29)</f>
        <v>10066.709593086734</v>
      </c>
      <c r="L9490">
        <f>_xlfn.BINOM.INV(BinomTrials,_xlfn.GAMMA.INV(Table3[[#This Row],[RV gamma]],GammaShape2,GammaRate2)/BinomTrials,Table3[[#This Row],[RV binom]])</f>
        <v>1</v>
      </c>
      <c r="M9490" s="1">
        <f>Table3[[#This Row],[Risk 2 simulated occurences]]*_xlfn.LOGNORM.INV(Table3[[#This Row],[RV lognorm]],(LN(ImpLow2)+LN(ImpUp2))/2,(LN(ImpUp2)-LN(ImpLow2))/3.29)</f>
        <v>1006670.9593086739</v>
      </c>
    </row>
    <row r="9491" spans="7:13">
      <c r="G9491">
        <v>0.32311261227499349</v>
      </c>
      <c r="H9491">
        <v>0.50591874192744435</v>
      </c>
      <c r="I9491">
        <v>0.68872487157989515</v>
      </c>
      <c r="J9491">
        <f>_xlfn.BINOM.INV(BinomTrials,_xlfn.GAMMA.INV(Table3[[#This Row],[RV gamma]],GammaShape1,GammaRate1)/BinomTrials,Table3[[#This Row],[RV binom]])</f>
        <v>0</v>
      </c>
      <c r="K9491" s="1">
        <f>Table3[[#This Row],[Risk 1 Simulated occurences]]*_xlfn.LOGNORM.INV(Table3[[#This Row],[RV lognorm]],(LN(ImpLow1)+LN(ImpUp1))/2,(LN(ImpUp1)-LN(ImpLow1))/3.29)</f>
        <v>0</v>
      </c>
      <c r="L9491">
        <f>_xlfn.BINOM.INV(BinomTrials,_xlfn.GAMMA.INV(Table3[[#This Row],[RV gamma]],GammaShape2,GammaRate2)/BinomTrials,Table3[[#This Row],[RV binom]])</f>
        <v>0</v>
      </c>
      <c r="M9491" s="1">
        <f>Table3[[#This Row],[Risk 2 simulated occurences]]*_xlfn.LOGNORM.INV(Table3[[#This Row],[RV lognorm]],(LN(ImpLow2)+LN(ImpUp2))/2,(LN(ImpUp2)-LN(ImpLow2))/3.29)</f>
        <v>0</v>
      </c>
    </row>
    <row r="9492" spans="7:13">
      <c r="G9492">
        <v>0.55367450581568967</v>
      </c>
      <c r="H9492">
        <v>0.97629557455717375</v>
      </c>
      <c r="I9492">
        <v>0.39891664329865789</v>
      </c>
      <c r="J9492">
        <f>_xlfn.BINOM.INV(BinomTrials,_xlfn.GAMMA.INV(Table3[[#This Row],[RV gamma]],GammaShape1,GammaRate1)/BinomTrials,Table3[[#This Row],[RV binom]])</f>
        <v>2</v>
      </c>
      <c r="K9492" s="1">
        <f>Table3[[#This Row],[Risk 1 Simulated occurences]]*_xlfn.LOGNORM.INV(Table3[[#This Row],[RV lognorm]],(LN(ImpLow1)+LN(ImpUp1))/2,(LN(ImpUp1)-LN(ImpLow1))/3.29)</f>
        <v>52865.479098388365</v>
      </c>
      <c r="L9492">
        <f>_xlfn.BINOM.INV(BinomTrials,_xlfn.GAMMA.INV(Table3[[#This Row],[RV gamma]],GammaShape2,GammaRate2)/BinomTrials,Table3[[#This Row],[RV binom]])</f>
        <v>1</v>
      </c>
      <c r="M9492" s="1">
        <f>Table3[[#This Row],[Risk 2 simulated occurences]]*_xlfn.LOGNORM.INV(Table3[[#This Row],[RV lognorm]],(LN(ImpLow2)+LN(ImpUp2))/2,(LN(ImpUp2)-LN(ImpLow2))/3.29)</f>
        <v>2643273.9549194197</v>
      </c>
    </row>
    <row r="9493" spans="7:13">
      <c r="G9493">
        <v>0.60741924429657834</v>
      </c>
      <c r="H9493">
        <v>0.5997215824200407</v>
      </c>
      <c r="I9493">
        <v>0.59202392054350295</v>
      </c>
      <c r="J9493">
        <f>_xlfn.BINOM.INV(BinomTrials,_xlfn.GAMMA.INV(Table3[[#This Row],[RV gamma]],GammaShape1,GammaRate1)/BinomTrials,Table3[[#This Row],[RV binom]])</f>
        <v>1</v>
      </c>
      <c r="K9493" s="1">
        <f>Table3[[#This Row],[Risk 1 Simulated occurences]]*_xlfn.LOGNORM.INV(Table3[[#This Row],[RV lognorm]],(LN(ImpLow1)+LN(ImpUp1))/2,(LN(ImpUp1)-LN(ImpLow1))/3.29)</f>
        <v>37217.39780868603</v>
      </c>
      <c r="L9493">
        <f>_xlfn.BINOM.INV(BinomTrials,_xlfn.GAMMA.INV(Table3[[#This Row],[RV gamma]],GammaShape2,GammaRate2)/BinomTrials,Table3[[#This Row],[RV binom]])</f>
        <v>0</v>
      </c>
      <c r="M9493" s="1">
        <f>Table3[[#This Row],[Risk 2 simulated occurences]]*_xlfn.LOGNORM.INV(Table3[[#This Row],[RV lognorm]],(LN(ImpLow2)+LN(ImpUp2))/2,(LN(ImpUp2)-LN(ImpLow2))/3.29)</f>
        <v>0</v>
      </c>
    </row>
    <row r="9494" spans="7:13">
      <c r="G9494">
        <v>0.89523889259213529</v>
      </c>
      <c r="H9494">
        <v>0.52063573362335369</v>
      </c>
      <c r="I9494">
        <v>0.14603257465457198</v>
      </c>
      <c r="J9494">
        <f>_xlfn.BINOM.INV(BinomTrials,_xlfn.GAMMA.INV(Table3[[#This Row],[RV gamma]],GammaShape1,GammaRate1)/BinomTrials,Table3[[#This Row],[RV binom]])</f>
        <v>0</v>
      </c>
      <c r="K9494" s="1">
        <f>Table3[[#This Row],[Risk 1 Simulated occurences]]*_xlfn.LOGNORM.INV(Table3[[#This Row],[RV lognorm]],(LN(ImpLow1)+LN(ImpUp1))/2,(LN(ImpUp1)-LN(ImpLow1))/3.29)</f>
        <v>0</v>
      </c>
      <c r="L9494">
        <f>_xlfn.BINOM.INV(BinomTrials,_xlfn.GAMMA.INV(Table3[[#This Row],[RV gamma]],GammaShape2,GammaRate2)/BinomTrials,Table3[[#This Row],[RV binom]])</f>
        <v>0</v>
      </c>
      <c r="M9494" s="1">
        <f>Table3[[#This Row],[Risk 2 simulated occurences]]*_xlfn.LOGNORM.INV(Table3[[#This Row],[RV lognorm]],(LN(ImpLow2)+LN(ImpUp2))/2,(LN(ImpUp2)-LN(ImpLow2))/3.29)</f>
        <v>0</v>
      </c>
    </row>
    <row r="9495" spans="7:13">
      <c r="G9495">
        <v>0.28006779601800619</v>
      </c>
      <c r="H9495">
        <v>0.32477500770463374</v>
      </c>
      <c r="I9495">
        <v>0.36948221939126136</v>
      </c>
      <c r="J9495">
        <f>_xlfn.BINOM.INV(BinomTrials,_xlfn.GAMMA.INV(Table3[[#This Row],[RV gamma]],GammaShape1,GammaRate1)/BinomTrials,Table3[[#This Row],[RV binom]])</f>
        <v>0</v>
      </c>
      <c r="K9495" s="1">
        <f>Table3[[#This Row],[Risk 1 Simulated occurences]]*_xlfn.LOGNORM.INV(Table3[[#This Row],[RV lognorm]],(LN(ImpLow1)+LN(ImpUp1))/2,(LN(ImpUp1)-LN(ImpLow1))/3.29)</f>
        <v>0</v>
      </c>
      <c r="L9495">
        <f>_xlfn.BINOM.INV(BinomTrials,_xlfn.GAMMA.INV(Table3[[#This Row],[RV gamma]],GammaShape2,GammaRate2)/BinomTrials,Table3[[#This Row],[RV binom]])</f>
        <v>0</v>
      </c>
      <c r="M9495" s="1">
        <f>Table3[[#This Row],[Risk 2 simulated occurences]]*_xlfn.LOGNORM.INV(Table3[[#This Row],[RV lognorm]],(LN(ImpLow2)+LN(ImpUp2))/2,(LN(ImpUp2)-LN(ImpLow2))/3.29)</f>
        <v>0</v>
      </c>
    </row>
    <row r="9496" spans="7:13">
      <c r="G9496">
        <v>9.9447674629952604E-2</v>
      </c>
      <c r="H9496">
        <v>0.49355449177955951</v>
      </c>
      <c r="I9496">
        <v>0.88766130892916639</v>
      </c>
      <c r="J9496">
        <f>_xlfn.BINOM.INV(BinomTrials,_xlfn.GAMMA.INV(Table3[[#This Row],[RV gamma]],GammaShape1,GammaRate1)/BinomTrials,Table3[[#This Row],[RV binom]])</f>
        <v>0</v>
      </c>
      <c r="K9496" s="1">
        <f>Table3[[#This Row],[Risk 1 Simulated occurences]]*_xlfn.LOGNORM.INV(Table3[[#This Row],[RV lognorm]],(LN(ImpLow1)+LN(ImpUp1))/2,(LN(ImpUp1)-LN(ImpLow1))/3.29)</f>
        <v>0</v>
      </c>
      <c r="L9496">
        <f>_xlfn.BINOM.INV(BinomTrials,_xlfn.GAMMA.INV(Table3[[#This Row],[RV gamma]],GammaShape2,GammaRate2)/BinomTrials,Table3[[#This Row],[RV binom]])</f>
        <v>0</v>
      </c>
      <c r="M9496" s="1">
        <f>Table3[[#This Row],[Risk 2 simulated occurences]]*_xlfn.LOGNORM.INV(Table3[[#This Row],[RV lognorm]],(LN(ImpLow2)+LN(ImpUp2))/2,(LN(ImpUp2)-LN(ImpLow2))/3.29)</f>
        <v>0</v>
      </c>
    </row>
    <row r="9497" spans="7:13">
      <c r="G9497">
        <v>0.4170675056134665</v>
      </c>
      <c r="H9497">
        <v>0.1703433390568678</v>
      </c>
      <c r="I9497">
        <v>0.92361917250026915</v>
      </c>
      <c r="J9497">
        <f>_xlfn.BINOM.INV(BinomTrials,_xlfn.GAMMA.INV(Table3[[#This Row],[RV gamma]],GammaShape1,GammaRate1)/BinomTrials,Table3[[#This Row],[RV binom]])</f>
        <v>0</v>
      </c>
      <c r="K9497" s="1">
        <f>Table3[[#This Row],[Risk 1 Simulated occurences]]*_xlfn.LOGNORM.INV(Table3[[#This Row],[RV lognorm]],(LN(ImpLow1)+LN(ImpUp1))/2,(LN(ImpUp1)-LN(ImpLow1))/3.29)</f>
        <v>0</v>
      </c>
      <c r="L9497">
        <f>_xlfn.BINOM.INV(BinomTrials,_xlfn.GAMMA.INV(Table3[[#This Row],[RV gamma]],GammaShape2,GammaRate2)/BinomTrials,Table3[[#This Row],[RV binom]])</f>
        <v>0</v>
      </c>
      <c r="M9497" s="1">
        <f>Table3[[#This Row],[Risk 2 simulated occurences]]*_xlfn.LOGNORM.INV(Table3[[#This Row],[RV lognorm]],(LN(ImpLow2)+LN(ImpUp2))/2,(LN(ImpUp2)-LN(ImpLow2))/3.29)</f>
        <v>0</v>
      </c>
    </row>
    <row r="9498" spans="7:13">
      <c r="G9498">
        <v>0.65356684553137367</v>
      </c>
      <c r="H9498">
        <v>0.96049952877708689</v>
      </c>
      <c r="I9498">
        <v>0.2674322120228001</v>
      </c>
      <c r="J9498">
        <f>_xlfn.BINOM.INV(BinomTrials,_xlfn.GAMMA.INV(Table3[[#This Row],[RV gamma]],GammaShape1,GammaRate1)/BinomTrials,Table3[[#This Row],[RV binom]])</f>
        <v>2</v>
      </c>
      <c r="K9498" s="1">
        <f>Table3[[#This Row],[Risk 1 Simulated occurences]]*_xlfn.LOGNORM.INV(Table3[[#This Row],[RV lognorm]],(LN(ImpLow1)+LN(ImpUp1))/2,(LN(ImpUp1)-LN(ImpLow1))/3.29)</f>
        <v>40963.636960186894</v>
      </c>
      <c r="L9498">
        <f>_xlfn.BINOM.INV(BinomTrials,_xlfn.GAMMA.INV(Table3[[#This Row],[RV gamma]],GammaShape2,GammaRate2)/BinomTrials,Table3[[#This Row],[RV binom]])</f>
        <v>1</v>
      </c>
      <c r="M9498" s="1">
        <f>Table3[[#This Row],[Risk 2 simulated occurences]]*_xlfn.LOGNORM.INV(Table3[[#This Row],[RV lognorm]],(LN(ImpLow2)+LN(ImpUp2))/2,(LN(ImpUp2)-LN(ImpLow2))/3.29)</f>
        <v>2048181.8480093419</v>
      </c>
    </row>
    <row r="9499" spans="7:13">
      <c r="G9499">
        <v>0.49797284579741435</v>
      </c>
      <c r="H9499">
        <v>0.11558015649932445</v>
      </c>
      <c r="I9499">
        <v>0.73318746720123451</v>
      </c>
      <c r="J9499">
        <f>_xlfn.BINOM.INV(BinomTrials,_xlfn.GAMMA.INV(Table3[[#This Row],[RV gamma]],GammaShape1,GammaRate1)/BinomTrials,Table3[[#This Row],[RV binom]])</f>
        <v>0</v>
      </c>
      <c r="K9499" s="1">
        <f>Table3[[#This Row],[Risk 1 Simulated occurences]]*_xlfn.LOGNORM.INV(Table3[[#This Row],[RV lognorm]],(LN(ImpLow1)+LN(ImpUp1))/2,(LN(ImpUp1)-LN(ImpLow1))/3.29)</f>
        <v>0</v>
      </c>
      <c r="L9499">
        <f>_xlfn.BINOM.INV(BinomTrials,_xlfn.GAMMA.INV(Table3[[#This Row],[RV gamma]],GammaShape2,GammaRate2)/BinomTrials,Table3[[#This Row],[RV binom]])</f>
        <v>0</v>
      </c>
      <c r="M9499" s="1">
        <f>Table3[[#This Row],[Risk 2 simulated occurences]]*_xlfn.LOGNORM.INV(Table3[[#This Row],[RV lognorm]],(LN(ImpLow2)+LN(ImpUp2))/2,(LN(ImpUp2)-LN(ImpLow2))/3.29)</f>
        <v>0</v>
      </c>
    </row>
    <row r="9500" spans="7:13">
      <c r="G9500">
        <v>0.42961931714304691</v>
      </c>
      <c r="H9500">
        <v>0.55569028414585175</v>
      </c>
      <c r="I9500">
        <v>0.6817612511486566</v>
      </c>
      <c r="J9500">
        <f>_xlfn.BINOM.INV(BinomTrials,_xlfn.GAMMA.INV(Table3[[#This Row],[RV gamma]],GammaShape1,GammaRate1)/BinomTrials,Table3[[#This Row],[RV binom]])</f>
        <v>0</v>
      </c>
      <c r="K9500" s="1">
        <f>Table3[[#This Row],[Risk 1 Simulated occurences]]*_xlfn.LOGNORM.INV(Table3[[#This Row],[RV lognorm]],(LN(ImpLow1)+LN(ImpUp1))/2,(LN(ImpUp1)-LN(ImpLow1))/3.29)</f>
        <v>0</v>
      </c>
      <c r="L9500">
        <f>_xlfn.BINOM.INV(BinomTrials,_xlfn.GAMMA.INV(Table3[[#This Row],[RV gamma]],GammaShape2,GammaRate2)/BinomTrials,Table3[[#This Row],[RV binom]])</f>
        <v>0</v>
      </c>
      <c r="M9500" s="1">
        <f>Table3[[#This Row],[Risk 2 simulated occurences]]*_xlfn.LOGNORM.INV(Table3[[#This Row],[RV lognorm]],(LN(ImpLow2)+LN(ImpUp2))/2,(LN(ImpUp2)-LN(ImpLow2))/3.29)</f>
        <v>0</v>
      </c>
    </row>
    <row r="9501" spans="7:13">
      <c r="G9501">
        <v>0.61186322318942432</v>
      </c>
      <c r="H9501">
        <v>0.48660563933039347</v>
      </c>
      <c r="I9501">
        <v>0.36134805547136256</v>
      </c>
      <c r="J9501">
        <f>_xlfn.BINOM.INV(BinomTrials,_xlfn.GAMMA.INV(Table3[[#This Row],[RV gamma]],GammaShape1,GammaRate1)/BinomTrials,Table3[[#This Row],[RV binom]])</f>
        <v>0</v>
      </c>
      <c r="K9501" s="1">
        <f>Table3[[#This Row],[Risk 1 Simulated occurences]]*_xlfn.LOGNORM.INV(Table3[[#This Row],[RV lognorm]],(LN(ImpLow1)+LN(ImpUp1))/2,(LN(ImpUp1)-LN(ImpLow1))/3.29)</f>
        <v>0</v>
      </c>
      <c r="L9501">
        <f>_xlfn.BINOM.INV(BinomTrials,_xlfn.GAMMA.INV(Table3[[#This Row],[RV gamma]],GammaShape2,GammaRate2)/BinomTrials,Table3[[#This Row],[RV binom]])</f>
        <v>0</v>
      </c>
      <c r="M9501" s="1">
        <f>Table3[[#This Row],[Risk 2 simulated occurences]]*_xlfn.LOGNORM.INV(Table3[[#This Row],[RV lognorm]],(LN(ImpLow2)+LN(ImpUp2))/2,(LN(ImpUp2)-LN(ImpLow2))/3.29)</f>
        <v>0</v>
      </c>
    </row>
    <row r="9502" spans="7:13">
      <c r="G9502">
        <v>0.58519214465524638</v>
      </c>
      <c r="H9502">
        <v>0.3809802259229963</v>
      </c>
      <c r="I9502">
        <v>0.17676830719074621</v>
      </c>
      <c r="J9502">
        <f>_xlfn.BINOM.INV(BinomTrials,_xlfn.GAMMA.INV(Table3[[#This Row],[RV gamma]],GammaShape1,GammaRate1)/BinomTrials,Table3[[#This Row],[RV binom]])</f>
        <v>0</v>
      </c>
      <c r="K9502" s="1">
        <f>Table3[[#This Row],[Risk 1 Simulated occurences]]*_xlfn.LOGNORM.INV(Table3[[#This Row],[RV lognorm]],(LN(ImpLow1)+LN(ImpUp1))/2,(LN(ImpUp1)-LN(ImpLow1))/3.29)</f>
        <v>0</v>
      </c>
      <c r="L9502">
        <f>_xlfn.BINOM.INV(BinomTrials,_xlfn.GAMMA.INV(Table3[[#This Row],[RV gamma]],GammaShape2,GammaRate2)/BinomTrials,Table3[[#This Row],[RV binom]])</f>
        <v>0</v>
      </c>
      <c r="M9502" s="1">
        <f>Table3[[#This Row],[Risk 2 simulated occurences]]*_xlfn.LOGNORM.INV(Table3[[#This Row],[RV lognorm]],(LN(ImpLow2)+LN(ImpUp2))/2,(LN(ImpUp2)-LN(ImpLow2))/3.29)</f>
        <v>0</v>
      </c>
    </row>
    <row r="9503" spans="7:13">
      <c r="G9503">
        <v>0.32437522072548758</v>
      </c>
      <c r="H9503">
        <v>0.13465708779853633</v>
      </c>
      <c r="I9503">
        <v>0.94493895487158508</v>
      </c>
      <c r="J9503">
        <f>_xlfn.BINOM.INV(BinomTrials,_xlfn.GAMMA.INV(Table3[[#This Row],[RV gamma]],GammaShape1,GammaRate1)/BinomTrials,Table3[[#This Row],[RV binom]])</f>
        <v>0</v>
      </c>
      <c r="K9503" s="1">
        <f>Table3[[#This Row],[Risk 1 Simulated occurences]]*_xlfn.LOGNORM.INV(Table3[[#This Row],[RV lognorm]],(LN(ImpLow1)+LN(ImpUp1))/2,(LN(ImpUp1)-LN(ImpLow1))/3.29)</f>
        <v>0</v>
      </c>
      <c r="L9503">
        <f>_xlfn.BINOM.INV(BinomTrials,_xlfn.GAMMA.INV(Table3[[#This Row],[RV gamma]],GammaShape2,GammaRate2)/BinomTrials,Table3[[#This Row],[RV binom]])</f>
        <v>0</v>
      </c>
      <c r="M9503" s="1">
        <f>Table3[[#This Row],[Risk 2 simulated occurences]]*_xlfn.LOGNORM.INV(Table3[[#This Row],[RV lognorm]],(LN(ImpLow2)+LN(ImpUp2))/2,(LN(ImpUp2)-LN(ImpLow2))/3.29)</f>
        <v>0</v>
      </c>
    </row>
    <row r="9504" spans="7:13">
      <c r="G9504">
        <v>0.77433473326933322</v>
      </c>
      <c r="H9504">
        <v>0.1816746300001045</v>
      </c>
      <c r="I9504">
        <v>0.58901452673087573</v>
      </c>
      <c r="J9504">
        <f>_xlfn.BINOM.INV(BinomTrials,_xlfn.GAMMA.INV(Table3[[#This Row],[RV gamma]],GammaShape1,GammaRate1)/BinomTrials,Table3[[#This Row],[RV binom]])</f>
        <v>0</v>
      </c>
      <c r="K9504" s="1">
        <f>Table3[[#This Row],[Risk 1 Simulated occurences]]*_xlfn.LOGNORM.INV(Table3[[#This Row],[RV lognorm]],(LN(ImpLow1)+LN(ImpUp1))/2,(LN(ImpUp1)-LN(ImpLow1))/3.29)</f>
        <v>0</v>
      </c>
      <c r="L9504">
        <f>_xlfn.BINOM.INV(BinomTrials,_xlfn.GAMMA.INV(Table3[[#This Row],[RV gamma]],GammaShape2,GammaRate2)/BinomTrials,Table3[[#This Row],[RV binom]])</f>
        <v>0</v>
      </c>
      <c r="M9504" s="1">
        <f>Table3[[#This Row],[Risk 2 simulated occurences]]*_xlfn.LOGNORM.INV(Table3[[#This Row],[RV lognorm]],(LN(ImpLow2)+LN(ImpUp2))/2,(LN(ImpUp2)-LN(ImpLow2))/3.29)</f>
        <v>0</v>
      </c>
    </row>
    <row r="9505" spans="7:13">
      <c r="G9505">
        <v>0.24386205768392516</v>
      </c>
      <c r="H9505">
        <v>0.40550641175615898</v>
      </c>
      <c r="I9505">
        <v>0.56715076582839286</v>
      </c>
      <c r="J9505">
        <f>_xlfn.BINOM.INV(BinomTrials,_xlfn.GAMMA.INV(Table3[[#This Row],[RV gamma]],GammaShape1,GammaRate1)/BinomTrials,Table3[[#This Row],[RV binom]])</f>
        <v>0</v>
      </c>
      <c r="K9505" s="1">
        <f>Table3[[#This Row],[Risk 1 Simulated occurences]]*_xlfn.LOGNORM.INV(Table3[[#This Row],[RV lognorm]],(LN(ImpLow1)+LN(ImpUp1))/2,(LN(ImpUp1)-LN(ImpLow1))/3.29)</f>
        <v>0</v>
      </c>
      <c r="L9505">
        <f>_xlfn.BINOM.INV(BinomTrials,_xlfn.GAMMA.INV(Table3[[#This Row],[RV gamma]],GammaShape2,GammaRate2)/BinomTrials,Table3[[#This Row],[RV binom]])</f>
        <v>0</v>
      </c>
      <c r="M9505" s="1">
        <f>Table3[[#This Row],[Risk 2 simulated occurences]]*_xlfn.LOGNORM.INV(Table3[[#This Row],[RV lognorm]],(LN(ImpLow2)+LN(ImpUp2))/2,(LN(ImpUp2)-LN(ImpLow2))/3.29)</f>
        <v>0</v>
      </c>
    </row>
    <row r="9506" spans="7:13">
      <c r="G9506">
        <v>0.58960349373035292</v>
      </c>
      <c r="H9506">
        <v>0.34626238576428142</v>
      </c>
      <c r="I9506">
        <v>0.10292127779820993</v>
      </c>
      <c r="J9506">
        <f>_xlfn.BINOM.INV(BinomTrials,_xlfn.GAMMA.INV(Table3[[#This Row],[RV gamma]],GammaShape1,GammaRate1)/BinomTrials,Table3[[#This Row],[RV binom]])</f>
        <v>0</v>
      </c>
      <c r="K9506" s="1">
        <f>Table3[[#This Row],[Risk 1 Simulated occurences]]*_xlfn.LOGNORM.INV(Table3[[#This Row],[RV lognorm]],(LN(ImpLow1)+LN(ImpUp1))/2,(LN(ImpUp1)-LN(ImpLow1))/3.29)</f>
        <v>0</v>
      </c>
      <c r="L9506">
        <f>_xlfn.BINOM.INV(BinomTrials,_xlfn.GAMMA.INV(Table3[[#This Row],[RV gamma]],GammaShape2,GammaRate2)/BinomTrials,Table3[[#This Row],[RV binom]])</f>
        <v>0</v>
      </c>
      <c r="M9506" s="1">
        <f>Table3[[#This Row],[Risk 2 simulated occurences]]*_xlfn.LOGNORM.INV(Table3[[#This Row],[RV lognorm]],(LN(ImpLow2)+LN(ImpUp2))/2,(LN(ImpUp2)-LN(ImpLow2))/3.29)</f>
        <v>0</v>
      </c>
    </row>
    <row r="9507" spans="7:13">
      <c r="G9507">
        <v>0.46591912604212721</v>
      </c>
      <c r="H9507">
        <v>0.63191754027824731</v>
      </c>
      <c r="I9507">
        <v>0.79791595451436748</v>
      </c>
      <c r="J9507">
        <f>_xlfn.BINOM.INV(BinomTrials,_xlfn.GAMMA.INV(Table3[[#This Row],[RV gamma]],GammaShape1,GammaRate1)/BinomTrials,Table3[[#This Row],[RV binom]])</f>
        <v>1</v>
      </c>
      <c r="K9507" s="1">
        <f>Table3[[#This Row],[Risk 1 Simulated occurences]]*_xlfn.LOGNORM.INV(Table3[[#This Row],[RV lognorm]],(LN(ImpLow1)+LN(ImpUp1))/2,(LN(ImpUp1)-LN(ImpLow1))/3.29)</f>
        <v>56696.51164908307</v>
      </c>
      <c r="L9507">
        <f>_xlfn.BINOM.INV(BinomTrials,_xlfn.GAMMA.INV(Table3[[#This Row],[RV gamma]],GammaShape2,GammaRate2)/BinomTrials,Table3[[#This Row],[RV binom]])</f>
        <v>0</v>
      </c>
      <c r="M9507" s="1">
        <f>Table3[[#This Row],[Risk 2 simulated occurences]]*_xlfn.LOGNORM.INV(Table3[[#This Row],[RV lognorm]],(LN(ImpLow2)+LN(ImpUp2))/2,(LN(ImpUp2)-LN(ImpLow2))/3.29)</f>
        <v>0</v>
      </c>
    </row>
    <row r="9508" spans="7:13">
      <c r="G9508">
        <v>0.7027513900318888</v>
      </c>
      <c r="H9508">
        <v>0.63809945650310229</v>
      </c>
      <c r="I9508">
        <v>0.57344752297431578</v>
      </c>
      <c r="J9508">
        <f>_xlfn.BINOM.INV(BinomTrials,_xlfn.GAMMA.INV(Table3[[#This Row],[RV gamma]],GammaShape1,GammaRate1)/BinomTrials,Table3[[#This Row],[RV binom]])</f>
        <v>1</v>
      </c>
      <c r="K9508" s="1">
        <f>Table3[[#This Row],[Risk 1 Simulated occurences]]*_xlfn.LOGNORM.INV(Table3[[#This Row],[RV lognorm]],(LN(ImpLow1)+LN(ImpUp1))/2,(LN(ImpUp1)-LN(ImpLow1))/3.29)</f>
        <v>35998.059297319189</v>
      </c>
      <c r="L9508">
        <f>_xlfn.BINOM.INV(BinomTrials,_xlfn.GAMMA.INV(Table3[[#This Row],[RV gamma]],GammaShape2,GammaRate2)/BinomTrials,Table3[[#This Row],[RV binom]])</f>
        <v>0</v>
      </c>
      <c r="M9508" s="1">
        <f>Table3[[#This Row],[Risk 2 simulated occurences]]*_xlfn.LOGNORM.INV(Table3[[#This Row],[RV lognorm]],(LN(ImpLow2)+LN(ImpUp2))/2,(LN(ImpUp2)-LN(ImpLow2))/3.29)</f>
        <v>0</v>
      </c>
    </row>
    <row r="9509" spans="7:13">
      <c r="G9509">
        <v>0.14261226595501056</v>
      </c>
      <c r="H9509">
        <v>0.53756544764040293</v>
      </c>
      <c r="I9509">
        <v>0.93251862932579532</v>
      </c>
      <c r="J9509">
        <f>_xlfn.BINOM.INV(BinomTrials,_xlfn.GAMMA.INV(Table3[[#This Row],[RV gamma]],GammaShape1,GammaRate1)/BinomTrials,Table3[[#This Row],[RV binom]])</f>
        <v>0</v>
      </c>
      <c r="K9509" s="1">
        <f>Table3[[#This Row],[Risk 1 Simulated occurences]]*_xlfn.LOGNORM.INV(Table3[[#This Row],[RV lognorm]],(LN(ImpLow1)+LN(ImpUp1))/2,(LN(ImpUp1)-LN(ImpLow1))/3.29)</f>
        <v>0</v>
      </c>
      <c r="L9509">
        <f>_xlfn.BINOM.INV(BinomTrials,_xlfn.GAMMA.INV(Table3[[#This Row],[RV gamma]],GammaShape2,GammaRate2)/BinomTrials,Table3[[#This Row],[RV binom]])</f>
        <v>0</v>
      </c>
      <c r="M9509" s="1">
        <f>Table3[[#This Row],[Risk 2 simulated occurences]]*_xlfn.LOGNORM.INV(Table3[[#This Row],[RV lognorm]],(LN(ImpLow2)+LN(ImpUp2))/2,(LN(ImpUp2)-LN(ImpLow2))/3.29)</f>
        <v>0</v>
      </c>
    </row>
    <row r="9510" spans="7:13">
      <c r="G9510">
        <v>0.88435390586236207</v>
      </c>
      <c r="H9510">
        <v>0.86247849225182016</v>
      </c>
      <c r="I9510">
        <v>0.84060307864127826</v>
      </c>
      <c r="J9510">
        <f>_xlfn.BINOM.INV(BinomTrials,_xlfn.GAMMA.INV(Table3[[#This Row],[RV gamma]],GammaShape1,GammaRate1)/BinomTrials,Table3[[#This Row],[RV binom]])</f>
        <v>1</v>
      </c>
      <c r="K9510" s="1">
        <f>Table3[[#This Row],[Risk 1 Simulated occurences]]*_xlfn.LOGNORM.INV(Table3[[#This Row],[RV lognorm]],(LN(ImpLow1)+LN(ImpUp1))/2,(LN(ImpUp1)-LN(ImpLow1))/3.29)</f>
        <v>63536.186740082994</v>
      </c>
      <c r="L9510">
        <f>_xlfn.BINOM.INV(BinomTrials,_xlfn.GAMMA.INV(Table3[[#This Row],[RV gamma]],GammaShape2,GammaRate2)/BinomTrials,Table3[[#This Row],[RV binom]])</f>
        <v>1</v>
      </c>
      <c r="M9510" s="1">
        <f>Table3[[#This Row],[Risk 2 simulated occurences]]*_xlfn.LOGNORM.INV(Table3[[#This Row],[RV lognorm]],(LN(ImpLow2)+LN(ImpUp2))/2,(LN(ImpUp2)-LN(ImpLow2))/3.29)</f>
        <v>6353618.6740083024</v>
      </c>
    </row>
    <row r="9511" spans="7:13">
      <c r="G9511">
        <v>0.33609582871948174</v>
      </c>
      <c r="H9511">
        <v>0.67601927634143233</v>
      </c>
      <c r="I9511">
        <v>1.594272396338299E-2</v>
      </c>
      <c r="J9511">
        <f>_xlfn.BINOM.INV(BinomTrials,_xlfn.GAMMA.INV(Table3[[#This Row],[RV gamma]],GammaShape1,GammaRate1)/BinomTrials,Table3[[#This Row],[RV binom]])</f>
        <v>1</v>
      </c>
      <c r="K9511" s="1">
        <f>Table3[[#This Row],[Risk 1 Simulated occurences]]*_xlfn.LOGNORM.INV(Table3[[#This Row],[RV lognorm]],(LN(ImpLow1)+LN(ImpUp1))/2,(LN(ImpUp1)-LN(ImpLow1))/3.29)</f>
        <v>7043.1649778010105</v>
      </c>
      <c r="L9511">
        <f>_xlfn.BINOM.INV(BinomTrials,_xlfn.GAMMA.INV(Table3[[#This Row],[RV gamma]],GammaShape2,GammaRate2)/BinomTrials,Table3[[#This Row],[RV binom]])</f>
        <v>0</v>
      </c>
      <c r="M9511" s="1">
        <f>Table3[[#This Row],[Risk 2 simulated occurences]]*_xlfn.LOGNORM.INV(Table3[[#This Row],[RV lognorm]],(LN(ImpLow2)+LN(ImpUp2))/2,(LN(ImpUp2)-LN(ImpLow2))/3.29)</f>
        <v>0</v>
      </c>
    </row>
    <row r="9512" spans="7:13">
      <c r="G9512">
        <v>0.76259328832970619</v>
      </c>
      <c r="H9512">
        <v>0.85597747045381811</v>
      </c>
      <c r="I9512">
        <v>0.94936165257792993</v>
      </c>
      <c r="J9512">
        <f>_xlfn.BINOM.INV(BinomTrials,_xlfn.GAMMA.INV(Table3[[#This Row],[RV gamma]],GammaShape1,GammaRate1)/BinomTrials,Table3[[#This Row],[RV binom]])</f>
        <v>1</v>
      </c>
      <c r="K9512" s="1">
        <f>Table3[[#This Row],[Risk 1 Simulated occurences]]*_xlfn.LOGNORM.INV(Table3[[#This Row],[RV lognorm]],(LN(ImpLow1)+LN(ImpUp1))/2,(LN(ImpUp1)-LN(ImpLow1))/3.29)</f>
        <v>99559.735473513152</v>
      </c>
      <c r="L9512">
        <f>_xlfn.BINOM.INV(BinomTrials,_xlfn.GAMMA.INV(Table3[[#This Row],[RV gamma]],GammaShape2,GammaRate2)/BinomTrials,Table3[[#This Row],[RV binom]])</f>
        <v>1</v>
      </c>
      <c r="M9512" s="1">
        <f>Table3[[#This Row],[Risk 2 simulated occurences]]*_xlfn.LOGNORM.INV(Table3[[#This Row],[RV lognorm]],(LN(ImpLow2)+LN(ImpUp2))/2,(LN(ImpUp2)-LN(ImpLow2))/3.29)</f>
        <v>9955973.5473513193</v>
      </c>
    </row>
    <row r="9513" spans="7:13">
      <c r="G9513">
        <v>0.90539695737203441</v>
      </c>
      <c r="H9513">
        <v>0.41334591732050568</v>
      </c>
      <c r="I9513">
        <v>0.92129487726897696</v>
      </c>
      <c r="J9513">
        <f>_xlfn.BINOM.INV(BinomTrials,_xlfn.GAMMA.INV(Table3[[#This Row],[RV gamma]],GammaShape1,GammaRate1)/BinomTrials,Table3[[#This Row],[RV binom]])</f>
        <v>0</v>
      </c>
      <c r="K9513" s="1">
        <f>Table3[[#This Row],[Risk 1 Simulated occurences]]*_xlfn.LOGNORM.INV(Table3[[#This Row],[RV lognorm]],(LN(ImpLow1)+LN(ImpUp1))/2,(LN(ImpUp1)-LN(ImpLow1))/3.29)</f>
        <v>0</v>
      </c>
      <c r="L9513">
        <f>_xlfn.BINOM.INV(BinomTrials,_xlfn.GAMMA.INV(Table3[[#This Row],[RV gamma]],GammaShape2,GammaRate2)/BinomTrials,Table3[[#This Row],[RV binom]])</f>
        <v>0</v>
      </c>
      <c r="M9513" s="1">
        <f>Table3[[#This Row],[Risk 2 simulated occurences]]*_xlfn.LOGNORM.INV(Table3[[#This Row],[RV lognorm]],(LN(ImpLow2)+LN(ImpUp2))/2,(LN(ImpUp2)-LN(ImpLow2))/3.29)</f>
        <v>0</v>
      </c>
    </row>
    <row r="9514" spans="7:13">
      <c r="G9514">
        <v>6.6625517824024667E-3</v>
      </c>
      <c r="H9514">
        <v>0.10483240573892016</v>
      </c>
      <c r="I9514">
        <v>0.20300225969543786</v>
      </c>
      <c r="J9514">
        <f>_xlfn.BINOM.INV(BinomTrials,_xlfn.GAMMA.INV(Table3[[#This Row],[RV gamma]],GammaShape1,GammaRate1)/BinomTrials,Table3[[#This Row],[RV binom]])</f>
        <v>0</v>
      </c>
      <c r="K9514" s="1">
        <f>Table3[[#This Row],[Risk 1 Simulated occurences]]*_xlfn.LOGNORM.INV(Table3[[#This Row],[RV lognorm]],(LN(ImpLow1)+LN(ImpUp1))/2,(LN(ImpUp1)-LN(ImpLow1))/3.29)</f>
        <v>0</v>
      </c>
      <c r="L9514">
        <f>_xlfn.BINOM.INV(BinomTrials,_xlfn.GAMMA.INV(Table3[[#This Row],[RV gamma]],GammaShape2,GammaRate2)/BinomTrials,Table3[[#This Row],[RV binom]])</f>
        <v>0</v>
      </c>
      <c r="M9514" s="1">
        <f>Table3[[#This Row],[Risk 2 simulated occurences]]*_xlfn.LOGNORM.INV(Table3[[#This Row],[RV lognorm]],(LN(ImpLow2)+LN(ImpUp2))/2,(LN(ImpUp2)-LN(ImpLow2))/3.29)</f>
        <v>0</v>
      </c>
    </row>
    <row r="9515" spans="7:13">
      <c r="G9515">
        <v>0.97750780683826088</v>
      </c>
      <c r="H9515">
        <v>0.91824325403116791</v>
      </c>
      <c r="I9515">
        <v>0.85897870122407505</v>
      </c>
      <c r="J9515">
        <f>_xlfn.BINOM.INV(BinomTrials,_xlfn.GAMMA.INV(Table3[[#This Row],[RV gamma]],GammaShape1,GammaRate1)/BinomTrials,Table3[[#This Row],[RV binom]])</f>
        <v>2</v>
      </c>
      <c r="K9515" s="1">
        <f>Table3[[#This Row],[Risk 1 Simulated occurences]]*_xlfn.LOGNORM.INV(Table3[[#This Row],[RV lognorm]],(LN(ImpLow1)+LN(ImpUp1))/2,(LN(ImpUp1)-LN(ImpLow1))/3.29)</f>
        <v>134277.51304504302</v>
      </c>
      <c r="L9515">
        <f>_xlfn.BINOM.INV(BinomTrials,_xlfn.GAMMA.INV(Table3[[#This Row],[RV gamma]],GammaShape2,GammaRate2)/BinomTrials,Table3[[#This Row],[RV binom]])</f>
        <v>1</v>
      </c>
      <c r="M9515" s="1">
        <f>Table3[[#This Row],[Risk 2 simulated occurences]]*_xlfn.LOGNORM.INV(Table3[[#This Row],[RV lognorm]],(LN(ImpLow2)+LN(ImpUp2))/2,(LN(ImpUp2)-LN(ImpLow2))/3.29)</f>
        <v>6713875.6522521535</v>
      </c>
    </row>
    <row r="9516" spans="7:13">
      <c r="G9516">
        <v>0.97370953065050281</v>
      </c>
      <c r="H9516">
        <v>0.91437050183972834</v>
      </c>
      <c r="I9516">
        <v>0.85503147302895388</v>
      </c>
      <c r="J9516">
        <f>_xlfn.BINOM.INV(BinomTrials,_xlfn.GAMMA.INV(Table3[[#This Row],[RV gamma]],GammaShape1,GammaRate1)/BinomTrials,Table3[[#This Row],[RV binom]])</f>
        <v>2</v>
      </c>
      <c r="K9516" s="1">
        <f>Table3[[#This Row],[Risk 1 Simulated occurences]]*_xlfn.LOGNORM.INV(Table3[[#This Row],[RV lognorm]],(LN(ImpLow1)+LN(ImpUp1))/2,(LN(ImpUp1)-LN(ImpLow1))/3.29)</f>
        <v>132644.57216212174</v>
      </c>
      <c r="L9516">
        <f>_xlfn.BINOM.INV(BinomTrials,_xlfn.GAMMA.INV(Table3[[#This Row],[RV gamma]],GammaShape2,GammaRate2)/BinomTrials,Table3[[#This Row],[RV binom]])</f>
        <v>1</v>
      </c>
      <c r="M9516" s="1">
        <f>Table3[[#This Row],[Risk 2 simulated occurences]]*_xlfn.LOGNORM.INV(Table3[[#This Row],[RV lognorm]],(LN(ImpLow2)+LN(ImpUp2))/2,(LN(ImpUp2)-LN(ImpLow2))/3.29)</f>
        <v>6632228.6081060898</v>
      </c>
    </row>
    <row r="9517" spans="7:13">
      <c r="G9517">
        <v>0.13608164300028311</v>
      </c>
      <c r="H9517">
        <v>0.82502442031401413</v>
      </c>
      <c r="I9517">
        <v>0.51396719762774523</v>
      </c>
      <c r="J9517">
        <f>_xlfn.BINOM.INV(BinomTrials,_xlfn.GAMMA.INV(Table3[[#This Row],[RV gamma]],GammaShape1,GammaRate1)/BinomTrials,Table3[[#This Row],[RV binom]])</f>
        <v>1</v>
      </c>
      <c r="K9517" s="1">
        <f>Table3[[#This Row],[Risk 1 Simulated occurences]]*_xlfn.LOGNORM.INV(Table3[[#This Row],[RV lognorm]],(LN(ImpLow1)+LN(ImpUp1))/2,(LN(ImpUp1)-LN(ImpLow1))/3.29)</f>
        <v>32407.362442426613</v>
      </c>
      <c r="L9517">
        <f>_xlfn.BINOM.INV(BinomTrials,_xlfn.GAMMA.INV(Table3[[#This Row],[RV gamma]],GammaShape2,GammaRate2)/BinomTrials,Table3[[#This Row],[RV binom]])</f>
        <v>0</v>
      </c>
      <c r="M9517" s="1">
        <f>Table3[[#This Row],[Risk 2 simulated occurences]]*_xlfn.LOGNORM.INV(Table3[[#This Row],[RV lognorm]],(LN(ImpLow2)+LN(ImpUp2))/2,(LN(ImpUp2)-LN(ImpLow2))/3.29)</f>
        <v>0</v>
      </c>
    </row>
    <row r="9518" spans="7:13">
      <c r="G9518">
        <v>0.12417390575826816</v>
      </c>
      <c r="H9518">
        <v>0.18543221763588125</v>
      </c>
      <c r="I9518">
        <v>0.24669052951349435</v>
      </c>
      <c r="J9518">
        <f>_xlfn.BINOM.INV(BinomTrials,_xlfn.GAMMA.INV(Table3[[#This Row],[RV gamma]],GammaShape1,GammaRate1)/BinomTrials,Table3[[#This Row],[RV binom]])</f>
        <v>0</v>
      </c>
      <c r="K9518" s="1">
        <f>Table3[[#This Row],[Risk 1 Simulated occurences]]*_xlfn.LOGNORM.INV(Table3[[#This Row],[RV lognorm]],(LN(ImpLow1)+LN(ImpUp1))/2,(LN(ImpUp1)-LN(ImpLow1))/3.29)</f>
        <v>0</v>
      </c>
      <c r="L9518">
        <f>_xlfn.BINOM.INV(BinomTrials,_xlfn.GAMMA.INV(Table3[[#This Row],[RV gamma]],GammaShape2,GammaRate2)/BinomTrials,Table3[[#This Row],[RV binom]])</f>
        <v>0</v>
      </c>
      <c r="M9518" s="1">
        <f>Table3[[#This Row],[Risk 2 simulated occurences]]*_xlfn.LOGNORM.INV(Table3[[#This Row],[RV lognorm]],(LN(ImpLow2)+LN(ImpUp2))/2,(LN(ImpUp2)-LN(ImpLow2))/3.29)</f>
        <v>0</v>
      </c>
    </row>
    <row r="9519" spans="7:13">
      <c r="G9519">
        <v>0.99083407921289746</v>
      </c>
      <c r="H9519">
        <v>0.55928180625628765</v>
      </c>
      <c r="I9519">
        <v>0.12772953329967779</v>
      </c>
      <c r="J9519">
        <f>_xlfn.BINOM.INV(BinomTrials,_xlfn.GAMMA.INV(Table3[[#This Row],[RV gamma]],GammaShape1,GammaRate1)/BinomTrials,Table3[[#This Row],[RV binom]])</f>
        <v>1</v>
      </c>
      <c r="K9519" s="1">
        <f>Table3[[#This Row],[Risk 1 Simulated occurences]]*_xlfn.LOGNORM.INV(Table3[[#This Row],[RV lognorm]],(LN(ImpLow1)+LN(ImpUp1))/2,(LN(ImpUp1)-LN(ImpLow1))/3.29)</f>
        <v>14267.559410001506</v>
      </c>
      <c r="L9519">
        <f>_xlfn.BINOM.INV(BinomTrials,_xlfn.GAMMA.INV(Table3[[#This Row],[RV gamma]],GammaShape2,GammaRate2)/BinomTrials,Table3[[#This Row],[RV binom]])</f>
        <v>0</v>
      </c>
      <c r="M9519" s="1">
        <f>Table3[[#This Row],[Risk 2 simulated occurences]]*_xlfn.LOGNORM.INV(Table3[[#This Row],[RV lognorm]],(LN(ImpLow2)+LN(ImpUp2))/2,(LN(ImpUp2)-LN(ImpLow2))/3.29)</f>
        <v>0</v>
      </c>
    </row>
    <row r="9520" spans="7:13">
      <c r="G9520">
        <v>0.94836933116818278</v>
      </c>
      <c r="H9520">
        <v>0.8493177494263825</v>
      </c>
      <c r="I9520">
        <v>0.7502661676845821</v>
      </c>
      <c r="J9520">
        <f>_xlfn.BINOM.INV(BinomTrials,_xlfn.GAMMA.INV(Table3[[#This Row],[RV gamma]],GammaShape1,GammaRate1)/BinomTrials,Table3[[#This Row],[RV binom]])</f>
        <v>1</v>
      </c>
      <c r="K9520" s="1">
        <f>Table3[[#This Row],[Risk 1 Simulated occurences]]*_xlfn.LOGNORM.INV(Table3[[#This Row],[RV lognorm]],(LN(ImpLow1)+LN(ImpUp1))/2,(LN(ImpUp1)-LN(ImpLow1))/3.29)</f>
        <v>50730.219552054186</v>
      </c>
      <c r="L9520">
        <f>_xlfn.BINOM.INV(BinomTrials,_xlfn.GAMMA.INV(Table3[[#This Row],[RV gamma]],GammaShape2,GammaRate2)/BinomTrials,Table3[[#This Row],[RV binom]])</f>
        <v>1</v>
      </c>
      <c r="M9520" s="1">
        <f>Table3[[#This Row],[Risk 2 simulated occurences]]*_xlfn.LOGNORM.INV(Table3[[#This Row],[RV lognorm]],(LN(ImpLow2)+LN(ImpUp2))/2,(LN(ImpUp2)-LN(ImpLow2))/3.29)</f>
        <v>5073021.955205421</v>
      </c>
    </row>
    <row r="9521" spans="7:13">
      <c r="G9521">
        <v>0.24334894364855669</v>
      </c>
      <c r="H9521">
        <v>0.48341460921029311</v>
      </c>
      <c r="I9521">
        <v>0.72348027477202947</v>
      </c>
      <c r="J9521">
        <f>_xlfn.BINOM.INV(BinomTrials,_xlfn.GAMMA.INV(Table3[[#This Row],[RV gamma]],GammaShape1,GammaRate1)/BinomTrials,Table3[[#This Row],[RV binom]])</f>
        <v>0</v>
      </c>
      <c r="K9521" s="1">
        <f>Table3[[#This Row],[Risk 1 Simulated occurences]]*_xlfn.LOGNORM.INV(Table3[[#This Row],[RV lognorm]],(LN(ImpLow1)+LN(ImpUp1))/2,(LN(ImpUp1)-LN(ImpLow1))/3.29)</f>
        <v>0</v>
      </c>
      <c r="L9521">
        <f>_xlfn.BINOM.INV(BinomTrials,_xlfn.GAMMA.INV(Table3[[#This Row],[RV gamma]],GammaShape2,GammaRate2)/BinomTrials,Table3[[#This Row],[RV binom]])</f>
        <v>0</v>
      </c>
      <c r="M9521" s="1">
        <f>Table3[[#This Row],[Risk 2 simulated occurences]]*_xlfn.LOGNORM.INV(Table3[[#This Row],[RV lognorm]],(LN(ImpLow2)+LN(ImpUp2))/2,(LN(ImpUp2)-LN(ImpLow2))/3.29)</f>
        <v>0</v>
      </c>
    </row>
    <row r="9522" spans="7:13">
      <c r="G9522">
        <v>0.96569590129223459</v>
      </c>
      <c r="H9522">
        <v>0.7493369973960039</v>
      </c>
      <c r="I9522">
        <v>0.53297809349977321</v>
      </c>
      <c r="J9522">
        <f>_xlfn.BINOM.INV(BinomTrials,_xlfn.GAMMA.INV(Table3[[#This Row],[RV gamma]],GammaShape1,GammaRate1)/BinomTrials,Table3[[#This Row],[RV binom]])</f>
        <v>1</v>
      </c>
      <c r="K9522" s="1">
        <f>Table3[[#This Row],[Risk 1 Simulated occurences]]*_xlfn.LOGNORM.INV(Table3[[#This Row],[RV lognorm]],(LN(ImpLow1)+LN(ImpUp1))/2,(LN(ImpUp1)-LN(ImpLow1))/3.29)</f>
        <v>33508.459760651102</v>
      </c>
      <c r="L9522">
        <f>_xlfn.BINOM.INV(BinomTrials,_xlfn.GAMMA.INV(Table3[[#This Row],[RV gamma]],GammaShape2,GammaRate2)/BinomTrials,Table3[[#This Row],[RV binom]])</f>
        <v>0</v>
      </c>
      <c r="M9522" s="1">
        <f>Table3[[#This Row],[Risk 2 simulated occurences]]*_xlfn.LOGNORM.INV(Table3[[#This Row],[RV lognorm]],(LN(ImpLow2)+LN(ImpUp2))/2,(LN(ImpUp2)-LN(ImpLow2))/3.29)</f>
        <v>0</v>
      </c>
    </row>
    <row r="9523" spans="7:13">
      <c r="G9523">
        <v>0.45101301858714454</v>
      </c>
      <c r="H9523">
        <v>0.10691523463787289</v>
      </c>
      <c r="I9523">
        <v>0.76281745068860118</v>
      </c>
      <c r="J9523">
        <f>_xlfn.BINOM.INV(BinomTrials,_xlfn.GAMMA.INV(Table3[[#This Row],[RV gamma]],GammaShape1,GammaRate1)/BinomTrials,Table3[[#This Row],[RV binom]])</f>
        <v>0</v>
      </c>
      <c r="K9523" s="1">
        <f>Table3[[#This Row],[Risk 1 Simulated occurences]]*_xlfn.LOGNORM.INV(Table3[[#This Row],[RV lognorm]],(LN(ImpLow1)+LN(ImpUp1))/2,(LN(ImpUp1)-LN(ImpLow1))/3.29)</f>
        <v>0</v>
      </c>
      <c r="L9523">
        <f>_xlfn.BINOM.INV(BinomTrials,_xlfn.GAMMA.INV(Table3[[#This Row],[RV gamma]],GammaShape2,GammaRate2)/BinomTrials,Table3[[#This Row],[RV binom]])</f>
        <v>0</v>
      </c>
      <c r="M9523" s="1">
        <f>Table3[[#This Row],[Risk 2 simulated occurences]]*_xlfn.LOGNORM.INV(Table3[[#This Row],[RV lognorm]],(LN(ImpLow2)+LN(ImpUp2))/2,(LN(ImpUp2)-LN(ImpLow2))/3.29)</f>
        <v>0</v>
      </c>
    </row>
    <row r="9524" spans="7:13">
      <c r="G9524">
        <v>0.17580339413872148</v>
      </c>
      <c r="H9524">
        <v>0.92434855872967681</v>
      </c>
      <c r="I9524">
        <v>0.67289372332063213</v>
      </c>
      <c r="J9524">
        <f>_xlfn.BINOM.INV(BinomTrials,_xlfn.GAMMA.INV(Table3[[#This Row],[RV gamma]],GammaShape1,GammaRate1)/BinomTrials,Table3[[#This Row],[RV binom]])</f>
        <v>1</v>
      </c>
      <c r="K9524" s="1">
        <f>Table3[[#This Row],[Risk 1 Simulated occurences]]*_xlfn.LOGNORM.INV(Table3[[#This Row],[RV lognorm]],(LN(ImpLow1)+LN(ImpUp1))/2,(LN(ImpUp1)-LN(ImpLow1))/3.29)</f>
        <v>43265.847440187572</v>
      </c>
      <c r="L9524">
        <f>_xlfn.BINOM.INV(BinomTrials,_xlfn.GAMMA.INV(Table3[[#This Row],[RV gamma]],GammaShape2,GammaRate2)/BinomTrials,Table3[[#This Row],[RV binom]])</f>
        <v>1</v>
      </c>
      <c r="M9524" s="1">
        <f>Table3[[#This Row],[Risk 2 simulated occurences]]*_xlfn.LOGNORM.INV(Table3[[#This Row],[RV lognorm]],(LN(ImpLow2)+LN(ImpUp2))/2,(LN(ImpUp2)-LN(ImpLow2))/3.29)</f>
        <v>4326584.7440187586</v>
      </c>
    </row>
    <row r="9525" spans="7:13">
      <c r="G9525">
        <v>0.72764528949169693</v>
      </c>
      <c r="H9525">
        <v>0.52622656967780856</v>
      </c>
      <c r="I9525">
        <v>0.32480784986392031</v>
      </c>
      <c r="J9525">
        <f>_xlfn.BINOM.INV(BinomTrials,_xlfn.GAMMA.INV(Table3[[#This Row],[RV gamma]],GammaShape1,GammaRate1)/BinomTrials,Table3[[#This Row],[RV binom]])</f>
        <v>0</v>
      </c>
      <c r="K9525" s="1">
        <f>Table3[[#This Row],[Risk 1 Simulated occurences]]*_xlfn.LOGNORM.INV(Table3[[#This Row],[RV lognorm]],(LN(ImpLow1)+LN(ImpUp1))/2,(LN(ImpUp1)-LN(ImpLow1))/3.29)</f>
        <v>0</v>
      </c>
      <c r="L9525">
        <f>_xlfn.BINOM.INV(BinomTrials,_xlfn.GAMMA.INV(Table3[[#This Row],[RV gamma]],GammaShape2,GammaRate2)/BinomTrials,Table3[[#This Row],[RV binom]])</f>
        <v>0</v>
      </c>
      <c r="M9525" s="1">
        <f>Table3[[#This Row],[Risk 2 simulated occurences]]*_xlfn.LOGNORM.INV(Table3[[#This Row],[RV lognorm]],(LN(ImpLow2)+LN(ImpUp2))/2,(LN(ImpUp2)-LN(ImpLow2))/3.29)</f>
        <v>0</v>
      </c>
    </row>
    <row r="9526" spans="7:13">
      <c r="G9526">
        <v>0.53438048694952411</v>
      </c>
      <c r="H9526">
        <v>0.28995657492892657</v>
      </c>
      <c r="I9526">
        <v>4.5532662908329004E-2</v>
      </c>
      <c r="J9526">
        <f>_xlfn.BINOM.INV(BinomTrials,_xlfn.GAMMA.INV(Table3[[#This Row],[RV gamma]],GammaShape1,GammaRate1)/BinomTrials,Table3[[#This Row],[RV binom]])</f>
        <v>0</v>
      </c>
      <c r="K9526" s="1">
        <f>Table3[[#This Row],[Risk 1 Simulated occurences]]*_xlfn.LOGNORM.INV(Table3[[#This Row],[RV lognorm]],(LN(ImpLow1)+LN(ImpUp1))/2,(LN(ImpUp1)-LN(ImpLow1))/3.29)</f>
        <v>0</v>
      </c>
      <c r="L9526">
        <f>_xlfn.BINOM.INV(BinomTrials,_xlfn.GAMMA.INV(Table3[[#This Row],[RV gamma]],GammaShape2,GammaRate2)/BinomTrials,Table3[[#This Row],[RV binom]])</f>
        <v>0</v>
      </c>
      <c r="M9526" s="1">
        <f>Table3[[#This Row],[Risk 2 simulated occurences]]*_xlfn.LOGNORM.INV(Table3[[#This Row],[RV lognorm]],(LN(ImpLow2)+LN(ImpUp2))/2,(LN(ImpUp2)-LN(ImpLow2))/3.29)</f>
        <v>0</v>
      </c>
    </row>
    <row r="9527" spans="7:13">
      <c r="G9527">
        <v>0.3328441606521812</v>
      </c>
      <c r="H9527">
        <v>0.30015483046889063</v>
      </c>
      <c r="I9527">
        <v>0.26746550028560007</v>
      </c>
      <c r="J9527">
        <f>_xlfn.BINOM.INV(BinomTrials,_xlfn.GAMMA.INV(Table3[[#This Row],[RV gamma]],GammaShape1,GammaRate1)/BinomTrials,Table3[[#This Row],[RV binom]])</f>
        <v>0</v>
      </c>
      <c r="K9527" s="1">
        <f>Table3[[#This Row],[Risk 1 Simulated occurences]]*_xlfn.LOGNORM.INV(Table3[[#This Row],[RV lognorm]],(LN(ImpLow1)+LN(ImpUp1))/2,(LN(ImpUp1)-LN(ImpLow1))/3.29)</f>
        <v>0</v>
      </c>
      <c r="L9527">
        <f>_xlfn.BINOM.INV(BinomTrials,_xlfn.GAMMA.INV(Table3[[#This Row],[RV gamma]],GammaShape2,GammaRate2)/BinomTrials,Table3[[#This Row],[RV binom]])</f>
        <v>0</v>
      </c>
      <c r="M9527" s="1">
        <f>Table3[[#This Row],[Risk 2 simulated occurences]]*_xlfn.LOGNORM.INV(Table3[[#This Row],[RV lognorm]],(LN(ImpLow2)+LN(ImpUp2))/2,(LN(ImpUp2)-LN(ImpLow2))/3.29)</f>
        <v>0</v>
      </c>
    </row>
    <row r="9528" spans="7:13">
      <c r="G9528">
        <v>0.11180808120957021</v>
      </c>
      <c r="H9528">
        <v>0.70223569064505198</v>
      </c>
      <c r="I9528">
        <v>0.29266330008053376</v>
      </c>
      <c r="J9528">
        <f>_xlfn.BINOM.INV(BinomTrials,_xlfn.GAMMA.INV(Table3[[#This Row],[RV gamma]],GammaShape1,GammaRate1)/BinomTrials,Table3[[#This Row],[RV binom]])</f>
        <v>1</v>
      </c>
      <c r="K9528" s="1">
        <f>Table3[[#This Row],[Risk 1 Simulated occurences]]*_xlfn.LOGNORM.INV(Table3[[#This Row],[RV lognorm]],(LN(ImpLow1)+LN(ImpUp1))/2,(LN(ImpUp1)-LN(ImpLow1))/3.29)</f>
        <v>21585.285695840434</v>
      </c>
      <c r="L9528">
        <f>_xlfn.BINOM.INV(BinomTrials,_xlfn.GAMMA.INV(Table3[[#This Row],[RV gamma]],GammaShape2,GammaRate2)/BinomTrials,Table3[[#This Row],[RV binom]])</f>
        <v>0</v>
      </c>
      <c r="M9528" s="1">
        <f>Table3[[#This Row],[Risk 2 simulated occurences]]*_xlfn.LOGNORM.INV(Table3[[#This Row],[RV lognorm]],(LN(ImpLow2)+LN(ImpUp2))/2,(LN(ImpUp2)-LN(ImpLow2))/3.29)</f>
        <v>0</v>
      </c>
    </row>
    <row r="9529" spans="7:13">
      <c r="G9529">
        <v>0.15842088924647349</v>
      </c>
      <c r="H9529">
        <v>0.4752526713885612</v>
      </c>
      <c r="I9529">
        <v>0.79208445353064894</v>
      </c>
      <c r="J9529">
        <f>_xlfn.BINOM.INV(BinomTrials,_xlfn.GAMMA.INV(Table3[[#This Row],[RV gamma]],GammaShape1,GammaRate1)/BinomTrials,Table3[[#This Row],[RV binom]])</f>
        <v>0</v>
      </c>
      <c r="K9529" s="1">
        <f>Table3[[#This Row],[Risk 1 Simulated occurences]]*_xlfn.LOGNORM.INV(Table3[[#This Row],[RV lognorm]],(LN(ImpLow1)+LN(ImpUp1))/2,(LN(ImpUp1)-LN(ImpLow1))/3.29)</f>
        <v>0</v>
      </c>
      <c r="L9529">
        <f>_xlfn.BINOM.INV(BinomTrials,_xlfn.GAMMA.INV(Table3[[#This Row],[RV gamma]],GammaShape2,GammaRate2)/BinomTrials,Table3[[#This Row],[RV binom]])</f>
        <v>0</v>
      </c>
      <c r="M9529" s="1">
        <f>Table3[[#This Row],[Risk 2 simulated occurences]]*_xlfn.LOGNORM.INV(Table3[[#This Row],[RV lognorm]],(LN(ImpLow2)+LN(ImpUp2))/2,(LN(ImpUp2)-LN(ImpLow2))/3.29)</f>
        <v>0</v>
      </c>
    </row>
    <row r="9530" spans="7:13">
      <c r="G9530">
        <v>0.57988556548016401</v>
      </c>
      <c r="H9530">
        <v>0.5716480275484026</v>
      </c>
      <c r="I9530">
        <v>0.56341048961664109</v>
      </c>
      <c r="J9530">
        <f>_xlfn.BINOM.INV(BinomTrials,_xlfn.GAMMA.INV(Table3[[#This Row],[RV gamma]],GammaShape1,GammaRate1)/BinomTrials,Table3[[#This Row],[RV binom]])</f>
        <v>0</v>
      </c>
      <c r="K9530" s="1">
        <f>Table3[[#This Row],[Risk 1 Simulated occurences]]*_xlfn.LOGNORM.INV(Table3[[#This Row],[RV lognorm]],(LN(ImpLow1)+LN(ImpUp1))/2,(LN(ImpUp1)-LN(ImpLow1))/3.29)</f>
        <v>0</v>
      </c>
      <c r="L9530">
        <f>_xlfn.BINOM.INV(BinomTrials,_xlfn.GAMMA.INV(Table3[[#This Row],[RV gamma]],GammaShape2,GammaRate2)/BinomTrials,Table3[[#This Row],[RV binom]])</f>
        <v>0</v>
      </c>
      <c r="M9530" s="1">
        <f>Table3[[#This Row],[Risk 2 simulated occurences]]*_xlfn.LOGNORM.INV(Table3[[#This Row],[RV lognorm]],(LN(ImpLow2)+LN(ImpUp2))/2,(LN(ImpUp2)-LN(ImpLow2))/3.29)</f>
        <v>0</v>
      </c>
    </row>
    <row r="9531" spans="7:13">
      <c r="G9531">
        <v>0.13669902511718637</v>
      </c>
      <c r="H9531">
        <v>0.68839900600183712</v>
      </c>
      <c r="I9531">
        <v>0.24009898688648781</v>
      </c>
      <c r="J9531">
        <f>_xlfn.BINOM.INV(BinomTrials,_xlfn.GAMMA.INV(Table3[[#This Row],[RV gamma]],GammaShape1,GammaRate1)/BinomTrials,Table3[[#This Row],[RV binom]])</f>
        <v>1</v>
      </c>
      <c r="K9531" s="1">
        <f>Table3[[#This Row],[Risk 1 Simulated occurences]]*_xlfn.LOGNORM.INV(Table3[[#This Row],[RV lognorm]],(LN(ImpLow1)+LN(ImpUp1))/2,(LN(ImpUp1)-LN(ImpLow1))/3.29)</f>
        <v>19293.683145083818</v>
      </c>
      <c r="L9531">
        <f>_xlfn.BINOM.INV(BinomTrials,_xlfn.GAMMA.INV(Table3[[#This Row],[RV gamma]],GammaShape2,GammaRate2)/BinomTrials,Table3[[#This Row],[RV binom]])</f>
        <v>0</v>
      </c>
      <c r="M9531" s="1">
        <f>Table3[[#This Row],[Risk 2 simulated occurences]]*_xlfn.LOGNORM.INV(Table3[[#This Row],[RV lognorm]],(LN(ImpLow2)+LN(ImpUp2))/2,(LN(ImpUp2)-LN(ImpLow2))/3.29)</f>
        <v>0</v>
      </c>
    </row>
    <row r="9532" spans="7:13">
      <c r="G9532">
        <v>0.50051514455141277</v>
      </c>
      <c r="H9532">
        <v>0.92209387287595024</v>
      </c>
      <c r="I9532">
        <v>0.34367260120048776</v>
      </c>
      <c r="J9532">
        <f>_xlfn.BINOM.INV(BinomTrials,_xlfn.GAMMA.INV(Table3[[#This Row],[RV gamma]],GammaShape1,GammaRate1)/BinomTrials,Table3[[#This Row],[RV binom]])</f>
        <v>2</v>
      </c>
      <c r="K9532" s="1">
        <f>Table3[[#This Row],[Risk 1 Simulated occurences]]*_xlfn.LOGNORM.INV(Table3[[#This Row],[RV lognorm]],(LN(ImpLow1)+LN(ImpUp1))/2,(LN(ImpUp1)-LN(ImpLow1))/3.29)</f>
        <v>47720.127648816611</v>
      </c>
      <c r="L9532">
        <f>_xlfn.BINOM.INV(BinomTrials,_xlfn.GAMMA.INV(Table3[[#This Row],[RV gamma]],GammaShape2,GammaRate2)/BinomTrials,Table3[[#This Row],[RV binom]])</f>
        <v>1</v>
      </c>
      <c r="M9532" s="1">
        <f>Table3[[#This Row],[Risk 2 simulated occurences]]*_xlfn.LOGNORM.INV(Table3[[#This Row],[RV lognorm]],(LN(ImpLow2)+LN(ImpUp2))/2,(LN(ImpUp2)-LN(ImpLow2))/3.29)</f>
        <v>2386006.3824408315</v>
      </c>
    </row>
    <row r="9533" spans="7:13">
      <c r="G9533">
        <v>0.15803447559384373</v>
      </c>
      <c r="H9533">
        <v>0.63172142609568382</v>
      </c>
      <c r="I9533">
        <v>0.10540837659752386</v>
      </c>
      <c r="J9533">
        <f>_xlfn.BINOM.INV(BinomTrials,_xlfn.GAMMA.INV(Table3[[#This Row],[RV gamma]],GammaShape1,GammaRate1)/BinomTrials,Table3[[#This Row],[RV binom]])</f>
        <v>0</v>
      </c>
      <c r="K9533" s="1">
        <f>Table3[[#This Row],[Risk 1 Simulated occurences]]*_xlfn.LOGNORM.INV(Table3[[#This Row],[RV lognorm]],(LN(ImpLow1)+LN(ImpUp1))/2,(LN(ImpUp1)-LN(ImpLow1))/3.29)</f>
        <v>0</v>
      </c>
      <c r="L9533">
        <f>_xlfn.BINOM.INV(BinomTrials,_xlfn.GAMMA.INV(Table3[[#This Row],[RV gamma]],GammaShape2,GammaRate2)/BinomTrials,Table3[[#This Row],[RV binom]])</f>
        <v>0</v>
      </c>
      <c r="M9533" s="1">
        <f>Table3[[#This Row],[Risk 2 simulated occurences]]*_xlfn.LOGNORM.INV(Table3[[#This Row],[RV lognorm]],(LN(ImpLow2)+LN(ImpUp2))/2,(LN(ImpUp2)-LN(ImpLow2))/3.29)</f>
        <v>0</v>
      </c>
    </row>
    <row r="9534" spans="7:13">
      <c r="G9534">
        <v>8.5431305731381899E-2</v>
      </c>
      <c r="H9534">
        <v>0.34200839015748741</v>
      </c>
      <c r="I9534">
        <v>0.5985854745835929</v>
      </c>
      <c r="J9534">
        <f>_xlfn.BINOM.INV(BinomTrials,_xlfn.GAMMA.INV(Table3[[#This Row],[RV gamma]],GammaShape1,GammaRate1)/BinomTrials,Table3[[#This Row],[RV binom]])</f>
        <v>0</v>
      </c>
      <c r="K9534" s="1">
        <f>Table3[[#This Row],[Risk 1 Simulated occurences]]*_xlfn.LOGNORM.INV(Table3[[#This Row],[RV lognorm]],(LN(ImpLow1)+LN(ImpUp1))/2,(LN(ImpUp1)-LN(ImpLow1))/3.29)</f>
        <v>0</v>
      </c>
      <c r="L9534">
        <f>_xlfn.BINOM.INV(BinomTrials,_xlfn.GAMMA.INV(Table3[[#This Row],[RV gamma]],GammaShape2,GammaRate2)/BinomTrials,Table3[[#This Row],[RV binom]])</f>
        <v>0</v>
      </c>
      <c r="M9534" s="1">
        <f>Table3[[#This Row],[Risk 2 simulated occurences]]*_xlfn.LOGNORM.INV(Table3[[#This Row],[RV lognorm]],(LN(ImpLow2)+LN(ImpUp2))/2,(LN(ImpUp2)-LN(ImpLow2))/3.29)</f>
        <v>0</v>
      </c>
    </row>
    <row r="9535" spans="7:13">
      <c r="G9535">
        <v>0.84395542733555451</v>
      </c>
      <c r="H9535">
        <v>0.13501337689115359</v>
      </c>
      <c r="I9535">
        <v>0.42607132644675266</v>
      </c>
      <c r="J9535">
        <f>_xlfn.BINOM.INV(BinomTrials,_xlfn.GAMMA.INV(Table3[[#This Row],[RV gamma]],GammaShape1,GammaRate1)/BinomTrials,Table3[[#This Row],[RV binom]])</f>
        <v>0</v>
      </c>
      <c r="K9535" s="1">
        <f>Table3[[#This Row],[Risk 1 Simulated occurences]]*_xlfn.LOGNORM.INV(Table3[[#This Row],[RV lognorm]],(LN(ImpLow1)+LN(ImpUp1))/2,(LN(ImpUp1)-LN(ImpLow1))/3.29)</f>
        <v>0</v>
      </c>
      <c r="L9535">
        <f>_xlfn.BINOM.INV(BinomTrials,_xlfn.GAMMA.INV(Table3[[#This Row],[RV gamma]],GammaShape2,GammaRate2)/BinomTrials,Table3[[#This Row],[RV binom]])</f>
        <v>0</v>
      </c>
      <c r="M9535" s="1">
        <f>Table3[[#This Row],[Risk 2 simulated occurences]]*_xlfn.LOGNORM.INV(Table3[[#This Row],[RV lognorm]],(LN(ImpLow2)+LN(ImpUp2))/2,(LN(ImpUp2)-LN(ImpLow2))/3.29)</f>
        <v>0</v>
      </c>
    </row>
    <row r="9536" spans="7:13">
      <c r="G9536">
        <v>0.35886722866393034</v>
      </c>
      <c r="H9536">
        <v>0.16982540961812503</v>
      </c>
      <c r="I9536">
        <v>0.98078359057231979</v>
      </c>
      <c r="J9536">
        <f>_xlfn.BINOM.INV(BinomTrials,_xlfn.GAMMA.INV(Table3[[#This Row],[RV gamma]],GammaShape1,GammaRate1)/BinomTrials,Table3[[#This Row],[RV binom]])</f>
        <v>0</v>
      </c>
      <c r="K9536" s="1">
        <f>Table3[[#This Row],[Risk 1 Simulated occurences]]*_xlfn.LOGNORM.INV(Table3[[#This Row],[RV lognorm]],(LN(ImpLow1)+LN(ImpUp1))/2,(LN(ImpUp1)-LN(ImpLow1))/3.29)</f>
        <v>0</v>
      </c>
      <c r="L9536">
        <f>_xlfn.BINOM.INV(BinomTrials,_xlfn.GAMMA.INV(Table3[[#This Row],[RV gamma]],GammaShape2,GammaRate2)/BinomTrials,Table3[[#This Row],[RV binom]])</f>
        <v>0</v>
      </c>
      <c r="M9536" s="1">
        <f>Table3[[#This Row],[Risk 2 simulated occurences]]*_xlfn.LOGNORM.INV(Table3[[#This Row],[RV lognorm]],(LN(ImpLow2)+LN(ImpUp2))/2,(LN(ImpUp2)-LN(ImpLow2))/3.29)</f>
        <v>0</v>
      </c>
    </row>
    <row r="9537" spans="7:13">
      <c r="G9537">
        <v>0.48151215467672431</v>
      </c>
      <c r="H9537">
        <v>0.25565945182724831</v>
      </c>
      <c r="I9537">
        <v>2.9806748977772309E-2</v>
      </c>
      <c r="J9537">
        <f>_xlfn.BINOM.INV(BinomTrials,_xlfn.GAMMA.INV(Table3[[#This Row],[RV gamma]],GammaShape1,GammaRate1)/BinomTrials,Table3[[#This Row],[RV binom]])</f>
        <v>0</v>
      </c>
      <c r="K9537" s="1">
        <f>Table3[[#This Row],[Risk 1 Simulated occurences]]*_xlfn.LOGNORM.INV(Table3[[#This Row],[RV lognorm]],(LN(ImpLow1)+LN(ImpUp1))/2,(LN(ImpUp1)-LN(ImpLow1))/3.29)</f>
        <v>0</v>
      </c>
      <c r="L9537">
        <f>_xlfn.BINOM.INV(BinomTrials,_xlfn.GAMMA.INV(Table3[[#This Row],[RV gamma]],GammaShape2,GammaRate2)/BinomTrials,Table3[[#This Row],[RV binom]])</f>
        <v>0</v>
      </c>
      <c r="M9537" s="1">
        <f>Table3[[#This Row],[Risk 2 simulated occurences]]*_xlfn.LOGNORM.INV(Table3[[#This Row],[RV lognorm]],(LN(ImpLow2)+LN(ImpUp2))/2,(LN(ImpUp2)-LN(ImpLow2))/3.29)</f>
        <v>0</v>
      </c>
    </row>
    <row r="9538" spans="7:13">
      <c r="G9538">
        <v>0.77478365170526486</v>
      </c>
      <c r="H9538">
        <v>0.86840686056223082</v>
      </c>
      <c r="I9538">
        <v>0.96203006941919689</v>
      </c>
      <c r="J9538">
        <f>_xlfn.BINOM.INV(BinomTrials,_xlfn.GAMMA.INV(Table3[[#This Row],[RV gamma]],GammaShape1,GammaRate1)/BinomTrials,Table3[[#This Row],[RV binom]])</f>
        <v>1</v>
      </c>
      <c r="K9538" s="1">
        <f>Table3[[#This Row],[Risk 1 Simulated occurences]]*_xlfn.LOGNORM.INV(Table3[[#This Row],[RV lognorm]],(LN(ImpLow1)+LN(ImpUp1))/2,(LN(ImpUp1)-LN(ImpLow1))/3.29)</f>
        <v>109505.62501419069</v>
      </c>
      <c r="L9538">
        <f>_xlfn.BINOM.INV(BinomTrials,_xlfn.GAMMA.INV(Table3[[#This Row],[RV gamma]],GammaShape2,GammaRate2)/BinomTrials,Table3[[#This Row],[RV binom]])</f>
        <v>1</v>
      </c>
      <c r="M9538" s="1">
        <f>Table3[[#This Row],[Risk 2 simulated occurences]]*_xlfn.LOGNORM.INV(Table3[[#This Row],[RV lognorm]],(LN(ImpLow2)+LN(ImpUp2))/2,(LN(ImpUp2)-LN(ImpLow2))/3.29)</f>
        <v>10950562.501419093</v>
      </c>
    </row>
    <row r="9539" spans="7:13">
      <c r="G9539">
        <v>0.78883421038688817</v>
      </c>
      <c r="H9539">
        <v>0.31410546941408213</v>
      </c>
      <c r="I9539">
        <v>0.83937672844127598</v>
      </c>
      <c r="J9539">
        <f>_xlfn.BINOM.INV(BinomTrials,_xlfn.GAMMA.INV(Table3[[#This Row],[RV gamma]],GammaShape1,GammaRate1)/BinomTrials,Table3[[#This Row],[RV binom]])</f>
        <v>0</v>
      </c>
      <c r="K9539" s="1">
        <f>Table3[[#This Row],[Risk 1 Simulated occurences]]*_xlfn.LOGNORM.INV(Table3[[#This Row],[RV lognorm]],(LN(ImpLow1)+LN(ImpUp1))/2,(LN(ImpUp1)-LN(ImpLow1))/3.29)</f>
        <v>0</v>
      </c>
      <c r="L9539">
        <f>_xlfn.BINOM.INV(BinomTrials,_xlfn.GAMMA.INV(Table3[[#This Row],[RV gamma]],GammaShape2,GammaRate2)/BinomTrials,Table3[[#This Row],[RV binom]])</f>
        <v>0</v>
      </c>
      <c r="M9539" s="1">
        <f>Table3[[#This Row],[Risk 2 simulated occurences]]*_xlfn.LOGNORM.INV(Table3[[#This Row],[RV lognorm]],(LN(ImpLow2)+LN(ImpUp2))/2,(LN(ImpUp2)-LN(ImpLow2))/3.29)</f>
        <v>0</v>
      </c>
    </row>
    <row r="9540" spans="7:13">
      <c r="G9540">
        <v>0.93657397243034746</v>
      </c>
      <c r="H9540">
        <v>0.17062444247800132</v>
      </c>
      <c r="I9540">
        <v>0.40467491252565518</v>
      </c>
      <c r="J9540">
        <f>_xlfn.BINOM.INV(BinomTrials,_xlfn.GAMMA.INV(Table3[[#This Row],[RV gamma]],GammaShape1,GammaRate1)/BinomTrials,Table3[[#This Row],[RV binom]])</f>
        <v>0</v>
      </c>
      <c r="K9540" s="1">
        <f>Table3[[#This Row],[Risk 1 Simulated occurences]]*_xlfn.LOGNORM.INV(Table3[[#This Row],[RV lognorm]],(LN(ImpLow1)+LN(ImpUp1))/2,(LN(ImpUp1)-LN(ImpLow1))/3.29)</f>
        <v>0</v>
      </c>
      <c r="L9540">
        <f>_xlfn.BINOM.INV(BinomTrials,_xlfn.GAMMA.INV(Table3[[#This Row],[RV gamma]],GammaShape2,GammaRate2)/BinomTrials,Table3[[#This Row],[RV binom]])</f>
        <v>0</v>
      </c>
      <c r="M9540" s="1">
        <f>Table3[[#This Row],[Risk 2 simulated occurences]]*_xlfn.LOGNORM.INV(Table3[[#This Row],[RV lognorm]],(LN(ImpLow2)+LN(ImpUp2))/2,(LN(ImpUp2)-LN(ImpLow2))/3.29)</f>
        <v>0</v>
      </c>
    </row>
    <row r="9541" spans="7:13">
      <c r="G9541">
        <v>0.99875463684962817</v>
      </c>
      <c r="H9541">
        <v>0.68500472776824828</v>
      </c>
      <c r="I9541">
        <v>0.37125481868686844</v>
      </c>
      <c r="J9541">
        <f>_xlfn.BINOM.INV(BinomTrials,_xlfn.GAMMA.INV(Table3[[#This Row],[RV gamma]],GammaShape1,GammaRate1)/BinomTrials,Table3[[#This Row],[RV binom]])</f>
        <v>1</v>
      </c>
      <c r="K9541" s="1">
        <f>Table3[[#This Row],[Risk 1 Simulated occurences]]*_xlfn.LOGNORM.INV(Table3[[#This Row],[RV lognorm]],(LN(ImpLow1)+LN(ImpUp1))/2,(LN(ImpUp1)-LN(ImpLow1))/3.29)</f>
        <v>25127.097403858457</v>
      </c>
      <c r="L9541">
        <f>_xlfn.BINOM.INV(BinomTrials,_xlfn.GAMMA.INV(Table3[[#This Row],[RV gamma]],GammaShape2,GammaRate2)/BinomTrials,Table3[[#This Row],[RV binom]])</f>
        <v>0</v>
      </c>
      <c r="M9541" s="1">
        <f>Table3[[#This Row],[Risk 2 simulated occurences]]*_xlfn.LOGNORM.INV(Table3[[#This Row],[RV lognorm]],(LN(ImpLow2)+LN(ImpUp2))/2,(LN(ImpUp2)-LN(ImpLow2))/3.29)</f>
        <v>0</v>
      </c>
    </row>
    <row r="9542" spans="7:13">
      <c r="G9542">
        <v>6.9181531699924512E-2</v>
      </c>
      <c r="H9542">
        <v>0.87445960094894259</v>
      </c>
      <c r="I9542">
        <v>0.67973767019796072</v>
      </c>
      <c r="J9542">
        <f>_xlfn.BINOM.INV(BinomTrials,_xlfn.GAMMA.INV(Table3[[#This Row],[RV gamma]],GammaShape1,GammaRate1)/BinomTrials,Table3[[#This Row],[RV binom]])</f>
        <v>1</v>
      </c>
      <c r="K9542" s="1">
        <f>Table3[[#This Row],[Risk 1 Simulated occurences]]*_xlfn.LOGNORM.INV(Table3[[#This Row],[RV lognorm]],(LN(ImpLow1)+LN(ImpUp1))/2,(LN(ImpUp1)-LN(ImpLow1))/3.29)</f>
        <v>43846.482711089484</v>
      </c>
      <c r="L9542">
        <f>_xlfn.BINOM.INV(BinomTrials,_xlfn.GAMMA.INV(Table3[[#This Row],[RV gamma]],GammaShape2,GammaRate2)/BinomTrials,Table3[[#This Row],[RV binom]])</f>
        <v>1</v>
      </c>
      <c r="M9542" s="1">
        <f>Table3[[#This Row],[Risk 2 simulated occurences]]*_xlfn.LOGNORM.INV(Table3[[#This Row],[RV lognorm]],(LN(ImpLow2)+LN(ImpUp2))/2,(LN(ImpUp2)-LN(ImpLow2))/3.29)</f>
        <v>4384648.2711089505</v>
      </c>
    </row>
    <row r="9543" spans="7:13">
      <c r="G9543">
        <v>0.73400328063126807</v>
      </c>
      <c r="H9543">
        <v>4.2513148878939984E-2</v>
      </c>
      <c r="I9543">
        <v>0.35102301712661188</v>
      </c>
      <c r="J9543">
        <f>_xlfn.BINOM.INV(BinomTrials,_xlfn.GAMMA.INV(Table3[[#This Row],[RV gamma]],GammaShape1,GammaRate1)/BinomTrials,Table3[[#This Row],[RV binom]])</f>
        <v>0</v>
      </c>
      <c r="K9543" s="1">
        <f>Table3[[#This Row],[Risk 1 Simulated occurences]]*_xlfn.LOGNORM.INV(Table3[[#This Row],[RV lognorm]],(LN(ImpLow1)+LN(ImpUp1))/2,(LN(ImpUp1)-LN(ImpLow1))/3.29)</f>
        <v>0</v>
      </c>
      <c r="L9543">
        <f>_xlfn.BINOM.INV(BinomTrials,_xlfn.GAMMA.INV(Table3[[#This Row],[RV gamma]],GammaShape2,GammaRate2)/BinomTrials,Table3[[#This Row],[RV binom]])</f>
        <v>0</v>
      </c>
      <c r="M9543" s="1">
        <f>Table3[[#This Row],[Risk 2 simulated occurences]]*_xlfn.LOGNORM.INV(Table3[[#This Row],[RV lognorm]],(LN(ImpLow2)+LN(ImpUp2))/2,(LN(ImpUp2)-LN(ImpLow2))/3.29)</f>
        <v>0</v>
      </c>
    </row>
    <row r="9544" spans="7:13">
      <c r="G9544">
        <v>0.39313756972231789</v>
      </c>
      <c r="H9544">
        <v>0.51849320834432411</v>
      </c>
      <c r="I9544">
        <v>0.64384884696633038</v>
      </c>
      <c r="J9544">
        <f>_xlfn.BINOM.INV(BinomTrials,_xlfn.GAMMA.INV(Table3[[#This Row],[RV gamma]],GammaShape1,GammaRate1)/BinomTrials,Table3[[#This Row],[RV binom]])</f>
        <v>0</v>
      </c>
      <c r="K9544" s="1">
        <f>Table3[[#This Row],[Risk 1 Simulated occurences]]*_xlfn.LOGNORM.INV(Table3[[#This Row],[RV lognorm]],(LN(ImpLow1)+LN(ImpUp1))/2,(LN(ImpUp1)-LN(ImpLow1))/3.29)</f>
        <v>0</v>
      </c>
      <c r="L9544">
        <f>_xlfn.BINOM.INV(BinomTrials,_xlfn.GAMMA.INV(Table3[[#This Row],[RV gamma]],GammaShape2,GammaRate2)/BinomTrials,Table3[[#This Row],[RV binom]])</f>
        <v>0</v>
      </c>
      <c r="M9544" s="1">
        <f>Table3[[#This Row],[Risk 2 simulated occurences]]*_xlfn.LOGNORM.INV(Table3[[#This Row],[RV lognorm]],(LN(ImpLow2)+LN(ImpUp2))/2,(LN(ImpUp2)-LN(ImpLow2))/3.29)</f>
        <v>0</v>
      </c>
    </row>
    <row r="9545" spans="7:13">
      <c r="G9545">
        <v>0.46313432299677948</v>
      </c>
      <c r="H9545">
        <v>0.31535264305553989</v>
      </c>
      <c r="I9545">
        <v>0.16757096311430025</v>
      </c>
      <c r="J9545">
        <f>_xlfn.BINOM.INV(BinomTrials,_xlfn.GAMMA.INV(Table3[[#This Row],[RV gamma]],GammaShape1,GammaRate1)/BinomTrials,Table3[[#This Row],[RV binom]])</f>
        <v>0</v>
      </c>
      <c r="K9545" s="1">
        <f>Table3[[#This Row],[Risk 1 Simulated occurences]]*_xlfn.LOGNORM.INV(Table3[[#This Row],[RV lognorm]],(LN(ImpLow1)+LN(ImpUp1))/2,(LN(ImpUp1)-LN(ImpLow1))/3.29)</f>
        <v>0</v>
      </c>
      <c r="L9545">
        <f>_xlfn.BINOM.INV(BinomTrials,_xlfn.GAMMA.INV(Table3[[#This Row],[RV gamma]],GammaShape2,GammaRate2)/BinomTrials,Table3[[#This Row],[RV binom]])</f>
        <v>0</v>
      </c>
      <c r="M9545" s="1">
        <f>Table3[[#This Row],[Risk 2 simulated occurences]]*_xlfn.LOGNORM.INV(Table3[[#This Row],[RV lognorm]],(LN(ImpLow2)+LN(ImpUp2))/2,(LN(ImpUp2)-LN(ImpLow2))/3.29)</f>
        <v>0</v>
      </c>
    </row>
    <row r="9546" spans="7:13">
      <c r="G9546">
        <v>0.89856660687297896</v>
      </c>
      <c r="H9546">
        <v>0.13187183445872358</v>
      </c>
      <c r="I9546">
        <v>0.36517706204446826</v>
      </c>
      <c r="J9546">
        <f>_xlfn.BINOM.INV(BinomTrials,_xlfn.GAMMA.INV(Table3[[#This Row],[RV gamma]],GammaShape1,GammaRate1)/BinomTrials,Table3[[#This Row],[RV binom]])</f>
        <v>0</v>
      </c>
      <c r="K9546" s="1">
        <f>Table3[[#This Row],[Risk 1 Simulated occurences]]*_xlfn.LOGNORM.INV(Table3[[#This Row],[RV lognorm]],(LN(ImpLow1)+LN(ImpUp1))/2,(LN(ImpUp1)-LN(ImpLow1))/3.29)</f>
        <v>0</v>
      </c>
      <c r="L9546">
        <f>_xlfn.BINOM.INV(BinomTrials,_xlfn.GAMMA.INV(Table3[[#This Row],[RV gamma]],GammaShape2,GammaRate2)/BinomTrials,Table3[[#This Row],[RV binom]])</f>
        <v>0</v>
      </c>
      <c r="M9546" s="1">
        <f>Table3[[#This Row],[Risk 2 simulated occurences]]*_xlfn.LOGNORM.INV(Table3[[#This Row],[RV lognorm]],(LN(ImpLow2)+LN(ImpUp2))/2,(LN(ImpUp2)-LN(ImpLow2))/3.29)</f>
        <v>0</v>
      </c>
    </row>
    <row r="9547" spans="7:13">
      <c r="G9547">
        <v>0.20896171415641984</v>
      </c>
      <c r="H9547">
        <v>0.36992174776733006</v>
      </c>
      <c r="I9547">
        <v>0.53088178137824027</v>
      </c>
      <c r="J9547">
        <f>_xlfn.BINOM.INV(BinomTrials,_xlfn.GAMMA.INV(Table3[[#This Row],[RV gamma]],GammaShape1,GammaRate1)/BinomTrials,Table3[[#This Row],[RV binom]])</f>
        <v>0</v>
      </c>
      <c r="K9547" s="1">
        <f>Table3[[#This Row],[Risk 1 Simulated occurences]]*_xlfn.LOGNORM.INV(Table3[[#This Row],[RV lognorm]],(LN(ImpLow1)+LN(ImpUp1))/2,(LN(ImpUp1)-LN(ImpLow1))/3.29)</f>
        <v>0</v>
      </c>
      <c r="L9547">
        <f>_xlfn.BINOM.INV(BinomTrials,_xlfn.GAMMA.INV(Table3[[#This Row],[RV gamma]],GammaShape2,GammaRate2)/BinomTrials,Table3[[#This Row],[RV binom]])</f>
        <v>0</v>
      </c>
      <c r="M9547" s="1">
        <f>Table3[[#This Row],[Risk 2 simulated occurences]]*_xlfn.LOGNORM.INV(Table3[[#This Row],[RV lognorm]],(LN(ImpLow2)+LN(ImpUp2))/2,(LN(ImpUp2)-LN(ImpLow2))/3.29)</f>
        <v>0</v>
      </c>
    </row>
    <row r="9548" spans="7:13">
      <c r="G9548">
        <v>1.9529826948200272E-2</v>
      </c>
      <c r="H9548">
        <v>0.27481472551581204</v>
      </c>
      <c r="I9548">
        <v>0.53009962408342381</v>
      </c>
      <c r="J9548">
        <f>_xlfn.BINOM.INV(BinomTrials,_xlfn.GAMMA.INV(Table3[[#This Row],[RV gamma]],GammaShape1,GammaRate1)/BinomTrials,Table3[[#This Row],[RV binom]])</f>
        <v>0</v>
      </c>
      <c r="K9548" s="1">
        <f>Table3[[#This Row],[Risk 1 Simulated occurences]]*_xlfn.LOGNORM.INV(Table3[[#This Row],[RV lognorm]],(LN(ImpLow1)+LN(ImpUp1))/2,(LN(ImpUp1)-LN(ImpLow1))/3.29)</f>
        <v>0</v>
      </c>
      <c r="L9548">
        <f>_xlfn.BINOM.INV(BinomTrials,_xlfn.GAMMA.INV(Table3[[#This Row],[RV gamma]],GammaShape2,GammaRate2)/BinomTrials,Table3[[#This Row],[RV binom]])</f>
        <v>0</v>
      </c>
      <c r="M9548" s="1">
        <f>Table3[[#This Row],[Risk 2 simulated occurences]]*_xlfn.LOGNORM.INV(Table3[[#This Row],[RV lognorm]],(LN(ImpLow2)+LN(ImpUp2))/2,(LN(ImpUp2)-LN(ImpLow2))/3.29)</f>
        <v>0</v>
      </c>
    </row>
    <row r="9549" spans="7:13">
      <c r="G9549">
        <v>0.23780151840196992</v>
      </c>
      <c r="H9549">
        <v>0.81109174425298891</v>
      </c>
      <c r="I9549">
        <v>0.38438197010400799</v>
      </c>
      <c r="J9549">
        <f>_xlfn.BINOM.INV(BinomTrials,_xlfn.GAMMA.INV(Table3[[#This Row],[RV gamma]],GammaShape1,GammaRate1)/BinomTrials,Table3[[#This Row],[RV binom]])</f>
        <v>1</v>
      </c>
      <c r="K9549" s="1">
        <f>Table3[[#This Row],[Risk 1 Simulated occurences]]*_xlfn.LOGNORM.INV(Table3[[#This Row],[RV lognorm]],(LN(ImpLow1)+LN(ImpUp1))/2,(LN(ImpUp1)-LN(ImpLow1))/3.29)</f>
        <v>25741.905944180999</v>
      </c>
      <c r="L9549">
        <f>_xlfn.BINOM.INV(BinomTrials,_xlfn.GAMMA.INV(Table3[[#This Row],[RV gamma]],GammaShape2,GammaRate2)/BinomTrials,Table3[[#This Row],[RV binom]])</f>
        <v>0</v>
      </c>
      <c r="M9549" s="1">
        <f>Table3[[#This Row],[Risk 2 simulated occurences]]*_xlfn.LOGNORM.INV(Table3[[#This Row],[RV lognorm]],(LN(ImpLow2)+LN(ImpUp2))/2,(LN(ImpUp2)-LN(ImpLow2))/3.29)</f>
        <v>0</v>
      </c>
    </row>
    <row r="9550" spans="7:13">
      <c r="G9550">
        <v>0.73011978190863491</v>
      </c>
      <c r="H9550">
        <v>1.8945659985274848E-2</v>
      </c>
      <c r="I9550">
        <v>0.30777153806191476</v>
      </c>
      <c r="J9550">
        <f>_xlfn.BINOM.INV(BinomTrials,_xlfn.GAMMA.INV(Table3[[#This Row],[RV gamma]],GammaShape1,GammaRate1)/BinomTrials,Table3[[#This Row],[RV binom]])</f>
        <v>0</v>
      </c>
      <c r="K9550" s="1">
        <f>Table3[[#This Row],[Risk 1 Simulated occurences]]*_xlfn.LOGNORM.INV(Table3[[#This Row],[RV lognorm]],(LN(ImpLow1)+LN(ImpUp1))/2,(LN(ImpUp1)-LN(ImpLow1))/3.29)</f>
        <v>0</v>
      </c>
      <c r="L9550">
        <f>_xlfn.BINOM.INV(BinomTrials,_xlfn.GAMMA.INV(Table3[[#This Row],[RV gamma]],GammaShape2,GammaRate2)/BinomTrials,Table3[[#This Row],[RV binom]])</f>
        <v>0</v>
      </c>
      <c r="M9550" s="1">
        <f>Table3[[#This Row],[Risk 2 simulated occurences]]*_xlfn.LOGNORM.INV(Table3[[#This Row],[RV lognorm]],(LN(ImpLow2)+LN(ImpUp2))/2,(LN(ImpUp2)-LN(ImpLow2))/3.29)</f>
        <v>0</v>
      </c>
    </row>
    <row r="9551" spans="7:13">
      <c r="G9551">
        <v>0.12317453842757947</v>
      </c>
      <c r="H9551">
        <v>0.41970737251439477</v>
      </c>
      <c r="I9551">
        <v>0.71624020660121002</v>
      </c>
      <c r="J9551">
        <f>_xlfn.BINOM.INV(BinomTrials,_xlfn.GAMMA.INV(Table3[[#This Row],[RV gamma]],GammaShape1,GammaRate1)/BinomTrials,Table3[[#This Row],[RV binom]])</f>
        <v>0</v>
      </c>
      <c r="K9551" s="1">
        <f>Table3[[#This Row],[Risk 1 Simulated occurences]]*_xlfn.LOGNORM.INV(Table3[[#This Row],[RV lognorm]],(LN(ImpLow1)+LN(ImpUp1))/2,(LN(ImpUp1)-LN(ImpLow1))/3.29)</f>
        <v>0</v>
      </c>
      <c r="L9551">
        <f>_xlfn.BINOM.INV(BinomTrials,_xlfn.GAMMA.INV(Table3[[#This Row],[RV gamma]],GammaShape2,GammaRate2)/BinomTrials,Table3[[#This Row],[RV binom]])</f>
        <v>0</v>
      </c>
      <c r="M9551" s="1">
        <f>Table3[[#This Row],[Risk 2 simulated occurences]]*_xlfn.LOGNORM.INV(Table3[[#This Row],[RV lognorm]],(LN(ImpLow2)+LN(ImpUp2))/2,(LN(ImpUp2)-LN(ImpLow2))/3.29)</f>
        <v>0</v>
      </c>
    </row>
    <row r="9552" spans="7:13">
      <c r="G9552">
        <v>0.19446735232810833</v>
      </c>
      <c r="H9552">
        <v>2.1809849432581033E-2</v>
      </c>
      <c r="I9552">
        <v>0.84915234653705374</v>
      </c>
      <c r="J9552">
        <f>_xlfn.BINOM.INV(BinomTrials,_xlfn.GAMMA.INV(Table3[[#This Row],[RV gamma]],GammaShape1,GammaRate1)/BinomTrials,Table3[[#This Row],[RV binom]])</f>
        <v>0</v>
      </c>
      <c r="K9552" s="1">
        <f>Table3[[#This Row],[Risk 1 Simulated occurences]]*_xlfn.LOGNORM.INV(Table3[[#This Row],[RV lognorm]],(LN(ImpLow1)+LN(ImpUp1))/2,(LN(ImpUp1)-LN(ImpLow1))/3.29)</f>
        <v>0</v>
      </c>
      <c r="L9552">
        <f>_xlfn.BINOM.INV(BinomTrials,_xlfn.GAMMA.INV(Table3[[#This Row],[RV gamma]],GammaShape2,GammaRate2)/BinomTrials,Table3[[#This Row],[RV binom]])</f>
        <v>0</v>
      </c>
      <c r="M9552" s="1">
        <f>Table3[[#This Row],[Risk 2 simulated occurences]]*_xlfn.LOGNORM.INV(Table3[[#This Row],[RV lognorm]],(LN(ImpLow2)+LN(ImpUp2))/2,(LN(ImpUp2)-LN(ImpLow2))/3.29)</f>
        <v>0</v>
      </c>
    </row>
    <row r="9553" spans="7:13">
      <c r="G9553">
        <v>0.41279057851656831</v>
      </c>
      <c r="H9553">
        <v>0.55813941338944217</v>
      </c>
      <c r="I9553">
        <v>0.70348824826231615</v>
      </c>
      <c r="J9553">
        <f>_xlfn.BINOM.INV(BinomTrials,_xlfn.GAMMA.INV(Table3[[#This Row],[RV gamma]],GammaShape1,GammaRate1)/BinomTrials,Table3[[#This Row],[RV binom]])</f>
        <v>0</v>
      </c>
      <c r="K9553" s="1">
        <f>Table3[[#This Row],[Risk 1 Simulated occurences]]*_xlfn.LOGNORM.INV(Table3[[#This Row],[RV lognorm]],(LN(ImpLow1)+LN(ImpUp1))/2,(LN(ImpUp1)-LN(ImpLow1))/3.29)</f>
        <v>0</v>
      </c>
      <c r="L9553">
        <f>_xlfn.BINOM.INV(BinomTrials,_xlfn.GAMMA.INV(Table3[[#This Row],[RV gamma]],GammaShape2,GammaRate2)/BinomTrials,Table3[[#This Row],[RV binom]])</f>
        <v>0</v>
      </c>
      <c r="M9553" s="1">
        <f>Table3[[#This Row],[Risk 2 simulated occurences]]*_xlfn.LOGNORM.INV(Table3[[#This Row],[RV lognorm]],(LN(ImpLow2)+LN(ImpUp2))/2,(LN(ImpUp2)-LN(ImpLow2))/3.29)</f>
        <v>0</v>
      </c>
    </row>
    <row r="9554" spans="7:13">
      <c r="G9554">
        <v>0.77125312796386569</v>
      </c>
      <c r="H9554">
        <v>0.64912083635531403</v>
      </c>
      <c r="I9554">
        <v>0.52698854474676238</v>
      </c>
      <c r="J9554">
        <f>_xlfn.BINOM.INV(BinomTrials,_xlfn.GAMMA.INV(Table3[[#This Row],[RV gamma]],GammaShape1,GammaRate1)/BinomTrials,Table3[[#This Row],[RV binom]])</f>
        <v>1</v>
      </c>
      <c r="K9554" s="1">
        <f>Table3[[#This Row],[Risk 1 Simulated occurences]]*_xlfn.LOGNORM.INV(Table3[[#This Row],[RV lognorm]],(LN(ImpLow1)+LN(ImpUp1))/2,(LN(ImpUp1)-LN(ImpLow1))/3.29)</f>
        <v>33157.218800123504</v>
      </c>
      <c r="L9554">
        <f>_xlfn.BINOM.INV(BinomTrials,_xlfn.GAMMA.INV(Table3[[#This Row],[RV gamma]],GammaShape2,GammaRate2)/BinomTrials,Table3[[#This Row],[RV binom]])</f>
        <v>0</v>
      </c>
      <c r="M9554" s="1">
        <f>Table3[[#This Row],[Risk 2 simulated occurences]]*_xlfn.LOGNORM.INV(Table3[[#This Row],[RV lognorm]],(LN(ImpLow2)+LN(ImpUp2))/2,(LN(ImpUp2)-LN(ImpLow2))/3.29)</f>
        <v>0</v>
      </c>
    </row>
    <row r="9555" spans="7:13">
      <c r="G9555">
        <v>0.45132168869083827</v>
      </c>
      <c r="H9555">
        <v>0.77389662376320767</v>
      </c>
      <c r="I9555">
        <v>9.6471558835577009E-2</v>
      </c>
      <c r="J9555">
        <f>_xlfn.BINOM.INV(BinomTrials,_xlfn.GAMMA.INV(Table3[[#This Row],[RV gamma]],GammaShape1,GammaRate1)/BinomTrials,Table3[[#This Row],[RV binom]])</f>
        <v>1</v>
      </c>
      <c r="K9555" s="1">
        <f>Table3[[#This Row],[Risk 1 Simulated occurences]]*_xlfn.LOGNORM.INV(Table3[[#This Row],[RV lognorm]],(LN(ImpLow1)+LN(ImpUp1))/2,(LN(ImpUp1)-LN(ImpLow1))/3.29)</f>
        <v>12713.908648829703</v>
      </c>
      <c r="L9555">
        <f>_xlfn.BINOM.INV(BinomTrials,_xlfn.GAMMA.INV(Table3[[#This Row],[RV gamma]],GammaShape2,GammaRate2)/BinomTrials,Table3[[#This Row],[RV binom]])</f>
        <v>0</v>
      </c>
      <c r="M9555" s="1">
        <f>Table3[[#This Row],[Risk 2 simulated occurences]]*_xlfn.LOGNORM.INV(Table3[[#This Row],[RV lognorm]],(LN(ImpLow2)+LN(ImpUp2))/2,(LN(ImpUp2)-LN(ImpLow2))/3.29)</f>
        <v>0</v>
      </c>
    </row>
    <row r="9556" spans="7:13">
      <c r="G9556">
        <v>0.36362182691861961</v>
      </c>
      <c r="H9556">
        <v>0.88055558823074942</v>
      </c>
      <c r="I9556">
        <v>0.39748934954287918</v>
      </c>
      <c r="J9556">
        <f>_xlfn.BINOM.INV(BinomTrials,_xlfn.GAMMA.INV(Table3[[#This Row],[RV gamma]],GammaShape1,GammaRate1)/BinomTrials,Table3[[#This Row],[RV binom]])</f>
        <v>1</v>
      </c>
      <c r="K9556" s="1">
        <f>Table3[[#This Row],[Risk 1 Simulated occurences]]*_xlfn.LOGNORM.INV(Table3[[#This Row],[RV lognorm]],(LN(ImpLow1)+LN(ImpUp1))/2,(LN(ImpUp1)-LN(ImpLow1))/3.29)</f>
        <v>26364.402241130334</v>
      </c>
      <c r="L9556">
        <f>_xlfn.BINOM.INV(BinomTrials,_xlfn.GAMMA.INV(Table3[[#This Row],[RV gamma]],GammaShape2,GammaRate2)/BinomTrials,Table3[[#This Row],[RV binom]])</f>
        <v>1</v>
      </c>
      <c r="M9556" s="1">
        <f>Table3[[#This Row],[Risk 2 simulated occurences]]*_xlfn.LOGNORM.INV(Table3[[#This Row],[RV lognorm]],(LN(ImpLow2)+LN(ImpUp2))/2,(LN(ImpUp2)-LN(ImpLow2))/3.29)</f>
        <v>2636440.2241130299</v>
      </c>
    </row>
    <row r="9557" spans="7:13">
      <c r="G9557">
        <v>0.3920450212396891</v>
      </c>
      <c r="H9557">
        <v>0.49777139420517319</v>
      </c>
      <c r="I9557">
        <v>0.60349776717065728</v>
      </c>
      <c r="J9557">
        <f>_xlfn.BINOM.INV(BinomTrials,_xlfn.GAMMA.INV(Table3[[#This Row],[RV gamma]],GammaShape1,GammaRate1)/BinomTrials,Table3[[#This Row],[RV binom]])</f>
        <v>0</v>
      </c>
      <c r="K9557" s="1">
        <f>Table3[[#This Row],[Risk 1 Simulated occurences]]*_xlfn.LOGNORM.INV(Table3[[#This Row],[RV lognorm]],(LN(ImpLow1)+LN(ImpUp1))/2,(LN(ImpUp1)-LN(ImpLow1))/3.29)</f>
        <v>0</v>
      </c>
      <c r="L9557">
        <f>_xlfn.BINOM.INV(BinomTrials,_xlfn.GAMMA.INV(Table3[[#This Row],[RV gamma]],GammaShape2,GammaRate2)/BinomTrials,Table3[[#This Row],[RV binom]])</f>
        <v>0</v>
      </c>
      <c r="M9557" s="1">
        <f>Table3[[#This Row],[Risk 2 simulated occurences]]*_xlfn.LOGNORM.INV(Table3[[#This Row],[RV lognorm]],(LN(ImpLow2)+LN(ImpUp2))/2,(LN(ImpUp2)-LN(ImpLow2))/3.29)</f>
        <v>0</v>
      </c>
    </row>
    <row r="9558" spans="7:13">
      <c r="G9558">
        <v>0.10067197545462846</v>
      </c>
      <c r="H9558">
        <v>4.3822406345895681E-2</v>
      </c>
      <c r="I9558">
        <v>0.98697283723716289</v>
      </c>
      <c r="J9558">
        <f>_xlfn.BINOM.INV(BinomTrials,_xlfn.GAMMA.INV(Table3[[#This Row],[RV gamma]],GammaShape1,GammaRate1)/BinomTrials,Table3[[#This Row],[RV binom]])</f>
        <v>0</v>
      </c>
      <c r="K9558" s="1">
        <f>Table3[[#This Row],[Risk 1 Simulated occurences]]*_xlfn.LOGNORM.INV(Table3[[#This Row],[RV lognorm]],(LN(ImpLow1)+LN(ImpUp1))/2,(LN(ImpUp1)-LN(ImpLow1))/3.29)</f>
        <v>0</v>
      </c>
      <c r="L9558">
        <f>_xlfn.BINOM.INV(BinomTrials,_xlfn.GAMMA.INV(Table3[[#This Row],[RV gamma]],GammaShape2,GammaRate2)/BinomTrials,Table3[[#This Row],[RV binom]])</f>
        <v>0</v>
      </c>
      <c r="M9558" s="1">
        <f>Table3[[#This Row],[Risk 2 simulated occurences]]*_xlfn.LOGNORM.INV(Table3[[#This Row],[RV lognorm]],(LN(ImpLow2)+LN(ImpUp2))/2,(LN(ImpUp2)-LN(ImpLow2))/3.29)</f>
        <v>0</v>
      </c>
    </row>
    <row r="9559" spans="7:13">
      <c r="G9559">
        <v>0.99389146594046218</v>
      </c>
      <c r="H9559">
        <v>0.52318345546870648</v>
      </c>
      <c r="I9559">
        <v>5.2475444996950893E-2</v>
      </c>
      <c r="J9559">
        <f>_xlfn.BINOM.INV(BinomTrials,_xlfn.GAMMA.INV(Table3[[#This Row],[RV gamma]],GammaShape1,GammaRate1)/BinomTrials,Table3[[#This Row],[RV binom]])</f>
        <v>1</v>
      </c>
      <c r="K9559" s="1">
        <f>Table3[[#This Row],[Risk 1 Simulated occurences]]*_xlfn.LOGNORM.INV(Table3[[#This Row],[RV lognorm]],(LN(ImpLow1)+LN(ImpUp1))/2,(LN(ImpUp1)-LN(ImpLow1))/3.29)</f>
        <v>10167.172892681885</v>
      </c>
      <c r="L9559">
        <f>_xlfn.BINOM.INV(BinomTrials,_xlfn.GAMMA.INV(Table3[[#This Row],[RV gamma]],GammaShape2,GammaRate2)/BinomTrials,Table3[[#This Row],[RV binom]])</f>
        <v>0</v>
      </c>
      <c r="M9559" s="1">
        <f>Table3[[#This Row],[Risk 2 simulated occurences]]*_xlfn.LOGNORM.INV(Table3[[#This Row],[RV lognorm]],(LN(ImpLow2)+LN(ImpUp2))/2,(LN(ImpUp2)-LN(ImpLow2))/3.29)</f>
        <v>0</v>
      </c>
    </row>
    <row r="9560" spans="7:13">
      <c r="G9560">
        <v>0.33386806134780311</v>
      </c>
      <c r="H9560">
        <v>0.14433606255070122</v>
      </c>
      <c r="I9560">
        <v>0.95480406375359939</v>
      </c>
      <c r="J9560">
        <f>_xlfn.BINOM.INV(BinomTrials,_xlfn.GAMMA.INV(Table3[[#This Row],[RV gamma]],GammaShape1,GammaRate1)/BinomTrials,Table3[[#This Row],[RV binom]])</f>
        <v>0</v>
      </c>
      <c r="K9560" s="1">
        <f>Table3[[#This Row],[Risk 1 Simulated occurences]]*_xlfn.LOGNORM.INV(Table3[[#This Row],[RV lognorm]],(LN(ImpLow1)+LN(ImpUp1))/2,(LN(ImpUp1)-LN(ImpLow1))/3.29)</f>
        <v>0</v>
      </c>
      <c r="L9560">
        <f>_xlfn.BINOM.INV(BinomTrials,_xlfn.GAMMA.INV(Table3[[#This Row],[RV gamma]],GammaShape2,GammaRate2)/BinomTrials,Table3[[#This Row],[RV binom]])</f>
        <v>0</v>
      </c>
      <c r="M9560" s="1">
        <f>Table3[[#This Row],[Risk 2 simulated occurences]]*_xlfn.LOGNORM.INV(Table3[[#This Row],[RV lognorm]],(LN(ImpLow2)+LN(ImpUp2))/2,(LN(ImpUp2)-LN(ImpLow2))/3.29)</f>
        <v>0</v>
      </c>
    </row>
    <row r="9561" spans="7:13">
      <c r="G9561">
        <v>0.32050707252719768</v>
      </c>
      <c r="H9561">
        <v>0.85620328963557413</v>
      </c>
      <c r="I9561">
        <v>0.39189950674395052</v>
      </c>
      <c r="J9561">
        <f>_xlfn.BINOM.INV(BinomTrials,_xlfn.GAMMA.INV(Table3[[#This Row],[RV gamma]],GammaShape1,GammaRate1)/BinomTrials,Table3[[#This Row],[RV binom]])</f>
        <v>1</v>
      </c>
      <c r="K9561" s="1">
        <f>Table3[[#This Row],[Risk 1 Simulated occurences]]*_xlfn.LOGNORM.INV(Table3[[#This Row],[RV lognorm]],(LN(ImpLow1)+LN(ImpUp1))/2,(LN(ImpUp1)-LN(ImpLow1))/3.29)</f>
        <v>26097.827499307517</v>
      </c>
      <c r="L9561">
        <f>_xlfn.BINOM.INV(BinomTrials,_xlfn.GAMMA.INV(Table3[[#This Row],[RV gamma]],GammaShape2,GammaRate2)/BinomTrials,Table3[[#This Row],[RV binom]])</f>
        <v>1</v>
      </c>
      <c r="M9561" s="1">
        <f>Table3[[#This Row],[Risk 2 simulated occurences]]*_xlfn.LOGNORM.INV(Table3[[#This Row],[RV lognorm]],(LN(ImpLow2)+LN(ImpUp2))/2,(LN(ImpUp2)-LN(ImpLow2))/3.29)</f>
        <v>2609782.7499307529</v>
      </c>
    </row>
    <row r="9562" spans="7:13">
      <c r="G9562">
        <v>0.76236796461156009</v>
      </c>
      <c r="H9562">
        <v>0.2086889050941397</v>
      </c>
      <c r="I9562">
        <v>0.65500984557671926</v>
      </c>
      <c r="J9562">
        <f>_xlfn.BINOM.INV(BinomTrials,_xlfn.GAMMA.INV(Table3[[#This Row],[RV gamma]],GammaShape1,GammaRate1)/BinomTrials,Table3[[#This Row],[RV binom]])</f>
        <v>0</v>
      </c>
      <c r="K9562" s="1">
        <f>Table3[[#This Row],[Risk 1 Simulated occurences]]*_xlfn.LOGNORM.INV(Table3[[#This Row],[RV lognorm]],(LN(ImpLow1)+LN(ImpUp1))/2,(LN(ImpUp1)-LN(ImpLow1))/3.29)</f>
        <v>0</v>
      </c>
      <c r="L9562">
        <f>_xlfn.BINOM.INV(BinomTrials,_xlfn.GAMMA.INV(Table3[[#This Row],[RV gamma]],GammaShape2,GammaRate2)/BinomTrials,Table3[[#This Row],[RV binom]])</f>
        <v>0</v>
      </c>
      <c r="M9562" s="1">
        <f>Table3[[#This Row],[Risk 2 simulated occurences]]*_xlfn.LOGNORM.INV(Table3[[#This Row],[RV lognorm]],(LN(ImpLow2)+LN(ImpUp2))/2,(LN(ImpUp2)-LN(ImpLow2))/3.29)</f>
        <v>0</v>
      </c>
    </row>
    <row r="9563" spans="7:13">
      <c r="G9563">
        <v>0.11838122649042924</v>
      </c>
      <c r="H9563">
        <v>0.43442791720592788</v>
      </c>
      <c r="I9563">
        <v>0.75047460792142651</v>
      </c>
      <c r="J9563">
        <f>_xlfn.BINOM.INV(BinomTrials,_xlfn.GAMMA.INV(Table3[[#This Row],[RV gamma]],GammaShape1,GammaRate1)/BinomTrials,Table3[[#This Row],[RV binom]])</f>
        <v>0</v>
      </c>
      <c r="K9563" s="1">
        <f>Table3[[#This Row],[Risk 1 Simulated occurences]]*_xlfn.LOGNORM.INV(Table3[[#This Row],[RV lognorm]],(LN(ImpLow1)+LN(ImpUp1))/2,(LN(ImpUp1)-LN(ImpLow1))/3.29)</f>
        <v>0</v>
      </c>
      <c r="L9563">
        <f>_xlfn.BINOM.INV(BinomTrials,_xlfn.GAMMA.INV(Table3[[#This Row],[RV gamma]],GammaShape2,GammaRate2)/BinomTrials,Table3[[#This Row],[RV binom]])</f>
        <v>0</v>
      </c>
      <c r="M9563" s="1">
        <f>Table3[[#This Row],[Risk 2 simulated occurences]]*_xlfn.LOGNORM.INV(Table3[[#This Row],[RV lognorm]],(LN(ImpLow2)+LN(ImpUp2))/2,(LN(ImpUp2)-LN(ImpLow2))/3.29)</f>
        <v>0</v>
      </c>
    </row>
    <row r="9564" spans="7:13">
      <c r="G9564">
        <v>0.6332736246442765</v>
      </c>
      <c r="H9564">
        <v>0.4300044800294584</v>
      </c>
      <c r="I9564">
        <v>0.2267353354146403</v>
      </c>
      <c r="J9564">
        <f>_xlfn.BINOM.INV(BinomTrials,_xlfn.GAMMA.INV(Table3[[#This Row],[RV gamma]],GammaShape1,GammaRate1)/BinomTrials,Table3[[#This Row],[RV binom]])</f>
        <v>0</v>
      </c>
      <c r="K9564" s="1">
        <f>Table3[[#This Row],[Risk 1 Simulated occurences]]*_xlfn.LOGNORM.INV(Table3[[#This Row],[RV lognorm]],(LN(ImpLow1)+LN(ImpUp1))/2,(LN(ImpUp1)-LN(ImpLow1))/3.29)</f>
        <v>0</v>
      </c>
      <c r="L9564">
        <f>_xlfn.BINOM.INV(BinomTrials,_xlfn.GAMMA.INV(Table3[[#This Row],[RV gamma]],GammaShape2,GammaRate2)/BinomTrials,Table3[[#This Row],[RV binom]])</f>
        <v>0</v>
      </c>
      <c r="M9564" s="1">
        <f>Table3[[#This Row],[Risk 2 simulated occurences]]*_xlfn.LOGNORM.INV(Table3[[#This Row],[RV lognorm]],(LN(ImpLow2)+LN(ImpUp2))/2,(LN(ImpUp2)-LN(ImpLow2))/3.29)</f>
        <v>0</v>
      </c>
    </row>
    <row r="9565" spans="7:13">
      <c r="G9565">
        <v>0.42980939635532417</v>
      </c>
      <c r="H9565">
        <v>8.5295855107389323E-2</v>
      </c>
      <c r="I9565">
        <v>0.74078231385945448</v>
      </c>
      <c r="J9565">
        <f>_xlfn.BINOM.INV(BinomTrials,_xlfn.GAMMA.INV(Table3[[#This Row],[RV gamma]],GammaShape1,GammaRate1)/BinomTrials,Table3[[#This Row],[RV binom]])</f>
        <v>0</v>
      </c>
      <c r="K9565" s="1">
        <f>Table3[[#This Row],[Risk 1 Simulated occurences]]*_xlfn.LOGNORM.INV(Table3[[#This Row],[RV lognorm]],(LN(ImpLow1)+LN(ImpUp1))/2,(LN(ImpUp1)-LN(ImpLow1))/3.29)</f>
        <v>0</v>
      </c>
      <c r="L9565">
        <f>_xlfn.BINOM.INV(BinomTrials,_xlfn.GAMMA.INV(Table3[[#This Row],[RV gamma]],GammaShape2,GammaRate2)/BinomTrials,Table3[[#This Row],[RV binom]])</f>
        <v>0</v>
      </c>
      <c r="M9565" s="1">
        <f>Table3[[#This Row],[Risk 2 simulated occurences]]*_xlfn.LOGNORM.INV(Table3[[#This Row],[RV lognorm]],(LN(ImpLow2)+LN(ImpUp2))/2,(LN(ImpUp2)-LN(ImpLow2))/3.29)</f>
        <v>0</v>
      </c>
    </row>
    <row r="9566" spans="7:13">
      <c r="G9566">
        <v>0.80652454393288331</v>
      </c>
      <c r="H9566">
        <v>0.56743678989235158</v>
      </c>
      <c r="I9566">
        <v>0.3283490358518199</v>
      </c>
      <c r="J9566">
        <f>_xlfn.BINOM.INV(BinomTrials,_xlfn.GAMMA.INV(Table3[[#This Row],[RV gamma]],GammaShape1,GammaRate1)/BinomTrials,Table3[[#This Row],[RV binom]])</f>
        <v>1</v>
      </c>
      <c r="K9566" s="1">
        <f>Table3[[#This Row],[Risk 1 Simulated occurences]]*_xlfn.LOGNORM.INV(Table3[[#This Row],[RV lognorm]],(LN(ImpLow1)+LN(ImpUp1))/2,(LN(ImpUp1)-LN(ImpLow1))/3.29)</f>
        <v>23168.650672147076</v>
      </c>
      <c r="L9566">
        <f>_xlfn.BINOM.INV(BinomTrials,_xlfn.GAMMA.INV(Table3[[#This Row],[RV gamma]],GammaShape2,GammaRate2)/BinomTrials,Table3[[#This Row],[RV binom]])</f>
        <v>0</v>
      </c>
      <c r="M9566" s="1">
        <f>Table3[[#This Row],[Risk 2 simulated occurences]]*_xlfn.LOGNORM.INV(Table3[[#This Row],[RV lognorm]],(LN(ImpLow2)+LN(ImpUp2))/2,(LN(ImpUp2)-LN(ImpLow2))/3.29)</f>
        <v>0</v>
      </c>
    </row>
    <row r="9567" spans="7:13">
      <c r="G9567">
        <v>0.25800987996999636</v>
      </c>
      <c r="H9567">
        <v>0.91012772075372173</v>
      </c>
      <c r="I9567">
        <v>0.5622455615374472</v>
      </c>
      <c r="J9567">
        <f>_xlfn.BINOM.INV(BinomTrials,_xlfn.GAMMA.INV(Table3[[#This Row],[RV gamma]],GammaShape1,GammaRate1)/BinomTrials,Table3[[#This Row],[RV binom]])</f>
        <v>1</v>
      </c>
      <c r="K9567" s="1">
        <f>Table3[[#This Row],[Risk 1 Simulated occurences]]*_xlfn.LOGNORM.INV(Table3[[#This Row],[RV lognorm]],(LN(ImpLow1)+LN(ImpUp1))/2,(LN(ImpUp1)-LN(ImpLow1))/3.29)</f>
        <v>35287.308904050435</v>
      </c>
      <c r="L9567">
        <f>_xlfn.BINOM.INV(BinomTrials,_xlfn.GAMMA.INV(Table3[[#This Row],[RV gamma]],GammaShape2,GammaRate2)/BinomTrials,Table3[[#This Row],[RV binom]])</f>
        <v>1</v>
      </c>
      <c r="M9567" s="1">
        <f>Table3[[#This Row],[Risk 2 simulated occurences]]*_xlfn.LOGNORM.INV(Table3[[#This Row],[RV lognorm]],(LN(ImpLow2)+LN(ImpUp2))/2,(LN(ImpUp2)-LN(ImpLow2))/3.29)</f>
        <v>3528730.8904050454</v>
      </c>
    </row>
    <row r="9568" spans="7:13">
      <c r="G9568">
        <v>0.37205265572855839</v>
      </c>
      <c r="H9568">
        <v>0.51660270780166739</v>
      </c>
      <c r="I9568">
        <v>0.6611527598747764</v>
      </c>
      <c r="J9568">
        <f>_xlfn.BINOM.INV(BinomTrials,_xlfn.GAMMA.INV(Table3[[#This Row],[RV gamma]],GammaShape1,GammaRate1)/BinomTrials,Table3[[#This Row],[RV binom]])</f>
        <v>0</v>
      </c>
      <c r="K9568" s="1">
        <f>Table3[[#This Row],[Risk 1 Simulated occurences]]*_xlfn.LOGNORM.INV(Table3[[#This Row],[RV lognorm]],(LN(ImpLow1)+LN(ImpUp1))/2,(LN(ImpUp1)-LN(ImpLow1))/3.29)</f>
        <v>0</v>
      </c>
      <c r="L9568">
        <f>_xlfn.BINOM.INV(BinomTrials,_xlfn.GAMMA.INV(Table3[[#This Row],[RV gamma]],GammaShape2,GammaRate2)/BinomTrials,Table3[[#This Row],[RV binom]])</f>
        <v>0</v>
      </c>
      <c r="M9568" s="1">
        <f>Table3[[#This Row],[Risk 2 simulated occurences]]*_xlfn.LOGNORM.INV(Table3[[#This Row],[RV lognorm]],(LN(ImpLow2)+LN(ImpUp2))/2,(LN(ImpUp2)-LN(ImpLow2))/3.29)</f>
        <v>0</v>
      </c>
    </row>
    <row r="9569" spans="7:13">
      <c r="G9569">
        <v>8.8984829880755775E-2</v>
      </c>
      <c r="H9569">
        <v>0.54171002262351575</v>
      </c>
      <c r="I9569">
        <v>0.99443521536627566</v>
      </c>
      <c r="J9569">
        <f>_xlfn.BINOM.INV(BinomTrials,_xlfn.GAMMA.INV(Table3[[#This Row],[RV gamma]],GammaShape1,GammaRate1)/BinomTrials,Table3[[#This Row],[RV binom]])</f>
        <v>0</v>
      </c>
      <c r="K9569" s="1">
        <f>Table3[[#This Row],[Risk 1 Simulated occurences]]*_xlfn.LOGNORM.INV(Table3[[#This Row],[RV lognorm]],(LN(ImpLow1)+LN(ImpUp1))/2,(LN(ImpUp1)-LN(ImpLow1))/3.29)</f>
        <v>0</v>
      </c>
      <c r="L9569">
        <f>_xlfn.BINOM.INV(BinomTrials,_xlfn.GAMMA.INV(Table3[[#This Row],[RV gamma]],GammaShape2,GammaRate2)/BinomTrials,Table3[[#This Row],[RV binom]])</f>
        <v>0</v>
      </c>
      <c r="M9569" s="1">
        <f>Table3[[#This Row],[Risk 2 simulated occurences]]*_xlfn.LOGNORM.INV(Table3[[#This Row],[RV lognorm]],(LN(ImpLow2)+LN(ImpUp2))/2,(LN(ImpUp2)-LN(ImpLow2))/3.29)</f>
        <v>0</v>
      </c>
    </row>
    <row r="9570" spans="7:13">
      <c r="G9570">
        <v>0.56803580586241365</v>
      </c>
      <c r="H9570">
        <v>0.5203502334283433</v>
      </c>
      <c r="I9570">
        <v>0.47266466099427301</v>
      </c>
      <c r="J9570">
        <f>_xlfn.BINOM.INV(BinomTrials,_xlfn.GAMMA.INV(Table3[[#This Row],[RV gamma]],GammaShape1,GammaRate1)/BinomTrials,Table3[[#This Row],[RV binom]])</f>
        <v>0</v>
      </c>
      <c r="K9570" s="1">
        <f>Table3[[#This Row],[Risk 1 Simulated occurences]]*_xlfn.LOGNORM.INV(Table3[[#This Row],[RV lognorm]],(LN(ImpLow1)+LN(ImpUp1))/2,(LN(ImpUp1)-LN(ImpLow1))/3.29)</f>
        <v>0</v>
      </c>
      <c r="L9570">
        <f>_xlfn.BINOM.INV(BinomTrials,_xlfn.GAMMA.INV(Table3[[#This Row],[RV gamma]],GammaShape2,GammaRate2)/BinomTrials,Table3[[#This Row],[RV binom]])</f>
        <v>0</v>
      </c>
      <c r="M9570" s="1">
        <f>Table3[[#This Row],[Risk 2 simulated occurences]]*_xlfn.LOGNORM.INV(Table3[[#This Row],[RV lognorm]],(LN(ImpLow2)+LN(ImpUp2))/2,(LN(ImpUp2)-LN(ImpLow2))/3.29)</f>
        <v>0</v>
      </c>
    </row>
    <row r="9571" spans="7:13">
      <c r="G9571">
        <v>0.97778912958586084</v>
      </c>
      <c r="H9571">
        <v>0.5263732301659757</v>
      </c>
      <c r="I9571">
        <v>7.4957330746090664E-2</v>
      </c>
      <c r="J9571">
        <f>_xlfn.BINOM.INV(BinomTrials,_xlfn.GAMMA.INV(Table3[[#This Row],[RV gamma]],GammaShape1,GammaRate1)/BinomTrials,Table3[[#This Row],[RV binom]])</f>
        <v>1</v>
      </c>
      <c r="K9571" s="1">
        <f>Table3[[#This Row],[Risk 1 Simulated occurences]]*_xlfn.LOGNORM.INV(Table3[[#This Row],[RV lognorm]],(LN(ImpLow1)+LN(ImpUp1))/2,(LN(ImpUp1)-LN(ImpLow1))/3.29)</f>
        <v>11544.11913623803</v>
      </c>
      <c r="L9571">
        <f>_xlfn.BINOM.INV(BinomTrials,_xlfn.GAMMA.INV(Table3[[#This Row],[RV gamma]],GammaShape2,GammaRate2)/BinomTrials,Table3[[#This Row],[RV binom]])</f>
        <v>0</v>
      </c>
      <c r="M9571" s="1">
        <f>Table3[[#This Row],[Risk 2 simulated occurences]]*_xlfn.LOGNORM.INV(Table3[[#This Row],[RV lognorm]],(LN(ImpLow2)+LN(ImpUp2))/2,(LN(ImpUp2)-LN(ImpLow2))/3.29)</f>
        <v>0</v>
      </c>
    </row>
    <row r="9572" spans="7:13">
      <c r="G9572">
        <v>0.70190094956285365</v>
      </c>
      <c r="H9572">
        <v>0.75487939955428218</v>
      </c>
      <c r="I9572">
        <v>0.8078578495457106</v>
      </c>
      <c r="J9572">
        <f>_xlfn.BINOM.INV(BinomTrials,_xlfn.GAMMA.INV(Table3[[#This Row],[RV gamma]],GammaShape1,GammaRate1)/BinomTrials,Table3[[#This Row],[RV binom]])</f>
        <v>1</v>
      </c>
      <c r="K9572" s="1">
        <f>Table3[[#This Row],[Risk 1 Simulated occurences]]*_xlfn.LOGNORM.INV(Table3[[#This Row],[RV lognorm]],(LN(ImpLow1)+LN(ImpUp1))/2,(LN(ImpUp1)-LN(ImpLow1))/3.29)</f>
        <v>58136.200712645012</v>
      </c>
      <c r="L9572">
        <f>_xlfn.BINOM.INV(BinomTrials,_xlfn.GAMMA.INV(Table3[[#This Row],[RV gamma]],GammaShape2,GammaRate2)/BinomTrials,Table3[[#This Row],[RV binom]])</f>
        <v>0</v>
      </c>
      <c r="M9572" s="1">
        <f>Table3[[#This Row],[Risk 2 simulated occurences]]*_xlfn.LOGNORM.INV(Table3[[#This Row],[RV lognorm]],(LN(ImpLow2)+LN(ImpUp2))/2,(LN(ImpUp2)-LN(ImpLow2))/3.29)</f>
        <v>0</v>
      </c>
    </row>
    <row r="9573" spans="7:13">
      <c r="G9573">
        <v>0.84925930288120144</v>
      </c>
      <c r="H9573">
        <v>0.2580683088200485</v>
      </c>
      <c r="I9573">
        <v>0.66687731475889556</v>
      </c>
      <c r="J9573">
        <f>_xlfn.BINOM.INV(BinomTrials,_xlfn.GAMMA.INV(Table3[[#This Row],[RV gamma]],GammaShape1,GammaRate1)/BinomTrials,Table3[[#This Row],[RV binom]])</f>
        <v>0</v>
      </c>
      <c r="K9573" s="1">
        <f>Table3[[#This Row],[Risk 1 Simulated occurences]]*_xlfn.LOGNORM.INV(Table3[[#This Row],[RV lognorm]],(LN(ImpLow1)+LN(ImpUp1))/2,(LN(ImpUp1)-LN(ImpLow1))/3.29)</f>
        <v>0</v>
      </c>
      <c r="L9573">
        <f>_xlfn.BINOM.INV(BinomTrials,_xlfn.GAMMA.INV(Table3[[#This Row],[RV gamma]],GammaShape2,GammaRate2)/BinomTrials,Table3[[#This Row],[RV binom]])</f>
        <v>0</v>
      </c>
      <c r="M9573" s="1">
        <f>Table3[[#This Row],[Risk 2 simulated occurences]]*_xlfn.LOGNORM.INV(Table3[[#This Row],[RV lognorm]],(LN(ImpLow2)+LN(ImpUp2))/2,(LN(ImpUp2)-LN(ImpLow2))/3.29)</f>
        <v>0</v>
      </c>
    </row>
    <row r="9574" spans="7:13">
      <c r="G9574">
        <v>0.50110352435200645</v>
      </c>
      <c r="H9574">
        <v>0.35406633855498693</v>
      </c>
      <c r="I9574">
        <v>0.20702915275796743</v>
      </c>
      <c r="J9574">
        <f>_xlfn.BINOM.INV(BinomTrials,_xlfn.GAMMA.INV(Table3[[#This Row],[RV gamma]],GammaShape1,GammaRate1)/BinomTrials,Table3[[#This Row],[RV binom]])</f>
        <v>0</v>
      </c>
      <c r="K9574" s="1">
        <f>Table3[[#This Row],[Risk 1 Simulated occurences]]*_xlfn.LOGNORM.INV(Table3[[#This Row],[RV lognorm]],(LN(ImpLow1)+LN(ImpUp1))/2,(LN(ImpUp1)-LN(ImpLow1))/3.29)</f>
        <v>0</v>
      </c>
      <c r="L9574">
        <f>_xlfn.BINOM.INV(BinomTrials,_xlfn.GAMMA.INV(Table3[[#This Row],[RV gamma]],GammaShape2,GammaRate2)/BinomTrials,Table3[[#This Row],[RV binom]])</f>
        <v>0</v>
      </c>
      <c r="M9574" s="1">
        <f>Table3[[#This Row],[Risk 2 simulated occurences]]*_xlfn.LOGNORM.INV(Table3[[#This Row],[RV lognorm]],(LN(ImpLow2)+LN(ImpUp2))/2,(LN(ImpUp2)-LN(ImpLow2))/3.29)</f>
        <v>0</v>
      </c>
    </row>
    <row r="9575" spans="7:13">
      <c r="G9575">
        <v>4.6933784171442401E-2</v>
      </c>
      <c r="H9575">
        <v>0.79295209366500008</v>
      </c>
      <c r="I9575">
        <v>0.53897040315855782</v>
      </c>
      <c r="J9575">
        <f>_xlfn.BINOM.INV(BinomTrials,_xlfn.GAMMA.INV(Table3[[#This Row],[RV gamma]],GammaShape1,GammaRate1)/BinomTrials,Table3[[#This Row],[RV binom]])</f>
        <v>1</v>
      </c>
      <c r="K9575" s="1">
        <f>Table3[[#This Row],[Risk 1 Simulated occurences]]*_xlfn.LOGNORM.INV(Table3[[#This Row],[RV lognorm]],(LN(ImpLow1)+LN(ImpUp1))/2,(LN(ImpUp1)-LN(ImpLow1))/3.29)</f>
        <v>33864.031503580096</v>
      </c>
      <c r="L9575">
        <f>_xlfn.BINOM.INV(BinomTrials,_xlfn.GAMMA.INV(Table3[[#This Row],[RV gamma]],GammaShape2,GammaRate2)/BinomTrials,Table3[[#This Row],[RV binom]])</f>
        <v>0</v>
      </c>
      <c r="M9575" s="1">
        <f>Table3[[#This Row],[Risk 2 simulated occurences]]*_xlfn.LOGNORM.INV(Table3[[#This Row],[RV lognorm]],(LN(ImpLow2)+LN(ImpUp2))/2,(LN(ImpUp2)-LN(ImpLow2))/3.29)</f>
        <v>0</v>
      </c>
    </row>
    <row r="9576" spans="7:13">
      <c r="G9576">
        <v>0.81611056943242932</v>
      </c>
      <c r="H9576">
        <v>0.14583822765659457</v>
      </c>
      <c r="I9576">
        <v>0.47556588588075988</v>
      </c>
      <c r="J9576">
        <f>_xlfn.BINOM.INV(BinomTrials,_xlfn.GAMMA.INV(Table3[[#This Row],[RV gamma]],GammaShape1,GammaRate1)/BinomTrials,Table3[[#This Row],[RV binom]])</f>
        <v>0</v>
      </c>
      <c r="K9576" s="1">
        <f>Table3[[#This Row],[Risk 1 Simulated occurences]]*_xlfn.LOGNORM.INV(Table3[[#This Row],[RV lognorm]],(LN(ImpLow1)+LN(ImpUp1))/2,(LN(ImpUp1)-LN(ImpLow1))/3.29)</f>
        <v>0</v>
      </c>
      <c r="L9576">
        <f>_xlfn.BINOM.INV(BinomTrials,_xlfn.GAMMA.INV(Table3[[#This Row],[RV gamma]],GammaShape2,GammaRate2)/BinomTrials,Table3[[#This Row],[RV binom]])</f>
        <v>0</v>
      </c>
      <c r="M9576" s="1">
        <f>Table3[[#This Row],[Risk 2 simulated occurences]]*_xlfn.LOGNORM.INV(Table3[[#This Row],[RV lognorm]],(LN(ImpLow2)+LN(ImpUp2))/2,(LN(ImpUp2)-LN(ImpLow2))/3.29)</f>
        <v>0</v>
      </c>
    </row>
    <row r="9577" spans="7:13">
      <c r="G9577">
        <v>0.37034045083929806</v>
      </c>
      <c r="H9577">
        <v>0.10309222438516664</v>
      </c>
      <c r="I9577">
        <v>0.83584399793103525</v>
      </c>
      <c r="J9577">
        <f>_xlfn.BINOM.INV(BinomTrials,_xlfn.GAMMA.INV(Table3[[#This Row],[RV gamma]],GammaShape1,GammaRate1)/BinomTrials,Table3[[#This Row],[RV binom]])</f>
        <v>0</v>
      </c>
      <c r="K9577" s="1">
        <f>Table3[[#This Row],[Risk 1 Simulated occurences]]*_xlfn.LOGNORM.INV(Table3[[#This Row],[RV lognorm]],(LN(ImpLow1)+LN(ImpUp1))/2,(LN(ImpUp1)-LN(ImpLow1))/3.29)</f>
        <v>0</v>
      </c>
      <c r="L9577">
        <f>_xlfn.BINOM.INV(BinomTrials,_xlfn.GAMMA.INV(Table3[[#This Row],[RV gamma]],GammaShape2,GammaRate2)/BinomTrials,Table3[[#This Row],[RV binom]])</f>
        <v>0</v>
      </c>
      <c r="M9577" s="1">
        <f>Table3[[#This Row],[Risk 2 simulated occurences]]*_xlfn.LOGNORM.INV(Table3[[#This Row],[RV lognorm]],(LN(ImpLow2)+LN(ImpUp2))/2,(LN(ImpUp2)-LN(ImpLow2))/3.29)</f>
        <v>0</v>
      </c>
    </row>
    <row r="9578" spans="7:13">
      <c r="G9578">
        <v>0.31195725608242547</v>
      </c>
      <c r="H9578">
        <v>0.67101524149580638</v>
      </c>
      <c r="I9578">
        <v>3.0073226909187262E-2</v>
      </c>
      <c r="J9578">
        <f>_xlfn.BINOM.INV(BinomTrials,_xlfn.GAMMA.INV(Table3[[#This Row],[RV gamma]],GammaShape1,GammaRate1)/BinomTrials,Table3[[#This Row],[RV binom]])</f>
        <v>1</v>
      </c>
      <c r="K9578" s="1">
        <f>Table3[[#This Row],[Risk 1 Simulated occurences]]*_xlfn.LOGNORM.INV(Table3[[#This Row],[RV lognorm]],(LN(ImpLow1)+LN(ImpUp1))/2,(LN(ImpUp1)-LN(ImpLow1))/3.29)</f>
        <v>8485.1005454682017</v>
      </c>
      <c r="L9578">
        <f>_xlfn.BINOM.INV(BinomTrials,_xlfn.GAMMA.INV(Table3[[#This Row],[RV gamma]],GammaShape2,GammaRate2)/BinomTrials,Table3[[#This Row],[RV binom]])</f>
        <v>0</v>
      </c>
      <c r="M9578" s="1">
        <f>Table3[[#This Row],[Risk 2 simulated occurences]]*_xlfn.LOGNORM.INV(Table3[[#This Row],[RV lognorm]],(LN(ImpLow2)+LN(ImpUp2))/2,(LN(ImpUp2)-LN(ImpLow2))/3.29)</f>
        <v>0</v>
      </c>
    </row>
    <row r="9579" spans="7:13">
      <c r="G9579">
        <v>6.5602977325023612E-2</v>
      </c>
      <c r="H9579">
        <v>0.75316382001767113</v>
      </c>
      <c r="I9579">
        <v>0.44072466271031863</v>
      </c>
      <c r="J9579">
        <f>_xlfn.BINOM.INV(BinomTrials,_xlfn.GAMMA.INV(Table3[[#This Row],[RV gamma]],GammaShape1,GammaRate1)/BinomTrials,Table3[[#This Row],[RV binom]])</f>
        <v>1</v>
      </c>
      <c r="K9579" s="1">
        <f>Table3[[#This Row],[Risk 1 Simulated occurences]]*_xlfn.LOGNORM.INV(Table3[[#This Row],[RV lognorm]],(LN(ImpLow1)+LN(ImpUp1))/2,(LN(ImpUp1)-LN(ImpLow1))/3.29)</f>
        <v>28488.597323690054</v>
      </c>
      <c r="L9579">
        <f>_xlfn.BINOM.INV(BinomTrials,_xlfn.GAMMA.INV(Table3[[#This Row],[RV gamma]],GammaShape2,GammaRate2)/BinomTrials,Table3[[#This Row],[RV binom]])</f>
        <v>0</v>
      </c>
      <c r="M9579" s="1">
        <f>Table3[[#This Row],[Risk 2 simulated occurences]]*_xlfn.LOGNORM.INV(Table3[[#This Row],[RV lognorm]],(LN(ImpLow2)+LN(ImpUp2))/2,(LN(ImpUp2)-LN(ImpLow2))/3.29)</f>
        <v>0</v>
      </c>
    </row>
    <row r="9580" spans="7:13">
      <c r="G9580">
        <v>0.58923990167176343</v>
      </c>
      <c r="H9580">
        <v>0.42432303699866081</v>
      </c>
      <c r="I9580">
        <v>0.25940617232555813</v>
      </c>
      <c r="J9580">
        <f>_xlfn.BINOM.INV(BinomTrials,_xlfn.GAMMA.INV(Table3[[#This Row],[RV gamma]],GammaShape1,GammaRate1)/BinomTrials,Table3[[#This Row],[RV binom]])</f>
        <v>0</v>
      </c>
      <c r="K9580" s="1">
        <f>Table3[[#This Row],[Risk 1 Simulated occurences]]*_xlfn.LOGNORM.INV(Table3[[#This Row],[RV lognorm]],(LN(ImpLow1)+LN(ImpUp1))/2,(LN(ImpUp1)-LN(ImpLow1))/3.29)</f>
        <v>0</v>
      </c>
      <c r="L9580">
        <f>_xlfn.BINOM.INV(BinomTrials,_xlfn.GAMMA.INV(Table3[[#This Row],[RV gamma]],GammaShape2,GammaRate2)/BinomTrials,Table3[[#This Row],[RV binom]])</f>
        <v>0</v>
      </c>
      <c r="M9580" s="1">
        <f>Table3[[#This Row],[Risk 2 simulated occurences]]*_xlfn.LOGNORM.INV(Table3[[#This Row],[RV lognorm]],(LN(ImpLow2)+LN(ImpUp2))/2,(LN(ImpUp2)-LN(ImpLow2))/3.29)</f>
        <v>0</v>
      </c>
    </row>
    <row r="9581" spans="7:13">
      <c r="G9581">
        <v>0.35502739732853483</v>
      </c>
      <c r="H9581">
        <v>0.59728283649183944</v>
      </c>
      <c r="I9581">
        <v>0.83953827565514405</v>
      </c>
      <c r="J9581">
        <f>_xlfn.BINOM.INV(BinomTrials,_xlfn.GAMMA.INV(Table3[[#This Row],[RV gamma]],GammaShape1,GammaRate1)/BinomTrials,Table3[[#This Row],[RV binom]])</f>
        <v>0</v>
      </c>
      <c r="K9581" s="1">
        <f>Table3[[#This Row],[Risk 1 Simulated occurences]]*_xlfn.LOGNORM.INV(Table3[[#This Row],[RV lognorm]],(LN(ImpLow1)+LN(ImpUp1))/2,(LN(ImpUp1)-LN(ImpLow1))/3.29)</f>
        <v>0</v>
      </c>
      <c r="L9581">
        <f>_xlfn.BINOM.INV(BinomTrials,_xlfn.GAMMA.INV(Table3[[#This Row],[RV gamma]],GammaShape2,GammaRate2)/BinomTrials,Table3[[#This Row],[RV binom]])</f>
        <v>0</v>
      </c>
      <c r="M9581" s="1">
        <f>Table3[[#This Row],[Risk 2 simulated occurences]]*_xlfn.LOGNORM.INV(Table3[[#This Row],[RV lognorm]],(LN(ImpLow2)+LN(ImpUp2))/2,(LN(ImpUp2)-LN(ImpLow2))/3.29)</f>
        <v>0</v>
      </c>
    </row>
    <row r="9582" spans="7:13">
      <c r="G9582">
        <v>0.94546690068462258</v>
      </c>
      <c r="H9582">
        <v>0.53263291834510529</v>
      </c>
      <c r="I9582">
        <v>0.11979893600558812</v>
      </c>
      <c r="J9582">
        <f>_xlfn.BINOM.INV(BinomTrials,_xlfn.GAMMA.INV(Table3[[#This Row],[RV gamma]],GammaShape1,GammaRate1)/BinomTrials,Table3[[#This Row],[RV binom]])</f>
        <v>1</v>
      </c>
      <c r="K9582" s="1">
        <f>Table3[[#This Row],[Risk 1 Simulated occurences]]*_xlfn.LOGNORM.INV(Table3[[#This Row],[RV lognorm]],(LN(ImpLow1)+LN(ImpUp1))/2,(LN(ImpUp1)-LN(ImpLow1))/3.29)</f>
        <v>13885.306487722277</v>
      </c>
      <c r="L9582">
        <f>_xlfn.BINOM.INV(BinomTrials,_xlfn.GAMMA.INV(Table3[[#This Row],[RV gamma]],GammaShape2,GammaRate2)/BinomTrials,Table3[[#This Row],[RV binom]])</f>
        <v>0</v>
      </c>
      <c r="M9582" s="1">
        <f>Table3[[#This Row],[Risk 2 simulated occurences]]*_xlfn.LOGNORM.INV(Table3[[#This Row],[RV lognorm]],(LN(ImpLow2)+LN(ImpUp2))/2,(LN(ImpUp2)-LN(ImpLow2))/3.29)</f>
        <v>0</v>
      </c>
    </row>
    <row r="9583" spans="7:13">
      <c r="G9583">
        <v>0.46219980645095921</v>
      </c>
      <c r="H9583">
        <v>0.96145862618529176</v>
      </c>
      <c r="I9583">
        <v>0.46071744591962427</v>
      </c>
      <c r="J9583">
        <f>_xlfn.BINOM.INV(BinomTrials,_xlfn.GAMMA.INV(Table3[[#This Row],[RV gamma]],GammaShape1,GammaRate1)/BinomTrials,Table3[[#This Row],[RV binom]])</f>
        <v>2</v>
      </c>
      <c r="K9583" s="1">
        <f>Table3[[#This Row],[Risk 1 Simulated occurences]]*_xlfn.LOGNORM.INV(Table3[[#This Row],[RV lognorm]],(LN(ImpLow1)+LN(ImpUp1))/2,(LN(ImpUp1)-LN(ImpLow1))/3.29)</f>
        <v>59027.224146815715</v>
      </c>
      <c r="L9583">
        <f>_xlfn.BINOM.INV(BinomTrials,_xlfn.GAMMA.INV(Table3[[#This Row],[RV gamma]],GammaShape2,GammaRate2)/BinomTrials,Table3[[#This Row],[RV binom]])</f>
        <v>1</v>
      </c>
      <c r="M9583" s="1">
        <f>Table3[[#This Row],[Risk 2 simulated occurences]]*_xlfn.LOGNORM.INV(Table3[[#This Row],[RV lognorm]],(LN(ImpLow2)+LN(ImpUp2))/2,(LN(ImpUp2)-LN(ImpLow2))/3.29)</f>
        <v>2951361.2073407872</v>
      </c>
    </row>
    <row r="9584" spans="7:13">
      <c r="G9584">
        <v>0.19214702127135685</v>
      </c>
      <c r="H9584">
        <v>0.23513029619824621</v>
      </c>
      <c r="I9584">
        <v>0.27811357112513557</v>
      </c>
      <c r="J9584">
        <f>_xlfn.BINOM.INV(BinomTrials,_xlfn.GAMMA.INV(Table3[[#This Row],[RV gamma]],GammaShape1,GammaRate1)/BinomTrials,Table3[[#This Row],[RV binom]])</f>
        <v>0</v>
      </c>
      <c r="K9584" s="1">
        <f>Table3[[#This Row],[Risk 1 Simulated occurences]]*_xlfn.LOGNORM.INV(Table3[[#This Row],[RV lognorm]],(LN(ImpLow1)+LN(ImpUp1))/2,(LN(ImpUp1)-LN(ImpLow1))/3.29)</f>
        <v>0</v>
      </c>
      <c r="L9584">
        <f>_xlfn.BINOM.INV(BinomTrials,_xlfn.GAMMA.INV(Table3[[#This Row],[RV gamma]],GammaShape2,GammaRate2)/BinomTrials,Table3[[#This Row],[RV binom]])</f>
        <v>0</v>
      </c>
      <c r="M9584" s="1">
        <f>Table3[[#This Row],[Risk 2 simulated occurences]]*_xlfn.LOGNORM.INV(Table3[[#This Row],[RV lognorm]],(LN(ImpLow2)+LN(ImpUp2))/2,(LN(ImpUp2)-LN(ImpLow2))/3.29)</f>
        <v>0</v>
      </c>
    </row>
    <row r="9585" spans="7:13">
      <c r="G9585">
        <v>0.4149865076946963</v>
      </c>
      <c r="H9585">
        <v>0.83488820392400409</v>
      </c>
      <c r="I9585">
        <v>0.25478990015331188</v>
      </c>
      <c r="J9585">
        <f>_xlfn.BINOM.INV(BinomTrials,_xlfn.GAMMA.INV(Table3[[#This Row],[RV gamma]],GammaShape1,GammaRate1)/BinomTrials,Table3[[#This Row],[RV binom]])</f>
        <v>1</v>
      </c>
      <c r="K9585" s="1">
        <f>Table3[[#This Row],[Risk 1 Simulated occurences]]*_xlfn.LOGNORM.INV(Table3[[#This Row],[RV lognorm]],(LN(ImpLow1)+LN(ImpUp1))/2,(LN(ImpUp1)-LN(ImpLow1))/3.29)</f>
        <v>19931.797491738478</v>
      </c>
      <c r="L9585">
        <f>_xlfn.BINOM.INV(BinomTrials,_xlfn.GAMMA.INV(Table3[[#This Row],[RV gamma]],GammaShape2,GammaRate2)/BinomTrials,Table3[[#This Row],[RV binom]])</f>
        <v>0</v>
      </c>
      <c r="M9585" s="1">
        <f>Table3[[#This Row],[Risk 2 simulated occurences]]*_xlfn.LOGNORM.INV(Table3[[#This Row],[RV lognorm]],(LN(ImpLow2)+LN(ImpUp2))/2,(LN(ImpUp2)-LN(ImpLow2))/3.29)</f>
        <v>0</v>
      </c>
    </row>
    <row r="9586" spans="7:13">
      <c r="G9586">
        <v>0.67823482476092634</v>
      </c>
      <c r="H9586">
        <v>0.96604335073663072</v>
      </c>
      <c r="I9586">
        <v>0.25385187671233522</v>
      </c>
      <c r="J9586">
        <f>_xlfn.BINOM.INV(BinomTrials,_xlfn.GAMMA.INV(Table3[[#This Row],[RV gamma]],GammaShape1,GammaRate1)/BinomTrials,Table3[[#This Row],[RV binom]])</f>
        <v>2</v>
      </c>
      <c r="K9586" s="1">
        <f>Table3[[#This Row],[Risk 1 Simulated occurences]]*_xlfn.LOGNORM.INV(Table3[[#This Row],[RV lognorm]],(LN(ImpLow1)+LN(ImpUp1))/2,(LN(ImpUp1)-LN(ImpLow1))/3.29)</f>
        <v>39782.0647521106</v>
      </c>
      <c r="L9586">
        <f>_xlfn.BINOM.INV(BinomTrials,_xlfn.GAMMA.INV(Table3[[#This Row],[RV gamma]],GammaShape2,GammaRate2)/BinomTrials,Table3[[#This Row],[RV binom]])</f>
        <v>1</v>
      </c>
      <c r="M9586" s="1">
        <f>Table3[[#This Row],[Risk 2 simulated occurences]]*_xlfn.LOGNORM.INV(Table3[[#This Row],[RV lognorm]],(LN(ImpLow2)+LN(ImpUp2))/2,(LN(ImpUp2)-LN(ImpLow2))/3.29)</f>
        <v>1989103.237605531</v>
      </c>
    </row>
    <row r="9587" spans="7:13">
      <c r="G9587">
        <v>9.2699756888998563E-2</v>
      </c>
      <c r="H9587">
        <v>0.29059583055348875</v>
      </c>
      <c r="I9587">
        <v>0.48849190421797889</v>
      </c>
      <c r="J9587">
        <f>_xlfn.BINOM.INV(BinomTrials,_xlfn.GAMMA.INV(Table3[[#This Row],[RV gamma]],GammaShape1,GammaRate1)/BinomTrials,Table3[[#This Row],[RV binom]])</f>
        <v>0</v>
      </c>
      <c r="K9587" s="1">
        <f>Table3[[#This Row],[Risk 1 Simulated occurences]]*_xlfn.LOGNORM.INV(Table3[[#This Row],[RV lognorm]],(LN(ImpLow1)+LN(ImpUp1))/2,(LN(ImpUp1)-LN(ImpLow1))/3.29)</f>
        <v>0</v>
      </c>
      <c r="L9587">
        <f>_xlfn.BINOM.INV(BinomTrials,_xlfn.GAMMA.INV(Table3[[#This Row],[RV gamma]],GammaShape2,GammaRate2)/BinomTrials,Table3[[#This Row],[RV binom]])</f>
        <v>0</v>
      </c>
      <c r="M9587" s="1">
        <f>Table3[[#This Row],[Risk 2 simulated occurences]]*_xlfn.LOGNORM.INV(Table3[[#This Row],[RV lognorm]],(LN(ImpLow2)+LN(ImpUp2))/2,(LN(ImpUp2)-LN(ImpLow2))/3.29)</f>
        <v>0</v>
      </c>
    </row>
    <row r="9588" spans="7:13">
      <c r="G9588">
        <v>4.8140333987837817E-3</v>
      </c>
      <c r="H9588">
        <v>4.4124112485034443E-2</v>
      </c>
      <c r="I9588">
        <v>8.3434191571285107E-2</v>
      </c>
      <c r="J9588">
        <f>_xlfn.BINOM.INV(BinomTrials,_xlfn.GAMMA.INV(Table3[[#This Row],[RV gamma]],GammaShape1,GammaRate1)/BinomTrials,Table3[[#This Row],[RV binom]])</f>
        <v>0</v>
      </c>
      <c r="K9588" s="1">
        <f>Table3[[#This Row],[Risk 1 Simulated occurences]]*_xlfn.LOGNORM.INV(Table3[[#This Row],[RV lognorm]],(LN(ImpLow1)+LN(ImpUp1))/2,(LN(ImpUp1)-LN(ImpLow1))/3.29)</f>
        <v>0</v>
      </c>
      <c r="L9588">
        <f>_xlfn.BINOM.INV(BinomTrials,_xlfn.GAMMA.INV(Table3[[#This Row],[RV gamma]],GammaShape2,GammaRate2)/BinomTrials,Table3[[#This Row],[RV binom]])</f>
        <v>0</v>
      </c>
      <c r="M9588" s="1">
        <f>Table3[[#This Row],[Risk 2 simulated occurences]]*_xlfn.LOGNORM.INV(Table3[[#This Row],[RV lognorm]],(LN(ImpLow2)+LN(ImpUp2))/2,(LN(ImpUp2)-LN(ImpLow2))/3.29)</f>
        <v>0</v>
      </c>
    </row>
    <row r="9589" spans="7:13">
      <c r="G9589">
        <v>0.90945933335901208</v>
      </c>
      <c r="H9589">
        <v>0.5939585359738947</v>
      </c>
      <c r="I9589">
        <v>0.27845773858877726</v>
      </c>
      <c r="J9589">
        <f>_xlfn.BINOM.INV(BinomTrials,_xlfn.GAMMA.INV(Table3[[#This Row],[RV gamma]],GammaShape1,GammaRate1)/BinomTrials,Table3[[#This Row],[RV binom]])</f>
        <v>1</v>
      </c>
      <c r="K9589" s="1">
        <f>Table3[[#This Row],[Risk 1 Simulated occurences]]*_xlfn.LOGNORM.INV(Table3[[#This Row],[RV lognorm]],(LN(ImpLow1)+LN(ImpUp1))/2,(LN(ImpUp1)-LN(ImpLow1))/3.29)</f>
        <v>20962.838403121492</v>
      </c>
      <c r="L9589">
        <f>_xlfn.BINOM.INV(BinomTrials,_xlfn.GAMMA.INV(Table3[[#This Row],[RV gamma]],GammaShape2,GammaRate2)/BinomTrials,Table3[[#This Row],[RV binom]])</f>
        <v>0</v>
      </c>
      <c r="M9589" s="1">
        <f>Table3[[#This Row],[Risk 2 simulated occurences]]*_xlfn.LOGNORM.INV(Table3[[#This Row],[RV lognorm]],(LN(ImpLow2)+LN(ImpUp2))/2,(LN(ImpUp2)-LN(ImpLow2))/3.29)</f>
        <v>0</v>
      </c>
    </row>
    <row r="9590" spans="7:13">
      <c r="G9590">
        <v>0.28301576491585734</v>
      </c>
      <c r="H9590">
        <v>0.66111411324754088</v>
      </c>
      <c r="I9590">
        <v>3.9212461579224311E-2</v>
      </c>
      <c r="J9590">
        <f>_xlfn.BINOM.INV(BinomTrials,_xlfn.GAMMA.INV(Table3[[#This Row],[RV gamma]],GammaShape1,GammaRate1)/BinomTrials,Table3[[#This Row],[RV binom]])</f>
        <v>1</v>
      </c>
      <c r="K9590" s="1">
        <f>Table3[[#This Row],[Risk 1 Simulated occurences]]*_xlfn.LOGNORM.INV(Table3[[#This Row],[RV lognorm]],(LN(ImpLow1)+LN(ImpUp1))/2,(LN(ImpUp1)-LN(ImpLow1))/3.29)</f>
        <v>9227.3347080593558</v>
      </c>
      <c r="L9590">
        <f>_xlfn.BINOM.INV(BinomTrials,_xlfn.GAMMA.INV(Table3[[#This Row],[RV gamma]],GammaShape2,GammaRate2)/BinomTrials,Table3[[#This Row],[RV binom]])</f>
        <v>0</v>
      </c>
      <c r="M9590" s="1">
        <f>Table3[[#This Row],[Risk 2 simulated occurences]]*_xlfn.LOGNORM.INV(Table3[[#This Row],[RV lognorm]],(LN(ImpLow2)+LN(ImpUp2))/2,(LN(ImpUp2)-LN(ImpLow2))/3.29)</f>
        <v>0</v>
      </c>
    </row>
    <row r="9591" spans="7:13">
      <c r="G9591">
        <v>0.6459609408145589</v>
      </c>
      <c r="H9591">
        <v>0.34490135141876588</v>
      </c>
      <c r="I9591">
        <v>4.3841762022972929E-2</v>
      </c>
      <c r="J9591">
        <f>_xlfn.BINOM.INV(BinomTrials,_xlfn.GAMMA.INV(Table3[[#This Row],[RV gamma]],GammaShape1,GammaRate1)/BinomTrials,Table3[[#This Row],[RV binom]])</f>
        <v>0</v>
      </c>
      <c r="K9591" s="1">
        <f>Table3[[#This Row],[Risk 1 Simulated occurences]]*_xlfn.LOGNORM.INV(Table3[[#This Row],[RV lognorm]],(LN(ImpLow1)+LN(ImpUp1))/2,(LN(ImpUp1)-LN(ImpLow1))/3.29)</f>
        <v>0</v>
      </c>
      <c r="L9591">
        <f>_xlfn.BINOM.INV(BinomTrials,_xlfn.GAMMA.INV(Table3[[#This Row],[RV gamma]],GammaShape2,GammaRate2)/BinomTrials,Table3[[#This Row],[RV binom]])</f>
        <v>0</v>
      </c>
      <c r="M9591" s="1">
        <f>Table3[[#This Row],[Risk 2 simulated occurences]]*_xlfn.LOGNORM.INV(Table3[[#This Row],[RV lognorm]],(LN(ImpLow2)+LN(ImpUp2))/2,(LN(ImpUp2)-LN(ImpLow2))/3.29)</f>
        <v>0</v>
      </c>
    </row>
    <row r="9592" spans="7:13">
      <c r="G9592">
        <v>0.66553227029067108</v>
      </c>
      <c r="H9592">
        <v>0.75701329519833127</v>
      </c>
      <c r="I9592">
        <v>0.84849432010599146</v>
      </c>
      <c r="J9592">
        <f>_xlfn.BINOM.INV(BinomTrials,_xlfn.GAMMA.INV(Table3[[#This Row],[RV gamma]],GammaShape1,GammaRate1)/BinomTrials,Table3[[#This Row],[RV binom]])</f>
        <v>1</v>
      </c>
      <c r="K9592" s="1">
        <f>Table3[[#This Row],[Risk 1 Simulated occurences]]*_xlfn.LOGNORM.INV(Table3[[#This Row],[RV lognorm]],(LN(ImpLow1)+LN(ImpUp1))/2,(LN(ImpUp1)-LN(ImpLow1))/3.29)</f>
        <v>65023.30379652253</v>
      </c>
      <c r="L9592">
        <f>_xlfn.BINOM.INV(BinomTrials,_xlfn.GAMMA.INV(Table3[[#This Row],[RV gamma]],GammaShape2,GammaRate2)/BinomTrials,Table3[[#This Row],[RV binom]])</f>
        <v>0</v>
      </c>
      <c r="M9592" s="1">
        <f>Table3[[#This Row],[Risk 2 simulated occurences]]*_xlfn.LOGNORM.INV(Table3[[#This Row],[RV lognorm]],(LN(ImpLow2)+LN(ImpUp2))/2,(LN(ImpUp2)-LN(ImpLow2))/3.29)</f>
        <v>0</v>
      </c>
    </row>
    <row r="9593" spans="7:13">
      <c r="G9593">
        <v>0.60086677530820798</v>
      </c>
      <c r="H9593">
        <v>0.12245239835346695</v>
      </c>
      <c r="I9593">
        <v>0.6440380213987259</v>
      </c>
      <c r="J9593">
        <f>_xlfn.BINOM.INV(BinomTrials,_xlfn.GAMMA.INV(Table3[[#This Row],[RV gamma]],GammaShape1,GammaRate1)/BinomTrials,Table3[[#This Row],[RV binom]])</f>
        <v>0</v>
      </c>
      <c r="K9593" s="1">
        <f>Table3[[#This Row],[Risk 1 Simulated occurences]]*_xlfn.LOGNORM.INV(Table3[[#This Row],[RV lognorm]],(LN(ImpLow1)+LN(ImpUp1))/2,(LN(ImpUp1)-LN(ImpLow1))/3.29)</f>
        <v>0</v>
      </c>
      <c r="L9593">
        <f>_xlfn.BINOM.INV(BinomTrials,_xlfn.GAMMA.INV(Table3[[#This Row],[RV gamma]],GammaShape2,GammaRate2)/BinomTrials,Table3[[#This Row],[RV binom]])</f>
        <v>0</v>
      </c>
      <c r="M9593" s="1">
        <f>Table3[[#This Row],[Risk 2 simulated occurences]]*_xlfn.LOGNORM.INV(Table3[[#This Row],[RV lognorm]],(LN(ImpLow2)+LN(ImpUp2))/2,(LN(ImpUp2)-LN(ImpLow2))/3.29)</f>
        <v>0</v>
      </c>
    </row>
    <row r="9594" spans="7:13">
      <c r="G9594">
        <v>0.76789260505134826</v>
      </c>
      <c r="H9594">
        <v>5.7459126719021765E-2</v>
      </c>
      <c r="I9594">
        <v>0.34702564838669525</v>
      </c>
      <c r="J9594">
        <f>_xlfn.BINOM.INV(BinomTrials,_xlfn.GAMMA.INV(Table3[[#This Row],[RV gamma]],GammaShape1,GammaRate1)/BinomTrials,Table3[[#This Row],[RV binom]])</f>
        <v>0</v>
      </c>
      <c r="K9594" s="1">
        <f>Table3[[#This Row],[Risk 1 Simulated occurences]]*_xlfn.LOGNORM.INV(Table3[[#This Row],[RV lognorm]],(LN(ImpLow1)+LN(ImpUp1))/2,(LN(ImpUp1)-LN(ImpLow1))/3.29)</f>
        <v>0</v>
      </c>
      <c r="L9594">
        <f>_xlfn.BINOM.INV(BinomTrials,_xlfn.GAMMA.INV(Table3[[#This Row],[RV gamma]],GammaShape2,GammaRate2)/BinomTrials,Table3[[#This Row],[RV binom]])</f>
        <v>0</v>
      </c>
      <c r="M9594" s="1">
        <f>Table3[[#This Row],[Risk 2 simulated occurences]]*_xlfn.LOGNORM.INV(Table3[[#This Row],[RV lognorm]],(LN(ImpLow2)+LN(ImpUp2))/2,(LN(ImpUp2)-LN(ImpLow2))/3.29)</f>
        <v>0</v>
      </c>
    </row>
    <row r="9595" spans="7:13">
      <c r="G9595">
        <v>0.97101309801033375</v>
      </c>
      <c r="H9595">
        <v>0.7155427665987717</v>
      </c>
      <c r="I9595">
        <v>0.46007243518720958</v>
      </c>
      <c r="J9595">
        <f>_xlfn.BINOM.INV(BinomTrials,_xlfn.GAMMA.INV(Table3[[#This Row],[RV gamma]],GammaShape1,GammaRate1)/BinomTrials,Table3[[#This Row],[RV binom]])</f>
        <v>1</v>
      </c>
      <c r="K9595" s="1">
        <f>Table3[[#This Row],[Risk 1 Simulated occurences]]*_xlfn.LOGNORM.INV(Table3[[#This Row],[RV lognorm]],(LN(ImpLow1)+LN(ImpUp1))/2,(LN(ImpUp1)-LN(ImpLow1))/3.29)</f>
        <v>29480.069271441436</v>
      </c>
      <c r="L9595">
        <f>_xlfn.BINOM.INV(BinomTrials,_xlfn.GAMMA.INV(Table3[[#This Row],[RV gamma]],GammaShape2,GammaRate2)/BinomTrials,Table3[[#This Row],[RV binom]])</f>
        <v>0</v>
      </c>
      <c r="M9595" s="1">
        <f>Table3[[#This Row],[Risk 2 simulated occurences]]*_xlfn.LOGNORM.INV(Table3[[#This Row],[RV lognorm]],(LN(ImpLow2)+LN(ImpUp2))/2,(LN(ImpUp2)-LN(ImpLow2))/3.29)</f>
        <v>0</v>
      </c>
    </row>
    <row r="9596" spans="7:13">
      <c r="G9596">
        <v>0.81713825967960907</v>
      </c>
      <c r="H9596">
        <v>0.12727822555567986</v>
      </c>
      <c r="I9596">
        <v>0.43741819143175065</v>
      </c>
      <c r="J9596">
        <f>_xlfn.BINOM.INV(BinomTrials,_xlfn.GAMMA.INV(Table3[[#This Row],[RV gamma]],GammaShape1,GammaRate1)/BinomTrials,Table3[[#This Row],[RV binom]])</f>
        <v>0</v>
      </c>
      <c r="K9596" s="1">
        <f>Table3[[#This Row],[Risk 1 Simulated occurences]]*_xlfn.LOGNORM.INV(Table3[[#This Row],[RV lognorm]],(LN(ImpLow1)+LN(ImpUp1))/2,(LN(ImpUp1)-LN(ImpLow1))/3.29)</f>
        <v>0</v>
      </c>
      <c r="L9596">
        <f>_xlfn.BINOM.INV(BinomTrials,_xlfn.GAMMA.INV(Table3[[#This Row],[RV gamma]],GammaShape2,GammaRate2)/BinomTrials,Table3[[#This Row],[RV binom]])</f>
        <v>0</v>
      </c>
      <c r="M9596" s="1">
        <f>Table3[[#This Row],[Risk 2 simulated occurences]]*_xlfn.LOGNORM.INV(Table3[[#This Row],[RV lognorm]],(LN(ImpLow2)+LN(ImpUp2))/2,(LN(ImpUp2)-LN(ImpLow2))/3.29)</f>
        <v>0</v>
      </c>
    </row>
    <row r="9597" spans="7:13">
      <c r="G9597">
        <v>0.64273043519013118</v>
      </c>
      <c r="H9597">
        <v>0.16513691431150629</v>
      </c>
      <c r="I9597">
        <v>0.6875433934328814</v>
      </c>
      <c r="J9597">
        <f>_xlfn.BINOM.INV(BinomTrials,_xlfn.GAMMA.INV(Table3[[#This Row],[RV gamma]],GammaShape1,GammaRate1)/BinomTrials,Table3[[#This Row],[RV binom]])</f>
        <v>0</v>
      </c>
      <c r="K9597" s="1">
        <f>Table3[[#This Row],[Risk 1 Simulated occurences]]*_xlfn.LOGNORM.INV(Table3[[#This Row],[RV lognorm]],(LN(ImpLow1)+LN(ImpUp1))/2,(LN(ImpUp1)-LN(ImpLow1))/3.29)</f>
        <v>0</v>
      </c>
      <c r="L9597">
        <f>_xlfn.BINOM.INV(BinomTrials,_xlfn.GAMMA.INV(Table3[[#This Row],[RV gamma]],GammaShape2,GammaRate2)/BinomTrials,Table3[[#This Row],[RV binom]])</f>
        <v>0</v>
      </c>
      <c r="M9597" s="1">
        <f>Table3[[#This Row],[Risk 2 simulated occurences]]*_xlfn.LOGNORM.INV(Table3[[#This Row],[RV lognorm]],(LN(ImpLow2)+LN(ImpUp2))/2,(LN(ImpUp2)-LN(ImpLow2))/3.29)</f>
        <v>0</v>
      </c>
    </row>
    <row r="9598" spans="7:13">
      <c r="G9598">
        <v>0.37042424053439138</v>
      </c>
      <c r="H9598">
        <v>0.45611883348604609</v>
      </c>
      <c r="I9598">
        <v>0.54181342643770081</v>
      </c>
      <c r="J9598">
        <f>_xlfn.BINOM.INV(BinomTrials,_xlfn.GAMMA.INV(Table3[[#This Row],[RV gamma]],GammaShape1,GammaRate1)/BinomTrials,Table3[[#This Row],[RV binom]])</f>
        <v>0</v>
      </c>
      <c r="K9598" s="1">
        <f>Table3[[#This Row],[Risk 1 Simulated occurences]]*_xlfn.LOGNORM.INV(Table3[[#This Row],[RV lognorm]],(LN(ImpLow1)+LN(ImpUp1))/2,(LN(ImpUp1)-LN(ImpLow1))/3.29)</f>
        <v>0</v>
      </c>
      <c r="L9598">
        <f>_xlfn.BINOM.INV(BinomTrials,_xlfn.GAMMA.INV(Table3[[#This Row],[RV gamma]],GammaShape2,GammaRate2)/BinomTrials,Table3[[#This Row],[RV binom]])</f>
        <v>0</v>
      </c>
      <c r="M9598" s="1">
        <f>Table3[[#This Row],[Risk 2 simulated occurences]]*_xlfn.LOGNORM.INV(Table3[[#This Row],[RV lognorm]],(LN(ImpLow2)+LN(ImpUp2))/2,(LN(ImpUp2)-LN(ImpLow2))/3.29)</f>
        <v>0</v>
      </c>
    </row>
    <row r="9599" spans="7:13">
      <c r="G9599">
        <v>0.72021066151569157</v>
      </c>
      <c r="H9599">
        <v>0.98923439997678364</v>
      </c>
      <c r="I9599">
        <v>0.2582581384378756</v>
      </c>
      <c r="J9599">
        <f>_xlfn.BINOM.INV(BinomTrials,_xlfn.GAMMA.INV(Table3[[#This Row],[RV gamma]],GammaShape1,GammaRate1)/BinomTrials,Table3[[#This Row],[RV binom]])</f>
        <v>3</v>
      </c>
      <c r="K9599" s="1">
        <f>Table3[[#This Row],[Risk 1 Simulated occurences]]*_xlfn.LOGNORM.INV(Table3[[#This Row],[RV lognorm]],(LN(ImpLow1)+LN(ImpUp1))/2,(LN(ImpUp1)-LN(ImpLow1))/3.29)</f>
        <v>60247.699290877041</v>
      </c>
      <c r="L9599">
        <f>_xlfn.BINOM.INV(BinomTrials,_xlfn.GAMMA.INV(Table3[[#This Row],[RV gamma]],GammaShape2,GammaRate2)/BinomTrials,Table3[[#This Row],[RV binom]])</f>
        <v>2</v>
      </c>
      <c r="M9599" s="1">
        <f>Table3[[#This Row],[Risk 2 simulated occurences]]*_xlfn.LOGNORM.INV(Table3[[#This Row],[RV lognorm]],(LN(ImpLow2)+LN(ImpUp2))/2,(LN(ImpUp2)-LN(ImpLow2))/3.29)</f>
        <v>4016513.2860584715</v>
      </c>
    </row>
    <row r="9600" spans="7:13">
      <c r="G9600">
        <v>0.58058809422915247</v>
      </c>
      <c r="H9600">
        <v>6.2560409802273106E-2</v>
      </c>
      <c r="I9600">
        <v>0.54453272537539377</v>
      </c>
      <c r="J9600">
        <f>_xlfn.BINOM.INV(BinomTrials,_xlfn.GAMMA.INV(Table3[[#This Row],[RV gamma]],GammaShape1,GammaRate1)/BinomTrials,Table3[[#This Row],[RV binom]])</f>
        <v>0</v>
      </c>
      <c r="K9600" s="1">
        <f>Table3[[#This Row],[Risk 1 Simulated occurences]]*_xlfn.LOGNORM.INV(Table3[[#This Row],[RV lognorm]],(LN(ImpLow1)+LN(ImpUp1))/2,(LN(ImpUp1)-LN(ImpLow1))/3.29)</f>
        <v>0</v>
      </c>
      <c r="L9600">
        <f>_xlfn.BINOM.INV(BinomTrials,_xlfn.GAMMA.INV(Table3[[#This Row],[RV gamma]],GammaShape2,GammaRate2)/BinomTrials,Table3[[#This Row],[RV binom]])</f>
        <v>0</v>
      </c>
      <c r="M9600" s="1">
        <f>Table3[[#This Row],[Risk 2 simulated occurences]]*_xlfn.LOGNORM.INV(Table3[[#This Row],[RV lognorm]],(LN(ImpLow2)+LN(ImpUp2))/2,(LN(ImpUp2)-LN(ImpLow2))/3.29)</f>
        <v>0</v>
      </c>
    </row>
    <row r="9601" spans="7:13">
      <c r="G9601">
        <v>0.94409970936556331</v>
      </c>
      <c r="H9601">
        <v>0.45280754680410379</v>
      </c>
      <c r="I9601">
        <v>0.96151538424264427</v>
      </c>
      <c r="J9601">
        <f>_xlfn.BINOM.INV(BinomTrials,_xlfn.GAMMA.INV(Table3[[#This Row],[RV gamma]],GammaShape1,GammaRate1)/BinomTrials,Table3[[#This Row],[RV binom]])</f>
        <v>0</v>
      </c>
      <c r="K9601" s="1">
        <f>Table3[[#This Row],[Risk 1 Simulated occurences]]*_xlfn.LOGNORM.INV(Table3[[#This Row],[RV lognorm]],(LN(ImpLow1)+LN(ImpUp1))/2,(LN(ImpUp1)-LN(ImpLow1))/3.29)</f>
        <v>0</v>
      </c>
      <c r="L9601">
        <f>_xlfn.BINOM.INV(BinomTrials,_xlfn.GAMMA.INV(Table3[[#This Row],[RV gamma]],GammaShape2,GammaRate2)/BinomTrials,Table3[[#This Row],[RV binom]])</f>
        <v>0</v>
      </c>
      <c r="M9601" s="1">
        <f>Table3[[#This Row],[Risk 2 simulated occurences]]*_xlfn.LOGNORM.INV(Table3[[#This Row],[RV lognorm]],(LN(ImpLow2)+LN(ImpUp2))/2,(LN(ImpUp2)-LN(ImpLow2))/3.29)</f>
        <v>0</v>
      </c>
    </row>
    <row r="9602" spans="7:13">
      <c r="G9602">
        <v>0.4838153070229177</v>
      </c>
      <c r="H9602">
        <v>0.33643913657238667</v>
      </c>
      <c r="I9602">
        <v>0.18906296612185564</v>
      </c>
      <c r="J9602">
        <f>_xlfn.BINOM.INV(BinomTrials,_xlfn.GAMMA.INV(Table3[[#This Row],[RV gamma]],GammaShape1,GammaRate1)/BinomTrials,Table3[[#This Row],[RV binom]])</f>
        <v>0</v>
      </c>
      <c r="K9602" s="1">
        <f>Table3[[#This Row],[Risk 1 Simulated occurences]]*_xlfn.LOGNORM.INV(Table3[[#This Row],[RV lognorm]],(LN(ImpLow1)+LN(ImpUp1))/2,(LN(ImpUp1)-LN(ImpLow1))/3.29)</f>
        <v>0</v>
      </c>
      <c r="L9602">
        <f>_xlfn.BINOM.INV(BinomTrials,_xlfn.GAMMA.INV(Table3[[#This Row],[RV gamma]],GammaShape2,GammaRate2)/BinomTrials,Table3[[#This Row],[RV binom]])</f>
        <v>0</v>
      </c>
      <c r="M9602" s="1">
        <f>Table3[[#This Row],[Risk 2 simulated occurences]]*_xlfn.LOGNORM.INV(Table3[[#This Row],[RV lognorm]],(LN(ImpLow2)+LN(ImpUp2))/2,(LN(ImpUp2)-LN(ImpLow2))/3.29)</f>
        <v>0</v>
      </c>
    </row>
    <row r="9603" spans="7:13">
      <c r="G9603">
        <v>0.48386513417766669</v>
      </c>
      <c r="H9603">
        <v>0.53256837210271901</v>
      </c>
      <c r="I9603">
        <v>0.58127161002777128</v>
      </c>
      <c r="J9603">
        <f>_xlfn.BINOM.INV(BinomTrials,_xlfn.GAMMA.INV(Table3[[#This Row],[RV gamma]],GammaShape1,GammaRate1)/BinomTrials,Table3[[#This Row],[RV binom]])</f>
        <v>0</v>
      </c>
      <c r="K9603" s="1">
        <f>Table3[[#This Row],[Risk 1 Simulated occurences]]*_xlfn.LOGNORM.INV(Table3[[#This Row],[RV lognorm]],(LN(ImpLow1)+LN(ImpUp1))/2,(LN(ImpUp1)-LN(ImpLow1))/3.29)</f>
        <v>0</v>
      </c>
      <c r="L9603">
        <f>_xlfn.BINOM.INV(BinomTrials,_xlfn.GAMMA.INV(Table3[[#This Row],[RV gamma]],GammaShape2,GammaRate2)/BinomTrials,Table3[[#This Row],[RV binom]])</f>
        <v>0</v>
      </c>
      <c r="M9603" s="1">
        <f>Table3[[#This Row],[Risk 2 simulated occurences]]*_xlfn.LOGNORM.INV(Table3[[#This Row],[RV lognorm]],(LN(ImpLow2)+LN(ImpUp2))/2,(LN(ImpUp2)-LN(ImpLow2))/3.29)</f>
        <v>0</v>
      </c>
    </row>
    <row r="9604" spans="7:13">
      <c r="G9604">
        <v>0.32131012404398535</v>
      </c>
      <c r="H9604">
        <v>0.87662993039778891</v>
      </c>
      <c r="I9604">
        <v>0.43194973675159259</v>
      </c>
      <c r="J9604">
        <f>_xlfn.BINOM.INV(BinomTrials,_xlfn.GAMMA.INV(Table3[[#This Row],[RV gamma]],GammaShape1,GammaRate1)/BinomTrials,Table3[[#This Row],[RV binom]])</f>
        <v>1</v>
      </c>
      <c r="K9604" s="1">
        <f>Table3[[#This Row],[Risk 1 Simulated occurences]]*_xlfn.LOGNORM.INV(Table3[[#This Row],[RV lognorm]],(LN(ImpLow1)+LN(ImpUp1))/2,(LN(ImpUp1)-LN(ImpLow1))/3.29)</f>
        <v>28047.809838097943</v>
      </c>
      <c r="L9604">
        <f>_xlfn.BINOM.INV(BinomTrials,_xlfn.GAMMA.INV(Table3[[#This Row],[RV gamma]],GammaShape2,GammaRate2)/BinomTrials,Table3[[#This Row],[RV binom]])</f>
        <v>1</v>
      </c>
      <c r="M9604" s="1">
        <f>Table3[[#This Row],[Risk 2 simulated occurences]]*_xlfn.LOGNORM.INV(Table3[[#This Row],[RV lognorm]],(LN(ImpLow2)+LN(ImpUp2))/2,(LN(ImpUp2)-LN(ImpLow2))/3.29)</f>
        <v>2804780.9838097957</v>
      </c>
    </row>
    <row r="9605" spans="7:13">
      <c r="G9605">
        <v>0.2592548072614031</v>
      </c>
      <c r="H9605">
        <v>0.51924019563907764</v>
      </c>
      <c r="I9605">
        <v>0.77922558401675224</v>
      </c>
      <c r="J9605">
        <f>_xlfn.BINOM.INV(BinomTrials,_xlfn.GAMMA.INV(Table3[[#This Row],[RV gamma]],GammaShape1,GammaRate1)/BinomTrials,Table3[[#This Row],[RV binom]])</f>
        <v>0</v>
      </c>
      <c r="K9605" s="1">
        <f>Table3[[#This Row],[Risk 1 Simulated occurences]]*_xlfn.LOGNORM.INV(Table3[[#This Row],[RV lognorm]],(LN(ImpLow1)+LN(ImpUp1))/2,(LN(ImpUp1)-LN(ImpLow1))/3.29)</f>
        <v>0</v>
      </c>
      <c r="L9605">
        <f>_xlfn.BINOM.INV(BinomTrials,_xlfn.GAMMA.INV(Table3[[#This Row],[RV gamma]],GammaShape2,GammaRate2)/BinomTrials,Table3[[#This Row],[RV binom]])</f>
        <v>0</v>
      </c>
      <c r="M9605" s="1">
        <f>Table3[[#This Row],[Risk 2 simulated occurences]]*_xlfn.LOGNORM.INV(Table3[[#This Row],[RV lognorm]],(LN(ImpLow2)+LN(ImpUp2))/2,(LN(ImpUp2)-LN(ImpLow2))/3.29)</f>
        <v>0</v>
      </c>
    </row>
    <row r="9606" spans="7:13">
      <c r="G9606">
        <v>0.29554564240181153</v>
      </c>
      <c r="H9606">
        <v>0.86996810597831764</v>
      </c>
      <c r="I9606">
        <v>0.4443905695548237</v>
      </c>
      <c r="J9606">
        <f>_xlfn.BINOM.INV(BinomTrials,_xlfn.GAMMA.INV(Table3[[#This Row],[RV gamma]],GammaShape1,GammaRate1)/BinomTrials,Table3[[#This Row],[RV binom]])</f>
        <v>1</v>
      </c>
      <c r="K9606" s="1">
        <f>Table3[[#This Row],[Risk 1 Simulated occurences]]*_xlfn.LOGNORM.INV(Table3[[#This Row],[RV lognorm]],(LN(ImpLow1)+LN(ImpUp1))/2,(LN(ImpUp1)-LN(ImpLow1))/3.29)</f>
        <v>28674.338891542655</v>
      </c>
      <c r="L9606">
        <f>_xlfn.BINOM.INV(BinomTrials,_xlfn.GAMMA.INV(Table3[[#This Row],[RV gamma]],GammaShape2,GammaRate2)/BinomTrials,Table3[[#This Row],[RV binom]])</f>
        <v>1</v>
      </c>
      <c r="M9606" s="1">
        <f>Table3[[#This Row],[Risk 2 simulated occurences]]*_xlfn.LOGNORM.INV(Table3[[#This Row],[RV lognorm]],(LN(ImpLow2)+LN(ImpUp2))/2,(LN(ImpUp2)-LN(ImpLow2))/3.29)</f>
        <v>2867433.889154267</v>
      </c>
    </row>
    <row r="9607" spans="7:13">
      <c r="G9607">
        <v>0.23561184724588499</v>
      </c>
      <c r="H9607">
        <v>0.55395717758403962</v>
      </c>
      <c r="I9607">
        <v>0.87230250792219421</v>
      </c>
      <c r="J9607">
        <f>_xlfn.BINOM.INV(BinomTrials,_xlfn.GAMMA.INV(Table3[[#This Row],[RV gamma]],GammaShape1,GammaRate1)/BinomTrials,Table3[[#This Row],[RV binom]])</f>
        <v>0</v>
      </c>
      <c r="K9607" s="1">
        <f>Table3[[#This Row],[Risk 1 Simulated occurences]]*_xlfn.LOGNORM.INV(Table3[[#This Row],[RV lognorm]],(LN(ImpLow1)+LN(ImpUp1))/2,(LN(ImpUp1)-LN(ImpLow1))/3.29)</f>
        <v>0</v>
      </c>
      <c r="L9607">
        <f>_xlfn.BINOM.INV(BinomTrials,_xlfn.GAMMA.INV(Table3[[#This Row],[RV gamma]],GammaShape2,GammaRate2)/BinomTrials,Table3[[#This Row],[RV binom]])</f>
        <v>0</v>
      </c>
      <c r="M9607" s="1">
        <f>Table3[[#This Row],[Risk 2 simulated occurences]]*_xlfn.LOGNORM.INV(Table3[[#This Row],[RV lognorm]],(LN(ImpLow2)+LN(ImpUp2))/2,(LN(ImpUp2)-LN(ImpLow2))/3.29)</f>
        <v>0</v>
      </c>
    </row>
    <row r="9608" spans="7:13">
      <c r="G9608">
        <v>0.92831666158899506</v>
      </c>
      <c r="H9608">
        <v>0.35828365495348519</v>
      </c>
      <c r="I9608">
        <v>0.78825064831797531</v>
      </c>
      <c r="J9608">
        <f>_xlfn.BINOM.INV(BinomTrials,_xlfn.GAMMA.INV(Table3[[#This Row],[RV gamma]],GammaShape1,GammaRate1)/BinomTrials,Table3[[#This Row],[RV binom]])</f>
        <v>0</v>
      </c>
      <c r="K9608" s="1">
        <f>Table3[[#This Row],[Risk 1 Simulated occurences]]*_xlfn.LOGNORM.INV(Table3[[#This Row],[RV lognorm]],(LN(ImpLow1)+LN(ImpUp1))/2,(LN(ImpUp1)-LN(ImpLow1))/3.29)</f>
        <v>0</v>
      </c>
      <c r="L9608">
        <f>_xlfn.BINOM.INV(BinomTrials,_xlfn.GAMMA.INV(Table3[[#This Row],[RV gamma]],GammaShape2,GammaRate2)/BinomTrials,Table3[[#This Row],[RV binom]])</f>
        <v>0</v>
      </c>
      <c r="M9608" s="1">
        <f>Table3[[#This Row],[Risk 2 simulated occurences]]*_xlfn.LOGNORM.INV(Table3[[#This Row],[RV lognorm]],(LN(ImpLow2)+LN(ImpUp2))/2,(LN(ImpUp2)-LN(ImpLow2))/3.29)</f>
        <v>0</v>
      </c>
    </row>
    <row r="9609" spans="7:13">
      <c r="G9609">
        <v>0.21813132624054854</v>
      </c>
      <c r="H9609">
        <v>0.67338880322565731</v>
      </c>
      <c r="I9609">
        <v>0.12864628021076613</v>
      </c>
      <c r="J9609">
        <f>_xlfn.BINOM.INV(BinomTrials,_xlfn.GAMMA.INV(Table3[[#This Row],[RV gamma]],GammaShape1,GammaRate1)/BinomTrials,Table3[[#This Row],[RV binom]])</f>
        <v>1</v>
      </c>
      <c r="K9609" s="1">
        <f>Table3[[#This Row],[Risk 1 Simulated occurences]]*_xlfn.LOGNORM.INV(Table3[[#This Row],[RV lognorm]],(LN(ImpLow1)+LN(ImpUp1))/2,(LN(ImpUp1)-LN(ImpLow1))/3.29)</f>
        <v>14311.322627311487</v>
      </c>
      <c r="L9609">
        <f>_xlfn.BINOM.INV(BinomTrials,_xlfn.GAMMA.INV(Table3[[#This Row],[RV gamma]],GammaShape2,GammaRate2)/BinomTrials,Table3[[#This Row],[RV binom]])</f>
        <v>0</v>
      </c>
      <c r="M9609" s="1">
        <f>Table3[[#This Row],[Risk 2 simulated occurences]]*_xlfn.LOGNORM.INV(Table3[[#This Row],[RV lognorm]],(LN(ImpLow2)+LN(ImpUp2))/2,(LN(ImpUp2)-LN(ImpLow2))/3.29)</f>
        <v>0</v>
      </c>
    </row>
    <row r="9610" spans="7:13">
      <c r="G9610">
        <v>0.13320012489948427</v>
      </c>
      <c r="H9610">
        <v>0.64561581362300358</v>
      </c>
      <c r="I9610">
        <v>0.15803150234652288</v>
      </c>
      <c r="J9610">
        <f>_xlfn.BINOM.INV(BinomTrials,_xlfn.GAMMA.INV(Table3[[#This Row],[RV gamma]],GammaShape1,GammaRate1)/BinomTrials,Table3[[#This Row],[RV binom]])</f>
        <v>0</v>
      </c>
      <c r="K9610" s="1">
        <f>Table3[[#This Row],[Risk 1 Simulated occurences]]*_xlfn.LOGNORM.INV(Table3[[#This Row],[RV lognorm]],(LN(ImpLow1)+LN(ImpUp1))/2,(LN(ImpUp1)-LN(ImpLow1))/3.29)</f>
        <v>0</v>
      </c>
      <c r="L9610">
        <f>_xlfn.BINOM.INV(BinomTrials,_xlfn.GAMMA.INV(Table3[[#This Row],[RV gamma]],GammaShape2,GammaRate2)/BinomTrials,Table3[[#This Row],[RV binom]])</f>
        <v>0</v>
      </c>
      <c r="M9610" s="1">
        <f>Table3[[#This Row],[Risk 2 simulated occurences]]*_xlfn.LOGNORM.INV(Table3[[#This Row],[RV lognorm]],(LN(ImpLow2)+LN(ImpUp2))/2,(LN(ImpUp2)-LN(ImpLow2))/3.29)</f>
        <v>0</v>
      </c>
    </row>
    <row r="9611" spans="7:13">
      <c r="G9611">
        <v>0.69449918563221547</v>
      </c>
      <c r="H9611">
        <v>0.86497956182108238</v>
      </c>
      <c r="I9611">
        <v>3.5459938009949371E-2</v>
      </c>
      <c r="J9611">
        <f>_xlfn.BINOM.INV(BinomTrials,_xlfn.GAMMA.INV(Table3[[#This Row],[RV gamma]],GammaShape1,GammaRate1)/BinomTrials,Table3[[#This Row],[RV binom]])</f>
        <v>1</v>
      </c>
      <c r="K9611" s="1">
        <f>Table3[[#This Row],[Risk 1 Simulated occurences]]*_xlfn.LOGNORM.INV(Table3[[#This Row],[RV lognorm]],(LN(ImpLow1)+LN(ImpUp1))/2,(LN(ImpUp1)-LN(ImpLow1))/3.29)</f>
        <v>8934.4293620450408</v>
      </c>
      <c r="L9611">
        <f>_xlfn.BINOM.INV(BinomTrials,_xlfn.GAMMA.INV(Table3[[#This Row],[RV gamma]],GammaShape2,GammaRate2)/BinomTrials,Table3[[#This Row],[RV binom]])</f>
        <v>1</v>
      </c>
      <c r="M9611" s="1">
        <f>Table3[[#This Row],[Risk 2 simulated occurences]]*_xlfn.LOGNORM.INV(Table3[[#This Row],[RV lognorm]],(LN(ImpLow2)+LN(ImpUp2))/2,(LN(ImpUp2)-LN(ImpLow2))/3.29)</f>
        <v>893442.93620450294</v>
      </c>
    </row>
    <row r="9612" spans="7:13">
      <c r="G9612">
        <v>0.44781292064479222</v>
      </c>
      <c r="H9612">
        <v>0.71149552693194507</v>
      </c>
      <c r="I9612">
        <v>0.97517813321909785</v>
      </c>
      <c r="J9612">
        <f>_xlfn.BINOM.INV(BinomTrials,_xlfn.GAMMA.INV(Table3[[#This Row],[RV gamma]],GammaShape1,GammaRate1)/BinomTrials,Table3[[#This Row],[RV binom]])</f>
        <v>1</v>
      </c>
      <c r="K9612" s="1">
        <f>Table3[[#This Row],[Risk 1 Simulated occurences]]*_xlfn.LOGNORM.INV(Table3[[#This Row],[RV lognorm]],(LN(ImpLow1)+LN(ImpUp1))/2,(LN(ImpUp1)-LN(ImpLow1))/3.29)</f>
        <v>124928.9008532977</v>
      </c>
      <c r="L9612">
        <f>_xlfn.BINOM.INV(BinomTrials,_xlfn.GAMMA.INV(Table3[[#This Row],[RV gamma]],GammaShape2,GammaRate2)/BinomTrials,Table3[[#This Row],[RV binom]])</f>
        <v>0</v>
      </c>
      <c r="M9612" s="1">
        <f>Table3[[#This Row],[Risk 2 simulated occurences]]*_xlfn.LOGNORM.INV(Table3[[#This Row],[RV lognorm]],(LN(ImpLow2)+LN(ImpUp2))/2,(LN(ImpUp2)-LN(ImpLow2))/3.29)</f>
        <v>0</v>
      </c>
    </row>
    <row r="9613" spans="7:13">
      <c r="G9613">
        <v>0.39175727702293417</v>
      </c>
      <c r="H9613">
        <v>0.10532114519985446</v>
      </c>
      <c r="I9613">
        <v>0.81888501337677477</v>
      </c>
      <c r="J9613">
        <f>_xlfn.BINOM.INV(BinomTrials,_xlfn.GAMMA.INV(Table3[[#This Row],[RV gamma]],GammaShape1,GammaRate1)/BinomTrials,Table3[[#This Row],[RV binom]])</f>
        <v>0</v>
      </c>
      <c r="K9613" s="1">
        <f>Table3[[#This Row],[Risk 1 Simulated occurences]]*_xlfn.LOGNORM.INV(Table3[[#This Row],[RV lognorm]],(LN(ImpLow1)+LN(ImpUp1))/2,(LN(ImpUp1)-LN(ImpLow1))/3.29)</f>
        <v>0</v>
      </c>
      <c r="L9613">
        <f>_xlfn.BINOM.INV(BinomTrials,_xlfn.GAMMA.INV(Table3[[#This Row],[RV gamma]],GammaShape2,GammaRate2)/BinomTrials,Table3[[#This Row],[RV binom]])</f>
        <v>0</v>
      </c>
      <c r="M9613" s="1">
        <f>Table3[[#This Row],[Risk 2 simulated occurences]]*_xlfn.LOGNORM.INV(Table3[[#This Row],[RV lognorm]],(LN(ImpLow2)+LN(ImpUp2))/2,(LN(ImpUp2)-LN(ImpLow2))/3.29)</f>
        <v>0</v>
      </c>
    </row>
    <row r="9614" spans="7:13">
      <c r="G9614">
        <v>0.26455492445479845</v>
      </c>
      <c r="H9614">
        <v>0.13248737395391211</v>
      </c>
      <c r="I9614">
        <v>4.1982345302581017E-4</v>
      </c>
      <c r="J9614">
        <f>_xlfn.BINOM.INV(BinomTrials,_xlfn.GAMMA.INV(Table3[[#This Row],[RV gamma]],GammaShape1,GammaRate1)/BinomTrials,Table3[[#This Row],[RV binom]])</f>
        <v>0</v>
      </c>
      <c r="K9614" s="1">
        <f>Table3[[#This Row],[Risk 1 Simulated occurences]]*_xlfn.LOGNORM.INV(Table3[[#This Row],[RV lognorm]],(LN(ImpLow1)+LN(ImpUp1))/2,(LN(ImpUp1)-LN(ImpLow1))/3.29)</f>
        <v>0</v>
      </c>
      <c r="L9614">
        <f>_xlfn.BINOM.INV(BinomTrials,_xlfn.GAMMA.INV(Table3[[#This Row],[RV gamma]],GammaShape2,GammaRate2)/BinomTrials,Table3[[#This Row],[RV binom]])</f>
        <v>0</v>
      </c>
      <c r="M9614" s="1">
        <f>Table3[[#This Row],[Risk 2 simulated occurences]]*_xlfn.LOGNORM.INV(Table3[[#This Row],[RV lognorm]],(LN(ImpLow2)+LN(ImpUp2))/2,(LN(ImpUp2)-LN(ImpLow2))/3.29)</f>
        <v>0</v>
      </c>
    </row>
    <row r="9615" spans="7:13">
      <c r="G9615">
        <v>0.37461531179706348</v>
      </c>
      <c r="H9615">
        <v>0.7152940434009275</v>
      </c>
      <c r="I9615">
        <v>5.5972775004791454E-2</v>
      </c>
      <c r="J9615">
        <f>_xlfn.BINOM.INV(BinomTrials,_xlfn.GAMMA.INV(Table3[[#This Row],[RV gamma]],GammaShape1,GammaRate1)/BinomTrials,Table3[[#This Row],[RV binom]])</f>
        <v>1</v>
      </c>
      <c r="K9615" s="1">
        <f>Table3[[#This Row],[Risk 1 Simulated occurences]]*_xlfn.LOGNORM.INV(Table3[[#This Row],[RV lognorm]],(LN(ImpLow1)+LN(ImpUp1))/2,(LN(ImpUp1)-LN(ImpLow1))/3.29)</f>
        <v>10396.007896193556</v>
      </c>
      <c r="L9615">
        <f>_xlfn.BINOM.INV(BinomTrials,_xlfn.GAMMA.INV(Table3[[#This Row],[RV gamma]],GammaShape2,GammaRate2)/BinomTrials,Table3[[#This Row],[RV binom]])</f>
        <v>0</v>
      </c>
      <c r="M9615" s="1">
        <f>Table3[[#This Row],[Risk 2 simulated occurences]]*_xlfn.LOGNORM.INV(Table3[[#This Row],[RV lognorm]],(LN(ImpLow2)+LN(ImpUp2))/2,(LN(ImpUp2)-LN(ImpLow2))/3.29)</f>
        <v>0</v>
      </c>
    </row>
    <row r="9616" spans="7:13">
      <c r="G9616">
        <v>0.15954537324586202</v>
      </c>
      <c r="H9616">
        <v>0.94698743938793772</v>
      </c>
      <c r="I9616">
        <v>0.73442950553001352</v>
      </c>
      <c r="J9616">
        <f>_xlfn.BINOM.INV(BinomTrials,_xlfn.GAMMA.INV(Table3[[#This Row],[RV gamma]],GammaShape1,GammaRate1)/BinomTrials,Table3[[#This Row],[RV binom]])</f>
        <v>2</v>
      </c>
      <c r="K9616" s="1">
        <f>Table3[[#This Row],[Risk 1 Simulated occurences]]*_xlfn.LOGNORM.INV(Table3[[#This Row],[RV lognorm]],(LN(ImpLow1)+LN(ImpUp1))/2,(LN(ImpUp1)-LN(ImpLow1))/3.29)</f>
        <v>98035.680696473733</v>
      </c>
      <c r="L9616">
        <f>_xlfn.BINOM.INV(BinomTrials,_xlfn.GAMMA.INV(Table3[[#This Row],[RV gamma]],GammaShape2,GammaRate2)/BinomTrials,Table3[[#This Row],[RV binom]])</f>
        <v>1</v>
      </c>
      <c r="M9616" s="1">
        <f>Table3[[#This Row],[Risk 2 simulated occurences]]*_xlfn.LOGNORM.INV(Table3[[#This Row],[RV lognorm]],(LN(ImpLow2)+LN(ImpUp2))/2,(LN(ImpUp2)-LN(ImpLow2))/3.29)</f>
        <v>4901784.0348236887</v>
      </c>
    </row>
    <row r="9617" spans="7:13">
      <c r="G9617">
        <v>0.47908814320298293</v>
      </c>
      <c r="H9617">
        <v>1.7893793069708064E-2</v>
      </c>
      <c r="I9617">
        <v>0.55669944293643325</v>
      </c>
      <c r="J9617">
        <f>_xlfn.BINOM.INV(BinomTrials,_xlfn.GAMMA.INV(Table3[[#This Row],[RV gamma]],GammaShape1,GammaRate1)/BinomTrials,Table3[[#This Row],[RV binom]])</f>
        <v>0</v>
      </c>
      <c r="K9617" s="1">
        <f>Table3[[#This Row],[Risk 1 Simulated occurences]]*_xlfn.LOGNORM.INV(Table3[[#This Row],[RV lognorm]],(LN(ImpLow1)+LN(ImpUp1))/2,(LN(ImpUp1)-LN(ImpLow1))/3.29)</f>
        <v>0</v>
      </c>
      <c r="L9617">
        <f>_xlfn.BINOM.INV(BinomTrials,_xlfn.GAMMA.INV(Table3[[#This Row],[RV gamma]],GammaShape2,GammaRate2)/BinomTrials,Table3[[#This Row],[RV binom]])</f>
        <v>0</v>
      </c>
      <c r="M9617" s="1">
        <f>Table3[[#This Row],[Risk 2 simulated occurences]]*_xlfn.LOGNORM.INV(Table3[[#This Row],[RV lognorm]],(LN(ImpLow2)+LN(ImpUp2))/2,(LN(ImpUp2)-LN(ImpLow2))/3.29)</f>
        <v>0</v>
      </c>
    </row>
    <row r="9618" spans="7:13">
      <c r="G9618">
        <v>3.4422812533761754E-2</v>
      </c>
      <c r="H9618">
        <v>0.74098012258344337</v>
      </c>
      <c r="I9618">
        <v>0.44753743263312495</v>
      </c>
      <c r="J9618">
        <f>_xlfn.BINOM.INV(BinomTrials,_xlfn.GAMMA.INV(Table3[[#This Row],[RV gamma]],GammaShape1,GammaRate1)/BinomTrials,Table3[[#This Row],[RV binom]])</f>
        <v>1</v>
      </c>
      <c r="K9618" s="1">
        <f>Table3[[#This Row],[Risk 1 Simulated occurences]]*_xlfn.LOGNORM.INV(Table3[[#This Row],[RV lognorm]],(LN(ImpLow1)+LN(ImpUp1))/2,(LN(ImpUp1)-LN(ImpLow1))/3.29)</f>
        <v>28834.553099823774</v>
      </c>
      <c r="L9618">
        <f>_xlfn.BINOM.INV(BinomTrials,_xlfn.GAMMA.INV(Table3[[#This Row],[RV gamma]],GammaShape2,GammaRate2)/BinomTrials,Table3[[#This Row],[RV binom]])</f>
        <v>0</v>
      </c>
      <c r="M9618" s="1">
        <f>Table3[[#This Row],[Risk 2 simulated occurences]]*_xlfn.LOGNORM.INV(Table3[[#This Row],[RV lognorm]],(LN(ImpLow2)+LN(ImpUp2))/2,(LN(ImpUp2)-LN(ImpLow2))/3.29)</f>
        <v>0</v>
      </c>
    </row>
    <row r="9619" spans="7:13">
      <c r="G9619">
        <v>0.54421025493378294</v>
      </c>
      <c r="H9619">
        <v>0.65292025993248459</v>
      </c>
      <c r="I9619">
        <v>0.76163026493118624</v>
      </c>
      <c r="J9619">
        <f>_xlfn.BINOM.INV(BinomTrials,_xlfn.GAMMA.INV(Table3[[#This Row],[RV gamma]],GammaShape1,GammaRate1)/BinomTrials,Table3[[#This Row],[RV binom]])</f>
        <v>1</v>
      </c>
      <c r="K9619" s="1">
        <f>Table3[[#This Row],[Risk 1 Simulated occurences]]*_xlfn.LOGNORM.INV(Table3[[#This Row],[RV lognorm]],(LN(ImpLow1)+LN(ImpUp1))/2,(LN(ImpUp1)-LN(ImpLow1))/3.29)</f>
        <v>52032.96362223717</v>
      </c>
      <c r="L9619">
        <f>_xlfn.BINOM.INV(BinomTrials,_xlfn.GAMMA.INV(Table3[[#This Row],[RV gamma]],GammaShape2,GammaRate2)/BinomTrials,Table3[[#This Row],[RV binom]])</f>
        <v>0</v>
      </c>
      <c r="M9619" s="1">
        <f>Table3[[#This Row],[Risk 2 simulated occurences]]*_xlfn.LOGNORM.INV(Table3[[#This Row],[RV lognorm]],(LN(ImpLow2)+LN(ImpUp2))/2,(LN(ImpUp2)-LN(ImpLow2))/3.29)</f>
        <v>0</v>
      </c>
    </row>
    <row r="9620" spans="7:13">
      <c r="G9620">
        <v>0.54175467209040873</v>
      </c>
      <c r="H9620">
        <v>0.63080868526865197</v>
      </c>
      <c r="I9620">
        <v>0.71986269844689532</v>
      </c>
      <c r="J9620">
        <f>_xlfn.BINOM.INV(BinomTrials,_xlfn.GAMMA.INV(Table3[[#This Row],[RV gamma]],GammaShape1,GammaRate1)/BinomTrials,Table3[[#This Row],[RV binom]])</f>
        <v>1</v>
      </c>
      <c r="K9620" s="1">
        <f>Table3[[#This Row],[Risk 1 Simulated occurences]]*_xlfn.LOGNORM.INV(Table3[[#This Row],[RV lognorm]],(LN(ImpLow1)+LN(ImpUp1))/2,(LN(ImpUp1)-LN(ImpLow1))/3.29)</f>
        <v>47536.971786178445</v>
      </c>
      <c r="L9620">
        <f>_xlfn.BINOM.INV(BinomTrials,_xlfn.GAMMA.INV(Table3[[#This Row],[RV gamma]],GammaShape2,GammaRate2)/BinomTrials,Table3[[#This Row],[RV binom]])</f>
        <v>0</v>
      </c>
      <c r="M9620" s="1">
        <f>Table3[[#This Row],[Risk 2 simulated occurences]]*_xlfn.LOGNORM.INV(Table3[[#This Row],[RV lognorm]],(LN(ImpLow2)+LN(ImpUp2))/2,(LN(ImpUp2)-LN(ImpLow2))/3.29)</f>
        <v>0</v>
      </c>
    </row>
    <row r="9621" spans="7:13">
      <c r="G9621">
        <v>0.27077382349910856</v>
      </c>
      <c r="H9621">
        <v>1.5733102343852214E-3</v>
      </c>
      <c r="I9621">
        <v>0.73237279696966184</v>
      </c>
      <c r="J9621">
        <f>_xlfn.BINOM.INV(BinomTrials,_xlfn.GAMMA.INV(Table3[[#This Row],[RV gamma]],GammaShape1,GammaRate1)/BinomTrials,Table3[[#This Row],[RV binom]])</f>
        <v>0</v>
      </c>
      <c r="K9621" s="1">
        <f>Table3[[#This Row],[Risk 1 Simulated occurences]]*_xlfn.LOGNORM.INV(Table3[[#This Row],[RV lognorm]],(LN(ImpLow1)+LN(ImpUp1))/2,(LN(ImpUp1)-LN(ImpLow1))/3.29)</f>
        <v>0</v>
      </c>
      <c r="L9621">
        <f>_xlfn.BINOM.INV(BinomTrials,_xlfn.GAMMA.INV(Table3[[#This Row],[RV gamma]],GammaShape2,GammaRate2)/BinomTrials,Table3[[#This Row],[RV binom]])</f>
        <v>0</v>
      </c>
      <c r="M9621" s="1">
        <f>Table3[[#This Row],[Risk 2 simulated occurences]]*_xlfn.LOGNORM.INV(Table3[[#This Row],[RV lognorm]],(LN(ImpLow2)+LN(ImpUp2))/2,(LN(ImpUp2)-LN(ImpLow2))/3.29)</f>
        <v>0</v>
      </c>
    </row>
    <row r="9622" spans="7:13">
      <c r="G9622">
        <v>0.89565154951794612</v>
      </c>
      <c r="H9622">
        <v>0.44262510931241567</v>
      </c>
      <c r="I9622">
        <v>0.98959866910688521</v>
      </c>
      <c r="J9622">
        <f>_xlfn.BINOM.INV(BinomTrials,_xlfn.GAMMA.INV(Table3[[#This Row],[RV gamma]],GammaShape1,GammaRate1)/BinomTrials,Table3[[#This Row],[RV binom]])</f>
        <v>0</v>
      </c>
      <c r="K9622" s="1">
        <f>Table3[[#This Row],[Risk 1 Simulated occurences]]*_xlfn.LOGNORM.INV(Table3[[#This Row],[RV lognorm]],(LN(ImpLow1)+LN(ImpUp1))/2,(LN(ImpUp1)-LN(ImpLow1))/3.29)</f>
        <v>0</v>
      </c>
      <c r="L9622">
        <f>_xlfn.BINOM.INV(BinomTrials,_xlfn.GAMMA.INV(Table3[[#This Row],[RV gamma]],GammaShape2,GammaRate2)/BinomTrials,Table3[[#This Row],[RV binom]])</f>
        <v>0</v>
      </c>
      <c r="M9622" s="1">
        <f>Table3[[#This Row],[Risk 2 simulated occurences]]*_xlfn.LOGNORM.INV(Table3[[#This Row],[RV lognorm]],(LN(ImpLow2)+LN(ImpUp2))/2,(LN(ImpUp2)-LN(ImpLow2))/3.29)</f>
        <v>0</v>
      </c>
    </row>
    <row r="9623" spans="7:13">
      <c r="G9623">
        <v>0.21559274812023749</v>
      </c>
      <c r="H9623">
        <v>0.20021221376965392</v>
      </c>
      <c r="I9623">
        <v>0.18483167941907033</v>
      </c>
      <c r="J9623">
        <f>_xlfn.BINOM.INV(BinomTrials,_xlfn.GAMMA.INV(Table3[[#This Row],[RV gamma]],GammaShape1,GammaRate1)/BinomTrials,Table3[[#This Row],[RV binom]])</f>
        <v>0</v>
      </c>
      <c r="K9623" s="1">
        <f>Table3[[#This Row],[Risk 1 Simulated occurences]]*_xlfn.LOGNORM.INV(Table3[[#This Row],[RV lognorm]],(LN(ImpLow1)+LN(ImpUp1))/2,(LN(ImpUp1)-LN(ImpLow1))/3.29)</f>
        <v>0</v>
      </c>
      <c r="L9623">
        <f>_xlfn.BINOM.INV(BinomTrials,_xlfn.GAMMA.INV(Table3[[#This Row],[RV gamma]],GammaShape2,GammaRate2)/BinomTrials,Table3[[#This Row],[RV binom]])</f>
        <v>0</v>
      </c>
      <c r="M9623" s="1">
        <f>Table3[[#This Row],[Risk 2 simulated occurences]]*_xlfn.LOGNORM.INV(Table3[[#This Row],[RV lognorm]],(LN(ImpLow2)+LN(ImpUp2))/2,(LN(ImpUp2)-LN(ImpLow2))/3.29)</f>
        <v>0</v>
      </c>
    </row>
    <row r="9624" spans="7:13">
      <c r="G9624">
        <v>0.46731765683149812</v>
      </c>
      <c r="H9624">
        <v>0.96667682657329213</v>
      </c>
      <c r="I9624">
        <v>0.46603599631508624</v>
      </c>
      <c r="J9624">
        <f>_xlfn.BINOM.INV(BinomTrials,_xlfn.GAMMA.INV(Table3[[#This Row],[RV gamma]],GammaShape1,GammaRate1)/BinomTrials,Table3[[#This Row],[RV binom]])</f>
        <v>2</v>
      </c>
      <c r="K9624" s="1">
        <f>Table3[[#This Row],[Risk 1 Simulated occurences]]*_xlfn.LOGNORM.INV(Table3[[#This Row],[RV lognorm]],(LN(ImpLow1)+LN(ImpUp1))/2,(LN(ImpUp1)-LN(ImpLow1))/3.29)</f>
        <v>59582.910944325187</v>
      </c>
      <c r="L9624">
        <f>_xlfn.BINOM.INV(BinomTrials,_xlfn.GAMMA.INV(Table3[[#This Row],[RV gamma]],GammaShape2,GammaRate2)/BinomTrials,Table3[[#This Row],[RV binom]])</f>
        <v>1</v>
      </c>
      <c r="M9624" s="1">
        <f>Table3[[#This Row],[Risk 2 simulated occurences]]*_xlfn.LOGNORM.INV(Table3[[#This Row],[RV lognorm]],(LN(ImpLow2)+LN(ImpUp2))/2,(LN(ImpUp2)-LN(ImpLow2))/3.29)</f>
        <v>2979145.5472162608</v>
      </c>
    </row>
    <row r="9625" spans="7:13">
      <c r="G9625">
        <v>0.20785836698853336</v>
      </c>
      <c r="H9625">
        <v>0.93742421732164183</v>
      </c>
      <c r="I9625">
        <v>0.66699006765475033</v>
      </c>
      <c r="J9625">
        <f>_xlfn.BINOM.INV(BinomTrials,_xlfn.GAMMA.INV(Table3[[#This Row],[RV gamma]],GammaShape1,GammaRate1)/BinomTrials,Table3[[#This Row],[RV binom]])</f>
        <v>2</v>
      </c>
      <c r="K9625" s="1">
        <f>Table3[[#This Row],[Risk 1 Simulated occurences]]*_xlfn.LOGNORM.INV(Table3[[#This Row],[RV lognorm]],(LN(ImpLow1)+LN(ImpUp1))/2,(LN(ImpUp1)-LN(ImpLow1))/3.29)</f>
        <v>85550.10490707602</v>
      </c>
      <c r="L9625">
        <f>_xlfn.BINOM.INV(BinomTrials,_xlfn.GAMMA.INV(Table3[[#This Row],[RV gamma]],GammaShape2,GammaRate2)/BinomTrials,Table3[[#This Row],[RV binom]])</f>
        <v>1</v>
      </c>
      <c r="M9625" s="1">
        <f>Table3[[#This Row],[Risk 2 simulated occurences]]*_xlfn.LOGNORM.INV(Table3[[#This Row],[RV lognorm]],(LN(ImpLow2)+LN(ImpUp2))/2,(LN(ImpUp2)-LN(ImpLow2))/3.29)</f>
        <v>4277505.245353803</v>
      </c>
    </row>
    <row r="9626" spans="7:13">
      <c r="G9626">
        <v>0.47557397627996933</v>
      </c>
      <c r="H9626">
        <v>0.28882052483447851</v>
      </c>
      <c r="I9626">
        <v>0.10206707338898773</v>
      </c>
      <c r="J9626">
        <f>_xlfn.BINOM.INV(BinomTrials,_xlfn.GAMMA.INV(Table3[[#This Row],[RV gamma]],GammaShape1,GammaRate1)/BinomTrials,Table3[[#This Row],[RV binom]])</f>
        <v>0</v>
      </c>
      <c r="K9626" s="1">
        <f>Table3[[#This Row],[Risk 1 Simulated occurences]]*_xlfn.LOGNORM.INV(Table3[[#This Row],[RV lognorm]],(LN(ImpLow1)+LN(ImpUp1))/2,(LN(ImpUp1)-LN(ImpLow1))/3.29)</f>
        <v>0</v>
      </c>
      <c r="L9626">
        <f>_xlfn.BINOM.INV(BinomTrials,_xlfn.GAMMA.INV(Table3[[#This Row],[RV gamma]],GammaShape2,GammaRate2)/BinomTrials,Table3[[#This Row],[RV binom]])</f>
        <v>0</v>
      </c>
      <c r="M9626" s="1">
        <f>Table3[[#This Row],[Risk 2 simulated occurences]]*_xlfn.LOGNORM.INV(Table3[[#This Row],[RV lognorm]],(LN(ImpLow2)+LN(ImpUp2))/2,(LN(ImpUp2)-LN(ImpLow2))/3.29)</f>
        <v>0</v>
      </c>
    </row>
    <row r="9627" spans="7:13">
      <c r="G9627">
        <v>0.97181933744429583</v>
      </c>
      <c r="H9627">
        <v>0.20656089308045847</v>
      </c>
      <c r="I9627">
        <v>0.44130244871662111</v>
      </c>
      <c r="J9627">
        <f>_xlfn.BINOM.INV(BinomTrials,_xlfn.GAMMA.INV(Table3[[#This Row],[RV gamma]],GammaShape1,GammaRate1)/BinomTrials,Table3[[#This Row],[RV binom]])</f>
        <v>0</v>
      </c>
      <c r="K9627" s="1">
        <f>Table3[[#This Row],[Risk 1 Simulated occurences]]*_xlfn.LOGNORM.INV(Table3[[#This Row],[RV lognorm]],(LN(ImpLow1)+LN(ImpUp1))/2,(LN(ImpUp1)-LN(ImpLow1))/3.29)</f>
        <v>0</v>
      </c>
      <c r="L9627">
        <f>_xlfn.BINOM.INV(BinomTrials,_xlfn.GAMMA.INV(Table3[[#This Row],[RV gamma]],GammaShape2,GammaRate2)/BinomTrials,Table3[[#This Row],[RV binom]])</f>
        <v>0</v>
      </c>
      <c r="M9627" s="1">
        <f>Table3[[#This Row],[Risk 2 simulated occurences]]*_xlfn.LOGNORM.INV(Table3[[#This Row],[RV lognorm]],(LN(ImpLow2)+LN(ImpUp2))/2,(LN(ImpUp2)-LN(ImpLow2))/3.29)</f>
        <v>0</v>
      </c>
    </row>
    <row r="9628" spans="7:13">
      <c r="G9628">
        <v>0.36760442627947981</v>
      </c>
      <c r="H9628">
        <v>0.66893000326535201</v>
      </c>
      <c r="I9628">
        <v>0.97025558025122416</v>
      </c>
      <c r="J9628">
        <f>_xlfn.BINOM.INV(BinomTrials,_xlfn.GAMMA.INV(Table3[[#This Row],[RV gamma]],GammaShape1,GammaRate1)/BinomTrials,Table3[[#This Row],[RV binom]])</f>
        <v>1</v>
      </c>
      <c r="K9628" s="1">
        <f>Table3[[#This Row],[Risk 1 Simulated occurences]]*_xlfn.LOGNORM.INV(Table3[[#This Row],[RV lognorm]],(LN(ImpLow1)+LN(ImpUp1))/2,(LN(ImpUp1)-LN(ImpLow1))/3.29)</f>
        <v>118253.9214315852</v>
      </c>
      <c r="L9628">
        <f>_xlfn.BINOM.INV(BinomTrials,_xlfn.GAMMA.INV(Table3[[#This Row],[RV gamma]],GammaShape2,GammaRate2)/BinomTrials,Table3[[#This Row],[RV binom]])</f>
        <v>0</v>
      </c>
      <c r="M9628" s="1">
        <f>Table3[[#This Row],[Risk 2 simulated occurences]]*_xlfn.LOGNORM.INV(Table3[[#This Row],[RV lognorm]],(LN(ImpLow2)+LN(ImpUp2))/2,(LN(ImpUp2)-LN(ImpLow2))/3.29)</f>
        <v>0</v>
      </c>
    </row>
    <row r="9629" spans="7:13">
      <c r="G9629">
        <v>0.32759247921760776</v>
      </c>
      <c r="H9629">
        <v>0.70656488077089419</v>
      </c>
      <c r="I9629">
        <v>8.5537282324180605E-2</v>
      </c>
      <c r="J9629">
        <f>_xlfn.BINOM.INV(BinomTrials,_xlfn.GAMMA.INV(Table3[[#This Row],[RV gamma]],GammaShape1,GammaRate1)/BinomTrials,Table3[[#This Row],[RV binom]])</f>
        <v>1</v>
      </c>
      <c r="K9629" s="1">
        <f>Table3[[#This Row],[Risk 1 Simulated occurences]]*_xlfn.LOGNORM.INV(Table3[[#This Row],[RV lognorm]],(LN(ImpLow1)+LN(ImpUp1))/2,(LN(ImpUp1)-LN(ImpLow1))/3.29)</f>
        <v>12132.876449699294</v>
      </c>
      <c r="L9629">
        <f>_xlfn.BINOM.INV(BinomTrials,_xlfn.GAMMA.INV(Table3[[#This Row],[RV gamma]],GammaShape2,GammaRate2)/BinomTrials,Table3[[#This Row],[RV binom]])</f>
        <v>0</v>
      </c>
      <c r="M9629" s="1">
        <f>Table3[[#This Row],[Risk 2 simulated occurences]]*_xlfn.LOGNORM.INV(Table3[[#This Row],[RV lognorm]],(LN(ImpLow2)+LN(ImpUp2))/2,(LN(ImpUp2)-LN(ImpLow2))/3.29)</f>
        <v>0</v>
      </c>
    </row>
    <row r="9630" spans="7:13">
      <c r="G9630">
        <v>0.84679821033347313</v>
      </c>
      <c r="H9630">
        <v>0.23595111641844321</v>
      </c>
      <c r="I9630">
        <v>0.62510402250341324</v>
      </c>
      <c r="J9630">
        <f>_xlfn.BINOM.INV(BinomTrials,_xlfn.GAMMA.INV(Table3[[#This Row],[RV gamma]],GammaShape1,GammaRate1)/BinomTrials,Table3[[#This Row],[RV binom]])</f>
        <v>0</v>
      </c>
      <c r="K9630" s="1">
        <f>Table3[[#This Row],[Risk 1 Simulated occurences]]*_xlfn.LOGNORM.INV(Table3[[#This Row],[RV lognorm]],(LN(ImpLow1)+LN(ImpUp1))/2,(LN(ImpUp1)-LN(ImpLow1))/3.29)</f>
        <v>0</v>
      </c>
      <c r="L9630">
        <f>_xlfn.BINOM.INV(BinomTrials,_xlfn.GAMMA.INV(Table3[[#This Row],[RV gamma]],GammaShape2,GammaRate2)/BinomTrials,Table3[[#This Row],[RV binom]])</f>
        <v>0</v>
      </c>
      <c r="M9630" s="1">
        <f>Table3[[#This Row],[Risk 2 simulated occurences]]*_xlfn.LOGNORM.INV(Table3[[#This Row],[RV lognorm]],(LN(ImpLow2)+LN(ImpUp2))/2,(LN(ImpUp2)-LN(ImpLow2))/3.29)</f>
        <v>0</v>
      </c>
    </row>
    <row r="9631" spans="7:13">
      <c r="G9631">
        <v>0.13752107468318245</v>
      </c>
      <c r="H9631">
        <v>0.6304136447750095</v>
      </c>
      <c r="I9631">
        <v>0.12330621486683666</v>
      </c>
      <c r="J9631">
        <f>_xlfn.BINOM.INV(BinomTrials,_xlfn.GAMMA.INV(Table3[[#This Row],[RV gamma]],GammaShape1,GammaRate1)/BinomTrials,Table3[[#This Row],[RV binom]])</f>
        <v>0</v>
      </c>
      <c r="K9631" s="1">
        <f>Table3[[#This Row],[Risk 1 Simulated occurences]]*_xlfn.LOGNORM.INV(Table3[[#This Row],[RV lognorm]],(LN(ImpLow1)+LN(ImpUp1))/2,(LN(ImpUp1)-LN(ImpLow1))/3.29)</f>
        <v>0</v>
      </c>
      <c r="L9631">
        <f>_xlfn.BINOM.INV(BinomTrials,_xlfn.GAMMA.INV(Table3[[#This Row],[RV gamma]],GammaShape2,GammaRate2)/BinomTrials,Table3[[#This Row],[RV binom]])</f>
        <v>0</v>
      </c>
      <c r="M9631" s="1">
        <f>Table3[[#This Row],[Risk 2 simulated occurences]]*_xlfn.LOGNORM.INV(Table3[[#This Row],[RV lognorm]],(LN(ImpLow2)+LN(ImpUp2))/2,(LN(ImpUp2)-LN(ImpLow2))/3.29)</f>
        <v>0</v>
      </c>
    </row>
    <row r="9632" spans="7:13">
      <c r="G9632">
        <v>0.31670220024730183</v>
      </c>
      <c r="H9632">
        <v>0.36212773358548422</v>
      </c>
      <c r="I9632">
        <v>0.40755326692366661</v>
      </c>
      <c r="J9632">
        <f>_xlfn.BINOM.INV(BinomTrials,_xlfn.GAMMA.INV(Table3[[#This Row],[RV gamma]],GammaShape1,GammaRate1)/BinomTrials,Table3[[#This Row],[RV binom]])</f>
        <v>0</v>
      </c>
      <c r="K9632" s="1">
        <f>Table3[[#This Row],[Risk 1 Simulated occurences]]*_xlfn.LOGNORM.INV(Table3[[#This Row],[RV lognorm]],(LN(ImpLow1)+LN(ImpUp1))/2,(LN(ImpUp1)-LN(ImpLow1))/3.29)</f>
        <v>0</v>
      </c>
      <c r="L9632">
        <f>_xlfn.BINOM.INV(BinomTrials,_xlfn.GAMMA.INV(Table3[[#This Row],[RV gamma]],GammaShape2,GammaRate2)/BinomTrials,Table3[[#This Row],[RV binom]])</f>
        <v>0</v>
      </c>
      <c r="M9632" s="1">
        <f>Table3[[#This Row],[Risk 2 simulated occurences]]*_xlfn.LOGNORM.INV(Table3[[#This Row],[RV lognorm]],(LN(ImpLow2)+LN(ImpUp2))/2,(LN(ImpUp2)-LN(ImpLow2))/3.29)</f>
        <v>0</v>
      </c>
    </row>
    <row r="9633" spans="7:13">
      <c r="G9633">
        <v>0.81387955640157661</v>
      </c>
      <c r="H9633">
        <v>0.28081837123298009</v>
      </c>
      <c r="I9633">
        <v>0.74775718606438357</v>
      </c>
      <c r="J9633">
        <f>_xlfn.BINOM.INV(BinomTrials,_xlfn.GAMMA.INV(Table3[[#This Row],[RV gamma]],GammaShape1,GammaRate1)/BinomTrials,Table3[[#This Row],[RV binom]])</f>
        <v>0</v>
      </c>
      <c r="K9633" s="1">
        <f>Table3[[#This Row],[Risk 1 Simulated occurences]]*_xlfn.LOGNORM.INV(Table3[[#This Row],[RV lognorm]],(LN(ImpLow1)+LN(ImpUp1))/2,(LN(ImpUp1)-LN(ImpLow1))/3.29)</f>
        <v>0</v>
      </c>
      <c r="L9633">
        <f>_xlfn.BINOM.INV(BinomTrials,_xlfn.GAMMA.INV(Table3[[#This Row],[RV gamma]],GammaShape2,GammaRate2)/BinomTrials,Table3[[#This Row],[RV binom]])</f>
        <v>0</v>
      </c>
      <c r="M9633" s="1">
        <f>Table3[[#This Row],[Risk 2 simulated occurences]]*_xlfn.LOGNORM.INV(Table3[[#This Row],[RV lognorm]],(LN(ImpLow2)+LN(ImpUp2))/2,(LN(ImpUp2)-LN(ImpLow2))/3.29)</f>
        <v>0</v>
      </c>
    </row>
    <row r="9634" spans="7:13">
      <c r="G9634">
        <v>0.87370444129859304</v>
      </c>
      <c r="H9634">
        <v>0.71436531269660464</v>
      </c>
      <c r="I9634">
        <v>0.55502618409461635</v>
      </c>
      <c r="J9634">
        <f>_xlfn.BINOM.INV(BinomTrials,_xlfn.GAMMA.INV(Table3[[#This Row],[RV gamma]],GammaShape1,GammaRate1)/BinomTrials,Table3[[#This Row],[RV binom]])</f>
        <v>1</v>
      </c>
      <c r="K9634" s="1">
        <f>Table3[[#This Row],[Risk 1 Simulated occurences]]*_xlfn.LOGNORM.INV(Table3[[#This Row],[RV lognorm]],(LN(ImpLow1)+LN(ImpUp1))/2,(LN(ImpUp1)-LN(ImpLow1))/3.29)</f>
        <v>34838.37539105113</v>
      </c>
      <c r="L9634">
        <f>_xlfn.BINOM.INV(BinomTrials,_xlfn.GAMMA.INV(Table3[[#This Row],[RV gamma]],GammaShape2,GammaRate2)/BinomTrials,Table3[[#This Row],[RV binom]])</f>
        <v>0</v>
      </c>
      <c r="M9634" s="1">
        <f>Table3[[#This Row],[Risk 2 simulated occurences]]*_xlfn.LOGNORM.INV(Table3[[#This Row],[RV lognorm]],(LN(ImpLow2)+LN(ImpUp2))/2,(LN(ImpUp2)-LN(ImpLow2))/3.29)</f>
        <v>0</v>
      </c>
    </row>
    <row r="9635" spans="7:13">
      <c r="G9635">
        <v>0.35054490545324279</v>
      </c>
      <c r="H9635">
        <v>0.33781049183467893</v>
      </c>
      <c r="I9635">
        <v>0.32507607821611506</v>
      </c>
      <c r="J9635">
        <f>_xlfn.BINOM.INV(BinomTrials,_xlfn.GAMMA.INV(Table3[[#This Row],[RV gamma]],GammaShape1,GammaRate1)/BinomTrials,Table3[[#This Row],[RV binom]])</f>
        <v>0</v>
      </c>
      <c r="K9635" s="1">
        <f>Table3[[#This Row],[Risk 1 Simulated occurences]]*_xlfn.LOGNORM.INV(Table3[[#This Row],[RV lognorm]],(LN(ImpLow1)+LN(ImpUp1))/2,(LN(ImpUp1)-LN(ImpLow1))/3.29)</f>
        <v>0</v>
      </c>
      <c r="L9635">
        <f>_xlfn.BINOM.INV(BinomTrials,_xlfn.GAMMA.INV(Table3[[#This Row],[RV gamma]],GammaShape2,GammaRate2)/BinomTrials,Table3[[#This Row],[RV binom]])</f>
        <v>0</v>
      </c>
      <c r="M9635" s="1">
        <f>Table3[[#This Row],[Risk 2 simulated occurences]]*_xlfn.LOGNORM.INV(Table3[[#This Row],[RV lognorm]],(LN(ImpLow2)+LN(ImpUp2))/2,(LN(ImpUp2)-LN(ImpLow2))/3.29)</f>
        <v>0</v>
      </c>
    </row>
    <row r="9636" spans="7:13">
      <c r="G9636">
        <v>0.60822595265145696</v>
      </c>
      <c r="H9636">
        <v>0.58093626544854426</v>
      </c>
      <c r="I9636">
        <v>0.55364657824563168</v>
      </c>
      <c r="J9636">
        <f>_xlfn.BINOM.INV(BinomTrials,_xlfn.GAMMA.INV(Table3[[#This Row],[RV gamma]],GammaShape1,GammaRate1)/BinomTrials,Table3[[#This Row],[RV binom]])</f>
        <v>0</v>
      </c>
      <c r="K9636" s="1">
        <f>Table3[[#This Row],[Risk 1 Simulated occurences]]*_xlfn.LOGNORM.INV(Table3[[#This Row],[RV lognorm]],(LN(ImpLow1)+LN(ImpUp1))/2,(LN(ImpUp1)-LN(ImpLow1))/3.29)</f>
        <v>0</v>
      </c>
      <c r="L9636">
        <f>_xlfn.BINOM.INV(BinomTrials,_xlfn.GAMMA.INV(Table3[[#This Row],[RV gamma]],GammaShape2,GammaRate2)/BinomTrials,Table3[[#This Row],[RV binom]])</f>
        <v>0</v>
      </c>
      <c r="M9636" s="1">
        <f>Table3[[#This Row],[Risk 2 simulated occurences]]*_xlfn.LOGNORM.INV(Table3[[#This Row],[RV lognorm]],(LN(ImpLow2)+LN(ImpUp2))/2,(LN(ImpUp2)-LN(ImpLow2))/3.29)</f>
        <v>0</v>
      </c>
    </row>
    <row r="9637" spans="7:13">
      <c r="G9637">
        <v>0.45358621303624763</v>
      </c>
      <c r="H9637">
        <v>0.79581339368401716</v>
      </c>
      <c r="I9637">
        <v>0.13804057433178676</v>
      </c>
      <c r="J9637">
        <f>_xlfn.BINOM.INV(BinomTrials,_xlfn.GAMMA.INV(Table3[[#This Row],[RV gamma]],GammaShape1,GammaRate1)/BinomTrials,Table3[[#This Row],[RV binom]])</f>
        <v>1</v>
      </c>
      <c r="K9637" s="1">
        <f>Table3[[#This Row],[Risk 1 Simulated occurences]]*_xlfn.LOGNORM.INV(Table3[[#This Row],[RV lognorm]],(LN(ImpLow1)+LN(ImpUp1))/2,(LN(ImpUp1)-LN(ImpLow1))/3.29)</f>
        <v>14755.258460190307</v>
      </c>
      <c r="L9637">
        <f>_xlfn.BINOM.INV(BinomTrials,_xlfn.GAMMA.INV(Table3[[#This Row],[RV gamma]],GammaShape2,GammaRate2)/BinomTrials,Table3[[#This Row],[RV binom]])</f>
        <v>0</v>
      </c>
      <c r="M9637" s="1">
        <f>Table3[[#This Row],[Risk 2 simulated occurences]]*_xlfn.LOGNORM.INV(Table3[[#This Row],[RV lognorm]],(LN(ImpLow2)+LN(ImpUp2))/2,(LN(ImpUp2)-LN(ImpLow2))/3.29)</f>
        <v>0</v>
      </c>
    </row>
    <row r="9638" spans="7:13">
      <c r="G9638">
        <v>0.42348250021388872</v>
      </c>
      <c r="H9638">
        <v>0.23570764727690613</v>
      </c>
      <c r="I9638">
        <v>4.7932794339923555E-2</v>
      </c>
      <c r="J9638">
        <f>_xlfn.BINOM.INV(BinomTrials,_xlfn.GAMMA.INV(Table3[[#This Row],[RV gamma]],GammaShape1,GammaRate1)/BinomTrials,Table3[[#This Row],[RV binom]])</f>
        <v>0</v>
      </c>
      <c r="K9638" s="1">
        <f>Table3[[#This Row],[Risk 1 Simulated occurences]]*_xlfn.LOGNORM.INV(Table3[[#This Row],[RV lognorm]],(LN(ImpLow1)+LN(ImpUp1))/2,(LN(ImpUp1)-LN(ImpLow1))/3.29)</f>
        <v>0</v>
      </c>
      <c r="L9638">
        <f>_xlfn.BINOM.INV(BinomTrials,_xlfn.GAMMA.INV(Table3[[#This Row],[RV gamma]],GammaShape2,GammaRate2)/BinomTrials,Table3[[#This Row],[RV binom]])</f>
        <v>0</v>
      </c>
      <c r="M9638" s="1">
        <f>Table3[[#This Row],[Risk 2 simulated occurences]]*_xlfn.LOGNORM.INV(Table3[[#This Row],[RV lognorm]],(LN(ImpLow2)+LN(ImpUp2))/2,(LN(ImpUp2)-LN(ImpLow2))/3.29)</f>
        <v>0</v>
      </c>
    </row>
    <row r="9639" spans="7:13">
      <c r="G9639">
        <v>0.47038109482749418</v>
      </c>
      <c r="H9639">
        <v>0.53842778296136662</v>
      </c>
      <c r="I9639">
        <v>0.606474471095239</v>
      </c>
      <c r="J9639">
        <f>_xlfn.BINOM.INV(BinomTrials,_xlfn.GAMMA.INV(Table3[[#This Row],[RV gamma]],GammaShape1,GammaRate1)/BinomTrials,Table3[[#This Row],[RV binom]])</f>
        <v>0</v>
      </c>
      <c r="K9639" s="1">
        <f>Table3[[#This Row],[Risk 1 Simulated occurences]]*_xlfn.LOGNORM.INV(Table3[[#This Row],[RV lognorm]],(LN(ImpLow1)+LN(ImpUp1))/2,(LN(ImpUp1)-LN(ImpLow1))/3.29)</f>
        <v>0</v>
      </c>
      <c r="L9639">
        <f>_xlfn.BINOM.INV(BinomTrials,_xlfn.GAMMA.INV(Table3[[#This Row],[RV gamma]],GammaShape2,GammaRate2)/BinomTrials,Table3[[#This Row],[RV binom]])</f>
        <v>0</v>
      </c>
      <c r="M9639" s="1">
        <f>Table3[[#This Row],[Risk 2 simulated occurences]]*_xlfn.LOGNORM.INV(Table3[[#This Row],[RV lognorm]],(LN(ImpLow2)+LN(ImpUp2))/2,(LN(ImpUp2)-LN(ImpLow2))/3.29)</f>
        <v>0</v>
      </c>
    </row>
    <row r="9640" spans="7:13">
      <c r="G9640">
        <v>0.69506076569438946</v>
      </c>
      <c r="H9640">
        <v>0.35574823168839709</v>
      </c>
      <c r="I9640">
        <v>1.643569768240475E-2</v>
      </c>
      <c r="J9640">
        <f>_xlfn.BINOM.INV(BinomTrials,_xlfn.GAMMA.INV(Table3[[#This Row],[RV gamma]],GammaShape1,GammaRate1)/BinomTrials,Table3[[#This Row],[RV binom]])</f>
        <v>0</v>
      </c>
      <c r="K9640" s="1">
        <f>Table3[[#This Row],[Risk 1 Simulated occurences]]*_xlfn.LOGNORM.INV(Table3[[#This Row],[RV lognorm]],(LN(ImpLow1)+LN(ImpUp1))/2,(LN(ImpUp1)-LN(ImpLow1))/3.29)</f>
        <v>0</v>
      </c>
      <c r="L9640">
        <f>_xlfn.BINOM.INV(BinomTrials,_xlfn.GAMMA.INV(Table3[[#This Row],[RV gamma]],GammaShape2,GammaRate2)/BinomTrials,Table3[[#This Row],[RV binom]])</f>
        <v>0</v>
      </c>
      <c r="M9640" s="1">
        <f>Table3[[#This Row],[Risk 2 simulated occurences]]*_xlfn.LOGNORM.INV(Table3[[#This Row],[RV lognorm]],(LN(ImpLow2)+LN(ImpUp2))/2,(LN(ImpUp2)-LN(ImpLow2))/3.29)</f>
        <v>0</v>
      </c>
    </row>
    <row r="9641" spans="7:13">
      <c r="G9641">
        <v>0.88628902560392819</v>
      </c>
      <c r="H9641">
        <v>6.0529986890279684E-2</v>
      </c>
      <c r="I9641">
        <v>0.23477094817663122</v>
      </c>
      <c r="J9641">
        <f>_xlfn.BINOM.INV(BinomTrials,_xlfn.GAMMA.INV(Table3[[#This Row],[RV gamma]],GammaShape1,GammaRate1)/BinomTrials,Table3[[#This Row],[RV binom]])</f>
        <v>0</v>
      </c>
      <c r="K9641" s="1">
        <f>Table3[[#This Row],[Risk 1 Simulated occurences]]*_xlfn.LOGNORM.INV(Table3[[#This Row],[RV lognorm]],(LN(ImpLow1)+LN(ImpUp1))/2,(LN(ImpUp1)-LN(ImpLow1))/3.29)</f>
        <v>0</v>
      </c>
      <c r="L9641">
        <f>_xlfn.BINOM.INV(BinomTrials,_xlfn.GAMMA.INV(Table3[[#This Row],[RV gamma]],GammaShape2,GammaRate2)/BinomTrials,Table3[[#This Row],[RV binom]])</f>
        <v>0</v>
      </c>
      <c r="M9641" s="1">
        <f>Table3[[#This Row],[Risk 2 simulated occurences]]*_xlfn.LOGNORM.INV(Table3[[#This Row],[RV lognorm]],(LN(ImpLow2)+LN(ImpUp2))/2,(LN(ImpUp2)-LN(ImpLow2))/3.29)</f>
        <v>0</v>
      </c>
    </row>
    <row r="9642" spans="7:13">
      <c r="G9642">
        <v>0.85965332522040849</v>
      </c>
      <c r="H9642">
        <v>0.3274896649306126</v>
      </c>
      <c r="I9642">
        <v>0.79532600464081671</v>
      </c>
      <c r="J9642">
        <f>_xlfn.BINOM.INV(BinomTrials,_xlfn.GAMMA.INV(Table3[[#This Row],[RV gamma]],GammaShape1,GammaRate1)/BinomTrials,Table3[[#This Row],[RV binom]])</f>
        <v>0</v>
      </c>
      <c r="K9642" s="1">
        <f>Table3[[#This Row],[Risk 1 Simulated occurences]]*_xlfn.LOGNORM.INV(Table3[[#This Row],[RV lognorm]],(LN(ImpLow1)+LN(ImpUp1))/2,(LN(ImpUp1)-LN(ImpLow1))/3.29)</f>
        <v>0</v>
      </c>
      <c r="L9642">
        <f>_xlfn.BINOM.INV(BinomTrials,_xlfn.GAMMA.INV(Table3[[#This Row],[RV gamma]],GammaShape2,GammaRate2)/BinomTrials,Table3[[#This Row],[RV binom]])</f>
        <v>0</v>
      </c>
      <c r="M9642" s="1">
        <f>Table3[[#This Row],[Risk 2 simulated occurences]]*_xlfn.LOGNORM.INV(Table3[[#This Row],[RV lognorm]],(LN(ImpLow2)+LN(ImpUp2))/2,(LN(ImpUp2)-LN(ImpLow2))/3.29)</f>
        <v>0</v>
      </c>
    </row>
    <row r="9643" spans="7:13">
      <c r="G9643">
        <v>0.1934369794062511</v>
      </c>
      <c r="H9643">
        <v>0.11879848880637367</v>
      </c>
      <c r="I9643">
        <v>4.4159998206496236E-2</v>
      </c>
      <c r="J9643">
        <f>_xlfn.BINOM.INV(BinomTrials,_xlfn.GAMMA.INV(Table3[[#This Row],[RV gamma]],GammaShape1,GammaRate1)/BinomTrials,Table3[[#This Row],[RV binom]])</f>
        <v>0</v>
      </c>
      <c r="K9643" s="1">
        <f>Table3[[#This Row],[Risk 1 Simulated occurences]]*_xlfn.LOGNORM.INV(Table3[[#This Row],[RV lognorm]],(LN(ImpLow1)+LN(ImpUp1))/2,(LN(ImpUp1)-LN(ImpLow1))/3.29)</f>
        <v>0</v>
      </c>
      <c r="L9643">
        <f>_xlfn.BINOM.INV(BinomTrials,_xlfn.GAMMA.INV(Table3[[#This Row],[RV gamma]],GammaShape2,GammaRate2)/BinomTrials,Table3[[#This Row],[RV binom]])</f>
        <v>0</v>
      </c>
      <c r="M9643" s="1">
        <f>Table3[[#This Row],[Risk 2 simulated occurences]]*_xlfn.LOGNORM.INV(Table3[[#This Row],[RV lognorm]],(LN(ImpLow2)+LN(ImpUp2))/2,(LN(ImpUp2)-LN(ImpLow2))/3.29)</f>
        <v>0</v>
      </c>
    </row>
    <row r="9644" spans="7:13">
      <c r="G9644">
        <v>9.5312880862184285E-2</v>
      </c>
      <c r="H9644">
        <v>0.64620136872222711</v>
      </c>
      <c r="I9644">
        <v>0.19708985658226993</v>
      </c>
      <c r="J9644">
        <f>_xlfn.BINOM.INV(BinomTrials,_xlfn.GAMMA.INV(Table3[[#This Row],[RV gamma]],GammaShape1,GammaRate1)/BinomTrials,Table3[[#This Row],[RV binom]])</f>
        <v>0</v>
      </c>
      <c r="K9644" s="1">
        <f>Table3[[#This Row],[Risk 1 Simulated occurences]]*_xlfn.LOGNORM.INV(Table3[[#This Row],[RV lognorm]],(LN(ImpLow1)+LN(ImpUp1))/2,(LN(ImpUp1)-LN(ImpLow1))/3.29)</f>
        <v>0</v>
      </c>
      <c r="L9644">
        <f>_xlfn.BINOM.INV(BinomTrials,_xlfn.GAMMA.INV(Table3[[#This Row],[RV gamma]],GammaShape2,GammaRate2)/BinomTrials,Table3[[#This Row],[RV binom]])</f>
        <v>0</v>
      </c>
      <c r="M9644" s="1">
        <f>Table3[[#This Row],[Risk 2 simulated occurences]]*_xlfn.LOGNORM.INV(Table3[[#This Row],[RV lognorm]],(LN(ImpLow2)+LN(ImpUp2))/2,(LN(ImpUp2)-LN(ImpLow2))/3.29)</f>
        <v>0</v>
      </c>
    </row>
    <row r="9645" spans="7:13">
      <c r="G9645">
        <v>0.92358865073117835</v>
      </c>
      <c r="H9645">
        <v>0.70640411447100537</v>
      </c>
      <c r="I9645">
        <v>0.48921957821083234</v>
      </c>
      <c r="J9645">
        <f>_xlfn.BINOM.INV(BinomTrials,_xlfn.GAMMA.INV(Table3[[#This Row],[RV gamma]],GammaShape1,GammaRate1)/BinomTrials,Table3[[#This Row],[RV binom]])</f>
        <v>1</v>
      </c>
      <c r="K9645" s="1">
        <f>Table3[[#This Row],[Risk 1 Simulated occurences]]*_xlfn.LOGNORM.INV(Table3[[#This Row],[RV lognorm]],(LN(ImpLow1)+LN(ImpUp1))/2,(LN(ImpUp1)-LN(ImpLow1))/3.29)</f>
        <v>31030.264052804712</v>
      </c>
      <c r="L9645">
        <f>_xlfn.BINOM.INV(BinomTrials,_xlfn.GAMMA.INV(Table3[[#This Row],[RV gamma]],GammaShape2,GammaRate2)/BinomTrials,Table3[[#This Row],[RV binom]])</f>
        <v>0</v>
      </c>
      <c r="M9645" s="1">
        <f>Table3[[#This Row],[Risk 2 simulated occurences]]*_xlfn.LOGNORM.INV(Table3[[#This Row],[RV lognorm]],(LN(ImpLow2)+LN(ImpUp2))/2,(LN(ImpUp2)-LN(ImpLow2))/3.29)</f>
        <v>0</v>
      </c>
    </row>
    <row r="9646" spans="7:13">
      <c r="G9646">
        <v>0.75445283891374848</v>
      </c>
      <c r="H9646">
        <v>0.53395191418656707</v>
      </c>
      <c r="I9646">
        <v>0.3134509894593856</v>
      </c>
      <c r="J9646">
        <f>_xlfn.BINOM.INV(BinomTrials,_xlfn.GAMMA.INV(Table3[[#This Row],[RV gamma]],GammaShape1,GammaRate1)/BinomTrials,Table3[[#This Row],[RV binom]])</f>
        <v>0</v>
      </c>
      <c r="K9646" s="1">
        <f>Table3[[#This Row],[Risk 1 Simulated occurences]]*_xlfn.LOGNORM.INV(Table3[[#This Row],[RV lognorm]],(LN(ImpLow1)+LN(ImpUp1))/2,(LN(ImpUp1)-LN(ImpLow1))/3.29)</f>
        <v>0</v>
      </c>
      <c r="L9646">
        <f>_xlfn.BINOM.INV(BinomTrials,_xlfn.GAMMA.INV(Table3[[#This Row],[RV gamma]],GammaShape2,GammaRate2)/BinomTrials,Table3[[#This Row],[RV binom]])</f>
        <v>0</v>
      </c>
      <c r="M9646" s="1">
        <f>Table3[[#This Row],[Risk 2 simulated occurences]]*_xlfn.LOGNORM.INV(Table3[[#This Row],[RV lognorm]],(LN(ImpLow2)+LN(ImpUp2))/2,(LN(ImpUp2)-LN(ImpLow2))/3.29)</f>
        <v>0</v>
      </c>
    </row>
    <row r="9647" spans="7:13">
      <c r="G9647">
        <v>8.886362336988729E-2</v>
      </c>
      <c r="H9647">
        <v>0.12982173363204194</v>
      </c>
      <c r="I9647">
        <v>0.17077984389419659</v>
      </c>
      <c r="J9647">
        <f>_xlfn.BINOM.INV(BinomTrials,_xlfn.GAMMA.INV(Table3[[#This Row],[RV gamma]],GammaShape1,GammaRate1)/BinomTrials,Table3[[#This Row],[RV binom]])</f>
        <v>0</v>
      </c>
      <c r="K9647" s="1">
        <f>Table3[[#This Row],[Risk 1 Simulated occurences]]*_xlfn.LOGNORM.INV(Table3[[#This Row],[RV lognorm]],(LN(ImpLow1)+LN(ImpUp1))/2,(LN(ImpUp1)-LN(ImpLow1))/3.29)</f>
        <v>0</v>
      </c>
      <c r="L9647">
        <f>_xlfn.BINOM.INV(BinomTrials,_xlfn.GAMMA.INV(Table3[[#This Row],[RV gamma]],GammaShape2,GammaRate2)/BinomTrials,Table3[[#This Row],[RV binom]])</f>
        <v>0</v>
      </c>
      <c r="M9647" s="1">
        <f>Table3[[#This Row],[Risk 2 simulated occurences]]*_xlfn.LOGNORM.INV(Table3[[#This Row],[RV lognorm]],(LN(ImpLow2)+LN(ImpUp2))/2,(LN(ImpUp2)-LN(ImpLow2))/3.29)</f>
        <v>0</v>
      </c>
    </row>
    <row r="9648" spans="7:13">
      <c r="G9648">
        <v>0.53091797769578075</v>
      </c>
      <c r="H9648">
        <v>0.91387715372903144</v>
      </c>
      <c r="I9648">
        <v>0.29683632976228203</v>
      </c>
      <c r="J9648">
        <f>_xlfn.BINOM.INV(BinomTrials,_xlfn.GAMMA.INV(Table3[[#This Row],[RV gamma]],GammaShape1,GammaRate1)/BinomTrials,Table3[[#This Row],[RV binom]])</f>
        <v>2</v>
      </c>
      <c r="K9648" s="1">
        <f>Table3[[#This Row],[Risk 1 Simulated occurences]]*_xlfn.LOGNORM.INV(Table3[[#This Row],[RV lognorm]],(LN(ImpLow1)+LN(ImpUp1))/2,(LN(ImpUp1)-LN(ImpLow1))/3.29)</f>
        <v>43537.693537251042</v>
      </c>
      <c r="L9648">
        <f>_xlfn.BINOM.INV(BinomTrials,_xlfn.GAMMA.INV(Table3[[#This Row],[RV gamma]],GammaShape2,GammaRate2)/BinomTrials,Table3[[#This Row],[RV binom]])</f>
        <v>1</v>
      </c>
      <c r="M9648" s="1">
        <f>Table3[[#This Row],[Risk 2 simulated occurences]]*_xlfn.LOGNORM.INV(Table3[[#This Row],[RV lognorm]],(LN(ImpLow2)+LN(ImpUp2))/2,(LN(ImpUp2)-LN(ImpLow2))/3.29)</f>
        <v>2176884.6768625532</v>
      </c>
    </row>
    <row r="9649" spans="7:13">
      <c r="G9649">
        <v>0.13845113298783598</v>
      </c>
      <c r="H9649">
        <v>0.53332272383073476</v>
      </c>
      <c r="I9649">
        <v>0.92819431467363345</v>
      </c>
      <c r="J9649">
        <f>_xlfn.BINOM.INV(BinomTrials,_xlfn.GAMMA.INV(Table3[[#This Row],[RV gamma]],GammaShape1,GammaRate1)/BinomTrials,Table3[[#This Row],[RV binom]])</f>
        <v>0</v>
      </c>
      <c r="K9649" s="1">
        <f>Table3[[#This Row],[Risk 1 Simulated occurences]]*_xlfn.LOGNORM.INV(Table3[[#This Row],[RV lognorm]],(LN(ImpLow1)+LN(ImpUp1))/2,(LN(ImpUp1)-LN(ImpLow1))/3.29)</f>
        <v>0</v>
      </c>
      <c r="L9649">
        <f>_xlfn.BINOM.INV(BinomTrials,_xlfn.GAMMA.INV(Table3[[#This Row],[RV gamma]],GammaShape2,GammaRate2)/BinomTrials,Table3[[#This Row],[RV binom]])</f>
        <v>0</v>
      </c>
      <c r="M9649" s="1">
        <f>Table3[[#This Row],[Risk 2 simulated occurences]]*_xlfn.LOGNORM.INV(Table3[[#This Row],[RV lognorm]],(LN(ImpLow2)+LN(ImpUp2))/2,(LN(ImpUp2)-LN(ImpLow2))/3.29)</f>
        <v>0</v>
      </c>
    </row>
    <row r="9650" spans="7:13">
      <c r="G9650">
        <v>0.94819212655918306</v>
      </c>
      <c r="H9650">
        <v>0.55501942315838271</v>
      </c>
      <c r="I9650">
        <v>0.16184671975758239</v>
      </c>
      <c r="J9650">
        <f>_xlfn.BINOM.INV(BinomTrials,_xlfn.GAMMA.INV(Table3[[#This Row],[RV gamma]],GammaShape1,GammaRate1)/BinomTrials,Table3[[#This Row],[RV binom]])</f>
        <v>1</v>
      </c>
      <c r="K9650" s="1">
        <f>Table3[[#This Row],[Risk 1 Simulated occurences]]*_xlfn.LOGNORM.INV(Table3[[#This Row],[RV lognorm]],(LN(ImpLow1)+LN(ImpUp1))/2,(LN(ImpUp1)-LN(ImpLow1))/3.29)</f>
        <v>15850.081355681858</v>
      </c>
      <c r="L9650">
        <f>_xlfn.BINOM.INV(BinomTrials,_xlfn.GAMMA.INV(Table3[[#This Row],[RV gamma]],GammaShape2,GammaRate2)/BinomTrials,Table3[[#This Row],[RV binom]])</f>
        <v>0</v>
      </c>
      <c r="M9650" s="1">
        <f>Table3[[#This Row],[Risk 2 simulated occurences]]*_xlfn.LOGNORM.INV(Table3[[#This Row],[RV lognorm]],(LN(ImpLow2)+LN(ImpUp2))/2,(LN(ImpUp2)-LN(ImpLow2))/3.29)</f>
        <v>0</v>
      </c>
    </row>
    <row r="9651" spans="7:13">
      <c r="G9651">
        <v>0.26507108018969699</v>
      </c>
      <c r="H9651">
        <v>0.21144502293851461</v>
      </c>
      <c r="I9651">
        <v>0.1578189656873322</v>
      </c>
      <c r="J9651">
        <f>_xlfn.BINOM.INV(BinomTrials,_xlfn.GAMMA.INV(Table3[[#This Row],[RV gamma]],GammaShape1,GammaRate1)/BinomTrials,Table3[[#This Row],[RV binom]])</f>
        <v>0</v>
      </c>
      <c r="K9651" s="1">
        <f>Table3[[#This Row],[Risk 1 Simulated occurences]]*_xlfn.LOGNORM.INV(Table3[[#This Row],[RV lognorm]],(LN(ImpLow1)+LN(ImpUp1))/2,(LN(ImpUp1)-LN(ImpLow1))/3.29)</f>
        <v>0</v>
      </c>
      <c r="L9651">
        <f>_xlfn.BINOM.INV(BinomTrials,_xlfn.GAMMA.INV(Table3[[#This Row],[RV gamma]],GammaShape2,GammaRate2)/BinomTrials,Table3[[#This Row],[RV binom]])</f>
        <v>0</v>
      </c>
      <c r="M9651" s="1">
        <f>Table3[[#This Row],[Risk 2 simulated occurences]]*_xlfn.LOGNORM.INV(Table3[[#This Row],[RV lognorm]],(LN(ImpLow2)+LN(ImpUp2))/2,(LN(ImpUp2)-LN(ImpLow2))/3.29)</f>
        <v>0</v>
      </c>
    </row>
    <row r="9652" spans="7:13">
      <c r="G9652">
        <v>4.9644748237749912E-2</v>
      </c>
      <c r="H9652">
        <v>0.75650052761496067</v>
      </c>
      <c r="I9652">
        <v>0.46335630699217145</v>
      </c>
      <c r="J9652">
        <f>_xlfn.BINOM.INV(BinomTrials,_xlfn.GAMMA.INV(Table3[[#This Row],[RV gamma]],GammaShape1,GammaRate1)/BinomTrials,Table3[[#This Row],[RV binom]])</f>
        <v>1</v>
      </c>
      <c r="K9652" s="1">
        <f>Table3[[#This Row],[Risk 1 Simulated occurences]]*_xlfn.LOGNORM.INV(Table3[[#This Row],[RV lognorm]],(LN(ImpLow1)+LN(ImpUp1))/2,(LN(ImpUp1)-LN(ImpLow1))/3.29)</f>
        <v>29651.184678037778</v>
      </c>
      <c r="L9652">
        <f>_xlfn.BINOM.INV(BinomTrials,_xlfn.GAMMA.INV(Table3[[#This Row],[RV gamma]],GammaShape2,GammaRate2)/BinomTrials,Table3[[#This Row],[RV binom]])</f>
        <v>0</v>
      </c>
      <c r="M9652" s="1">
        <f>Table3[[#This Row],[Risk 2 simulated occurences]]*_xlfn.LOGNORM.INV(Table3[[#This Row],[RV lognorm]],(LN(ImpLow2)+LN(ImpUp2))/2,(LN(ImpUp2)-LN(ImpLow2))/3.29)</f>
        <v>0</v>
      </c>
    </row>
    <row r="9653" spans="7:13">
      <c r="G9653">
        <v>0.37928363186273895</v>
      </c>
      <c r="H9653">
        <v>0.50436762464436125</v>
      </c>
      <c r="I9653">
        <v>0.62945161742598355</v>
      </c>
      <c r="J9653">
        <f>_xlfn.BINOM.INV(BinomTrials,_xlfn.GAMMA.INV(Table3[[#This Row],[RV gamma]],GammaShape1,GammaRate1)/BinomTrials,Table3[[#This Row],[RV binom]])</f>
        <v>0</v>
      </c>
      <c r="K9653" s="1">
        <f>Table3[[#This Row],[Risk 1 Simulated occurences]]*_xlfn.LOGNORM.INV(Table3[[#This Row],[RV lognorm]],(LN(ImpLow1)+LN(ImpUp1))/2,(LN(ImpUp1)-LN(ImpLow1))/3.29)</f>
        <v>0</v>
      </c>
      <c r="L9653">
        <f>_xlfn.BINOM.INV(BinomTrials,_xlfn.GAMMA.INV(Table3[[#This Row],[RV gamma]],GammaShape2,GammaRate2)/BinomTrials,Table3[[#This Row],[RV binom]])</f>
        <v>0</v>
      </c>
      <c r="M9653" s="1">
        <f>Table3[[#This Row],[Risk 2 simulated occurences]]*_xlfn.LOGNORM.INV(Table3[[#This Row],[RV lognorm]],(LN(ImpLow2)+LN(ImpUp2))/2,(LN(ImpUp2)-LN(ImpLow2))/3.29)</f>
        <v>0</v>
      </c>
    </row>
    <row r="9654" spans="7:13">
      <c r="G9654">
        <v>0.62000071705319015</v>
      </c>
      <c r="H9654">
        <v>0.90666739777972338</v>
      </c>
      <c r="I9654">
        <v>0.1933340785062565</v>
      </c>
      <c r="J9654">
        <f>_xlfn.BINOM.INV(BinomTrials,_xlfn.GAMMA.INV(Table3[[#This Row],[RV gamma]],GammaShape1,GammaRate1)/BinomTrials,Table3[[#This Row],[RV binom]])</f>
        <v>2</v>
      </c>
      <c r="K9654" s="1">
        <f>Table3[[#This Row],[Risk 1 Simulated occurences]]*_xlfn.LOGNORM.INV(Table3[[#This Row],[RV lognorm]],(LN(ImpLow1)+LN(ImpUp1))/2,(LN(ImpUp1)-LN(ImpLow1))/3.29)</f>
        <v>34506.964197044945</v>
      </c>
      <c r="L9654">
        <f>_xlfn.BINOM.INV(BinomTrials,_xlfn.GAMMA.INV(Table3[[#This Row],[RV gamma]],GammaShape2,GammaRate2)/BinomTrials,Table3[[#This Row],[RV binom]])</f>
        <v>1</v>
      </c>
      <c r="M9654" s="1">
        <f>Table3[[#This Row],[Risk 2 simulated occurences]]*_xlfn.LOGNORM.INV(Table3[[#This Row],[RV lognorm]],(LN(ImpLow2)+LN(ImpUp2))/2,(LN(ImpUp2)-LN(ImpLow2))/3.29)</f>
        <v>1725348.209852248</v>
      </c>
    </row>
    <row r="9655" spans="7:13">
      <c r="G9655">
        <v>0.35205151296781911</v>
      </c>
      <c r="H9655">
        <v>0.35895448381032535</v>
      </c>
      <c r="I9655">
        <v>0.36585745465283165</v>
      </c>
      <c r="J9655">
        <f>_xlfn.BINOM.INV(BinomTrials,_xlfn.GAMMA.INV(Table3[[#This Row],[RV gamma]],GammaShape1,GammaRate1)/BinomTrials,Table3[[#This Row],[RV binom]])</f>
        <v>0</v>
      </c>
      <c r="K9655" s="1">
        <f>Table3[[#This Row],[Risk 1 Simulated occurences]]*_xlfn.LOGNORM.INV(Table3[[#This Row],[RV lognorm]],(LN(ImpLow1)+LN(ImpUp1))/2,(LN(ImpUp1)-LN(ImpLow1))/3.29)</f>
        <v>0</v>
      </c>
      <c r="L9655">
        <f>_xlfn.BINOM.INV(BinomTrials,_xlfn.GAMMA.INV(Table3[[#This Row],[RV gamma]],GammaShape2,GammaRate2)/BinomTrials,Table3[[#This Row],[RV binom]])</f>
        <v>0</v>
      </c>
      <c r="M9655" s="1">
        <f>Table3[[#This Row],[Risk 2 simulated occurences]]*_xlfn.LOGNORM.INV(Table3[[#This Row],[RV lognorm]],(LN(ImpLow2)+LN(ImpUp2))/2,(LN(ImpUp2)-LN(ImpLow2))/3.29)</f>
        <v>0</v>
      </c>
    </row>
    <row r="9656" spans="7:13">
      <c r="G9656">
        <v>0.92977845013596971</v>
      </c>
      <c r="H9656">
        <v>0.94800940013863588</v>
      </c>
      <c r="I9656">
        <v>0.96624035014130194</v>
      </c>
      <c r="J9656">
        <f>_xlfn.BINOM.INV(BinomTrials,_xlfn.GAMMA.INV(Table3[[#This Row],[RV gamma]],GammaShape1,GammaRate1)/BinomTrials,Table3[[#This Row],[RV binom]])</f>
        <v>2</v>
      </c>
      <c r="K9656" s="1">
        <f>Table3[[#This Row],[Risk 1 Simulated occurences]]*_xlfn.LOGNORM.INV(Table3[[#This Row],[RV lognorm]],(LN(ImpLow1)+LN(ImpUp1))/2,(LN(ImpUp1)-LN(ImpLow1))/3.29)</f>
        <v>227360.16467511686</v>
      </c>
      <c r="L9656">
        <f>_xlfn.BINOM.INV(BinomTrials,_xlfn.GAMMA.INV(Table3[[#This Row],[RV gamma]],GammaShape2,GammaRate2)/BinomTrials,Table3[[#This Row],[RV binom]])</f>
        <v>1</v>
      </c>
      <c r="M9656" s="1">
        <f>Table3[[#This Row],[Risk 2 simulated occurences]]*_xlfn.LOGNORM.INV(Table3[[#This Row],[RV lognorm]],(LN(ImpLow2)+LN(ImpUp2))/2,(LN(ImpUp2)-LN(ImpLow2))/3.29)</f>
        <v>11368008.233755847</v>
      </c>
    </row>
    <row r="9657" spans="7:13">
      <c r="G9657">
        <v>0.78641143524386525</v>
      </c>
      <c r="H9657">
        <v>0.19398813005256846</v>
      </c>
      <c r="I9657">
        <v>0.60156482486127172</v>
      </c>
      <c r="J9657">
        <f>_xlfn.BINOM.INV(BinomTrials,_xlfn.GAMMA.INV(Table3[[#This Row],[RV gamma]],GammaShape1,GammaRate1)/BinomTrials,Table3[[#This Row],[RV binom]])</f>
        <v>0</v>
      </c>
      <c r="K9657" s="1">
        <f>Table3[[#This Row],[Risk 1 Simulated occurences]]*_xlfn.LOGNORM.INV(Table3[[#This Row],[RV lognorm]],(LN(ImpLow1)+LN(ImpUp1))/2,(LN(ImpUp1)-LN(ImpLow1))/3.29)</f>
        <v>0</v>
      </c>
      <c r="L9657">
        <f>_xlfn.BINOM.INV(BinomTrials,_xlfn.GAMMA.INV(Table3[[#This Row],[RV gamma]],GammaShape2,GammaRate2)/BinomTrials,Table3[[#This Row],[RV binom]])</f>
        <v>0</v>
      </c>
      <c r="M9657" s="1">
        <f>Table3[[#This Row],[Risk 2 simulated occurences]]*_xlfn.LOGNORM.INV(Table3[[#This Row],[RV lognorm]],(LN(ImpLow2)+LN(ImpUp2))/2,(LN(ImpUp2)-LN(ImpLow2))/3.29)</f>
        <v>0</v>
      </c>
    </row>
    <row r="9658" spans="7:13">
      <c r="G9658">
        <v>0.21699214364261932</v>
      </c>
      <c r="H9658">
        <v>0.3585017935179648</v>
      </c>
      <c r="I9658">
        <v>0.50001144339331027</v>
      </c>
      <c r="J9658">
        <f>_xlfn.BINOM.INV(BinomTrials,_xlfn.GAMMA.INV(Table3[[#This Row],[RV gamma]],GammaShape1,GammaRate1)/BinomTrials,Table3[[#This Row],[RV binom]])</f>
        <v>0</v>
      </c>
      <c r="K9658" s="1">
        <f>Table3[[#This Row],[Risk 1 Simulated occurences]]*_xlfn.LOGNORM.INV(Table3[[#This Row],[RV lognorm]],(LN(ImpLow1)+LN(ImpUp1))/2,(LN(ImpUp1)-LN(ImpLow1))/3.29)</f>
        <v>0</v>
      </c>
      <c r="L9658">
        <f>_xlfn.BINOM.INV(BinomTrials,_xlfn.GAMMA.INV(Table3[[#This Row],[RV gamma]],GammaShape2,GammaRate2)/BinomTrials,Table3[[#This Row],[RV binom]])</f>
        <v>0</v>
      </c>
      <c r="M9658" s="1">
        <f>Table3[[#This Row],[Risk 2 simulated occurences]]*_xlfn.LOGNORM.INV(Table3[[#This Row],[RV lognorm]],(LN(ImpLow2)+LN(ImpUp2))/2,(LN(ImpUp2)-LN(ImpLow2))/3.29)</f>
        <v>0</v>
      </c>
    </row>
    <row r="9659" spans="7:13">
      <c r="G9659">
        <v>0.98695820150289604</v>
      </c>
      <c r="H9659">
        <v>0.33964365643432531</v>
      </c>
      <c r="I9659">
        <v>0.6923291113657547</v>
      </c>
      <c r="J9659">
        <f>_xlfn.BINOM.INV(BinomTrials,_xlfn.GAMMA.INV(Table3[[#This Row],[RV gamma]],GammaShape1,GammaRate1)/BinomTrials,Table3[[#This Row],[RV binom]])</f>
        <v>0</v>
      </c>
      <c r="K9659" s="1">
        <f>Table3[[#This Row],[Risk 1 Simulated occurences]]*_xlfn.LOGNORM.INV(Table3[[#This Row],[RV lognorm]],(LN(ImpLow1)+LN(ImpUp1))/2,(LN(ImpUp1)-LN(ImpLow1))/3.29)</f>
        <v>0</v>
      </c>
      <c r="L9659">
        <f>_xlfn.BINOM.INV(BinomTrials,_xlfn.GAMMA.INV(Table3[[#This Row],[RV gamma]],GammaShape2,GammaRate2)/BinomTrials,Table3[[#This Row],[RV binom]])</f>
        <v>0</v>
      </c>
      <c r="M9659" s="1">
        <f>Table3[[#This Row],[Risk 2 simulated occurences]]*_xlfn.LOGNORM.INV(Table3[[#This Row],[RV lognorm]],(LN(ImpLow2)+LN(ImpUp2))/2,(LN(ImpUp2)-LN(ImpLow2))/3.29)</f>
        <v>0</v>
      </c>
    </row>
    <row r="9660" spans="7:13">
      <c r="G9660">
        <v>0.8064926591732039</v>
      </c>
      <c r="H9660">
        <v>0.39093369170601183</v>
      </c>
      <c r="I9660">
        <v>0.97537472423881977</v>
      </c>
      <c r="J9660">
        <f>_xlfn.BINOM.INV(BinomTrials,_xlfn.GAMMA.INV(Table3[[#This Row],[RV gamma]],GammaShape1,GammaRate1)/BinomTrials,Table3[[#This Row],[RV binom]])</f>
        <v>0</v>
      </c>
      <c r="K9660" s="1">
        <f>Table3[[#This Row],[Risk 1 Simulated occurences]]*_xlfn.LOGNORM.INV(Table3[[#This Row],[RV lognorm]],(LN(ImpLow1)+LN(ImpUp1))/2,(LN(ImpUp1)-LN(ImpLow1))/3.29)</f>
        <v>0</v>
      </c>
      <c r="L9660">
        <f>_xlfn.BINOM.INV(BinomTrials,_xlfn.GAMMA.INV(Table3[[#This Row],[RV gamma]],GammaShape2,GammaRate2)/BinomTrials,Table3[[#This Row],[RV binom]])</f>
        <v>0</v>
      </c>
      <c r="M9660" s="1">
        <f>Table3[[#This Row],[Risk 2 simulated occurences]]*_xlfn.LOGNORM.INV(Table3[[#This Row],[RV lognorm]],(LN(ImpLow2)+LN(ImpUp2))/2,(LN(ImpUp2)-LN(ImpLow2))/3.29)</f>
        <v>0</v>
      </c>
    </row>
    <row r="9661" spans="7:13">
      <c r="G9661">
        <v>0.72212272403860589</v>
      </c>
      <c r="H9661">
        <v>0.42255650294132369</v>
      </c>
      <c r="I9661">
        <v>0.12299028184404144</v>
      </c>
      <c r="J9661">
        <f>_xlfn.BINOM.INV(BinomTrials,_xlfn.GAMMA.INV(Table3[[#This Row],[RV gamma]],GammaShape1,GammaRate1)/BinomTrials,Table3[[#This Row],[RV binom]])</f>
        <v>0</v>
      </c>
      <c r="K9661" s="1">
        <f>Table3[[#This Row],[Risk 1 Simulated occurences]]*_xlfn.LOGNORM.INV(Table3[[#This Row],[RV lognorm]],(LN(ImpLow1)+LN(ImpUp1))/2,(LN(ImpUp1)-LN(ImpLow1))/3.29)</f>
        <v>0</v>
      </c>
      <c r="L9661">
        <f>_xlfn.BINOM.INV(BinomTrials,_xlfn.GAMMA.INV(Table3[[#This Row],[RV gamma]],GammaShape2,GammaRate2)/BinomTrials,Table3[[#This Row],[RV binom]])</f>
        <v>0</v>
      </c>
      <c r="M9661" s="1">
        <f>Table3[[#This Row],[Risk 2 simulated occurences]]*_xlfn.LOGNORM.INV(Table3[[#This Row],[RV lognorm]],(LN(ImpLow2)+LN(ImpUp2))/2,(LN(ImpUp2)-LN(ImpLow2))/3.29)</f>
        <v>0</v>
      </c>
    </row>
    <row r="9662" spans="7:13">
      <c r="G9662">
        <v>0.7166229168496201</v>
      </c>
      <c r="H9662">
        <v>0.90714493482706371</v>
      </c>
      <c r="I9662">
        <v>9.7666952804507198E-2</v>
      </c>
      <c r="J9662">
        <f>_xlfn.BINOM.INV(BinomTrials,_xlfn.GAMMA.INV(Table3[[#This Row],[RV gamma]],GammaShape1,GammaRate1)/BinomTrials,Table3[[#This Row],[RV binom]])</f>
        <v>2</v>
      </c>
      <c r="K9662" s="1">
        <f>Table3[[#This Row],[Risk 1 Simulated occurences]]*_xlfn.LOGNORM.INV(Table3[[#This Row],[RV lognorm]],(LN(ImpLow1)+LN(ImpUp1))/2,(LN(ImpUp1)-LN(ImpLow1))/3.29)</f>
        <v>25552.007373520515</v>
      </c>
      <c r="L9662">
        <f>_xlfn.BINOM.INV(BinomTrials,_xlfn.GAMMA.INV(Table3[[#This Row],[RV gamma]],GammaShape2,GammaRate2)/BinomTrials,Table3[[#This Row],[RV binom]])</f>
        <v>1</v>
      </c>
      <c r="M9662" s="1">
        <f>Table3[[#This Row],[Risk 2 simulated occurences]]*_xlfn.LOGNORM.INV(Table3[[#This Row],[RV lognorm]],(LN(ImpLow2)+LN(ImpUp2))/2,(LN(ImpUp2)-LN(ImpLow2))/3.29)</f>
        <v>1277600.368676024</v>
      </c>
    </row>
    <row r="9663" spans="7:13">
      <c r="G9663">
        <v>0.28136349156562401</v>
      </c>
      <c r="H9663">
        <v>0.38491963845906763</v>
      </c>
      <c r="I9663">
        <v>0.48847578535251124</v>
      </c>
      <c r="J9663">
        <f>_xlfn.BINOM.INV(BinomTrials,_xlfn.GAMMA.INV(Table3[[#This Row],[RV gamma]],GammaShape1,GammaRate1)/BinomTrials,Table3[[#This Row],[RV binom]])</f>
        <v>0</v>
      </c>
      <c r="K9663" s="1">
        <f>Table3[[#This Row],[Risk 1 Simulated occurences]]*_xlfn.LOGNORM.INV(Table3[[#This Row],[RV lognorm]],(LN(ImpLow1)+LN(ImpUp1))/2,(LN(ImpUp1)-LN(ImpLow1))/3.29)</f>
        <v>0</v>
      </c>
      <c r="L9663">
        <f>_xlfn.BINOM.INV(BinomTrials,_xlfn.GAMMA.INV(Table3[[#This Row],[RV gamma]],GammaShape2,GammaRate2)/BinomTrials,Table3[[#This Row],[RV binom]])</f>
        <v>0</v>
      </c>
      <c r="M9663" s="1">
        <f>Table3[[#This Row],[Risk 2 simulated occurences]]*_xlfn.LOGNORM.INV(Table3[[#This Row],[RV lognorm]],(LN(ImpLow2)+LN(ImpUp2))/2,(LN(ImpUp2)-LN(ImpLow2))/3.29)</f>
        <v>0</v>
      </c>
    </row>
    <row r="9664" spans="7:13">
      <c r="G9664">
        <v>0.87620274344282356</v>
      </c>
      <c r="H9664">
        <v>0.34436358154954555</v>
      </c>
      <c r="I9664">
        <v>0.81252441965626754</v>
      </c>
      <c r="J9664">
        <f>_xlfn.BINOM.INV(BinomTrials,_xlfn.GAMMA.INV(Table3[[#This Row],[RV gamma]],GammaShape1,GammaRate1)/BinomTrials,Table3[[#This Row],[RV binom]])</f>
        <v>0</v>
      </c>
      <c r="K9664" s="1">
        <f>Table3[[#This Row],[Risk 1 Simulated occurences]]*_xlfn.LOGNORM.INV(Table3[[#This Row],[RV lognorm]],(LN(ImpLow1)+LN(ImpUp1))/2,(LN(ImpUp1)-LN(ImpLow1))/3.29)</f>
        <v>0</v>
      </c>
      <c r="L9664">
        <f>_xlfn.BINOM.INV(BinomTrials,_xlfn.GAMMA.INV(Table3[[#This Row],[RV gamma]],GammaShape2,GammaRate2)/BinomTrials,Table3[[#This Row],[RV binom]])</f>
        <v>0</v>
      </c>
      <c r="M9664" s="1">
        <f>Table3[[#This Row],[Risk 2 simulated occurences]]*_xlfn.LOGNORM.INV(Table3[[#This Row],[RV lognorm]],(LN(ImpLow2)+LN(ImpUp2))/2,(LN(ImpUp2)-LN(ImpLow2))/3.29)</f>
        <v>0</v>
      </c>
    </row>
    <row r="9665" spans="7:13">
      <c r="G9665">
        <v>0.33950904353498901</v>
      </c>
      <c r="H9665">
        <v>0.71871510321214571</v>
      </c>
      <c r="I9665">
        <v>9.7921162889302318E-2</v>
      </c>
      <c r="J9665">
        <f>_xlfn.BINOM.INV(BinomTrials,_xlfn.GAMMA.INV(Table3[[#This Row],[RV gamma]],GammaShape1,GammaRate1)/BinomTrials,Table3[[#This Row],[RV binom]])</f>
        <v>1</v>
      </c>
      <c r="K9665" s="1">
        <f>Table3[[#This Row],[Risk 1 Simulated occurences]]*_xlfn.LOGNORM.INV(Table3[[#This Row],[RV lognorm]],(LN(ImpLow1)+LN(ImpUp1))/2,(LN(ImpUp1)-LN(ImpLow1))/3.29)</f>
        <v>12789.175526488649</v>
      </c>
      <c r="L9665">
        <f>_xlfn.BINOM.INV(BinomTrials,_xlfn.GAMMA.INV(Table3[[#This Row],[RV gamma]],GammaShape2,GammaRate2)/BinomTrials,Table3[[#This Row],[RV binom]])</f>
        <v>0</v>
      </c>
      <c r="M9665" s="1">
        <f>Table3[[#This Row],[Risk 2 simulated occurences]]*_xlfn.LOGNORM.INV(Table3[[#This Row],[RV lognorm]],(LN(ImpLow2)+LN(ImpUp2))/2,(LN(ImpUp2)-LN(ImpLow2))/3.29)</f>
        <v>0</v>
      </c>
    </row>
    <row r="9666" spans="7:13">
      <c r="G9666">
        <v>0.12849469256051568</v>
      </c>
      <c r="H9666">
        <v>0.44473968653229051</v>
      </c>
      <c r="I9666">
        <v>0.76098468050406531</v>
      </c>
      <c r="J9666">
        <f>_xlfn.BINOM.INV(BinomTrials,_xlfn.GAMMA.INV(Table3[[#This Row],[RV gamma]],GammaShape1,GammaRate1)/BinomTrials,Table3[[#This Row],[RV binom]])</f>
        <v>0</v>
      </c>
      <c r="K9666" s="1">
        <f>Table3[[#This Row],[Risk 1 Simulated occurences]]*_xlfn.LOGNORM.INV(Table3[[#This Row],[RV lognorm]],(LN(ImpLow1)+LN(ImpUp1))/2,(LN(ImpUp1)-LN(ImpLow1))/3.29)</f>
        <v>0</v>
      </c>
      <c r="L9666">
        <f>_xlfn.BINOM.INV(BinomTrials,_xlfn.GAMMA.INV(Table3[[#This Row],[RV gamma]],GammaShape2,GammaRate2)/BinomTrials,Table3[[#This Row],[RV binom]])</f>
        <v>0</v>
      </c>
      <c r="M9666" s="1">
        <f>Table3[[#This Row],[Risk 2 simulated occurences]]*_xlfn.LOGNORM.INV(Table3[[#This Row],[RV lognorm]],(LN(ImpLow2)+LN(ImpUp2))/2,(LN(ImpUp2)-LN(ImpLow2))/3.29)</f>
        <v>0</v>
      </c>
    </row>
    <row r="9667" spans="7:13">
      <c r="G9667">
        <v>0.61029786458718494</v>
      </c>
      <c r="H9667">
        <v>0.73991154820654148</v>
      </c>
      <c r="I9667">
        <v>0.86952523182589803</v>
      </c>
      <c r="J9667">
        <f>_xlfn.BINOM.INV(BinomTrials,_xlfn.GAMMA.INV(Table3[[#This Row],[RV gamma]],GammaShape1,GammaRate1)/BinomTrials,Table3[[#This Row],[RV binom]])</f>
        <v>1</v>
      </c>
      <c r="K9667" s="1">
        <f>Table3[[#This Row],[Risk 1 Simulated occurences]]*_xlfn.LOGNORM.INV(Table3[[#This Row],[RV lognorm]],(LN(ImpLow1)+LN(ImpUp1))/2,(LN(ImpUp1)-LN(ImpLow1))/3.29)</f>
        <v>69452.331595735319</v>
      </c>
      <c r="L9667">
        <f>_xlfn.BINOM.INV(BinomTrials,_xlfn.GAMMA.INV(Table3[[#This Row],[RV gamma]],GammaShape2,GammaRate2)/BinomTrials,Table3[[#This Row],[RV binom]])</f>
        <v>0</v>
      </c>
      <c r="M9667" s="1">
        <f>Table3[[#This Row],[Risk 2 simulated occurences]]*_xlfn.LOGNORM.INV(Table3[[#This Row],[RV lognorm]],(LN(ImpLow2)+LN(ImpUp2))/2,(LN(ImpUp2)-LN(ImpLow2))/3.29)</f>
        <v>0</v>
      </c>
    </row>
    <row r="9668" spans="7:13">
      <c r="G9668">
        <v>0.27621011681678242</v>
      </c>
      <c r="H9668">
        <v>0.69339070734260166</v>
      </c>
      <c r="I9668">
        <v>0.11057129786842097</v>
      </c>
      <c r="J9668">
        <f>_xlfn.BINOM.INV(BinomTrials,_xlfn.GAMMA.INV(Table3[[#This Row],[RV gamma]],GammaShape1,GammaRate1)/BinomTrials,Table3[[#This Row],[RV binom]])</f>
        <v>1</v>
      </c>
      <c r="K9668" s="1">
        <f>Table3[[#This Row],[Risk 1 Simulated occurences]]*_xlfn.LOGNORM.INV(Table3[[#This Row],[RV lognorm]],(LN(ImpLow1)+LN(ImpUp1))/2,(LN(ImpUp1)-LN(ImpLow1))/3.29)</f>
        <v>13431.263322545512</v>
      </c>
      <c r="L9668">
        <f>_xlfn.BINOM.INV(BinomTrials,_xlfn.GAMMA.INV(Table3[[#This Row],[RV gamma]],GammaShape2,GammaRate2)/BinomTrials,Table3[[#This Row],[RV binom]])</f>
        <v>0</v>
      </c>
      <c r="M9668" s="1">
        <f>Table3[[#This Row],[Risk 2 simulated occurences]]*_xlfn.LOGNORM.INV(Table3[[#This Row],[RV lognorm]],(LN(ImpLow2)+LN(ImpUp2))/2,(LN(ImpUp2)-LN(ImpLow2))/3.29)</f>
        <v>0</v>
      </c>
    </row>
    <row r="9669" spans="7:13">
      <c r="G9669">
        <v>0.26343333966258603</v>
      </c>
      <c r="H9669">
        <v>0.81761830710695049</v>
      </c>
      <c r="I9669">
        <v>0.3718032745513149</v>
      </c>
      <c r="J9669">
        <f>_xlfn.BINOM.INV(BinomTrials,_xlfn.GAMMA.INV(Table3[[#This Row],[RV gamma]],GammaShape1,GammaRate1)/BinomTrials,Table3[[#This Row],[RV binom]])</f>
        <v>1</v>
      </c>
      <c r="K9669" s="1">
        <f>Table3[[#This Row],[Risk 1 Simulated occurences]]*_xlfn.LOGNORM.INV(Table3[[#This Row],[RV lognorm]],(LN(ImpLow1)+LN(ImpUp1))/2,(LN(ImpUp1)-LN(ImpLow1))/3.29)</f>
        <v>25152.621375482326</v>
      </c>
      <c r="L9669">
        <f>_xlfn.BINOM.INV(BinomTrials,_xlfn.GAMMA.INV(Table3[[#This Row],[RV gamma]],GammaShape2,GammaRate2)/BinomTrials,Table3[[#This Row],[RV binom]])</f>
        <v>0</v>
      </c>
      <c r="M9669" s="1">
        <f>Table3[[#This Row],[Risk 2 simulated occurences]]*_xlfn.LOGNORM.INV(Table3[[#This Row],[RV lognorm]],(LN(ImpLow2)+LN(ImpUp2))/2,(LN(ImpUp2)-LN(ImpLow2))/3.29)</f>
        <v>0</v>
      </c>
    </row>
    <row r="9670" spans="7:13">
      <c r="G9670">
        <v>0.52413970908342844</v>
      </c>
      <c r="H9670">
        <v>0.71088754651643682</v>
      </c>
      <c r="I9670">
        <v>0.89763538394944531</v>
      </c>
      <c r="J9670">
        <f>_xlfn.BINOM.INV(BinomTrials,_xlfn.GAMMA.INV(Table3[[#This Row],[RV gamma]],GammaShape1,GammaRate1)/BinomTrials,Table3[[#This Row],[RV binom]])</f>
        <v>1</v>
      </c>
      <c r="K9670" s="1">
        <f>Table3[[#This Row],[Risk 1 Simulated occurences]]*_xlfn.LOGNORM.INV(Table3[[#This Row],[RV lognorm]],(LN(ImpLow1)+LN(ImpUp1))/2,(LN(ImpUp1)-LN(ImpLow1))/3.29)</f>
        <v>76819.031980754589</v>
      </c>
      <c r="L9670">
        <f>_xlfn.BINOM.INV(BinomTrials,_xlfn.GAMMA.INV(Table3[[#This Row],[RV gamma]],GammaShape2,GammaRate2)/BinomTrials,Table3[[#This Row],[RV binom]])</f>
        <v>0</v>
      </c>
      <c r="M9670" s="1">
        <f>Table3[[#This Row],[Risk 2 simulated occurences]]*_xlfn.LOGNORM.INV(Table3[[#This Row],[RV lognorm]],(LN(ImpLow2)+LN(ImpUp2))/2,(LN(ImpUp2)-LN(ImpLow2))/3.29)</f>
        <v>0</v>
      </c>
    </row>
    <row r="9671" spans="7:13">
      <c r="G9671">
        <v>0.21609056518231079</v>
      </c>
      <c r="H9671">
        <v>0.88699430175451299</v>
      </c>
      <c r="I9671">
        <v>0.55789803832671514</v>
      </c>
      <c r="J9671">
        <f>_xlfn.BINOM.INV(BinomTrials,_xlfn.GAMMA.INV(Table3[[#This Row],[RV gamma]],GammaShape1,GammaRate1)/BinomTrials,Table3[[#This Row],[RV binom]])</f>
        <v>1</v>
      </c>
      <c r="K9671" s="1">
        <f>Table3[[#This Row],[Risk 1 Simulated occurences]]*_xlfn.LOGNORM.INV(Table3[[#This Row],[RV lognorm]],(LN(ImpLow1)+LN(ImpUp1))/2,(LN(ImpUp1)-LN(ImpLow1))/3.29)</f>
        <v>35016.12779180611</v>
      </c>
      <c r="L9671">
        <f>_xlfn.BINOM.INV(BinomTrials,_xlfn.GAMMA.INV(Table3[[#This Row],[RV gamma]],GammaShape2,GammaRate2)/BinomTrials,Table3[[#This Row],[RV binom]])</f>
        <v>1</v>
      </c>
      <c r="M9671" s="1">
        <f>Table3[[#This Row],[Risk 2 simulated occurences]]*_xlfn.LOGNORM.INV(Table3[[#This Row],[RV lognorm]],(LN(ImpLow2)+LN(ImpUp2))/2,(LN(ImpUp2)-LN(ImpLow2))/3.29)</f>
        <v>3501612.7791806124</v>
      </c>
    </row>
    <row r="9672" spans="7:13">
      <c r="G9672">
        <v>0.83412901909748516</v>
      </c>
      <c r="H9672">
        <v>0.71322958809939663</v>
      </c>
      <c r="I9672">
        <v>0.5923301571013081</v>
      </c>
      <c r="J9672">
        <f>_xlfn.BINOM.INV(BinomTrials,_xlfn.GAMMA.INV(Table3[[#This Row],[RV gamma]],GammaShape1,GammaRate1)/BinomTrials,Table3[[#This Row],[RV binom]])</f>
        <v>1</v>
      </c>
      <c r="K9672" s="1">
        <f>Table3[[#This Row],[Risk 1 Simulated occurences]]*_xlfn.LOGNORM.INV(Table3[[#This Row],[RV lognorm]],(LN(ImpLow1)+LN(ImpUp1))/2,(LN(ImpUp1)-LN(ImpLow1))/3.29)</f>
        <v>37237.948972290906</v>
      </c>
      <c r="L9672">
        <f>_xlfn.BINOM.INV(BinomTrials,_xlfn.GAMMA.INV(Table3[[#This Row],[RV gamma]],GammaShape2,GammaRate2)/BinomTrials,Table3[[#This Row],[RV binom]])</f>
        <v>0</v>
      </c>
      <c r="M9672" s="1">
        <f>Table3[[#This Row],[Risk 2 simulated occurences]]*_xlfn.LOGNORM.INV(Table3[[#This Row],[RV lognorm]],(LN(ImpLow2)+LN(ImpUp2))/2,(LN(ImpUp2)-LN(ImpLow2))/3.29)</f>
        <v>0</v>
      </c>
    </row>
    <row r="9673" spans="7:13">
      <c r="G9673">
        <v>0.20642397143245861</v>
      </c>
      <c r="H9673">
        <v>0.24968718655858524</v>
      </c>
      <c r="I9673">
        <v>0.29295040168471187</v>
      </c>
      <c r="J9673">
        <f>_xlfn.BINOM.INV(BinomTrials,_xlfn.GAMMA.INV(Table3[[#This Row],[RV gamma]],GammaShape1,GammaRate1)/BinomTrials,Table3[[#This Row],[RV binom]])</f>
        <v>0</v>
      </c>
      <c r="K9673" s="1">
        <f>Table3[[#This Row],[Risk 1 Simulated occurences]]*_xlfn.LOGNORM.INV(Table3[[#This Row],[RV lognorm]],(LN(ImpLow1)+LN(ImpUp1))/2,(LN(ImpUp1)-LN(ImpLow1))/3.29)</f>
        <v>0</v>
      </c>
      <c r="L9673">
        <f>_xlfn.BINOM.INV(BinomTrials,_xlfn.GAMMA.INV(Table3[[#This Row],[RV gamma]],GammaShape2,GammaRate2)/BinomTrials,Table3[[#This Row],[RV binom]])</f>
        <v>0</v>
      </c>
      <c r="M9673" s="1">
        <f>Table3[[#This Row],[Risk 2 simulated occurences]]*_xlfn.LOGNORM.INV(Table3[[#This Row],[RV lognorm]],(LN(ImpLow2)+LN(ImpUp2))/2,(LN(ImpUp2)-LN(ImpLow2))/3.29)</f>
        <v>0</v>
      </c>
    </row>
    <row r="9674" spans="7:13">
      <c r="G9674">
        <v>0.36768786533162362</v>
      </c>
      <c r="H9674">
        <v>0.49254449014204765</v>
      </c>
      <c r="I9674">
        <v>0.61740111495247163</v>
      </c>
      <c r="J9674">
        <f>_xlfn.BINOM.INV(BinomTrials,_xlfn.GAMMA.INV(Table3[[#This Row],[RV gamma]],GammaShape1,GammaRate1)/BinomTrials,Table3[[#This Row],[RV binom]])</f>
        <v>0</v>
      </c>
      <c r="K9674" s="1">
        <f>Table3[[#This Row],[Risk 1 Simulated occurences]]*_xlfn.LOGNORM.INV(Table3[[#This Row],[RV lognorm]],(LN(ImpLow1)+LN(ImpUp1))/2,(LN(ImpUp1)-LN(ImpLow1))/3.29)</f>
        <v>0</v>
      </c>
      <c r="L9674">
        <f>_xlfn.BINOM.INV(BinomTrials,_xlfn.GAMMA.INV(Table3[[#This Row],[RV gamma]],GammaShape2,GammaRate2)/BinomTrials,Table3[[#This Row],[RV binom]])</f>
        <v>0</v>
      </c>
      <c r="M9674" s="1">
        <f>Table3[[#This Row],[Risk 2 simulated occurences]]*_xlfn.LOGNORM.INV(Table3[[#This Row],[RV lognorm]],(LN(ImpLow2)+LN(ImpUp2))/2,(LN(ImpUp2)-LN(ImpLow2))/3.29)</f>
        <v>0</v>
      </c>
    </row>
    <row r="9675" spans="7:13">
      <c r="G9675">
        <v>0.72995262859852639</v>
      </c>
      <c r="H9675">
        <v>0.19524581739457594</v>
      </c>
      <c r="I9675">
        <v>0.66053900619062544</v>
      </c>
      <c r="J9675">
        <f>_xlfn.BINOM.INV(BinomTrials,_xlfn.GAMMA.INV(Table3[[#This Row],[RV gamma]],GammaShape1,GammaRate1)/BinomTrials,Table3[[#This Row],[RV binom]])</f>
        <v>0</v>
      </c>
      <c r="K9675" s="1">
        <f>Table3[[#This Row],[Risk 1 Simulated occurences]]*_xlfn.LOGNORM.INV(Table3[[#This Row],[RV lognorm]],(LN(ImpLow1)+LN(ImpUp1))/2,(LN(ImpUp1)-LN(ImpLow1))/3.29)</f>
        <v>0</v>
      </c>
      <c r="L9675">
        <f>_xlfn.BINOM.INV(BinomTrials,_xlfn.GAMMA.INV(Table3[[#This Row],[RV gamma]],GammaShape2,GammaRate2)/BinomTrials,Table3[[#This Row],[RV binom]])</f>
        <v>0</v>
      </c>
      <c r="M9675" s="1">
        <f>Table3[[#This Row],[Risk 2 simulated occurences]]*_xlfn.LOGNORM.INV(Table3[[#This Row],[RV lognorm]],(LN(ImpLow2)+LN(ImpUp2))/2,(LN(ImpUp2)-LN(ImpLow2))/3.29)</f>
        <v>0</v>
      </c>
    </row>
    <row r="9676" spans="7:13">
      <c r="G9676">
        <v>0.31382885543342159</v>
      </c>
      <c r="H9676">
        <v>0.49645295063799849</v>
      </c>
      <c r="I9676">
        <v>0.67907704584257544</v>
      </c>
      <c r="J9676">
        <f>_xlfn.BINOM.INV(BinomTrials,_xlfn.GAMMA.INV(Table3[[#This Row],[RV gamma]],GammaShape1,GammaRate1)/BinomTrials,Table3[[#This Row],[RV binom]])</f>
        <v>0</v>
      </c>
      <c r="K9676" s="1">
        <f>Table3[[#This Row],[Risk 1 Simulated occurences]]*_xlfn.LOGNORM.INV(Table3[[#This Row],[RV lognorm]],(LN(ImpLow1)+LN(ImpUp1))/2,(LN(ImpUp1)-LN(ImpLow1))/3.29)</f>
        <v>0</v>
      </c>
      <c r="L9676">
        <f>_xlfn.BINOM.INV(BinomTrials,_xlfn.GAMMA.INV(Table3[[#This Row],[RV gamma]],GammaShape2,GammaRate2)/BinomTrials,Table3[[#This Row],[RV binom]])</f>
        <v>0</v>
      </c>
      <c r="M9676" s="1">
        <f>Table3[[#This Row],[Risk 2 simulated occurences]]*_xlfn.LOGNORM.INV(Table3[[#This Row],[RV lognorm]],(LN(ImpLow2)+LN(ImpUp2))/2,(LN(ImpUp2)-LN(ImpLow2))/3.29)</f>
        <v>0</v>
      </c>
    </row>
    <row r="9677" spans="7:13">
      <c r="G9677">
        <v>0.52157326951696226</v>
      </c>
      <c r="H9677">
        <v>0.88474137284082421</v>
      </c>
      <c r="I9677">
        <v>0.24790947616468625</v>
      </c>
      <c r="J9677">
        <f>_xlfn.BINOM.INV(BinomTrials,_xlfn.GAMMA.INV(Table3[[#This Row],[RV gamma]],GammaShape1,GammaRate1)/BinomTrials,Table3[[#This Row],[RV binom]])</f>
        <v>1</v>
      </c>
      <c r="K9677" s="1">
        <f>Table3[[#This Row],[Risk 1 Simulated occurences]]*_xlfn.LOGNORM.INV(Table3[[#This Row],[RV lognorm]],(LN(ImpLow1)+LN(ImpUp1))/2,(LN(ImpUp1)-LN(ImpLow1))/3.29)</f>
        <v>19632.874052231764</v>
      </c>
      <c r="L9677">
        <f>_xlfn.BINOM.INV(BinomTrials,_xlfn.GAMMA.INV(Table3[[#This Row],[RV gamma]],GammaShape2,GammaRate2)/BinomTrials,Table3[[#This Row],[RV binom]])</f>
        <v>1</v>
      </c>
      <c r="M9677" s="1">
        <f>Table3[[#This Row],[Risk 2 simulated occurences]]*_xlfn.LOGNORM.INV(Table3[[#This Row],[RV lognorm]],(LN(ImpLow2)+LN(ImpUp2))/2,(LN(ImpUp2)-LN(ImpLow2))/3.29)</f>
        <v>1963287.4052231773</v>
      </c>
    </row>
    <row r="9678" spans="7:13">
      <c r="G9678">
        <v>8.1940771584371463E-2</v>
      </c>
      <c r="H9678">
        <v>0.84825333573308459</v>
      </c>
      <c r="I9678">
        <v>0.61456589988179777</v>
      </c>
      <c r="J9678">
        <f>_xlfn.BINOM.INV(BinomTrials,_xlfn.GAMMA.INV(Table3[[#This Row],[RV gamma]],GammaShape1,GammaRate1)/BinomTrials,Table3[[#This Row],[RV binom]])</f>
        <v>1</v>
      </c>
      <c r="K9678" s="1">
        <f>Table3[[#This Row],[Risk 1 Simulated occurences]]*_xlfn.LOGNORM.INV(Table3[[#This Row],[RV lognorm]],(LN(ImpLow1)+LN(ImpUp1))/2,(LN(ImpUp1)-LN(ImpLow1))/3.29)</f>
        <v>38772.394796316039</v>
      </c>
      <c r="L9678">
        <f>_xlfn.BINOM.INV(BinomTrials,_xlfn.GAMMA.INV(Table3[[#This Row],[RV gamma]],GammaShape2,GammaRate2)/BinomTrials,Table3[[#This Row],[RV binom]])</f>
        <v>0</v>
      </c>
      <c r="M9678" s="1">
        <f>Table3[[#This Row],[Risk 2 simulated occurences]]*_xlfn.LOGNORM.INV(Table3[[#This Row],[RV lognorm]],(LN(ImpLow2)+LN(ImpUp2))/2,(LN(ImpUp2)-LN(ImpLow2))/3.29)</f>
        <v>0</v>
      </c>
    </row>
    <row r="9679" spans="7:13">
      <c r="G9679">
        <v>0.1785480185311977</v>
      </c>
      <c r="H9679">
        <v>0.59381366595337803</v>
      </c>
      <c r="I9679">
        <v>9.0793133755583851E-3</v>
      </c>
      <c r="J9679">
        <f>_xlfn.BINOM.INV(BinomTrials,_xlfn.GAMMA.INV(Table3[[#This Row],[RV gamma]],GammaShape1,GammaRate1)/BinomTrials,Table3[[#This Row],[RV binom]])</f>
        <v>0</v>
      </c>
      <c r="K9679" s="1">
        <f>Table3[[#This Row],[Risk 1 Simulated occurences]]*_xlfn.LOGNORM.INV(Table3[[#This Row],[RV lognorm]],(LN(ImpLow1)+LN(ImpUp1))/2,(LN(ImpUp1)-LN(ImpLow1))/3.29)</f>
        <v>0</v>
      </c>
      <c r="L9679">
        <f>_xlfn.BINOM.INV(BinomTrials,_xlfn.GAMMA.INV(Table3[[#This Row],[RV gamma]],GammaShape2,GammaRate2)/BinomTrials,Table3[[#This Row],[RV binom]])</f>
        <v>0</v>
      </c>
      <c r="M9679" s="1">
        <f>Table3[[#This Row],[Risk 2 simulated occurences]]*_xlfn.LOGNORM.INV(Table3[[#This Row],[RV lognorm]],(LN(ImpLow2)+LN(ImpUp2))/2,(LN(ImpUp2)-LN(ImpLow2))/3.29)</f>
        <v>0</v>
      </c>
    </row>
    <row r="9680" spans="7:13">
      <c r="G9680">
        <v>0.85654745383958675</v>
      </c>
      <c r="H9680">
        <v>0.22628367842467673</v>
      </c>
      <c r="I9680">
        <v>0.59601990300976671</v>
      </c>
      <c r="J9680">
        <f>_xlfn.BINOM.INV(BinomTrials,_xlfn.GAMMA.INV(Table3[[#This Row],[RV gamma]],GammaShape1,GammaRate1)/BinomTrials,Table3[[#This Row],[RV binom]])</f>
        <v>0</v>
      </c>
      <c r="K9680" s="1">
        <f>Table3[[#This Row],[Risk 1 Simulated occurences]]*_xlfn.LOGNORM.INV(Table3[[#This Row],[RV lognorm]],(LN(ImpLow1)+LN(ImpUp1))/2,(LN(ImpUp1)-LN(ImpLow1))/3.29)</f>
        <v>0</v>
      </c>
      <c r="L9680">
        <f>_xlfn.BINOM.INV(BinomTrials,_xlfn.GAMMA.INV(Table3[[#This Row],[RV gamma]],GammaShape2,GammaRate2)/BinomTrials,Table3[[#This Row],[RV binom]])</f>
        <v>0</v>
      </c>
      <c r="M9680" s="1">
        <f>Table3[[#This Row],[Risk 2 simulated occurences]]*_xlfn.LOGNORM.INV(Table3[[#This Row],[RV lognorm]],(LN(ImpLow2)+LN(ImpUp2))/2,(LN(ImpUp2)-LN(ImpLow2))/3.29)</f>
        <v>0</v>
      </c>
    </row>
    <row r="9681" spans="7:13">
      <c r="G9681">
        <v>0.99305668193523622</v>
      </c>
      <c r="H9681">
        <v>0.14978328354180945</v>
      </c>
      <c r="I9681">
        <v>0.30650988514838268</v>
      </c>
      <c r="J9681">
        <f>_xlfn.BINOM.INV(BinomTrials,_xlfn.GAMMA.INV(Table3[[#This Row],[RV gamma]],GammaShape1,GammaRate1)/BinomTrials,Table3[[#This Row],[RV binom]])</f>
        <v>0</v>
      </c>
      <c r="K9681" s="1">
        <f>Table3[[#This Row],[Risk 1 Simulated occurences]]*_xlfn.LOGNORM.INV(Table3[[#This Row],[RV lognorm]],(LN(ImpLow1)+LN(ImpUp1))/2,(LN(ImpUp1)-LN(ImpLow1))/3.29)</f>
        <v>0</v>
      </c>
      <c r="L9681">
        <f>_xlfn.BINOM.INV(BinomTrials,_xlfn.GAMMA.INV(Table3[[#This Row],[RV gamma]],GammaShape2,GammaRate2)/BinomTrials,Table3[[#This Row],[RV binom]])</f>
        <v>0</v>
      </c>
      <c r="M9681" s="1">
        <f>Table3[[#This Row],[Risk 2 simulated occurences]]*_xlfn.LOGNORM.INV(Table3[[#This Row],[RV lognorm]],(LN(ImpLow2)+LN(ImpUp2))/2,(LN(ImpUp2)-LN(ImpLow2))/3.29)</f>
        <v>0</v>
      </c>
    </row>
    <row r="9682" spans="7:13">
      <c r="G9682">
        <v>0.30365328551440185</v>
      </c>
      <c r="H9682">
        <v>0.40764648719115487</v>
      </c>
      <c r="I9682">
        <v>0.51163968886790778</v>
      </c>
      <c r="J9682">
        <f>_xlfn.BINOM.INV(BinomTrials,_xlfn.GAMMA.INV(Table3[[#This Row],[RV gamma]],GammaShape1,GammaRate1)/BinomTrials,Table3[[#This Row],[RV binom]])</f>
        <v>0</v>
      </c>
      <c r="K9682" s="1">
        <f>Table3[[#This Row],[Risk 1 Simulated occurences]]*_xlfn.LOGNORM.INV(Table3[[#This Row],[RV lognorm]],(LN(ImpLow1)+LN(ImpUp1))/2,(LN(ImpUp1)-LN(ImpLow1))/3.29)</f>
        <v>0</v>
      </c>
      <c r="L9682">
        <f>_xlfn.BINOM.INV(BinomTrials,_xlfn.GAMMA.INV(Table3[[#This Row],[RV gamma]],GammaShape2,GammaRate2)/BinomTrials,Table3[[#This Row],[RV binom]])</f>
        <v>0</v>
      </c>
      <c r="M9682" s="1">
        <f>Table3[[#This Row],[Risk 2 simulated occurences]]*_xlfn.LOGNORM.INV(Table3[[#This Row],[RV lognorm]],(LN(ImpLow2)+LN(ImpUp2))/2,(LN(ImpUp2)-LN(ImpLow2))/3.29)</f>
        <v>0</v>
      </c>
    </row>
    <row r="9683" spans="7:13">
      <c r="G9683">
        <v>0.50076964055223838</v>
      </c>
      <c r="H9683">
        <v>0.31451022173953719</v>
      </c>
      <c r="I9683">
        <v>0.12825080292683597</v>
      </c>
      <c r="J9683">
        <f>_xlfn.BINOM.INV(BinomTrials,_xlfn.GAMMA.INV(Table3[[#This Row],[RV gamma]],GammaShape1,GammaRate1)/BinomTrials,Table3[[#This Row],[RV binom]])</f>
        <v>0</v>
      </c>
      <c r="K9683" s="1">
        <f>Table3[[#This Row],[Risk 1 Simulated occurences]]*_xlfn.LOGNORM.INV(Table3[[#This Row],[RV lognorm]],(LN(ImpLow1)+LN(ImpUp1))/2,(LN(ImpUp1)-LN(ImpLow1))/3.29)</f>
        <v>0</v>
      </c>
      <c r="L9683">
        <f>_xlfn.BINOM.INV(BinomTrials,_xlfn.GAMMA.INV(Table3[[#This Row],[RV gamma]],GammaShape2,GammaRate2)/BinomTrials,Table3[[#This Row],[RV binom]])</f>
        <v>0</v>
      </c>
      <c r="M9683" s="1">
        <f>Table3[[#This Row],[Risk 2 simulated occurences]]*_xlfn.LOGNORM.INV(Table3[[#This Row],[RV lognorm]],(LN(ImpLow2)+LN(ImpUp2))/2,(LN(ImpUp2)-LN(ImpLow2))/3.29)</f>
        <v>0</v>
      </c>
    </row>
    <row r="9684" spans="7:13">
      <c r="G9684">
        <v>0.43534876147068513</v>
      </c>
      <c r="H9684">
        <v>0.97329677640148293</v>
      </c>
      <c r="I9684">
        <v>0.51124479133228062</v>
      </c>
      <c r="J9684">
        <f>_xlfn.BINOM.INV(BinomTrials,_xlfn.GAMMA.INV(Table3[[#This Row],[RV gamma]],GammaShape1,GammaRate1)/BinomTrials,Table3[[#This Row],[RV binom]])</f>
        <v>2</v>
      </c>
      <c r="K9684" s="1">
        <f>Table3[[#This Row],[Risk 1 Simulated occurences]]*_xlfn.LOGNORM.INV(Table3[[#This Row],[RV lognorm]],(LN(ImpLow1)+LN(ImpUp1))/2,(LN(ImpUp1)-LN(ImpLow1))/3.29)</f>
        <v>64505.754480651638</v>
      </c>
      <c r="L9684">
        <f>_xlfn.BINOM.INV(BinomTrials,_xlfn.GAMMA.INV(Table3[[#This Row],[RV gamma]],GammaShape2,GammaRate2)/BinomTrials,Table3[[#This Row],[RV binom]])</f>
        <v>1</v>
      </c>
      <c r="M9684" s="1">
        <f>Table3[[#This Row],[Risk 2 simulated occurences]]*_xlfn.LOGNORM.INV(Table3[[#This Row],[RV lognorm]],(LN(ImpLow2)+LN(ImpUp2))/2,(LN(ImpUp2)-LN(ImpLow2))/3.29)</f>
        <v>3225287.7240325832</v>
      </c>
    </row>
    <row r="9685" spans="7:13">
      <c r="G9685">
        <v>0.90663403780508511</v>
      </c>
      <c r="H9685">
        <v>0.19892097972283185</v>
      </c>
      <c r="I9685">
        <v>0.49120792164057864</v>
      </c>
      <c r="J9685">
        <f>_xlfn.BINOM.INV(BinomTrials,_xlfn.GAMMA.INV(Table3[[#This Row],[RV gamma]],GammaShape1,GammaRate1)/BinomTrials,Table3[[#This Row],[RV binom]])</f>
        <v>0</v>
      </c>
      <c r="K9685" s="1">
        <f>Table3[[#This Row],[Risk 1 Simulated occurences]]*_xlfn.LOGNORM.INV(Table3[[#This Row],[RV lognorm]],(LN(ImpLow1)+LN(ImpUp1))/2,(LN(ImpUp1)-LN(ImpLow1))/3.29)</f>
        <v>0</v>
      </c>
      <c r="L9685">
        <f>_xlfn.BINOM.INV(BinomTrials,_xlfn.GAMMA.INV(Table3[[#This Row],[RV gamma]],GammaShape2,GammaRate2)/BinomTrials,Table3[[#This Row],[RV binom]])</f>
        <v>0</v>
      </c>
      <c r="M9685" s="1">
        <f>Table3[[#This Row],[Risk 2 simulated occurences]]*_xlfn.LOGNORM.INV(Table3[[#This Row],[RV lognorm]],(LN(ImpLow2)+LN(ImpUp2))/2,(LN(ImpUp2)-LN(ImpLow2))/3.29)</f>
        <v>0</v>
      </c>
    </row>
    <row r="9686" spans="7:13">
      <c r="G9686">
        <v>0.79827339006507458</v>
      </c>
      <c r="H9686">
        <v>0.26490620163497802</v>
      </c>
      <c r="I9686">
        <v>0.73153901320488146</v>
      </c>
      <c r="J9686">
        <f>_xlfn.BINOM.INV(BinomTrials,_xlfn.GAMMA.INV(Table3[[#This Row],[RV gamma]],GammaShape1,GammaRate1)/BinomTrials,Table3[[#This Row],[RV binom]])</f>
        <v>0</v>
      </c>
      <c r="K9686" s="1">
        <f>Table3[[#This Row],[Risk 1 Simulated occurences]]*_xlfn.LOGNORM.INV(Table3[[#This Row],[RV lognorm]],(LN(ImpLow1)+LN(ImpUp1))/2,(LN(ImpUp1)-LN(ImpLow1))/3.29)</f>
        <v>0</v>
      </c>
      <c r="L9686">
        <f>_xlfn.BINOM.INV(BinomTrials,_xlfn.GAMMA.INV(Table3[[#This Row],[RV gamma]],GammaShape2,GammaRate2)/BinomTrials,Table3[[#This Row],[RV binom]])</f>
        <v>0</v>
      </c>
      <c r="M9686" s="1">
        <f>Table3[[#This Row],[Risk 2 simulated occurences]]*_xlfn.LOGNORM.INV(Table3[[#This Row],[RV lognorm]],(LN(ImpLow2)+LN(ImpUp2))/2,(LN(ImpUp2)-LN(ImpLow2))/3.29)</f>
        <v>0</v>
      </c>
    </row>
    <row r="9687" spans="7:13">
      <c r="G9687">
        <v>0.58086682370904219</v>
      </c>
      <c r="H9687">
        <v>0.27853087907588614</v>
      </c>
      <c r="I9687">
        <v>0.97619493444273009</v>
      </c>
      <c r="J9687">
        <f>_xlfn.BINOM.INV(BinomTrials,_xlfn.GAMMA.INV(Table3[[#This Row],[RV gamma]],GammaShape1,GammaRate1)/BinomTrials,Table3[[#This Row],[RV binom]])</f>
        <v>0</v>
      </c>
      <c r="K9687" s="1">
        <f>Table3[[#This Row],[Risk 1 Simulated occurences]]*_xlfn.LOGNORM.INV(Table3[[#This Row],[RV lognorm]],(LN(ImpLow1)+LN(ImpUp1))/2,(LN(ImpUp1)-LN(ImpLow1))/3.29)</f>
        <v>0</v>
      </c>
      <c r="L9687">
        <f>_xlfn.BINOM.INV(BinomTrials,_xlfn.GAMMA.INV(Table3[[#This Row],[RV gamma]],GammaShape2,GammaRate2)/BinomTrials,Table3[[#This Row],[RV binom]])</f>
        <v>0</v>
      </c>
      <c r="M9687" s="1">
        <f>Table3[[#This Row],[Risk 2 simulated occurences]]*_xlfn.LOGNORM.INV(Table3[[#This Row],[RV lognorm]],(LN(ImpLow2)+LN(ImpUp2))/2,(LN(ImpUp2)-LN(ImpLow2))/3.29)</f>
        <v>0</v>
      </c>
    </row>
    <row r="9688" spans="7:13">
      <c r="G9688">
        <v>0.62870607787217292</v>
      </c>
      <c r="H9688">
        <v>0.26848462841868614</v>
      </c>
      <c r="I9688">
        <v>0.90826317896519937</v>
      </c>
      <c r="J9688">
        <f>_xlfn.BINOM.INV(BinomTrials,_xlfn.GAMMA.INV(Table3[[#This Row],[RV gamma]],GammaShape1,GammaRate1)/BinomTrials,Table3[[#This Row],[RV binom]])</f>
        <v>0</v>
      </c>
      <c r="K9688" s="1">
        <f>Table3[[#This Row],[Risk 1 Simulated occurences]]*_xlfn.LOGNORM.INV(Table3[[#This Row],[RV lognorm]],(LN(ImpLow1)+LN(ImpUp1))/2,(LN(ImpUp1)-LN(ImpLow1))/3.29)</f>
        <v>0</v>
      </c>
      <c r="L9688">
        <f>_xlfn.BINOM.INV(BinomTrials,_xlfn.GAMMA.INV(Table3[[#This Row],[RV gamma]],GammaShape2,GammaRate2)/BinomTrials,Table3[[#This Row],[RV binom]])</f>
        <v>0</v>
      </c>
      <c r="M9688" s="1">
        <f>Table3[[#This Row],[Risk 2 simulated occurences]]*_xlfn.LOGNORM.INV(Table3[[#This Row],[RV lognorm]],(LN(ImpLow2)+LN(ImpUp2))/2,(LN(ImpUp2)-LN(ImpLow2))/3.29)</f>
        <v>0</v>
      </c>
    </row>
    <row r="9689" spans="7:13">
      <c r="G9689">
        <v>0.66305079761103303</v>
      </c>
      <c r="H9689">
        <v>0.42114983285830815</v>
      </c>
      <c r="I9689">
        <v>0.1792488681055833</v>
      </c>
      <c r="J9689">
        <f>_xlfn.BINOM.INV(BinomTrials,_xlfn.GAMMA.INV(Table3[[#This Row],[RV gamma]],GammaShape1,GammaRate1)/BinomTrials,Table3[[#This Row],[RV binom]])</f>
        <v>0</v>
      </c>
      <c r="K9689" s="1">
        <f>Table3[[#This Row],[Risk 1 Simulated occurences]]*_xlfn.LOGNORM.INV(Table3[[#This Row],[RV lognorm]],(LN(ImpLow1)+LN(ImpUp1))/2,(LN(ImpUp1)-LN(ImpLow1))/3.29)</f>
        <v>0</v>
      </c>
      <c r="L9689">
        <f>_xlfn.BINOM.INV(BinomTrials,_xlfn.GAMMA.INV(Table3[[#This Row],[RV gamma]],GammaShape2,GammaRate2)/BinomTrials,Table3[[#This Row],[RV binom]])</f>
        <v>0</v>
      </c>
      <c r="M9689" s="1">
        <f>Table3[[#This Row],[Risk 2 simulated occurences]]*_xlfn.LOGNORM.INV(Table3[[#This Row],[RV lognorm]],(LN(ImpLow2)+LN(ImpUp2))/2,(LN(ImpUp2)-LN(ImpLow2))/3.29)</f>
        <v>0</v>
      </c>
    </row>
    <row r="9690" spans="7:13">
      <c r="G9690">
        <v>0.89475544863136269</v>
      </c>
      <c r="H9690">
        <v>0.26524084958491889</v>
      </c>
      <c r="I9690">
        <v>0.63572625053847498</v>
      </c>
      <c r="J9690">
        <f>_xlfn.BINOM.INV(BinomTrials,_xlfn.GAMMA.INV(Table3[[#This Row],[RV gamma]],GammaShape1,GammaRate1)/BinomTrials,Table3[[#This Row],[RV binom]])</f>
        <v>0</v>
      </c>
      <c r="K9690" s="1">
        <f>Table3[[#This Row],[Risk 1 Simulated occurences]]*_xlfn.LOGNORM.INV(Table3[[#This Row],[RV lognorm]],(LN(ImpLow1)+LN(ImpUp1))/2,(LN(ImpUp1)-LN(ImpLow1))/3.29)</f>
        <v>0</v>
      </c>
      <c r="L9690">
        <f>_xlfn.BINOM.INV(BinomTrials,_xlfn.GAMMA.INV(Table3[[#This Row],[RV gamma]],GammaShape2,GammaRate2)/BinomTrials,Table3[[#This Row],[RV binom]])</f>
        <v>0</v>
      </c>
      <c r="M9690" s="1">
        <f>Table3[[#This Row],[Risk 2 simulated occurences]]*_xlfn.LOGNORM.INV(Table3[[#This Row],[RV lognorm]],(LN(ImpLow2)+LN(ImpUp2))/2,(LN(ImpUp2)-LN(ImpLow2))/3.29)</f>
        <v>0</v>
      </c>
    </row>
    <row r="9691" spans="7:13">
      <c r="G9691">
        <v>0.15482514731345007</v>
      </c>
      <c r="H9691">
        <v>0.9029589737313608</v>
      </c>
      <c r="I9691">
        <v>0.65109280014927162</v>
      </c>
      <c r="J9691">
        <f>_xlfn.BINOM.INV(BinomTrials,_xlfn.GAMMA.INV(Table3[[#This Row],[RV gamma]],GammaShape1,GammaRate1)/BinomTrials,Table3[[#This Row],[RV binom]])</f>
        <v>1</v>
      </c>
      <c r="K9691" s="1">
        <f>Table3[[#This Row],[Risk 1 Simulated occurences]]*_xlfn.LOGNORM.INV(Table3[[#This Row],[RV lognorm]],(LN(ImpLow1)+LN(ImpUp1))/2,(LN(ImpUp1)-LN(ImpLow1))/3.29)</f>
        <v>41496.928429114494</v>
      </c>
      <c r="L9691">
        <f>_xlfn.BINOM.INV(BinomTrials,_xlfn.GAMMA.INV(Table3[[#This Row],[RV gamma]],GammaShape2,GammaRate2)/BinomTrials,Table3[[#This Row],[RV binom]])</f>
        <v>1</v>
      </c>
      <c r="M9691" s="1">
        <f>Table3[[#This Row],[Risk 2 simulated occurences]]*_xlfn.LOGNORM.INV(Table3[[#This Row],[RV lognorm]],(LN(ImpLow2)+LN(ImpUp2))/2,(LN(ImpUp2)-LN(ImpLow2))/3.29)</f>
        <v>4149692.8429114511</v>
      </c>
    </row>
    <row r="9692" spans="7:13">
      <c r="G9692">
        <v>0.14625089715526016</v>
      </c>
      <c r="H9692">
        <v>3.1471502981833883E-2</v>
      </c>
      <c r="I9692">
        <v>0.91669210880840757</v>
      </c>
      <c r="J9692">
        <f>_xlfn.BINOM.INV(BinomTrials,_xlfn.GAMMA.INV(Table3[[#This Row],[RV gamma]],GammaShape1,GammaRate1)/BinomTrials,Table3[[#This Row],[RV binom]])</f>
        <v>0</v>
      </c>
      <c r="K9692" s="1">
        <f>Table3[[#This Row],[Risk 1 Simulated occurences]]*_xlfn.LOGNORM.INV(Table3[[#This Row],[RV lognorm]],(LN(ImpLow1)+LN(ImpUp1))/2,(LN(ImpUp1)-LN(ImpLow1))/3.29)</f>
        <v>0</v>
      </c>
      <c r="L9692">
        <f>_xlfn.BINOM.INV(BinomTrials,_xlfn.GAMMA.INV(Table3[[#This Row],[RV gamma]],GammaShape2,GammaRate2)/BinomTrials,Table3[[#This Row],[RV binom]])</f>
        <v>0</v>
      </c>
      <c r="M9692" s="1">
        <f>Table3[[#This Row],[Risk 2 simulated occurences]]*_xlfn.LOGNORM.INV(Table3[[#This Row],[RV lognorm]],(LN(ImpLow2)+LN(ImpUp2))/2,(LN(ImpUp2)-LN(ImpLow2))/3.29)</f>
        <v>0</v>
      </c>
    </row>
    <row r="9693" spans="7:13">
      <c r="G9693">
        <v>3.8828488457402444E-2</v>
      </c>
      <c r="H9693">
        <v>0.94155061568205745</v>
      </c>
      <c r="I9693">
        <v>0.84427274290671239</v>
      </c>
      <c r="J9693">
        <f>_xlfn.BINOM.INV(BinomTrials,_xlfn.GAMMA.INV(Table3[[#This Row],[RV gamma]],GammaShape1,GammaRate1)/BinomTrials,Table3[[#This Row],[RV binom]])</f>
        <v>1</v>
      </c>
      <c r="K9693" s="1">
        <f>Table3[[#This Row],[Risk 1 Simulated occurences]]*_xlfn.LOGNORM.INV(Table3[[#This Row],[RV lognorm]],(LN(ImpLow1)+LN(ImpUp1))/2,(LN(ImpUp1)-LN(ImpLow1))/3.29)</f>
        <v>64217.278293210569</v>
      </c>
      <c r="L9693">
        <f>_xlfn.BINOM.INV(BinomTrials,_xlfn.GAMMA.INV(Table3[[#This Row],[RV gamma]],GammaShape2,GammaRate2)/BinomTrials,Table3[[#This Row],[RV binom]])</f>
        <v>1</v>
      </c>
      <c r="M9693" s="1">
        <f>Table3[[#This Row],[Risk 2 simulated occurences]]*_xlfn.LOGNORM.INV(Table3[[#This Row],[RV lognorm]],(LN(ImpLow2)+LN(ImpUp2))/2,(LN(ImpUp2)-LN(ImpLow2))/3.29)</f>
        <v>6421727.8293210603</v>
      </c>
    </row>
    <row r="9694" spans="7:13">
      <c r="G9694">
        <v>0.59040550356284038</v>
      </c>
      <c r="H9694">
        <v>0.64119776833858233</v>
      </c>
      <c r="I9694">
        <v>0.69199003311432439</v>
      </c>
      <c r="J9694">
        <f>_xlfn.BINOM.INV(BinomTrials,_xlfn.GAMMA.INV(Table3[[#This Row],[RV gamma]],GammaShape1,GammaRate1)/BinomTrials,Table3[[#This Row],[RV binom]])</f>
        <v>1</v>
      </c>
      <c r="K9694" s="1">
        <f>Table3[[#This Row],[Risk 1 Simulated occurences]]*_xlfn.LOGNORM.INV(Table3[[#This Row],[RV lognorm]],(LN(ImpLow1)+LN(ImpUp1))/2,(LN(ImpUp1)-LN(ImpLow1))/3.29)</f>
        <v>44919.129109536298</v>
      </c>
      <c r="L9694">
        <f>_xlfn.BINOM.INV(BinomTrials,_xlfn.GAMMA.INV(Table3[[#This Row],[RV gamma]],GammaShape2,GammaRate2)/BinomTrials,Table3[[#This Row],[RV binom]])</f>
        <v>0</v>
      </c>
      <c r="M9694" s="1">
        <f>Table3[[#This Row],[Risk 2 simulated occurences]]*_xlfn.LOGNORM.INV(Table3[[#This Row],[RV lognorm]],(LN(ImpLow2)+LN(ImpUp2))/2,(LN(ImpUp2)-LN(ImpLow2))/3.29)</f>
        <v>0</v>
      </c>
    </row>
    <row r="9695" spans="7:13">
      <c r="G9695">
        <v>0.94529838065863514</v>
      </c>
      <c r="H9695">
        <v>0.6108924665539025</v>
      </c>
      <c r="I9695">
        <v>0.27648655244916981</v>
      </c>
      <c r="J9695">
        <f>_xlfn.BINOM.INV(BinomTrials,_xlfn.GAMMA.INV(Table3[[#This Row],[RV gamma]],GammaShape1,GammaRate1)/BinomTrials,Table3[[#This Row],[RV binom]])</f>
        <v>1</v>
      </c>
      <c r="K9695" s="1">
        <f>Table3[[#This Row],[Risk 1 Simulated occurences]]*_xlfn.LOGNORM.INV(Table3[[#This Row],[RV lognorm]],(LN(ImpLow1)+LN(ImpUp1))/2,(LN(ImpUp1)-LN(ImpLow1))/3.29)</f>
        <v>20876.723544056727</v>
      </c>
      <c r="L9695">
        <f>_xlfn.BINOM.INV(BinomTrials,_xlfn.GAMMA.INV(Table3[[#This Row],[RV gamma]],GammaShape2,GammaRate2)/BinomTrials,Table3[[#This Row],[RV binom]])</f>
        <v>0</v>
      </c>
      <c r="M9695" s="1">
        <f>Table3[[#This Row],[Risk 2 simulated occurences]]*_xlfn.LOGNORM.INV(Table3[[#This Row],[RV lognorm]],(LN(ImpLow2)+LN(ImpUp2))/2,(LN(ImpUp2)-LN(ImpLow2))/3.29)</f>
        <v>0</v>
      </c>
    </row>
    <row r="9696" spans="7:13">
      <c r="G9696">
        <v>0.62988372968038719</v>
      </c>
      <c r="H9696">
        <v>0.26968537143882615</v>
      </c>
      <c r="I9696">
        <v>0.9094870131972651</v>
      </c>
      <c r="J9696">
        <f>_xlfn.BINOM.INV(BinomTrials,_xlfn.GAMMA.INV(Table3[[#This Row],[RV gamma]],GammaShape1,GammaRate1)/BinomTrials,Table3[[#This Row],[RV binom]])</f>
        <v>0</v>
      </c>
      <c r="K9696" s="1">
        <f>Table3[[#This Row],[Risk 1 Simulated occurences]]*_xlfn.LOGNORM.INV(Table3[[#This Row],[RV lognorm]],(LN(ImpLow1)+LN(ImpUp1))/2,(LN(ImpUp1)-LN(ImpLow1))/3.29)</f>
        <v>0</v>
      </c>
      <c r="L9696">
        <f>_xlfn.BINOM.INV(BinomTrials,_xlfn.GAMMA.INV(Table3[[#This Row],[RV gamma]],GammaShape2,GammaRate2)/BinomTrials,Table3[[#This Row],[RV binom]])</f>
        <v>0</v>
      </c>
      <c r="M9696" s="1">
        <f>Table3[[#This Row],[Risk 2 simulated occurences]]*_xlfn.LOGNORM.INV(Table3[[#This Row],[RV lognorm]],(LN(ImpLow2)+LN(ImpUp2))/2,(LN(ImpUp2)-LN(ImpLow2))/3.29)</f>
        <v>0</v>
      </c>
    </row>
    <row r="9697" spans="7:13">
      <c r="G9697">
        <v>0.45584473826728983</v>
      </c>
      <c r="H9697">
        <v>0.60203777235096212</v>
      </c>
      <c r="I9697">
        <v>0.74823080643463447</v>
      </c>
      <c r="J9697">
        <f>_xlfn.BINOM.INV(BinomTrials,_xlfn.GAMMA.INV(Table3[[#This Row],[RV gamma]],GammaShape1,GammaRate1)/BinomTrials,Table3[[#This Row],[RV binom]])</f>
        <v>0</v>
      </c>
      <c r="K9697" s="1">
        <f>Table3[[#This Row],[Risk 1 Simulated occurences]]*_xlfn.LOGNORM.INV(Table3[[#This Row],[RV lognorm]],(LN(ImpLow1)+LN(ImpUp1))/2,(LN(ImpUp1)-LN(ImpLow1))/3.29)</f>
        <v>0</v>
      </c>
      <c r="L9697">
        <f>_xlfn.BINOM.INV(BinomTrials,_xlfn.GAMMA.INV(Table3[[#This Row],[RV gamma]],GammaShape2,GammaRate2)/BinomTrials,Table3[[#This Row],[RV binom]])</f>
        <v>0</v>
      </c>
      <c r="M9697" s="1">
        <f>Table3[[#This Row],[Risk 2 simulated occurences]]*_xlfn.LOGNORM.INV(Table3[[#This Row],[RV lognorm]],(LN(ImpLow2)+LN(ImpUp2))/2,(LN(ImpUp2)-LN(ImpLow2))/3.29)</f>
        <v>0</v>
      </c>
    </row>
    <row r="9698" spans="7:13">
      <c r="G9698">
        <v>0.38251605833997765</v>
      </c>
      <c r="H9698">
        <v>0.4488399026211537</v>
      </c>
      <c r="I9698">
        <v>0.51516374690232969</v>
      </c>
      <c r="J9698">
        <f>_xlfn.BINOM.INV(BinomTrials,_xlfn.GAMMA.INV(Table3[[#This Row],[RV gamma]],GammaShape1,GammaRate1)/BinomTrials,Table3[[#This Row],[RV binom]])</f>
        <v>0</v>
      </c>
      <c r="K9698" s="1">
        <f>Table3[[#This Row],[Risk 1 Simulated occurences]]*_xlfn.LOGNORM.INV(Table3[[#This Row],[RV lognorm]],(LN(ImpLow1)+LN(ImpUp1))/2,(LN(ImpUp1)-LN(ImpLow1))/3.29)</f>
        <v>0</v>
      </c>
      <c r="L9698">
        <f>_xlfn.BINOM.INV(BinomTrials,_xlfn.GAMMA.INV(Table3[[#This Row],[RV gamma]],GammaShape2,GammaRate2)/BinomTrials,Table3[[#This Row],[RV binom]])</f>
        <v>0</v>
      </c>
      <c r="M9698" s="1">
        <f>Table3[[#This Row],[Risk 2 simulated occurences]]*_xlfn.LOGNORM.INV(Table3[[#This Row],[RV lognorm]],(LN(ImpLow2)+LN(ImpUp2))/2,(LN(ImpUp2)-LN(ImpLow2))/3.29)</f>
        <v>0</v>
      </c>
    </row>
    <row r="9699" spans="7:13">
      <c r="G9699">
        <v>0.9473925200046005</v>
      </c>
      <c r="H9699">
        <v>0.65224335373018094</v>
      </c>
      <c r="I9699">
        <v>0.35709418745576132</v>
      </c>
      <c r="J9699">
        <f>_xlfn.BINOM.INV(BinomTrials,_xlfn.GAMMA.INV(Table3[[#This Row],[RV gamma]],GammaShape1,GammaRate1)/BinomTrials,Table3[[#This Row],[RV binom]])</f>
        <v>1</v>
      </c>
      <c r="K9699" s="1">
        <f>Table3[[#This Row],[Risk 1 Simulated occurences]]*_xlfn.LOGNORM.INV(Table3[[#This Row],[RV lognorm]],(LN(ImpLow1)+LN(ImpUp1))/2,(LN(ImpUp1)-LN(ImpLow1))/3.29)</f>
        <v>24472.696248064211</v>
      </c>
      <c r="L9699">
        <f>_xlfn.BINOM.INV(BinomTrials,_xlfn.GAMMA.INV(Table3[[#This Row],[RV gamma]],GammaShape2,GammaRate2)/BinomTrials,Table3[[#This Row],[RV binom]])</f>
        <v>0</v>
      </c>
      <c r="M9699" s="1">
        <f>Table3[[#This Row],[Risk 2 simulated occurences]]*_xlfn.LOGNORM.INV(Table3[[#This Row],[RV lognorm]],(LN(ImpLow2)+LN(ImpUp2))/2,(LN(ImpUp2)-LN(ImpLow2))/3.29)</f>
        <v>0</v>
      </c>
    </row>
    <row r="9700" spans="7:13">
      <c r="G9700">
        <v>0.82608371732108465</v>
      </c>
      <c r="H9700">
        <v>0.2540461431509099</v>
      </c>
      <c r="I9700">
        <v>0.68200856898073503</v>
      </c>
      <c r="J9700">
        <f>_xlfn.BINOM.INV(BinomTrials,_xlfn.GAMMA.INV(Table3[[#This Row],[RV gamma]],GammaShape1,GammaRate1)/BinomTrials,Table3[[#This Row],[RV binom]])</f>
        <v>0</v>
      </c>
      <c r="K9700" s="1">
        <f>Table3[[#This Row],[Risk 1 Simulated occurences]]*_xlfn.LOGNORM.INV(Table3[[#This Row],[RV lognorm]],(LN(ImpLow1)+LN(ImpUp1))/2,(LN(ImpUp1)-LN(ImpLow1))/3.29)</f>
        <v>0</v>
      </c>
      <c r="L9700">
        <f>_xlfn.BINOM.INV(BinomTrials,_xlfn.GAMMA.INV(Table3[[#This Row],[RV gamma]],GammaShape2,GammaRate2)/BinomTrials,Table3[[#This Row],[RV binom]])</f>
        <v>0</v>
      </c>
      <c r="M9700" s="1">
        <f>Table3[[#This Row],[Risk 2 simulated occurences]]*_xlfn.LOGNORM.INV(Table3[[#This Row],[RV lognorm]],(LN(ImpLow2)+LN(ImpUp2))/2,(LN(ImpUp2)-LN(ImpLow2))/3.29)</f>
        <v>0</v>
      </c>
    </row>
    <row r="9701" spans="7:13">
      <c r="G9701">
        <v>0.98903701547022771</v>
      </c>
      <c r="H9701">
        <v>0.75352793734219292</v>
      </c>
      <c r="I9701">
        <v>0.51801885921415824</v>
      </c>
      <c r="J9701">
        <f>_xlfn.BINOM.INV(BinomTrials,_xlfn.GAMMA.INV(Table3[[#This Row],[RV gamma]],GammaShape1,GammaRate1)/BinomTrials,Table3[[#This Row],[RV binom]])</f>
        <v>1</v>
      </c>
      <c r="K9701" s="1">
        <f>Table3[[#This Row],[Risk 1 Simulated occurences]]*_xlfn.LOGNORM.INV(Table3[[#This Row],[RV lognorm]],(LN(ImpLow1)+LN(ImpUp1))/2,(LN(ImpUp1)-LN(ImpLow1))/3.29)</f>
        <v>32638.719761975499</v>
      </c>
      <c r="L9701">
        <f>_xlfn.BINOM.INV(BinomTrials,_xlfn.GAMMA.INV(Table3[[#This Row],[RV gamma]],GammaShape2,GammaRate2)/BinomTrials,Table3[[#This Row],[RV binom]])</f>
        <v>0</v>
      </c>
      <c r="M9701" s="1">
        <f>Table3[[#This Row],[Risk 2 simulated occurences]]*_xlfn.LOGNORM.INV(Table3[[#This Row],[RV lognorm]],(LN(ImpLow2)+LN(ImpUp2))/2,(LN(ImpUp2)-LN(ImpLow2))/3.29)</f>
        <v>0</v>
      </c>
    </row>
    <row r="9702" spans="7:13">
      <c r="G9702">
        <v>0.7451190081169452</v>
      </c>
      <c r="H9702">
        <v>0.54404291023688522</v>
      </c>
      <c r="I9702">
        <v>0.34296681235682536</v>
      </c>
      <c r="J9702">
        <f>_xlfn.BINOM.INV(BinomTrials,_xlfn.GAMMA.INV(Table3[[#This Row],[RV gamma]],GammaShape1,GammaRate1)/BinomTrials,Table3[[#This Row],[RV binom]])</f>
        <v>0</v>
      </c>
      <c r="K9702" s="1">
        <f>Table3[[#This Row],[Risk 1 Simulated occurences]]*_xlfn.LOGNORM.INV(Table3[[#This Row],[RV lognorm]],(LN(ImpLow1)+LN(ImpUp1))/2,(LN(ImpUp1)-LN(ImpLow1))/3.29)</f>
        <v>0</v>
      </c>
      <c r="L9702">
        <f>_xlfn.BINOM.INV(BinomTrials,_xlfn.GAMMA.INV(Table3[[#This Row],[RV gamma]],GammaShape2,GammaRate2)/BinomTrials,Table3[[#This Row],[RV binom]])</f>
        <v>0</v>
      </c>
      <c r="M9702" s="1">
        <f>Table3[[#This Row],[Risk 2 simulated occurences]]*_xlfn.LOGNORM.INV(Table3[[#This Row],[RV lognorm]],(LN(ImpLow2)+LN(ImpUp2))/2,(LN(ImpUp2)-LN(ImpLow2))/3.29)</f>
        <v>0</v>
      </c>
    </row>
    <row r="9703" spans="7:13">
      <c r="G9703">
        <v>0.21516942149734564</v>
      </c>
      <c r="H9703">
        <v>0.72919235133062688</v>
      </c>
      <c r="I9703">
        <v>0.2432152811639082</v>
      </c>
      <c r="J9703">
        <f>_xlfn.BINOM.INV(BinomTrials,_xlfn.GAMMA.INV(Table3[[#This Row],[RV gamma]],GammaShape1,GammaRate1)/BinomTrials,Table3[[#This Row],[RV binom]])</f>
        <v>1</v>
      </c>
      <c r="K9703" s="1">
        <f>Table3[[#This Row],[Risk 1 Simulated occurences]]*_xlfn.LOGNORM.INV(Table3[[#This Row],[RV lognorm]],(LN(ImpLow1)+LN(ImpUp1))/2,(LN(ImpUp1)-LN(ImpLow1))/3.29)</f>
        <v>19429.010766066254</v>
      </c>
      <c r="L9703">
        <f>_xlfn.BINOM.INV(BinomTrials,_xlfn.GAMMA.INV(Table3[[#This Row],[RV gamma]],GammaShape2,GammaRate2)/BinomTrials,Table3[[#This Row],[RV binom]])</f>
        <v>0</v>
      </c>
      <c r="M9703" s="1">
        <f>Table3[[#This Row],[Risk 2 simulated occurences]]*_xlfn.LOGNORM.INV(Table3[[#This Row],[RV lognorm]],(LN(ImpLow2)+LN(ImpUp2))/2,(LN(ImpUp2)-LN(ImpLow2))/3.29)</f>
        <v>0</v>
      </c>
    </row>
    <row r="9704" spans="7:13">
      <c r="G9704">
        <v>0.35246710588804775</v>
      </c>
      <c r="H9704">
        <v>0.53584881384663696</v>
      </c>
      <c r="I9704">
        <v>0.71923052180522606</v>
      </c>
      <c r="J9704">
        <f>_xlfn.BINOM.INV(BinomTrials,_xlfn.GAMMA.INV(Table3[[#This Row],[RV gamma]],GammaShape1,GammaRate1)/BinomTrials,Table3[[#This Row],[RV binom]])</f>
        <v>0</v>
      </c>
      <c r="K9704" s="1">
        <f>Table3[[#This Row],[Risk 1 Simulated occurences]]*_xlfn.LOGNORM.INV(Table3[[#This Row],[RV lognorm]],(LN(ImpLow1)+LN(ImpUp1))/2,(LN(ImpUp1)-LN(ImpLow1))/3.29)</f>
        <v>0</v>
      </c>
      <c r="L9704">
        <f>_xlfn.BINOM.INV(BinomTrials,_xlfn.GAMMA.INV(Table3[[#This Row],[RV gamma]],GammaShape2,GammaRate2)/BinomTrials,Table3[[#This Row],[RV binom]])</f>
        <v>0</v>
      </c>
      <c r="M9704" s="1">
        <f>Table3[[#This Row],[Risk 2 simulated occurences]]*_xlfn.LOGNORM.INV(Table3[[#This Row],[RV lognorm]],(LN(ImpLow2)+LN(ImpUp2))/2,(LN(ImpUp2)-LN(ImpLow2))/3.29)</f>
        <v>0</v>
      </c>
    </row>
    <row r="9705" spans="7:13">
      <c r="G9705">
        <v>0.9146486604188796</v>
      </c>
      <c r="H9705">
        <v>1.1014320427092873E-2</v>
      </c>
      <c r="I9705">
        <v>0.10737998043530619</v>
      </c>
      <c r="J9705">
        <f>_xlfn.BINOM.INV(BinomTrials,_xlfn.GAMMA.INV(Table3[[#This Row],[RV gamma]],GammaShape1,GammaRate1)/BinomTrials,Table3[[#This Row],[RV binom]])</f>
        <v>0</v>
      </c>
      <c r="K9705" s="1">
        <f>Table3[[#This Row],[Risk 1 Simulated occurences]]*_xlfn.LOGNORM.INV(Table3[[#This Row],[RV lognorm]],(LN(ImpLow1)+LN(ImpUp1))/2,(LN(ImpUp1)-LN(ImpLow1))/3.29)</f>
        <v>0</v>
      </c>
      <c r="L9705">
        <f>_xlfn.BINOM.INV(BinomTrials,_xlfn.GAMMA.INV(Table3[[#This Row],[RV gamma]],GammaShape2,GammaRate2)/BinomTrials,Table3[[#This Row],[RV binom]])</f>
        <v>0</v>
      </c>
      <c r="M9705" s="1">
        <f>Table3[[#This Row],[Risk 2 simulated occurences]]*_xlfn.LOGNORM.INV(Table3[[#This Row],[RV lognorm]],(LN(ImpLow2)+LN(ImpUp2))/2,(LN(ImpUp2)-LN(ImpLow2))/3.29)</f>
        <v>0</v>
      </c>
    </row>
    <row r="9706" spans="7:13">
      <c r="G9706">
        <v>0.50003566010856804</v>
      </c>
      <c r="H9706">
        <v>0.11768341814991246</v>
      </c>
      <c r="I9706">
        <v>0.73533117619125687</v>
      </c>
      <c r="J9706">
        <f>_xlfn.BINOM.INV(BinomTrials,_xlfn.GAMMA.INV(Table3[[#This Row],[RV gamma]],GammaShape1,GammaRate1)/BinomTrials,Table3[[#This Row],[RV binom]])</f>
        <v>0</v>
      </c>
      <c r="K9706" s="1">
        <f>Table3[[#This Row],[Risk 1 Simulated occurences]]*_xlfn.LOGNORM.INV(Table3[[#This Row],[RV lognorm]],(LN(ImpLow1)+LN(ImpUp1))/2,(LN(ImpUp1)-LN(ImpLow1))/3.29)</f>
        <v>0</v>
      </c>
      <c r="L9706">
        <f>_xlfn.BINOM.INV(BinomTrials,_xlfn.GAMMA.INV(Table3[[#This Row],[RV gamma]],GammaShape2,GammaRate2)/BinomTrials,Table3[[#This Row],[RV binom]])</f>
        <v>0</v>
      </c>
      <c r="M9706" s="1">
        <f>Table3[[#This Row],[Risk 2 simulated occurences]]*_xlfn.LOGNORM.INV(Table3[[#This Row],[RV lognorm]],(LN(ImpLow2)+LN(ImpUp2))/2,(LN(ImpUp2)-LN(ImpLow2))/3.29)</f>
        <v>0</v>
      </c>
    </row>
    <row r="9707" spans="7:13">
      <c r="G9707">
        <v>9.9339444702183574E-2</v>
      </c>
      <c r="H9707">
        <v>0.90520884557869696</v>
      </c>
      <c r="I9707">
        <v>0.71107824645521034</v>
      </c>
      <c r="J9707">
        <f>_xlfn.BINOM.INV(BinomTrials,_xlfn.GAMMA.INV(Table3[[#This Row],[RV gamma]],GammaShape1,GammaRate1)/BinomTrials,Table3[[#This Row],[RV binom]])</f>
        <v>1</v>
      </c>
      <c r="K9707" s="1">
        <f>Table3[[#This Row],[Risk 1 Simulated occurences]]*_xlfn.LOGNORM.INV(Table3[[#This Row],[RV lognorm]],(LN(ImpLow1)+LN(ImpUp1))/2,(LN(ImpUp1)-LN(ImpLow1))/3.29)</f>
        <v>46683.167552695573</v>
      </c>
      <c r="L9707">
        <f>_xlfn.BINOM.INV(BinomTrials,_xlfn.GAMMA.INV(Table3[[#This Row],[RV gamma]],GammaShape2,GammaRate2)/BinomTrials,Table3[[#This Row],[RV binom]])</f>
        <v>1</v>
      </c>
      <c r="M9707" s="1">
        <f>Table3[[#This Row],[Risk 2 simulated occurences]]*_xlfn.LOGNORM.INV(Table3[[#This Row],[RV lognorm]],(LN(ImpLow2)+LN(ImpUp2))/2,(LN(ImpUp2)-LN(ImpLow2))/3.29)</f>
        <v>4668316.7552695591</v>
      </c>
    </row>
    <row r="9708" spans="7:13">
      <c r="G9708">
        <v>0.59804710959924712</v>
      </c>
      <c r="H9708">
        <v>0.84506764116001676</v>
      </c>
      <c r="I9708">
        <v>9.208817272078626E-2</v>
      </c>
      <c r="J9708">
        <f>_xlfn.BINOM.INV(BinomTrials,_xlfn.GAMMA.INV(Table3[[#This Row],[RV gamma]],GammaShape1,GammaRate1)/BinomTrials,Table3[[#This Row],[RV binom]])</f>
        <v>1</v>
      </c>
      <c r="K9708" s="1">
        <f>Table3[[#This Row],[Risk 1 Simulated occurences]]*_xlfn.LOGNORM.INV(Table3[[#This Row],[RV lognorm]],(LN(ImpLow1)+LN(ImpUp1))/2,(LN(ImpUp1)-LN(ImpLow1))/3.29)</f>
        <v>12483.919596494621</v>
      </c>
      <c r="L9708">
        <f>_xlfn.BINOM.INV(BinomTrials,_xlfn.GAMMA.INV(Table3[[#This Row],[RV gamma]],GammaShape2,GammaRate2)/BinomTrials,Table3[[#This Row],[RV binom]])</f>
        <v>1</v>
      </c>
      <c r="M9708" s="1">
        <f>Table3[[#This Row],[Risk 2 simulated occurences]]*_xlfn.LOGNORM.INV(Table3[[#This Row],[RV lognorm]],(LN(ImpLow2)+LN(ImpUp2))/2,(LN(ImpUp2)-LN(ImpLow2))/3.29)</f>
        <v>1248391.9596494627</v>
      </c>
    </row>
    <row r="9709" spans="7:13">
      <c r="G9709">
        <v>0.37777103454702116</v>
      </c>
      <c r="H9709">
        <v>5.184497640088432E-2</v>
      </c>
      <c r="I9709">
        <v>0.72591891825474752</v>
      </c>
      <c r="J9709">
        <f>_xlfn.BINOM.INV(BinomTrials,_xlfn.GAMMA.INV(Table3[[#This Row],[RV gamma]],GammaShape1,GammaRate1)/BinomTrials,Table3[[#This Row],[RV binom]])</f>
        <v>0</v>
      </c>
      <c r="K9709" s="1">
        <f>Table3[[#This Row],[Risk 1 Simulated occurences]]*_xlfn.LOGNORM.INV(Table3[[#This Row],[RV lognorm]],(LN(ImpLow1)+LN(ImpUp1))/2,(LN(ImpUp1)-LN(ImpLow1))/3.29)</f>
        <v>0</v>
      </c>
      <c r="L9709">
        <f>_xlfn.BINOM.INV(BinomTrials,_xlfn.GAMMA.INV(Table3[[#This Row],[RV gamma]],GammaShape2,GammaRate2)/BinomTrials,Table3[[#This Row],[RV binom]])</f>
        <v>0</v>
      </c>
      <c r="M9709" s="1">
        <f>Table3[[#This Row],[Risk 2 simulated occurences]]*_xlfn.LOGNORM.INV(Table3[[#This Row],[RV lognorm]],(LN(ImpLow2)+LN(ImpUp2))/2,(LN(ImpUp2)-LN(ImpLow2))/3.29)</f>
        <v>0</v>
      </c>
    </row>
    <row r="9710" spans="7:13">
      <c r="G9710">
        <v>0.19777763178468571</v>
      </c>
      <c r="H9710">
        <v>0.3585183696628168</v>
      </c>
      <c r="I9710">
        <v>0.51925910754094795</v>
      </c>
      <c r="J9710">
        <f>_xlfn.BINOM.INV(BinomTrials,_xlfn.GAMMA.INV(Table3[[#This Row],[RV gamma]],GammaShape1,GammaRate1)/BinomTrials,Table3[[#This Row],[RV binom]])</f>
        <v>0</v>
      </c>
      <c r="K9710" s="1">
        <f>Table3[[#This Row],[Risk 1 Simulated occurences]]*_xlfn.LOGNORM.INV(Table3[[#This Row],[RV lognorm]],(LN(ImpLow1)+LN(ImpUp1))/2,(LN(ImpUp1)-LN(ImpLow1))/3.29)</f>
        <v>0</v>
      </c>
      <c r="L9710">
        <f>_xlfn.BINOM.INV(BinomTrials,_xlfn.GAMMA.INV(Table3[[#This Row],[RV gamma]],GammaShape2,GammaRate2)/BinomTrials,Table3[[#This Row],[RV binom]])</f>
        <v>0</v>
      </c>
      <c r="M9710" s="1">
        <f>Table3[[#This Row],[Risk 2 simulated occurences]]*_xlfn.LOGNORM.INV(Table3[[#This Row],[RV lognorm]],(LN(ImpLow2)+LN(ImpUp2))/2,(LN(ImpUp2)-LN(ImpLow2))/3.29)</f>
        <v>0</v>
      </c>
    </row>
    <row r="9711" spans="7:13">
      <c r="G9711">
        <v>4.865740521282768E-2</v>
      </c>
      <c r="H9711">
        <v>0.61823892296209881</v>
      </c>
      <c r="I9711">
        <v>0.18782044071136994</v>
      </c>
      <c r="J9711">
        <f>_xlfn.BINOM.INV(BinomTrials,_xlfn.GAMMA.INV(Table3[[#This Row],[RV gamma]],GammaShape1,GammaRate1)/BinomTrials,Table3[[#This Row],[RV binom]])</f>
        <v>0</v>
      </c>
      <c r="K9711" s="1">
        <f>Table3[[#This Row],[Risk 1 Simulated occurences]]*_xlfn.LOGNORM.INV(Table3[[#This Row],[RV lognorm]],(LN(ImpLow1)+LN(ImpUp1))/2,(LN(ImpUp1)-LN(ImpLow1))/3.29)</f>
        <v>0</v>
      </c>
      <c r="L9711">
        <f>_xlfn.BINOM.INV(BinomTrials,_xlfn.GAMMA.INV(Table3[[#This Row],[RV gamma]],GammaShape2,GammaRate2)/BinomTrials,Table3[[#This Row],[RV binom]])</f>
        <v>0</v>
      </c>
      <c r="M9711" s="1">
        <f>Table3[[#This Row],[Risk 2 simulated occurences]]*_xlfn.LOGNORM.INV(Table3[[#This Row],[RV lognorm]],(LN(ImpLow2)+LN(ImpUp2))/2,(LN(ImpUp2)-LN(ImpLow2))/3.29)</f>
        <v>0</v>
      </c>
    </row>
    <row r="9712" spans="7:13">
      <c r="G9712">
        <v>0.78500941199483787</v>
      </c>
      <c r="H9712">
        <v>0.74157822399473672</v>
      </c>
      <c r="I9712">
        <v>0.69814703599463546</v>
      </c>
      <c r="J9712">
        <f>_xlfn.BINOM.INV(BinomTrials,_xlfn.GAMMA.INV(Table3[[#This Row],[RV gamma]],GammaShape1,GammaRate1)/BinomTrials,Table3[[#This Row],[RV binom]])</f>
        <v>1</v>
      </c>
      <c r="K9712" s="1">
        <f>Table3[[#This Row],[Risk 1 Simulated occurences]]*_xlfn.LOGNORM.INV(Table3[[#This Row],[RV lognorm]],(LN(ImpLow1)+LN(ImpUp1))/2,(LN(ImpUp1)-LN(ImpLow1))/3.29)</f>
        <v>45475.203553714397</v>
      </c>
      <c r="L9712">
        <f>_xlfn.BINOM.INV(BinomTrials,_xlfn.GAMMA.INV(Table3[[#This Row],[RV gamma]],GammaShape2,GammaRate2)/BinomTrials,Table3[[#This Row],[RV binom]])</f>
        <v>0</v>
      </c>
      <c r="M9712" s="1">
        <f>Table3[[#This Row],[Risk 2 simulated occurences]]*_xlfn.LOGNORM.INV(Table3[[#This Row],[RV lognorm]],(LN(ImpLow2)+LN(ImpUp2))/2,(LN(ImpUp2)-LN(ImpLow2))/3.29)</f>
        <v>0</v>
      </c>
    </row>
    <row r="9713" spans="7:13">
      <c r="G9713">
        <v>0.65318739724028274</v>
      </c>
      <c r="H9713">
        <v>0.70521067953911176</v>
      </c>
      <c r="I9713">
        <v>0.75723396183794078</v>
      </c>
      <c r="J9713">
        <f>_xlfn.BINOM.INV(BinomTrials,_xlfn.GAMMA.INV(Table3[[#This Row],[RV gamma]],GammaShape1,GammaRate1)/BinomTrials,Table3[[#This Row],[RV binom]])</f>
        <v>1</v>
      </c>
      <c r="K9713" s="1">
        <f>Table3[[#This Row],[Risk 1 Simulated occurences]]*_xlfn.LOGNORM.INV(Table3[[#This Row],[RV lognorm]],(LN(ImpLow1)+LN(ImpUp1))/2,(LN(ImpUp1)-LN(ImpLow1))/3.29)</f>
        <v>51521.156965153154</v>
      </c>
      <c r="L9713">
        <f>_xlfn.BINOM.INV(BinomTrials,_xlfn.GAMMA.INV(Table3[[#This Row],[RV gamma]],GammaShape2,GammaRate2)/BinomTrials,Table3[[#This Row],[RV binom]])</f>
        <v>0</v>
      </c>
      <c r="M9713" s="1">
        <f>Table3[[#This Row],[Risk 2 simulated occurences]]*_xlfn.LOGNORM.INV(Table3[[#This Row],[RV lognorm]],(LN(ImpLow2)+LN(ImpUp2))/2,(LN(ImpUp2)-LN(ImpLow2))/3.29)</f>
        <v>0</v>
      </c>
    </row>
    <row r="9714" spans="7:13">
      <c r="G9714">
        <v>0.12058541743112049</v>
      </c>
      <c r="H9714">
        <v>0.47589101385133853</v>
      </c>
      <c r="I9714">
        <v>0.83119661027155656</v>
      </c>
      <c r="J9714">
        <f>_xlfn.BINOM.INV(BinomTrials,_xlfn.GAMMA.INV(Table3[[#This Row],[RV gamma]],GammaShape1,GammaRate1)/BinomTrials,Table3[[#This Row],[RV binom]])</f>
        <v>0</v>
      </c>
      <c r="K9714" s="1">
        <f>Table3[[#This Row],[Risk 1 Simulated occurences]]*_xlfn.LOGNORM.INV(Table3[[#This Row],[RV lognorm]],(LN(ImpLow1)+LN(ImpUp1))/2,(LN(ImpUp1)-LN(ImpLow1))/3.29)</f>
        <v>0</v>
      </c>
      <c r="L9714">
        <f>_xlfn.BINOM.INV(BinomTrials,_xlfn.GAMMA.INV(Table3[[#This Row],[RV gamma]],GammaShape2,GammaRate2)/BinomTrials,Table3[[#This Row],[RV binom]])</f>
        <v>0</v>
      </c>
      <c r="M9714" s="1">
        <f>Table3[[#This Row],[Risk 2 simulated occurences]]*_xlfn.LOGNORM.INV(Table3[[#This Row],[RV lognorm]],(LN(ImpLow2)+LN(ImpUp2))/2,(LN(ImpUp2)-LN(ImpLow2))/3.29)</f>
        <v>0</v>
      </c>
    </row>
    <row r="9715" spans="7:13">
      <c r="G9715">
        <v>0.67911076484206634</v>
      </c>
      <c r="H9715">
        <v>0.30026979944681276</v>
      </c>
      <c r="I9715">
        <v>0.92142883405155918</v>
      </c>
      <c r="J9715">
        <f>_xlfn.BINOM.INV(BinomTrials,_xlfn.GAMMA.INV(Table3[[#This Row],[RV gamma]],GammaShape1,GammaRate1)/BinomTrials,Table3[[#This Row],[RV binom]])</f>
        <v>0</v>
      </c>
      <c r="K9715" s="1">
        <f>Table3[[#This Row],[Risk 1 Simulated occurences]]*_xlfn.LOGNORM.INV(Table3[[#This Row],[RV lognorm]],(LN(ImpLow1)+LN(ImpUp1))/2,(LN(ImpUp1)-LN(ImpLow1))/3.29)</f>
        <v>0</v>
      </c>
      <c r="L9715">
        <f>_xlfn.BINOM.INV(BinomTrials,_xlfn.GAMMA.INV(Table3[[#This Row],[RV gamma]],GammaShape2,GammaRate2)/BinomTrials,Table3[[#This Row],[RV binom]])</f>
        <v>0</v>
      </c>
      <c r="M9715" s="1">
        <f>Table3[[#This Row],[Risk 2 simulated occurences]]*_xlfn.LOGNORM.INV(Table3[[#This Row],[RV lognorm]],(LN(ImpLow2)+LN(ImpUp2))/2,(LN(ImpUp2)-LN(ImpLow2))/3.29)</f>
        <v>0</v>
      </c>
    </row>
    <row r="9716" spans="7:13">
      <c r="G9716">
        <v>0.8146247006089542</v>
      </c>
      <c r="H9716">
        <v>0.63451930258167877</v>
      </c>
      <c r="I9716">
        <v>0.45441390455440334</v>
      </c>
      <c r="J9716">
        <f>_xlfn.BINOM.INV(BinomTrials,_xlfn.GAMMA.INV(Table3[[#This Row],[RV gamma]],GammaShape1,GammaRate1)/BinomTrials,Table3[[#This Row],[RV binom]])</f>
        <v>1</v>
      </c>
      <c r="K9716" s="1">
        <f>Table3[[#This Row],[Risk 1 Simulated occurences]]*_xlfn.LOGNORM.INV(Table3[[#This Row],[RV lognorm]],(LN(ImpLow1)+LN(ImpUp1))/2,(LN(ImpUp1)-LN(ImpLow1))/3.29)</f>
        <v>29187.193621623894</v>
      </c>
      <c r="L9716">
        <f>_xlfn.BINOM.INV(BinomTrials,_xlfn.GAMMA.INV(Table3[[#This Row],[RV gamma]],GammaShape2,GammaRate2)/BinomTrials,Table3[[#This Row],[RV binom]])</f>
        <v>0</v>
      </c>
      <c r="M9716" s="1">
        <f>Table3[[#This Row],[Risk 2 simulated occurences]]*_xlfn.LOGNORM.INV(Table3[[#This Row],[RV lognorm]],(LN(ImpLow2)+LN(ImpUp2))/2,(LN(ImpUp2)-LN(ImpLow2))/3.29)</f>
        <v>0</v>
      </c>
    </row>
    <row r="9717" spans="7:13">
      <c r="G9717">
        <v>0.39734313469256421</v>
      </c>
      <c r="H9717">
        <v>0.36591849027477136</v>
      </c>
      <c r="I9717">
        <v>0.3344938458569785</v>
      </c>
      <c r="J9717">
        <f>_xlfn.BINOM.INV(BinomTrials,_xlfn.GAMMA.INV(Table3[[#This Row],[RV gamma]],GammaShape1,GammaRate1)/BinomTrials,Table3[[#This Row],[RV binom]])</f>
        <v>0</v>
      </c>
      <c r="K9717" s="1">
        <f>Table3[[#This Row],[Risk 1 Simulated occurences]]*_xlfn.LOGNORM.INV(Table3[[#This Row],[RV lognorm]],(LN(ImpLow1)+LN(ImpUp1))/2,(LN(ImpUp1)-LN(ImpLow1))/3.29)</f>
        <v>0</v>
      </c>
      <c r="L9717">
        <f>_xlfn.BINOM.INV(BinomTrials,_xlfn.GAMMA.INV(Table3[[#This Row],[RV gamma]],GammaShape2,GammaRate2)/BinomTrials,Table3[[#This Row],[RV binom]])</f>
        <v>0</v>
      </c>
      <c r="M9717" s="1">
        <f>Table3[[#This Row],[Risk 2 simulated occurences]]*_xlfn.LOGNORM.INV(Table3[[#This Row],[RV lognorm]],(LN(ImpLow2)+LN(ImpUp2))/2,(LN(ImpUp2)-LN(ImpLow2))/3.29)</f>
        <v>0</v>
      </c>
    </row>
    <row r="9718" spans="7:13">
      <c r="G9718">
        <v>0.14606477792657202</v>
      </c>
      <c r="H9718">
        <v>0.99206604808199506</v>
      </c>
      <c r="I9718">
        <v>0.83806731823741798</v>
      </c>
      <c r="J9718">
        <f>_xlfn.BINOM.INV(BinomTrials,_xlfn.GAMMA.INV(Table3[[#This Row],[RV gamma]],GammaShape1,GammaRate1)/BinomTrials,Table3[[#This Row],[RV binom]])</f>
        <v>3</v>
      </c>
      <c r="K9718" s="1">
        <f>Table3[[#This Row],[Risk 1 Simulated occurences]]*_xlfn.LOGNORM.INV(Table3[[#This Row],[RV lognorm]],(LN(ImpLow1)+LN(ImpUp1))/2,(LN(ImpUp1)-LN(ImpLow1))/3.29)</f>
        <v>189227.03867237599</v>
      </c>
      <c r="L9718">
        <f>_xlfn.BINOM.INV(BinomTrials,_xlfn.GAMMA.INV(Table3[[#This Row],[RV gamma]],GammaShape2,GammaRate2)/BinomTrials,Table3[[#This Row],[RV binom]])</f>
        <v>2</v>
      </c>
      <c r="M9718" s="1">
        <f>Table3[[#This Row],[Risk 2 simulated occurences]]*_xlfn.LOGNORM.INV(Table3[[#This Row],[RV lognorm]],(LN(ImpLow2)+LN(ImpUp2))/2,(LN(ImpUp2)-LN(ImpLow2))/3.29)</f>
        <v>12615135.911491761</v>
      </c>
    </row>
    <row r="9719" spans="7:13">
      <c r="G9719">
        <v>0.91072261189609882</v>
      </c>
      <c r="H9719">
        <v>0.65407011409014004</v>
      </c>
      <c r="I9719">
        <v>0.39741761628418121</v>
      </c>
      <c r="J9719">
        <f>_xlfn.BINOM.INV(BinomTrials,_xlfn.GAMMA.INV(Table3[[#This Row],[RV gamma]],GammaShape1,GammaRate1)/BinomTrials,Table3[[#This Row],[RV binom]])</f>
        <v>1</v>
      </c>
      <c r="K9719" s="1">
        <f>Table3[[#This Row],[Risk 1 Simulated occurences]]*_xlfn.LOGNORM.INV(Table3[[#This Row],[RV lognorm]],(LN(ImpLow1)+LN(ImpUp1))/2,(LN(ImpUp1)-LN(ImpLow1))/3.29)</f>
        <v>26360.970671770716</v>
      </c>
      <c r="L9719">
        <f>_xlfn.BINOM.INV(BinomTrials,_xlfn.GAMMA.INV(Table3[[#This Row],[RV gamma]],GammaShape2,GammaRate2)/BinomTrials,Table3[[#This Row],[RV binom]])</f>
        <v>0</v>
      </c>
      <c r="M9719" s="1">
        <f>Table3[[#This Row],[Risk 2 simulated occurences]]*_xlfn.LOGNORM.INV(Table3[[#This Row],[RV lognorm]],(LN(ImpLow2)+LN(ImpUp2))/2,(LN(ImpUp2)-LN(ImpLow2))/3.29)</f>
        <v>0</v>
      </c>
    </row>
    <row r="9720" spans="7:13">
      <c r="G9720">
        <v>0.51493813773381436</v>
      </c>
      <c r="H9720">
        <v>0.95640751298349702</v>
      </c>
      <c r="I9720">
        <v>0.39787688823317963</v>
      </c>
      <c r="J9720">
        <f>_xlfn.BINOM.INV(BinomTrials,_xlfn.GAMMA.INV(Table3[[#This Row],[RV gamma]],GammaShape1,GammaRate1)/BinomTrials,Table3[[#This Row],[RV binom]])</f>
        <v>2</v>
      </c>
      <c r="K9720" s="1">
        <f>Table3[[#This Row],[Risk 1 Simulated occurences]]*_xlfn.LOGNORM.INV(Table3[[#This Row],[RV lognorm]],(LN(ImpLow1)+LN(ImpUp1))/2,(LN(ImpUp1)-LN(ImpLow1))/3.29)</f>
        <v>52765.892286849426</v>
      </c>
      <c r="L9720">
        <f>_xlfn.BINOM.INV(BinomTrials,_xlfn.GAMMA.INV(Table3[[#This Row],[RV gamma]],GammaShape2,GammaRate2)/BinomTrials,Table3[[#This Row],[RV binom]])</f>
        <v>1</v>
      </c>
      <c r="M9720" s="1">
        <f>Table3[[#This Row],[Risk 2 simulated occurences]]*_xlfn.LOGNORM.INV(Table3[[#This Row],[RV lognorm]],(LN(ImpLow2)+LN(ImpUp2))/2,(LN(ImpUp2)-LN(ImpLow2))/3.29)</f>
        <v>2638294.6143424679</v>
      </c>
    </row>
    <row r="9721" spans="7:13">
      <c r="G9721">
        <v>0.56528089221812827</v>
      </c>
      <c r="H9721">
        <v>0.34107071363417002</v>
      </c>
      <c r="I9721">
        <v>0.11686053505021173</v>
      </c>
      <c r="J9721">
        <f>_xlfn.BINOM.INV(BinomTrials,_xlfn.GAMMA.INV(Table3[[#This Row],[RV gamma]],GammaShape1,GammaRate1)/BinomTrials,Table3[[#This Row],[RV binom]])</f>
        <v>0</v>
      </c>
      <c r="K9721" s="1">
        <f>Table3[[#This Row],[Risk 1 Simulated occurences]]*_xlfn.LOGNORM.INV(Table3[[#This Row],[RV lognorm]],(LN(ImpLow1)+LN(ImpUp1))/2,(LN(ImpUp1)-LN(ImpLow1))/3.29)</f>
        <v>0</v>
      </c>
      <c r="L9721">
        <f>_xlfn.BINOM.INV(BinomTrials,_xlfn.GAMMA.INV(Table3[[#This Row],[RV gamma]],GammaShape2,GammaRate2)/BinomTrials,Table3[[#This Row],[RV binom]])</f>
        <v>0</v>
      </c>
      <c r="M9721" s="1">
        <f>Table3[[#This Row],[Risk 2 simulated occurences]]*_xlfn.LOGNORM.INV(Table3[[#This Row],[RV lognorm]],(LN(ImpLow2)+LN(ImpUp2))/2,(LN(ImpUp2)-LN(ImpLow2))/3.29)</f>
        <v>0</v>
      </c>
    </row>
    <row r="9722" spans="7:13">
      <c r="G9722">
        <v>0.67595551008170263</v>
      </c>
      <c r="H9722">
        <v>0.37548404949506936</v>
      </c>
      <c r="I9722">
        <v>7.5012588908436054E-2</v>
      </c>
      <c r="J9722">
        <f>_xlfn.BINOM.INV(BinomTrials,_xlfn.GAMMA.INV(Table3[[#This Row],[RV gamma]],GammaShape1,GammaRate1)/BinomTrials,Table3[[#This Row],[RV binom]])</f>
        <v>0</v>
      </c>
      <c r="K9722" s="1">
        <f>Table3[[#This Row],[Risk 1 Simulated occurences]]*_xlfn.LOGNORM.INV(Table3[[#This Row],[RV lognorm]],(LN(ImpLow1)+LN(ImpUp1))/2,(LN(ImpUp1)-LN(ImpLow1))/3.29)</f>
        <v>0</v>
      </c>
      <c r="L9722">
        <f>_xlfn.BINOM.INV(BinomTrials,_xlfn.GAMMA.INV(Table3[[#This Row],[RV gamma]],GammaShape2,GammaRate2)/BinomTrials,Table3[[#This Row],[RV binom]])</f>
        <v>0</v>
      </c>
      <c r="M9722" s="1">
        <f>Table3[[#This Row],[Risk 2 simulated occurences]]*_xlfn.LOGNORM.INV(Table3[[#This Row],[RV lognorm]],(LN(ImpLow2)+LN(ImpUp2))/2,(LN(ImpUp2)-LN(ImpLow2))/3.29)</f>
        <v>0</v>
      </c>
    </row>
    <row r="9723" spans="7:13">
      <c r="G9723">
        <v>0.78425794317585318</v>
      </c>
      <c r="H9723">
        <v>0.76041986363028169</v>
      </c>
      <c r="I9723">
        <v>0.7365817840847102</v>
      </c>
      <c r="J9723">
        <f>_xlfn.BINOM.INV(BinomTrials,_xlfn.GAMMA.INV(Table3[[#This Row],[RV gamma]],GammaShape1,GammaRate1)/BinomTrials,Table3[[#This Row],[RV binom]])</f>
        <v>1</v>
      </c>
      <c r="K9723" s="1">
        <f>Table3[[#This Row],[Risk 1 Simulated occurences]]*_xlfn.LOGNORM.INV(Table3[[#This Row],[RV lognorm]],(LN(ImpLow1)+LN(ImpUp1))/2,(LN(ImpUp1)-LN(ImpLow1))/3.29)</f>
        <v>49244.005956941939</v>
      </c>
      <c r="L9723">
        <f>_xlfn.BINOM.INV(BinomTrials,_xlfn.GAMMA.INV(Table3[[#This Row],[RV gamma]],GammaShape2,GammaRate2)/BinomTrials,Table3[[#This Row],[RV binom]])</f>
        <v>0</v>
      </c>
      <c r="M9723" s="1">
        <f>Table3[[#This Row],[Risk 2 simulated occurences]]*_xlfn.LOGNORM.INV(Table3[[#This Row],[RV lognorm]],(LN(ImpLow2)+LN(ImpUp2))/2,(LN(ImpUp2)-LN(ImpLow2))/3.29)</f>
        <v>0</v>
      </c>
    </row>
    <row r="9724" spans="7:13">
      <c r="G9724">
        <v>2.3250956564792879E-2</v>
      </c>
      <c r="H9724">
        <v>0.37664803414449471</v>
      </c>
      <c r="I9724">
        <v>0.7300451117241965</v>
      </c>
      <c r="J9724">
        <f>_xlfn.BINOM.INV(BinomTrials,_xlfn.GAMMA.INV(Table3[[#This Row],[RV gamma]],GammaShape1,GammaRate1)/BinomTrials,Table3[[#This Row],[RV binom]])</f>
        <v>0</v>
      </c>
      <c r="K9724" s="1">
        <f>Table3[[#This Row],[Risk 1 Simulated occurences]]*_xlfn.LOGNORM.INV(Table3[[#This Row],[RV lognorm]],(LN(ImpLow1)+LN(ImpUp1))/2,(LN(ImpUp1)-LN(ImpLow1))/3.29)</f>
        <v>0</v>
      </c>
      <c r="L9724">
        <f>_xlfn.BINOM.INV(BinomTrials,_xlfn.GAMMA.INV(Table3[[#This Row],[RV gamma]],GammaShape2,GammaRate2)/BinomTrials,Table3[[#This Row],[RV binom]])</f>
        <v>0</v>
      </c>
      <c r="M9724" s="1">
        <f>Table3[[#This Row],[Risk 2 simulated occurences]]*_xlfn.LOGNORM.INV(Table3[[#This Row],[RV lognorm]],(LN(ImpLow2)+LN(ImpUp2))/2,(LN(ImpUp2)-LN(ImpLow2))/3.29)</f>
        <v>0</v>
      </c>
    </row>
    <row r="9725" spans="7:13">
      <c r="G9725">
        <v>0.77882698447388921</v>
      </c>
      <c r="H9725">
        <v>0.32350986652239683</v>
      </c>
      <c r="I9725">
        <v>0.86819274857090445</v>
      </c>
      <c r="J9725">
        <f>_xlfn.BINOM.INV(BinomTrials,_xlfn.GAMMA.INV(Table3[[#This Row],[RV gamma]],GammaShape1,GammaRate1)/BinomTrials,Table3[[#This Row],[RV binom]])</f>
        <v>0</v>
      </c>
      <c r="K9725" s="1">
        <f>Table3[[#This Row],[Risk 1 Simulated occurences]]*_xlfn.LOGNORM.INV(Table3[[#This Row],[RV lognorm]],(LN(ImpLow1)+LN(ImpUp1))/2,(LN(ImpUp1)-LN(ImpLow1))/3.29)</f>
        <v>0</v>
      </c>
      <c r="L9725">
        <f>_xlfn.BINOM.INV(BinomTrials,_xlfn.GAMMA.INV(Table3[[#This Row],[RV gamma]],GammaShape2,GammaRate2)/BinomTrials,Table3[[#This Row],[RV binom]])</f>
        <v>0</v>
      </c>
      <c r="M9725" s="1">
        <f>Table3[[#This Row],[Risk 2 simulated occurences]]*_xlfn.LOGNORM.INV(Table3[[#This Row],[RV lognorm]],(LN(ImpLow2)+LN(ImpUp2))/2,(LN(ImpUp2)-LN(ImpLow2))/3.29)</f>
        <v>0</v>
      </c>
    </row>
    <row r="9726" spans="7:13">
      <c r="G9726">
        <v>0.7451280526561328</v>
      </c>
      <c r="H9726">
        <v>0.23032664192390007</v>
      </c>
      <c r="I9726">
        <v>0.71552523119166733</v>
      </c>
      <c r="J9726">
        <f>_xlfn.BINOM.INV(BinomTrials,_xlfn.GAMMA.INV(Table3[[#This Row],[RV gamma]],GammaShape1,GammaRate1)/BinomTrials,Table3[[#This Row],[RV binom]])</f>
        <v>0</v>
      </c>
      <c r="K9726" s="1">
        <f>Table3[[#This Row],[Risk 1 Simulated occurences]]*_xlfn.LOGNORM.INV(Table3[[#This Row],[RV lognorm]],(LN(ImpLow1)+LN(ImpUp1))/2,(LN(ImpUp1)-LN(ImpLow1))/3.29)</f>
        <v>0</v>
      </c>
      <c r="L9726">
        <f>_xlfn.BINOM.INV(BinomTrials,_xlfn.GAMMA.INV(Table3[[#This Row],[RV gamma]],GammaShape2,GammaRate2)/BinomTrials,Table3[[#This Row],[RV binom]])</f>
        <v>0</v>
      </c>
      <c r="M9726" s="1">
        <f>Table3[[#This Row],[Risk 2 simulated occurences]]*_xlfn.LOGNORM.INV(Table3[[#This Row],[RV lognorm]],(LN(ImpLow2)+LN(ImpUp2))/2,(LN(ImpUp2)-LN(ImpLow2))/3.29)</f>
        <v>0</v>
      </c>
    </row>
    <row r="9727" spans="7:13">
      <c r="G9727">
        <v>0.36718099162316925</v>
      </c>
      <c r="H9727">
        <v>9.9870814988329448E-2</v>
      </c>
      <c r="I9727">
        <v>0.83256063835348959</v>
      </c>
      <c r="J9727">
        <f>_xlfn.BINOM.INV(BinomTrials,_xlfn.GAMMA.INV(Table3[[#This Row],[RV gamma]],GammaShape1,GammaRate1)/BinomTrials,Table3[[#This Row],[RV binom]])</f>
        <v>0</v>
      </c>
      <c r="K9727" s="1">
        <f>Table3[[#This Row],[Risk 1 Simulated occurences]]*_xlfn.LOGNORM.INV(Table3[[#This Row],[RV lognorm]],(LN(ImpLow1)+LN(ImpUp1))/2,(LN(ImpUp1)-LN(ImpLow1))/3.29)</f>
        <v>0</v>
      </c>
      <c r="L9727">
        <f>_xlfn.BINOM.INV(BinomTrials,_xlfn.GAMMA.INV(Table3[[#This Row],[RV gamma]],GammaShape2,GammaRate2)/BinomTrials,Table3[[#This Row],[RV binom]])</f>
        <v>0</v>
      </c>
      <c r="M9727" s="1">
        <f>Table3[[#This Row],[Risk 2 simulated occurences]]*_xlfn.LOGNORM.INV(Table3[[#This Row],[RV lognorm]],(LN(ImpLow2)+LN(ImpUp2))/2,(LN(ImpUp2)-LN(ImpLow2))/3.29)</f>
        <v>0</v>
      </c>
    </row>
    <row r="9728" spans="7:13">
      <c r="G9728">
        <v>0.21092621060597069</v>
      </c>
      <c r="H9728">
        <v>0.52878750885314663</v>
      </c>
      <c r="I9728">
        <v>0.84664880710032242</v>
      </c>
      <c r="J9728">
        <f>_xlfn.BINOM.INV(BinomTrials,_xlfn.GAMMA.INV(Table3[[#This Row],[RV gamma]],GammaShape1,GammaRate1)/BinomTrials,Table3[[#This Row],[RV binom]])</f>
        <v>0</v>
      </c>
      <c r="K9728" s="1">
        <f>Table3[[#This Row],[Risk 1 Simulated occurences]]*_xlfn.LOGNORM.INV(Table3[[#This Row],[RV lognorm]],(LN(ImpLow1)+LN(ImpUp1))/2,(LN(ImpUp1)-LN(ImpLow1))/3.29)</f>
        <v>0</v>
      </c>
      <c r="L9728">
        <f>_xlfn.BINOM.INV(BinomTrials,_xlfn.GAMMA.INV(Table3[[#This Row],[RV gamma]],GammaShape2,GammaRate2)/BinomTrials,Table3[[#This Row],[RV binom]])</f>
        <v>0</v>
      </c>
      <c r="M9728" s="1">
        <f>Table3[[#This Row],[Risk 2 simulated occurences]]*_xlfn.LOGNORM.INV(Table3[[#This Row],[RV lognorm]],(LN(ImpLow2)+LN(ImpUp2))/2,(LN(ImpUp2)-LN(ImpLow2))/3.29)</f>
        <v>0</v>
      </c>
    </row>
    <row r="9729" spans="7:13">
      <c r="G9729">
        <v>3.6821654549251147E-2</v>
      </c>
      <c r="H9729">
        <v>0.33166129483453061</v>
      </c>
      <c r="I9729">
        <v>0.62650093511980998</v>
      </c>
      <c r="J9729">
        <f>_xlfn.BINOM.INV(BinomTrials,_xlfn.GAMMA.INV(Table3[[#This Row],[RV gamma]],GammaShape1,GammaRate1)/BinomTrials,Table3[[#This Row],[RV binom]])</f>
        <v>0</v>
      </c>
      <c r="K9729" s="1">
        <f>Table3[[#This Row],[Risk 1 Simulated occurences]]*_xlfn.LOGNORM.INV(Table3[[#This Row],[RV lognorm]],(LN(ImpLow1)+LN(ImpUp1))/2,(LN(ImpUp1)-LN(ImpLow1))/3.29)</f>
        <v>0</v>
      </c>
      <c r="L9729">
        <f>_xlfn.BINOM.INV(BinomTrials,_xlfn.GAMMA.INV(Table3[[#This Row],[RV gamma]],GammaShape2,GammaRate2)/BinomTrials,Table3[[#This Row],[RV binom]])</f>
        <v>0</v>
      </c>
      <c r="M9729" s="1">
        <f>Table3[[#This Row],[Risk 2 simulated occurences]]*_xlfn.LOGNORM.INV(Table3[[#This Row],[RV lognorm]],(LN(ImpLow2)+LN(ImpUp2))/2,(LN(ImpUp2)-LN(ImpLow2))/3.29)</f>
        <v>0</v>
      </c>
    </row>
    <row r="9730" spans="7:13">
      <c r="G9730">
        <v>0.86154800926407238</v>
      </c>
      <c r="H9730">
        <v>0.23138228395552482</v>
      </c>
      <c r="I9730">
        <v>0.60121655864697721</v>
      </c>
      <c r="J9730">
        <f>_xlfn.BINOM.INV(BinomTrials,_xlfn.GAMMA.INV(Table3[[#This Row],[RV gamma]],GammaShape1,GammaRate1)/BinomTrials,Table3[[#This Row],[RV binom]])</f>
        <v>0</v>
      </c>
      <c r="K9730" s="1">
        <f>Table3[[#This Row],[Risk 1 Simulated occurences]]*_xlfn.LOGNORM.INV(Table3[[#This Row],[RV lognorm]],(LN(ImpLow1)+LN(ImpUp1))/2,(LN(ImpUp1)-LN(ImpLow1))/3.29)</f>
        <v>0</v>
      </c>
      <c r="L9730">
        <f>_xlfn.BINOM.INV(BinomTrials,_xlfn.GAMMA.INV(Table3[[#This Row],[RV gamma]],GammaShape2,GammaRate2)/BinomTrials,Table3[[#This Row],[RV binom]])</f>
        <v>0</v>
      </c>
      <c r="M9730" s="1">
        <f>Table3[[#This Row],[Risk 2 simulated occurences]]*_xlfn.LOGNORM.INV(Table3[[#This Row],[RV lognorm]],(LN(ImpLow2)+LN(ImpUp2))/2,(LN(ImpUp2)-LN(ImpLow2))/3.29)</f>
        <v>0</v>
      </c>
    </row>
    <row r="9731" spans="7:13">
      <c r="G9731">
        <v>3.7391701264954967E-2</v>
      </c>
      <c r="H9731">
        <v>0.8420464405054443</v>
      </c>
      <c r="I9731">
        <v>0.64670117974593355</v>
      </c>
      <c r="J9731">
        <f>_xlfn.BINOM.INV(BinomTrials,_xlfn.GAMMA.INV(Table3[[#This Row],[RV gamma]],GammaShape1,GammaRate1)/BinomTrials,Table3[[#This Row],[RV binom]])</f>
        <v>1</v>
      </c>
      <c r="K9731" s="1">
        <f>Table3[[#This Row],[Risk 1 Simulated occurences]]*_xlfn.LOGNORM.INV(Table3[[#This Row],[RV lognorm]],(LN(ImpLow1)+LN(ImpUp1))/2,(LN(ImpUp1)-LN(ImpLow1))/3.29)</f>
        <v>41154.397905044585</v>
      </c>
      <c r="L9731">
        <f>_xlfn.BINOM.INV(BinomTrials,_xlfn.GAMMA.INV(Table3[[#This Row],[RV gamma]],GammaShape2,GammaRate2)/BinomTrials,Table3[[#This Row],[RV binom]])</f>
        <v>0</v>
      </c>
      <c r="M9731" s="1">
        <f>Table3[[#This Row],[Risk 2 simulated occurences]]*_xlfn.LOGNORM.INV(Table3[[#This Row],[RV lognorm]],(LN(ImpLow2)+LN(ImpUp2))/2,(LN(ImpUp2)-LN(ImpLow2))/3.29)</f>
        <v>0</v>
      </c>
    </row>
    <row r="9732" spans="7:13">
      <c r="G9732">
        <v>0.44232316009808481</v>
      </c>
      <c r="H9732">
        <v>0.27452557500196878</v>
      </c>
      <c r="I9732">
        <v>0.10672798990585282</v>
      </c>
      <c r="J9732">
        <f>_xlfn.BINOM.INV(BinomTrials,_xlfn.GAMMA.INV(Table3[[#This Row],[RV gamma]],GammaShape1,GammaRate1)/BinomTrials,Table3[[#This Row],[RV binom]])</f>
        <v>0</v>
      </c>
      <c r="K9732" s="1">
        <f>Table3[[#This Row],[Risk 1 Simulated occurences]]*_xlfn.LOGNORM.INV(Table3[[#This Row],[RV lognorm]],(LN(ImpLow1)+LN(ImpUp1))/2,(LN(ImpUp1)-LN(ImpLow1))/3.29)</f>
        <v>0</v>
      </c>
      <c r="L9732">
        <f>_xlfn.BINOM.INV(BinomTrials,_xlfn.GAMMA.INV(Table3[[#This Row],[RV gamma]],GammaShape2,GammaRate2)/BinomTrials,Table3[[#This Row],[RV binom]])</f>
        <v>0</v>
      </c>
      <c r="M9732" s="1">
        <f>Table3[[#This Row],[Risk 2 simulated occurences]]*_xlfn.LOGNORM.INV(Table3[[#This Row],[RV lognorm]],(LN(ImpLow2)+LN(ImpUp2))/2,(LN(ImpUp2)-LN(ImpLow2))/3.29)</f>
        <v>0</v>
      </c>
    </row>
    <row r="9733" spans="7:13">
      <c r="G9733">
        <v>0.12535176851104562</v>
      </c>
      <c r="H9733">
        <v>0.95133905808969355</v>
      </c>
      <c r="I9733">
        <v>0.77732634766834152</v>
      </c>
      <c r="J9733">
        <f>_xlfn.BINOM.INV(BinomTrials,_xlfn.GAMMA.INV(Table3[[#This Row],[RV gamma]],GammaShape1,GammaRate1)/BinomTrials,Table3[[#This Row],[RV binom]])</f>
        <v>2</v>
      </c>
      <c r="K9733" s="1">
        <f>Table3[[#This Row],[Risk 1 Simulated occurences]]*_xlfn.LOGNORM.INV(Table3[[#This Row],[RV lognorm]],(LN(ImpLow1)+LN(ImpUp1))/2,(LN(ImpUp1)-LN(ImpLow1))/3.29)</f>
        <v>107895.68105425729</v>
      </c>
      <c r="L9733">
        <f>_xlfn.BINOM.INV(BinomTrials,_xlfn.GAMMA.INV(Table3[[#This Row],[RV gamma]],GammaShape2,GammaRate2)/BinomTrials,Table3[[#This Row],[RV binom]])</f>
        <v>1</v>
      </c>
      <c r="M9733" s="1">
        <f>Table3[[#This Row],[Risk 2 simulated occurences]]*_xlfn.LOGNORM.INV(Table3[[#This Row],[RV lognorm]],(LN(ImpLow2)+LN(ImpUp2))/2,(LN(ImpUp2)-LN(ImpLow2))/3.29)</f>
        <v>5394784.0527128763</v>
      </c>
    </row>
    <row r="9734" spans="7:13">
      <c r="G9734">
        <v>0.78717336514367409</v>
      </c>
      <c r="H9734">
        <v>0.15554931347982459</v>
      </c>
      <c r="I9734">
        <v>0.5239252618159751</v>
      </c>
      <c r="J9734">
        <f>_xlfn.BINOM.INV(BinomTrials,_xlfn.GAMMA.INV(Table3[[#This Row],[RV gamma]],GammaShape1,GammaRate1)/BinomTrials,Table3[[#This Row],[RV binom]])</f>
        <v>0</v>
      </c>
      <c r="K9734" s="1">
        <f>Table3[[#This Row],[Risk 1 Simulated occurences]]*_xlfn.LOGNORM.INV(Table3[[#This Row],[RV lognorm]],(LN(ImpLow1)+LN(ImpUp1))/2,(LN(ImpUp1)-LN(ImpLow1))/3.29)</f>
        <v>0</v>
      </c>
      <c r="L9734">
        <f>_xlfn.BINOM.INV(BinomTrials,_xlfn.GAMMA.INV(Table3[[#This Row],[RV gamma]],GammaShape2,GammaRate2)/BinomTrials,Table3[[#This Row],[RV binom]])</f>
        <v>0</v>
      </c>
      <c r="M9734" s="1">
        <f>Table3[[#This Row],[Risk 2 simulated occurences]]*_xlfn.LOGNORM.INV(Table3[[#This Row],[RV lognorm]],(LN(ImpLow2)+LN(ImpUp2))/2,(LN(ImpUp2)-LN(ImpLow2))/3.29)</f>
        <v>0</v>
      </c>
    </row>
    <row r="9735" spans="7:13">
      <c r="G9735">
        <v>2.2747969731105478E-2</v>
      </c>
      <c r="H9735">
        <v>0.31731165541210754</v>
      </c>
      <c r="I9735">
        <v>0.61187534109310959</v>
      </c>
      <c r="J9735">
        <f>_xlfn.BINOM.INV(BinomTrials,_xlfn.GAMMA.INV(Table3[[#This Row],[RV gamma]],GammaShape1,GammaRate1)/BinomTrials,Table3[[#This Row],[RV binom]])</f>
        <v>0</v>
      </c>
      <c r="K9735" s="1">
        <f>Table3[[#This Row],[Risk 1 Simulated occurences]]*_xlfn.LOGNORM.INV(Table3[[#This Row],[RV lognorm]],(LN(ImpLow1)+LN(ImpUp1))/2,(LN(ImpUp1)-LN(ImpLow1))/3.29)</f>
        <v>0</v>
      </c>
      <c r="L9735">
        <f>_xlfn.BINOM.INV(BinomTrials,_xlfn.GAMMA.INV(Table3[[#This Row],[RV gamma]],GammaShape2,GammaRate2)/BinomTrials,Table3[[#This Row],[RV binom]])</f>
        <v>0</v>
      </c>
      <c r="M9735" s="1">
        <f>Table3[[#This Row],[Risk 2 simulated occurences]]*_xlfn.LOGNORM.INV(Table3[[#This Row],[RV lognorm]],(LN(ImpLow2)+LN(ImpUp2))/2,(LN(ImpUp2)-LN(ImpLow2))/3.29)</f>
        <v>0</v>
      </c>
    </row>
    <row r="9736" spans="7:13">
      <c r="G9736">
        <v>0.32512727068975905</v>
      </c>
      <c r="H9736">
        <v>5.6992511291519048E-2</v>
      </c>
      <c r="I9736">
        <v>0.788857751893279</v>
      </c>
      <c r="J9736">
        <f>_xlfn.BINOM.INV(BinomTrials,_xlfn.GAMMA.INV(Table3[[#This Row],[RV gamma]],GammaShape1,GammaRate1)/BinomTrials,Table3[[#This Row],[RV binom]])</f>
        <v>0</v>
      </c>
      <c r="K9736" s="1">
        <f>Table3[[#This Row],[Risk 1 Simulated occurences]]*_xlfn.LOGNORM.INV(Table3[[#This Row],[RV lognorm]],(LN(ImpLow1)+LN(ImpUp1))/2,(LN(ImpUp1)-LN(ImpLow1))/3.29)</f>
        <v>0</v>
      </c>
      <c r="L9736">
        <f>_xlfn.BINOM.INV(BinomTrials,_xlfn.GAMMA.INV(Table3[[#This Row],[RV gamma]],GammaShape2,GammaRate2)/BinomTrials,Table3[[#This Row],[RV binom]])</f>
        <v>0</v>
      </c>
      <c r="M9736" s="1">
        <f>Table3[[#This Row],[Risk 2 simulated occurences]]*_xlfn.LOGNORM.INV(Table3[[#This Row],[RV lognorm]],(LN(ImpLow2)+LN(ImpUp2))/2,(LN(ImpUp2)-LN(ImpLow2))/3.29)</f>
        <v>0</v>
      </c>
    </row>
    <row r="9737" spans="7:13">
      <c r="G9737">
        <v>0.41403848278058625</v>
      </c>
      <c r="H9737">
        <v>0.8731372765605977</v>
      </c>
      <c r="I9737">
        <v>0.3322360703406092</v>
      </c>
      <c r="J9737">
        <f>_xlfn.BINOM.INV(BinomTrials,_xlfn.GAMMA.INV(Table3[[#This Row],[RV gamma]],GammaShape1,GammaRate1)/BinomTrials,Table3[[#This Row],[RV binom]])</f>
        <v>1</v>
      </c>
      <c r="K9737" s="1">
        <f>Table3[[#This Row],[Risk 1 Simulated occurences]]*_xlfn.LOGNORM.INV(Table3[[#This Row],[RV lognorm]],(LN(ImpLow1)+LN(ImpUp1))/2,(LN(ImpUp1)-LN(ImpLow1))/3.29)</f>
        <v>23343.286094892479</v>
      </c>
      <c r="L9737">
        <f>_xlfn.BINOM.INV(BinomTrials,_xlfn.GAMMA.INV(Table3[[#This Row],[RV gamma]],GammaShape2,GammaRate2)/BinomTrials,Table3[[#This Row],[RV binom]])</f>
        <v>1</v>
      </c>
      <c r="M9737" s="1">
        <f>Table3[[#This Row],[Risk 2 simulated occurences]]*_xlfn.LOGNORM.INV(Table3[[#This Row],[RV lognorm]],(LN(ImpLow2)+LN(ImpUp2))/2,(LN(ImpUp2)-LN(ImpLow2))/3.29)</f>
        <v>2334328.6094892491</v>
      </c>
    </row>
    <row r="9738" spans="7:13">
      <c r="G9738">
        <v>0.74478009331262673</v>
      </c>
      <c r="H9738">
        <v>0.81820715396581556</v>
      </c>
      <c r="I9738">
        <v>0.89163421461900427</v>
      </c>
      <c r="J9738">
        <f>_xlfn.BINOM.INV(BinomTrials,_xlfn.GAMMA.INV(Table3[[#This Row],[RV gamma]],GammaShape1,GammaRate1)/BinomTrials,Table3[[#This Row],[RV binom]])</f>
        <v>1</v>
      </c>
      <c r="K9738" s="1">
        <f>Table3[[#This Row],[Risk 1 Simulated occurences]]*_xlfn.LOGNORM.INV(Table3[[#This Row],[RV lognorm]],(LN(ImpLow1)+LN(ImpUp1))/2,(LN(ImpUp1)-LN(ImpLow1))/3.29)</f>
        <v>75069.020865157247</v>
      </c>
      <c r="L9738">
        <f>_xlfn.BINOM.INV(BinomTrials,_xlfn.GAMMA.INV(Table3[[#This Row],[RV gamma]],GammaShape2,GammaRate2)/BinomTrials,Table3[[#This Row],[RV binom]])</f>
        <v>0</v>
      </c>
      <c r="M9738" s="1">
        <f>Table3[[#This Row],[Risk 2 simulated occurences]]*_xlfn.LOGNORM.INV(Table3[[#This Row],[RV lognorm]],(LN(ImpLow2)+LN(ImpUp2))/2,(LN(ImpUp2)-LN(ImpLow2))/3.29)</f>
        <v>0</v>
      </c>
    </row>
    <row r="9739" spans="7:13">
      <c r="G9739">
        <v>0.51902830531775401</v>
      </c>
      <c r="H9739">
        <v>0.60763670346123944</v>
      </c>
      <c r="I9739">
        <v>0.69624510160472486</v>
      </c>
      <c r="J9739">
        <f>_xlfn.BINOM.INV(BinomTrials,_xlfn.GAMMA.INV(Table3[[#This Row],[RV gamma]],GammaShape1,GammaRate1)/BinomTrials,Table3[[#This Row],[RV binom]])</f>
        <v>1</v>
      </c>
      <c r="K9739" s="1">
        <f>Table3[[#This Row],[Risk 1 Simulated occurences]]*_xlfn.LOGNORM.INV(Table3[[#This Row],[RV lognorm]],(LN(ImpLow1)+LN(ImpUp1))/2,(LN(ImpUp1)-LN(ImpLow1))/3.29)</f>
        <v>45302.1625476298</v>
      </c>
      <c r="L9739">
        <f>_xlfn.BINOM.INV(BinomTrials,_xlfn.GAMMA.INV(Table3[[#This Row],[RV gamma]],GammaShape2,GammaRate2)/BinomTrials,Table3[[#This Row],[RV binom]])</f>
        <v>0</v>
      </c>
      <c r="M9739" s="1">
        <f>Table3[[#This Row],[Risk 2 simulated occurences]]*_xlfn.LOGNORM.INV(Table3[[#This Row],[RV lognorm]],(LN(ImpLow2)+LN(ImpUp2))/2,(LN(ImpUp2)-LN(ImpLow2))/3.29)</f>
        <v>0</v>
      </c>
    </row>
    <row r="9740" spans="7:13">
      <c r="G9740">
        <v>0.30872747549262247</v>
      </c>
      <c r="H9740">
        <v>0.55007507305130132</v>
      </c>
      <c r="I9740">
        <v>0.79142267060998017</v>
      </c>
      <c r="J9740">
        <f>_xlfn.BINOM.INV(BinomTrials,_xlfn.GAMMA.INV(Table3[[#This Row],[RV gamma]],GammaShape1,GammaRate1)/BinomTrials,Table3[[#This Row],[RV binom]])</f>
        <v>0</v>
      </c>
      <c r="K9740" s="1">
        <f>Table3[[#This Row],[Risk 1 Simulated occurences]]*_xlfn.LOGNORM.INV(Table3[[#This Row],[RV lognorm]],(LN(ImpLow1)+LN(ImpUp1))/2,(LN(ImpUp1)-LN(ImpLow1))/3.29)</f>
        <v>0</v>
      </c>
      <c r="L9740">
        <f>_xlfn.BINOM.INV(BinomTrials,_xlfn.GAMMA.INV(Table3[[#This Row],[RV gamma]],GammaShape2,GammaRate2)/BinomTrials,Table3[[#This Row],[RV binom]])</f>
        <v>0</v>
      </c>
      <c r="M9740" s="1">
        <f>Table3[[#This Row],[Risk 2 simulated occurences]]*_xlfn.LOGNORM.INV(Table3[[#This Row],[RV lognorm]],(LN(ImpLow2)+LN(ImpUp2))/2,(LN(ImpUp2)-LN(ImpLow2))/3.29)</f>
        <v>0</v>
      </c>
    </row>
    <row r="9741" spans="7:13">
      <c r="G9741">
        <v>0.78268060450566956</v>
      </c>
      <c r="H9741">
        <v>0.11175277322146705</v>
      </c>
      <c r="I9741">
        <v>0.44082494193726451</v>
      </c>
      <c r="J9741">
        <f>_xlfn.BINOM.INV(BinomTrials,_xlfn.GAMMA.INV(Table3[[#This Row],[RV gamma]],GammaShape1,GammaRate1)/BinomTrials,Table3[[#This Row],[RV binom]])</f>
        <v>0</v>
      </c>
      <c r="K9741" s="1">
        <f>Table3[[#This Row],[Risk 1 Simulated occurences]]*_xlfn.LOGNORM.INV(Table3[[#This Row],[RV lognorm]],(LN(ImpLow1)+LN(ImpUp1))/2,(LN(ImpUp1)-LN(ImpLow1))/3.29)</f>
        <v>0</v>
      </c>
      <c r="L9741">
        <f>_xlfn.BINOM.INV(BinomTrials,_xlfn.GAMMA.INV(Table3[[#This Row],[RV gamma]],GammaShape2,GammaRate2)/BinomTrials,Table3[[#This Row],[RV binom]])</f>
        <v>0</v>
      </c>
      <c r="M9741" s="1">
        <f>Table3[[#This Row],[Risk 2 simulated occurences]]*_xlfn.LOGNORM.INV(Table3[[#This Row],[RV lognorm]],(LN(ImpLow2)+LN(ImpUp2))/2,(LN(ImpUp2)-LN(ImpLow2))/3.29)</f>
        <v>0</v>
      </c>
    </row>
    <row r="9742" spans="7:13">
      <c r="G9742">
        <v>0.51291992678908627</v>
      </c>
      <c r="H9742">
        <v>0.22885953319671543</v>
      </c>
      <c r="I9742">
        <v>0.94479913960434458</v>
      </c>
      <c r="J9742">
        <f>_xlfn.BINOM.INV(BinomTrials,_xlfn.GAMMA.INV(Table3[[#This Row],[RV gamma]],GammaShape1,GammaRate1)/BinomTrials,Table3[[#This Row],[RV binom]])</f>
        <v>0</v>
      </c>
      <c r="K9742" s="1">
        <f>Table3[[#This Row],[Risk 1 Simulated occurences]]*_xlfn.LOGNORM.INV(Table3[[#This Row],[RV lognorm]],(LN(ImpLow1)+LN(ImpUp1))/2,(LN(ImpUp1)-LN(ImpLow1))/3.29)</f>
        <v>0</v>
      </c>
      <c r="L9742">
        <f>_xlfn.BINOM.INV(BinomTrials,_xlfn.GAMMA.INV(Table3[[#This Row],[RV gamma]],GammaShape2,GammaRate2)/BinomTrials,Table3[[#This Row],[RV binom]])</f>
        <v>0</v>
      </c>
      <c r="M9742" s="1">
        <f>Table3[[#This Row],[Risk 2 simulated occurences]]*_xlfn.LOGNORM.INV(Table3[[#This Row],[RV lognorm]],(LN(ImpLow2)+LN(ImpUp2))/2,(LN(ImpUp2)-LN(ImpLow2))/3.29)</f>
        <v>0</v>
      </c>
    </row>
    <row r="9743" spans="7:13">
      <c r="G9743">
        <v>0.64520954417307375</v>
      </c>
      <c r="H9743">
        <v>0.44217443719607519</v>
      </c>
      <c r="I9743">
        <v>0.23913933021907663</v>
      </c>
      <c r="J9743">
        <f>_xlfn.BINOM.INV(BinomTrials,_xlfn.GAMMA.INV(Table3[[#This Row],[RV gamma]],GammaShape1,GammaRate1)/BinomTrials,Table3[[#This Row],[RV binom]])</f>
        <v>0</v>
      </c>
      <c r="K9743" s="1">
        <f>Table3[[#This Row],[Risk 1 Simulated occurences]]*_xlfn.LOGNORM.INV(Table3[[#This Row],[RV lognorm]],(LN(ImpLow1)+LN(ImpUp1))/2,(LN(ImpUp1)-LN(ImpLow1))/3.29)</f>
        <v>0</v>
      </c>
      <c r="L9743">
        <f>_xlfn.BINOM.INV(BinomTrials,_xlfn.GAMMA.INV(Table3[[#This Row],[RV gamma]],GammaShape2,GammaRate2)/BinomTrials,Table3[[#This Row],[RV binom]])</f>
        <v>0</v>
      </c>
      <c r="M9743" s="1">
        <f>Table3[[#This Row],[Risk 2 simulated occurences]]*_xlfn.LOGNORM.INV(Table3[[#This Row],[RV lognorm]],(LN(ImpLow2)+LN(ImpUp2))/2,(LN(ImpUp2)-LN(ImpLow2))/3.29)</f>
        <v>0</v>
      </c>
    </row>
    <row r="9744" spans="7:13">
      <c r="G9744">
        <v>3.6808916850392205E-2</v>
      </c>
      <c r="H9744">
        <v>0.62576595443569405</v>
      </c>
      <c r="I9744">
        <v>0.21472299202099582</v>
      </c>
      <c r="J9744">
        <f>_xlfn.BINOM.INV(BinomTrials,_xlfn.GAMMA.INV(Table3[[#This Row],[RV gamma]],GammaShape1,GammaRate1)/BinomTrials,Table3[[#This Row],[RV binom]])</f>
        <v>0</v>
      </c>
      <c r="K9744" s="1">
        <f>Table3[[#This Row],[Risk 1 Simulated occurences]]*_xlfn.LOGNORM.INV(Table3[[#This Row],[RV lognorm]],(LN(ImpLow1)+LN(ImpUp1))/2,(LN(ImpUp1)-LN(ImpLow1))/3.29)</f>
        <v>0</v>
      </c>
      <c r="L9744">
        <f>_xlfn.BINOM.INV(BinomTrials,_xlfn.GAMMA.INV(Table3[[#This Row],[RV gamma]],GammaShape2,GammaRate2)/BinomTrials,Table3[[#This Row],[RV binom]])</f>
        <v>0</v>
      </c>
      <c r="M9744" s="1">
        <f>Table3[[#This Row],[Risk 2 simulated occurences]]*_xlfn.LOGNORM.INV(Table3[[#This Row],[RV lognorm]],(LN(ImpLow2)+LN(ImpUp2))/2,(LN(ImpUp2)-LN(ImpLow2))/3.29)</f>
        <v>0</v>
      </c>
    </row>
    <row r="9745" spans="7:13">
      <c r="G9745">
        <v>0.64746550454174423</v>
      </c>
      <c r="H9745">
        <v>0.24839620070922944</v>
      </c>
      <c r="I9745">
        <v>0.84932689687671459</v>
      </c>
      <c r="J9745">
        <f>_xlfn.BINOM.INV(BinomTrials,_xlfn.GAMMA.INV(Table3[[#This Row],[RV gamma]],GammaShape1,GammaRate1)/BinomTrials,Table3[[#This Row],[RV binom]])</f>
        <v>0</v>
      </c>
      <c r="K9745" s="1">
        <f>Table3[[#This Row],[Risk 1 Simulated occurences]]*_xlfn.LOGNORM.INV(Table3[[#This Row],[RV lognorm]],(LN(ImpLow1)+LN(ImpUp1))/2,(LN(ImpUp1)-LN(ImpLow1))/3.29)</f>
        <v>0</v>
      </c>
      <c r="L9745">
        <f>_xlfn.BINOM.INV(BinomTrials,_xlfn.GAMMA.INV(Table3[[#This Row],[RV gamma]],GammaShape2,GammaRate2)/BinomTrials,Table3[[#This Row],[RV binom]])</f>
        <v>0</v>
      </c>
      <c r="M9745" s="1">
        <f>Table3[[#This Row],[Risk 2 simulated occurences]]*_xlfn.LOGNORM.INV(Table3[[#This Row],[RV lognorm]],(LN(ImpLow2)+LN(ImpUp2))/2,(LN(ImpUp2)-LN(ImpLow2))/3.29)</f>
        <v>0</v>
      </c>
    </row>
    <row r="9746" spans="7:13">
      <c r="G9746">
        <v>0.95273483309556495</v>
      </c>
      <c r="H9746">
        <v>0.79494532001900731</v>
      </c>
      <c r="I9746">
        <v>0.63715580694244978</v>
      </c>
      <c r="J9746">
        <f>_xlfn.BINOM.INV(BinomTrials,_xlfn.GAMMA.INV(Table3[[#This Row],[RV gamma]],GammaShape1,GammaRate1)/BinomTrials,Table3[[#This Row],[RV binom]])</f>
        <v>1</v>
      </c>
      <c r="K9746" s="1">
        <f>Table3[[#This Row],[Risk 1 Simulated occurences]]*_xlfn.LOGNORM.INV(Table3[[#This Row],[RV lognorm]],(LN(ImpLow1)+LN(ImpUp1))/2,(LN(ImpUp1)-LN(ImpLow1))/3.29)</f>
        <v>40424.662308398401</v>
      </c>
      <c r="L9746">
        <f>_xlfn.BINOM.INV(BinomTrials,_xlfn.GAMMA.INV(Table3[[#This Row],[RV gamma]],GammaShape2,GammaRate2)/BinomTrials,Table3[[#This Row],[RV binom]])</f>
        <v>0</v>
      </c>
      <c r="M9746" s="1">
        <f>Table3[[#This Row],[Risk 2 simulated occurences]]*_xlfn.LOGNORM.INV(Table3[[#This Row],[RV lognorm]],(LN(ImpLow2)+LN(ImpUp2))/2,(LN(ImpUp2)-LN(ImpLow2))/3.29)</f>
        <v>0</v>
      </c>
    </row>
    <row r="9747" spans="7:13">
      <c r="G9747">
        <v>0.61433983715918838</v>
      </c>
      <c r="H9747">
        <v>0.64599355945642734</v>
      </c>
      <c r="I9747">
        <v>0.6776472817536664</v>
      </c>
      <c r="J9747">
        <f>_xlfn.BINOM.INV(BinomTrials,_xlfn.GAMMA.INV(Table3[[#This Row],[RV gamma]],GammaShape1,GammaRate1)/BinomTrials,Table3[[#This Row],[RV binom]])</f>
        <v>1</v>
      </c>
      <c r="K9747" s="1">
        <f>Table3[[#This Row],[Risk 1 Simulated occurences]]*_xlfn.LOGNORM.INV(Table3[[#This Row],[RV lognorm]],(LN(ImpLow1)+LN(ImpUp1))/2,(LN(ImpUp1)-LN(ImpLow1))/3.29)</f>
        <v>43667.773910196418</v>
      </c>
      <c r="L9747">
        <f>_xlfn.BINOM.INV(BinomTrials,_xlfn.GAMMA.INV(Table3[[#This Row],[RV gamma]],GammaShape2,GammaRate2)/BinomTrials,Table3[[#This Row],[RV binom]])</f>
        <v>0</v>
      </c>
      <c r="M9747" s="1">
        <f>Table3[[#This Row],[Risk 2 simulated occurences]]*_xlfn.LOGNORM.INV(Table3[[#This Row],[RV lognorm]],(LN(ImpLow2)+LN(ImpUp2))/2,(LN(ImpUp2)-LN(ImpLow2))/3.29)</f>
        <v>0</v>
      </c>
    </row>
    <row r="9748" spans="7:13">
      <c r="G9748">
        <v>0.20964313447924476</v>
      </c>
      <c r="H9748">
        <v>0.21375378417491622</v>
      </c>
      <c r="I9748">
        <v>0.21786443387058771</v>
      </c>
      <c r="J9748">
        <f>_xlfn.BINOM.INV(BinomTrials,_xlfn.GAMMA.INV(Table3[[#This Row],[RV gamma]],GammaShape1,GammaRate1)/BinomTrials,Table3[[#This Row],[RV binom]])</f>
        <v>0</v>
      </c>
      <c r="K9748" s="1">
        <f>Table3[[#This Row],[Risk 1 Simulated occurences]]*_xlfn.LOGNORM.INV(Table3[[#This Row],[RV lognorm]],(LN(ImpLow1)+LN(ImpUp1))/2,(LN(ImpUp1)-LN(ImpLow1))/3.29)</f>
        <v>0</v>
      </c>
      <c r="L9748">
        <f>_xlfn.BINOM.INV(BinomTrials,_xlfn.GAMMA.INV(Table3[[#This Row],[RV gamma]],GammaShape2,GammaRate2)/BinomTrials,Table3[[#This Row],[RV binom]])</f>
        <v>0</v>
      </c>
      <c r="M9748" s="1">
        <f>Table3[[#This Row],[Risk 2 simulated occurences]]*_xlfn.LOGNORM.INV(Table3[[#This Row],[RV lognorm]],(LN(ImpLow2)+LN(ImpUp2))/2,(LN(ImpUp2)-LN(ImpLow2))/3.29)</f>
        <v>0</v>
      </c>
    </row>
    <row r="9749" spans="7:13">
      <c r="G9749">
        <v>0.47216119266681428</v>
      </c>
      <c r="H9749">
        <v>0.55985062781714401</v>
      </c>
      <c r="I9749">
        <v>0.64754006296747368</v>
      </c>
      <c r="J9749">
        <f>_xlfn.BINOM.INV(BinomTrials,_xlfn.GAMMA.INV(Table3[[#This Row],[RV gamma]],GammaShape1,GammaRate1)/BinomTrials,Table3[[#This Row],[RV binom]])</f>
        <v>0</v>
      </c>
      <c r="K9749" s="1">
        <f>Table3[[#This Row],[Risk 1 Simulated occurences]]*_xlfn.LOGNORM.INV(Table3[[#This Row],[RV lognorm]],(LN(ImpLow1)+LN(ImpUp1))/2,(LN(ImpUp1)-LN(ImpLow1))/3.29)</f>
        <v>0</v>
      </c>
      <c r="L9749">
        <f>_xlfn.BINOM.INV(BinomTrials,_xlfn.GAMMA.INV(Table3[[#This Row],[RV gamma]],GammaShape2,GammaRate2)/BinomTrials,Table3[[#This Row],[RV binom]])</f>
        <v>0</v>
      </c>
      <c r="M9749" s="1">
        <f>Table3[[#This Row],[Risk 2 simulated occurences]]*_xlfn.LOGNORM.INV(Table3[[#This Row],[RV lognorm]],(LN(ImpLow2)+LN(ImpUp2))/2,(LN(ImpUp2)-LN(ImpLow2))/3.29)</f>
        <v>0</v>
      </c>
    </row>
    <row r="9750" spans="7:13">
      <c r="G9750">
        <v>0.61316515114771442</v>
      </c>
      <c r="H9750">
        <v>0.40950172273884605</v>
      </c>
      <c r="I9750">
        <v>0.20583829432997774</v>
      </c>
      <c r="J9750">
        <f>_xlfn.BINOM.INV(BinomTrials,_xlfn.GAMMA.INV(Table3[[#This Row],[RV gamma]],GammaShape1,GammaRate1)/BinomTrials,Table3[[#This Row],[RV binom]])</f>
        <v>0</v>
      </c>
      <c r="K9750" s="1">
        <f>Table3[[#This Row],[Risk 1 Simulated occurences]]*_xlfn.LOGNORM.INV(Table3[[#This Row],[RV lognorm]],(LN(ImpLow1)+LN(ImpUp1))/2,(LN(ImpUp1)-LN(ImpLow1))/3.29)</f>
        <v>0</v>
      </c>
      <c r="L9750">
        <f>_xlfn.BINOM.INV(BinomTrials,_xlfn.GAMMA.INV(Table3[[#This Row],[RV gamma]],GammaShape2,GammaRate2)/BinomTrials,Table3[[#This Row],[RV binom]])</f>
        <v>0</v>
      </c>
      <c r="M9750" s="1">
        <f>Table3[[#This Row],[Risk 2 simulated occurences]]*_xlfn.LOGNORM.INV(Table3[[#This Row],[RV lognorm]],(LN(ImpLow2)+LN(ImpUp2))/2,(LN(ImpUp2)-LN(ImpLow2))/3.29)</f>
        <v>0</v>
      </c>
    </row>
    <row r="9751" spans="7:13">
      <c r="G9751">
        <v>0.46669533963626963</v>
      </c>
      <c r="H9751">
        <v>0.49545407178600043</v>
      </c>
      <c r="I9751">
        <v>0.52421280393573122</v>
      </c>
      <c r="J9751">
        <f>_xlfn.BINOM.INV(BinomTrials,_xlfn.GAMMA.INV(Table3[[#This Row],[RV gamma]],GammaShape1,GammaRate1)/BinomTrials,Table3[[#This Row],[RV binom]])</f>
        <v>0</v>
      </c>
      <c r="K9751" s="1">
        <f>Table3[[#This Row],[Risk 1 Simulated occurences]]*_xlfn.LOGNORM.INV(Table3[[#This Row],[RV lognorm]],(LN(ImpLow1)+LN(ImpUp1))/2,(LN(ImpUp1)-LN(ImpLow1))/3.29)</f>
        <v>0</v>
      </c>
      <c r="L9751">
        <f>_xlfn.BINOM.INV(BinomTrials,_xlfn.GAMMA.INV(Table3[[#This Row],[RV gamma]],GammaShape2,GammaRate2)/BinomTrials,Table3[[#This Row],[RV binom]])</f>
        <v>0</v>
      </c>
      <c r="M9751" s="1">
        <f>Table3[[#This Row],[Risk 2 simulated occurences]]*_xlfn.LOGNORM.INV(Table3[[#This Row],[RV lognorm]],(LN(ImpLow2)+LN(ImpUp2))/2,(LN(ImpUp2)-LN(ImpLow2))/3.29)</f>
        <v>0</v>
      </c>
    </row>
    <row r="9752" spans="7:13">
      <c r="G9752">
        <v>0.74857326678399616</v>
      </c>
      <c r="H9752">
        <v>9.6584507309172535E-2</v>
      </c>
      <c r="I9752">
        <v>0.44459574783434891</v>
      </c>
      <c r="J9752">
        <f>_xlfn.BINOM.INV(BinomTrials,_xlfn.GAMMA.INV(Table3[[#This Row],[RV gamma]],GammaShape1,GammaRate1)/BinomTrials,Table3[[#This Row],[RV binom]])</f>
        <v>0</v>
      </c>
      <c r="K9752" s="1">
        <f>Table3[[#This Row],[Risk 1 Simulated occurences]]*_xlfn.LOGNORM.INV(Table3[[#This Row],[RV lognorm]],(LN(ImpLow1)+LN(ImpUp1))/2,(LN(ImpUp1)-LN(ImpLow1))/3.29)</f>
        <v>0</v>
      </c>
      <c r="L9752">
        <f>_xlfn.BINOM.INV(BinomTrials,_xlfn.GAMMA.INV(Table3[[#This Row],[RV gamma]],GammaShape2,GammaRate2)/BinomTrials,Table3[[#This Row],[RV binom]])</f>
        <v>0</v>
      </c>
      <c r="M9752" s="1">
        <f>Table3[[#This Row],[Risk 2 simulated occurences]]*_xlfn.LOGNORM.INV(Table3[[#This Row],[RV lognorm]],(LN(ImpLow2)+LN(ImpUp2))/2,(LN(ImpUp2)-LN(ImpLow2))/3.29)</f>
        <v>0</v>
      </c>
    </row>
    <row r="9753" spans="7:13">
      <c r="G9753">
        <v>0.27089483862318792</v>
      </c>
      <c r="H9753">
        <v>0.29581434526285827</v>
      </c>
      <c r="I9753">
        <v>0.32073385190252862</v>
      </c>
      <c r="J9753">
        <f>_xlfn.BINOM.INV(BinomTrials,_xlfn.GAMMA.INV(Table3[[#This Row],[RV gamma]],GammaShape1,GammaRate1)/BinomTrials,Table3[[#This Row],[RV binom]])</f>
        <v>0</v>
      </c>
      <c r="K9753" s="1">
        <f>Table3[[#This Row],[Risk 1 Simulated occurences]]*_xlfn.LOGNORM.INV(Table3[[#This Row],[RV lognorm]],(LN(ImpLow1)+LN(ImpUp1))/2,(LN(ImpUp1)-LN(ImpLow1))/3.29)</f>
        <v>0</v>
      </c>
      <c r="L9753">
        <f>_xlfn.BINOM.INV(BinomTrials,_xlfn.GAMMA.INV(Table3[[#This Row],[RV gamma]],GammaShape2,GammaRate2)/BinomTrials,Table3[[#This Row],[RV binom]])</f>
        <v>0</v>
      </c>
      <c r="M9753" s="1">
        <f>Table3[[#This Row],[Risk 2 simulated occurences]]*_xlfn.LOGNORM.INV(Table3[[#This Row],[RV lognorm]],(LN(ImpLow2)+LN(ImpUp2))/2,(LN(ImpUp2)-LN(ImpLow2))/3.29)</f>
        <v>0</v>
      </c>
    </row>
    <row r="9754" spans="7:13">
      <c r="G9754">
        <v>0.92955273991895504</v>
      </c>
      <c r="H9754">
        <v>0.75170083285854239</v>
      </c>
      <c r="I9754">
        <v>0.57384892579812974</v>
      </c>
      <c r="J9754">
        <f>_xlfn.BINOM.INV(BinomTrials,_xlfn.GAMMA.INV(Table3[[#This Row],[RV gamma]],GammaShape1,GammaRate1)/BinomTrials,Table3[[#This Row],[RV binom]])</f>
        <v>1</v>
      </c>
      <c r="K9754" s="1">
        <f>Table3[[#This Row],[Risk 1 Simulated occurences]]*_xlfn.LOGNORM.INV(Table3[[#This Row],[RV lognorm]],(LN(ImpLow1)+LN(ImpUp1))/2,(LN(ImpUp1)-LN(ImpLow1))/3.29)</f>
        <v>36023.858758182294</v>
      </c>
      <c r="L9754">
        <f>_xlfn.BINOM.INV(BinomTrials,_xlfn.GAMMA.INV(Table3[[#This Row],[RV gamma]],GammaShape2,GammaRate2)/BinomTrials,Table3[[#This Row],[RV binom]])</f>
        <v>0</v>
      </c>
      <c r="M9754" s="1">
        <f>Table3[[#This Row],[Risk 2 simulated occurences]]*_xlfn.LOGNORM.INV(Table3[[#This Row],[RV lognorm]],(LN(ImpLow2)+LN(ImpUp2))/2,(LN(ImpUp2)-LN(ImpLow2))/3.29)</f>
        <v>0</v>
      </c>
    </row>
    <row r="9755" spans="7:13">
      <c r="G9755">
        <v>0.99289981787693682</v>
      </c>
      <c r="H9755">
        <v>0.83589785352158263</v>
      </c>
      <c r="I9755">
        <v>0.67889588916622845</v>
      </c>
      <c r="J9755">
        <f>_xlfn.BINOM.INV(BinomTrials,_xlfn.GAMMA.INV(Table3[[#This Row],[RV gamma]],GammaShape1,GammaRate1)/BinomTrials,Table3[[#This Row],[RV binom]])</f>
        <v>2</v>
      </c>
      <c r="K9755" s="1">
        <f>Table3[[#This Row],[Risk 1 Simulated occurences]]*_xlfn.LOGNORM.INV(Table3[[#This Row],[RV lognorm]],(LN(ImpLow1)+LN(ImpUp1))/2,(LN(ImpUp1)-LN(ImpLow1))/3.29)</f>
        <v>87548.744405280013</v>
      </c>
      <c r="L9755">
        <f>_xlfn.BINOM.INV(BinomTrials,_xlfn.GAMMA.INV(Table3[[#This Row],[RV gamma]],GammaShape2,GammaRate2)/BinomTrials,Table3[[#This Row],[RV binom]])</f>
        <v>1</v>
      </c>
      <c r="M9755" s="1">
        <f>Table3[[#This Row],[Risk 2 simulated occurences]]*_xlfn.LOGNORM.INV(Table3[[#This Row],[RV lognorm]],(LN(ImpLow2)+LN(ImpUp2))/2,(LN(ImpUp2)-LN(ImpLow2))/3.29)</f>
        <v>4377437.2202640027</v>
      </c>
    </row>
    <row r="9756" spans="7:13">
      <c r="G9756">
        <v>0.66723905767651226</v>
      </c>
      <c r="H9756">
        <v>0.93522413723879683</v>
      </c>
      <c r="I9756">
        <v>0.20320921680108142</v>
      </c>
      <c r="J9756">
        <f>_xlfn.BINOM.INV(BinomTrials,_xlfn.GAMMA.INV(Table3[[#This Row],[RV gamma]],GammaShape1,GammaRate1)/BinomTrials,Table3[[#This Row],[RV binom]])</f>
        <v>2</v>
      </c>
      <c r="K9756" s="1">
        <f>Table3[[#This Row],[Risk 1 Simulated occurences]]*_xlfn.LOGNORM.INV(Table3[[#This Row],[RV lognorm]],(LN(ImpLow1)+LN(ImpUp1))/2,(LN(ImpUp1)-LN(ImpLow1))/3.29)</f>
        <v>35374.120824536476</v>
      </c>
      <c r="L9756">
        <f>_xlfn.BINOM.INV(BinomTrials,_xlfn.GAMMA.INV(Table3[[#This Row],[RV gamma]],GammaShape2,GammaRate2)/BinomTrials,Table3[[#This Row],[RV binom]])</f>
        <v>1</v>
      </c>
      <c r="M9756" s="1">
        <f>Table3[[#This Row],[Risk 2 simulated occurences]]*_xlfn.LOGNORM.INV(Table3[[#This Row],[RV lognorm]],(LN(ImpLow2)+LN(ImpUp2))/2,(LN(ImpUp2)-LN(ImpLow2))/3.29)</f>
        <v>1768706.0412268245</v>
      </c>
    </row>
    <row r="9757" spans="7:13">
      <c r="G9757">
        <v>0.2868423691423807</v>
      </c>
      <c r="H9757">
        <v>0.31207457245889797</v>
      </c>
      <c r="I9757">
        <v>0.33730677577541524</v>
      </c>
      <c r="J9757">
        <f>_xlfn.BINOM.INV(BinomTrials,_xlfn.GAMMA.INV(Table3[[#This Row],[RV gamma]],GammaShape1,GammaRate1)/BinomTrials,Table3[[#This Row],[RV binom]])</f>
        <v>0</v>
      </c>
      <c r="K9757" s="1">
        <f>Table3[[#This Row],[Risk 1 Simulated occurences]]*_xlfn.LOGNORM.INV(Table3[[#This Row],[RV lognorm]],(LN(ImpLow1)+LN(ImpUp1))/2,(LN(ImpUp1)-LN(ImpLow1))/3.29)</f>
        <v>0</v>
      </c>
      <c r="L9757">
        <f>_xlfn.BINOM.INV(BinomTrials,_xlfn.GAMMA.INV(Table3[[#This Row],[RV gamma]],GammaShape2,GammaRate2)/BinomTrials,Table3[[#This Row],[RV binom]])</f>
        <v>0</v>
      </c>
      <c r="M9757" s="1">
        <f>Table3[[#This Row],[Risk 2 simulated occurences]]*_xlfn.LOGNORM.INV(Table3[[#This Row],[RV lognorm]],(LN(ImpLow2)+LN(ImpUp2))/2,(LN(ImpUp2)-LN(ImpLow2))/3.29)</f>
        <v>0</v>
      </c>
    </row>
    <row r="9758" spans="7:13">
      <c r="G9758">
        <v>0.95969817599267615</v>
      </c>
      <c r="H9758">
        <v>3.7339316698414886E-2</v>
      </c>
      <c r="I9758">
        <v>0.11498045740415364</v>
      </c>
      <c r="J9758">
        <f>_xlfn.BINOM.INV(BinomTrials,_xlfn.GAMMA.INV(Table3[[#This Row],[RV gamma]],GammaShape1,GammaRate1)/BinomTrials,Table3[[#This Row],[RV binom]])</f>
        <v>0</v>
      </c>
      <c r="K9758" s="1">
        <f>Table3[[#This Row],[Risk 1 Simulated occurences]]*_xlfn.LOGNORM.INV(Table3[[#This Row],[RV lognorm]],(LN(ImpLow1)+LN(ImpUp1))/2,(LN(ImpUp1)-LN(ImpLow1))/3.29)</f>
        <v>0</v>
      </c>
      <c r="L9758">
        <f>_xlfn.BINOM.INV(BinomTrials,_xlfn.GAMMA.INV(Table3[[#This Row],[RV gamma]],GammaShape2,GammaRate2)/BinomTrials,Table3[[#This Row],[RV binom]])</f>
        <v>0</v>
      </c>
      <c r="M9758" s="1">
        <f>Table3[[#This Row],[Risk 2 simulated occurences]]*_xlfn.LOGNORM.INV(Table3[[#This Row],[RV lognorm]],(LN(ImpLow2)+LN(ImpUp2))/2,(LN(ImpUp2)-LN(ImpLow2))/3.29)</f>
        <v>0</v>
      </c>
    </row>
    <row r="9759" spans="7:13">
      <c r="G9759">
        <v>0.64724390890786609</v>
      </c>
      <c r="H9759">
        <v>0.56189575025900074</v>
      </c>
      <c r="I9759">
        <v>0.47654759161013532</v>
      </c>
      <c r="J9759">
        <f>_xlfn.BINOM.INV(BinomTrials,_xlfn.GAMMA.INV(Table3[[#This Row],[RV gamma]],GammaShape1,GammaRate1)/BinomTrials,Table3[[#This Row],[RV binom]])</f>
        <v>0</v>
      </c>
      <c r="K9759" s="1">
        <f>Table3[[#This Row],[Risk 1 Simulated occurences]]*_xlfn.LOGNORM.INV(Table3[[#This Row],[RV lognorm]],(LN(ImpLow1)+LN(ImpUp1))/2,(LN(ImpUp1)-LN(ImpLow1))/3.29)</f>
        <v>0</v>
      </c>
      <c r="L9759">
        <f>_xlfn.BINOM.INV(BinomTrials,_xlfn.GAMMA.INV(Table3[[#This Row],[RV gamma]],GammaShape2,GammaRate2)/BinomTrials,Table3[[#This Row],[RV binom]])</f>
        <v>0</v>
      </c>
      <c r="M9759" s="1">
        <f>Table3[[#This Row],[Risk 2 simulated occurences]]*_xlfn.LOGNORM.INV(Table3[[#This Row],[RV lognorm]],(LN(ImpLow2)+LN(ImpUp2))/2,(LN(ImpUp2)-LN(ImpLow2))/3.29)</f>
        <v>0</v>
      </c>
    </row>
    <row r="9760" spans="7:13">
      <c r="G9760">
        <v>0.22837701450492118</v>
      </c>
      <c r="H9760">
        <v>0.78187460302462553</v>
      </c>
      <c r="I9760">
        <v>0.33537219154432985</v>
      </c>
      <c r="J9760">
        <f>_xlfn.BINOM.INV(BinomTrials,_xlfn.GAMMA.INV(Table3[[#This Row],[RV gamma]],GammaShape1,GammaRate1)/BinomTrials,Table3[[#This Row],[RV binom]])</f>
        <v>1</v>
      </c>
      <c r="K9760" s="1">
        <f>Table3[[#This Row],[Risk 1 Simulated occurences]]*_xlfn.LOGNORM.INV(Table3[[#This Row],[RV lognorm]],(LN(ImpLow1)+LN(ImpUp1))/2,(LN(ImpUp1)-LN(ImpLow1))/3.29)</f>
        <v>23484.546950192271</v>
      </c>
      <c r="L9760">
        <f>_xlfn.BINOM.INV(BinomTrials,_xlfn.GAMMA.INV(Table3[[#This Row],[RV gamma]],GammaShape2,GammaRate2)/BinomTrials,Table3[[#This Row],[RV binom]])</f>
        <v>0</v>
      </c>
      <c r="M9760" s="1">
        <f>Table3[[#This Row],[Risk 2 simulated occurences]]*_xlfn.LOGNORM.INV(Table3[[#This Row],[RV lognorm]],(LN(ImpLow2)+LN(ImpUp2))/2,(LN(ImpUp2)-LN(ImpLow2))/3.29)</f>
        <v>0</v>
      </c>
    </row>
    <row r="9761" spans="7:13">
      <c r="G9761">
        <v>0.33248278420999777</v>
      </c>
      <c r="H9761">
        <v>0.96645303488078205</v>
      </c>
      <c r="I9761">
        <v>0.60042328555156632</v>
      </c>
      <c r="J9761">
        <f>_xlfn.BINOM.INV(BinomTrials,_xlfn.GAMMA.INV(Table3[[#This Row],[RV gamma]],GammaShape1,GammaRate1)/BinomTrials,Table3[[#This Row],[RV binom]])</f>
        <v>2</v>
      </c>
      <c r="K9761" s="1">
        <f>Table3[[#This Row],[Risk 1 Simulated occurences]]*_xlfn.LOGNORM.INV(Table3[[#This Row],[RV lognorm]],(LN(ImpLow1)+LN(ImpUp1))/2,(LN(ImpUp1)-LN(ImpLow1))/3.29)</f>
        <v>75573.277341924288</v>
      </c>
      <c r="L9761">
        <f>_xlfn.BINOM.INV(BinomTrials,_xlfn.GAMMA.INV(Table3[[#This Row],[RV gamma]],GammaShape2,GammaRate2)/BinomTrials,Table3[[#This Row],[RV binom]])</f>
        <v>1</v>
      </c>
      <c r="M9761" s="1">
        <f>Table3[[#This Row],[Risk 2 simulated occurences]]*_xlfn.LOGNORM.INV(Table3[[#This Row],[RV lognorm]],(LN(ImpLow2)+LN(ImpUp2))/2,(LN(ImpUp2)-LN(ImpLow2))/3.29)</f>
        <v>3778663.8670962164</v>
      </c>
    </row>
    <row r="9762" spans="7:13">
      <c r="G9762">
        <v>3.8154217432324875E-2</v>
      </c>
      <c r="H9762">
        <v>0.17615724130354693</v>
      </c>
      <c r="I9762">
        <v>0.31416026517476897</v>
      </c>
      <c r="J9762">
        <f>_xlfn.BINOM.INV(BinomTrials,_xlfn.GAMMA.INV(Table3[[#This Row],[RV gamma]],GammaShape1,GammaRate1)/BinomTrials,Table3[[#This Row],[RV binom]])</f>
        <v>0</v>
      </c>
      <c r="K9762" s="1">
        <f>Table3[[#This Row],[Risk 1 Simulated occurences]]*_xlfn.LOGNORM.INV(Table3[[#This Row],[RV lognorm]],(LN(ImpLow1)+LN(ImpUp1))/2,(LN(ImpUp1)-LN(ImpLow1))/3.29)</f>
        <v>0</v>
      </c>
      <c r="L9762">
        <f>_xlfn.BINOM.INV(BinomTrials,_xlfn.GAMMA.INV(Table3[[#This Row],[RV gamma]],GammaShape2,GammaRate2)/BinomTrials,Table3[[#This Row],[RV binom]])</f>
        <v>0</v>
      </c>
      <c r="M9762" s="1">
        <f>Table3[[#This Row],[Risk 2 simulated occurences]]*_xlfn.LOGNORM.INV(Table3[[#This Row],[RV lognorm]],(LN(ImpLow2)+LN(ImpUp2))/2,(LN(ImpUp2)-LN(ImpLow2))/3.29)</f>
        <v>0</v>
      </c>
    </row>
    <row r="9763" spans="7:13">
      <c r="G9763">
        <v>0.25793238508418781</v>
      </c>
      <c r="H9763">
        <v>0.67475458871328953</v>
      </c>
      <c r="I9763">
        <v>9.1576792342391231E-2</v>
      </c>
      <c r="J9763">
        <f>_xlfn.BINOM.INV(BinomTrials,_xlfn.GAMMA.INV(Table3[[#This Row],[RV gamma]],GammaShape1,GammaRate1)/BinomTrials,Table3[[#This Row],[RV binom]])</f>
        <v>1</v>
      </c>
      <c r="K9763" s="1">
        <f>Table3[[#This Row],[Risk 1 Simulated occurences]]*_xlfn.LOGNORM.INV(Table3[[#This Row],[RV lognorm]],(LN(ImpLow1)+LN(ImpUp1))/2,(LN(ImpUp1)-LN(ImpLow1))/3.29)</f>
        <v>12456.843325811824</v>
      </c>
      <c r="L9763">
        <f>_xlfn.BINOM.INV(BinomTrials,_xlfn.GAMMA.INV(Table3[[#This Row],[RV gamma]],GammaShape2,GammaRate2)/BinomTrials,Table3[[#This Row],[RV binom]])</f>
        <v>0</v>
      </c>
      <c r="M9763" s="1">
        <f>Table3[[#This Row],[Risk 2 simulated occurences]]*_xlfn.LOGNORM.INV(Table3[[#This Row],[RV lognorm]],(LN(ImpLow2)+LN(ImpUp2))/2,(LN(ImpUp2)-LN(ImpLow2))/3.29)</f>
        <v>0</v>
      </c>
    </row>
    <row r="9764" spans="7:13">
      <c r="G9764">
        <v>6.9596109944207646E-2</v>
      </c>
      <c r="H9764">
        <v>0.60037250425683919</v>
      </c>
      <c r="I9764">
        <v>0.13114889856947068</v>
      </c>
      <c r="J9764">
        <f>_xlfn.BINOM.INV(BinomTrials,_xlfn.GAMMA.INV(Table3[[#This Row],[RV gamma]],GammaShape1,GammaRate1)/BinomTrials,Table3[[#This Row],[RV binom]])</f>
        <v>0</v>
      </c>
      <c r="K9764" s="1">
        <f>Table3[[#This Row],[Risk 1 Simulated occurences]]*_xlfn.LOGNORM.INV(Table3[[#This Row],[RV lognorm]],(LN(ImpLow1)+LN(ImpUp1))/2,(LN(ImpUp1)-LN(ImpLow1))/3.29)</f>
        <v>0</v>
      </c>
      <c r="L9764">
        <f>_xlfn.BINOM.INV(BinomTrials,_xlfn.GAMMA.INV(Table3[[#This Row],[RV gamma]],GammaShape2,GammaRate2)/BinomTrials,Table3[[#This Row],[RV binom]])</f>
        <v>0</v>
      </c>
      <c r="M9764" s="1">
        <f>Table3[[#This Row],[Risk 2 simulated occurences]]*_xlfn.LOGNORM.INV(Table3[[#This Row],[RV lognorm]],(LN(ImpLow2)+LN(ImpUp2))/2,(LN(ImpUp2)-LN(ImpLow2))/3.29)</f>
        <v>0</v>
      </c>
    </row>
    <row r="9765" spans="7:13">
      <c r="G9765">
        <v>0.70181983229788947</v>
      </c>
      <c r="H9765">
        <v>0.46067904469588727</v>
      </c>
      <c r="I9765">
        <v>0.21953825709388511</v>
      </c>
      <c r="J9765">
        <f>_xlfn.BINOM.INV(BinomTrials,_xlfn.GAMMA.INV(Table3[[#This Row],[RV gamma]],GammaShape1,GammaRate1)/BinomTrials,Table3[[#This Row],[RV binom]])</f>
        <v>0</v>
      </c>
      <c r="K9765" s="1">
        <f>Table3[[#This Row],[Risk 1 Simulated occurences]]*_xlfn.LOGNORM.INV(Table3[[#This Row],[RV lognorm]],(LN(ImpLow1)+LN(ImpUp1))/2,(LN(ImpUp1)-LN(ImpLow1))/3.29)</f>
        <v>0</v>
      </c>
      <c r="L9765">
        <f>_xlfn.BINOM.INV(BinomTrials,_xlfn.GAMMA.INV(Table3[[#This Row],[RV gamma]],GammaShape2,GammaRate2)/BinomTrials,Table3[[#This Row],[RV binom]])</f>
        <v>0</v>
      </c>
      <c r="M9765" s="1">
        <f>Table3[[#This Row],[Risk 2 simulated occurences]]*_xlfn.LOGNORM.INV(Table3[[#This Row],[RV lognorm]],(LN(ImpLow2)+LN(ImpUp2))/2,(LN(ImpUp2)-LN(ImpLow2))/3.29)</f>
        <v>0</v>
      </c>
    </row>
    <row r="9766" spans="7:13">
      <c r="G9766">
        <v>0.48592143062777882</v>
      </c>
      <c r="H9766">
        <v>0.63270420377734315</v>
      </c>
      <c r="I9766">
        <v>0.77948697692690738</v>
      </c>
      <c r="J9766">
        <f>_xlfn.BINOM.INV(BinomTrials,_xlfn.GAMMA.INV(Table3[[#This Row],[RV gamma]],GammaShape1,GammaRate1)/BinomTrials,Table3[[#This Row],[RV binom]])</f>
        <v>1</v>
      </c>
      <c r="K9766" s="1">
        <f>Table3[[#This Row],[Risk 1 Simulated occurences]]*_xlfn.LOGNORM.INV(Table3[[#This Row],[RV lognorm]],(LN(ImpLow1)+LN(ImpUp1))/2,(LN(ImpUp1)-LN(ImpLow1))/3.29)</f>
        <v>54222.919525613295</v>
      </c>
      <c r="L9766">
        <f>_xlfn.BINOM.INV(BinomTrials,_xlfn.GAMMA.INV(Table3[[#This Row],[RV gamma]],GammaShape2,GammaRate2)/BinomTrials,Table3[[#This Row],[RV binom]])</f>
        <v>0</v>
      </c>
      <c r="M9766" s="1">
        <f>Table3[[#This Row],[Risk 2 simulated occurences]]*_xlfn.LOGNORM.INV(Table3[[#This Row],[RV lognorm]],(LN(ImpLow2)+LN(ImpUp2))/2,(LN(ImpUp2)-LN(ImpLow2))/3.29)</f>
        <v>0</v>
      </c>
    </row>
    <row r="9767" spans="7:13">
      <c r="G9767">
        <v>0.88148456107894169</v>
      </c>
      <c r="H9767">
        <v>0.85955288580597977</v>
      </c>
      <c r="I9767">
        <v>0.83762121053301786</v>
      </c>
      <c r="J9767">
        <f>_xlfn.BINOM.INV(BinomTrials,_xlfn.GAMMA.INV(Table3[[#This Row],[RV gamma]],GammaShape1,GammaRate1)/BinomTrials,Table3[[#This Row],[RV binom]])</f>
        <v>1</v>
      </c>
      <c r="K9767" s="1">
        <f>Table3[[#This Row],[Risk 1 Simulated occurences]]*_xlfn.LOGNORM.INV(Table3[[#This Row],[RV lognorm]],(LN(ImpLow1)+LN(ImpUp1))/2,(LN(ImpUp1)-LN(ImpLow1))/3.29)</f>
        <v>62995.495234855574</v>
      </c>
      <c r="L9767">
        <f>_xlfn.BINOM.INV(BinomTrials,_xlfn.GAMMA.INV(Table3[[#This Row],[RV gamma]],GammaShape2,GammaRate2)/BinomTrials,Table3[[#This Row],[RV binom]])</f>
        <v>1</v>
      </c>
      <c r="M9767" s="1">
        <f>Table3[[#This Row],[Risk 2 simulated occurences]]*_xlfn.LOGNORM.INV(Table3[[#This Row],[RV lognorm]],(LN(ImpLow2)+LN(ImpUp2))/2,(LN(ImpUp2)-LN(ImpLow2))/3.29)</f>
        <v>6299549.5234855721</v>
      </c>
    </row>
    <row r="9768" spans="7:13">
      <c r="G9768">
        <v>0.11101805377333335</v>
      </c>
      <c r="H9768">
        <v>0.50535174110222225</v>
      </c>
      <c r="I9768">
        <v>0.8996854284311111</v>
      </c>
      <c r="J9768">
        <f>_xlfn.BINOM.INV(BinomTrials,_xlfn.GAMMA.INV(Table3[[#This Row],[RV gamma]],GammaShape1,GammaRate1)/BinomTrials,Table3[[#This Row],[RV binom]])</f>
        <v>0</v>
      </c>
      <c r="K9768" s="1">
        <f>Table3[[#This Row],[Risk 1 Simulated occurences]]*_xlfn.LOGNORM.INV(Table3[[#This Row],[RV lognorm]],(LN(ImpLow1)+LN(ImpUp1))/2,(LN(ImpUp1)-LN(ImpLow1))/3.29)</f>
        <v>0</v>
      </c>
      <c r="L9768">
        <f>_xlfn.BINOM.INV(BinomTrials,_xlfn.GAMMA.INV(Table3[[#This Row],[RV gamma]],GammaShape2,GammaRate2)/BinomTrials,Table3[[#This Row],[RV binom]])</f>
        <v>0</v>
      </c>
      <c r="M9768" s="1">
        <f>Table3[[#This Row],[Risk 2 simulated occurences]]*_xlfn.LOGNORM.INV(Table3[[#This Row],[RV lognorm]],(LN(ImpLow2)+LN(ImpUp2))/2,(LN(ImpUp2)-LN(ImpLow2))/3.29)</f>
        <v>0</v>
      </c>
    </row>
    <row r="9769" spans="7:13">
      <c r="G9769">
        <v>0.8804297684135054</v>
      </c>
      <c r="H9769">
        <v>0.44671270504906435</v>
      </c>
      <c r="I9769">
        <v>1.2995641684623268E-2</v>
      </c>
      <c r="J9769">
        <f>_xlfn.BINOM.INV(BinomTrials,_xlfn.GAMMA.INV(Table3[[#This Row],[RV gamma]],GammaShape1,GammaRate1)/BinomTrials,Table3[[#This Row],[RV binom]])</f>
        <v>0</v>
      </c>
      <c r="K9769" s="1">
        <f>Table3[[#This Row],[Risk 1 Simulated occurences]]*_xlfn.LOGNORM.INV(Table3[[#This Row],[RV lognorm]],(LN(ImpLow1)+LN(ImpUp1))/2,(LN(ImpUp1)-LN(ImpLow1))/3.29)</f>
        <v>0</v>
      </c>
      <c r="L9769">
        <f>_xlfn.BINOM.INV(BinomTrials,_xlfn.GAMMA.INV(Table3[[#This Row],[RV gamma]],GammaShape2,GammaRate2)/BinomTrials,Table3[[#This Row],[RV binom]])</f>
        <v>0</v>
      </c>
      <c r="M9769" s="1">
        <f>Table3[[#This Row],[Risk 2 simulated occurences]]*_xlfn.LOGNORM.INV(Table3[[#This Row],[RV lognorm]],(LN(ImpLow2)+LN(ImpUp2))/2,(LN(ImpUp2)-LN(ImpLow2))/3.29)</f>
        <v>0</v>
      </c>
    </row>
    <row r="9770" spans="7:13">
      <c r="G9770">
        <v>0.38311772578541081</v>
      </c>
      <c r="H9770">
        <v>0.90043375962434047</v>
      </c>
      <c r="I9770">
        <v>0.41774979346327007</v>
      </c>
      <c r="J9770">
        <f>_xlfn.BINOM.INV(BinomTrials,_xlfn.GAMMA.INV(Table3[[#This Row],[RV gamma]],GammaShape1,GammaRate1)/BinomTrials,Table3[[#This Row],[RV binom]])</f>
        <v>1</v>
      </c>
      <c r="K9770" s="1">
        <f>Table3[[#This Row],[Risk 1 Simulated occurences]]*_xlfn.LOGNORM.INV(Table3[[#This Row],[RV lognorm]],(LN(ImpLow1)+LN(ImpUp1))/2,(LN(ImpUp1)-LN(ImpLow1))/3.29)</f>
        <v>27345.348191687339</v>
      </c>
      <c r="L9770">
        <f>_xlfn.BINOM.INV(BinomTrials,_xlfn.GAMMA.INV(Table3[[#This Row],[RV gamma]],GammaShape2,GammaRate2)/BinomTrials,Table3[[#This Row],[RV binom]])</f>
        <v>1</v>
      </c>
      <c r="M9770" s="1">
        <f>Table3[[#This Row],[Risk 2 simulated occurences]]*_xlfn.LOGNORM.INV(Table3[[#This Row],[RV lognorm]],(LN(ImpLow2)+LN(ImpUp2))/2,(LN(ImpUp2)-LN(ImpLow2))/3.29)</f>
        <v>2734534.8191687348</v>
      </c>
    </row>
    <row r="9771" spans="7:13">
      <c r="G9771">
        <v>5.961727539990902E-2</v>
      </c>
      <c r="H9771">
        <v>0.59019800629010333</v>
      </c>
      <c r="I9771">
        <v>0.12077873718029761</v>
      </c>
      <c r="J9771">
        <f>_xlfn.BINOM.INV(BinomTrials,_xlfn.GAMMA.INV(Table3[[#This Row],[RV gamma]],GammaShape1,GammaRate1)/BinomTrials,Table3[[#This Row],[RV binom]])</f>
        <v>0</v>
      </c>
      <c r="K9771" s="1">
        <f>Table3[[#This Row],[Risk 1 Simulated occurences]]*_xlfn.LOGNORM.INV(Table3[[#This Row],[RV lognorm]],(LN(ImpLow1)+LN(ImpUp1))/2,(LN(ImpUp1)-LN(ImpLow1))/3.29)</f>
        <v>0</v>
      </c>
      <c r="L9771">
        <f>_xlfn.BINOM.INV(BinomTrials,_xlfn.GAMMA.INV(Table3[[#This Row],[RV gamma]],GammaShape2,GammaRate2)/BinomTrials,Table3[[#This Row],[RV binom]])</f>
        <v>0</v>
      </c>
      <c r="M9771" s="1">
        <f>Table3[[#This Row],[Risk 2 simulated occurences]]*_xlfn.LOGNORM.INV(Table3[[#This Row],[RV lognorm]],(LN(ImpLow2)+LN(ImpUp2))/2,(LN(ImpUp2)-LN(ImpLow2))/3.29)</f>
        <v>0</v>
      </c>
    </row>
    <row r="9772" spans="7:13">
      <c r="G9772">
        <v>0.98754764627085423</v>
      </c>
      <c r="H9772">
        <v>0.45789171776636117</v>
      </c>
      <c r="I9772">
        <v>0.92823578926186812</v>
      </c>
      <c r="J9772">
        <f>_xlfn.BINOM.INV(BinomTrials,_xlfn.GAMMA.INV(Table3[[#This Row],[RV gamma]],GammaShape1,GammaRate1)/BinomTrials,Table3[[#This Row],[RV binom]])</f>
        <v>0</v>
      </c>
      <c r="K9772" s="1">
        <f>Table3[[#This Row],[Risk 1 Simulated occurences]]*_xlfn.LOGNORM.INV(Table3[[#This Row],[RV lognorm]],(LN(ImpLow1)+LN(ImpUp1))/2,(LN(ImpUp1)-LN(ImpLow1))/3.29)</f>
        <v>0</v>
      </c>
      <c r="L9772">
        <f>_xlfn.BINOM.INV(BinomTrials,_xlfn.GAMMA.INV(Table3[[#This Row],[RV gamma]],GammaShape2,GammaRate2)/BinomTrials,Table3[[#This Row],[RV binom]])</f>
        <v>0</v>
      </c>
      <c r="M9772" s="1">
        <f>Table3[[#This Row],[Risk 2 simulated occurences]]*_xlfn.LOGNORM.INV(Table3[[#This Row],[RV lognorm]],(LN(ImpLow2)+LN(ImpUp2))/2,(LN(ImpUp2)-LN(ImpLow2))/3.29)</f>
        <v>0</v>
      </c>
    </row>
    <row r="9773" spans="7:13">
      <c r="G9773">
        <v>0.71329087424710902</v>
      </c>
      <c r="H9773">
        <v>0.78610049923234637</v>
      </c>
      <c r="I9773">
        <v>0.85891012421758384</v>
      </c>
      <c r="J9773">
        <f>_xlfn.BINOM.INV(BinomTrials,_xlfn.GAMMA.INV(Table3[[#This Row],[RV gamma]],GammaShape1,GammaRate1)/BinomTrials,Table3[[#This Row],[RV binom]])</f>
        <v>1</v>
      </c>
      <c r="K9773" s="1">
        <f>Table3[[#This Row],[Risk 1 Simulated occurences]]*_xlfn.LOGNORM.INV(Table3[[#This Row],[RV lognorm]],(LN(ImpLow1)+LN(ImpUp1))/2,(LN(ImpUp1)-LN(ImpLow1))/3.29)</f>
        <v>67124.354259641419</v>
      </c>
      <c r="L9773">
        <f>_xlfn.BINOM.INV(BinomTrials,_xlfn.GAMMA.INV(Table3[[#This Row],[RV gamma]],GammaShape2,GammaRate2)/BinomTrials,Table3[[#This Row],[RV binom]])</f>
        <v>0</v>
      </c>
      <c r="M9773" s="1">
        <f>Table3[[#This Row],[Risk 2 simulated occurences]]*_xlfn.LOGNORM.INV(Table3[[#This Row],[RV lognorm]],(LN(ImpLow2)+LN(ImpUp2))/2,(LN(ImpUp2)-LN(ImpLow2))/3.29)</f>
        <v>0</v>
      </c>
    </row>
    <row r="9774" spans="7:13">
      <c r="G9774">
        <v>0.27972347116084934</v>
      </c>
      <c r="H9774">
        <v>0.99109059804635613</v>
      </c>
      <c r="I9774">
        <v>0.70245772493186298</v>
      </c>
      <c r="J9774">
        <f>_xlfn.BINOM.INV(BinomTrials,_xlfn.GAMMA.INV(Table3[[#This Row],[RV gamma]],GammaShape1,GammaRate1)/BinomTrials,Table3[[#This Row],[RV binom]])</f>
        <v>3</v>
      </c>
      <c r="K9774" s="1">
        <f>Table3[[#This Row],[Risk 1 Simulated occurences]]*_xlfn.LOGNORM.INV(Table3[[#This Row],[RV lognorm]],(LN(ImpLow1)+LN(ImpUp1))/2,(LN(ImpUp1)-LN(ImpLow1))/3.29)</f>
        <v>137615.0873803914</v>
      </c>
      <c r="L9774">
        <f>_xlfn.BINOM.INV(BinomTrials,_xlfn.GAMMA.INV(Table3[[#This Row],[RV gamma]],GammaShape2,GammaRate2)/BinomTrials,Table3[[#This Row],[RV binom]])</f>
        <v>2</v>
      </c>
      <c r="M9774" s="1">
        <f>Table3[[#This Row],[Risk 2 simulated occurences]]*_xlfn.LOGNORM.INV(Table3[[#This Row],[RV lognorm]],(LN(ImpLow2)+LN(ImpUp2))/2,(LN(ImpUp2)-LN(ImpLow2))/3.29)</f>
        <v>9174339.1586927641</v>
      </c>
    </row>
    <row r="9775" spans="7:13">
      <c r="G9775">
        <v>0.31237980039435431</v>
      </c>
      <c r="H9775">
        <v>0.25968136510796908</v>
      </c>
      <c r="I9775">
        <v>0.20698292982158387</v>
      </c>
      <c r="J9775">
        <f>_xlfn.BINOM.INV(BinomTrials,_xlfn.GAMMA.INV(Table3[[#This Row],[RV gamma]],GammaShape1,GammaRate1)/BinomTrials,Table3[[#This Row],[RV binom]])</f>
        <v>0</v>
      </c>
      <c r="K9775" s="1">
        <f>Table3[[#This Row],[Risk 1 Simulated occurences]]*_xlfn.LOGNORM.INV(Table3[[#This Row],[RV lognorm]],(LN(ImpLow1)+LN(ImpUp1))/2,(LN(ImpUp1)-LN(ImpLow1))/3.29)</f>
        <v>0</v>
      </c>
      <c r="L9775">
        <f>_xlfn.BINOM.INV(BinomTrials,_xlfn.GAMMA.INV(Table3[[#This Row],[RV gamma]],GammaShape2,GammaRate2)/BinomTrials,Table3[[#This Row],[RV binom]])</f>
        <v>0</v>
      </c>
      <c r="M9775" s="1">
        <f>Table3[[#This Row],[Risk 2 simulated occurences]]*_xlfn.LOGNORM.INV(Table3[[#This Row],[RV lognorm]],(LN(ImpLow2)+LN(ImpUp2))/2,(LN(ImpUp2)-LN(ImpLow2))/3.29)</f>
        <v>0</v>
      </c>
    </row>
    <row r="9776" spans="7:13">
      <c r="G9776">
        <v>0.16730522791263891</v>
      </c>
      <c r="H9776">
        <v>0.46470336963641612</v>
      </c>
      <c r="I9776">
        <v>0.76210151136019333</v>
      </c>
      <c r="J9776">
        <f>_xlfn.BINOM.INV(BinomTrials,_xlfn.GAMMA.INV(Table3[[#This Row],[RV gamma]],GammaShape1,GammaRate1)/BinomTrials,Table3[[#This Row],[RV binom]])</f>
        <v>0</v>
      </c>
      <c r="K9776" s="1">
        <f>Table3[[#This Row],[Risk 1 Simulated occurences]]*_xlfn.LOGNORM.INV(Table3[[#This Row],[RV lognorm]],(LN(ImpLow1)+LN(ImpUp1))/2,(LN(ImpUp1)-LN(ImpLow1))/3.29)</f>
        <v>0</v>
      </c>
      <c r="L9776">
        <f>_xlfn.BINOM.INV(BinomTrials,_xlfn.GAMMA.INV(Table3[[#This Row],[RV gamma]],GammaShape2,GammaRate2)/BinomTrials,Table3[[#This Row],[RV binom]])</f>
        <v>0</v>
      </c>
      <c r="M9776" s="1">
        <f>Table3[[#This Row],[Risk 2 simulated occurences]]*_xlfn.LOGNORM.INV(Table3[[#This Row],[RV lognorm]],(LN(ImpLow2)+LN(ImpUp2))/2,(LN(ImpUp2)-LN(ImpLow2))/3.29)</f>
        <v>0</v>
      </c>
    </row>
    <row r="9777" spans="7:13">
      <c r="G9777">
        <v>0.89896552772213034</v>
      </c>
      <c r="H9777">
        <v>0.26953347924609367</v>
      </c>
      <c r="I9777">
        <v>0.64010143077005699</v>
      </c>
      <c r="J9777">
        <f>_xlfn.BINOM.INV(BinomTrials,_xlfn.GAMMA.INV(Table3[[#This Row],[RV gamma]],GammaShape1,GammaRate1)/BinomTrials,Table3[[#This Row],[RV binom]])</f>
        <v>0</v>
      </c>
      <c r="K9777" s="1">
        <f>Table3[[#This Row],[Risk 1 Simulated occurences]]*_xlfn.LOGNORM.INV(Table3[[#This Row],[RV lognorm]],(LN(ImpLow1)+LN(ImpUp1))/2,(LN(ImpUp1)-LN(ImpLow1))/3.29)</f>
        <v>0</v>
      </c>
      <c r="L9777">
        <f>_xlfn.BINOM.INV(BinomTrials,_xlfn.GAMMA.INV(Table3[[#This Row],[RV gamma]],GammaShape2,GammaRate2)/BinomTrials,Table3[[#This Row],[RV binom]])</f>
        <v>0</v>
      </c>
      <c r="M9777" s="1">
        <f>Table3[[#This Row],[Risk 2 simulated occurences]]*_xlfn.LOGNORM.INV(Table3[[#This Row],[RV lognorm]],(LN(ImpLow2)+LN(ImpUp2))/2,(LN(ImpUp2)-LN(ImpLow2))/3.29)</f>
        <v>0</v>
      </c>
    </row>
    <row r="9778" spans="7:13">
      <c r="G9778">
        <v>0.91362442584411452</v>
      </c>
      <c r="H9778">
        <v>4.9185689095959856E-2</v>
      </c>
      <c r="I9778">
        <v>0.18474695234780525</v>
      </c>
      <c r="J9778">
        <f>_xlfn.BINOM.INV(BinomTrials,_xlfn.GAMMA.INV(Table3[[#This Row],[RV gamma]],GammaShape1,GammaRate1)/BinomTrials,Table3[[#This Row],[RV binom]])</f>
        <v>0</v>
      </c>
      <c r="K9778" s="1">
        <f>Table3[[#This Row],[Risk 1 Simulated occurences]]*_xlfn.LOGNORM.INV(Table3[[#This Row],[RV lognorm]],(LN(ImpLow1)+LN(ImpUp1))/2,(LN(ImpUp1)-LN(ImpLow1))/3.29)</f>
        <v>0</v>
      </c>
      <c r="L9778">
        <f>_xlfn.BINOM.INV(BinomTrials,_xlfn.GAMMA.INV(Table3[[#This Row],[RV gamma]],GammaShape2,GammaRate2)/BinomTrials,Table3[[#This Row],[RV binom]])</f>
        <v>0</v>
      </c>
      <c r="M9778" s="1">
        <f>Table3[[#This Row],[Risk 2 simulated occurences]]*_xlfn.LOGNORM.INV(Table3[[#This Row],[RV lognorm]],(LN(ImpLow2)+LN(ImpUp2))/2,(LN(ImpUp2)-LN(ImpLow2))/3.29)</f>
        <v>0</v>
      </c>
    </row>
    <row r="9779" spans="7:13">
      <c r="G9779">
        <v>0.28572516203193232</v>
      </c>
      <c r="H9779">
        <v>0.6638766357972643</v>
      </c>
      <c r="I9779">
        <v>4.2028109562596359E-2</v>
      </c>
      <c r="J9779">
        <f>_xlfn.BINOM.INV(BinomTrials,_xlfn.GAMMA.INV(Table3[[#This Row],[RV gamma]],GammaShape1,GammaRate1)/BinomTrials,Table3[[#This Row],[RV binom]])</f>
        <v>1</v>
      </c>
      <c r="K9779" s="1">
        <f>Table3[[#This Row],[Risk 1 Simulated occurences]]*_xlfn.LOGNORM.INV(Table3[[#This Row],[RV lognorm]],(LN(ImpLow1)+LN(ImpUp1))/2,(LN(ImpUp1)-LN(ImpLow1))/3.29)</f>
        <v>9438.1586731633524</v>
      </c>
      <c r="L9779">
        <f>_xlfn.BINOM.INV(BinomTrials,_xlfn.GAMMA.INV(Table3[[#This Row],[RV gamma]],GammaShape2,GammaRate2)/BinomTrials,Table3[[#This Row],[RV binom]])</f>
        <v>0</v>
      </c>
      <c r="M9779" s="1">
        <f>Table3[[#This Row],[Risk 2 simulated occurences]]*_xlfn.LOGNORM.INV(Table3[[#This Row],[RV lognorm]],(LN(ImpLow2)+LN(ImpUp2))/2,(LN(ImpUp2)-LN(ImpLow2))/3.29)</f>
        <v>0</v>
      </c>
    </row>
    <row r="9780" spans="7:13">
      <c r="G9780">
        <v>0.1827982706869013</v>
      </c>
      <c r="H9780">
        <v>0.77461784462193861</v>
      </c>
      <c r="I9780">
        <v>0.36643741855697587</v>
      </c>
      <c r="J9780">
        <f>_xlfn.BINOM.INV(BinomTrials,_xlfn.GAMMA.INV(Table3[[#This Row],[RV gamma]],GammaShape1,GammaRate1)/BinomTrials,Table3[[#This Row],[RV binom]])</f>
        <v>1</v>
      </c>
      <c r="K9780" s="1">
        <f>Table3[[#This Row],[Risk 1 Simulated occurences]]*_xlfn.LOGNORM.INV(Table3[[#This Row],[RV lognorm]],(LN(ImpLow1)+LN(ImpUp1))/2,(LN(ImpUp1)-LN(ImpLow1))/3.29)</f>
        <v>24903.49051570196</v>
      </c>
      <c r="L9780">
        <f>_xlfn.BINOM.INV(BinomTrials,_xlfn.GAMMA.INV(Table3[[#This Row],[RV gamma]],GammaShape2,GammaRate2)/BinomTrials,Table3[[#This Row],[RV binom]])</f>
        <v>0</v>
      </c>
      <c r="M9780" s="1">
        <f>Table3[[#This Row],[Risk 2 simulated occurences]]*_xlfn.LOGNORM.INV(Table3[[#This Row],[RV lognorm]],(LN(ImpLow2)+LN(ImpUp2))/2,(LN(ImpUp2)-LN(ImpLow2))/3.29)</f>
        <v>0</v>
      </c>
    </row>
    <row r="9781" spans="7:13">
      <c r="G9781">
        <v>0.29053543475015808</v>
      </c>
      <c r="H9781">
        <v>2.1145609217298037E-3</v>
      </c>
      <c r="I9781">
        <v>0.7136936870933015</v>
      </c>
      <c r="J9781">
        <f>_xlfn.BINOM.INV(BinomTrials,_xlfn.GAMMA.INV(Table3[[#This Row],[RV gamma]],GammaShape1,GammaRate1)/BinomTrials,Table3[[#This Row],[RV binom]])</f>
        <v>0</v>
      </c>
      <c r="K9781" s="1">
        <f>Table3[[#This Row],[Risk 1 Simulated occurences]]*_xlfn.LOGNORM.INV(Table3[[#This Row],[RV lognorm]],(LN(ImpLow1)+LN(ImpUp1))/2,(LN(ImpUp1)-LN(ImpLow1))/3.29)</f>
        <v>0</v>
      </c>
      <c r="L9781">
        <f>_xlfn.BINOM.INV(BinomTrials,_xlfn.GAMMA.INV(Table3[[#This Row],[RV gamma]],GammaShape2,GammaRate2)/BinomTrials,Table3[[#This Row],[RV binom]])</f>
        <v>0</v>
      </c>
      <c r="M9781" s="1">
        <f>Table3[[#This Row],[Risk 2 simulated occurences]]*_xlfn.LOGNORM.INV(Table3[[#This Row],[RV lognorm]],(LN(ImpLow2)+LN(ImpUp2))/2,(LN(ImpUp2)-LN(ImpLow2))/3.29)</f>
        <v>0</v>
      </c>
    </row>
    <row r="9782" spans="7:13">
      <c r="G9782">
        <v>2.9051845906792138E-2</v>
      </c>
      <c r="H9782">
        <v>0.53942541151280765</v>
      </c>
      <c r="I9782">
        <v>4.9798977118823202E-2</v>
      </c>
      <c r="J9782">
        <f>_xlfn.BINOM.INV(BinomTrials,_xlfn.GAMMA.INV(Table3[[#This Row],[RV gamma]],GammaShape1,GammaRate1)/BinomTrials,Table3[[#This Row],[RV binom]])</f>
        <v>0</v>
      </c>
      <c r="K9782" s="1">
        <f>Table3[[#This Row],[Risk 1 Simulated occurences]]*_xlfn.LOGNORM.INV(Table3[[#This Row],[RV lognorm]],(LN(ImpLow1)+LN(ImpUp1))/2,(LN(ImpUp1)-LN(ImpLow1))/3.29)</f>
        <v>0</v>
      </c>
      <c r="L9782">
        <f>_xlfn.BINOM.INV(BinomTrials,_xlfn.GAMMA.INV(Table3[[#This Row],[RV gamma]],GammaShape2,GammaRate2)/BinomTrials,Table3[[#This Row],[RV binom]])</f>
        <v>0</v>
      </c>
      <c r="M9782" s="1">
        <f>Table3[[#This Row],[Risk 2 simulated occurences]]*_xlfn.LOGNORM.INV(Table3[[#This Row],[RV lognorm]],(LN(ImpLow2)+LN(ImpUp2))/2,(LN(ImpUp2)-LN(ImpLow2))/3.29)</f>
        <v>0</v>
      </c>
    </row>
    <row r="9783" spans="7:13">
      <c r="G9783">
        <v>0.27437415545544314</v>
      </c>
      <c r="H9783">
        <v>0.12289129575849106</v>
      </c>
      <c r="I9783">
        <v>0.97140843606153893</v>
      </c>
      <c r="J9783">
        <f>_xlfn.BINOM.INV(BinomTrials,_xlfn.GAMMA.INV(Table3[[#This Row],[RV gamma]],GammaShape1,GammaRate1)/BinomTrials,Table3[[#This Row],[RV binom]])</f>
        <v>0</v>
      </c>
      <c r="K9783" s="1">
        <f>Table3[[#This Row],[Risk 1 Simulated occurences]]*_xlfn.LOGNORM.INV(Table3[[#This Row],[RV lognorm]],(LN(ImpLow1)+LN(ImpUp1))/2,(LN(ImpUp1)-LN(ImpLow1))/3.29)</f>
        <v>0</v>
      </c>
      <c r="L9783">
        <f>_xlfn.BINOM.INV(BinomTrials,_xlfn.GAMMA.INV(Table3[[#This Row],[RV gamma]],GammaShape2,GammaRate2)/BinomTrials,Table3[[#This Row],[RV binom]])</f>
        <v>0</v>
      </c>
      <c r="M9783" s="1">
        <f>Table3[[#This Row],[Risk 2 simulated occurences]]*_xlfn.LOGNORM.INV(Table3[[#This Row],[RV lognorm]],(LN(ImpLow2)+LN(ImpUp2))/2,(LN(ImpUp2)-LN(ImpLow2))/3.29)</f>
        <v>0</v>
      </c>
    </row>
    <row r="9784" spans="7:13">
      <c r="G9784">
        <v>0.40643073963300824</v>
      </c>
      <c r="H9784">
        <v>0.43400781295914564</v>
      </c>
      <c r="I9784">
        <v>0.4615848862852831</v>
      </c>
      <c r="J9784">
        <f>_xlfn.BINOM.INV(BinomTrials,_xlfn.GAMMA.INV(Table3[[#This Row],[RV gamma]],GammaShape1,GammaRate1)/BinomTrials,Table3[[#This Row],[RV binom]])</f>
        <v>0</v>
      </c>
      <c r="K9784" s="1">
        <f>Table3[[#This Row],[Risk 1 Simulated occurences]]*_xlfn.LOGNORM.INV(Table3[[#This Row],[RV lognorm]],(LN(ImpLow1)+LN(ImpUp1))/2,(LN(ImpUp1)-LN(ImpLow1))/3.29)</f>
        <v>0</v>
      </c>
      <c r="L9784">
        <f>_xlfn.BINOM.INV(BinomTrials,_xlfn.GAMMA.INV(Table3[[#This Row],[RV gamma]],GammaShape2,GammaRate2)/BinomTrials,Table3[[#This Row],[RV binom]])</f>
        <v>0</v>
      </c>
      <c r="M9784" s="1">
        <f>Table3[[#This Row],[Risk 2 simulated occurences]]*_xlfn.LOGNORM.INV(Table3[[#This Row],[RV lognorm]],(LN(ImpLow2)+LN(ImpUp2))/2,(LN(ImpUp2)-LN(ImpLow2))/3.29)</f>
        <v>0</v>
      </c>
    </row>
    <row r="9785" spans="7:13">
      <c r="G9785">
        <v>0.88144101196967117</v>
      </c>
      <c r="H9785">
        <v>0.3693124043612333</v>
      </c>
      <c r="I9785">
        <v>0.85718379675279543</v>
      </c>
      <c r="J9785">
        <f>_xlfn.BINOM.INV(BinomTrials,_xlfn.GAMMA.INV(Table3[[#This Row],[RV gamma]],GammaShape1,GammaRate1)/BinomTrials,Table3[[#This Row],[RV binom]])</f>
        <v>0</v>
      </c>
      <c r="K9785" s="1">
        <f>Table3[[#This Row],[Risk 1 Simulated occurences]]*_xlfn.LOGNORM.INV(Table3[[#This Row],[RV lognorm]],(LN(ImpLow1)+LN(ImpUp1))/2,(LN(ImpUp1)-LN(ImpLow1))/3.29)</f>
        <v>0</v>
      </c>
      <c r="L9785">
        <f>_xlfn.BINOM.INV(BinomTrials,_xlfn.GAMMA.INV(Table3[[#This Row],[RV gamma]],GammaShape2,GammaRate2)/BinomTrials,Table3[[#This Row],[RV binom]])</f>
        <v>0</v>
      </c>
      <c r="M9785" s="1">
        <f>Table3[[#This Row],[Risk 2 simulated occurences]]*_xlfn.LOGNORM.INV(Table3[[#This Row],[RV lognorm]],(LN(ImpLow2)+LN(ImpUp2))/2,(LN(ImpUp2)-LN(ImpLow2))/3.29)</f>
        <v>0</v>
      </c>
    </row>
    <row r="9786" spans="7:13">
      <c r="G9786">
        <v>0.37908817426259078</v>
      </c>
      <c r="H9786">
        <v>3.3580099248131781E-2</v>
      </c>
      <c r="I9786">
        <v>0.68807202423367275</v>
      </c>
      <c r="J9786">
        <f>_xlfn.BINOM.INV(BinomTrials,_xlfn.GAMMA.INV(Table3[[#This Row],[RV gamma]],GammaShape1,GammaRate1)/BinomTrials,Table3[[#This Row],[RV binom]])</f>
        <v>0</v>
      </c>
      <c r="K9786" s="1">
        <f>Table3[[#This Row],[Risk 1 Simulated occurences]]*_xlfn.LOGNORM.INV(Table3[[#This Row],[RV lognorm]],(LN(ImpLow1)+LN(ImpUp1))/2,(LN(ImpUp1)-LN(ImpLow1))/3.29)</f>
        <v>0</v>
      </c>
      <c r="L9786">
        <f>_xlfn.BINOM.INV(BinomTrials,_xlfn.GAMMA.INV(Table3[[#This Row],[RV gamma]],GammaShape2,GammaRate2)/BinomTrials,Table3[[#This Row],[RV binom]])</f>
        <v>0</v>
      </c>
      <c r="M9786" s="1">
        <f>Table3[[#This Row],[Risk 2 simulated occurences]]*_xlfn.LOGNORM.INV(Table3[[#This Row],[RV lognorm]],(LN(ImpLow2)+LN(ImpUp2))/2,(LN(ImpUp2)-LN(ImpLow2))/3.29)</f>
        <v>0</v>
      </c>
    </row>
    <row r="9787" spans="7:13">
      <c r="G9787">
        <v>0.33494483136336545</v>
      </c>
      <c r="H9787">
        <v>0.38072806335088238</v>
      </c>
      <c r="I9787">
        <v>0.42651129533839938</v>
      </c>
      <c r="J9787">
        <f>_xlfn.BINOM.INV(BinomTrials,_xlfn.GAMMA.INV(Table3[[#This Row],[RV gamma]],GammaShape1,GammaRate1)/BinomTrials,Table3[[#This Row],[RV binom]])</f>
        <v>0</v>
      </c>
      <c r="K9787" s="1">
        <f>Table3[[#This Row],[Risk 1 Simulated occurences]]*_xlfn.LOGNORM.INV(Table3[[#This Row],[RV lognorm]],(LN(ImpLow1)+LN(ImpUp1))/2,(LN(ImpUp1)-LN(ImpLow1))/3.29)</f>
        <v>0</v>
      </c>
      <c r="L9787">
        <f>_xlfn.BINOM.INV(BinomTrials,_xlfn.GAMMA.INV(Table3[[#This Row],[RV gamma]],GammaShape2,GammaRate2)/BinomTrials,Table3[[#This Row],[RV binom]])</f>
        <v>0</v>
      </c>
      <c r="M9787" s="1">
        <f>Table3[[#This Row],[Risk 2 simulated occurences]]*_xlfn.LOGNORM.INV(Table3[[#This Row],[RV lognorm]],(LN(ImpLow2)+LN(ImpUp2))/2,(LN(ImpUp2)-LN(ImpLow2))/3.29)</f>
        <v>0</v>
      </c>
    </row>
    <row r="9788" spans="7:13">
      <c r="G9788">
        <v>0.41778072408297134</v>
      </c>
      <c r="H9788">
        <v>0.89656073828067662</v>
      </c>
      <c r="I9788">
        <v>0.37534075247838194</v>
      </c>
      <c r="J9788">
        <f>_xlfn.BINOM.INV(BinomTrials,_xlfn.GAMMA.INV(Table3[[#This Row],[RV gamma]],GammaShape1,GammaRate1)/BinomTrials,Table3[[#This Row],[RV binom]])</f>
        <v>1</v>
      </c>
      <c r="K9788" s="1">
        <f>Table3[[#This Row],[Risk 1 Simulated occurences]]*_xlfn.LOGNORM.INV(Table3[[#This Row],[RV lognorm]],(LN(ImpLow1)+LN(ImpUp1))/2,(LN(ImpUp1)-LN(ImpLow1))/3.29)</f>
        <v>25317.582115479454</v>
      </c>
      <c r="L9788">
        <f>_xlfn.BINOM.INV(BinomTrials,_xlfn.GAMMA.INV(Table3[[#This Row],[RV gamma]],GammaShape2,GammaRate2)/BinomTrials,Table3[[#This Row],[RV binom]])</f>
        <v>1</v>
      </c>
      <c r="M9788" s="1">
        <f>Table3[[#This Row],[Risk 2 simulated occurences]]*_xlfn.LOGNORM.INV(Table3[[#This Row],[RV lognorm]],(LN(ImpLow2)+LN(ImpUp2))/2,(LN(ImpUp2)-LN(ImpLow2))/3.29)</f>
        <v>2531758.2115479466</v>
      </c>
    </row>
    <row r="9789" spans="7:13">
      <c r="G9789">
        <v>0.64062966249912501</v>
      </c>
      <c r="H9789">
        <v>0.49632828333244111</v>
      </c>
      <c r="I9789">
        <v>0.35202690416575733</v>
      </c>
      <c r="J9789">
        <f>_xlfn.BINOM.INV(BinomTrials,_xlfn.GAMMA.INV(Table3[[#This Row],[RV gamma]],GammaShape1,GammaRate1)/BinomTrials,Table3[[#This Row],[RV binom]])</f>
        <v>0</v>
      </c>
      <c r="K9789" s="1">
        <f>Table3[[#This Row],[Risk 1 Simulated occurences]]*_xlfn.LOGNORM.INV(Table3[[#This Row],[RV lognorm]],(LN(ImpLow1)+LN(ImpUp1))/2,(LN(ImpUp1)-LN(ImpLow1))/3.29)</f>
        <v>0</v>
      </c>
      <c r="L9789">
        <f>_xlfn.BINOM.INV(BinomTrials,_xlfn.GAMMA.INV(Table3[[#This Row],[RV gamma]],GammaShape2,GammaRate2)/BinomTrials,Table3[[#This Row],[RV binom]])</f>
        <v>0</v>
      </c>
      <c r="M9789" s="1">
        <f>Table3[[#This Row],[Risk 2 simulated occurences]]*_xlfn.LOGNORM.INV(Table3[[#This Row],[RV lognorm]],(LN(ImpLow2)+LN(ImpUp2))/2,(LN(ImpUp2)-LN(ImpLow2))/3.29)</f>
        <v>0</v>
      </c>
    </row>
    <row r="9790" spans="7:13">
      <c r="G9790">
        <v>6.2737622793176032E-2</v>
      </c>
      <c r="H9790">
        <v>0.7894579683381403</v>
      </c>
      <c r="I9790">
        <v>0.51617831388310453</v>
      </c>
      <c r="J9790">
        <f>_xlfn.BINOM.INV(BinomTrials,_xlfn.GAMMA.INV(Table3[[#This Row],[RV gamma]],GammaShape1,GammaRate1)/BinomTrials,Table3[[#This Row],[RV binom]])</f>
        <v>1</v>
      </c>
      <c r="K9790" s="1">
        <f>Table3[[#This Row],[Risk 1 Simulated occurences]]*_xlfn.LOGNORM.INV(Table3[[#This Row],[RV lognorm]],(LN(ImpLow1)+LN(ImpUp1))/2,(LN(ImpUp1)-LN(ImpLow1))/3.29)</f>
        <v>32533.40547882596</v>
      </c>
      <c r="L9790">
        <f>_xlfn.BINOM.INV(BinomTrials,_xlfn.GAMMA.INV(Table3[[#This Row],[RV gamma]],GammaShape2,GammaRate2)/BinomTrials,Table3[[#This Row],[RV binom]])</f>
        <v>0</v>
      </c>
      <c r="M9790" s="1">
        <f>Table3[[#This Row],[Risk 2 simulated occurences]]*_xlfn.LOGNORM.INV(Table3[[#This Row],[RV lognorm]],(LN(ImpLow2)+LN(ImpUp2))/2,(LN(ImpUp2)-LN(ImpLow2))/3.29)</f>
        <v>0</v>
      </c>
    </row>
    <row r="9791" spans="7:13">
      <c r="G9791">
        <v>0.43122628490963311</v>
      </c>
      <c r="H9791">
        <v>0.4200738591235475</v>
      </c>
      <c r="I9791">
        <v>0.40892143333746189</v>
      </c>
      <c r="J9791">
        <f>_xlfn.BINOM.INV(BinomTrials,_xlfn.GAMMA.INV(Table3[[#This Row],[RV gamma]],GammaShape1,GammaRate1)/BinomTrials,Table3[[#This Row],[RV binom]])</f>
        <v>0</v>
      </c>
      <c r="K9791" s="1">
        <f>Table3[[#This Row],[Risk 1 Simulated occurences]]*_xlfn.LOGNORM.INV(Table3[[#This Row],[RV lognorm]],(LN(ImpLow1)+LN(ImpUp1))/2,(LN(ImpUp1)-LN(ImpLow1))/3.29)</f>
        <v>0</v>
      </c>
      <c r="L9791">
        <f>_xlfn.BINOM.INV(BinomTrials,_xlfn.GAMMA.INV(Table3[[#This Row],[RV gamma]],GammaShape2,GammaRate2)/BinomTrials,Table3[[#This Row],[RV binom]])</f>
        <v>0</v>
      </c>
      <c r="M9791" s="1">
        <f>Table3[[#This Row],[Risk 2 simulated occurences]]*_xlfn.LOGNORM.INV(Table3[[#This Row],[RV lognorm]],(LN(ImpLow2)+LN(ImpUp2))/2,(LN(ImpUp2)-LN(ImpLow2))/3.29)</f>
        <v>0</v>
      </c>
    </row>
    <row r="9792" spans="7:13">
      <c r="G9792">
        <v>0.62017047620386379</v>
      </c>
      <c r="H9792">
        <v>0.18135028946276302</v>
      </c>
      <c r="I9792">
        <v>0.74253010272166231</v>
      </c>
      <c r="J9792">
        <f>_xlfn.BINOM.INV(BinomTrials,_xlfn.GAMMA.INV(Table3[[#This Row],[RV gamma]],GammaShape1,GammaRate1)/BinomTrials,Table3[[#This Row],[RV binom]])</f>
        <v>0</v>
      </c>
      <c r="K9792" s="1">
        <f>Table3[[#This Row],[Risk 1 Simulated occurences]]*_xlfn.LOGNORM.INV(Table3[[#This Row],[RV lognorm]],(LN(ImpLow1)+LN(ImpUp1))/2,(LN(ImpUp1)-LN(ImpLow1))/3.29)</f>
        <v>0</v>
      </c>
      <c r="L9792">
        <f>_xlfn.BINOM.INV(BinomTrials,_xlfn.GAMMA.INV(Table3[[#This Row],[RV gamma]],GammaShape2,GammaRate2)/BinomTrials,Table3[[#This Row],[RV binom]])</f>
        <v>0</v>
      </c>
      <c r="M9792" s="1">
        <f>Table3[[#This Row],[Risk 2 simulated occurences]]*_xlfn.LOGNORM.INV(Table3[[#This Row],[RV lognorm]],(LN(ImpLow2)+LN(ImpUp2))/2,(LN(ImpUp2)-LN(ImpLow2))/3.29)</f>
        <v>0</v>
      </c>
    </row>
    <row r="9793" spans="7:13">
      <c r="G9793">
        <v>0.20519355833772271</v>
      </c>
      <c r="H9793">
        <v>0.95431500065807018</v>
      </c>
      <c r="I9793">
        <v>0.70343644297841768</v>
      </c>
      <c r="J9793">
        <f>_xlfn.BINOM.INV(BinomTrials,_xlfn.GAMMA.INV(Table3[[#This Row],[RV gamma]],GammaShape1,GammaRate1)/BinomTrials,Table3[[#This Row],[RV binom]])</f>
        <v>2</v>
      </c>
      <c r="K9793" s="1">
        <f>Table3[[#This Row],[Risk 1 Simulated occurences]]*_xlfn.LOGNORM.INV(Table3[[#This Row],[RV lognorm]],(LN(ImpLow1)+LN(ImpUp1))/2,(LN(ImpUp1)-LN(ImpLow1))/3.29)</f>
        <v>91925.125976392417</v>
      </c>
      <c r="L9793">
        <f>_xlfn.BINOM.INV(BinomTrials,_xlfn.GAMMA.INV(Table3[[#This Row],[RV gamma]],GammaShape2,GammaRate2)/BinomTrials,Table3[[#This Row],[RV binom]])</f>
        <v>1</v>
      </c>
      <c r="M9793" s="1">
        <f>Table3[[#This Row],[Risk 2 simulated occurences]]*_xlfn.LOGNORM.INV(Table3[[#This Row],[RV lognorm]],(LN(ImpLow2)+LN(ImpUp2))/2,(LN(ImpUp2)-LN(ImpLow2))/3.29)</f>
        <v>4596256.298819623</v>
      </c>
    </row>
    <row r="9794" spans="7:13">
      <c r="G9794">
        <v>0.68813498210540736</v>
      </c>
      <c r="H9794">
        <v>0.17221606018590557</v>
      </c>
      <c r="I9794">
        <v>0.65629713826640379</v>
      </c>
      <c r="J9794">
        <f>_xlfn.BINOM.INV(BinomTrials,_xlfn.GAMMA.INV(Table3[[#This Row],[RV gamma]],GammaShape1,GammaRate1)/BinomTrials,Table3[[#This Row],[RV binom]])</f>
        <v>0</v>
      </c>
      <c r="K9794" s="1">
        <f>Table3[[#This Row],[Risk 1 Simulated occurences]]*_xlfn.LOGNORM.INV(Table3[[#This Row],[RV lognorm]],(LN(ImpLow1)+LN(ImpUp1))/2,(LN(ImpUp1)-LN(ImpLow1))/3.29)</f>
        <v>0</v>
      </c>
      <c r="L9794">
        <f>_xlfn.BINOM.INV(BinomTrials,_xlfn.GAMMA.INV(Table3[[#This Row],[RV gamma]],GammaShape2,GammaRate2)/BinomTrials,Table3[[#This Row],[RV binom]])</f>
        <v>0</v>
      </c>
      <c r="M9794" s="1">
        <f>Table3[[#This Row],[Risk 2 simulated occurences]]*_xlfn.LOGNORM.INV(Table3[[#This Row],[RV lognorm]],(LN(ImpLow2)+LN(ImpUp2))/2,(LN(ImpUp2)-LN(ImpLow2))/3.29)</f>
        <v>0</v>
      </c>
    </row>
    <row r="9795" spans="7:13">
      <c r="G9795">
        <v>0.48464424558200142</v>
      </c>
      <c r="H9795">
        <v>0.43532354451498184</v>
      </c>
      <c r="I9795">
        <v>0.38600284344796226</v>
      </c>
      <c r="J9795">
        <f>_xlfn.BINOM.INV(BinomTrials,_xlfn.GAMMA.INV(Table3[[#This Row],[RV gamma]],GammaShape1,GammaRate1)/BinomTrials,Table3[[#This Row],[RV binom]])</f>
        <v>0</v>
      </c>
      <c r="K9795" s="1">
        <f>Table3[[#This Row],[Risk 1 Simulated occurences]]*_xlfn.LOGNORM.INV(Table3[[#This Row],[RV lognorm]],(LN(ImpLow1)+LN(ImpUp1))/2,(LN(ImpUp1)-LN(ImpLow1))/3.29)</f>
        <v>0</v>
      </c>
      <c r="L9795">
        <f>_xlfn.BINOM.INV(BinomTrials,_xlfn.GAMMA.INV(Table3[[#This Row],[RV gamma]],GammaShape2,GammaRate2)/BinomTrials,Table3[[#This Row],[RV binom]])</f>
        <v>0</v>
      </c>
      <c r="M9795" s="1">
        <f>Table3[[#This Row],[Risk 2 simulated occurences]]*_xlfn.LOGNORM.INV(Table3[[#This Row],[RV lognorm]],(LN(ImpLow2)+LN(ImpUp2))/2,(LN(ImpUp2)-LN(ImpLow2))/3.29)</f>
        <v>0</v>
      </c>
    </row>
    <row r="9796" spans="7:13">
      <c r="G9796">
        <v>0.41583549669749825</v>
      </c>
      <c r="H9796">
        <v>0.48281266329940997</v>
      </c>
      <c r="I9796">
        <v>0.54978982990132175</v>
      </c>
      <c r="J9796">
        <f>_xlfn.BINOM.INV(BinomTrials,_xlfn.GAMMA.INV(Table3[[#This Row],[RV gamma]],GammaShape1,GammaRate1)/BinomTrials,Table3[[#This Row],[RV binom]])</f>
        <v>0</v>
      </c>
      <c r="K9796" s="1">
        <f>Table3[[#This Row],[Risk 1 Simulated occurences]]*_xlfn.LOGNORM.INV(Table3[[#This Row],[RV lognorm]],(LN(ImpLow1)+LN(ImpUp1))/2,(LN(ImpUp1)-LN(ImpLow1))/3.29)</f>
        <v>0</v>
      </c>
      <c r="L9796">
        <f>_xlfn.BINOM.INV(BinomTrials,_xlfn.GAMMA.INV(Table3[[#This Row],[RV gamma]],GammaShape2,GammaRate2)/BinomTrials,Table3[[#This Row],[RV binom]])</f>
        <v>0</v>
      </c>
      <c r="M9796" s="1">
        <f>Table3[[#This Row],[Risk 2 simulated occurences]]*_xlfn.LOGNORM.INV(Table3[[#This Row],[RV lognorm]],(LN(ImpLow2)+LN(ImpUp2))/2,(LN(ImpUp2)-LN(ImpLow2))/3.29)</f>
        <v>0</v>
      </c>
    </row>
    <row r="9797" spans="7:13">
      <c r="G9797">
        <v>0.94719299485310582</v>
      </c>
      <c r="H9797">
        <v>0.63243207318355887</v>
      </c>
      <c r="I9797">
        <v>0.31767115151401198</v>
      </c>
      <c r="J9797">
        <f>_xlfn.BINOM.INV(BinomTrials,_xlfn.GAMMA.INV(Table3[[#This Row],[RV gamma]],GammaShape1,GammaRate1)/BinomTrials,Table3[[#This Row],[RV binom]])</f>
        <v>1</v>
      </c>
      <c r="K9797" s="1">
        <f>Table3[[#This Row],[Risk 1 Simulated occurences]]*_xlfn.LOGNORM.INV(Table3[[#This Row],[RV lognorm]],(LN(ImpLow1)+LN(ImpUp1))/2,(LN(ImpUp1)-LN(ImpLow1))/3.29)</f>
        <v>22691.32579439149</v>
      </c>
      <c r="L9797">
        <f>_xlfn.BINOM.INV(BinomTrials,_xlfn.GAMMA.INV(Table3[[#This Row],[RV gamma]],GammaShape2,GammaRate2)/BinomTrials,Table3[[#This Row],[RV binom]])</f>
        <v>0</v>
      </c>
      <c r="M9797" s="1">
        <f>Table3[[#This Row],[Risk 2 simulated occurences]]*_xlfn.LOGNORM.INV(Table3[[#This Row],[RV lognorm]],(LN(ImpLow2)+LN(ImpUp2))/2,(LN(ImpUp2)-LN(ImpLow2))/3.29)</f>
        <v>0</v>
      </c>
    </row>
    <row r="9798" spans="7:13">
      <c r="G9798">
        <v>0.47266449615017719</v>
      </c>
      <c r="H9798">
        <v>0.28585399607469048</v>
      </c>
      <c r="I9798">
        <v>9.9043495999203757E-2</v>
      </c>
      <c r="J9798">
        <f>_xlfn.BINOM.INV(BinomTrials,_xlfn.GAMMA.INV(Table3[[#This Row],[RV gamma]],GammaShape1,GammaRate1)/BinomTrials,Table3[[#This Row],[RV binom]])</f>
        <v>0</v>
      </c>
      <c r="K9798" s="1">
        <f>Table3[[#This Row],[Risk 1 Simulated occurences]]*_xlfn.LOGNORM.INV(Table3[[#This Row],[RV lognorm]],(LN(ImpLow1)+LN(ImpUp1))/2,(LN(ImpUp1)-LN(ImpLow1))/3.29)</f>
        <v>0</v>
      </c>
      <c r="L9798">
        <f>_xlfn.BINOM.INV(BinomTrials,_xlfn.GAMMA.INV(Table3[[#This Row],[RV gamma]],GammaShape2,GammaRate2)/BinomTrials,Table3[[#This Row],[RV binom]])</f>
        <v>0</v>
      </c>
      <c r="M9798" s="1">
        <f>Table3[[#This Row],[Risk 2 simulated occurences]]*_xlfn.LOGNORM.INV(Table3[[#This Row],[RV lognorm]],(LN(ImpLow2)+LN(ImpUp2))/2,(LN(ImpUp2)-LN(ImpLow2))/3.29)</f>
        <v>0</v>
      </c>
    </row>
    <row r="9799" spans="7:13">
      <c r="G9799">
        <v>7.2186796028253994E-2</v>
      </c>
      <c r="H9799">
        <v>0.34811202732292562</v>
      </c>
      <c r="I9799">
        <v>0.62403725861759729</v>
      </c>
      <c r="J9799">
        <f>_xlfn.BINOM.INV(BinomTrials,_xlfn.GAMMA.INV(Table3[[#This Row],[RV gamma]],GammaShape1,GammaRate1)/BinomTrials,Table3[[#This Row],[RV binom]])</f>
        <v>0</v>
      </c>
      <c r="K9799" s="1">
        <f>Table3[[#This Row],[Risk 1 Simulated occurences]]*_xlfn.LOGNORM.INV(Table3[[#This Row],[RV lognorm]],(LN(ImpLow1)+LN(ImpUp1))/2,(LN(ImpUp1)-LN(ImpLow1))/3.29)</f>
        <v>0</v>
      </c>
      <c r="L9799">
        <f>_xlfn.BINOM.INV(BinomTrials,_xlfn.GAMMA.INV(Table3[[#This Row],[RV gamma]],GammaShape2,GammaRate2)/BinomTrials,Table3[[#This Row],[RV binom]])</f>
        <v>0</v>
      </c>
      <c r="M9799" s="1">
        <f>Table3[[#This Row],[Risk 2 simulated occurences]]*_xlfn.LOGNORM.INV(Table3[[#This Row],[RV lognorm]],(LN(ImpLow2)+LN(ImpUp2))/2,(LN(ImpUp2)-LN(ImpLow2))/3.29)</f>
        <v>0</v>
      </c>
    </row>
    <row r="9800" spans="7:13">
      <c r="G9800">
        <v>0.24348084686486091</v>
      </c>
      <c r="H9800">
        <v>0.71884321641123072</v>
      </c>
      <c r="I9800">
        <v>0.19420558595760054</v>
      </c>
      <c r="J9800">
        <f>_xlfn.BINOM.INV(BinomTrials,_xlfn.GAMMA.INV(Table3[[#This Row],[RV gamma]],GammaShape1,GammaRate1)/BinomTrials,Table3[[#This Row],[RV binom]])</f>
        <v>1</v>
      </c>
      <c r="K9800" s="1">
        <f>Table3[[#This Row],[Risk 1 Simulated occurences]]*_xlfn.LOGNORM.INV(Table3[[#This Row],[RV lognorm]],(LN(ImpLow1)+LN(ImpUp1))/2,(LN(ImpUp1)-LN(ImpLow1))/3.29)</f>
        <v>17291.841592281169</v>
      </c>
      <c r="L9800">
        <f>_xlfn.BINOM.INV(BinomTrials,_xlfn.GAMMA.INV(Table3[[#This Row],[RV gamma]],GammaShape2,GammaRate2)/BinomTrials,Table3[[#This Row],[RV binom]])</f>
        <v>0</v>
      </c>
      <c r="M9800" s="1">
        <f>Table3[[#This Row],[Risk 2 simulated occurences]]*_xlfn.LOGNORM.INV(Table3[[#This Row],[RV lognorm]],(LN(ImpLow2)+LN(ImpUp2))/2,(LN(ImpUp2)-LN(ImpLow2))/3.29)</f>
        <v>0</v>
      </c>
    </row>
    <row r="9801" spans="7:13">
      <c r="G9801">
        <v>0.18259325771713317</v>
      </c>
      <c r="H9801">
        <v>0.59793822355472404</v>
      </c>
      <c r="I9801">
        <v>1.3283189392314846E-2</v>
      </c>
      <c r="J9801">
        <f>_xlfn.BINOM.INV(BinomTrials,_xlfn.GAMMA.INV(Table3[[#This Row],[RV gamma]],GammaShape1,GammaRate1)/BinomTrials,Table3[[#This Row],[RV binom]])</f>
        <v>0</v>
      </c>
      <c r="K9801" s="1">
        <f>Table3[[#This Row],[Risk 1 Simulated occurences]]*_xlfn.LOGNORM.INV(Table3[[#This Row],[RV lognorm]],(LN(ImpLow1)+LN(ImpUp1))/2,(LN(ImpUp1)-LN(ImpLow1))/3.29)</f>
        <v>0</v>
      </c>
      <c r="L9801">
        <f>_xlfn.BINOM.INV(BinomTrials,_xlfn.GAMMA.INV(Table3[[#This Row],[RV gamma]],GammaShape2,GammaRate2)/BinomTrials,Table3[[#This Row],[RV binom]])</f>
        <v>0</v>
      </c>
      <c r="M9801" s="1">
        <f>Table3[[#This Row],[Risk 2 simulated occurences]]*_xlfn.LOGNORM.INV(Table3[[#This Row],[RV lognorm]],(LN(ImpLow2)+LN(ImpUp2))/2,(LN(ImpUp2)-LN(ImpLow2))/3.29)</f>
        <v>0</v>
      </c>
    </row>
    <row r="9802" spans="7:13">
      <c r="G9802">
        <v>0.84488245185691979</v>
      </c>
      <c r="H9802">
        <v>0.54772328424627115</v>
      </c>
      <c r="I9802">
        <v>0.2505641166356225</v>
      </c>
      <c r="J9802">
        <f>_xlfn.BINOM.INV(BinomTrials,_xlfn.GAMMA.INV(Table3[[#This Row],[RV gamma]],GammaShape1,GammaRate1)/BinomTrials,Table3[[#This Row],[RV binom]])</f>
        <v>0</v>
      </c>
      <c r="K9802" s="1">
        <f>Table3[[#This Row],[Risk 1 Simulated occurences]]*_xlfn.LOGNORM.INV(Table3[[#This Row],[RV lognorm]],(LN(ImpLow1)+LN(ImpUp1))/2,(LN(ImpUp1)-LN(ImpLow1))/3.29)</f>
        <v>0</v>
      </c>
      <c r="L9802">
        <f>_xlfn.BINOM.INV(BinomTrials,_xlfn.GAMMA.INV(Table3[[#This Row],[RV gamma]],GammaShape2,GammaRate2)/BinomTrials,Table3[[#This Row],[RV binom]])</f>
        <v>0</v>
      </c>
      <c r="M9802" s="1">
        <f>Table3[[#This Row],[Risk 2 simulated occurences]]*_xlfn.LOGNORM.INV(Table3[[#This Row],[RV lognorm]],(LN(ImpLow2)+LN(ImpUp2))/2,(LN(ImpUp2)-LN(ImpLow2))/3.29)</f>
        <v>0</v>
      </c>
    </row>
    <row r="9803" spans="7:13">
      <c r="G9803">
        <v>0.93936835925065365</v>
      </c>
      <c r="H9803">
        <v>0.58523832707909784</v>
      </c>
      <c r="I9803">
        <v>0.23110829490754209</v>
      </c>
      <c r="J9803">
        <f>_xlfn.BINOM.INV(BinomTrials,_xlfn.GAMMA.INV(Table3[[#This Row],[RV gamma]],GammaShape1,GammaRate1)/BinomTrials,Table3[[#This Row],[RV binom]])</f>
        <v>1</v>
      </c>
      <c r="K9803" s="1">
        <f>Table3[[#This Row],[Risk 1 Simulated occurences]]*_xlfn.LOGNORM.INV(Table3[[#This Row],[RV lognorm]],(LN(ImpLow1)+LN(ImpUp1))/2,(LN(ImpUp1)-LN(ImpLow1))/3.29)</f>
        <v>18903.159583461606</v>
      </c>
      <c r="L9803">
        <f>_xlfn.BINOM.INV(BinomTrials,_xlfn.GAMMA.INV(Table3[[#This Row],[RV gamma]],GammaShape2,GammaRate2)/BinomTrials,Table3[[#This Row],[RV binom]])</f>
        <v>0</v>
      </c>
      <c r="M9803" s="1">
        <f>Table3[[#This Row],[Risk 2 simulated occurences]]*_xlfn.LOGNORM.INV(Table3[[#This Row],[RV lognorm]],(LN(ImpLow2)+LN(ImpUp2))/2,(LN(ImpUp2)-LN(ImpLow2))/3.29)</f>
        <v>0</v>
      </c>
    </row>
    <row r="9804" spans="7:13">
      <c r="G9804">
        <v>0.96401392573677647</v>
      </c>
      <c r="H9804">
        <v>0.10056321839828194</v>
      </c>
      <c r="I9804">
        <v>0.23711251105978737</v>
      </c>
      <c r="J9804">
        <f>_xlfn.BINOM.INV(BinomTrials,_xlfn.GAMMA.INV(Table3[[#This Row],[RV gamma]],GammaShape1,GammaRate1)/BinomTrials,Table3[[#This Row],[RV binom]])</f>
        <v>0</v>
      </c>
      <c r="K9804" s="1">
        <f>Table3[[#This Row],[Risk 1 Simulated occurences]]*_xlfn.LOGNORM.INV(Table3[[#This Row],[RV lognorm]],(LN(ImpLow1)+LN(ImpUp1))/2,(LN(ImpUp1)-LN(ImpLow1))/3.29)</f>
        <v>0</v>
      </c>
      <c r="L9804">
        <f>_xlfn.BINOM.INV(BinomTrials,_xlfn.GAMMA.INV(Table3[[#This Row],[RV gamma]],GammaShape2,GammaRate2)/BinomTrials,Table3[[#This Row],[RV binom]])</f>
        <v>0</v>
      </c>
      <c r="M9804" s="1">
        <f>Table3[[#This Row],[Risk 2 simulated occurences]]*_xlfn.LOGNORM.INV(Table3[[#This Row],[RV lognorm]],(LN(ImpLow2)+LN(ImpUp2))/2,(LN(ImpUp2)-LN(ImpLow2))/3.29)</f>
        <v>0</v>
      </c>
    </row>
    <row r="9805" spans="7:13">
      <c r="G9805">
        <v>0.18204985800294665</v>
      </c>
      <c r="H9805">
        <v>0.16601161992457306</v>
      </c>
      <c r="I9805">
        <v>0.14997338184619946</v>
      </c>
      <c r="J9805">
        <f>_xlfn.BINOM.INV(BinomTrials,_xlfn.GAMMA.INV(Table3[[#This Row],[RV gamma]],GammaShape1,GammaRate1)/BinomTrials,Table3[[#This Row],[RV binom]])</f>
        <v>0</v>
      </c>
      <c r="K9805" s="1">
        <f>Table3[[#This Row],[Risk 1 Simulated occurences]]*_xlfn.LOGNORM.INV(Table3[[#This Row],[RV lognorm]],(LN(ImpLow1)+LN(ImpUp1))/2,(LN(ImpUp1)-LN(ImpLow1))/3.29)</f>
        <v>0</v>
      </c>
      <c r="L9805">
        <f>_xlfn.BINOM.INV(BinomTrials,_xlfn.GAMMA.INV(Table3[[#This Row],[RV gamma]],GammaShape2,GammaRate2)/BinomTrials,Table3[[#This Row],[RV binom]])</f>
        <v>0</v>
      </c>
      <c r="M9805" s="1">
        <f>Table3[[#This Row],[Risk 2 simulated occurences]]*_xlfn.LOGNORM.INV(Table3[[#This Row],[RV lognorm]],(LN(ImpLow2)+LN(ImpUp2))/2,(LN(ImpUp2)-LN(ImpLow2))/3.29)</f>
        <v>0</v>
      </c>
    </row>
    <row r="9806" spans="7:13">
      <c r="G9806">
        <v>0.71196345552427853</v>
      </c>
      <c r="H9806">
        <v>0.1572960722992644</v>
      </c>
      <c r="I9806">
        <v>0.60262868907425027</v>
      </c>
      <c r="J9806">
        <f>_xlfn.BINOM.INV(BinomTrials,_xlfn.GAMMA.INV(Table3[[#This Row],[RV gamma]],GammaShape1,GammaRate1)/BinomTrials,Table3[[#This Row],[RV binom]])</f>
        <v>0</v>
      </c>
      <c r="K9806" s="1">
        <f>Table3[[#This Row],[Risk 1 Simulated occurences]]*_xlfn.LOGNORM.INV(Table3[[#This Row],[RV lognorm]],(LN(ImpLow1)+LN(ImpUp1))/2,(LN(ImpUp1)-LN(ImpLow1))/3.29)</f>
        <v>0</v>
      </c>
      <c r="L9806">
        <f>_xlfn.BINOM.INV(BinomTrials,_xlfn.GAMMA.INV(Table3[[#This Row],[RV gamma]],GammaShape2,GammaRate2)/BinomTrials,Table3[[#This Row],[RV binom]])</f>
        <v>0</v>
      </c>
      <c r="M9806" s="1">
        <f>Table3[[#This Row],[Risk 2 simulated occurences]]*_xlfn.LOGNORM.INV(Table3[[#This Row],[RV lognorm]],(LN(ImpLow2)+LN(ImpUp2))/2,(LN(ImpUp2)-LN(ImpLow2))/3.29)</f>
        <v>0</v>
      </c>
    </row>
    <row r="9807" spans="7:13">
      <c r="G9807">
        <v>0.9697969965496086</v>
      </c>
      <c r="H9807">
        <v>0.67508713373685592</v>
      </c>
      <c r="I9807">
        <v>0.38037727092410312</v>
      </c>
      <c r="J9807">
        <f>_xlfn.BINOM.INV(BinomTrials,_xlfn.GAMMA.INV(Table3[[#This Row],[RV gamma]],GammaShape1,GammaRate1)/BinomTrials,Table3[[#This Row],[RV binom]])</f>
        <v>1</v>
      </c>
      <c r="K9807" s="1">
        <f>Table3[[#This Row],[Risk 1 Simulated occurences]]*_xlfn.LOGNORM.INV(Table3[[#This Row],[RV lognorm]],(LN(ImpLow1)+LN(ImpUp1))/2,(LN(ImpUp1)-LN(ImpLow1))/3.29)</f>
        <v>25553.466342958676</v>
      </c>
      <c r="L9807">
        <f>_xlfn.BINOM.INV(BinomTrials,_xlfn.GAMMA.INV(Table3[[#This Row],[RV gamma]],GammaShape2,GammaRate2)/BinomTrials,Table3[[#This Row],[RV binom]])</f>
        <v>0</v>
      </c>
      <c r="M9807" s="1">
        <f>Table3[[#This Row],[Risk 2 simulated occurences]]*_xlfn.LOGNORM.INV(Table3[[#This Row],[RV lognorm]],(LN(ImpLow2)+LN(ImpUp2))/2,(LN(ImpUp2)-LN(ImpLow2))/3.29)</f>
        <v>0</v>
      </c>
    </row>
    <row r="9808" spans="7:13">
      <c r="G9808">
        <v>0.37812100927257958</v>
      </c>
      <c r="H9808">
        <v>0.18945671533674779</v>
      </c>
      <c r="I9808">
        <v>7.9242140091602756E-4</v>
      </c>
      <c r="J9808">
        <f>_xlfn.BINOM.INV(BinomTrials,_xlfn.GAMMA.INV(Table3[[#This Row],[RV gamma]],GammaShape1,GammaRate1)/BinomTrials,Table3[[#This Row],[RV binom]])</f>
        <v>0</v>
      </c>
      <c r="K9808" s="1">
        <f>Table3[[#This Row],[Risk 1 Simulated occurences]]*_xlfn.LOGNORM.INV(Table3[[#This Row],[RV lognorm]],(LN(ImpLow1)+LN(ImpUp1))/2,(LN(ImpUp1)-LN(ImpLow1))/3.29)</f>
        <v>0</v>
      </c>
      <c r="L9808">
        <f>_xlfn.BINOM.INV(BinomTrials,_xlfn.GAMMA.INV(Table3[[#This Row],[RV gamma]],GammaShape2,GammaRate2)/BinomTrials,Table3[[#This Row],[RV binom]])</f>
        <v>0</v>
      </c>
      <c r="M9808" s="1">
        <f>Table3[[#This Row],[Risk 2 simulated occurences]]*_xlfn.LOGNORM.INV(Table3[[#This Row],[RV lognorm]],(LN(ImpLow2)+LN(ImpUp2))/2,(LN(ImpUp2)-LN(ImpLow2))/3.29)</f>
        <v>0</v>
      </c>
    </row>
    <row r="9809" spans="7:13">
      <c r="G9809">
        <v>7.9802844244894963E-2</v>
      </c>
      <c r="H9809">
        <v>0.19901466472028506</v>
      </c>
      <c r="I9809">
        <v>0.31822648519567515</v>
      </c>
      <c r="J9809">
        <f>_xlfn.BINOM.INV(BinomTrials,_xlfn.GAMMA.INV(Table3[[#This Row],[RV gamma]],GammaShape1,GammaRate1)/BinomTrials,Table3[[#This Row],[RV binom]])</f>
        <v>0</v>
      </c>
      <c r="K9809" s="1">
        <f>Table3[[#This Row],[Risk 1 Simulated occurences]]*_xlfn.LOGNORM.INV(Table3[[#This Row],[RV lognorm]],(LN(ImpLow1)+LN(ImpUp1))/2,(LN(ImpUp1)-LN(ImpLow1))/3.29)</f>
        <v>0</v>
      </c>
      <c r="L9809">
        <f>_xlfn.BINOM.INV(BinomTrials,_xlfn.GAMMA.INV(Table3[[#This Row],[RV gamma]],GammaShape2,GammaRate2)/BinomTrials,Table3[[#This Row],[RV binom]])</f>
        <v>0</v>
      </c>
      <c r="M9809" s="1">
        <f>Table3[[#This Row],[Risk 2 simulated occurences]]*_xlfn.LOGNORM.INV(Table3[[#This Row],[RV lognorm]],(LN(ImpLow2)+LN(ImpUp2))/2,(LN(ImpUp2)-LN(ImpLow2))/3.29)</f>
        <v>0</v>
      </c>
    </row>
    <row r="9810" spans="7:13">
      <c r="G9810">
        <v>0.24640322394967229</v>
      </c>
      <c r="H9810">
        <v>0.8394699538310384</v>
      </c>
      <c r="I9810">
        <v>0.43253668371240456</v>
      </c>
      <c r="J9810">
        <f>_xlfn.BINOM.INV(BinomTrials,_xlfn.GAMMA.INV(Table3[[#This Row],[RV gamma]],GammaShape1,GammaRate1)/BinomTrials,Table3[[#This Row],[RV binom]])</f>
        <v>1</v>
      </c>
      <c r="K9810" s="1">
        <f>Table3[[#This Row],[Risk 1 Simulated occurences]]*_xlfn.LOGNORM.INV(Table3[[#This Row],[RV lognorm]],(LN(ImpLow1)+LN(ImpUp1))/2,(LN(ImpUp1)-LN(ImpLow1))/3.29)</f>
        <v>28077.129522805837</v>
      </c>
      <c r="L9810">
        <f>_xlfn.BINOM.INV(BinomTrials,_xlfn.GAMMA.INV(Table3[[#This Row],[RV gamma]],GammaShape2,GammaRate2)/BinomTrials,Table3[[#This Row],[RV binom]])</f>
        <v>0</v>
      </c>
      <c r="M9810" s="1">
        <f>Table3[[#This Row],[Risk 2 simulated occurences]]*_xlfn.LOGNORM.INV(Table3[[#This Row],[RV lognorm]],(LN(ImpLow2)+LN(ImpUp2))/2,(LN(ImpUp2)-LN(ImpLow2))/3.29)</f>
        <v>0</v>
      </c>
    </row>
    <row r="9811" spans="7:13">
      <c r="G9811">
        <v>0.29898492214222666</v>
      </c>
      <c r="H9811">
        <v>0.97151403826266247</v>
      </c>
      <c r="I9811">
        <v>0.64404315438309834</v>
      </c>
      <c r="J9811">
        <f>_xlfn.BINOM.INV(BinomTrials,_xlfn.GAMMA.INV(Table3[[#This Row],[RV gamma]],GammaShape1,GammaRate1)/BinomTrials,Table3[[#This Row],[RV binom]])</f>
        <v>2</v>
      </c>
      <c r="K9811" s="1">
        <f>Table3[[#This Row],[Risk 1 Simulated occurences]]*_xlfn.LOGNORM.INV(Table3[[#This Row],[RV lognorm]],(LN(ImpLow1)+LN(ImpUp1))/2,(LN(ImpUp1)-LN(ImpLow1))/3.29)</f>
        <v>81898.384410492639</v>
      </c>
      <c r="L9811">
        <f>_xlfn.BINOM.INV(BinomTrials,_xlfn.GAMMA.INV(Table3[[#This Row],[RV gamma]],GammaShape2,GammaRate2)/BinomTrials,Table3[[#This Row],[RV binom]])</f>
        <v>1</v>
      </c>
      <c r="M9811" s="1">
        <f>Table3[[#This Row],[Risk 2 simulated occurences]]*_xlfn.LOGNORM.INV(Table3[[#This Row],[RV lognorm]],(LN(ImpLow2)+LN(ImpUp2))/2,(LN(ImpUp2)-LN(ImpLow2))/3.29)</f>
        <v>4094919.2205246338</v>
      </c>
    </row>
    <row r="9812" spans="7:13">
      <c r="G9812">
        <v>3.9586444403783623E-2</v>
      </c>
      <c r="H9812">
        <v>0.23644108056856369</v>
      </c>
      <c r="I9812">
        <v>0.43329571673334377</v>
      </c>
      <c r="J9812">
        <f>_xlfn.BINOM.INV(BinomTrials,_xlfn.GAMMA.INV(Table3[[#This Row],[RV gamma]],GammaShape1,GammaRate1)/BinomTrials,Table3[[#This Row],[RV binom]])</f>
        <v>0</v>
      </c>
      <c r="K9812" s="1">
        <f>Table3[[#This Row],[Risk 1 Simulated occurences]]*_xlfn.LOGNORM.INV(Table3[[#This Row],[RV lognorm]],(LN(ImpLow1)+LN(ImpUp1))/2,(LN(ImpUp1)-LN(ImpLow1))/3.29)</f>
        <v>0</v>
      </c>
      <c r="L9812">
        <f>_xlfn.BINOM.INV(BinomTrials,_xlfn.GAMMA.INV(Table3[[#This Row],[RV gamma]],GammaShape2,GammaRate2)/BinomTrials,Table3[[#This Row],[RV binom]])</f>
        <v>0</v>
      </c>
      <c r="M9812" s="1">
        <f>Table3[[#This Row],[Risk 2 simulated occurences]]*_xlfn.LOGNORM.INV(Table3[[#This Row],[RV lognorm]],(LN(ImpLow2)+LN(ImpUp2))/2,(LN(ImpUp2)-LN(ImpLow2))/3.29)</f>
        <v>0</v>
      </c>
    </row>
    <row r="9813" spans="7:13">
      <c r="G9813">
        <v>0.3293710943913884</v>
      </c>
      <c r="H9813">
        <v>0.86524111585004304</v>
      </c>
      <c r="I9813">
        <v>0.40111113730869774</v>
      </c>
      <c r="J9813">
        <f>_xlfn.BINOM.INV(BinomTrials,_xlfn.GAMMA.INV(Table3[[#This Row],[RV gamma]],GammaShape1,GammaRate1)/BinomTrials,Table3[[#This Row],[RV binom]])</f>
        <v>1</v>
      </c>
      <c r="K9813" s="1">
        <f>Table3[[#This Row],[Risk 1 Simulated occurences]]*_xlfn.LOGNORM.INV(Table3[[#This Row],[RV lognorm]],(LN(ImpLow1)+LN(ImpUp1))/2,(LN(ImpUp1)-LN(ImpLow1))/3.29)</f>
        <v>26538.028809648906</v>
      </c>
      <c r="L9813">
        <f>_xlfn.BINOM.INV(BinomTrials,_xlfn.GAMMA.INV(Table3[[#This Row],[RV gamma]],GammaShape2,GammaRate2)/BinomTrials,Table3[[#This Row],[RV binom]])</f>
        <v>1</v>
      </c>
      <c r="M9813" s="1">
        <f>Table3[[#This Row],[Risk 2 simulated occurences]]*_xlfn.LOGNORM.INV(Table3[[#This Row],[RV lognorm]],(LN(ImpLow2)+LN(ImpUp2))/2,(LN(ImpUp2)-LN(ImpLow2))/3.29)</f>
        <v>2653802.8809648915</v>
      </c>
    </row>
    <row r="9814" spans="7:13">
      <c r="G9814">
        <v>0.73998343606478689</v>
      </c>
      <c r="H9814">
        <v>0.10743409167390042</v>
      </c>
      <c r="I9814">
        <v>0.47488474728301389</v>
      </c>
      <c r="J9814">
        <f>_xlfn.BINOM.INV(BinomTrials,_xlfn.GAMMA.INV(Table3[[#This Row],[RV gamma]],GammaShape1,GammaRate1)/BinomTrials,Table3[[#This Row],[RV binom]])</f>
        <v>0</v>
      </c>
      <c r="K9814" s="1">
        <f>Table3[[#This Row],[Risk 1 Simulated occurences]]*_xlfn.LOGNORM.INV(Table3[[#This Row],[RV lognorm]],(LN(ImpLow1)+LN(ImpUp1))/2,(LN(ImpUp1)-LN(ImpLow1))/3.29)</f>
        <v>0</v>
      </c>
      <c r="L9814">
        <f>_xlfn.BINOM.INV(BinomTrials,_xlfn.GAMMA.INV(Table3[[#This Row],[RV gamma]],GammaShape2,GammaRate2)/BinomTrials,Table3[[#This Row],[RV binom]])</f>
        <v>0</v>
      </c>
      <c r="M9814" s="1">
        <f>Table3[[#This Row],[Risk 2 simulated occurences]]*_xlfn.LOGNORM.INV(Table3[[#This Row],[RV lognorm]],(LN(ImpLow2)+LN(ImpUp2))/2,(LN(ImpUp2)-LN(ImpLow2))/3.29)</f>
        <v>0</v>
      </c>
    </row>
    <row r="9815" spans="7:13">
      <c r="G9815">
        <v>0.90160994087420865</v>
      </c>
      <c r="H9815">
        <v>0.64477876324429118</v>
      </c>
      <c r="I9815">
        <v>0.3879475856143737</v>
      </c>
      <c r="J9815">
        <f>_xlfn.BINOM.INV(BinomTrials,_xlfn.GAMMA.INV(Table3[[#This Row],[RV gamma]],GammaShape1,GammaRate1)/BinomTrials,Table3[[#This Row],[RV binom]])</f>
        <v>1</v>
      </c>
      <c r="K9815" s="1">
        <f>Table3[[#This Row],[Risk 1 Simulated occurences]]*_xlfn.LOGNORM.INV(Table3[[#This Row],[RV lognorm]],(LN(ImpLow1)+LN(ImpUp1))/2,(LN(ImpUp1)-LN(ImpLow1))/3.29)</f>
        <v>25910.360048071158</v>
      </c>
      <c r="L9815">
        <f>_xlfn.BINOM.INV(BinomTrials,_xlfn.GAMMA.INV(Table3[[#This Row],[RV gamma]],GammaShape2,GammaRate2)/BinomTrials,Table3[[#This Row],[RV binom]])</f>
        <v>0</v>
      </c>
      <c r="M9815" s="1">
        <f>Table3[[#This Row],[Risk 2 simulated occurences]]*_xlfn.LOGNORM.INV(Table3[[#This Row],[RV lognorm]],(LN(ImpLow2)+LN(ImpUp2))/2,(LN(ImpUp2)-LN(ImpLow2))/3.29)</f>
        <v>0</v>
      </c>
    </row>
    <row r="9816" spans="7:13">
      <c r="G9816">
        <v>0.35827627282509406</v>
      </c>
      <c r="H9816">
        <v>0.79667384680205666</v>
      </c>
      <c r="I9816">
        <v>0.23507142077901932</v>
      </c>
      <c r="J9816">
        <f>_xlfn.BINOM.INV(BinomTrials,_xlfn.GAMMA.INV(Table3[[#This Row],[RV gamma]],GammaShape1,GammaRate1)/BinomTrials,Table3[[#This Row],[RV binom]])</f>
        <v>1</v>
      </c>
      <c r="K9816" s="1">
        <f>Table3[[#This Row],[Risk 1 Simulated occurences]]*_xlfn.LOGNORM.INV(Table3[[#This Row],[RV lognorm]],(LN(ImpLow1)+LN(ImpUp1))/2,(LN(ImpUp1)-LN(ImpLow1))/3.29)</f>
        <v>19075.333528649215</v>
      </c>
      <c r="L9816">
        <f>_xlfn.BINOM.INV(BinomTrials,_xlfn.GAMMA.INV(Table3[[#This Row],[RV gamma]],GammaShape2,GammaRate2)/BinomTrials,Table3[[#This Row],[RV binom]])</f>
        <v>0</v>
      </c>
      <c r="M9816" s="1">
        <f>Table3[[#This Row],[Risk 2 simulated occurences]]*_xlfn.LOGNORM.INV(Table3[[#This Row],[RV lognorm]],(LN(ImpLow2)+LN(ImpUp2))/2,(LN(ImpUp2)-LN(ImpLow2))/3.29)</f>
        <v>0</v>
      </c>
    </row>
    <row r="9817" spans="7:13">
      <c r="G9817">
        <v>0.54931737135598313</v>
      </c>
      <c r="H9817">
        <v>0.69734320216688472</v>
      </c>
      <c r="I9817">
        <v>0.84536903297778643</v>
      </c>
      <c r="J9817">
        <f>_xlfn.BINOM.INV(BinomTrials,_xlfn.GAMMA.INV(Table3[[#This Row],[RV gamma]],GammaShape1,GammaRate1)/BinomTrials,Table3[[#This Row],[RV binom]])</f>
        <v>1</v>
      </c>
      <c r="K9817" s="1">
        <f>Table3[[#This Row],[Risk 1 Simulated occurences]]*_xlfn.LOGNORM.INV(Table3[[#This Row],[RV lognorm]],(LN(ImpLow1)+LN(ImpUp1))/2,(LN(ImpUp1)-LN(ImpLow1))/3.29)</f>
        <v>64424.227782477617</v>
      </c>
      <c r="L9817">
        <f>_xlfn.BINOM.INV(BinomTrials,_xlfn.GAMMA.INV(Table3[[#This Row],[RV gamma]],GammaShape2,GammaRate2)/BinomTrials,Table3[[#This Row],[RV binom]])</f>
        <v>0</v>
      </c>
      <c r="M9817" s="1">
        <f>Table3[[#This Row],[Risk 2 simulated occurences]]*_xlfn.LOGNORM.INV(Table3[[#This Row],[RV lognorm]],(LN(ImpLow2)+LN(ImpUp2))/2,(LN(ImpUp2)-LN(ImpLow2))/3.29)</f>
        <v>0</v>
      </c>
    </row>
    <row r="9818" spans="7:13">
      <c r="G9818">
        <v>0.37706038000856545</v>
      </c>
      <c r="H9818">
        <v>0.2471988188322628</v>
      </c>
      <c r="I9818">
        <v>0.11733725765596016</v>
      </c>
      <c r="J9818">
        <f>_xlfn.BINOM.INV(BinomTrials,_xlfn.GAMMA.INV(Table3[[#This Row],[RV gamma]],GammaShape1,GammaRate1)/BinomTrials,Table3[[#This Row],[RV binom]])</f>
        <v>0</v>
      </c>
      <c r="K9818" s="1">
        <f>Table3[[#This Row],[Risk 1 Simulated occurences]]*_xlfn.LOGNORM.INV(Table3[[#This Row],[RV lognorm]],(LN(ImpLow1)+LN(ImpUp1))/2,(LN(ImpUp1)-LN(ImpLow1))/3.29)</f>
        <v>0</v>
      </c>
      <c r="L9818">
        <f>_xlfn.BINOM.INV(BinomTrials,_xlfn.GAMMA.INV(Table3[[#This Row],[RV gamma]],GammaShape2,GammaRate2)/BinomTrials,Table3[[#This Row],[RV binom]])</f>
        <v>0</v>
      </c>
      <c r="M9818" s="1">
        <f>Table3[[#This Row],[Risk 2 simulated occurences]]*_xlfn.LOGNORM.INV(Table3[[#This Row],[RV lognorm]],(LN(ImpLow2)+LN(ImpUp2))/2,(LN(ImpUp2)-LN(ImpLow2))/3.29)</f>
        <v>0</v>
      </c>
    </row>
    <row r="9819" spans="7:13">
      <c r="G9819">
        <v>0.25380680395933186</v>
      </c>
      <c r="H9819">
        <v>0.67054811384088742</v>
      </c>
      <c r="I9819">
        <v>8.7289423722442902E-2</v>
      </c>
      <c r="J9819">
        <f>_xlfn.BINOM.INV(BinomTrials,_xlfn.GAMMA.INV(Table3[[#This Row],[RV gamma]],GammaShape1,GammaRate1)/BinomTrials,Table3[[#This Row],[RV binom]])</f>
        <v>1</v>
      </c>
      <c r="K9819" s="1">
        <f>Table3[[#This Row],[Risk 1 Simulated occurences]]*_xlfn.LOGNORM.INV(Table3[[#This Row],[RV lognorm]],(LN(ImpLow1)+LN(ImpUp1))/2,(LN(ImpUp1)-LN(ImpLow1))/3.29)</f>
        <v>12227.687471798861</v>
      </c>
      <c r="L9819">
        <f>_xlfn.BINOM.INV(BinomTrials,_xlfn.GAMMA.INV(Table3[[#This Row],[RV gamma]],GammaShape2,GammaRate2)/BinomTrials,Table3[[#This Row],[RV binom]])</f>
        <v>0</v>
      </c>
      <c r="M9819" s="1">
        <f>Table3[[#This Row],[Risk 2 simulated occurences]]*_xlfn.LOGNORM.INV(Table3[[#This Row],[RV lognorm]],(LN(ImpLow2)+LN(ImpUp2))/2,(LN(ImpUp2)-LN(ImpLow2))/3.29)</f>
        <v>0</v>
      </c>
    </row>
    <row r="9820" spans="7:13">
      <c r="G9820">
        <v>0.73095414449039575</v>
      </c>
      <c r="H9820">
        <v>0.90214932379412904</v>
      </c>
      <c r="I9820">
        <v>7.3344503097862238E-2</v>
      </c>
      <c r="J9820">
        <f>_xlfn.BINOM.INV(BinomTrials,_xlfn.GAMMA.INV(Table3[[#This Row],[RV gamma]],GammaShape1,GammaRate1)/BinomTrials,Table3[[#This Row],[RV binom]])</f>
        <v>2</v>
      </c>
      <c r="K9820" s="1">
        <f>Table3[[#This Row],[Risk 1 Simulated occurences]]*_xlfn.LOGNORM.INV(Table3[[#This Row],[RV lognorm]],(LN(ImpLow1)+LN(ImpUp1))/2,(LN(ImpUp1)-LN(ImpLow1))/3.29)</f>
        <v>22903.263270143467</v>
      </c>
      <c r="L9820">
        <f>_xlfn.BINOM.INV(BinomTrials,_xlfn.GAMMA.INV(Table3[[#This Row],[RV gamma]],GammaShape2,GammaRate2)/BinomTrials,Table3[[#This Row],[RV binom]])</f>
        <v>1</v>
      </c>
      <c r="M9820" s="1">
        <f>Table3[[#This Row],[Risk 2 simulated occurences]]*_xlfn.LOGNORM.INV(Table3[[#This Row],[RV lognorm]],(LN(ImpLow2)+LN(ImpUp2))/2,(LN(ImpUp2)-LN(ImpLow2))/3.29)</f>
        <v>1145163.1635071738</v>
      </c>
    </row>
    <row r="9821" spans="7:13">
      <c r="G9821">
        <v>0.14630645008120055</v>
      </c>
      <c r="H9821">
        <v>0.42368500792592995</v>
      </c>
      <c r="I9821">
        <v>0.70106356577065942</v>
      </c>
      <c r="J9821">
        <f>_xlfn.BINOM.INV(BinomTrials,_xlfn.GAMMA.INV(Table3[[#This Row],[RV gamma]],GammaShape1,GammaRate1)/BinomTrials,Table3[[#This Row],[RV binom]])</f>
        <v>0</v>
      </c>
      <c r="K9821" s="1">
        <f>Table3[[#This Row],[Risk 1 Simulated occurences]]*_xlfn.LOGNORM.INV(Table3[[#This Row],[RV lognorm]],(LN(ImpLow1)+LN(ImpUp1))/2,(LN(ImpUp1)-LN(ImpLow1))/3.29)</f>
        <v>0</v>
      </c>
      <c r="L9821">
        <f>_xlfn.BINOM.INV(BinomTrials,_xlfn.GAMMA.INV(Table3[[#This Row],[RV gamma]],GammaShape2,GammaRate2)/BinomTrials,Table3[[#This Row],[RV binom]])</f>
        <v>0</v>
      </c>
      <c r="M9821" s="1">
        <f>Table3[[#This Row],[Risk 2 simulated occurences]]*_xlfn.LOGNORM.INV(Table3[[#This Row],[RV lognorm]],(LN(ImpLow2)+LN(ImpUp2))/2,(LN(ImpUp2)-LN(ImpLow2))/3.29)</f>
        <v>0</v>
      </c>
    </row>
    <row r="9822" spans="7:13">
      <c r="G9822">
        <v>0.9725065147376184</v>
      </c>
      <c r="H9822">
        <v>0.87392821110502272</v>
      </c>
      <c r="I9822">
        <v>0.77534990747242694</v>
      </c>
      <c r="J9822">
        <f>_xlfn.BINOM.INV(BinomTrials,_xlfn.GAMMA.INV(Table3[[#This Row],[RV gamma]],GammaShape1,GammaRate1)/BinomTrials,Table3[[#This Row],[RV binom]])</f>
        <v>2</v>
      </c>
      <c r="K9822" s="1">
        <f>Table3[[#This Row],[Risk 1 Simulated occurences]]*_xlfn.LOGNORM.INV(Table3[[#This Row],[RV lognorm]],(LN(ImpLow1)+LN(ImpUp1))/2,(LN(ImpUp1)-LN(ImpLow1))/3.29)</f>
        <v>107397.50747747457</v>
      </c>
      <c r="L9822">
        <f>_xlfn.BINOM.INV(BinomTrials,_xlfn.GAMMA.INV(Table3[[#This Row],[RV gamma]],GammaShape2,GammaRate2)/BinomTrials,Table3[[#This Row],[RV binom]])</f>
        <v>1</v>
      </c>
      <c r="M9822" s="1">
        <f>Table3[[#This Row],[Risk 2 simulated occurences]]*_xlfn.LOGNORM.INV(Table3[[#This Row],[RV lognorm]],(LN(ImpLow2)+LN(ImpUp2))/2,(LN(ImpUp2)-LN(ImpLow2))/3.29)</f>
        <v>5369875.3738737311</v>
      </c>
    </row>
    <row r="9823" spans="7:13">
      <c r="G9823">
        <v>0.91699319515237265</v>
      </c>
      <c r="H9823">
        <v>0.1114440421161447</v>
      </c>
      <c r="I9823">
        <v>0.30589488907991669</v>
      </c>
      <c r="J9823">
        <f>_xlfn.BINOM.INV(BinomTrials,_xlfn.GAMMA.INV(Table3[[#This Row],[RV gamma]],GammaShape1,GammaRate1)/BinomTrials,Table3[[#This Row],[RV binom]])</f>
        <v>0</v>
      </c>
      <c r="K9823" s="1">
        <f>Table3[[#This Row],[Risk 1 Simulated occurences]]*_xlfn.LOGNORM.INV(Table3[[#This Row],[RV lognorm]],(LN(ImpLow1)+LN(ImpUp1))/2,(LN(ImpUp1)-LN(ImpLow1))/3.29)</f>
        <v>0</v>
      </c>
      <c r="L9823">
        <f>_xlfn.BINOM.INV(BinomTrials,_xlfn.GAMMA.INV(Table3[[#This Row],[RV gamma]],GammaShape2,GammaRate2)/BinomTrials,Table3[[#This Row],[RV binom]])</f>
        <v>0</v>
      </c>
      <c r="M9823" s="1">
        <f>Table3[[#This Row],[Risk 2 simulated occurences]]*_xlfn.LOGNORM.INV(Table3[[#This Row],[RV lognorm]],(LN(ImpLow2)+LN(ImpUp2))/2,(LN(ImpUp2)-LN(ImpLow2))/3.29)</f>
        <v>0</v>
      </c>
    </row>
    <row r="9824" spans="7:13">
      <c r="G9824">
        <v>0.90463092592760497</v>
      </c>
      <c r="H9824">
        <v>4.0015846043832529E-2</v>
      </c>
      <c r="I9824">
        <v>0.17540076616006009</v>
      </c>
      <c r="J9824">
        <f>_xlfn.BINOM.INV(BinomTrials,_xlfn.GAMMA.INV(Table3[[#This Row],[RV gamma]],GammaShape1,GammaRate1)/BinomTrials,Table3[[#This Row],[RV binom]])</f>
        <v>0</v>
      </c>
      <c r="K9824" s="1">
        <f>Table3[[#This Row],[Risk 1 Simulated occurences]]*_xlfn.LOGNORM.INV(Table3[[#This Row],[RV lognorm]],(LN(ImpLow1)+LN(ImpUp1))/2,(LN(ImpUp1)-LN(ImpLow1))/3.29)</f>
        <v>0</v>
      </c>
      <c r="L9824">
        <f>_xlfn.BINOM.INV(BinomTrials,_xlfn.GAMMA.INV(Table3[[#This Row],[RV gamma]],GammaShape2,GammaRate2)/BinomTrials,Table3[[#This Row],[RV binom]])</f>
        <v>0</v>
      </c>
      <c r="M9824" s="1">
        <f>Table3[[#This Row],[Risk 2 simulated occurences]]*_xlfn.LOGNORM.INV(Table3[[#This Row],[RV lognorm]],(LN(ImpLow2)+LN(ImpUp2))/2,(LN(ImpUp2)-LN(ImpLow2))/3.29)</f>
        <v>0</v>
      </c>
    </row>
    <row r="9825" spans="7:13">
      <c r="G9825">
        <v>0.13197206525689553</v>
      </c>
      <c r="H9825">
        <v>0.54632445869330526</v>
      </c>
      <c r="I9825">
        <v>0.96067685212971499</v>
      </c>
      <c r="J9825">
        <f>_xlfn.BINOM.INV(BinomTrials,_xlfn.GAMMA.INV(Table3[[#This Row],[RV gamma]],GammaShape1,GammaRate1)/BinomTrials,Table3[[#This Row],[RV binom]])</f>
        <v>0</v>
      </c>
      <c r="K9825" s="1">
        <f>Table3[[#This Row],[Risk 1 Simulated occurences]]*_xlfn.LOGNORM.INV(Table3[[#This Row],[RV lognorm]],(LN(ImpLow1)+LN(ImpUp1))/2,(LN(ImpUp1)-LN(ImpLow1))/3.29)</f>
        <v>0</v>
      </c>
      <c r="L9825">
        <f>_xlfn.BINOM.INV(BinomTrials,_xlfn.GAMMA.INV(Table3[[#This Row],[RV gamma]],GammaShape2,GammaRate2)/BinomTrials,Table3[[#This Row],[RV binom]])</f>
        <v>0</v>
      </c>
      <c r="M9825" s="1">
        <f>Table3[[#This Row],[Risk 2 simulated occurences]]*_xlfn.LOGNORM.INV(Table3[[#This Row],[RV lognorm]],(LN(ImpLow2)+LN(ImpUp2))/2,(LN(ImpUp2)-LN(ImpLow2))/3.29)</f>
        <v>0</v>
      </c>
    </row>
    <row r="9826" spans="7:13">
      <c r="G9826">
        <v>5.4500772643136221E-2</v>
      </c>
      <c r="H9826">
        <v>7.5177258381236928E-2</v>
      </c>
      <c r="I9826">
        <v>9.5853744119337642E-2</v>
      </c>
      <c r="J9826">
        <f>_xlfn.BINOM.INV(BinomTrials,_xlfn.GAMMA.INV(Table3[[#This Row],[RV gamma]],GammaShape1,GammaRate1)/BinomTrials,Table3[[#This Row],[RV binom]])</f>
        <v>0</v>
      </c>
      <c r="K9826" s="1">
        <f>Table3[[#This Row],[Risk 1 Simulated occurences]]*_xlfn.LOGNORM.INV(Table3[[#This Row],[RV lognorm]],(LN(ImpLow1)+LN(ImpUp1))/2,(LN(ImpUp1)-LN(ImpLow1))/3.29)</f>
        <v>0</v>
      </c>
      <c r="L9826">
        <f>_xlfn.BINOM.INV(BinomTrials,_xlfn.GAMMA.INV(Table3[[#This Row],[RV gamma]],GammaShape2,GammaRate2)/BinomTrials,Table3[[#This Row],[RV binom]])</f>
        <v>0</v>
      </c>
      <c r="M9826" s="1">
        <f>Table3[[#This Row],[Risk 2 simulated occurences]]*_xlfn.LOGNORM.INV(Table3[[#This Row],[RV lognorm]],(LN(ImpLow2)+LN(ImpUp2))/2,(LN(ImpUp2)-LN(ImpLow2))/3.29)</f>
        <v>0</v>
      </c>
    </row>
    <row r="9827" spans="7:13">
      <c r="G9827">
        <v>0.99448581319045548</v>
      </c>
      <c r="H9827">
        <v>0.50418161344909185</v>
      </c>
      <c r="I9827">
        <v>1.3877413707728225E-2</v>
      </c>
      <c r="J9827">
        <f>_xlfn.BINOM.INV(BinomTrials,_xlfn.GAMMA.INV(Table3[[#This Row],[RV gamma]],GammaShape1,GammaRate1)/BinomTrials,Table3[[#This Row],[RV binom]])</f>
        <v>1</v>
      </c>
      <c r="K9827" s="1">
        <f>Table3[[#This Row],[Risk 1 Simulated occurences]]*_xlfn.LOGNORM.INV(Table3[[#This Row],[RV lognorm]],(LN(ImpLow1)+LN(ImpUp1))/2,(LN(ImpUp1)-LN(ImpLow1))/3.29)</f>
        <v>6777.72196432079</v>
      </c>
      <c r="L9827">
        <f>_xlfn.BINOM.INV(BinomTrials,_xlfn.GAMMA.INV(Table3[[#This Row],[RV gamma]],GammaShape2,GammaRate2)/BinomTrials,Table3[[#This Row],[RV binom]])</f>
        <v>0</v>
      </c>
      <c r="M9827" s="1">
        <f>Table3[[#This Row],[Risk 2 simulated occurences]]*_xlfn.LOGNORM.INV(Table3[[#This Row],[RV lognorm]],(LN(ImpLow2)+LN(ImpUp2))/2,(LN(ImpUp2)-LN(ImpLow2))/3.29)</f>
        <v>0</v>
      </c>
    </row>
    <row r="9828" spans="7:13">
      <c r="G9828">
        <v>0.32306229198494102</v>
      </c>
      <c r="H9828">
        <v>0.78037723888660648</v>
      </c>
      <c r="I9828">
        <v>0.23769218578827203</v>
      </c>
      <c r="J9828">
        <f>_xlfn.BINOM.INV(BinomTrials,_xlfn.GAMMA.INV(Table3[[#This Row],[RV gamma]],GammaShape1,GammaRate1)/BinomTrials,Table3[[#This Row],[RV binom]])</f>
        <v>1</v>
      </c>
      <c r="K9828" s="1">
        <f>Table3[[#This Row],[Risk 1 Simulated occurences]]*_xlfn.LOGNORM.INV(Table3[[#This Row],[RV lognorm]],(LN(ImpLow1)+LN(ImpUp1))/2,(LN(ImpUp1)-LN(ImpLow1))/3.29)</f>
        <v>19189.160867650276</v>
      </c>
      <c r="L9828">
        <f>_xlfn.BINOM.INV(BinomTrials,_xlfn.GAMMA.INV(Table3[[#This Row],[RV gamma]],GammaShape2,GammaRate2)/BinomTrials,Table3[[#This Row],[RV binom]])</f>
        <v>0</v>
      </c>
      <c r="M9828" s="1">
        <f>Table3[[#This Row],[Risk 2 simulated occurences]]*_xlfn.LOGNORM.INV(Table3[[#This Row],[RV lognorm]],(LN(ImpLow2)+LN(ImpUp2))/2,(LN(ImpUp2)-LN(ImpLow2))/3.29)</f>
        <v>0</v>
      </c>
    </row>
    <row r="9829" spans="7:13">
      <c r="G9829">
        <v>0.70794139090363928</v>
      </c>
      <c r="H9829">
        <v>0.8002539671958675</v>
      </c>
      <c r="I9829">
        <v>0.89256654348809572</v>
      </c>
      <c r="J9829">
        <f>_xlfn.BINOM.INV(BinomTrials,_xlfn.GAMMA.INV(Table3[[#This Row],[RV gamma]],GammaShape1,GammaRate1)/BinomTrials,Table3[[#This Row],[RV binom]])</f>
        <v>1</v>
      </c>
      <c r="K9829" s="1">
        <f>Table3[[#This Row],[Risk 1 Simulated occurences]]*_xlfn.LOGNORM.INV(Table3[[#This Row],[RV lognorm]],(LN(ImpLow1)+LN(ImpUp1))/2,(LN(ImpUp1)-LN(ImpLow1))/3.29)</f>
        <v>75333.623749696577</v>
      </c>
      <c r="L9829">
        <f>_xlfn.BINOM.INV(BinomTrials,_xlfn.GAMMA.INV(Table3[[#This Row],[RV gamma]],GammaShape2,GammaRate2)/BinomTrials,Table3[[#This Row],[RV binom]])</f>
        <v>0</v>
      </c>
      <c r="M9829" s="1">
        <f>Table3[[#This Row],[Risk 2 simulated occurences]]*_xlfn.LOGNORM.INV(Table3[[#This Row],[RV lognorm]],(LN(ImpLow2)+LN(ImpUp2))/2,(LN(ImpUp2)-LN(ImpLow2))/3.29)</f>
        <v>0</v>
      </c>
    </row>
    <row r="9830" spans="7:13">
      <c r="G9830">
        <v>0.37095691746611004</v>
      </c>
      <c r="H9830">
        <v>0.86842666094583765</v>
      </c>
      <c r="I9830">
        <v>0.36589640442556537</v>
      </c>
      <c r="J9830">
        <f>_xlfn.BINOM.INV(BinomTrials,_xlfn.GAMMA.INV(Table3[[#This Row],[RV gamma]],GammaShape1,GammaRate1)/BinomTrials,Table3[[#This Row],[RV binom]])</f>
        <v>1</v>
      </c>
      <c r="K9830" s="1">
        <f>Table3[[#This Row],[Risk 1 Simulated occurences]]*_xlfn.LOGNORM.INV(Table3[[#This Row],[RV lognorm]],(LN(ImpLow1)+LN(ImpUp1))/2,(LN(ImpUp1)-LN(ImpLow1))/3.29)</f>
        <v>24878.443159692149</v>
      </c>
      <c r="L9830">
        <f>_xlfn.BINOM.INV(BinomTrials,_xlfn.GAMMA.INV(Table3[[#This Row],[RV gamma]],GammaShape2,GammaRate2)/BinomTrials,Table3[[#This Row],[RV binom]])</f>
        <v>1</v>
      </c>
      <c r="M9830" s="1">
        <f>Table3[[#This Row],[Risk 2 simulated occurences]]*_xlfn.LOGNORM.INV(Table3[[#This Row],[RV lognorm]],(LN(ImpLow2)+LN(ImpUp2))/2,(LN(ImpUp2)-LN(ImpLow2))/3.29)</f>
        <v>2487844.3159692162</v>
      </c>
    </row>
    <row r="9831" spans="7:13">
      <c r="G9831">
        <v>0.67291185291153932</v>
      </c>
      <c r="H9831">
        <v>0.64689051669411846</v>
      </c>
      <c r="I9831">
        <v>0.6208691804766977</v>
      </c>
      <c r="J9831">
        <f>_xlfn.BINOM.INV(BinomTrials,_xlfn.GAMMA.INV(Table3[[#This Row],[RV gamma]],GammaShape1,GammaRate1)/BinomTrials,Table3[[#This Row],[RV binom]])</f>
        <v>1</v>
      </c>
      <c r="K9831" s="1">
        <f>Table3[[#This Row],[Risk 1 Simulated occurences]]*_xlfn.LOGNORM.INV(Table3[[#This Row],[RV lognorm]],(LN(ImpLow1)+LN(ImpUp1))/2,(LN(ImpUp1)-LN(ImpLow1))/3.29)</f>
        <v>39223.414698242203</v>
      </c>
      <c r="L9831">
        <f>_xlfn.BINOM.INV(BinomTrials,_xlfn.GAMMA.INV(Table3[[#This Row],[RV gamma]],GammaShape2,GammaRate2)/BinomTrials,Table3[[#This Row],[RV binom]])</f>
        <v>0</v>
      </c>
      <c r="M9831" s="1">
        <f>Table3[[#This Row],[Risk 2 simulated occurences]]*_xlfn.LOGNORM.INV(Table3[[#This Row],[RV lognorm]],(LN(ImpLow2)+LN(ImpUp2))/2,(LN(ImpUp2)-LN(ImpLow2))/3.29)</f>
        <v>0</v>
      </c>
    </row>
    <row r="9832" spans="7:13">
      <c r="G9832">
        <v>0.62951188424113758</v>
      </c>
      <c r="H9832">
        <v>0.28891407804978736</v>
      </c>
      <c r="I9832">
        <v>0.94831627185843714</v>
      </c>
      <c r="J9832">
        <f>_xlfn.BINOM.INV(BinomTrials,_xlfn.GAMMA.INV(Table3[[#This Row],[RV gamma]],GammaShape1,GammaRate1)/BinomTrials,Table3[[#This Row],[RV binom]])</f>
        <v>0</v>
      </c>
      <c r="K9832" s="1">
        <f>Table3[[#This Row],[Risk 1 Simulated occurences]]*_xlfn.LOGNORM.INV(Table3[[#This Row],[RV lognorm]],(LN(ImpLow1)+LN(ImpUp1))/2,(LN(ImpUp1)-LN(ImpLow1))/3.29)</f>
        <v>0</v>
      </c>
      <c r="L9832">
        <f>_xlfn.BINOM.INV(BinomTrials,_xlfn.GAMMA.INV(Table3[[#This Row],[RV gamma]],GammaShape2,GammaRate2)/BinomTrials,Table3[[#This Row],[RV binom]])</f>
        <v>0</v>
      </c>
      <c r="M9832" s="1">
        <f>Table3[[#This Row],[Risk 2 simulated occurences]]*_xlfn.LOGNORM.INV(Table3[[#This Row],[RV lognorm]],(LN(ImpLow2)+LN(ImpUp2))/2,(LN(ImpUp2)-LN(ImpLow2))/3.29)</f>
        <v>0</v>
      </c>
    </row>
    <row r="9833" spans="7:13">
      <c r="G9833">
        <v>0.20623844079963791</v>
      </c>
      <c r="H9833">
        <v>0.77890978277610134</v>
      </c>
      <c r="I9833">
        <v>0.35158112475256487</v>
      </c>
      <c r="J9833">
        <f>_xlfn.BINOM.INV(BinomTrials,_xlfn.GAMMA.INV(Table3[[#This Row],[RV gamma]],GammaShape1,GammaRate1)/BinomTrials,Table3[[#This Row],[RV binom]])</f>
        <v>1</v>
      </c>
      <c r="K9833" s="1">
        <f>Table3[[#This Row],[Risk 1 Simulated occurences]]*_xlfn.LOGNORM.INV(Table3[[#This Row],[RV lognorm]],(LN(ImpLow1)+LN(ImpUp1))/2,(LN(ImpUp1)-LN(ImpLow1))/3.29)</f>
        <v>24220.200528342048</v>
      </c>
      <c r="L9833">
        <f>_xlfn.BINOM.INV(BinomTrials,_xlfn.GAMMA.INV(Table3[[#This Row],[RV gamma]],GammaShape2,GammaRate2)/BinomTrials,Table3[[#This Row],[RV binom]])</f>
        <v>0</v>
      </c>
      <c r="M9833" s="1">
        <f>Table3[[#This Row],[Risk 2 simulated occurences]]*_xlfn.LOGNORM.INV(Table3[[#This Row],[RV lognorm]],(LN(ImpLow2)+LN(ImpUp2))/2,(LN(ImpUp2)-LN(ImpLow2))/3.29)</f>
        <v>0</v>
      </c>
    </row>
    <row r="9834" spans="7:13">
      <c r="G9834">
        <v>0.24947451951423405</v>
      </c>
      <c r="H9834">
        <v>0.13671911793608177</v>
      </c>
      <c r="I9834">
        <v>2.3963716357929501E-2</v>
      </c>
      <c r="J9834">
        <f>_xlfn.BINOM.INV(BinomTrials,_xlfn.GAMMA.INV(Table3[[#This Row],[RV gamma]],GammaShape1,GammaRate1)/BinomTrials,Table3[[#This Row],[RV binom]])</f>
        <v>0</v>
      </c>
      <c r="K9834" s="1">
        <f>Table3[[#This Row],[Risk 1 Simulated occurences]]*_xlfn.LOGNORM.INV(Table3[[#This Row],[RV lognorm]],(LN(ImpLow1)+LN(ImpUp1))/2,(LN(ImpUp1)-LN(ImpLow1))/3.29)</f>
        <v>0</v>
      </c>
      <c r="L9834">
        <f>_xlfn.BINOM.INV(BinomTrials,_xlfn.GAMMA.INV(Table3[[#This Row],[RV gamma]],GammaShape2,GammaRate2)/BinomTrials,Table3[[#This Row],[RV binom]])</f>
        <v>0</v>
      </c>
      <c r="M9834" s="1">
        <f>Table3[[#This Row],[Risk 2 simulated occurences]]*_xlfn.LOGNORM.INV(Table3[[#This Row],[RV lognorm]],(LN(ImpLow2)+LN(ImpUp2))/2,(LN(ImpUp2)-LN(ImpLow2))/3.29)</f>
        <v>0</v>
      </c>
    </row>
    <row r="9835" spans="7:13">
      <c r="G9835">
        <v>0.91824947573163052</v>
      </c>
      <c r="H9835">
        <v>0.8382151517263684</v>
      </c>
      <c r="I9835">
        <v>0.75818082772110629</v>
      </c>
      <c r="J9835">
        <f>_xlfn.BINOM.INV(BinomTrials,_xlfn.GAMMA.INV(Table3[[#This Row],[RV gamma]],GammaShape1,GammaRate1)/BinomTrials,Table3[[#This Row],[RV binom]])</f>
        <v>1</v>
      </c>
      <c r="K9835" s="1">
        <f>Table3[[#This Row],[Risk 1 Simulated occurences]]*_xlfn.LOGNORM.INV(Table3[[#This Row],[RV lognorm]],(LN(ImpLow1)+LN(ImpUp1))/2,(LN(ImpUp1)-LN(ImpLow1))/3.29)</f>
        <v>51630.534204818752</v>
      </c>
      <c r="L9835">
        <f>_xlfn.BINOM.INV(BinomTrials,_xlfn.GAMMA.INV(Table3[[#This Row],[RV gamma]],GammaShape2,GammaRate2)/BinomTrials,Table3[[#This Row],[RV binom]])</f>
        <v>1</v>
      </c>
      <c r="M9835" s="1">
        <f>Table3[[#This Row],[Risk 2 simulated occurences]]*_xlfn.LOGNORM.INV(Table3[[#This Row],[RV lognorm]],(LN(ImpLow2)+LN(ImpUp2))/2,(LN(ImpUp2)-LN(ImpLow2))/3.29)</f>
        <v>5163053.4204818774</v>
      </c>
    </row>
    <row r="9836" spans="7:13">
      <c r="G9836">
        <v>1.8938621514913916E-2</v>
      </c>
      <c r="H9836">
        <v>0.88205506507402986</v>
      </c>
      <c r="I9836">
        <v>0.74517150863314585</v>
      </c>
      <c r="J9836">
        <f>_xlfn.BINOM.INV(BinomTrials,_xlfn.GAMMA.INV(Table3[[#This Row],[RV gamma]],GammaShape1,GammaRate1)/BinomTrials,Table3[[#This Row],[RV binom]])</f>
        <v>1</v>
      </c>
      <c r="K9836" s="1">
        <f>Table3[[#This Row],[Risk 1 Simulated occurences]]*_xlfn.LOGNORM.INV(Table3[[#This Row],[RV lognorm]],(LN(ImpLow1)+LN(ImpUp1))/2,(LN(ImpUp1)-LN(ImpLow1))/3.29)</f>
        <v>50166.868273791915</v>
      </c>
      <c r="L9836">
        <f>_xlfn.BINOM.INV(BinomTrials,_xlfn.GAMMA.INV(Table3[[#This Row],[RV gamma]],GammaShape2,GammaRate2)/BinomTrials,Table3[[#This Row],[RV binom]])</f>
        <v>0</v>
      </c>
      <c r="M9836" s="1">
        <f>Table3[[#This Row],[Risk 2 simulated occurences]]*_xlfn.LOGNORM.INV(Table3[[#This Row],[RV lognorm]],(LN(ImpLow2)+LN(ImpUp2))/2,(LN(ImpUp2)-LN(ImpLow2))/3.29)</f>
        <v>0</v>
      </c>
    </row>
    <row r="9837" spans="7:13">
      <c r="G9837">
        <v>0.30141180115817662</v>
      </c>
      <c r="H9837">
        <v>0.69947869922010164</v>
      </c>
      <c r="I9837">
        <v>9.7545597282026705E-2</v>
      </c>
      <c r="J9837">
        <f>_xlfn.BINOM.INV(BinomTrials,_xlfn.GAMMA.INV(Table3[[#This Row],[RV gamma]],GammaShape1,GammaRate1)/BinomTrials,Table3[[#This Row],[RV binom]])</f>
        <v>1</v>
      </c>
      <c r="K9837" s="1">
        <f>Table3[[#This Row],[Risk 1 Simulated occurences]]*_xlfn.LOGNORM.INV(Table3[[#This Row],[RV lognorm]],(LN(ImpLow1)+LN(ImpUp1))/2,(LN(ImpUp1)-LN(ImpLow1))/3.29)</f>
        <v>12769.711605353588</v>
      </c>
      <c r="L9837">
        <f>_xlfn.BINOM.INV(BinomTrials,_xlfn.GAMMA.INV(Table3[[#This Row],[RV gamma]],GammaShape2,GammaRate2)/BinomTrials,Table3[[#This Row],[RV binom]])</f>
        <v>0</v>
      </c>
      <c r="M9837" s="1">
        <f>Table3[[#This Row],[Risk 2 simulated occurences]]*_xlfn.LOGNORM.INV(Table3[[#This Row],[RV lognorm]],(LN(ImpLow2)+LN(ImpUp2))/2,(LN(ImpUp2)-LN(ImpLow2))/3.29)</f>
        <v>0</v>
      </c>
    </row>
    <row r="9838" spans="7:13">
      <c r="G9838">
        <v>0.82814206547482971</v>
      </c>
      <c r="H9838">
        <v>0.13849779224884592</v>
      </c>
      <c r="I9838">
        <v>0.44885351902286219</v>
      </c>
      <c r="J9838">
        <f>_xlfn.BINOM.INV(BinomTrials,_xlfn.GAMMA.INV(Table3[[#This Row],[RV gamma]],GammaShape1,GammaRate1)/BinomTrials,Table3[[#This Row],[RV binom]])</f>
        <v>0</v>
      </c>
      <c r="K9838" s="1">
        <f>Table3[[#This Row],[Risk 1 Simulated occurences]]*_xlfn.LOGNORM.INV(Table3[[#This Row],[RV lognorm]],(LN(ImpLow1)+LN(ImpUp1))/2,(LN(ImpUp1)-LN(ImpLow1))/3.29)</f>
        <v>0</v>
      </c>
      <c r="L9838">
        <f>_xlfn.BINOM.INV(BinomTrials,_xlfn.GAMMA.INV(Table3[[#This Row],[RV gamma]],GammaShape2,GammaRate2)/BinomTrials,Table3[[#This Row],[RV binom]])</f>
        <v>0</v>
      </c>
      <c r="M9838" s="1">
        <f>Table3[[#This Row],[Risk 2 simulated occurences]]*_xlfn.LOGNORM.INV(Table3[[#This Row],[RV lognorm]],(LN(ImpLow2)+LN(ImpUp2))/2,(LN(ImpUp2)-LN(ImpLow2))/3.29)</f>
        <v>0</v>
      </c>
    </row>
    <row r="9839" spans="7:13">
      <c r="G9839">
        <v>0.58369443546221333</v>
      </c>
      <c r="H9839">
        <v>0.73239432635362922</v>
      </c>
      <c r="I9839">
        <v>0.88109421724504522</v>
      </c>
      <c r="J9839">
        <f>_xlfn.BINOM.INV(BinomTrials,_xlfn.GAMMA.INV(Table3[[#This Row],[RV gamma]],GammaShape1,GammaRate1)/BinomTrials,Table3[[#This Row],[RV binom]])</f>
        <v>1</v>
      </c>
      <c r="K9839" s="1">
        <f>Table3[[#This Row],[Risk 1 Simulated occurences]]*_xlfn.LOGNORM.INV(Table3[[#This Row],[RV lognorm]],(LN(ImpLow1)+LN(ImpUp1))/2,(LN(ImpUp1)-LN(ImpLow1))/3.29)</f>
        <v>72244.83848577652</v>
      </c>
      <c r="L9839">
        <f>_xlfn.BINOM.INV(BinomTrials,_xlfn.GAMMA.INV(Table3[[#This Row],[RV gamma]],GammaShape2,GammaRate2)/BinomTrials,Table3[[#This Row],[RV binom]])</f>
        <v>0</v>
      </c>
      <c r="M9839" s="1">
        <f>Table3[[#This Row],[Risk 2 simulated occurences]]*_xlfn.LOGNORM.INV(Table3[[#This Row],[RV lognorm]],(LN(ImpLow2)+LN(ImpUp2))/2,(LN(ImpUp2)-LN(ImpLow2))/3.29)</f>
        <v>0</v>
      </c>
    </row>
    <row r="9840" spans="7:13">
      <c r="G9840">
        <v>0.1523768134193387</v>
      </c>
      <c r="H9840">
        <v>0.35144302544716888</v>
      </c>
      <c r="I9840">
        <v>0.55050923747499902</v>
      </c>
      <c r="J9840">
        <f>_xlfn.BINOM.INV(BinomTrials,_xlfn.GAMMA.INV(Table3[[#This Row],[RV gamma]],GammaShape1,GammaRate1)/BinomTrials,Table3[[#This Row],[RV binom]])</f>
        <v>0</v>
      </c>
      <c r="K9840" s="1">
        <f>Table3[[#This Row],[Risk 1 Simulated occurences]]*_xlfn.LOGNORM.INV(Table3[[#This Row],[RV lognorm]],(LN(ImpLow1)+LN(ImpUp1))/2,(LN(ImpUp1)-LN(ImpLow1))/3.29)</f>
        <v>0</v>
      </c>
      <c r="L9840">
        <f>_xlfn.BINOM.INV(BinomTrials,_xlfn.GAMMA.INV(Table3[[#This Row],[RV gamma]],GammaShape2,GammaRate2)/BinomTrials,Table3[[#This Row],[RV binom]])</f>
        <v>0</v>
      </c>
      <c r="M9840" s="1">
        <f>Table3[[#This Row],[Risk 2 simulated occurences]]*_xlfn.LOGNORM.INV(Table3[[#This Row],[RV lognorm]],(LN(ImpLow2)+LN(ImpUp2))/2,(LN(ImpUp2)-LN(ImpLow2))/3.29)</f>
        <v>0</v>
      </c>
    </row>
    <row r="9841" spans="7:13">
      <c r="G9841">
        <v>0.99710313882543855</v>
      </c>
      <c r="H9841">
        <v>0.70292869056711382</v>
      </c>
      <c r="I9841">
        <v>0.40875424230878904</v>
      </c>
      <c r="J9841">
        <f>_xlfn.BINOM.INV(BinomTrials,_xlfn.GAMMA.INV(Table3[[#This Row],[RV gamma]],GammaShape1,GammaRate1)/BinomTrials,Table3[[#This Row],[RV binom]])</f>
        <v>1</v>
      </c>
      <c r="K9841" s="1">
        <f>Table3[[#This Row],[Risk 1 Simulated occurences]]*_xlfn.LOGNORM.INV(Table3[[#This Row],[RV lognorm]],(LN(ImpLow1)+LN(ImpUp1))/2,(LN(ImpUp1)-LN(ImpLow1))/3.29)</f>
        <v>26906.859416517978</v>
      </c>
      <c r="L9841">
        <f>_xlfn.BINOM.INV(BinomTrials,_xlfn.GAMMA.INV(Table3[[#This Row],[RV gamma]],GammaShape2,GammaRate2)/BinomTrials,Table3[[#This Row],[RV binom]])</f>
        <v>0</v>
      </c>
      <c r="M9841" s="1">
        <f>Table3[[#This Row],[Risk 2 simulated occurences]]*_xlfn.LOGNORM.INV(Table3[[#This Row],[RV lognorm]],(LN(ImpLow2)+LN(ImpUp2))/2,(LN(ImpUp2)-LN(ImpLow2))/3.29)</f>
        <v>0</v>
      </c>
    </row>
    <row r="9842" spans="7:13">
      <c r="G9842">
        <v>0.31245423914513282</v>
      </c>
      <c r="H9842">
        <v>0.1225023614813119</v>
      </c>
      <c r="I9842">
        <v>0.93255048381749095</v>
      </c>
      <c r="J9842">
        <f>_xlfn.BINOM.INV(BinomTrials,_xlfn.GAMMA.INV(Table3[[#This Row],[RV gamma]],GammaShape1,GammaRate1)/BinomTrials,Table3[[#This Row],[RV binom]])</f>
        <v>0</v>
      </c>
      <c r="K9842" s="1">
        <f>Table3[[#This Row],[Risk 1 Simulated occurences]]*_xlfn.LOGNORM.INV(Table3[[#This Row],[RV lognorm]],(LN(ImpLow1)+LN(ImpUp1))/2,(LN(ImpUp1)-LN(ImpLow1))/3.29)</f>
        <v>0</v>
      </c>
      <c r="L9842">
        <f>_xlfn.BINOM.INV(BinomTrials,_xlfn.GAMMA.INV(Table3[[#This Row],[RV gamma]],GammaShape2,GammaRate2)/BinomTrials,Table3[[#This Row],[RV binom]])</f>
        <v>0</v>
      </c>
      <c r="M9842" s="1">
        <f>Table3[[#This Row],[Risk 2 simulated occurences]]*_xlfn.LOGNORM.INV(Table3[[#This Row],[RV lognorm]],(LN(ImpLow2)+LN(ImpUp2))/2,(LN(ImpUp2)-LN(ImpLow2))/3.29)</f>
        <v>0</v>
      </c>
    </row>
    <row r="9843" spans="7:13">
      <c r="G9843">
        <v>0.41839731224737936</v>
      </c>
      <c r="H9843">
        <v>0.89718941640909267</v>
      </c>
      <c r="I9843">
        <v>0.37598152057080603</v>
      </c>
      <c r="J9843">
        <f>_xlfn.BINOM.INV(BinomTrials,_xlfn.GAMMA.INV(Table3[[#This Row],[RV gamma]],GammaShape1,GammaRate1)/BinomTrials,Table3[[#This Row],[RV binom]])</f>
        <v>1</v>
      </c>
      <c r="K9843" s="1">
        <f>Table3[[#This Row],[Risk 1 Simulated occurences]]*_xlfn.LOGNORM.INV(Table3[[#This Row],[RV lognorm]],(LN(ImpLow1)+LN(ImpUp1))/2,(LN(ImpUp1)-LN(ImpLow1))/3.29)</f>
        <v>25347.525178396609</v>
      </c>
      <c r="L9843">
        <f>_xlfn.BINOM.INV(BinomTrials,_xlfn.GAMMA.INV(Table3[[#This Row],[RV gamma]],GammaShape2,GammaRate2)/BinomTrials,Table3[[#This Row],[RV binom]])</f>
        <v>1</v>
      </c>
      <c r="M9843" s="1">
        <f>Table3[[#This Row],[Risk 2 simulated occurences]]*_xlfn.LOGNORM.INV(Table3[[#This Row],[RV lognorm]],(LN(ImpLow2)+LN(ImpUp2))/2,(LN(ImpUp2)-LN(ImpLow2))/3.29)</f>
        <v>2534752.5178396618</v>
      </c>
    </row>
    <row r="9844" spans="7:13">
      <c r="G9844">
        <v>3.6269417049488713E-3</v>
      </c>
      <c r="H9844">
        <v>6.2521587620732177E-2</v>
      </c>
      <c r="I9844">
        <v>0.1214162335365155</v>
      </c>
      <c r="J9844">
        <f>_xlfn.BINOM.INV(BinomTrials,_xlfn.GAMMA.INV(Table3[[#This Row],[RV gamma]],GammaShape1,GammaRate1)/BinomTrials,Table3[[#This Row],[RV binom]])</f>
        <v>0</v>
      </c>
      <c r="K9844" s="1">
        <f>Table3[[#This Row],[Risk 1 Simulated occurences]]*_xlfn.LOGNORM.INV(Table3[[#This Row],[RV lognorm]],(LN(ImpLow1)+LN(ImpUp1))/2,(LN(ImpUp1)-LN(ImpLow1))/3.29)</f>
        <v>0</v>
      </c>
      <c r="L9844">
        <f>_xlfn.BINOM.INV(BinomTrials,_xlfn.GAMMA.INV(Table3[[#This Row],[RV gamma]],GammaShape2,GammaRate2)/BinomTrials,Table3[[#This Row],[RV binom]])</f>
        <v>0</v>
      </c>
      <c r="M9844" s="1">
        <f>Table3[[#This Row],[Risk 2 simulated occurences]]*_xlfn.LOGNORM.INV(Table3[[#This Row],[RV lognorm]],(LN(ImpLow2)+LN(ImpUp2))/2,(LN(ImpUp2)-LN(ImpLow2))/3.29)</f>
        <v>0</v>
      </c>
    </row>
    <row r="9845" spans="7:13">
      <c r="G9845">
        <v>0.95800923507567926</v>
      </c>
      <c r="H9845">
        <v>0.80032314164579066</v>
      </c>
      <c r="I9845">
        <v>0.64263704821590195</v>
      </c>
      <c r="J9845">
        <f>_xlfn.BINOM.INV(BinomTrials,_xlfn.GAMMA.INV(Table3[[#This Row],[RV gamma]],GammaShape1,GammaRate1)/BinomTrials,Table3[[#This Row],[RV binom]])</f>
        <v>1</v>
      </c>
      <c r="K9845" s="1">
        <f>Table3[[#This Row],[Risk 1 Simulated occurences]]*_xlfn.LOGNORM.INV(Table3[[#This Row],[RV lognorm]],(LN(ImpLow1)+LN(ImpUp1))/2,(LN(ImpUp1)-LN(ImpLow1))/3.29)</f>
        <v>40841.269729637621</v>
      </c>
      <c r="L9845">
        <f>_xlfn.BINOM.INV(BinomTrials,_xlfn.GAMMA.INV(Table3[[#This Row],[RV gamma]],GammaShape2,GammaRate2)/BinomTrials,Table3[[#This Row],[RV binom]])</f>
        <v>1</v>
      </c>
      <c r="M9845" s="1">
        <f>Table3[[#This Row],[Risk 2 simulated occurences]]*_xlfn.LOGNORM.INV(Table3[[#This Row],[RV lognorm]],(LN(ImpLow2)+LN(ImpUp2))/2,(LN(ImpUp2)-LN(ImpLow2))/3.29)</f>
        <v>4084126.9729637634</v>
      </c>
    </row>
    <row r="9846" spans="7:13">
      <c r="G9846">
        <v>0.26121391694117985</v>
      </c>
      <c r="H9846">
        <v>3.1041640802771619E-2</v>
      </c>
      <c r="I9846">
        <v>0.80086936466436343</v>
      </c>
      <c r="J9846">
        <f>_xlfn.BINOM.INV(BinomTrials,_xlfn.GAMMA.INV(Table3[[#This Row],[RV gamma]],GammaShape1,GammaRate1)/BinomTrials,Table3[[#This Row],[RV binom]])</f>
        <v>0</v>
      </c>
      <c r="K9846" s="1">
        <f>Table3[[#This Row],[Risk 1 Simulated occurences]]*_xlfn.LOGNORM.INV(Table3[[#This Row],[RV lognorm]],(LN(ImpLow1)+LN(ImpUp1))/2,(LN(ImpUp1)-LN(ImpLow1))/3.29)</f>
        <v>0</v>
      </c>
      <c r="L9846">
        <f>_xlfn.BINOM.INV(BinomTrials,_xlfn.GAMMA.INV(Table3[[#This Row],[RV gamma]],GammaShape2,GammaRate2)/BinomTrials,Table3[[#This Row],[RV binom]])</f>
        <v>0</v>
      </c>
      <c r="M9846" s="1">
        <f>Table3[[#This Row],[Risk 2 simulated occurences]]*_xlfn.LOGNORM.INV(Table3[[#This Row],[RV lognorm]],(LN(ImpLow2)+LN(ImpUp2))/2,(LN(ImpUp2)-LN(ImpLow2))/3.29)</f>
        <v>0</v>
      </c>
    </row>
    <row r="9847" spans="7:13">
      <c r="G9847">
        <v>0.22230203040982691</v>
      </c>
      <c r="H9847">
        <v>0.71685697218256861</v>
      </c>
      <c r="I9847">
        <v>0.21141191395531031</v>
      </c>
      <c r="J9847">
        <f>_xlfn.BINOM.INV(BinomTrials,_xlfn.GAMMA.INV(Table3[[#This Row],[RV gamma]],GammaShape1,GammaRate1)/BinomTrials,Table3[[#This Row],[RV binom]])</f>
        <v>1</v>
      </c>
      <c r="K9847" s="1">
        <f>Table3[[#This Row],[Risk 1 Simulated occurences]]*_xlfn.LOGNORM.INV(Table3[[#This Row],[RV lognorm]],(LN(ImpLow1)+LN(ImpUp1))/2,(LN(ImpUp1)-LN(ImpLow1))/3.29)</f>
        <v>18045.682235306984</v>
      </c>
      <c r="L9847">
        <f>_xlfn.BINOM.INV(BinomTrials,_xlfn.GAMMA.INV(Table3[[#This Row],[RV gamma]],GammaShape2,GammaRate2)/BinomTrials,Table3[[#This Row],[RV binom]])</f>
        <v>0</v>
      </c>
      <c r="M9847" s="1">
        <f>Table3[[#This Row],[Risk 2 simulated occurences]]*_xlfn.LOGNORM.INV(Table3[[#This Row],[RV lognorm]],(LN(ImpLow2)+LN(ImpUp2))/2,(LN(ImpUp2)-LN(ImpLow2))/3.29)</f>
        <v>0</v>
      </c>
    </row>
    <row r="9848" spans="7:13">
      <c r="G9848">
        <v>0.2302250979608973</v>
      </c>
      <c r="H9848">
        <v>0.21513147243071881</v>
      </c>
      <c r="I9848">
        <v>0.20003784690054033</v>
      </c>
      <c r="J9848">
        <f>_xlfn.BINOM.INV(BinomTrials,_xlfn.GAMMA.INV(Table3[[#This Row],[RV gamma]],GammaShape1,GammaRate1)/BinomTrials,Table3[[#This Row],[RV binom]])</f>
        <v>0</v>
      </c>
      <c r="K9848" s="1">
        <f>Table3[[#This Row],[Risk 1 Simulated occurences]]*_xlfn.LOGNORM.INV(Table3[[#This Row],[RV lognorm]],(LN(ImpLow1)+LN(ImpUp1))/2,(LN(ImpUp1)-LN(ImpLow1))/3.29)</f>
        <v>0</v>
      </c>
      <c r="L9848">
        <f>_xlfn.BINOM.INV(BinomTrials,_xlfn.GAMMA.INV(Table3[[#This Row],[RV gamma]],GammaShape2,GammaRate2)/BinomTrials,Table3[[#This Row],[RV binom]])</f>
        <v>0</v>
      </c>
      <c r="M9848" s="1">
        <f>Table3[[#This Row],[Risk 2 simulated occurences]]*_xlfn.LOGNORM.INV(Table3[[#This Row],[RV lognorm]],(LN(ImpLow2)+LN(ImpUp2))/2,(LN(ImpUp2)-LN(ImpLow2))/3.29)</f>
        <v>0</v>
      </c>
    </row>
    <row r="9849" spans="7:13">
      <c r="G9849">
        <v>0.39322142880094302</v>
      </c>
      <c r="H9849">
        <v>0.71465714309115758</v>
      </c>
      <c r="I9849">
        <v>3.6092857381372183E-2</v>
      </c>
      <c r="J9849">
        <f>_xlfn.BINOM.INV(BinomTrials,_xlfn.GAMMA.INV(Table3[[#This Row],[RV gamma]],GammaShape1,GammaRate1)/BinomTrials,Table3[[#This Row],[RV binom]])</f>
        <v>1</v>
      </c>
      <c r="K9849" s="1">
        <f>Table3[[#This Row],[Risk 1 Simulated occurences]]*_xlfn.LOGNORM.INV(Table3[[#This Row],[RV lognorm]],(LN(ImpLow1)+LN(ImpUp1))/2,(LN(ImpUp1)-LN(ImpLow1))/3.29)</f>
        <v>8984.8770859925244</v>
      </c>
      <c r="L9849">
        <f>_xlfn.BINOM.INV(BinomTrials,_xlfn.GAMMA.INV(Table3[[#This Row],[RV gamma]],GammaShape2,GammaRate2)/BinomTrials,Table3[[#This Row],[RV binom]])</f>
        <v>0</v>
      </c>
      <c r="M9849" s="1">
        <f>Table3[[#This Row],[Risk 2 simulated occurences]]*_xlfn.LOGNORM.INV(Table3[[#This Row],[RV lognorm]],(LN(ImpLow2)+LN(ImpUp2))/2,(LN(ImpUp2)-LN(ImpLow2))/3.29)</f>
        <v>0</v>
      </c>
    </row>
    <row r="9850" spans="7:13">
      <c r="G9850">
        <v>0.87255385744970004</v>
      </c>
      <c r="H9850">
        <v>0.2426039330859687</v>
      </c>
      <c r="I9850">
        <v>0.6126540087222373</v>
      </c>
      <c r="J9850">
        <f>_xlfn.BINOM.INV(BinomTrials,_xlfn.GAMMA.INV(Table3[[#This Row],[RV gamma]],GammaShape1,GammaRate1)/BinomTrials,Table3[[#This Row],[RV binom]])</f>
        <v>0</v>
      </c>
      <c r="K9850" s="1">
        <f>Table3[[#This Row],[Risk 1 Simulated occurences]]*_xlfn.LOGNORM.INV(Table3[[#This Row],[RV lognorm]],(LN(ImpLow1)+LN(ImpUp1))/2,(LN(ImpUp1)-LN(ImpLow1))/3.29)</f>
        <v>0</v>
      </c>
      <c r="L9850">
        <f>_xlfn.BINOM.INV(BinomTrials,_xlfn.GAMMA.INV(Table3[[#This Row],[RV gamma]],GammaShape2,GammaRate2)/BinomTrials,Table3[[#This Row],[RV binom]])</f>
        <v>0</v>
      </c>
      <c r="M9850" s="1">
        <f>Table3[[#This Row],[Risk 2 simulated occurences]]*_xlfn.LOGNORM.INV(Table3[[#This Row],[RV lognorm]],(LN(ImpLow2)+LN(ImpUp2))/2,(LN(ImpUp2)-LN(ImpLow2))/3.29)</f>
        <v>0</v>
      </c>
    </row>
    <row r="9851" spans="7:13">
      <c r="G9851">
        <v>1.2682157108877859E-2</v>
      </c>
      <c r="H9851">
        <v>0.44430337587571861</v>
      </c>
      <c r="I9851">
        <v>0.87592459464255934</v>
      </c>
      <c r="J9851">
        <f>_xlfn.BINOM.INV(BinomTrials,_xlfn.GAMMA.INV(Table3[[#This Row],[RV gamma]],GammaShape1,GammaRate1)/BinomTrials,Table3[[#This Row],[RV binom]])</f>
        <v>0</v>
      </c>
      <c r="K9851" s="1">
        <f>Table3[[#This Row],[Risk 1 Simulated occurences]]*_xlfn.LOGNORM.INV(Table3[[#This Row],[RV lognorm]],(LN(ImpLow1)+LN(ImpUp1))/2,(LN(ImpUp1)-LN(ImpLow1))/3.29)</f>
        <v>0</v>
      </c>
      <c r="L9851">
        <f>_xlfn.BINOM.INV(BinomTrials,_xlfn.GAMMA.INV(Table3[[#This Row],[RV gamma]],GammaShape2,GammaRate2)/BinomTrials,Table3[[#This Row],[RV binom]])</f>
        <v>0</v>
      </c>
      <c r="M9851" s="1">
        <f>Table3[[#This Row],[Risk 2 simulated occurences]]*_xlfn.LOGNORM.INV(Table3[[#This Row],[RV lognorm]],(LN(ImpLow2)+LN(ImpUp2))/2,(LN(ImpUp2)-LN(ImpLow2))/3.29)</f>
        <v>0</v>
      </c>
    </row>
    <row r="9852" spans="7:13">
      <c r="G9852">
        <v>0.14901452891017056</v>
      </c>
      <c r="H9852">
        <v>0.40683834320252682</v>
      </c>
      <c r="I9852">
        <v>0.66466215749488311</v>
      </c>
      <c r="J9852">
        <f>_xlfn.BINOM.INV(BinomTrials,_xlfn.GAMMA.INV(Table3[[#This Row],[RV gamma]],GammaShape1,GammaRate1)/BinomTrials,Table3[[#This Row],[RV binom]])</f>
        <v>0</v>
      </c>
      <c r="K9852" s="1">
        <f>Table3[[#This Row],[Risk 1 Simulated occurences]]*_xlfn.LOGNORM.INV(Table3[[#This Row],[RV lognorm]],(LN(ImpLow1)+LN(ImpUp1))/2,(LN(ImpUp1)-LN(ImpLow1))/3.29)</f>
        <v>0</v>
      </c>
      <c r="L9852">
        <f>_xlfn.BINOM.INV(BinomTrials,_xlfn.GAMMA.INV(Table3[[#This Row],[RV gamma]],GammaShape2,GammaRate2)/BinomTrials,Table3[[#This Row],[RV binom]])</f>
        <v>0</v>
      </c>
      <c r="M9852" s="1">
        <f>Table3[[#This Row],[Risk 2 simulated occurences]]*_xlfn.LOGNORM.INV(Table3[[#This Row],[RV lognorm]],(LN(ImpLow2)+LN(ImpUp2))/2,(LN(ImpUp2)-LN(ImpLow2))/3.29)</f>
        <v>0</v>
      </c>
    </row>
    <row r="9853" spans="7:13">
      <c r="G9853">
        <v>0.48718739323652693</v>
      </c>
      <c r="H9853">
        <v>0.7320342048686157</v>
      </c>
      <c r="I9853">
        <v>0.97688101650070447</v>
      </c>
      <c r="J9853">
        <f>_xlfn.BINOM.INV(BinomTrials,_xlfn.GAMMA.INV(Table3[[#This Row],[RV gamma]],GammaShape1,GammaRate1)/BinomTrials,Table3[[#This Row],[RV binom]])</f>
        <v>1</v>
      </c>
      <c r="K9853" s="1">
        <f>Table3[[#This Row],[Risk 1 Simulated occurences]]*_xlfn.LOGNORM.INV(Table3[[#This Row],[RV lognorm]],(LN(ImpLow1)+LN(ImpUp1))/2,(LN(ImpUp1)-LN(ImpLow1))/3.29)</f>
        <v>127596.94172672654</v>
      </c>
      <c r="L9853">
        <f>_xlfn.BINOM.INV(BinomTrials,_xlfn.GAMMA.INV(Table3[[#This Row],[RV gamma]],GammaShape2,GammaRate2)/BinomTrials,Table3[[#This Row],[RV binom]])</f>
        <v>0</v>
      </c>
      <c r="M9853" s="1">
        <f>Table3[[#This Row],[Risk 2 simulated occurences]]*_xlfn.LOGNORM.INV(Table3[[#This Row],[RV lognorm]],(LN(ImpLow2)+LN(ImpUp2))/2,(LN(ImpUp2)-LN(ImpLow2))/3.29)</f>
        <v>0</v>
      </c>
    </row>
    <row r="9854" spans="7:13">
      <c r="G9854">
        <v>0.15851812630822795</v>
      </c>
      <c r="H9854">
        <v>0.29888122682407553</v>
      </c>
      <c r="I9854">
        <v>0.43924432733992314</v>
      </c>
      <c r="J9854">
        <f>_xlfn.BINOM.INV(BinomTrials,_xlfn.GAMMA.INV(Table3[[#This Row],[RV gamma]],GammaShape1,GammaRate1)/BinomTrials,Table3[[#This Row],[RV binom]])</f>
        <v>0</v>
      </c>
      <c r="K9854" s="1">
        <f>Table3[[#This Row],[Risk 1 Simulated occurences]]*_xlfn.LOGNORM.INV(Table3[[#This Row],[RV lognorm]],(LN(ImpLow1)+LN(ImpUp1))/2,(LN(ImpUp1)-LN(ImpLow1))/3.29)</f>
        <v>0</v>
      </c>
      <c r="L9854">
        <f>_xlfn.BINOM.INV(BinomTrials,_xlfn.GAMMA.INV(Table3[[#This Row],[RV gamma]],GammaShape2,GammaRate2)/BinomTrials,Table3[[#This Row],[RV binom]])</f>
        <v>0</v>
      </c>
      <c r="M9854" s="1">
        <f>Table3[[#This Row],[Risk 2 simulated occurences]]*_xlfn.LOGNORM.INV(Table3[[#This Row],[RV lognorm]],(LN(ImpLow2)+LN(ImpUp2))/2,(LN(ImpUp2)-LN(ImpLow2))/3.29)</f>
        <v>0</v>
      </c>
    </row>
    <row r="9855" spans="7:13">
      <c r="G9855">
        <v>0.214148862387123</v>
      </c>
      <c r="H9855">
        <v>0.29677923223785091</v>
      </c>
      <c r="I9855">
        <v>0.37940960208857877</v>
      </c>
      <c r="J9855">
        <f>_xlfn.BINOM.INV(BinomTrials,_xlfn.GAMMA.INV(Table3[[#This Row],[RV gamma]],GammaShape1,GammaRate1)/BinomTrials,Table3[[#This Row],[RV binom]])</f>
        <v>0</v>
      </c>
      <c r="K9855" s="1">
        <f>Table3[[#This Row],[Risk 1 Simulated occurences]]*_xlfn.LOGNORM.INV(Table3[[#This Row],[RV lognorm]],(LN(ImpLow1)+LN(ImpUp1))/2,(LN(ImpUp1)-LN(ImpLow1))/3.29)</f>
        <v>0</v>
      </c>
      <c r="L9855">
        <f>_xlfn.BINOM.INV(BinomTrials,_xlfn.GAMMA.INV(Table3[[#This Row],[RV gamma]],GammaShape2,GammaRate2)/BinomTrials,Table3[[#This Row],[RV binom]])</f>
        <v>0</v>
      </c>
      <c r="M9855" s="1">
        <f>Table3[[#This Row],[Risk 2 simulated occurences]]*_xlfn.LOGNORM.INV(Table3[[#This Row],[RV lognorm]],(LN(ImpLow2)+LN(ImpUp2))/2,(LN(ImpUp2)-LN(ImpLow2))/3.29)</f>
        <v>0</v>
      </c>
    </row>
    <row r="9856" spans="7:13">
      <c r="G9856">
        <v>0.19993014037605847</v>
      </c>
      <c r="H9856">
        <v>0.96855622155990273</v>
      </c>
      <c r="I9856">
        <v>0.73718230274374708</v>
      </c>
      <c r="J9856">
        <f>_xlfn.BINOM.INV(BinomTrials,_xlfn.GAMMA.INV(Table3[[#This Row],[RV gamma]],GammaShape1,GammaRate1)/BinomTrials,Table3[[#This Row],[RV binom]])</f>
        <v>2</v>
      </c>
      <c r="K9856" s="1">
        <f>Table3[[#This Row],[Risk 1 Simulated occurences]]*_xlfn.LOGNORM.INV(Table3[[#This Row],[RV lognorm]],(LN(ImpLow1)+LN(ImpUp1))/2,(LN(ImpUp1)-LN(ImpLow1))/3.29)</f>
        <v>98614.928273936661</v>
      </c>
      <c r="L9856">
        <f>_xlfn.BINOM.INV(BinomTrials,_xlfn.GAMMA.INV(Table3[[#This Row],[RV gamma]],GammaShape2,GammaRate2)/BinomTrials,Table3[[#This Row],[RV binom]])</f>
        <v>1</v>
      </c>
      <c r="M9856" s="1">
        <f>Table3[[#This Row],[Risk 2 simulated occurences]]*_xlfn.LOGNORM.INV(Table3[[#This Row],[RV lognorm]],(LN(ImpLow2)+LN(ImpUp2))/2,(LN(ImpUp2)-LN(ImpLow2))/3.29)</f>
        <v>4930746.4136968348</v>
      </c>
    </row>
    <row r="9857" spans="7:13">
      <c r="G9857">
        <v>0.22586930041474723</v>
      </c>
      <c r="H9857">
        <v>0.52441575728562462</v>
      </c>
      <c r="I9857">
        <v>0.82296221415650206</v>
      </c>
      <c r="J9857">
        <f>_xlfn.BINOM.INV(BinomTrials,_xlfn.GAMMA.INV(Table3[[#This Row],[RV gamma]],GammaShape1,GammaRate1)/BinomTrials,Table3[[#This Row],[RV binom]])</f>
        <v>0</v>
      </c>
      <c r="K9857" s="1">
        <f>Table3[[#This Row],[Risk 1 Simulated occurences]]*_xlfn.LOGNORM.INV(Table3[[#This Row],[RV lognorm]],(LN(ImpLow1)+LN(ImpUp1))/2,(LN(ImpUp1)-LN(ImpLow1))/3.29)</f>
        <v>0</v>
      </c>
      <c r="L9857">
        <f>_xlfn.BINOM.INV(BinomTrials,_xlfn.GAMMA.INV(Table3[[#This Row],[RV gamma]],GammaShape2,GammaRate2)/BinomTrials,Table3[[#This Row],[RV binom]])</f>
        <v>0</v>
      </c>
      <c r="M9857" s="1">
        <f>Table3[[#This Row],[Risk 2 simulated occurences]]*_xlfn.LOGNORM.INV(Table3[[#This Row],[RV lognorm]],(LN(ImpLow2)+LN(ImpUp2))/2,(LN(ImpUp2)-LN(ImpLow2))/3.29)</f>
        <v>0</v>
      </c>
    </row>
    <row r="9858" spans="7:13">
      <c r="G9858">
        <v>0.18533207065674107</v>
      </c>
      <c r="H9858">
        <v>0.8556326994931478</v>
      </c>
      <c r="I9858">
        <v>0.52593332832955442</v>
      </c>
      <c r="J9858">
        <f>_xlfn.BINOM.INV(BinomTrials,_xlfn.GAMMA.INV(Table3[[#This Row],[RV gamma]],GammaShape1,GammaRate1)/BinomTrials,Table3[[#This Row],[RV binom]])</f>
        <v>1</v>
      </c>
      <c r="K9858" s="1">
        <f>Table3[[#This Row],[Risk 1 Simulated occurences]]*_xlfn.LOGNORM.INV(Table3[[#This Row],[RV lognorm]],(LN(ImpLow1)+LN(ImpUp1))/2,(LN(ImpUp1)-LN(ImpLow1))/3.29)</f>
        <v>33095.760096309481</v>
      </c>
      <c r="L9858">
        <f>_xlfn.BINOM.INV(BinomTrials,_xlfn.GAMMA.INV(Table3[[#This Row],[RV gamma]],GammaShape2,GammaRate2)/BinomTrials,Table3[[#This Row],[RV binom]])</f>
        <v>0</v>
      </c>
      <c r="M9858" s="1">
        <f>Table3[[#This Row],[Risk 2 simulated occurences]]*_xlfn.LOGNORM.INV(Table3[[#This Row],[RV lognorm]],(LN(ImpLow2)+LN(ImpUp2))/2,(LN(ImpUp2)-LN(ImpLow2))/3.29)</f>
        <v>0</v>
      </c>
    </row>
    <row r="9859" spans="7:13">
      <c r="G9859">
        <v>0.87611152784717805</v>
      </c>
      <c r="H9859">
        <v>0.61878038133437763</v>
      </c>
      <c r="I9859">
        <v>0.3614492348215772</v>
      </c>
      <c r="J9859">
        <f>_xlfn.BINOM.INV(BinomTrials,_xlfn.GAMMA.INV(Table3[[#This Row],[RV gamma]],GammaShape1,GammaRate1)/BinomTrials,Table3[[#This Row],[RV binom]])</f>
        <v>1</v>
      </c>
      <c r="K9859" s="1">
        <f>Table3[[#This Row],[Risk 1 Simulated occurences]]*_xlfn.LOGNORM.INV(Table3[[#This Row],[RV lognorm]],(LN(ImpLow1)+LN(ImpUp1))/2,(LN(ImpUp1)-LN(ImpLow1))/3.29)</f>
        <v>24673.03498003299</v>
      </c>
      <c r="L9859">
        <f>_xlfn.BINOM.INV(BinomTrials,_xlfn.GAMMA.INV(Table3[[#This Row],[RV gamma]],GammaShape2,GammaRate2)/BinomTrials,Table3[[#This Row],[RV binom]])</f>
        <v>0</v>
      </c>
      <c r="M9859" s="1">
        <f>Table3[[#This Row],[Risk 2 simulated occurences]]*_xlfn.LOGNORM.INV(Table3[[#This Row],[RV lognorm]],(LN(ImpLow2)+LN(ImpUp2))/2,(LN(ImpUp2)-LN(ImpLow2))/3.29)</f>
        <v>0</v>
      </c>
    </row>
    <row r="9860" spans="7:13">
      <c r="G9860">
        <v>0.80644852752166263</v>
      </c>
      <c r="H9860">
        <v>0.84186908688483253</v>
      </c>
      <c r="I9860">
        <v>0.87728964624800232</v>
      </c>
      <c r="J9860">
        <f>_xlfn.BINOM.INV(BinomTrials,_xlfn.GAMMA.INV(Table3[[#This Row],[RV gamma]],GammaShape1,GammaRate1)/BinomTrials,Table3[[#This Row],[RV binom]])</f>
        <v>1</v>
      </c>
      <c r="K9860" s="1">
        <f>Table3[[#This Row],[Risk 1 Simulated occurences]]*_xlfn.LOGNORM.INV(Table3[[#This Row],[RV lognorm]],(LN(ImpLow1)+LN(ImpUp1))/2,(LN(ImpUp1)-LN(ImpLow1))/3.29)</f>
        <v>71293.988580216377</v>
      </c>
      <c r="L9860">
        <f>_xlfn.BINOM.INV(BinomTrials,_xlfn.GAMMA.INV(Table3[[#This Row],[RV gamma]],GammaShape2,GammaRate2)/BinomTrials,Table3[[#This Row],[RV binom]])</f>
        <v>1</v>
      </c>
      <c r="M9860" s="1">
        <f>Table3[[#This Row],[Risk 2 simulated occurences]]*_xlfn.LOGNORM.INV(Table3[[#This Row],[RV lognorm]],(LN(ImpLow2)+LN(ImpUp2))/2,(LN(ImpUp2)-LN(ImpLow2))/3.29)</f>
        <v>7129398.8580216412</v>
      </c>
    </row>
    <row r="9861" spans="7:13">
      <c r="G9861">
        <v>0.98040205658432189</v>
      </c>
      <c r="H9861">
        <v>0.29374327338009293</v>
      </c>
      <c r="I9861">
        <v>0.60708449017586397</v>
      </c>
      <c r="J9861">
        <f>_xlfn.BINOM.INV(BinomTrials,_xlfn.GAMMA.INV(Table3[[#This Row],[RV gamma]],GammaShape1,GammaRate1)/BinomTrials,Table3[[#This Row],[RV binom]])</f>
        <v>0</v>
      </c>
      <c r="K9861" s="1">
        <f>Table3[[#This Row],[Risk 1 Simulated occurences]]*_xlfn.LOGNORM.INV(Table3[[#This Row],[RV lognorm]],(LN(ImpLow1)+LN(ImpUp1))/2,(LN(ImpUp1)-LN(ImpLow1))/3.29)</f>
        <v>0</v>
      </c>
      <c r="L9861">
        <f>_xlfn.BINOM.INV(BinomTrials,_xlfn.GAMMA.INV(Table3[[#This Row],[RV gamma]],GammaShape2,GammaRate2)/BinomTrials,Table3[[#This Row],[RV binom]])</f>
        <v>0</v>
      </c>
      <c r="M9861" s="1">
        <f>Table3[[#This Row],[Risk 2 simulated occurences]]*_xlfn.LOGNORM.INV(Table3[[#This Row],[RV lognorm]],(LN(ImpLow2)+LN(ImpUp2))/2,(LN(ImpUp2)-LN(ImpLow2))/3.29)</f>
        <v>0</v>
      </c>
    </row>
    <row r="9862" spans="7:13">
      <c r="G9862">
        <v>0.61736501269851118</v>
      </c>
      <c r="H9862">
        <v>0.9431956992220113</v>
      </c>
      <c r="I9862">
        <v>0.26902638574551158</v>
      </c>
      <c r="J9862">
        <f>_xlfn.BINOM.INV(BinomTrials,_xlfn.GAMMA.INV(Table3[[#This Row],[RV gamma]],GammaShape1,GammaRate1)/BinomTrials,Table3[[#This Row],[RV binom]])</f>
        <v>2</v>
      </c>
      <c r="K9862" s="1">
        <f>Table3[[#This Row],[Risk 1 Simulated occurences]]*_xlfn.LOGNORM.INV(Table3[[#This Row],[RV lognorm]],(LN(ImpLow1)+LN(ImpUp1))/2,(LN(ImpUp1)-LN(ImpLow1))/3.29)</f>
        <v>41102.555841880661</v>
      </c>
      <c r="L9862">
        <f>_xlfn.BINOM.INV(BinomTrials,_xlfn.GAMMA.INV(Table3[[#This Row],[RV gamma]],GammaShape2,GammaRate2)/BinomTrials,Table3[[#This Row],[RV binom]])</f>
        <v>1</v>
      </c>
      <c r="M9862" s="1">
        <f>Table3[[#This Row],[Risk 2 simulated occurences]]*_xlfn.LOGNORM.INV(Table3[[#This Row],[RV lognorm]],(LN(ImpLow2)+LN(ImpUp2))/2,(LN(ImpUp2)-LN(ImpLow2))/3.29)</f>
        <v>2055127.7920940341</v>
      </c>
    </row>
    <row r="9863" spans="7:13">
      <c r="G9863">
        <v>5.3768423876617302E-2</v>
      </c>
      <c r="H9863">
        <v>0.29011682434478625</v>
      </c>
      <c r="I9863">
        <v>0.52646522481295521</v>
      </c>
      <c r="J9863">
        <f>_xlfn.BINOM.INV(BinomTrials,_xlfn.GAMMA.INV(Table3[[#This Row],[RV gamma]],GammaShape1,GammaRate1)/BinomTrials,Table3[[#This Row],[RV binom]])</f>
        <v>0</v>
      </c>
      <c r="K9863" s="1">
        <f>Table3[[#This Row],[Risk 1 Simulated occurences]]*_xlfn.LOGNORM.INV(Table3[[#This Row],[RV lognorm]],(LN(ImpLow1)+LN(ImpUp1))/2,(LN(ImpUp1)-LN(ImpLow1))/3.29)</f>
        <v>0</v>
      </c>
      <c r="L9863">
        <f>_xlfn.BINOM.INV(BinomTrials,_xlfn.GAMMA.INV(Table3[[#This Row],[RV gamma]],GammaShape2,GammaRate2)/BinomTrials,Table3[[#This Row],[RV binom]])</f>
        <v>0</v>
      </c>
      <c r="M9863" s="1">
        <f>Table3[[#This Row],[Risk 2 simulated occurences]]*_xlfn.LOGNORM.INV(Table3[[#This Row],[RV lognorm]],(LN(ImpLow2)+LN(ImpUp2))/2,(LN(ImpUp2)-LN(ImpLow2))/3.29)</f>
        <v>0</v>
      </c>
    </row>
    <row r="9864" spans="7:13">
      <c r="G9864">
        <v>0.68590009430698129</v>
      </c>
      <c r="H9864">
        <v>0.99346676282280444</v>
      </c>
      <c r="I9864">
        <v>0.30103343133862753</v>
      </c>
      <c r="J9864">
        <f>_xlfn.BINOM.INV(BinomTrials,_xlfn.GAMMA.INV(Table3[[#This Row],[RV gamma]],GammaShape1,GammaRate1)/BinomTrials,Table3[[#This Row],[RV binom]])</f>
        <v>3</v>
      </c>
      <c r="K9864" s="1">
        <f>Table3[[#This Row],[Risk 1 Simulated occurences]]*_xlfn.LOGNORM.INV(Table3[[#This Row],[RV lognorm]],(LN(ImpLow1)+LN(ImpUp1))/2,(LN(ImpUp1)-LN(ImpLow1))/3.29)</f>
        <v>65861.515652292801</v>
      </c>
      <c r="L9864">
        <f>_xlfn.BINOM.INV(BinomTrials,_xlfn.GAMMA.INV(Table3[[#This Row],[RV gamma]],GammaShape2,GammaRate2)/BinomTrials,Table3[[#This Row],[RV binom]])</f>
        <v>2</v>
      </c>
      <c r="M9864" s="1">
        <f>Table3[[#This Row],[Risk 2 simulated occurences]]*_xlfn.LOGNORM.INV(Table3[[#This Row],[RV lognorm]],(LN(ImpLow2)+LN(ImpUp2))/2,(LN(ImpUp2)-LN(ImpLow2))/3.29)</f>
        <v>4390767.7101528551</v>
      </c>
    </row>
    <row r="9865" spans="7:13">
      <c r="G9865">
        <v>0.92288501743361584</v>
      </c>
      <c r="H9865">
        <v>0.19588276287349068</v>
      </c>
      <c r="I9865">
        <v>0.46888050831336553</v>
      </c>
      <c r="J9865">
        <f>_xlfn.BINOM.INV(BinomTrials,_xlfn.GAMMA.INV(Table3[[#This Row],[RV gamma]],GammaShape1,GammaRate1)/BinomTrials,Table3[[#This Row],[RV binom]])</f>
        <v>0</v>
      </c>
      <c r="K9865" s="1">
        <f>Table3[[#This Row],[Risk 1 Simulated occurences]]*_xlfn.LOGNORM.INV(Table3[[#This Row],[RV lognorm]],(LN(ImpLow1)+LN(ImpUp1))/2,(LN(ImpUp1)-LN(ImpLow1))/3.29)</f>
        <v>0</v>
      </c>
      <c r="L9865">
        <f>_xlfn.BINOM.INV(BinomTrials,_xlfn.GAMMA.INV(Table3[[#This Row],[RV gamma]],GammaShape2,GammaRate2)/BinomTrials,Table3[[#This Row],[RV binom]])</f>
        <v>0</v>
      </c>
      <c r="M9865" s="1">
        <f>Table3[[#This Row],[Risk 2 simulated occurences]]*_xlfn.LOGNORM.INV(Table3[[#This Row],[RV lognorm]],(LN(ImpLow2)+LN(ImpUp2))/2,(LN(ImpUp2)-LN(ImpLow2))/3.29)</f>
        <v>0</v>
      </c>
    </row>
    <row r="9866" spans="7:13">
      <c r="G9866">
        <v>0.92848800678201393</v>
      </c>
      <c r="H9866">
        <v>0.20159561475813184</v>
      </c>
      <c r="I9866">
        <v>0.47470322273424975</v>
      </c>
      <c r="J9866">
        <f>_xlfn.BINOM.INV(BinomTrials,_xlfn.GAMMA.INV(Table3[[#This Row],[RV gamma]],GammaShape1,GammaRate1)/BinomTrials,Table3[[#This Row],[RV binom]])</f>
        <v>0</v>
      </c>
      <c r="K9866" s="1">
        <f>Table3[[#This Row],[Risk 1 Simulated occurences]]*_xlfn.LOGNORM.INV(Table3[[#This Row],[RV lognorm]],(LN(ImpLow1)+LN(ImpUp1))/2,(LN(ImpUp1)-LN(ImpLow1))/3.29)</f>
        <v>0</v>
      </c>
      <c r="L9866">
        <f>_xlfn.BINOM.INV(BinomTrials,_xlfn.GAMMA.INV(Table3[[#This Row],[RV gamma]],GammaShape2,GammaRate2)/BinomTrials,Table3[[#This Row],[RV binom]])</f>
        <v>0</v>
      </c>
      <c r="M9866" s="1">
        <f>Table3[[#This Row],[Risk 2 simulated occurences]]*_xlfn.LOGNORM.INV(Table3[[#This Row],[RV lognorm]],(LN(ImpLow2)+LN(ImpUp2))/2,(LN(ImpUp2)-LN(ImpLow2))/3.29)</f>
        <v>0</v>
      </c>
    </row>
    <row r="9867" spans="7:13">
      <c r="G9867">
        <v>9.7929985308055759E-2</v>
      </c>
      <c r="H9867">
        <v>0.2174972399219392</v>
      </c>
      <c r="I9867">
        <v>0.33706449453582266</v>
      </c>
      <c r="J9867">
        <f>_xlfn.BINOM.INV(BinomTrials,_xlfn.GAMMA.INV(Table3[[#This Row],[RV gamma]],GammaShape1,GammaRate1)/BinomTrials,Table3[[#This Row],[RV binom]])</f>
        <v>0</v>
      </c>
      <c r="K9867" s="1">
        <f>Table3[[#This Row],[Risk 1 Simulated occurences]]*_xlfn.LOGNORM.INV(Table3[[#This Row],[RV lognorm]],(LN(ImpLow1)+LN(ImpUp1))/2,(LN(ImpUp1)-LN(ImpLow1))/3.29)</f>
        <v>0</v>
      </c>
      <c r="L9867">
        <f>_xlfn.BINOM.INV(BinomTrials,_xlfn.GAMMA.INV(Table3[[#This Row],[RV gamma]],GammaShape2,GammaRate2)/BinomTrials,Table3[[#This Row],[RV binom]])</f>
        <v>0</v>
      </c>
      <c r="M9867" s="1">
        <f>Table3[[#This Row],[Risk 2 simulated occurences]]*_xlfn.LOGNORM.INV(Table3[[#This Row],[RV lognorm]],(LN(ImpLow2)+LN(ImpUp2))/2,(LN(ImpUp2)-LN(ImpLow2))/3.29)</f>
        <v>0</v>
      </c>
    </row>
    <row r="9868" spans="7:13">
      <c r="G9868">
        <v>0.90926307249314298</v>
      </c>
      <c r="H9868">
        <v>0.4761113680322242</v>
      </c>
      <c r="I9868">
        <v>4.2959663571305415E-2</v>
      </c>
      <c r="J9868">
        <f>_xlfn.BINOM.INV(BinomTrials,_xlfn.GAMMA.INV(Table3[[#This Row],[RV gamma]],GammaShape1,GammaRate1)/BinomTrials,Table3[[#This Row],[RV binom]])</f>
        <v>0</v>
      </c>
      <c r="K9868" s="1">
        <f>Table3[[#This Row],[Risk 1 Simulated occurences]]*_xlfn.LOGNORM.INV(Table3[[#This Row],[RV lognorm]],(LN(ImpLow1)+LN(ImpUp1))/2,(LN(ImpUp1)-LN(ImpLow1))/3.29)</f>
        <v>0</v>
      </c>
      <c r="L9868">
        <f>_xlfn.BINOM.INV(BinomTrials,_xlfn.GAMMA.INV(Table3[[#This Row],[RV gamma]],GammaShape2,GammaRate2)/BinomTrials,Table3[[#This Row],[RV binom]])</f>
        <v>0</v>
      </c>
      <c r="M9868" s="1">
        <f>Table3[[#This Row],[Risk 2 simulated occurences]]*_xlfn.LOGNORM.INV(Table3[[#This Row],[RV lognorm]],(LN(ImpLow2)+LN(ImpUp2))/2,(LN(ImpUp2)-LN(ImpLow2))/3.29)</f>
        <v>0</v>
      </c>
    </row>
    <row r="9869" spans="7:13">
      <c r="G9869">
        <v>0.98445939225352341</v>
      </c>
      <c r="H9869">
        <v>3.7625175918277903E-3</v>
      </c>
      <c r="I9869">
        <v>2.306564293013217E-2</v>
      </c>
      <c r="J9869">
        <f>_xlfn.BINOM.INV(BinomTrials,_xlfn.GAMMA.INV(Table3[[#This Row],[RV gamma]],GammaShape1,GammaRate1)/BinomTrials,Table3[[#This Row],[RV binom]])</f>
        <v>0</v>
      </c>
      <c r="K9869" s="1">
        <f>Table3[[#This Row],[Risk 1 Simulated occurences]]*_xlfn.LOGNORM.INV(Table3[[#This Row],[RV lognorm]],(LN(ImpLow1)+LN(ImpUp1))/2,(LN(ImpUp1)-LN(ImpLow1))/3.29)</f>
        <v>0</v>
      </c>
      <c r="L9869">
        <f>_xlfn.BINOM.INV(BinomTrials,_xlfn.GAMMA.INV(Table3[[#This Row],[RV gamma]],GammaShape2,GammaRate2)/BinomTrials,Table3[[#This Row],[RV binom]])</f>
        <v>0</v>
      </c>
      <c r="M9869" s="1">
        <f>Table3[[#This Row],[Risk 2 simulated occurences]]*_xlfn.LOGNORM.INV(Table3[[#This Row],[RV lognorm]],(LN(ImpLow2)+LN(ImpUp2))/2,(LN(ImpUp2)-LN(ImpLow2))/3.29)</f>
        <v>0</v>
      </c>
    </row>
    <row r="9870" spans="7:13">
      <c r="G9870">
        <v>0.80900560496794316</v>
      </c>
      <c r="H9870">
        <v>0.23663316584966759</v>
      </c>
      <c r="I9870">
        <v>0.66426072673139192</v>
      </c>
      <c r="J9870">
        <f>_xlfn.BINOM.INV(BinomTrials,_xlfn.GAMMA.INV(Table3[[#This Row],[RV gamma]],GammaShape1,GammaRate1)/BinomTrials,Table3[[#This Row],[RV binom]])</f>
        <v>0</v>
      </c>
      <c r="K9870" s="1">
        <f>Table3[[#This Row],[Risk 1 Simulated occurences]]*_xlfn.LOGNORM.INV(Table3[[#This Row],[RV lognorm]],(LN(ImpLow1)+LN(ImpUp1))/2,(LN(ImpUp1)-LN(ImpLow1))/3.29)</f>
        <v>0</v>
      </c>
      <c r="L9870">
        <f>_xlfn.BINOM.INV(BinomTrials,_xlfn.GAMMA.INV(Table3[[#This Row],[RV gamma]],GammaShape2,GammaRate2)/BinomTrials,Table3[[#This Row],[RV binom]])</f>
        <v>0</v>
      </c>
      <c r="M9870" s="1">
        <f>Table3[[#This Row],[Risk 2 simulated occurences]]*_xlfn.LOGNORM.INV(Table3[[#This Row],[RV lognorm]],(LN(ImpLow2)+LN(ImpUp2))/2,(LN(ImpUp2)-LN(ImpLow2))/3.29)</f>
        <v>0</v>
      </c>
    </row>
    <row r="9871" spans="7:13">
      <c r="G9871">
        <v>0.95720269622150933</v>
      </c>
      <c r="H9871">
        <v>9.3618435363107558E-2</v>
      </c>
      <c r="I9871">
        <v>0.23003417450470579</v>
      </c>
      <c r="J9871">
        <f>_xlfn.BINOM.INV(BinomTrials,_xlfn.GAMMA.INV(Table3[[#This Row],[RV gamma]],GammaShape1,GammaRate1)/BinomTrials,Table3[[#This Row],[RV binom]])</f>
        <v>0</v>
      </c>
      <c r="K9871" s="1">
        <f>Table3[[#This Row],[Risk 1 Simulated occurences]]*_xlfn.LOGNORM.INV(Table3[[#This Row],[RV lognorm]],(LN(ImpLow1)+LN(ImpUp1))/2,(LN(ImpUp1)-LN(ImpLow1))/3.29)</f>
        <v>0</v>
      </c>
      <c r="L9871">
        <f>_xlfn.BINOM.INV(BinomTrials,_xlfn.GAMMA.INV(Table3[[#This Row],[RV gamma]],GammaShape2,GammaRate2)/BinomTrials,Table3[[#This Row],[RV binom]])</f>
        <v>0</v>
      </c>
      <c r="M9871" s="1">
        <f>Table3[[#This Row],[Risk 2 simulated occurences]]*_xlfn.LOGNORM.INV(Table3[[#This Row],[RV lognorm]],(LN(ImpLow2)+LN(ImpUp2))/2,(LN(ImpUp2)-LN(ImpLow2))/3.29)</f>
        <v>0</v>
      </c>
    </row>
    <row r="9872" spans="7:13">
      <c r="G9872">
        <v>0.70571539490749846</v>
      </c>
      <c r="H9872">
        <v>0.44504314774882198</v>
      </c>
      <c r="I9872">
        <v>0.18437090059014544</v>
      </c>
      <c r="J9872">
        <f>_xlfn.BINOM.INV(BinomTrials,_xlfn.GAMMA.INV(Table3[[#This Row],[RV gamma]],GammaShape1,GammaRate1)/BinomTrials,Table3[[#This Row],[RV binom]])</f>
        <v>0</v>
      </c>
      <c r="K9872" s="1">
        <f>Table3[[#This Row],[Risk 1 Simulated occurences]]*_xlfn.LOGNORM.INV(Table3[[#This Row],[RV lognorm]],(LN(ImpLow1)+LN(ImpUp1))/2,(LN(ImpUp1)-LN(ImpLow1))/3.29)</f>
        <v>0</v>
      </c>
      <c r="L9872">
        <f>_xlfn.BINOM.INV(BinomTrials,_xlfn.GAMMA.INV(Table3[[#This Row],[RV gamma]],GammaShape2,GammaRate2)/BinomTrials,Table3[[#This Row],[RV binom]])</f>
        <v>0</v>
      </c>
      <c r="M9872" s="1">
        <f>Table3[[#This Row],[Risk 2 simulated occurences]]*_xlfn.LOGNORM.INV(Table3[[#This Row],[RV lognorm]],(LN(ImpLow2)+LN(ImpUp2))/2,(LN(ImpUp2)-LN(ImpLow2))/3.29)</f>
        <v>0</v>
      </c>
    </row>
    <row r="9873" spans="7:13">
      <c r="G9873">
        <v>0.95864221032645658</v>
      </c>
      <c r="H9873">
        <v>0.84018421445050473</v>
      </c>
      <c r="I9873">
        <v>0.72172621857455288</v>
      </c>
      <c r="J9873">
        <f>_xlfn.BINOM.INV(BinomTrials,_xlfn.GAMMA.INV(Table3[[#This Row],[RV gamma]],GammaShape1,GammaRate1)/BinomTrials,Table3[[#This Row],[RV binom]])</f>
        <v>1</v>
      </c>
      <c r="K9873" s="1">
        <f>Table3[[#This Row],[Risk 1 Simulated occurences]]*_xlfn.LOGNORM.INV(Table3[[#This Row],[RV lognorm]],(LN(ImpLow1)+LN(ImpUp1))/2,(LN(ImpUp1)-LN(ImpLow1))/3.29)</f>
        <v>47721.764088434473</v>
      </c>
      <c r="L9873">
        <f>_xlfn.BINOM.INV(BinomTrials,_xlfn.GAMMA.INV(Table3[[#This Row],[RV gamma]],GammaShape2,GammaRate2)/BinomTrials,Table3[[#This Row],[RV binom]])</f>
        <v>1</v>
      </c>
      <c r="M9873" s="1">
        <f>Table3[[#This Row],[Risk 2 simulated occurences]]*_xlfn.LOGNORM.INV(Table3[[#This Row],[RV lognorm]],(LN(ImpLow2)+LN(ImpUp2))/2,(LN(ImpUp2)-LN(ImpLow2))/3.29)</f>
        <v>4772176.4088434493</v>
      </c>
    </row>
    <row r="9874" spans="7:13">
      <c r="G9874">
        <v>0.8996289567554504</v>
      </c>
      <c r="H9874">
        <v>0.97609226963300832</v>
      </c>
      <c r="I9874">
        <v>5.2555582510566141E-2</v>
      </c>
      <c r="J9874">
        <f>_xlfn.BINOM.INV(BinomTrials,_xlfn.GAMMA.INV(Table3[[#This Row],[RV gamma]],GammaShape1,GammaRate1)/BinomTrials,Table3[[#This Row],[RV binom]])</f>
        <v>3</v>
      </c>
      <c r="K9874" s="1">
        <f>Table3[[#This Row],[Risk 1 Simulated occurences]]*_xlfn.LOGNORM.INV(Table3[[#This Row],[RV lognorm]],(LN(ImpLow1)+LN(ImpUp1))/2,(LN(ImpUp1)-LN(ImpLow1))/3.29)</f>
        <v>30517.474593676823</v>
      </c>
      <c r="L9874">
        <f>_xlfn.BINOM.INV(BinomTrials,_xlfn.GAMMA.INV(Table3[[#This Row],[RV gamma]],GammaShape2,GammaRate2)/BinomTrials,Table3[[#This Row],[RV binom]])</f>
        <v>1</v>
      </c>
      <c r="M9874" s="1">
        <f>Table3[[#This Row],[Risk 2 simulated occurences]]*_xlfn.LOGNORM.INV(Table3[[#This Row],[RV lognorm]],(LN(ImpLow2)+LN(ImpUp2))/2,(LN(ImpUp2)-LN(ImpLow2))/3.29)</f>
        <v>1017249.1531225612</v>
      </c>
    </row>
    <row r="9875" spans="7:13">
      <c r="G9875">
        <v>6.3876188855560581E-2</v>
      </c>
      <c r="H9875">
        <v>0.1827757219703755</v>
      </c>
      <c r="I9875">
        <v>0.30167525508519039</v>
      </c>
      <c r="J9875">
        <f>_xlfn.BINOM.INV(BinomTrials,_xlfn.GAMMA.INV(Table3[[#This Row],[RV gamma]],GammaShape1,GammaRate1)/BinomTrials,Table3[[#This Row],[RV binom]])</f>
        <v>0</v>
      </c>
      <c r="K9875" s="1">
        <f>Table3[[#This Row],[Risk 1 Simulated occurences]]*_xlfn.LOGNORM.INV(Table3[[#This Row],[RV lognorm]],(LN(ImpLow1)+LN(ImpUp1))/2,(LN(ImpUp1)-LN(ImpLow1))/3.29)</f>
        <v>0</v>
      </c>
      <c r="L9875">
        <f>_xlfn.BINOM.INV(BinomTrials,_xlfn.GAMMA.INV(Table3[[#This Row],[RV gamma]],GammaShape2,GammaRate2)/BinomTrials,Table3[[#This Row],[RV binom]])</f>
        <v>0</v>
      </c>
      <c r="M9875" s="1">
        <f>Table3[[#This Row],[Risk 2 simulated occurences]]*_xlfn.LOGNORM.INV(Table3[[#This Row],[RV lognorm]],(LN(ImpLow2)+LN(ImpUp2))/2,(LN(ImpUp2)-LN(ImpLow2))/3.29)</f>
        <v>0</v>
      </c>
    </row>
    <row r="9876" spans="7:13">
      <c r="G9876">
        <v>0.56710609540674184</v>
      </c>
      <c r="H9876">
        <v>0.9115591561009917</v>
      </c>
      <c r="I9876">
        <v>0.25601221679524155</v>
      </c>
      <c r="J9876">
        <f>_xlfn.BINOM.INV(BinomTrials,_xlfn.GAMMA.INV(Table3[[#This Row],[RV gamma]],GammaShape1,GammaRate1)/BinomTrials,Table3[[#This Row],[RV binom]])</f>
        <v>2</v>
      </c>
      <c r="K9876" s="1">
        <f>Table3[[#This Row],[Risk 1 Simulated occurences]]*_xlfn.LOGNORM.INV(Table3[[#This Row],[RV lognorm]],(LN(ImpLow1)+LN(ImpUp1))/2,(LN(ImpUp1)-LN(ImpLow1))/3.29)</f>
        <v>39969.849682408465</v>
      </c>
      <c r="L9876">
        <f>_xlfn.BINOM.INV(BinomTrials,_xlfn.GAMMA.INV(Table3[[#This Row],[RV gamma]],GammaShape2,GammaRate2)/BinomTrials,Table3[[#This Row],[RV binom]])</f>
        <v>1</v>
      </c>
      <c r="M9876" s="1">
        <f>Table3[[#This Row],[Risk 2 simulated occurences]]*_xlfn.LOGNORM.INV(Table3[[#This Row],[RV lognorm]],(LN(ImpLow2)+LN(ImpUp2))/2,(LN(ImpUp2)-LN(ImpLow2))/3.29)</f>
        <v>1998492.4841204244</v>
      </c>
    </row>
    <row r="9877" spans="7:13">
      <c r="G9877">
        <v>0.35214550111077053</v>
      </c>
      <c r="H9877">
        <v>0.57473658936784444</v>
      </c>
      <c r="I9877">
        <v>0.79732767762491841</v>
      </c>
      <c r="J9877">
        <f>_xlfn.BINOM.INV(BinomTrials,_xlfn.GAMMA.INV(Table3[[#This Row],[RV gamma]],GammaShape1,GammaRate1)/BinomTrials,Table3[[#This Row],[RV binom]])</f>
        <v>0</v>
      </c>
      <c r="K9877" s="1">
        <f>Table3[[#This Row],[Risk 1 Simulated occurences]]*_xlfn.LOGNORM.INV(Table3[[#This Row],[RV lognorm]],(LN(ImpLow1)+LN(ImpUp1))/2,(LN(ImpUp1)-LN(ImpLow1))/3.29)</f>
        <v>0</v>
      </c>
      <c r="L9877">
        <f>_xlfn.BINOM.INV(BinomTrials,_xlfn.GAMMA.INV(Table3[[#This Row],[RV gamma]],GammaShape2,GammaRate2)/BinomTrials,Table3[[#This Row],[RV binom]])</f>
        <v>0</v>
      </c>
      <c r="M9877" s="1">
        <f>Table3[[#This Row],[Risk 2 simulated occurences]]*_xlfn.LOGNORM.INV(Table3[[#This Row],[RV lognorm]],(LN(ImpLow2)+LN(ImpUp2))/2,(LN(ImpUp2)-LN(ImpLow2))/3.29)</f>
        <v>0</v>
      </c>
    </row>
    <row r="9878" spans="7:13">
      <c r="G9878">
        <v>0.50943716871991618</v>
      </c>
      <c r="H9878">
        <v>0.59785750536148319</v>
      </c>
      <c r="I9878">
        <v>0.6862778420030502</v>
      </c>
      <c r="J9878">
        <f>_xlfn.BINOM.INV(BinomTrials,_xlfn.GAMMA.INV(Table3[[#This Row],[RV gamma]],GammaShape1,GammaRate1)/BinomTrials,Table3[[#This Row],[RV binom]])</f>
        <v>0</v>
      </c>
      <c r="K9878" s="1">
        <f>Table3[[#This Row],[Risk 1 Simulated occurences]]*_xlfn.LOGNORM.INV(Table3[[#This Row],[RV lognorm]],(LN(ImpLow1)+LN(ImpUp1))/2,(LN(ImpUp1)-LN(ImpLow1))/3.29)</f>
        <v>0</v>
      </c>
      <c r="L9878">
        <f>_xlfn.BINOM.INV(BinomTrials,_xlfn.GAMMA.INV(Table3[[#This Row],[RV gamma]],GammaShape2,GammaRate2)/BinomTrials,Table3[[#This Row],[RV binom]])</f>
        <v>0</v>
      </c>
      <c r="M9878" s="1">
        <f>Table3[[#This Row],[Risk 2 simulated occurences]]*_xlfn.LOGNORM.INV(Table3[[#This Row],[RV lognorm]],(LN(ImpLow2)+LN(ImpUp2))/2,(LN(ImpUp2)-LN(ImpLow2))/3.29)</f>
        <v>0</v>
      </c>
    </row>
    <row r="9879" spans="7:13">
      <c r="G9879">
        <v>0.11049467563186524</v>
      </c>
      <c r="H9879">
        <v>0.19109261044817633</v>
      </c>
      <c r="I9879">
        <v>0.27169054526448738</v>
      </c>
      <c r="J9879">
        <f>_xlfn.BINOM.INV(BinomTrials,_xlfn.GAMMA.INV(Table3[[#This Row],[RV gamma]],GammaShape1,GammaRate1)/BinomTrials,Table3[[#This Row],[RV binom]])</f>
        <v>0</v>
      </c>
      <c r="K9879" s="1">
        <f>Table3[[#This Row],[Risk 1 Simulated occurences]]*_xlfn.LOGNORM.INV(Table3[[#This Row],[RV lognorm]],(LN(ImpLow1)+LN(ImpUp1))/2,(LN(ImpUp1)-LN(ImpLow1))/3.29)</f>
        <v>0</v>
      </c>
      <c r="L9879">
        <f>_xlfn.BINOM.INV(BinomTrials,_xlfn.GAMMA.INV(Table3[[#This Row],[RV gamma]],GammaShape2,GammaRate2)/BinomTrials,Table3[[#This Row],[RV binom]])</f>
        <v>0</v>
      </c>
      <c r="M9879" s="1">
        <f>Table3[[#This Row],[Risk 2 simulated occurences]]*_xlfn.LOGNORM.INV(Table3[[#This Row],[RV lognorm]],(LN(ImpLow2)+LN(ImpUp2))/2,(LN(ImpUp2)-LN(ImpLow2))/3.29)</f>
        <v>0</v>
      </c>
    </row>
    <row r="9880" spans="7:13">
      <c r="G9880">
        <v>8.401334475912775E-2</v>
      </c>
      <c r="H9880">
        <v>0.69350380249950283</v>
      </c>
      <c r="I9880">
        <v>0.30299426023987786</v>
      </c>
      <c r="J9880">
        <f>_xlfn.BINOM.INV(BinomTrials,_xlfn.GAMMA.INV(Table3[[#This Row],[RV gamma]],GammaShape1,GammaRate1)/BinomTrials,Table3[[#This Row],[RV binom]])</f>
        <v>1</v>
      </c>
      <c r="K9880" s="1">
        <f>Table3[[#This Row],[Risk 1 Simulated occurences]]*_xlfn.LOGNORM.INV(Table3[[#This Row],[RV lognorm]],(LN(ImpLow1)+LN(ImpUp1))/2,(LN(ImpUp1)-LN(ImpLow1))/3.29)</f>
        <v>22040.399158910619</v>
      </c>
      <c r="L9880">
        <f>_xlfn.BINOM.INV(BinomTrials,_xlfn.GAMMA.INV(Table3[[#This Row],[RV gamma]],GammaShape2,GammaRate2)/BinomTrials,Table3[[#This Row],[RV binom]])</f>
        <v>0</v>
      </c>
      <c r="M9880" s="1">
        <f>Table3[[#This Row],[Risk 2 simulated occurences]]*_xlfn.LOGNORM.INV(Table3[[#This Row],[RV lognorm]],(LN(ImpLow2)+LN(ImpUp2))/2,(LN(ImpUp2)-LN(ImpLow2))/3.29)</f>
        <v>0</v>
      </c>
    </row>
    <row r="9881" spans="7:13">
      <c r="G9881">
        <v>1.2285366660116877E-2</v>
      </c>
      <c r="H9881">
        <v>0.71840860914364857</v>
      </c>
      <c r="I9881">
        <v>0.42453185162718027</v>
      </c>
      <c r="J9881">
        <f>_xlfn.BINOM.INV(BinomTrials,_xlfn.GAMMA.INV(Table3[[#This Row],[RV gamma]],GammaShape1,GammaRate1)/BinomTrials,Table3[[#This Row],[RV binom]])</f>
        <v>0</v>
      </c>
      <c r="K9881" s="1">
        <f>Table3[[#This Row],[Risk 1 Simulated occurences]]*_xlfn.LOGNORM.INV(Table3[[#This Row],[RV lognorm]],(LN(ImpLow1)+LN(ImpUp1))/2,(LN(ImpUp1)-LN(ImpLow1))/3.29)</f>
        <v>0</v>
      </c>
      <c r="L9881">
        <f>_xlfn.BINOM.INV(BinomTrials,_xlfn.GAMMA.INV(Table3[[#This Row],[RV gamma]],GammaShape2,GammaRate2)/BinomTrials,Table3[[#This Row],[RV binom]])</f>
        <v>0</v>
      </c>
      <c r="M9881" s="1">
        <f>Table3[[#This Row],[Risk 2 simulated occurences]]*_xlfn.LOGNORM.INV(Table3[[#This Row],[RV lognorm]],(LN(ImpLow2)+LN(ImpUp2))/2,(LN(ImpUp2)-LN(ImpLow2))/3.29)</f>
        <v>0</v>
      </c>
    </row>
    <row r="9882" spans="7:13">
      <c r="G9882">
        <v>0.48015745658434811</v>
      </c>
      <c r="H9882">
        <v>0.29349387730168824</v>
      </c>
      <c r="I9882">
        <v>0.10683029801902841</v>
      </c>
      <c r="J9882">
        <f>_xlfn.BINOM.INV(BinomTrials,_xlfn.GAMMA.INV(Table3[[#This Row],[RV gamma]],GammaShape1,GammaRate1)/BinomTrials,Table3[[#This Row],[RV binom]])</f>
        <v>0</v>
      </c>
      <c r="K9882" s="1">
        <f>Table3[[#This Row],[Risk 1 Simulated occurences]]*_xlfn.LOGNORM.INV(Table3[[#This Row],[RV lognorm]],(LN(ImpLow1)+LN(ImpUp1))/2,(LN(ImpUp1)-LN(ImpLow1))/3.29)</f>
        <v>0</v>
      </c>
      <c r="L9882">
        <f>_xlfn.BINOM.INV(BinomTrials,_xlfn.GAMMA.INV(Table3[[#This Row],[RV gamma]],GammaShape2,GammaRate2)/BinomTrials,Table3[[#This Row],[RV binom]])</f>
        <v>0</v>
      </c>
      <c r="M9882" s="1">
        <f>Table3[[#This Row],[Risk 2 simulated occurences]]*_xlfn.LOGNORM.INV(Table3[[#This Row],[RV lognorm]],(LN(ImpLow2)+LN(ImpUp2))/2,(LN(ImpUp2)-LN(ImpLow2))/3.29)</f>
        <v>0</v>
      </c>
    </row>
    <row r="9883" spans="7:13">
      <c r="G9883">
        <v>6.3728131383530857E-3</v>
      </c>
      <c r="H9883">
        <v>0.75159580947439919</v>
      </c>
      <c r="I9883">
        <v>0.49681880581044535</v>
      </c>
      <c r="J9883">
        <f>_xlfn.BINOM.INV(BinomTrials,_xlfn.GAMMA.INV(Table3[[#This Row],[RV gamma]],GammaShape1,GammaRate1)/BinomTrials,Table3[[#This Row],[RV binom]])</f>
        <v>1</v>
      </c>
      <c r="K9883" s="1">
        <f>Table3[[#This Row],[Risk 1 Simulated occurences]]*_xlfn.LOGNORM.INV(Table3[[#This Row],[RV lognorm]],(LN(ImpLow1)+LN(ImpUp1))/2,(LN(ImpUp1)-LN(ImpLow1))/3.29)</f>
        <v>31446.784493417177</v>
      </c>
      <c r="L9883">
        <f>_xlfn.BINOM.INV(BinomTrials,_xlfn.GAMMA.INV(Table3[[#This Row],[RV gamma]],GammaShape2,GammaRate2)/BinomTrials,Table3[[#This Row],[RV binom]])</f>
        <v>0</v>
      </c>
      <c r="M9883" s="1">
        <f>Table3[[#This Row],[Risk 2 simulated occurences]]*_xlfn.LOGNORM.INV(Table3[[#This Row],[RV lognorm]],(LN(ImpLow2)+LN(ImpUp2))/2,(LN(ImpUp2)-LN(ImpLow2))/3.29)</f>
        <v>0</v>
      </c>
    </row>
    <row r="9884" spans="7:13">
      <c r="G9884">
        <v>0.10787041630031095</v>
      </c>
      <c r="H9884">
        <v>7.0769836227768029E-2</v>
      </c>
      <c r="I9884">
        <v>3.3669256155225105E-2</v>
      </c>
      <c r="J9884">
        <f>_xlfn.BINOM.INV(BinomTrials,_xlfn.GAMMA.INV(Table3[[#This Row],[RV gamma]],GammaShape1,GammaRate1)/BinomTrials,Table3[[#This Row],[RV binom]])</f>
        <v>0</v>
      </c>
      <c r="K9884" s="1">
        <f>Table3[[#This Row],[Risk 1 Simulated occurences]]*_xlfn.LOGNORM.INV(Table3[[#This Row],[RV lognorm]],(LN(ImpLow1)+LN(ImpUp1))/2,(LN(ImpUp1)-LN(ImpLow1))/3.29)</f>
        <v>0</v>
      </c>
      <c r="L9884">
        <f>_xlfn.BINOM.INV(BinomTrials,_xlfn.GAMMA.INV(Table3[[#This Row],[RV gamma]],GammaShape2,GammaRate2)/BinomTrials,Table3[[#This Row],[RV binom]])</f>
        <v>0</v>
      </c>
      <c r="M9884" s="1">
        <f>Table3[[#This Row],[Risk 2 simulated occurences]]*_xlfn.LOGNORM.INV(Table3[[#This Row],[RV lognorm]],(LN(ImpLow2)+LN(ImpUp2))/2,(LN(ImpUp2)-LN(ImpLow2))/3.29)</f>
        <v>0</v>
      </c>
    </row>
    <row r="9885" spans="7:13">
      <c r="G9885">
        <v>0.97808675932608857</v>
      </c>
      <c r="H9885">
        <v>0.42863748009718838</v>
      </c>
      <c r="I9885">
        <v>0.87918820086828819</v>
      </c>
      <c r="J9885">
        <f>_xlfn.BINOM.INV(BinomTrials,_xlfn.GAMMA.INV(Table3[[#This Row],[RV gamma]],GammaShape1,GammaRate1)/BinomTrials,Table3[[#This Row],[RV binom]])</f>
        <v>0</v>
      </c>
      <c r="K9885" s="1">
        <f>Table3[[#This Row],[Risk 1 Simulated occurences]]*_xlfn.LOGNORM.INV(Table3[[#This Row],[RV lognorm]],(LN(ImpLow1)+LN(ImpUp1))/2,(LN(ImpUp1)-LN(ImpLow1))/3.29)</f>
        <v>0</v>
      </c>
      <c r="L9885">
        <f>_xlfn.BINOM.INV(BinomTrials,_xlfn.GAMMA.INV(Table3[[#This Row],[RV gamma]],GammaShape2,GammaRate2)/BinomTrials,Table3[[#This Row],[RV binom]])</f>
        <v>0</v>
      </c>
      <c r="M9885" s="1">
        <f>Table3[[#This Row],[Risk 2 simulated occurences]]*_xlfn.LOGNORM.INV(Table3[[#This Row],[RV lognorm]],(LN(ImpLow2)+LN(ImpUp2))/2,(LN(ImpUp2)-LN(ImpLow2))/3.29)</f>
        <v>0</v>
      </c>
    </row>
    <row r="9886" spans="7:13">
      <c r="G9886">
        <v>0.70416399357102999</v>
      </c>
      <c r="H9886">
        <v>0.11012799344497173</v>
      </c>
      <c r="I9886">
        <v>0.51609199331891353</v>
      </c>
      <c r="J9886">
        <f>_xlfn.BINOM.INV(BinomTrials,_xlfn.GAMMA.INV(Table3[[#This Row],[RV gamma]],GammaShape1,GammaRate1)/BinomTrials,Table3[[#This Row],[RV binom]])</f>
        <v>0</v>
      </c>
      <c r="K9886" s="1">
        <f>Table3[[#This Row],[Risk 1 Simulated occurences]]*_xlfn.LOGNORM.INV(Table3[[#This Row],[RV lognorm]],(LN(ImpLow1)+LN(ImpUp1))/2,(LN(ImpUp1)-LN(ImpLow1))/3.29)</f>
        <v>0</v>
      </c>
      <c r="L9886">
        <f>_xlfn.BINOM.INV(BinomTrials,_xlfn.GAMMA.INV(Table3[[#This Row],[RV gamma]],GammaShape2,GammaRate2)/BinomTrials,Table3[[#This Row],[RV binom]])</f>
        <v>0</v>
      </c>
      <c r="M9886" s="1">
        <f>Table3[[#This Row],[Risk 2 simulated occurences]]*_xlfn.LOGNORM.INV(Table3[[#This Row],[RV lognorm]],(LN(ImpLow2)+LN(ImpUp2))/2,(LN(ImpUp2)-LN(ImpLow2))/3.29)</f>
        <v>0</v>
      </c>
    </row>
    <row r="9887" spans="7:13">
      <c r="G9887">
        <v>0.88423994830075647</v>
      </c>
      <c r="H9887">
        <v>0.92118582963998696</v>
      </c>
      <c r="I9887">
        <v>0.95813171097921757</v>
      </c>
      <c r="J9887">
        <f>_xlfn.BINOM.INV(BinomTrials,_xlfn.GAMMA.INV(Table3[[#This Row],[RV gamma]],GammaShape1,GammaRate1)/BinomTrials,Table3[[#This Row],[RV binom]])</f>
        <v>2</v>
      </c>
      <c r="K9887" s="1">
        <f>Table3[[#This Row],[Risk 1 Simulated occurences]]*_xlfn.LOGNORM.INV(Table3[[#This Row],[RV lognorm]],(LN(ImpLow1)+LN(ImpUp1))/2,(LN(ImpUp1)-LN(ImpLow1))/3.29)</f>
        <v>212170.55331860262</v>
      </c>
      <c r="L9887">
        <f>_xlfn.BINOM.INV(BinomTrials,_xlfn.GAMMA.INV(Table3[[#This Row],[RV gamma]],GammaShape2,GammaRate2)/BinomTrials,Table3[[#This Row],[RV binom]])</f>
        <v>1</v>
      </c>
      <c r="M9887" s="1">
        <f>Table3[[#This Row],[Risk 2 simulated occurences]]*_xlfn.LOGNORM.INV(Table3[[#This Row],[RV lognorm]],(LN(ImpLow2)+LN(ImpUp2))/2,(LN(ImpUp2)-LN(ImpLow2))/3.29)</f>
        <v>10608527.665930154</v>
      </c>
    </row>
    <row r="9888" spans="7:13">
      <c r="G9888">
        <v>0.42081109081432738</v>
      </c>
      <c r="H9888">
        <v>0.37023875926166716</v>
      </c>
      <c r="I9888">
        <v>0.31966642770900688</v>
      </c>
      <c r="J9888">
        <f>_xlfn.BINOM.INV(BinomTrials,_xlfn.GAMMA.INV(Table3[[#This Row],[RV gamma]],GammaShape1,GammaRate1)/BinomTrials,Table3[[#This Row],[RV binom]])</f>
        <v>0</v>
      </c>
      <c r="K9888" s="1">
        <f>Table3[[#This Row],[Risk 1 Simulated occurences]]*_xlfn.LOGNORM.INV(Table3[[#This Row],[RV lognorm]],(LN(ImpLow1)+LN(ImpUp1))/2,(LN(ImpUp1)-LN(ImpLow1))/3.29)</f>
        <v>0</v>
      </c>
      <c r="L9888">
        <f>_xlfn.BINOM.INV(BinomTrials,_xlfn.GAMMA.INV(Table3[[#This Row],[RV gamma]],GammaShape2,GammaRate2)/BinomTrials,Table3[[#This Row],[RV binom]])</f>
        <v>0</v>
      </c>
      <c r="M9888" s="1">
        <f>Table3[[#This Row],[Risk 2 simulated occurences]]*_xlfn.LOGNORM.INV(Table3[[#This Row],[RV lognorm]],(LN(ImpLow2)+LN(ImpUp2))/2,(LN(ImpUp2)-LN(ImpLow2))/3.29)</f>
        <v>0</v>
      </c>
    </row>
    <row r="9889" spans="7:13">
      <c r="G9889">
        <v>0.57200331640057422</v>
      </c>
      <c r="H9889">
        <v>0.60282691083980111</v>
      </c>
      <c r="I9889">
        <v>0.63365050527902811</v>
      </c>
      <c r="J9889">
        <f>_xlfn.BINOM.INV(BinomTrials,_xlfn.GAMMA.INV(Table3[[#This Row],[RV gamma]],GammaShape1,GammaRate1)/BinomTrials,Table3[[#This Row],[RV binom]])</f>
        <v>1</v>
      </c>
      <c r="K9889" s="1">
        <f>Table3[[#This Row],[Risk 1 Simulated occurences]]*_xlfn.LOGNORM.INV(Table3[[#This Row],[RV lognorm]],(LN(ImpLow1)+LN(ImpUp1))/2,(LN(ImpUp1)-LN(ImpLow1))/3.29)</f>
        <v>40161.579634412214</v>
      </c>
      <c r="L9889">
        <f>_xlfn.BINOM.INV(BinomTrials,_xlfn.GAMMA.INV(Table3[[#This Row],[RV gamma]],GammaShape2,GammaRate2)/BinomTrials,Table3[[#This Row],[RV binom]])</f>
        <v>0</v>
      </c>
      <c r="M9889" s="1">
        <f>Table3[[#This Row],[Risk 2 simulated occurences]]*_xlfn.LOGNORM.INV(Table3[[#This Row],[RV lognorm]],(LN(ImpLow2)+LN(ImpUp2))/2,(LN(ImpUp2)-LN(ImpLow2))/3.29)</f>
        <v>0</v>
      </c>
    </row>
    <row r="9890" spans="7:13">
      <c r="G9890">
        <v>0.65973874445061143</v>
      </c>
      <c r="H9890">
        <v>0.71189048453787829</v>
      </c>
      <c r="I9890">
        <v>0.76404222462514515</v>
      </c>
      <c r="J9890">
        <f>_xlfn.BINOM.INV(BinomTrials,_xlfn.GAMMA.INV(Table3[[#This Row],[RV gamma]],GammaShape1,GammaRate1)/BinomTrials,Table3[[#This Row],[RV binom]])</f>
        <v>1</v>
      </c>
      <c r="K9890" s="1">
        <f>Table3[[#This Row],[Risk 1 Simulated occurences]]*_xlfn.LOGNORM.INV(Table3[[#This Row],[RV lognorm]],(LN(ImpLow1)+LN(ImpUp1))/2,(LN(ImpUp1)-LN(ImpLow1))/3.29)</f>
        <v>52318.131486879029</v>
      </c>
      <c r="L9890">
        <f>_xlfn.BINOM.INV(BinomTrials,_xlfn.GAMMA.INV(Table3[[#This Row],[RV gamma]],GammaShape2,GammaRate2)/BinomTrials,Table3[[#This Row],[RV binom]])</f>
        <v>0</v>
      </c>
      <c r="M9890" s="1">
        <f>Table3[[#This Row],[Risk 2 simulated occurences]]*_xlfn.LOGNORM.INV(Table3[[#This Row],[RV lognorm]],(LN(ImpLow2)+LN(ImpUp2))/2,(LN(ImpUp2)-LN(ImpLow2))/3.29)</f>
        <v>0</v>
      </c>
    </row>
    <row r="9891" spans="7:13">
      <c r="G9891">
        <v>0.22907798142595123</v>
      </c>
      <c r="H9891">
        <v>0.74337362812057772</v>
      </c>
      <c r="I9891">
        <v>0.25766927481520424</v>
      </c>
      <c r="J9891">
        <f>_xlfn.BINOM.INV(BinomTrials,_xlfn.GAMMA.INV(Table3[[#This Row],[RV gamma]],GammaShape1,GammaRate1)/BinomTrials,Table3[[#This Row],[RV binom]])</f>
        <v>1</v>
      </c>
      <c r="K9891" s="1">
        <f>Table3[[#This Row],[Risk 1 Simulated occurences]]*_xlfn.LOGNORM.INV(Table3[[#This Row],[RV lognorm]],(LN(ImpLow1)+LN(ImpUp1))/2,(LN(ImpUp1)-LN(ImpLow1))/3.29)</f>
        <v>20056.962375716696</v>
      </c>
      <c r="L9891">
        <f>_xlfn.BINOM.INV(BinomTrials,_xlfn.GAMMA.INV(Table3[[#This Row],[RV gamma]],GammaShape2,GammaRate2)/BinomTrials,Table3[[#This Row],[RV binom]])</f>
        <v>0</v>
      </c>
      <c r="M9891" s="1">
        <f>Table3[[#This Row],[Risk 2 simulated occurences]]*_xlfn.LOGNORM.INV(Table3[[#This Row],[RV lognorm]],(LN(ImpLow2)+LN(ImpUp2))/2,(LN(ImpUp2)-LN(ImpLow2))/3.29)</f>
        <v>0</v>
      </c>
    </row>
    <row r="9892" spans="7:13">
      <c r="G9892">
        <v>0.11363382596226121</v>
      </c>
      <c r="H9892">
        <v>0.88056782254975652</v>
      </c>
      <c r="I9892">
        <v>0.6475018191372518</v>
      </c>
      <c r="J9892">
        <f>_xlfn.BINOM.INV(BinomTrials,_xlfn.GAMMA.INV(Table3[[#This Row],[RV gamma]],GammaShape1,GammaRate1)/BinomTrials,Table3[[#This Row],[RV binom]])</f>
        <v>1</v>
      </c>
      <c r="K9892" s="1">
        <f>Table3[[#This Row],[Risk 1 Simulated occurences]]*_xlfn.LOGNORM.INV(Table3[[#This Row],[RV lognorm]],(LN(ImpLow1)+LN(ImpUp1))/2,(LN(ImpUp1)-LN(ImpLow1))/3.29)</f>
        <v>41216.518636827328</v>
      </c>
      <c r="L9892">
        <f>_xlfn.BINOM.INV(BinomTrials,_xlfn.GAMMA.INV(Table3[[#This Row],[RV gamma]],GammaShape2,GammaRate2)/BinomTrials,Table3[[#This Row],[RV binom]])</f>
        <v>1</v>
      </c>
      <c r="M9892" s="1">
        <f>Table3[[#This Row],[Risk 2 simulated occurences]]*_xlfn.LOGNORM.INV(Table3[[#This Row],[RV lognorm]],(LN(ImpLow2)+LN(ImpUp2))/2,(LN(ImpUp2)-LN(ImpLow2))/3.29)</f>
        <v>4121651.8636827343</v>
      </c>
    </row>
    <row r="9893" spans="7:13">
      <c r="G9893">
        <v>0.84371294772425343</v>
      </c>
      <c r="H9893">
        <v>0.70339359375806232</v>
      </c>
      <c r="I9893">
        <v>0.56307423979187121</v>
      </c>
      <c r="J9893">
        <f>_xlfn.BINOM.INV(BinomTrials,_xlfn.GAMMA.INV(Table3[[#This Row],[RV gamma]],GammaShape1,GammaRate1)/BinomTrials,Table3[[#This Row],[RV binom]])</f>
        <v>1</v>
      </c>
      <c r="K9893" s="1">
        <f>Table3[[#This Row],[Risk 1 Simulated occurences]]*_xlfn.LOGNORM.INV(Table3[[#This Row],[RV lognorm]],(LN(ImpLow1)+LN(ImpUp1))/2,(LN(ImpUp1)-LN(ImpLow1))/3.29)</f>
        <v>35339.288798186935</v>
      </c>
      <c r="L9893">
        <f>_xlfn.BINOM.INV(BinomTrials,_xlfn.GAMMA.INV(Table3[[#This Row],[RV gamma]],GammaShape2,GammaRate2)/BinomTrials,Table3[[#This Row],[RV binom]])</f>
        <v>0</v>
      </c>
      <c r="M9893" s="1">
        <f>Table3[[#This Row],[Risk 2 simulated occurences]]*_xlfn.LOGNORM.INV(Table3[[#This Row],[RV lognorm]],(LN(ImpLow2)+LN(ImpUp2))/2,(LN(ImpUp2)-LN(ImpLow2))/3.29)</f>
        <v>0</v>
      </c>
    </row>
    <row r="9894" spans="7:13">
      <c r="G9894">
        <v>0.28351240152656676</v>
      </c>
      <c r="H9894">
        <v>0.93613029175257789</v>
      </c>
      <c r="I9894">
        <v>0.58874818197858902</v>
      </c>
      <c r="J9894">
        <f>_xlfn.BINOM.INV(BinomTrials,_xlfn.GAMMA.INV(Table3[[#This Row],[RV gamma]],GammaShape1,GammaRate1)/BinomTrials,Table3[[#This Row],[RV binom]])</f>
        <v>2</v>
      </c>
      <c r="K9894" s="1">
        <f>Table3[[#This Row],[Risk 1 Simulated occurences]]*_xlfn.LOGNORM.INV(Table3[[#This Row],[RV lognorm]],(LN(ImpLow1)+LN(ImpUp1))/2,(LN(ImpUp1)-LN(ImpLow1))/3.29)</f>
        <v>73997.013882552885</v>
      </c>
      <c r="L9894">
        <f>_xlfn.BINOM.INV(BinomTrials,_xlfn.GAMMA.INV(Table3[[#This Row],[RV gamma]],GammaShape2,GammaRate2)/BinomTrials,Table3[[#This Row],[RV binom]])</f>
        <v>1</v>
      </c>
      <c r="M9894" s="1">
        <f>Table3[[#This Row],[Risk 2 simulated occurences]]*_xlfn.LOGNORM.INV(Table3[[#This Row],[RV lognorm]],(LN(ImpLow2)+LN(ImpUp2))/2,(LN(ImpUp2)-LN(ImpLow2))/3.29)</f>
        <v>3699850.6941276463</v>
      </c>
    </row>
    <row r="9895" spans="7:13">
      <c r="G9895">
        <v>0.992932457007902</v>
      </c>
      <c r="H9895">
        <v>0.54181348557668429</v>
      </c>
      <c r="I9895">
        <v>9.069451414546674E-2</v>
      </c>
      <c r="J9895">
        <f>_xlfn.BINOM.INV(BinomTrials,_xlfn.GAMMA.INV(Table3[[#This Row],[RV gamma]],GammaShape1,GammaRate1)/BinomTrials,Table3[[#This Row],[RV binom]])</f>
        <v>1</v>
      </c>
      <c r="K9895" s="1">
        <f>Table3[[#This Row],[Risk 1 Simulated occurences]]*_xlfn.LOGNORM.INV(Table3[[#This Row],[RV lognorm]],(LN(ImpLow1)+LN(ImpUp1))/2,(LN(ImpUp1)-LN(ImpLow1))/3.29)</f>
        <v>12410.003600619528</v>
      </c>
      <c r="L9895">
        <f>_xlfn.BINOM.INV(BinomTrials,_xlfn.GAMMA.INV(Table3[[#This Row],[RV gamma]],GammaShape2,GammaRate2)/BinomTrials,Table3[[#This Row],[RV binom]])</f>
        <v>0</v>
      </c>
      <c r="M9895" s="1">
        <f>Table3[[#This Row],[Risk 2 simulated occurences]]*_xlfn.LOGNORM.INV(Table3[[#This Row],[RV lognorm]],(LN(ImpLow2)+LN(ImpUp2))/2,(LN(ImpUp2)-LN(ImpLow2))/3.29)</f>
        <v>0</v>
      </c>
    </row>
    <row r="9896" spans="7:13">
      <c r="G9896">
        <v>0.21580493180817223</v>
      </c>
      <c r="H9896">
        <v>0.25925208733382266</v>
      </c>
      <c r="I9896">
        <v>0.30269924285947308</v>
      </c>
      <c r="J9896">
        <f>_xlfn.BINOM.INV(BinomTrials,_xlfn.GAMMA.INV(Table3[[#This Row],[RV gamma]],GammaShape1,GammaRate1)/BinomTrials,Table3[[#This Row],[RV binom]])</f>
        <v>0</v>
      </c>
      <c r="K9896" s="1">
        <f>Table3[[#This Row],[Risk 1 Simulated occurences]]*_xlfn.LOGNORM.INV(Table3[[#This Row],[RV lognorm]],(LN(ImpLow1)+LN(ImpUp1))/2,(LN(ImpUp1)-LN(ImpLow1))/3.29)</f>
        <v>0</v>
      </c>
      <c r="L9896">
        <f>_xlfn.BINOM.INV(BinomTrials,_xlfn.GAMMA.INV(Table3[[#This Row],[RV gamma]],GammaShape2,GammaRate2)/BinomTrials,Table3[[#This Row],[RV binom]])</f>
        <v>0</v>
      </c>
      <c r="M9896" s="1">
        <f>Table3[[#This Row],[Risk 2 simulated occurences]]*_xlfn.LOGNORM.INV(Table3[[#This Row],[RV lognorm]],(LN(ImpLow2)+LN(ImpUp2))/2,(LN(ImpUp2)-LN(ImpLow2))/3.29)</f>
        <v>0</v>
      </c>
    </row>
    <row r="9897" spans="7:13">
      <c r="G9897">
        <v>3.3488899950631382E-2</v>
      </c>
      <c r="H9897">
        <v>0.2498318195575065</v>
      </c>
      <c r="I9897">
        <v>0.46617473916438162</v>
      </c>
      <c r="J9897">
        <f>_xlfn.BINOM.INV(BinomTrials,_xlfn.GAMMA.INV(Table3[[#This Row],[RV gamma]],GammaShape1,GammaRate1)/BinomTrials,Table3[[#This Row],[RV binom]])</f>
        <v>0</v>
      </c>
      <c r="K9897" s="1">
        <f>Table3[[#This Row],[Risk 1 Simulated occurences]]*_xlfn.LOGNORM.INV(Table3[[#This Row],[RV lognorm]],(LN(ImpLow1)+LN(ImpUp1))/2,(LN(ImpUp1)-LN(ImpLow1))/3.29)</f>
        <v>0</v>
      </c>
      <c r="L9897">
        <f>_xlfn.BINOM.INV(BinomTrials,_xlfn.GAMMA.INV(Table3[[#This Row],[RV gamma]],GammaShape2,GammaRate2)/BinomTrials,Table3[[#This Row],[RV binom]])</f>
        <v>0</v>
      </c>
      <c r="M9897" s="1">
        <f>Table3[[#This Row],[Risk 2 simulated occurences]]*_xlfn.LOGNORM.INV(Table3[[#This Row],[RV lognorm]],(LN(ImpLow2)+LN(ImpUp2))/2,(LN(ImpUp2)-LN(ImpLow2))/3.29)</f>
        <v>0</v>
      </c>
    </row>
    <row r="9898" spans="7:13">
      <c r="G9898">
        <v>0.84794147026163591</v>
      </c>
      <c r="H9898">
        <v>0.92339130301186412</v>
      </c>
      <c r="I9898">
        <v>0.99884113576209221</v>
      </c>
      <c r="J9898">
        <f>_xlfn.BINOM.INV(BinomTrials,_xlfn.GAMMA.INV(Table3[[#This Row],[RV gamma]],GammaShape1,GammaRate1)/BinomTrials,Table3[[#This Row],[RV binom]])</f>
        <v>2</v>
      </c>
      <c r="K9898" s="1">
        <f>Table3[[#This Row],[Risk 1 Simulated occurences]]*_xlfn.LOGNORM.INV(Table3[[#This Row],[RV lognorm]],(LN(ImpLow1)+LN(ImpUp1))/2,(LN(ImpUp1)-LN(ImpLow1))/3.29)</f>
        <v>533235.52075479832</v>
      </c>
      <c r="L9898">
        <f>_xlfn.BINOM.INV(BinomTrials,_xlfn.GAMMA.INV(Table3[[#This Row],[RV gamma]],GammaShape2,GammaRate2)/BinomTrials,Table3[[#This Row],[RV binom]])</f>
        <v>1</v>
      </c>
      <c r="M9898" s="1">
        <f>Table3[[#This Row],[Risk 2 simulated occurences]]*_xlfn.LOGNORM.INV(Table3[[#This Row],[RV lognorm]],(LN(ImpLow2)+LN(ImpUp2))/2,(LN(ImpUp2)-LN(ImpLow2))/3.29)</f>
        <v>26661776.037739974</v>
      </c>
    </row>
    <row r="9899" spans="7:13">
      <c r="G9899">
        <v>0.35229068731530133</v>
      </c>
      <c r="H9899">
        <v>0.4376297203999151</v>
      </c>
      <c r="I9899">
        <v>0.52296875348452887</v>
      </c>
      <c r="J9899">
        <f>_xlfn.BINOM.INV(BinomTrials,_xlfn.GAMMA.INV(Table3[[#This Row],[RV gamma]],GammaShape1,GammaRate1)/BinomTrials,Table3[[#This Row],[RV binom]])</f>
        <v>0</v>
      </c>
      <c r="K9899" s="1">
        <f>Table3[[#This Row],[Risk 1 Simulated occurences]]*_xlfn.LOGNORM.INV(Table3[[#This Row],[RV lognorm]],(LN(ImpLow1)+LN(ImpUp1))/2,(LN(ImpUp1)-LN(ImpLow1))/3.29)</f>
        <v>0</v>
      </c>
      <c r="L9899">
        <f>_xlfn.BINOM.INV(BinomTrials,_xlfn.GAMMA.INV(Table3[[#This Row],[RV gamma]],GammaShape2,GammaRate2)/BinomTrials,Table3[[#This Row],[RV binom]])</f>
        <v>0</v>
      </c>
      <c r="M9899" s="1">
        <f>Table3[[#This Row],[Risk 2 simulated occurences]]*_xlfn.LOGNORM.INV(Table3[[#This Row],[RV lognorm]],(LN(ImpLow2)+LN(ImpUp2))/2,(LN(ImpUp2)-LN(ImpLow2))/3.29)</f>
        <v>0</v>
      </c>
    </row>
    <row r="9900" spans="7:13">
      <c r="G9900">
        <v>0.94958170826993027</v>
      </c>
      <c r="H9900">
        <v>0.24271076137326228</v>
      </c>
      <c r="I9900">
        <v>0.53583981447659423</v>
      </c>
      <c r="J9900">
        <f>_xlfn.BINOM.INV(BinomTrials,_xlfn.GAMMA.INV(Table3[[#This Row],[RV gamma]],GammaShape1,GammaRate1)/BinomTrials,Table3[[#This Row],[RV binom]])</f>
        <v>0</v>
      </c>
      <c r="K9900" s="1">
        <f>Table3[[#This Row],[Risk 1 Simulated occurences]]*_xlfn.LOGNORM.INV(Table3[[#This Row],[RV lognorm]],(LN(ImpLow1)+LN(ImpUp1))/2,(LN(ImpUp1)-LN(ImpLow1))/3.29)</f>
        <v>0</v>
      </c>
      <c r="L9900">
        <f>_xlfn.BINOM.INV(BinomTrials,_xlfn.GAMMA.INV(Table3[[#This Row],[RV gamma]],GammaShape2,GammaRate2)/BinomTrials,Table3[[#This Row],[RV binom]])</f>
        <v>0</v>
      </c>
      <c r="M9900" s="1">
        <f>Table3[[#This Row],[Risk 2 simulated occurences]]*_xlfn.LOGNORM.INV(Table3[[#This Row],[RV lognorm]],(LN(ImpLow2)+LN(ImpUp2))/2,(LN(ImpUp2)-LN(ImpLow2))/3.29)</f>
        <v>0</v>
      </c>
    </row>
    <row r="9901" spans="7:13">
      <c r="G9901">
        <v>0.61977089271870023</v>
      </c>
      <c r="H9901">
        <v>0.23976640041906686</v>
      </c>
      <c r="I9901">
        <v>0.85976190811943354</v>
      </c>
      <c r="J9901">
        <f>_xlfn.BINOM.INV(BinomTrials,_xlfn.GAMMA.INV(Table3[[#This Row],[RV gamma]],GammaShape1,GammaRate1)/BinomTrials,Table3[[#This Row],[RV binom]])</f>
        <v>0</v>
      </c>
      <c r="K9901" s="1">
        <f>Table3[[#This Row],[Risk 1 Simulated occurences]]*_xlfn.LOGNORM.INV(Table3[[#This Row],[RV lognorm]],(LN(ImpLow1)+LN(ImpUp1))/2,(LN(ImpUp1)-LN(ImpLow1))/3.29)</f>
        <v>0</v>
      </c>
      <c r="L9901">
        <f>_xlfn.BINOM.INV(BinomTrials,_xlfn.GAMMA.INV(Table3[[#This Row],[RV gamma]],GammaShape2,GammaRate2)/BinomTrials,Table3[[#This Row],[RV binom]])</f>
        <v>0</v>
      </c>
      <c r="M9901" s="1">
        <f>Table3[[#This Row],[Risk 2 simulated occurences]]*_xlfn.LOGNORM.INV(Table3[[#This Row],[RV lognorm]],(LN(ImpLow2)+LN(ImpUp2))/2,(LN(ImpUp2)-LN(ImpLow2))/3.29)</f>
        <v>0</v>
      </c>
    </row>
    <row r="9902" spans="7:13">
      <c r="G9902">
        <v>0.48939392319386543</v>
      </c>
      <c r="H9902">
        <v>0.75389184325649028</v>
      </c>
      <c r="I9902">
        <v>1.8389763319115043E-2</v>
      </c>
      <c r="J9902">
        <f>_xlfn.BINOM.INV(BinomTrials,_xlfn.GAMMA.INV(Table3[[#This Row],[RV gamma]],GammaShape1,GammaRate1)/BinomTrials,Table3[[#This Row],[RV binom]])</f>
        <v>1</v>
      </c>
      <c r="K9902" s="1">
        <f>Table3[[#This Row],[Risk 1 Simulated occurences]]*_xlfn.LOGNORM.INV(Table3[[#This Row],[RV lognorm]],(LN(ImpLow1)+LN(ImpUp1))/2,(LN(ImpUp1)-LN(ImpLow1))/3.29)</f>
        <v>7333.1039496193825</v>
      </c>
      <c r="L9902">
        <f>_xlfn.BINOM.INV(BinomTrials,_xlfn.GAMMA.INV(Table3[[#This Row],[RV gamma]],GammaShape2,GammaRate2)/BinomTrials,Table3[[#This Row],[RV binom]])</f>
        <v>0</v>
      </c>
      <c r="M9902" s="1">
        <f>Table3[[#This Row],[Risk 2 simulated occurences]]*_xlfn.LOGNORM.INV(Table3[[#This Row],[RV lognorm]],(LN(ImpLow2)+LN(ImpUp2))/2,(LN(ImpUp2)-LN(ImpLow2))/3.29)</f>
        <v>0</v>
      </c>
    </row>
    <row r="9903" spans="7:13">
      <c r="G9903">
        <v>0.24366711929611262</v>
      </c>
      <c r="H9903">
        <v>0.66020961183133053</v>
      </c>
      <c r="I9903">
        <v>7.6752104366548404E-2</v>
      </c>
      <c r="J9903">
        <f>_xlfn.BINOM.INV(BinomTrials,_xlfn.GAMMA.INV(Table3[[#This Row],[RV gamma]],GammaShape1,GammaRate1)/BinomTrials,Table3[[#This Row],[RV binom]])</f>
        <v>1</v>
      </c>
      <c r="K9903" s="1">
        <f>Table3[[#This Row],[Risk 1 Simulated occurences]]*_xlfn.LOGNORM.INV(Table3[[#This Row],[RV lognorm]],(LN(ImpLow1)+LN(ImpUp1))/2,(LN(ImpUp1)-LN(ImpLow1))/3.29)</f>
        <v>11646.128356257881</v>
      </c>
      <c r="L9903">
        <f>_xlfn.BINOM.INV(BinomTrials,_xlfn.GAMMA.INV(Table3[[#This Row],[RV gamma]],GammaShape2,GammaRate2)/BinomTrials,Table3[[#This Row],[RV binom]])</f>
        <v>0</v>
      </c>
      <c r="M9903" s="1">
        <f>Table3[[#This Row],[Risk 2 simulated occurences]]*_xlfn.LOGNORM.INV(Table3[[#This Row],[RV lognorm]],(LN(ImpLow2)+LN(ImpUp2))/2,(LN(ImpUp2)-LN(ImpLow2))/3.29)</f>
        <v>0</v>
      </c>
    </row>
    <row r="9904" spans="7:13">
      <c r="G9904">
        <v>0.31327400976478775</v>
      </c>
      <c r="H9904">
        <v>0.14294604917194045</v>
      </c>
      <c r="I9904">
        <v>0.97261808857909315</v>
      </c>
      <c r="J9904">
        <f>_xlfn.BINOM.INV(BinomTrials,_xlfn.GAMMA.INV(Table3[[#This Row],[RV gamma]],GammaShape1,GammaRate1)/BinomTrials,Table3[[#This Row],[RV binom]])</f>
        <v>0</v>
      </c>
      <c r="K9904" s="1">
        <f>Table3[[#This Row],[Risk 1 Simulated occurences]]*_xlfn.LOGNORM.INV(Table3[[#This Row],[RV lognorm]],(LN(ImpLow1)+LN(ImpUp1))/2,(LN(ImpUp1)-LN(ImpLow1))/3.29)</f>
        <v>0</v>
      </c>
      <c r="L9904">
        <f>_xlfn.BINOM.INV(BinomTrials,_xlfn.GAMMA.INV(Table3[[#This Row],[RV gamma]],GammaShape2,GammaRate2)/BinomTrials,Table3[[#This Row],[RV binom]])</f>
        <v>0</v>
      </c>
      <c r="M9904" s="1">
        <f>Table3[[#This Row],[Risk 2 simulated occurences]]*_xlfn.LOGNORM.INV(Table3[[#This Row],[RV lognorm]],(LN(ImpLow2)+LN(ImpUp2))/2,(LN(ImpUp2)-LN(ImpLow2))/3.29)</f>
        <v>0</v>
      </c>
    </row>
    <row r="9905" spans="7:13">
      <c r="G9905">
        <v>0.19628211678763949</v>
      </c>
      <c r="H9905">
        <v>0.49424843280308339</v>
      </c>
      <c r="I9905">
        <v>0.79221474881852727</v>
      </c>
      <c r="J9905">
        <f>_xlfn.BINOM.INV(BinomTrials,_xlfn.GAMMA.INV(Table3[[#This Row],[RV gamma]],GammaShape1,GammaRate1)/BinomTrials,Table3[[#This Row],[RV binom]])</f>
        <v>0</v>
      </c>
      <c r="K9905" s="1">
        <f>Table3[[#This Row],[Risk 1 Simulated occurences]]*_xlfn.LOGNORM.INV(Table3[[#This Row],[RV lognorm]],(LN(ImpLow1)+LN(ImpUp1))/2,(LN(ImpUp1)-LN(ImpLow1))/3.29)</f>
        <v>0</v>
      </c>
      <c r="L9905">
        <f>_xlfn.BINOM.INV(BinomTrials,_xlfn.GAMMA.INV(Table3[[#This Row],[RV gamma]],GammaShape2,GammaRate2)/BinomTrials,Table3[[#This Row],[RV binom]])</f>
        <v>0</v>
      </c>
      <c r="M9905" s="1">
        <f>Table3[[#This Row],[Risk 2 simulated occurences]]*_xlfn.LOGNORM.INV(Table3[[#This Row],[RV lognorm]],(LN(ImpLow2)+LN(ImpUp2))/2,(LN(ImpUp2)-LN(ImpLow2))/3.29)</f>
        <v>0</v>
      </c>
    </row>
    <row r="9906" spans="7:13">
      <c r="G9906">
        <v>0.91353684985709227</v>
      </c>
      <c r="H9906">
        <v>0.83341012142291759</v>
      </c>
      <c r="I9906">
        <v>0.75328339298874303</v>
      </c>
      <c r="J9906">
        <f>_xlfn.BINOM.INV(BinomTrials,_xlfn.GAMMA.INV(Table3[[#This Row],[RV gamma]],GammaShape1,GammaRate1)/BinomTrials,Table3[[#This Row],[RV binom]])</f>
        <v>1</v>
      </c>
      <c r="K9906" s="1">
        <f>Table3[[#This Row],[Risk 1 Simulated occurences]]*_xlfn.LOGNORM.INV(Table3[[#This Row],[RV lognorm]],(LN(ImpLow1)+LN(ImpUp1))/2,(LN(ImpUp1)-LN(ImpLow1))/3.29)</f>
        <v>51069.743747217923</v>
      </c>
      <c r="L9906">
        <f>_xlfn.BINOM.INV(BinomTrials,_xlfn.GAMMA.INV(Table3[[#This Row],[RV gamma]],GammaShape2,GammaRate2)/BinomTrials,Table3[[#This Row],[RV binom]])</f>
        <v>1</v>
      </c>
      <c r="M9906" s="1">
        <f>Table3[[#This Row],[Risk 2 simulated occurences]]*_xlfn.LOGNORM.INV(Table3[[#This Row],[RV lognorm]],(LN(ImpLow2)+LN(ImpUp2))/2,(LN(ImpUp2)-LN(ImpLow2))/3.29)</f>
        <v>5106974.3747217944</v>
      </c>
    </row>
    <row r="9907" spans="7:13">
      <c r="G9907">
        <v>0.81383554815027659</v>
      </c>
      <c r="H9907">
        <v>0.12391075497675257</v>
      </c>
      <c r="I9907">
        <v>0.43398596180322857</v>
      </c>
      <c r="J9907">
        <f>_xlfn.BINOM.INV(BinomTrials,_xlfn.GAMMA.INV(Table3[[#This Row],[RV gamma]],GammaShape1,GammaRate1)/BinomTrials,Table3[[#This Row],[RV binom]])</f>
        <v>0</v>
      </c>
      <c r="K9907" s="1">
        <f>Table3[[#This Row],[Risk 1 Simulated occurences]]*_xlfn.LOGNORM.INV(Table3[[#This Row],[RV lognorm]],(LN(ImpLow1)+LN(ImpUp1))/2,(LN(ImpUp1)-LN(ImpLow1))/3.29)</f>
        <v>0</v>
      </c>
      <c r="L9907">
        <f>_xlfn.BINOM.INV(BinomTrials,_xlfn.GAMMA.INV(Table3[[#This Row],[RV gamma]],GammaShape2,GammaRate2)/BinomTrials,Table3[[#This Row],[RV binom]])</f>
        <v>0</v>
      </c>
      <c r="M9907" s="1">
        <f>Table3[[#This Row],[Risk 2 simulated occurences]]*_xlfn.LOGNORM.INV(Table3[[#This Row],[RV lognorm]],(LN(ImpLow2)+LN(ImpUp2))/2,(LN(ImpUp2)-LN(ImpLow2))/3.29)</f>
        <v>0</v>
      </c>
    </row>
    <row r="9908" spans="7:13">
      <c r="G9908">
        <v>0.13405776169805683</v>
      </c>
      <c r="H9908">
        <v>0.56805889428037171</v>
      </c>
      <c r="I9908">
        <v>2.0600268626865125E-3</v>
      </c>
      <c r="J9908">
        <f>_xlfn.BINOM.INV(BinomTrials,_xlfn.GAMMA.INV(Table3[[#This Row],[RV gamma]],GammaShape1,GammaRate1)/BinomTrials,Table3[[#This Row],[RV binom]])</f>
        <v>0</v>
      </c>
      <c r="K9908" s="1">
        <f>Table3[[#This Row],[Risk 1 Simulated occurences]]*_xlfn.LOGNORM.INV(Table3[[#This Row],[RV lognorm]],(LN(ImpLow1)+LN(ImpUp1))/2,(LN(ImpUp1)-LN(ImpLow1))/3.29)</f>
        <v>0</v>
      </c>
      <c r="L9908">
        <f>_xlfn.BINOM.INV(BinomTrials,_xlfn.GAMMA.INV(Table3[[#This Row],[RV gamma]],GammaShape2,GammaRate2)/BinomTrials,Table3[[#This Row],[RV binom]])</f>
        <v>0</v>
      </c>
      <c r="M9908" s="1">
        <f>Table3[[#This Row],[Risk 2 simulated occurences]]*_xlfn.LOGNORM.INV(Table3[[#This Row],[RV lognorm]],(LN(ImpLow2)+LN(ImpUp2))/2,(LN(ImpUp2)-LN(ImpLow2))/3.29)</f>
        <v>0</v>
      </c>
    </row>
    <row r="9909" spans="7:13">
      <c r="G9909">
        <v>0.10880085924118797</v>
      </c>
      <c r="H9909">
        <v>0.36583617020670145</v>
      </c>
      <c r="I9909">
        <v>0.62287148117221491</v>
      </c>
      <c r="J9909">
        <f>_xlfn.BINOM.INV(BinomTrials,_xlfn.GAMMA.INV(Table3[[#This Row],[RV gamma]],GammaShape1,GammaRate1)/BinomTrials,Table3[[#This Row],[RV binom]])</f>
        <v>0</v>
      </c>
      <c r="K9909" s="1">
        <f>Table3[[#This Row],[Risk 1 Simulated occurences]]*_xlfn.LOGNORM.INV(Table3[[#This Row],[RV lognorm]],(LN(ImpLow1)+LN(ImpUp1))/2,(LN(ImpUp1)-LN(ImpLow1))/3.29)</f>
        <v>0</v>
      </c>
      <c r="L9909">
        <f>_xlfn.BINOM.INV(BinomTrials,_xlfn.GAMMA.INV(Table3[[#This Row],[RV gamma]],GammaShape2,GammaRate2)/BinomTrials,Table3[[#This Row],[RV binom]])</f>
        <v>0</v>
      </c>
      <c r="M9909" s="1">
        <f>Table3[[#This Row],[Risk 2 simulated occurences]]*_xlfn.LOGNORM.INV(Table3[[#This Row],[RV lognorm]],(LN(ImpLow2)+LN(ImpUp2))/2,(LN(ImpUp2)-LN(ImpLow2))/3.29)</f>
        <v>0</v>
      </c>
    </row>
    <row r="9910" spans="7:13">
      <c r="G9910">
        <v>0.61604126664625536</v>
      </c>
      <c r="H9910">
        <v>0.60851266403147608</v>
      </c>
      <c r="I9910">
        <v>0.6009840614166968</v>
      </c>
      <c r="J9910">
        <f>_xlfn.BINOM.INV(BinomTrials,_xlfn.GAMMA.INV(Table3[[#This Row],[RV gamma]],GammaShape1,GammaRate1)/BinomTrials,Table3[[#This Row],[RV binom]])</f>
        <v>1</v>
      </c>
      <c r="K9910" s="1">
        <f>Table3[[#This Row],[Risk 1 Simulated occurences]]*_xlfn.LOGNORM.INV(Table3[[#This Row],[RV lognorm]],(LN(ImpLow1)+LN(ImpUp1))/2,(LN(ImpUp1)-LN(ImpLow1))/3.29)</f>
        <v>37825.062157169152</v>
      </c>
      <c r="L9910">
        <f>_xlfn.BINOM.INV(BinomTrials,_xlfn.GAMMA.INV(Table3[[#This Row],[RV gamma]],GammaShape2,GammaRate2)/BinomTrials,Table3[[#This Row],[RV binom]])</f>
        <v>0</v>
      </c>
      <c r="M9910" s="1">
        <f>Table3[[#This Row],[Risk 2 simulated occurences]]*_xlfn.LOGNORM.INV(Table3[[#This Row],[RV lognorm]],(LN(ImpLow2)+LN(ImpUp2))/2,(LN(ImpUp2)-LN(ImpLow2))/3.29)</f>
        <v>0</v>
      </c>
    </row>
    <row r="9911" spans="7:13">
      <c r="G9911">
        <v>0.8055685236144664</v>
      </c>
      <c r="H9911">
        <v>0.27234437701867165</v>
      </c>
      <c r="I9911">
        <v>0.73912023042287689</v>
      </c>
      <c r="J9911">
        <f>_xlfn.BINOM.INV(BinomTrials,_xlfn.GAMMA.INV(Table3[[#This Row],[RV gamma]],GammaShape1,GammaRate1)/BinomTrials,Table3[[#This Row],[RV binom]])</f>
        <v>0</v>
      </c>
      <c r="K9911" s="1">
        <f>Table3[[#This Row],[Risk 1 Simulated occurences]]*_xlfn.LOGNORM.INV(Table3[[#This Row],[RV lognorm]],(LN(ImpLow1)+LN(ImpUp1))/2,(LN(ImpUp1)-LN(ImpLow1))/3.29)</f>
        <v>0</v>
      </c>
      <c r="L9911">
        <f>_xlfn.BINOM.INV(BinomTrials,_xlfn.GAMMA.INV(Table3[[#This Row],[RV gamma]],GammaShape2,GammaRate2)/BinomTrials,Table3[[#This Row],[RV binom]])</f>
        <v>0</v>
      </c>
      <c r="M9911" s="1">
        <f>Table3[[#This Row],[Risk 2 simulated occurences]]*_xlfn.LOGNORM.INV(Table3[[#This Row],[RV lognorm]],(LN(ImpLow2)+LN(ImpUp2))/2,(LN(ImpUp2)-LN(ImpLow2))/3.29)</f>
        <v>0</v>
      </c>
    </row>
    <row r="9912" spans="7:13">
      <c r="G9912">
        <v>0.190176388337359</v>
      </c>
      <c r="H9912">
        <v>0.29194455281456211</v>
      </c>
      <c r="I9912">
        <v>0.39371271729176527</v>
      </c>
      <c r="J9912">
        <f>_xlfn.BINOM.INV(BinomTrials,_xlfn.GAMMA.INV(Table3[[#This Row],[RV gamma]],GammaShape1,GammaRate1)/BinomTrials,Table3[[#This Row],[RV binom]])</f>
        <v>0</v>
      </c>
      <c r="K9912" s="1">
        <f>Table3[[#This Row],[Risk 1 Simulated occurences]]*_xlfn.LOGNORM.INV(Table3[[#This Row],[RV lognorm]],(LN(ImpLow1)+LN(ImpUp1))/2,(LN(ImpUp1)-LN(ImpLow1))/3.29)</f>
        <v>0</v>
      </c>
      <c r="L9912">
        <f>_xlfn.BINOM.INV(BinomTrials,_xlfn.GAMMA.INV(Table3[[#This Row],[RV gamma]],GammaShape2,GammaRate2)/BinomTrials,Table3[[#This Row],[RV binom]])</f>
        <v>0</v>
      </c>
      <c r="M9912" s="1">
        <f>Table3[[#This Row],[Risk 2 simulated occurences]]*_xlfn.LOGNORM.INV(Table3[[#This Row],[RV lognorm]],(LN(ImpLow2)+LN(ImpUp2))/2,(LN(ImpUp2)-LN(ImpLow2))/3.29)</f>
        <v>0</v>
      </c>
    </row>
    <row r="9913" spans="7:13">
      <c r="G9913">
        <v>0.29455878599293472</v>
      </c>
      <c r="H9913">
        <v>0.71209915434573734</v>
      </c>
      <c r="I9913">
        <v>0.12963952269854001</v>
      </c>
      <c r="J9913">
        <f>_xlfn.BINOM.INV(BinomTrials,_xlfn.GAMMA.INV(Table3[[#This Row],[RV gamma]],GammaShape1,GammaRate1)/BinomTrials,Table3[[#This Row],[RV binom]])</f>
        <v>1</v>
      </c>
      <c r="K9913" s="1">
        <f>Table3[[#This Row],[Risk 1 Simulated occurences]]*_xlfn.LOGNORM.INV(Table3[[#This Row],[RV lognorm]],(LN(ImpLow1)+LN(ImpUp1))/2,(LN(ImpUp1)-LN(ImpLow1))/3.29)</f>
        <v>14358.644338075896</v>
      </c>
      <c r="L9913">
        <f>_xlfn.BINOM.INV(BinomTrials,_xlfn.GAMMA.INV(Table3[[#This Row],[RV gamma]],GammaShape2,GammaRate2)/BinomTrials,Table3[[#This Row],[RV binom]])</f>
        <v>0</v>
      </c>
      <c r="M9913" s="1">
        <f>Table3[[#This Row],[Risk 2 simulated occurences]]*_xlfn.LOGNORM.INV(Table3[[#This Row],[RV lognorm]],(LN(ImpLow2)+LN(ImpUp2))/2,(LN(ImpUp2)-LN(ImpLow2))/3.29)</f>
        <v>0</v>
      </c>
    </row>
    <row r="9914" spans="7:13">
      <c r="G9914">
        <v>0.64951618325408367</v>
      </c>
      <c r="H9914">
        <v>0.25048708880808535</v>
      </c>
      <c r="I9914">
        <v>0.85145799436208702</v>
      </c>
      <c r="J9914">
        <f>_xlfn.BINOM.INV(BinomTrials,_xlfn.GAMMA.INV(Table3[[#This Row],[RV gamma]],GammaShape1,GammaRate1)/BinomTrials,Table3[[#This Row],[RV binom]])</f>
        <v>0</v>
      </c>
      <c r="K9914" s="1">
        <f>Table3[[#This Row],[Risk 1 Simulated occurences]]*_xlfn.LOGNORM.INV(Table3[[#This Row],[RV lognorm]],(LN(ImpLow1)+LN(ImpUp1))/2,(LN(ImpUp1)-LN(ImpLow1))/3.29)</f>
        <v>0</v>
      </c>
      <c r="L9914">
        <f>_xlfn.BINOM.INV(BinomTrials,_xlfn.GAMMA.INV(Table3[[#This Row],[RV gamma]],GammaShape2,GammaRate2)/BinomTrials,Table3[[#This Row],[RV binom]])</f>
        <v>0</v>
      </c>
      <c r="M9914" s="1">
        <f>Table3[[#This Row],[Risk 2 simulated occurences]]*_xlfn.LOGNORM.INV(Table3[[#This Row],[RV lognorm]],(LN(ImpLow2)+LN(ImpUp2))/2,(LN(ImpUp2)-LN(ImpLow2))/3.29)</f>
        <v>0</v>
      </c>
    </row>
    <row r="9915" spans="7:13">
      <c r="G9915">
        <v>0.41849195138481071</v>
      </c>
      <c r="H9915">
        <v>0.93650159749039519</v>
      </c>
      <c r="I9915">
        <v>0.45451124359597977</v>
      </c>
      <c r="J9915">
        <f>_xlfn.BINOM.INV(BinomTrials,_xlfn.GAMMA.INV(Table3[[#This Row],[RV gamma]],GammaShape1,GammaRate1)/BinomTrials,Table3[[#This Row],[RV binom]])</f>
        <v>2</v>
      </c>
      <c r="K9915" s="1">
        <f>Table3[[#This Row],[Risk 1 Simulated occurences]]*_xlfn.LOGNORM.INV(Table3[[#This Row],[RV lognorm]],(LN(ImpLow1)+LN(ImpUp1))/2,(LN(ImpUp1)-LN(ImpLow1))/3.29)</f>
        <v>58384.42179686232</v>
      </c>
      <c r="L9915">
        <f>_xlfn.BINOM.INV(BinomTrials,_xlfn.GAMMA.INV(Table3[[#This Row],[RV gamma]],GammaShape2,GammaRate2)/BinomTrials,Table3[[#This Row],[RV binom]])</f>
        <v>1</v>
      </c>
      <c r="M9915" s="1">
        <f>Table3[[#This Row],[Risk 2 simulated occurences]]*_xlfn.LOGNORM.INV(Table3[[#This Row],[RV lognorm]],(LN(ImpLow2)+LN(ImpUp2))/2,(LN(ImpUp2)-LN(ImpLow2))/3.29)</f>
        <v>2919221.0898431176</v>
      </c>
    </row>
    <row r="9916" spans="7:13">
      <c r="G9916">
        <v>0.59422692451357229</v>
      </c>
      <c r="H9916">
        <v>0.78234902107266202</v>
      </c>
      <c r="I9916">
        <v>0.97047111763175165</v>
      </c>
      <c r="J9916">
        <f>_xlfn.BINOM.INV(BinomTrials,_xlfn.GAMMA.INV(Table3[[#This Row],[RV gamma]],GammaShape1,GammaRate1)/BinomTrials,Table3[[#This Row],[RV binom]])</f>
        <v>1</v>
      </c>
      <c r="K9916" s="1">
        <f>Table3[[#This Row],[Risk 1 Simulated occurences]]*_xlfn.LOGNORM.INV(Table3[[#This Row],[RV lognorm]],(LN(ImpLow1)+LN(ImpUp1))/2,(LN(ImpUp1)-LN(ImpLow1))/3.29)</f>
        <v>118519.05168185807</v>
      </c>
      <c r="L9916">
        <f>_xlfn.BINOM.INV(BinomTrials,_xlfn.GAMMA.INV(Table3[[#This Row],[RV gamma]],GammaShape2,GammaRate2)/BinomTrials,Table3[[#This Row],[RV binom]])</f>
        <v>0</v>
      </c>
      <c r="M9916" s="1">
        <f>Table3[[#This Row],[Risk 2 simulated occurences]]*_xlfn.LOGNORM.INV(Table3[[#This Row],[RV lognorm]],(LN(ImpLow2)+LN(ImpUp2))/2,(LN(ImpUp2)-LN(ImpLow2))/3.29)</f>
        <v>0</v>
      </c>
    </row>
    <row r="9917" spans="7:13">
      <c r="G9917">
        <v>0.17192029961008592</v>
      </c>
      <c r="H9917">
        <v>0.93999716822989154</v>
      </c>
      <c r="I9917">
        <v>0.70807403684969716</v>
      </c>
      <c r="J9917">
        <f>_xlfn.BINOM.INV(BinomTrials,_xlfn.GAMMA.INV(Table3[[#This Row],[RV gamma]],GammaShape1,GammaRate1)/BinomTrials,Table3[[#This Row],[RV binom]])</f>
        <v>2</v>
      </c>
      <c r="K9917" s="1">
        <f>Table3[[#This Row],[Risk 1 Simulated occurences]]*_xlfn.LOGNORM.INV(Table3[[#This Row],[RV lognorm]],(LN(ImpLow1)+LN(ImpUp1))/2,(LN(ImpUp1)-LN(ImpLow1))/3.29)</f>
        <v>92794.986538482539</v>
      </c>
      <c r="L9917">
        <f>_xlfn.BINOM.INV(BinomTrials,_xlfn.GAMMA.INV(Table3[[#This Row],[RV gamma]],GammaShape2,GammaRate2)/BinomTrials,Table3[[#This Row],[RV binom]])</f>
        <v>1</v>
      </c>
      <c r="M9917" s="1">
        <f>Table3[[#This Row],[Risk 2 simulated occurences]]*_xlfn.LOGNORM.INV(Table3[[#This Row],[RV lognorm]],(LN(ImpLow2)+LN(ImpUp2))/2,(LN(ImpUp2)-LN(ImpLow2))/3.29)</f>
        <v>4639749.3269241294</v>
      </c>
    </row>
    <row r="9918" spans="7:13">
      <c r="G9918">
        <v>0.46447554671413988</v>
      </c>
      <c r="H9918">
        <v>0.53240643978696611</v>
      </c>
      <c r="I9918">
        <v>0.60033733285979241</v>
      </c>
      <c r="J9918">
        <f>_xlfn.BINOM.INV(BinomTrials,_xlfn.GAMMA.INV(Table3[[#This Row],[RV gamma]],GammaShape1,GammaRate1)/BinomTrials,Table3[[#This Row],[RV binom]])</f>
        <v>0</v>
      </c>
      <c r="K9918" s="1">
        <f>Table3[[#This Row],[Risk 1 Simulated occurences]]*_xlfn.LOGNORM.INV(Table3[[#This Row],[RV lognorm]],(LN(ImpLow1)+LN(ImpUp1))/2,(LN(ImpUp1)-LN(ImpLow1))/3.29)</f>
        <v>0</v>
      </c>
      <c r="L9918">
        <f>_xlfn.BINOM.INV(BinomTrials,_xlfn.GAMMA.INV(Table3[[#This Row],[RV gamma]],GammaShape2,GammaRate2)/BinomTrials,Table3[[#This Row],[RV binom]])</f>
        <v>0</v>
      </c>
      <c r="M9918" s="1">
        <f>Table3[[#This Row],[Risk 2 simulated occurences]]*_xlfn.LOGNORM.INV(Table3[[#This Row],[RV lognorm]],(LN(ImpLow2)+LN(ImpUp2))/2,(LN(ImpUp2)-LN(ImpLow2))/3.29)</f>
        <v>0</v>
      </c>
    </row>
    <row r="9919" spans="7:13">
      <c r="G9919">
        <v>0.44051362454915122</v>
      </c>
      <c r="H9919">
        <v>0.15503349954031106</v>
      </c>
      <c r="I9919">
        <v>0.86955337453147086</v>
      </c>
      <c r="J9919">
        <f>_xlfn.BINOM.INV(BinomTrials,_xlfn.GAMMA.INV(Table3[[#This Row],[RV gamma]],GammaShape1,GammaRate1)/BinomTrials,Table3[[#This Row],[RV binom]])</f>
        <v>0</v>
      </c>
      <c r="K9919" s="1">
        <f>Table3[[#This Row],[Risk 1 Simulated occurences]]*_xlfn.LOGNORM.INV(Table3[[#This Row],[RV lognorm]],(LN(ImpLow1)+LN(ImpUp1))/2,(LN(ImpUp1)-LN(ImpLow1))/3.29)</f>
        <v>0</v>
      </c>
      <c r="L9919">
        <f>_xlfn.BINOM.INV(BinomTrials,_xlfn.GAMMA.INV(Table3[[#This Row],[RV gamma]],GammaShape2,GammaRate2)/BinomTrials,Table3[[#This Row],[RV binom]])</f>
        <v>0</v>
      </c>
      <c r="M9919" s="1">
        <f>Table3[[#This Row],[Risk 2 simulated occurences]]*_xlfn.LOGNORM.INV(Table3[[#This Row],[RV lognorm]],(LN(ImpLow2)+LN(ImpUp2))/2,(LN(ImpUp2)-LN(ImpLow2))/3.29)</f>
        <v>0</v>
      </c>
    </row>
    <row r="9920" spans="7:13">
      <c r="G9920">
        <v>0.71248779758461178</v>
      </c>
      <c r="H9920">
        <v>0.64802677400783948</v>
      </c>
      <c r="I9920">
        <v>0.58356575043106718</v>
      </c>
      <c r="J9920">
        <f>_xlfn.BINOM.INV(BinomTrials,_xlfn.GAMMA.INV(Table3[[#This Row],[RV gamma]],GammaShape1,GammaRate1)/BinomTrials,Table3[[#This Row],[RV binom]])</f>
        <v>1</v>
      </c>
      <c r="K9920" s="1">
        <f>Table3[[#This Row],[Risk 1 Simulated occurences]]*_xlfn.LOGNORM.INV(Table3[[#This Row],[RV lognorm]],(LN(ImpLow1)+LN(ImpUp1))/2,(LN(ImpUp1)-LN(ImpLow1))/3.29)</f>
        <v>36655.660611564585</v>
      </c>
      <c r="L9920">
        <f>_xlfn.BINOM.INV(BinomTrials,_xlfn.GAMMA.INV(Table3[[#This Row],[RV gamma]],GammaShape2,GammaRate2)/BinomTrials,Table3[[#This Row],[RV binom]])</f>
        <v>0</v>
      </c>
      <c r="M9920" s="1">
        <f>Table3[[#This Row],[Risk 2 simulated occurences]]*_xlfn.LOGNORM.INV(Table3[[#This Row],[RV lognorm]],(LN(ImpLow2)+LN(ImpUp2))/2,(LN(ImpUp2)-LN(ImpLow2))/3.29)</f>
        <v>0</v>
      </c>
    </row>
    <row r="9921" spans="7:13">
      <c r="G9921">
        <v>0.7824140045709973</v>
      </c>
      <c r="H9921">
        <v>0.38599074975866393</v>
      </c>
      <c r="I9921">
        <v>0.98956749494633056</v>
      </c>
      <c r="J9921">
        <f>_xlfn.BINOM.INV(BinomTrials,_xlfn.GAMMA.INV(Table3[[#This Row],[RV gamma]],GammaShape1,GammaRate1)/BinomTrials,Table3[[#This Row],[RV binom]])</f>
        <v>0</v>
      </c>
      <c r="K9921" s="1">
        <f>Table3[[#This Row],[Risk 1 Simulated occurences]]*_xlfn.LOGNORM.INV(Table3[[#This Row],[RV lognorm]],(LN(ImpLow1)+LN(ImpUp1))/2,(LN(ImpUp1)-LN(ImpLow1))/3.29)</f>
        <v>0</v>
      </c>
      <c r="L9921">
        <f>_xlfn.BINOM.INV(BinomTrials,_xlfn.GAMMA.INV(Table3[[#This Row],[RV gamma]],GammaShape2,GammaRate2)/BinomTrials,Table3[[#This Row],[RV binom]])</f>
        <v>0</v>
      </c>
      <c r="M9921" s="1">
        <f>Table3[[#This Row],[Risk 2 simulated occurences]]*_xlfn.LOGNORM.INV(Table3[[#This Row],[RV lognorm]],(LN(ImpLow2)+LN(ImpUp2))/2,(LN(ImpUp2)-LN(ImpLow2))/3.29)</f>
        <v>0</v>
      </c>
    </row>
    <row r="9922" spans="7:13">
      <c r="G9922">
        <v>3.2174824751994957E-2</v>
      </c>
      <c r="H9922">
        <v>0.34653119386477915</v>
      </c>
      <c r="I9922">
        <v>0.66088756297756335</v>
      </c>
      <c r="J9922">
        <f>_xlfn.BINOM.INV(BinomTrials,_xlfn.GAMMA.INV(Table3[[#This Row],[RV gamma]],GammaShape1,GammaRate1)/BinomTrials,Table3[[#This Row],[RV binom]])</f>
        <v>0</v>
      </c>
      <c r="K9922" s="1">
        <f>Table3[[#This Row],[Risk 1 Simulated occurences]]*_xlfn.LOGNORM.INV(Table3[[#This Row],[RV lognorm]],(LN(ImpLow1)+LN(ImpUp1))/2,(LN(ImpUp1)-LN(ImpLow1))/3.29)</f>
        <v>0</v>
      </c>
      <c r="L9922">
        <f>_xlfn.BINOM.INV(BinomTrials,_xlfn.GAMMA.INV(Table3[[#This Row],[RV gamma]],GammaShape2,GammaRate2)/BinomTrials,Table3[[#This Row],[RV binom]])</f>
        <v>0</v>
      </c>
      <c r="M9922" s="1">
        <f>Table3[[#This Row],[Risk 2 simulated occurences]]*_xlfn.LOGNORM.INV(Table3[[#This Row],[RV lognorm]],(LN(ImpLow2)+LN(ImpUp2))/2,(LN(ImpUp2)-LN(ImpLow2))/3.29)</f>
        <v>0</v>
      </c>
    </row>
    <row r="9923" spans="7:13">
      <c r="G9923">
        <v>0.76227960677923612</v>
      </c>
      <c r="H9923">
        <v>0.1497752853435349</v>
      </c>
      <c r="I9923">
        <v>0.53727096390783369</v>
      </c>
      <c r="J9923">
        <f>_xlfn.BINOM.INV(BinomTrials,_xlfn.GAMMA.INV(Table3[[#This Row],[RV gamma]],GammaShape1,GammaRate1)/BinomTrials,Table3[[#This Row],[RV binom]])</f>
        <v>0</v>
      </c>
      <c r="K9923" s="1">
        <f>Table3[[#This Row],[Risk 1 Simulated occurences]]*_xlfn.LOGNORM.INV(Table3[[#This Row],[RV lognorm]],(LN(ImpLow1)+LN(ImpUp1))/2,(LN(ImpUp1)-LN(ImpLow1))/3.29)</f>
        <v>0</v>
      </c>
      <c r="L9923">
        <f>_xlfn.BINOM.INV(BinomTrials,_xlfn.GAMMA.INV(Table3[[#This Row],[RV gamma]],GammaShape2,GammaRate2)/BinomTrials,Table3[[#This Row],[RV binom]])</f>
        <v>0</v>
      </c>
      <c r="M9923" s="1">
        <f>Table3[[#This Row],[Risk 2 simulated occurences]]*_xlfn.LOGNORM.INV(Table3[[#This Row],[RV lognorm]],(LN(ImpLow2)+LN(ImpUp2))/2,(LN(ImpUp2)-LN(ImpLow2))/3.29)</f>
        <v>0</v>
      </c>
    </row>
    <row r="9924" spans="7:13">
      <c r="G9924">
        <v>0.63335113862219783</v>
      </c>
      <c r="H9924">
        <v>0.27322076879126056</v>
      </c>
      <c r="I9924">
        <v>0.91309039896032329</v>
      </c>
      <c r="J9924">
        <f>_xlfn.BINOM.INV(BinomTrials,_xlfn.GAMMA.INV(Table3[[#This Row],[RV gamma]],GammaShape1,GammaRate1)/BinomTrials,Table3[[#This Row],[RV binom]])</f>
        <v>0</v>
      </c>
      <c r="K9924" s="1">
        <f>Table3[[#This Row],[Risk 1 Simulated occurences]]*_xlfn.LOGNORM.INV(Table3[[#This Row],[RV lognorm]],(LN(ImpLow1)+LN(ImpUp1))/2,(LN(ImpUp1)-LN(ImpLow1))/3.29)</f>
        <v>0</v>
      </c>
      <c r="L9924">
        <f>_xlfn.BINOM.INV(BinomTrials,_xlfn.GAMMA.INV(Table3[[#This Row],[RV gamma]],GammaShape2,GammaRate2)/BinomTrials,Table3[[#This Row],[RV binom]])</f>
        <v>0</v>
      </c>
      <c r="M9924" s="1">
        <f>Table3[[#This Row],[Risk 2 simulated occurences]]*_xlfn.LOGNORM.INV(Table3[[#This Row],[RV lognorm]],(LN(ImpLow2)+LN(ImpUp2))/2,(LN(ImpUp2)-LN(ImpLow2))/3.29)</f>
        <v>0</v>
      </c>
    </row>
    <row r="9925" spans="7:13">
      <c r="G9925">
        <v>0.73258682327931135</v>
      </c>
      <c r="H9925">
        <v>2.1461074716160575E-2</v>
      </c>
      <c r="I9925">
        <v>0.31033532615300979</v>
      </c>
      <c r="J9925">
        <f>_xlfn.BINOM.INV(BinomTrials,_xlfn.GAMMA.INV(Table3[[#This Row],[RV gamma]],GammaShape1,GammaRate1)/BinomTrials,Table3[[#This Row],[RV binom]])</f>
        <v>0</v>
      </c>
      <c r="K9925" s="1">
        <f>Table3[[#This Row],[Risk 1 Simulated occurences]]*_xlfn.LOGNORM.INV(Table3[[#This Row],[RV lognorm]],(LN(ImpLow1)+LN(ImpUp1))/2,(LN(ImpUp1)-LN(ImpLow1))/3.29)</f>
        <v>0</v>
      </c>
      <c r="L9925">
        <f>_xlfn.BINOM.INV(BinomTrials,_xlfn.GAMMA.INV(Table3[[#This Row],[RV gamma]],GammaShape2,GammaRate2)/BinomTrials,Table3[[#This Row],[RV binom]])</f>
        <v>0</v>
      </c>
      <c r="M9925" s="1">
        <f>Table3[[#This Row],[Risk 2 simulated occurences]]*_xlfn.LOGNORM.INV(Table3[[#This Row],[RV lognorm]],(LN(ImpLow2)+LN(ImpUp2))/2,(LN(ImpUp2)-LN(ImpLow2))/3.29)</f>
        <v>0</v>
      </c>
    </row>
    <row r="9926" spans="7:13">
      <c r="G9926">
        <v>0.58673885538556558</v>
      </c>
      <c r="H9926">
        <v>0.69628275451077282</v>
      </c>
      <c r="I9926">
        <v>0.80582665363597994</v>
      </c>
      <c r="J9926">
        <f>_xlfn.BINOM.INV(BinomTrials,_xlfn.GAMMA.INV(Table3[[#This Row],[RV gamma]],GammaShape1,GammaRate1)/BinomTrials,Table3[[#This Row],[RV binom]])</f>
        <v>1</v>
      </c>
      <c r="K9926" s="1">
        <f>Table3[[#This Row],[Risk 1 Simulated occurences]]*_xlfn.LOGNORM.INV(Table3[[#This Row],[RV lognorm]],(LN(ImpLow1)+LN(ImpUp1))/2,(LN(ImpUp1)-LN(ImpLow1))/3.29)</f>
        <v>57835.485271084632</v>
      </c>
      <c r="L9926">
        <f>_xlfn.BINOM.INV(BinomTrials,_xlfn.GAMMA.INV(Table3[[#This Row],[RV gamma]],GammaShape2,GammaRate2)/BinomTrials,Table3[[#This Row],[RV binom]])</f>
        <v>0</v>
      </c>
      <c r="M9926" s="1">
        <f>Table3[[#This Row],[Risk 2 simulated occurences]]*_xlfn.LOGNORM.INV(Table3[[#This Row],[RV lognorm]],(LN(ImpLow2)+LN(ImpUp2))/2,(LN(ImpUp2)-LN(ImpLow2))/3.29)</f>
        <v>0</v>
      </c>
    </row>
    <row r="9927" spans="7:13">
      <c r="G9927">
        <v>0.31994246520099345</v>
      </c>
      <c r="H9927">
        <v>0.42425506255787565</v>
      </c>
      <c r="I9927">
        <v>0.52856765991475785</v>
      </c>
      <c r="J9927">
        <f>_xlfn.BINOM.INV(BinomTrials,_xlfn.GAMMA.INV(Table3[[#This Row],[RV gamma]],GammaShape1,GammaRate1)/BinomTrials,Table3[[#This Row],[RV binom]])</f>
        <v>0</v>
      </c>
      <c r="K9927" s="1">
        <f>Table3[[#This Row],[Risk 1 Simulated occurences]]*_xlfn.LOGNORM.INV(Table3[[#This Row],[RV lognorm]],(LN(ImpLow1)+LN(ImpUp1))/2,(LN(ImpUp1)-LN(ImpLow1))/3.29)</f>
        <v>0</v>
      </c>
      <c r="L9927">
        <f>_xlfn.BINOM.INV(BinomTrials,_xlfn.GAMMA.INV(Table3[[#This Row],[RV gamma]],GammaShape2,GammaRate2)/BinomTrials,Table3[[#This Row],[RV binom]])</f>
        <v>0</v>
      </c>
      <c r="M9927" s="1">
        <f>Table3[[#This Row],[Risk 2 simulated occurences]]*_xlfn.LOGNORM.INV(Table3[[#This Row],[RV lognorm]],(LN(ImpLow2)+LN(ImpUp2))/2,(LN(ImpUp2)-LN(ImpLow2))/3.29)</f>
        <v>0</v>
      </c>
    </row>
    <row r="9928" spans="7:13">
      <c r="G9928">
        <v>0.27301263309689827</v>
      </c>
      <c r="H9928">
        <v>0.45483641021644527</v>
      </c>
      <c r="I9928">
        <v>0.63666018733599228</v>
      </c>
      <c r="J9928">
        <f>_xlfn.BINOM.INV(BinomTrials,_xlfn.GAMMA.INV(Table3[[#This Row],[RV gamma]],GammaShape1,GammaRate1)/BinomTrials,Table3[[#This Row],[RV binom]])</f>
        <v>0</v>
      </c>
      <c r="K9928" s="1">
        <f>Table3[[#This Row],[Risk 1 Simulated occurences]]*_xlfn.LOGNORM.INV(Table3[[#This Row],[RV lognorm]],(LN(ImpLow1)+LN(ImpUp1))/2,(LN(ImpUp1)-LN(ImpLow1))/3.29)</f>
        <v>0</v>
      </c>
      <c r="L9928">
        <f>_xlfn.BINOM.INV(BinomTrials,_xlfn.GAMMA.INV(Table3[[#This Row],[RV gamma]],GammaShape2,GammaRate2)/BinomTrials,Table3[[#This Row],[RV binom]])</f>
        <v>0</v>
      </c>
      <c r="M9928" s="1">
        <f>Table3[[#This Row],[Risk 2 simulated occurences]]*_xlfn.LOGNORM.INV(Table3[[#This Row],[RV lognorm]],(LN(ImpLow2)+LN(ImpUp2))/2,(LN(ImpUp2)-LN(ImpLow2))/3.29)</f>
        <v>0</v>
      </c>
    </row>
    <row r="9929" spans="7:13">
      <c r="G9929">
        <v>0.52332445956921414</v>
      </c>
      <c r="H9929">
        <v>0.43554650779606147</v>
      </c>
      <c r="I9929">
        <v>0.34776855602290879</v>
      </c>
      <c r="J9929">
        <f>_xlfn.BINOM.INV(BinomTrials,_xlfn.GAMMA.INV(Table3[[#This Row],[RV gamma]],GammaShape1,GammaRate1)/BinomTrials,Table3[[#This Row],[RV binom]])</f>
        <v>0</v>
      </c>
      <c r="K9929" s="1">
        <f>Table3[[#This Row],[Risk 1 Simulated occurences]]*_xlfn.LOGNORM.INV(Table3[[#This Row],[RV lognorm]],(LN(ImpLow1)+LN(ImpUp1))/2,(LN(ImpUp1)-LN(ImpLow1))/3.29)</f>
        <v>0</v>
      </c>
      <c r="L9929">
        <f>_xlfn.BINOM.INV(BinomTrials,_xlfn.GAMMA.INV(Table3[[#This Row],[RV gamma]],GammaShape2,GammaRate2)/BinomTrials,Table3[[#This Row],[RV binom]])</f>
        <v>0</v>
      </c>
      <c r="M9929" s="1">
        <f>Table3[[#This Row],[Risk 2 simulated occurences]]*_xlfn.LOGNORM.INV(Table3[[#This Row],[RV lognorm]],(LN(ImpLow2)+LN(ImpUp2))/2,(LN(ImpUp2)-LN(ImpLow2))/3.29)</f>
        <v>0</v>
      </c>
    </row>
    <row r="9930" spans="7:13">
      <c r="G9930">
        <v>0.51419197978181386</v>
      </c>
      <c r="H9930">
        <v>0.23015652840498674</v>
      </c>
      <c r="I9930">
        <v>0.94612107702815951</v>
      </c>
      <c r="J9930">
        <f>_xlfn.BINOM.INV(BinomTrials,_xlfn.GAMMA.INV(Table3[[#This Row],[RV gamma]],GammaShape1,GammaRate1)/BinomTrials,Table3[[#This Row],[RV binom]])</f>
        <v>0</v>
      </c>
      <c r="K9930" s="1">
        <f>Table3[[#This Row],[Risk 1 Simulated occurences]]*_xlfn.LOGNORM.INV(Table3[[#This Row],[RV lognorm]],(LN(ImpLow1)+LN(ImpUp1))/2,(LN(ImpUp1)-LN(ImpLow1))/3.29)</f>
        <v>0</v>
      </c>
      <c r="L9930">
        <f>_xlfn.BINOM.INV(BinomTrials,_xlfn.GAMMA.INV(Table3[[#This Row],[RV gamma]],GammaShape2,GammaRate2)/BinomTrials,Table3[[#This Row],[RV binom]])</f>
        <v>0</v>
      </c>
      <c r="M9930" s="1">
        <f>Table3[[#This Row],[Risk 2 simulated occurences]]*_xlfn.LOGNORM.INV(Table3[[#This Row],[RV lognorm]],(LN(ImpLow2)+LN(ImpUp2))/2,(LN(ImpUp2)-LN(ImpLow2))/3.29)</f>
        <v>0</v>
      </c>
    </row>
    <row r="9931" spans="7:13">
      <c r="G9931">
        <v>2.4604192946387545E-2</v>
      </c>
      <c r="H9931">
        <v>0.24077290261200299</v>
      </c>
      <c r="I9931">
        <v>0.45694161227761843</v>
      </c>
      <c r="J9931">
        <f>_xlfn.BINOM.INV(BinomTrials,_xlfn.GAMMA.INV(Table3[[#This Row],[RV gamma]],GammaShape1,GammaRate1)/BinomTrials,Table3[[#This Row],[RV binom]])</f>
        <v>0</v>
      </c>
      <c r="K9931" s="1">
        <f>Table3[[#This Row],[Risk 1 Simulated occurences]]*_xlfn.LOGNORM.INV(Table3[[#This Row],[RV lognorm]],(LN(ImpLow1)+LN(ImpUp1))/2,(LN(ImpUp1)-LN(ImpLow1))/3.29)</f>
        <v>0</v>
      </c>
      <c r="L9931">
        <f>_xlfn.BINOM.INV(BinomTrials,_xlfn.GAMMA.INV(Table3[[#This Row],[RV gamma]],GammaShape2,GammaRate2)/BinomTrials,Table3[[#This Row],[RV binom]])</f>
        <v>0</v>
      </c>
      <c r="M9931" s="1">
        <f>Table3[[#This Row],[Risk 2 simulated occurences]]*_xlfn.LOGNORM.INV(Table3[[#This Row],[RV lognorm]],(LN(ImpLow2)+LN(ImpUp2))/2,(LN(ImpUp2)-LN(ImpLow2))/3.29)</f>
        <v>0</v>
      </c>
    </row>
    <row r="9932" spans="7:13">
      <c r="G9932">
        <v>0.52267084993546398</v>
      </c>
      <c r="H9932">
        <v>0.67017419993419858</v>
      </c>
      <c r="I9932">
        <v>0.81767754993293318</v>
      </c>
      <c r="J9932">
        <f>_xlfn.BINOM.INV(BinomTrials,_xlfn.GAMMA.INV(Table3[[#This Row],[RV gamma]],GammaShape1,GammaRate1)/BinomTrials,Table3[[#This Row],[RV binom]])</f>
        <v>1</v>
      </c>
      <c r="K9932" s="1">
        <f>Table3[[#This Row],[Risk 1 Simulated occurences]]*_xlfn.LOGNORM.INV(Table3[[#This Row],[RV lognorm]],(LN(ImpLow1)+LN(ImpUp1))/2,(LN(ImpUp1)-LN(ImpLow1))/3.29)</f>
        <v>59641.294651193602</v>
      </c>
      <c r="L9932">
        <f>_xlfn.BINOM.INV(BinomTrials,_xlfn.GAMMA.INV(Table3[[#This Row],[RV gamma]],GammaShape2,GammaRate2)/BinomTrials,Table3[[#This Row],[RV binom]])</f>
        <v>0</v>
      </c>
      <c r="M9932" s="1">
        <f>Table3[[#This Row],[Risk 2 simulated occurences]]*_xlfn.LOGNORM.INV(Table3[[#This Row],[RV lognorm]],(LN(ImpLow2)+LN(ImpUp2))/2,(LN(ImpUp2)-LN(ImpLow2))/3.29)</f>
        <v>0</v>
      </c>
    </row>
    <row r="9933" spans="7:13">
      <c r="G9933">
        <v>0.52897486534387561</v>
      </c>
      <c r="H9933">
        <v>0.61777829407610851</v>
      </c>
      <c r="I9933">
        <v>0.70658172280834142</v>
      </c>
      <c r="J9933">
        <f>_xlfn.BINOM.INV(BinomTrials,_xlfn.GAMMA.INV(Table3[[#This Row],[RV gamma]],GammaShape1,GammaRate1)/BinomTrials,Table3[[#This Row],[RV binom]])</f>
        <v>1</v>
      </c>
      <c r="K9933" s="1">
        <f>Table3[[#This Row],[Risk 1 Simulated occurences]]*_xlfn.LOGNORM.INV(Table3[[#This Row],[RV lognorm]],(LN(ImpLow1)+LN(ImpUp1))/2,(LN(ImpUp1)-LN(ImpLow1))/3.29)</f>
        <v>46256.744514499696</v>
      </c>
      <c r="L9933">
        <f>_xlfn.BINOM.INV(BinomTrials,_xlfn.GAMMA.INV(Table3[[#This Row],[RV gamma]],GammaShape2,GammaRate2)/BinomTrials,Table3[[#This Row],[RV binom]])</f>
        <v>0</v>
      </c>
      <c r="M9933" s="1">
        <f>Table3[[#This Row],[Risk 2 simulated occurences]]*_xlfn.LOGNORM.INV(Table3[[#This Row],[RV lognorm]],(LN(ImpLow2)+LN(ImpUp2))/2,(LN(ImpUp2)-LN(ImpLow2))/3.29)</f>
        <v>0</v>
      </c>
    </row>
    <row r="9934" spans="7:13">
      <c r="G9934">
        <v>0.48056183451812801</v>
      </c>
      <c r="H9934">
        <v>0.99978853715573834</v>
      </c>
      <c r="I9934">
        <v>0.51901523979334874</v>
      </c>
      <c r="J9934">
        <f>_xlfn.BINOM.INV(BinomTrials,_xlfn.GAMMA.INV(Table3[[#This Row],[RV gamma]],GammaShape1,GammaRate1)/BinomTrials,Table3[[#This Row],[RV binom]])</f>
        <v>4</v>
      </c>
      <c r="K9934" s="1">
        <f>Table3[[#This Row],[Risk 1 Simulated occurences]]*_xlfn.LOGNORM.INV(Table3[[#This Row],[RV lognorm]],(LN(ImpLow1)+LN(ImpUp1))/2,(LN(ImpUp1)-LN(ImpLow1))/3.29)</f>
        <v>130783.53177581356</v>
      </c>
      <c r="L9934">
        <f>_xlfn.BINOM.INV(BinomTrials,_xlfn.GAMMA.INV(Table3[[#This Row],[RV gamma]],GammaShape2,GammaRate2)/BinomTrials,Table3[[#This Row],[RV binom]])</f>
        <v>3</v>
      </c>
      <c r="M9934" s="1">
        <f>Table3[[#This Row],[Risk 2 simulated occurences]]*_xlfn.LOGNORM.INV(Table3[[#This Row],[RV lognorm]],(LN(ImpLow2)+LN(ImpUp2))/2,(LN(ImpUp2)-LN(ImpLow2))/3.29)</f>
        <v>9808764.8831860218</v>
      </c>
    </row>
    <row r="9935" spans="7:13">
      <c r="G9935">
        <v>0.80275274617725645</v>
      </c>
      <c r="H9935">
        <v>0.44594397649445755</v>
      </c>
      <c r="I9935">
        <v>8.9135206811658665E-2</v>
      </c>
      <c r="J9935">
        <f>_xlfn.BINOM.INV(BinomTrials,_xlfn.GAMMA.INV(Table3[[#This Row],[RV gamma]],GammaShape1,GammaRate1)/BinomTrials,Table3[[#This Row],[RV binom]])</f>
        <v>0</v>
      </c>
      <c r="K9935" s="1">
        <f>Table3[[#This Row],[Risk 1 Simulated occurences]]*_xlfn.LOGNORM.INV(Table3[[#This Row],[RV lognorm]],(LN(ImpLow1)+LN(ImpUp1))/2,(LN(ImpUp1)-LN(ImpLow1))/3.29)</f>
        <v>0</v>
      </c>
      <c r="L9935">
        <f>_xlfn.BINOM.INV(BinomTrials,_xlfn.GAMMA.INV(Table3[[#This Row],[RV gamma]],GammaShape2,GammaRate2)/BinomTrials,Table3[[#This Row],[RV binom]])</f>
        <v>0</v>
      </c>
      <c r="M9935" s="1">
        <f>Table3[[#This Row],[Risk 2 simulated occurences]]*_xlfn.LOGNORM.INV(Table3[[#This Row],[RV lognorm]],(LN(ImpLow2)+LN(ImpUp2))/2,(LN(ImpUp2)-LN(ImpLow2))/3.29)</f>
        <v>0</v>
      </c>
    </row>
    <row r="9936" spans="7:13">
      <c r="G9936">
        <v>0.8654050011492358</v>
      </c>
      <c r="H9936">
        <v>0.98041294234824039</v>
      </c>
      <c r="I9936">
        <v>9.5420883547245011E-2</v>
      </c>
      <c r="J9936">
        <f>_xlfn.BINOM.INV(BinomTrials,_xlfn.GAMMA.INV(Table3[[#This Row],[RV gamma]],GammaShape1,GammaRate1)/BinomTrials,Table3[[#This Row],[RV binom]])</f>
        <v>3</v>
      </c>
      <c r="K9936" s="1">
        <f>Table3[[#This Row],[Risk 1 Simulated occurences]]*_xlfn.LOGNORM.INV(Table3[[#This Row],[RV lognorm]],(LN(ImpLow1)+LN(ImpUp1))/2,(LN(ImpUp1)-LN(ImpLow1))/3.29)</f>
        <v>37977.344824212814</v>
      </c>
      <c r="L9936">
        <f>_xlfn.BINOM.INV(BinomTrials,_xlfn.GAMMA.INV(Table3[[#This Row],[RV gamma]],GammaShape2,GammaRate2)/BinomTrials,Table3[[#This Row],[RV binom]])</f>
        <v>1</v>
      </c>
      <c r="M9936" s="1">
        <f>Table3[[#This Row],[Risk 2 simulated occurences]]*_xlfn.LOGNORM.INV(Table3[[#This Row],[RV lognorm]],(LN(ImpLow2)+LN(ImpUp2))/2,(LN(ImpUp2)-LN(ImpLow2))/3.29)</f>
        <v>1265911.4941404278</v>
      </c>
    </row>
    <row r="9937" spans="7:13">
      <c r="G9937">
        <v>0.86185431520540934</v>
      </c>
      <c r="H9937">
        <v>0.80032204687610364</v>
      </c>
      <c r="I9937">
        <v>0.73878977854679795</v>
      </c>
      <c r="J9937">
        <f>_xlfn.BINOM.INV(BinomTrials,_xlfn.GAMMA.INV(Table3[[#This Row],[RV gamma]],GammaShape1,GammaRate1)/BinomTrials,Table3[[#This Row],[RV binom]])</f>
        <v>1</v>
      </c>
      <c r="K9937" s="1">
        <f>Table3[[#This Row],[Risk 1 Simulated occurences]]*_xlfn.LOGNORM.INV(Table3[[#This Row],[RV lognorm]],(LN(ImpLow1)+LN(ImpUp1))/2,(LN(ImpUp1)-LN(ImpLow1))/3.29)</f>
        <v>49478.100197706044</v>
      </c>
      <c r="L9937">
        <f>_xlfn.BINOM.INV(BinomTrials,_xlfn.GAMMA.INV(Table3[[#This Row],[RV gamma]],GammaShape2,GammaRate2)/BinomTrials,Table3[[#This Row],[RV binom]])</f>
        <v>0</v>
      </c>
      <c r="M9937" s="1">
        <f>Table3[[#This Row],[Risk 2 simulated occurences]]*_xlfn.LOGNORM.INV(Table3[[#This Row],[RV lognorm]],(LN(ImpLow2)+LN(ImpUp2))/2,(LN(ImpUp2)-LN(ImpLow2))/3.29)</f>
        <v>0</v>
      </c>
    </row>
    <row r="9938" spans="7:13">
      <c r="G9938">
        <v>0.18547565731474927</v>
      </c>
      <c r="H9938">
        <v>1.2641846673862006E-2</v>
      </c>
      <c r="I9938">
        <v>0.83980803603297471</v>
      </c>
      <c r="J9938">
        <f>_xlfn.BINOM.INV(BinomTrials,_xlfn.GAMMA.INV(Table3[[#This Row],[RV gamma]],GammaShape1,GammaRate1)/BinomTrials,Table3[[#This Row],[RV binom]])</f>
        <v>0</v>
      </c>
      <c r="K9938" s="1">
        <f>Table3[[#This Row],[Risk 1 Simulated occurences]]*_xlfn.LOGNORM.INV(Table3[[#This Row],[RV lognorm]],(LN(ImpLow1)+LN(ImpUp1))/2,(LN(ImpUp1)-LN(ImpLow1))/3.29)</f>
        <v>0</v>
      </c>
      <c r="L9938">
        <f>_xlfn.BINOM.INV(BinomTrials,_xlfn.GAMMA.INV(Table3[[#This Row],[RV gamma]],GammaShape2,GammaRate2)/BinomTrials,Table3[[#This Row],[RV binom]])</f>
        <v>0</v>
      </c>
      <c r="M9938" s="1">
        <f>Table3[[#This Row],[Risk 2 simulated occurences]]*_xlfn.LOGNORM.INV(Table3[[#This Row],[RV lognorm]],(LN(ImpLow2)+LN(ImpUp2))/2,(LN(ImpUp2)-LN(ImpLow2))/3.29)</f>
        <v>0</v>
      </c>
    </row>
    <row r="9939" spans="7:13">
      <c r="G9939">
        <v>0.28937248899106516</v>
      </c>
      <c r="H9939">
        <v>0.47151704759873314</v>
      </c>
      <c r="I9939">
        <v>0.65366160620640101</v>
      </c>
      <c r="J9939">
        <f>_xlfn.BINOM.INV(BinomTrials,_xlfn.GAMMA.INV(Table3[[#This Row],[RV gamma]],GammaShape1,GammaRate1)/BinomTrials,Table3[[#This Row],[RV binom]])</f>
        <v>0</v>
      </c>
      <c r="K9939" s="1">
        <f>Table3[[#This Row],[Risk 1 Simulated occurences]]*_xlfn.LOGNORM.INV(Table3[[#This Row],[RV lognorm]],(LN(ImpLow1)+LN(ImpUp1))/2,(LN(ImpUp1)-LN(ImpLow1))/3.29)</f>
        <v>0</v>
      </c>
      <c r="L9939">
        <f>_xlfn.BINOM.INV(BinomTrials,_xlfn.GAMMA.INV(Table3[[#This Row],[RV gamma]],GammaShape2,GammaRate2)/BinomTrials,Table3[[#This Row],[RV binom]])</f>
        <v>0</v>
      </c>
      <c r="M9939" s="1">
        <f>Table3[[#This Row],[Risk 2 simulated occurences]]*_xlfn.LOGNORM.INV(Table3[[#This Row],[RV lognorm]],(LN(ImpLow2)+LN(ImpUp2))/2,(LN(ImpUp2)-LN(ImpLow2))/3.29)</f>
        <v>0</v>
      </c>
    </row>
    <row r="9940" spans="7:13">
      <c r="G9940">
        <v>0.48342247283245554</v>
      </c>
      <c r="H9940">
        <v>0.78701899190760172</v>
      </c>
      <c r="I9940">
        <v>9.0615510982747893E-2</v>
      </c>
      <c r="J9940">
        <f>_xlfn.BINOM.INV(BinomTrials,_xlfn.GAMMA.INV(Table3[[#This Row],[RV gamma]],GammaShape1,GammaRate1)/BinomTrials,Table3[[#This Row],[RV binom]])</f>
        <v>1</v>
      </c>
      <c r="K9940" s="1">
        <f>Table3[[#This Row],[Risk 1 Simulated occurences]]*_xlfn.LOGNORM.INV(Table3[[#This Row],[RV lognorm]],(LN(ImpLow1)+LN(ImpUp1))/2,(LN(ImpUp1)-LN(ImpLow1))/3.29)</f>
        <v>12405.801534703462</v>
      </c>
      <c r="L9940">
        <f>_xlfn.BINOM.INV(BinomTrials,_xlfn.GAMMA.INV(Table3[[#This Row],[RV gamma]],GammaShape2,GammaRate2)/BinomTrials,Table3[[#This Row],[RV binom]])</f>
        <v>0</v>
      </c>
      <c r="M9940" s="1">
        <f>Table3[[#This Row],[Risk 2 simulated occurences]]*_xlfn.LOGNORM.INV(Table3[[#This Row],[RV lognorm]],(LN(ImpLow2)+LN(ImpUp2))/2,(LN(ImpUp2)-LN(ImpLow2))/3.29)</f>
        <v>0</v>
      </c>
    </row>
    <row r="9941" spans="7:13">
      <c r="G9941">
        <v>0.88150089507992424</v>
      </c>
      <c r="H9941">
        <v>0.42819699106188353</v>
      </c>
      <c r="I9941">
        <v>0.97489308704384281</v>
      </c>
      <c r="J9941">
        <f>_xlfn.BINOM.INV(BinomTrials,_xlfn.GAMMA.INV(Table3[[#This Row],[RV gamma]],GammaShape1,GammaRate1)/BinomTrials,Table3[[#This Row],[RV binom]])</f>
        <v>0</v>
      </c>
      <c r="K9941" s="1">
        <f>Table3[[#This Row],[Risk 1 Simulated occurences]]*_xlfn.LOGNORM.INV(Table3[[#This Row],[RV lognorm]],(LN(ImpLow1)+LN(ImpUp1))/2,(LN(ImpUp1)-LN(ImpLow1))/3.29)</f>
        <v>0</v>
      </c>
      <c r="L9941">
        <f>_xlfn.BINOM.INV(BinomTrials,_xlfn.GAMMA.INV(Table3[[#This Row],[RV gamma]],GammaShape2,GammaRate2)/BinomTrials,Table3[[#This Row],[RV binom]])</f>
        <v>0</v>
      </c>
      <c r="M9941" s="1">
        <f>Table3[[#This Row],[Risk 2 simulated occurences]]*_xlfn.LOGNORM.INV(Table3[[#This Row],[RV lognorm]],(LN(ImpLow2)+LN(ImpUp2))/2,(LN(ImpUp2)-LN(ImpLow2))/3.29)</f>
        <v>0</v>
      </c>
    </row>
    <row r="9942" spans="7:13">
      <c r="G9942">
        <v>0.38554360828620549</v>
      </c>
      <c r="H9942">
        <v>0.70682877707613112</v>
      </c>
      <c r="I9942">
        <v>2.8113945866056693E-2</v>
      </c>
      <c r="J9942">
        <f>_xlfn.BINOM.INV(BinomTrials,_xlfn.GAMMA.INV(Table3[[#This Row],[RV gamma]],GammaShape1,GammaRate1)/BinomTrials,Table3[[#This Row],[RV binom]])</f>
        <v>1</v>
      </c>
      <c r="K9942" s="1">
        <f>Table3[[#This Row],[Risk 1 Simulated occurences]]*_xlfn.LOGNORM.INV(Table3[[#This Row],[RV lognorm]],(LN(ImpLow1)+LN(ImpUp1))/2,(LN(ImpUp1)-LN(ImpLow1))/3.29)</f>
        <v>8311.4392923660507</v>
      </c>
      <c r="L9942">
        <f>_xlfn.BINOM.INV(BinomTrials,_xlfn.GAMMA.INV(Table3[[#This Row],[RV gamma]],GammaShape2,GammaRate2)/BinomTrials,Table3[[#This Row],[RV binom]])</f>
        <v>0</v>
      </c>
      <c r="M9942" s="1">
        <f>Table3[[#This Row],[Risk 2 simulated occurences]]*_xlfn.LOGNORM.INV(Table3[[#This Row],[RV lognorm]],(LN(ImpLow2)+LN(ImpUp2))/2,(LN(ImpUp2)-LN(ImpLow2))/3.29)</f>
        <v>0</v>
      </c>
    </row>
    <row r="9943" spans="7:13">
      <c r="G9943">
        <v>0.83142446625578426</v>
      </c>
      <c r="H9943">
        <v>0.67125631853530943</v>
      </c>
      <c r="I9943">
        <v>0.5110881708148346</v>
      </c>
      <c r="J9943">
        <f>_xlfn.BINOM.INV(BinomTrials,_xlfn.GAMMA.INV(Table3[[#This Row],[RV gamma]],GammaShape1,GammaRate1)/BinomTrials,Table3[[#This Row],[RV binom]])</f>
        <v>1</v>
      </c>
      <c r="K9943" s="1">
        <f>Table3[[#This Row],[Risk 1 Simulated occurences]]*_xlfn.LOGNORM.INV(Table3[[#This Row],[RV lognorm]],(LN(ImpLow1)+LN(ImpUp1))/2,(LN(ImpUp1)-LN(ImpLow1))/3.29)</f>
        <v>32244.013085589893</v>
      </c>
      <c r="L9943">
        <f>_xlfn.BINOM.INV(BinomTrials,_xlfn.GAMMA.INV(Table3[[#This Row],[RV gamma]],GammaShape2,GammaRate2)/BinomTrials,Table3[[#This Row],[RV binom]])</f>
        <v>0</v>
      </c>
      <c r="M9943" s="1">
        <f>Table3[[#This Row],[Risk 2 simulated occurences]]*_xlfn.LOGNORM.INV(Table3[[#This Row],[RV lognorm]],(LN(ImpLow2)+LN(ImpUp2))/2,(LN(ImpUp2)-LN(ImpLow2))/3.29)</f>
        <v>0</v>
      </c>
    </row>
    <row r="9944" spans="7:13">
      <c r="G9944">
        <v>0.75100436096592083</v>
      </c>
      <c r="H9944">
        <v>0.80494562294564476</v>
      </c>
      <c r="I9944">
        <v>0.85888688492536869</v>
      </c>
      <c r="J9944">
        <f>_xlfn.BINOM.INV(BinomTrials,_xlfn.GAMMA.INV(Table3[[#This Row],[RV gamma]],GammaShape1,GammaRate1)/BinomTrials,Table3[[#This Row],[RV binom]])</f>
        <v>1</v>
      </c>
      <c r="K9944" s="1">
        <f>Table3[[#This Row],[Risk 1 Simulated occurences]]*_xlfn.LOGNORM.INV(Table3[[#This Row],[RV lognorm]],(LN(ImpLow1)+LN(ImpUp1))/2,(LN(ImpUp1)-LN(ImpLow1))/3.29)</f>
        <v>67119.475416070476</v>
      </c>
      <c r="L9944">
        <f>_xlfn.BINOM.INV(BinomTrials,_xlfn.GAMMA.INV(Table3[[#This Row],[RV gamma]],GammaShape2,GammaRate2)/BinomTrials,Table3[[#This Row],[RV binom]])</f>
        <v>0</v>
      </c>
      <c r="M9944" s="1">
        <f>Table3[[#This Row],[Risk 2 simulated occurences]]*_xlfn.LOGNORM.INV(Table3[[#This Row],[RV lognorm]],(LN(ImpLow2)+LN(ImpUp2))/2,(LN(ImpUp2)-LN(ImpLow2))/3.29)</f>
        <v>0</v>
      </c>
    </row>
    <row r="9945" spans="7:13">
      <c r="G9945">
        <v>0.13029475423055456</v>
      </c>
      <c r="H9945">
        <v>0.72108484745076151</v>
      </c>
      <c r="I9945">
        <v>0.31187494067096849</v>
      </c>
      <c r="J9945">
        <f>_xlfn.BINOM.INV(BinomTrials,_xlfn.GAMMA.INV(Table3[[#This Row],[RV gamma]],GammaShape1,GammaRate1)/BinomTrials,Table3[[#This Row],[RV binom]])</f>
        <v>1</v>
      </c>
      <c r="K9945" s="1">
        <f>Table3[[#This Row],[Risk 1 Simulated occurences]]*_xlfn.LOGNORM.INV(Table3[[#This Row],[RV lognorm]],(LN(ImpLow1)+LN(ImpUp1))/2,(LN(ImpUp1)-LN(ImpLow1))/3.29)</f>
        <v>22433.59410940011</v>
      </c>
      <c r="L9945">
        <f>_xlfn.BINOM.INV(BinomTrials,_xlfn.GAMMA.INV(Table3[[#This Row],[RV gamma]],GammaShape2,GammaRate2)/BinomTrials,Table3[[#This Row],[RV binom]])</f>
        <v>0</v>
      </c>
      <c r="M9945" s="1">
        <f>Table3[[#This Row],[Risk 2 simulated occurences]]*_xlfn.LOGNORM.INV(Table3[[#This Row],[RV lognorm]],(LN(ImpLow2)+LN(ImpUp2))/2,(LN(ImpUp2)-LN(ImpLow2))/3.29)</f>
        <v>0</v>
      </c>
    </row>
    <row r="9946" spans="7:13">
      <c r="G9946">
        <v>0.86393435293060461</v>
      </c>
      <c r="H9946">
        <v>0.2730311049488518</v>
      </c>
      <c r="I9946">
        <v>0.68212785696709899</v>
      </c>
      <c r="J9946">
        <f>_xlfn.BINOM.INV(BinomTrials,_xlfn.GAMMA.INV(Table3[[#This Row],[RV gamma]],GammaShape1,GammaRate1)/BinomTrials,Table3[[#This Row],[RV binom]])</f>
        <v>0</v>
      </c>
      <c r="K9946" s="1">
        <f>Table3[[#This Row],[Risk 1 Simulated occurences]]*_xlfn.LOGNORM.INV(Table3[[#This Row],[RV lognorm]],(LN(ImpLow1)+LN(ImpUp1))/2,(LN(ImpUp1)-LN(ImpLow1))/3.29)</f>
        <v>0</v>
      </c>
      <c r="L9946">
        <f>_xlfn.BINOM.INV(BinomTrials,_xlfn.GAMMA.INV(Table3[[#This Row],[RV gamma]],GammaShape2,GammaRate2)/BinomTrials,Table3[[#This Row],[RV binom]])</f>
        <v>0</v>
      </c>
      <c r="M9946" s="1">
        <f>Table3[[#This Row],[Risk 2 simulated occurences]]*_xlfn.LOGNORM.INV(Table3[[#This Row],[RV lognorm]],(LN(ImpLow2)+LN(ImpUp2))/2,(LN(ImpUp2)-LN(ImpLow2))/3.29)</f>
        <v>0</v>
      </c>
    </row>
    <row r="9947" spans="7:13">
      <c r="G9947">
        <v>0.14466970467226101</v>
      </c>
      <c r="H9947">
        <v>0.83378087535210921</v>
      </c>
      <c r="I9947">
        <v>0.52289204603195749</v>
      </c>
      <c r="J9947">
        <f>_xlfn.BINOM.INV(BinomTrials,_xlfn.GAMMA.INV(Table3[[#This Row],[RV gamma]],GammaShape1,GammaRate1)/BinomTrials,Table3[[#This Row],[RV binom]])</f>
        <v>1</v>
      </c>
      <c r="K9947" s="1">
        <f>Table3[[#This Row],[Risk 1 Simulated occurences]]*_xlfn.LOGNORM.INV(Table3[[#This Row],[RV lognorm]],(LN(ImpLow1)+LN(ImpUp1))/2,(LN(ImpUp1)-LN(ImpLow1))/3.29)</f>
        <v>32919.321410936602</v>
      </c>
      <c r="L9947">
        <f>_xlfn.BINOM.INV(BinomTrials,_xlfn.GAMMA.INV(Table3[[#This Row],[RV gamma]],GammaShape2,GammaRate2)/BinomTrials,Table3[[#This Row],[RV binom]])</f>
        <v>0</v>
      </c>
      <c r="M9947" s="1">
        <f>Table3[[#This Row],[Risk 2 simulated occurences]]*_xlfn.LOGNORM.INV(Table3[[#This Row],[RV lognorm]],(LN(ImpLow2)+LN(ImpUp2))/2,(LN(ImpUp2)-LN(ImpLow2))/3.29)</f>
        <v>0</v>
      </c>
    </row>
    <row r="9948" spans="7:13">
      <c r="G9948">
        <v>0.46372642669068947</v>
      </c>
      <c r="H9948">
        <v>0.35517204290031085</v>
      </c>
      <c r="I9948">
        <v>0.24661765910993222</v>
      </c>
      <c r="J9948">
        <f>_xlfn.BINOM.INV(BinomTrials,_xlfn.GAMMA.INV(Table3[[#This Row],[RV gamma]],GammaShape1,GammaRate1)/BinomTrials,Table3[[#This Row],[RV binom]])</f>
        <v>0</v>
      </c>
      <c r="K9948" s="1">
        <f>Table3[[#This Row],[Risk 1 Simulated occurences]]*_xlfn.LOGNORM.INV(Table3[[#This Row],[RV lognorm]],(LN(ImpLow1)+LN(ImpUp1))/2,(LN(ImpUp1)-LN(ImpLow1))/3.29)</f>
        <v>0</v>
      </c>
      <c r="L9948">
        <f>_xlfn.BINOM.INV(BinomTrials,_xlfn.GAMMA.INV(Table3[[#This Row],[RV gamma]],GammaShape2,GammaRate2)/BinomTrials,Table3[[#This Row],[RV binom]])</f>
        <v>0</v>
      </c>
      <c r="M9948" s="1">
        <f>Table3[[#This Row],[Risk 2 simulated occurences]]*_xlfn.LOGNORM.INV(Table3[[#This Row],[RV lognorm]],(LN(ImpLow2)+LN(ImpUp2))/2,(LN(ImpUp2)-LN(ImpLow2))/3.29)</f>
        <v>0</v>
      </c>
    </row>
    <row r="9949" spans="7:13">
      <c r="G9949">
        <v>0.85005339041820416</v>
      </c>
      <c r="H9949">
        <v>0.3765250255244435</v>
      </c>
      <c r="I9949">
        <v>0.90299666063068285</v>
      </c>
      <c r="J9949">
        <f>_xlfn.BINOM.INV(BinomTrials,_xlfn.GAMMA.INV(Table3[[#This Row],[RV gamma]],GammaShape1,GammaRate1)/BinomTrials,Table3[[#This Row],[RV binom]])</f>
        <v>0</v>
      </c>
      <c r="K9949" s="1">
        <f>Table3[[#This Row],[Risk 1 Simulated occurences]]*_xlfn.LOGNORM.INV(Table3[[#This Row],[RV lognorm]],(LN(ImpLow1)+LN(ImpUp1))/2,(LN(ImpUp1)-LN(ImpLow1))/3.29)</f>
        <v>0</v>
      </c>
      <c r="L9949">
        <f>_xlfn.BINOM.INV(BinomTrials,_xlfn.GAMMA.INV(Table3[[#This Row],[RV gamma]],GammaShape2,GammaRate2)/BinomTrials,Table3[[#This Row],[RV binom]])</f>
        <v>0</v>
      </c>
      <c r="M9949" s="1">
        <f>Table3[[#This Row],[Risk 2 simulated occurences]]*_xlfn.LOGNORM.INV(Table3[[#This Row],[RV lognorm]],(LN(ImpLow2)+LN(ImpUp2))/2,(LN(ImpUp2)-LN(ImpLow2))/3.29)</f>
        <v>0</v>
      </c>
    </row>
    <row r="9950" spans="7:13">
      <c r="G9950">
        <v>0.84733275875790637</v>
      </c>
      <c r="H9950">
        <v>0.25610398932178691</v>
      </c>
      <c r="I9950">
        <v>0.66487521988566745</v>
      </c>
      <c r="J9950">
        <f>_xlfn.BINOM.INV(BinomTrials,_xlfn.GAMMA.INV(Table3[[#This Row],[RV gamma]],GammaShape1,GammaRate1)/BinomTrials,Table3[[#This Row],[RV binom]])</f>
        <v>0</v>
      </c>
      <c r="K9950" s="1">
        <f>Table3[[#This Row],[Risk 1 Simulated occurences]]*_xlfn.LOGNORM.INV(Table3[[#This Row],[RV lognorm]],(LN(ImpLow1)+LN(ImpUp1))/2,(LN(ImpUp1)-LN(ImpLow1))/3.29)</f>
        <v>0</v>
      </c>
      <c r="L9950">
        <f>_xlfn.BINOM.INV(BinomTrials,_xlfn.GAMMA.INV(Table3[[#This Row],[RV gamma]],GammaShape2,GammaRate2)/BinomTrials,Table3[[#This Row],[RV binom]])</f>
        <v>0</v>
      </c>
      <c r="M9950" s="1">
        <f>Table3[[#This Row],[Risk 2 simulated occurences]]*_xlfn.LOGNORM.INV(Table3[[#This Row],[RV lognorm]],(LN(ImpLow2)+LN(ImpUp2))/2,(LN(ImpUp2)-LN(ImpLow2))/3.29)</f>
        <v>0</v>
      </c>
    </row>
    <row r="9951" spans="7:13">
      <c r="G9951">
        <v>0.12167644413266165</v>
      </c>
      <c r="H9951">
        <v>0.33974853127251775</v>
      </c>
      <c r="I9951">
        <v>0.55782061841237385</v>
      </c>
      <c r="J9951">
        <f>_xlfn.BINOM.INV(BinomTrials,_xlfn.GAMMA.INV(Table3[[#This Row],[RV gamma]],GammaShape1,GammaRate1)/BinomTrials,Table3[[#This Row],[RV binom]])</f>
        <v>0</v>
      </c>
      <c r="K9951" s="1">
        <f>Table3[[#This Row],[Risk 1 Simulated occurences]]*_xlfn.LOGNORM.INV(Table3[[#This Row],[RV lognorm]],(LN(ImpLow1)+LN(ImpUp1))/2,(LN(ImpUp1)-LN(ImpLow1))/3.29)</f>
        <v>0</v>
      </c>
      <c r="L9951">
        <f>_xlfn.BINOM.INV(BinomTrials,_xlfn.GAMMA.INV(Table3[[#This Row],[RV gamma]],GammaShape2,GammaRate2)/BinomTrials,Table3[[#This Row],[RV binom]])</f>
        <v>0</v>
      </c>
      <c r="M9951" s="1">
        <f>Table3[[#This Row],[Risk 2 simulated occurences]]*_xlfn.LOGNORM.INV(Table3[[#This Row],[RV lognorm]],(LN(ImpLow2)+LN(ImpUp2))/2,(LN(ImpUp2)-LN(ImpLow2))/3.29)</f>
        <v>0</v>
      </c>
    </row>
    <row r="9952" spans="7:13">
      <c r="G9952">
        <v>1.5996537644414482E-2</v>
      </c>
      <c r="H9952">
        <v>0.15356509720606967</v>
      </c>
      <c r="I9952">
        <v>0.29113365676772485</v>
      </c>
      <c r="J9952">
        <f>_xlfn.BINOM.INV(BinomTrials,_xlfn.GAMMA.INV(Table3[[#This Row],[RV gamma]],GammaShape1,GammaRate1)/BinomTrials,Table3[[#This Row],[RV binom]])</f>
        <v>0</v>
      </c>
      <c r="K9952" s="1">
        <f>Table3[[#This Row],[Risk 1 Simulated occurences]]*_xlfn.LOGNORM.INV(Table3[[#This Row],[RV lognorm]],(LN(ImpLow1)+LN(ImpUp1))/2,(LN(ImpUp1)-LN(ImpLow1))/3.29)</f>
        <v>0</v>
      </c>
      <c r="L9952">
        <f>_xlfn.BINOM.INV(BinomTrials,_xlfn.GAMMA.INV(Table3[[#This Row],[RV gamma]],GammaShape2,GammaRate2)/BinomTrials,Table3[[#This Row],[RV binom]])</f>
        <v>0</v>
      </c>
      <c r="M9952" s="1">
        <f>Table3[[#This Row],[Risk 2 simulated occurences]]*_xlfn.LOGNORM.INV(Table3[[#This Row],[RV lognorm]],(LN(ImpLow2)+LN(ImpUp2))/2,(LN(ImpUp2)-LN(ImpLow2))/3.29)</f>
        <v>0</v>
      </c>
    </row>
    <row r="9953" spans="7:13">
      <c r="G9953">
        <v>0.85380818967419125</v>
      </c>
      <c r="H9953">
        <v>0.96858874241290094</v>
      </c>
      <c r="I9953">
        <v>8.3369295151610526E-2</v>
      </c>
      <c r="J9953">
        <f>_xlfn.BINOM.INV(BinomTrials,_xlfn.GAMMA.INV(Table3[[#This Row],[RV gamma]],GammaShape1,GammaRate1)/BinomTrials,Table3[[#This Row],[RV binom]])</f>
        <v>2</v>
      </c>
      <c r="K9953" s="1">
        <f>Table3[[#This Row],[Risk 1 Simulated occurences]]*_xlfn.LOGNORM.INV(Table3[[#This Row],[RV lognorm]],(LN(ImpLow1)+LN(ImpUp1))/2,(LN(ImpUp1)-LN(ImpLow1))/3.29)</f>
        <v>24029.145319943062</v>
      </c>
      <c r="L9953">
        <f>_xlfn.BINOM.INV(BinomTrials,_xlfn.GAMMA.INV(Table3[[#This Row],[RV gamma]],GammaShape2,GammaRate2)/BinomTrials,Table3[[#This Row],[RV binom]])</f>
        <v>1</v>
      </c>
      <c r="M9953" s="1">
        <f>Table3[[#This Row],[Risk 2 simulated occurences]]*_xlfn.LOGNORM.INV(Table3[[#This Row],[RV lognorm]],(LN(ImpLow2)+LN(ImpUp2))/2,(LN(ImpUp2)-LN(ImpLow2))/3.29)</f>
        <v>1201457.2659971537</v>
      </c>
    </row>
    <row r="9954" spans="7:13">
      <c r="G9954">
        <v>0.95424385413259449</v>
      </c>
      <c r="H9954">
        <v>7.0993733625390437E-2</v>
      </c>
      <c r="I9954">
        <v>0.18774361311818641</v>
      </c>
      <c r="J9954">
        <f>_xlfn.BINOM.INV(BinomTrials,_xlfn.GAMMA.INV(Table3[[#This Row],[RV gamma]],GammaShape1,GammaRate1)/BinomTrials,Table3[[#This Row],[RV binom]])</f>
        <v>0</v>
      </c>
      <c r="K9954" s="1">
        <f>Table3[[#This Row],[Risk 1 Simulated occurences]]*_xlfn.LOGNORM.INV(Table3[[#This Row],[RV lognorm]],(LN(ImpLow1)+LN(ImpUp1))/2,(LN(ImpUp1)-LN(ImpLow1))/3.29)</f>
        <v>0</v>
      </c>
      <c r="L9954">
        <f>_xlfn.BINOM.INV(BinomTrials,_xlfn.GAMMA.INV(Table3[[#This Row],[RV gamma]],GammaShape2,GammaRate2)/BinomTrials,Table3[[#This Row],[RV binom]])</f>
        <v>0</v>
      </c>
      <c r="M9954" s="1">
        <f>Table3[[#This Row],[Risk 2 simulated occurences]]*_xlfn.LOGNORM.INV(Table3[[#This Row],[RV lognorm]],(LN(ImpLow2)+LN(ImpUp2))/2,(LN(ImpUp2)-LN(ImpLow2))/3.29)</f>
        <v>0</v>
      </c>
    </row>
    <row r="9955" spans="7:13">
      <c r="G9955">
        <v>0.97645640651530419</v>
      </c>
      <c r="H9955">
        <v>0.19168104193717289</v>
      </c>
      <c r="I9955">
        <v>0.4069056773590416</v>
      </c>
      <c r="J9955">
        <f>_xlfn.BINOM.INV(BinomTrials,_xlfn.GAMMA.INV(Table3[[#This Row],[RV gamma]],GammaShape1,GammaRate1)/BinomTrials,Table3[[#This Row],[RV binom]])</f>
        <v>0</v>
      </c>
      <c r="K9955" s="1">
        <f>Table3[[#This Row],[Risk 1 Simulated occurences]]*_xlfn.LOGNORM.INV(Table3[[#This Row],[RV lognorm]],(LN(ImpLow1)+LN(ImpUp1))/2,(LN(ImpUp1)-LN(ImpLow1))/3.29)</f>
        <v>0</v>
      </c>
      <c r="L9955">
        <f>_xlfn.BINOM.INV(BinomTrials,_xlfn.GAMMA.INV(Table3[[#This Row],[RV gamma]],GammaShape2,GammaRate2)/BinomTrials,Table3[[#This Row],[RV binom]])</f>
        <v>0</v>
      </c>
      <c r="M9955" s="1">
        <f>Table3[[#This Row],[Risk 2 simulated occurences]]*_xlfn.LOGNORM.INV(Table3[[#This Row],[RV lognorm]],(LN(ImpLow2)+LN(ImpUp2))/2,(LN(ImpUp2)-LN(ImpLow2))/3.29)</f>
        <v>0</v>
      </c>
    </row>
    <row r="9956" spans="7:13">
      <c r="G9956">
        <v>0.30282430271749583</v>
      </c>
      <c r="H9956">
        <v>0.58327183806489769</v>
      </c>
      <c r="I9956">
        <v>0.86371937341229965</v>
      </c>
      <c r="J9956">
        <f>_xlfn.BINOM.INV(BinomTrials,_xlfn.GAMMA.INV(Table3[[#This Row],[RV gamma]],GammaShape1,GammaRate1)/BinomTrials,Table3[[#This Row],[RV binom]])</f>
        <v>0</v>
      </c>
      <c r="K9956" s="1">
        <f>Table3[[#This Row],[Risk 1 Simulated occurences]]*_xlfn.LOGNORM.INV(Table3[[#This Row],[RV lognorm]],(LN(ImpLow1)+LN(ImpUp1))/2,(LN(ImpUp1)-LN(ImpLow1))/3.29)</f>
        <v>0</v>
      </c>
      <c r="L9956">
        <f>_xlfn.BINOM.INV(BinomTrials,_xlfn.GAMMA.INV(Table3[[#This Row],[RV gamma]],GammaShape2,GammaRate2)/BinomTrials,Table3[[#This Row],[RV binom]])</f>
        <v>0</v>
      </c>
      <c r="M9956" s="1">
        <f>Table3[[#This Row],[Risk 2 simulated occurences]]*_xlfn.LOGNORM.INV(Table3[[#This Row],[RV lognorm]],(LN(ImpLow2)+LN(ImpUp2))/2,(LN(ImpUp2)-LN(ImpLow2))/3.29)</f>
        <v>0</v>
      </c>
    </row>
    <row r="9957" spans="7:13">
      <c r="G9957">
        <v>0.56805577295276144</v>
      </c>
      <c r="H9957">
        <v>4.9782356736148871E-2</v>
      </c>
      <c r="I9957">
        <v>0.53150894051953634</v>
      </c>
      <c r="J9957">
        <f>_xlfn.BINOM.INV(BinomTrials,_xlfn.GAMMA.INV(Table3[[#This Row],[RV gamma]],GammaShape1,GammaRate1)/BinomTrials,Table3[[#This Row],[RV binom]])</f>
        <v>0</v>
      </c>
      <c r="K9957" s="1">
        <f>Table3[[#This Row],[Risk 1 Simulated occurences]]*_xlfn.LOGNORM.INV(Table3[[#This Row],[RV lognorm]],(LN(ImpLow1)+LN(ImpUp1))/2,(LN(ImpUp1)-LN(ImpLow1))/3.29)</f>
        <v>0</v>
      </c>
      <c r="L9957">
        <f>_xlfn.BINOM.INV(BinomTrials,_xlfn.GAMMA.INV(Table3[[#This Row],[RV gamma]],GammaShape2,GammaRate2)/BinomTrials,Table3[[#This Row],[RV binom]])</f>
        <v>0</v>
      </c>
      <c r="M9957" s="1">
        <f>Table3[[#This Row],[Risk 2 simulated occurences]]*_xlfn.LOGNORM.INV(Table3[[#This Row],[RV lognorm]],(LN(ImpLow2)+LN(ImpUp2))/2,(LN(ImpUp2)-LN(ImpLow2))/3.29)</f>
        <v>0</v>
      </c>
    </row>
    <row r="9958" spans="7:13">
      <c r="G9958">
        <v>0.31337601706077162</v>
      </c>
      <c r="H9958">
        <v>0.6920696644541201</v>
      </c>
      <c r="I9958">
        <v>7.0763311847468521E-2</v>
      </c>
      <c r="J9958">
        <f>_xlfn.BINOM.INV(BinomTrials,_xlfn.GAMMA.INV(Table3[[#This Row],[RV gamma]],GammaShape1,GammaRate1)/BinomTrials,Table3[[#This Row],[RV binom]])</f>
        <v>1</v>
      </c>
      <c r="K9958" s="1">
        <f>Table3[[#This Row],[Risk 1 Simulated occurences]]*_xlfn.LOGNORM.INV(Table3[[#This Row],[RV lognorm]],(LN(ImpLow1)+LN(ImpUp1))/2,(LN(ImpUp1)-LN(ImpLow1))/3.29)</f>
        <v>11301.915603963391</v>
      </c>
      <c r="L9958">
        <f>_xlfn.BINOM.INV(BinomTrials,_xlfn.GAMMA.INV(Table3[[#This Row],[RV gamma]],GammaShape2,GammaRate2)/BinomTrials,Table3[[#This Row],[RV binom]])</f>
        <v>0</v>
      </c>
      <c r="M9958" s="1">
        <f>Table3[[#This Row],[Risk 2 simulated occurences]]*_xlfn.LOGNORM.INV(Table3[[#This Row],[RV lognorm]],(LN(ImpLow2)+LN(ImpUp2))/2,(LN(ImpUp2)-LN(ImpLow2))/3.29)</f>
        <v>0</v>
      </c>
    </row>
    <row r="9959" spans="7:13">
      <c r="G9959">
        <v>0.91071874038815437</v>
      </c>
      <c r="H9959">
        <v>0.61485048039576529</v>
      </c>
      <c r="I9959">
        <v>0.31898222040337615</v>
      </c>
      <c r="J9959">
        <f>_xlfn.BINOM.INV(BinomTrials,_xlfn.GAMMA.INV(Table3[[#This Row],[RV gamma]],GammaShape1,GammaRate1)/BinomTrials,Table3[[#This Row],[RV binom]])</f>
        <v>1</v>
      </c>
      <c r="K9959" s="1">
        <f>Table3[[#This Row],[Risk 1 Simulated occurences]]*_xlfn.LOGNORM.INV(Table3[[#This Row],[RV lognorm]],(LN(ImpLow1)+LN(ImpUp1))/2,(LN(ImpUp1)-LN(ImpLow1))/3.29)</f>
        <v>22749.752240794081</v>
      </c>
      <c r="L9959">
        <f>_xlfn.BINOM.INV(BinomTrials,_xlfn.GAMMA.INV(Table3[[#This Row],[RV gamma]],GammaShape2,GammaRate2)/BinomTrials,Table3[[#This Row],[RV binom]])</f>
        <v>0</v>
      </c>
      <c r="M9959" s="1">
        <f>Table3[[#This Row],[Risk 2 simulated occurences]]*_xlfn.LOGNORM.INV(Table3[[#This Row],[RV lognorm]],(LN(ImpLow2)+LN(ImpUp2))/2,(LN(ImpUp2)-LN(ImpLow2))/3.29)</f>
        <v>0</v>
      </c>
    </row>
    <row r="9960" spans="7:13">
      <c r="G9960">
        <v>0.44986970371094986</v>
      </c>
      <c r="H9960">
        <v>0.79202401162685077</v>
      </c>
      <c r="I9960">
        <v>0.13417831954275181</v>
      </c>
      <c r="J9960">
        <f>_xlfn.BINOM.INV(BinomTrials,_xlfn.GAMMA.INV(Table3[[#This Row],[RV gamma]],GammaShape1,GammaRate1)/BinomTrials,Table3[[#This Row],[RV binom]])</f>
        <v>1</v>
      </c>
      <c r="K9960" s="1">
        <f>Table3[[#This Row],[Risk 1 Simulated occurences]]*_xlfn.LOGNORM.INV(Table3[[#This Row],[RV lognorm]],(LN(ImpLow1)+LN(ImpUp1))/2,(LN(ImpUp1)-LN(ImpLow1))/3.29)</f>
        <v>14573.703149236548</v>
      </c>
      <c r="L9960">
        <f>_xlfn.BINOM.INV(BinomTrials,_xlfn.GAMMA.INV(Table3[[#This Row],[RV gamma]],GammaShape2,GammaRate2)/BinomTrials,Table3[[#This Row],[RV binom]])</f>
        <v>0</v>
      </c>
      <c r="M9960" s="1">
        <f>Table3[[#This Row],[Risk 2 simulated occurences]]*_xlfn.LOGNORM.INV(Table3[[#This Row],[RV lognorm]],(LN(ImpLow2)+LN(ImpUp2))/2,(LN(ImpUp2)-LN(ImpLow2))/3.29)</f>
        <v>0</v>
      </c>
    </row>
    <row r="9961" spans="7:13">
      <c r="G9961">
        <v>0.96011026993399029</v>
      </c>
      <c r="H9961">
        <v>0.54756341248171558</v>
      </c>
      <c r="I9961">
        <v>0.13501655502944093</v>
      </c>
      <c r="J9961">
        <f>_xlfn.BINOM.INV(BinomTrials,_xlfn.GAMMA.INV(Table3[[#This Row],[RV gamma]],GammaShape1,GammaRate1)/BinomTrials,Table3[[#This Row],[RV binom]])</f>
        <v>1</v>
      </c>
      <c r="K9961" s="1">
        <f>Table3[[#This Row],[Risk 1 Simulated occurences]]*_xlfn.LOGNORM.INV(Table3[[#This Row],[RV lognorm]],(LN(ImpLow1)+LN(ImpUp1))/2,(LN(ImpUp1)-LN(ImpLow1))/3.29)</f>
        <v>14613.215951139066</v>
      </c>
      <c r="L9961">
        <f>_xlfn.BINOM.INV(BinomTrials,_xlfn.GAMMA.INV(Table3[[#This Row],[RV gamma]],GammaShape2,GammaRate2)/BinomTrials,Table3[[#This Row],[RV binom]])</f>
        <v>0</v>
      </c>
      <c r="M9961" s="1">
        <f>Table3[[#This Row],[Risk 2 simulated occurences]]*_xlfn.LOGNORM.INV(Table3[[#This Row],[RV lognorm]],(LN(ImpLow2)+LN(ImpUp2))/2,(LN(ImpUp2)-LN(ImpLow2))/3.29)</f>
        <v>0</v>
      </c>
    </row>
    <row r="9962" spans="7:13">
      <c r="G9962">
        <v>0.57330678057545181</v>
      </c>
      <c r="H9962">
        <v>0.89827358019457826</v>
      </c>
      <c r="I9962">
        <v>0.22324037981370481</v>
      </c>
      <c r="J9962">
        <f>_xlfn.BINOM.INV(BinomTrials,_xlfn.GAMMA.INV(Table3[[#This Row],[RV gamma]],GammaShape1,GammaRate1)/BinomTrials,Table3[[#This Row],[RV binom]])</f>
        <v>1</v>
      </c>
      <c r="K9962" s="1">
        <f>Table3[[#This Row],[Risk 1 Simulated occurences]]*_xlfn.LOGNORM.INV(Table3[[#This Row],[RV lognorm]],(LN(ImpLow1)+LN(ImpUp1))/2,(LN(ImpUp1)-LN(ImpLow1))/3.29)</f>
        <v>18561.081554168853</v>
      </c>
      <c r="L9962">
        <f>_xlfn.BINOM.INV(BinomTrials,_xlfn.GAMMA.INV(Table3[[#This Row],[RV gamma]],GammaShape2,GammaRate2)/BinomTrials,Table3[[#This Row],[RV binom]])</f>
        <v>1</v>
      </c>
      <c r="M9962" s="1">
        <f>Table3[[#This Row],[Risk 2 simulated occurences]]*_xlfn.LOGNORM.INV(Table3[[#This Row],[RV lognorm]],(LN(ImpLow2)+LN(ImpUp2))/2,(LN(ImpUp2)-LN(ImpLow2))/3.29)</f>
        <v>1856108.1554168861</v>
      </c>
    </row>
    <row r="9963" spans="7:13">
      <c r="G9963">
        <v>0.56706113161847982</v>
      </c>
      <c r="H9963">
        <v>0.2840623302776657</v>
      </c>
      <c r="I9963">
        <v>1.0635289368515503E-3</v>
      </c>
      <c r="J9963">
        <f>_xlfn.BINOM.INV(BinomTrials,_xlfn.GAMMA.INV(Table3[[#This Row],[RV gamma]],GammaShape1,GammaRate1)/BinomTrials,Table3[[#This Row],[RV binom]])</f>
        <v>0</v>
      </c>
      <c r="K9963" s="1">
        <f>Table3[[#This Row],[Risk 1 Simulated occurences]]*_xlfn.LOGNORM.INV(Table3[[#This Row],[RV lognorm]],(LN(ImpLow1)+LN(ImpUp1))/2,(LN(ImpUp1)-LN(ImpLow1))/3.29)</f>
        <v>0</v>
      </c>
      <c r="L9963">
        <f>_xlfn.BINOM.INV(BinomTrials,_xlfn.GAMMA.INV(Table3[[#This Row],[RV gamma]],GammaShape2,GammaRate2)/BinomTrials,Table3[[#This Row],[RV binom]])</f>
        <v>0</v>
      </c>
      <c r="M9963" s="1">
        <f>Table3[[#This Row],[Risk 2 simulated occurences]]*_xlfn.LOGNORM.INV(Table3[[#This Row],[RV lognorm]],(LN(ImpLow2)+LN(ImpUp2))/2,(LN(ImpUp2)-LN(ImpLow2))/3.29)</f>
        <v>0</v>
      </c>
    </row>
    <row r="9964" spans="7:13">
      <c r="G9964">
        <v>0.59643911178989295</v>
      </c>
      <c r="H9964">
        <v>0.23558497672694967</v>
      </c>
      <c r="I9964">
        <v>0.87473084166400639</v>
      </c>
      <c r="J9964">
        <f>_xlfn.BINOM.INV(BinomTrials,_xlfn.GAMMA.INV(Table3[[#This Row],[RV gamma]],GammaShape1,GammaRate1)/BinomTrials,Table3[[#This Row],[RV binom]])</f>
        <v>0</v>
      </c>
      <c r="K9964" s="1">
        <f>Table3[[#This Row],[Risk 1 Simulated occurences]]*_xlfn.LOGNORM.INV(Table3[[#This Row],[RV lognorm]],(LN(ImpLow1)+LN(ImpUp1))/2,(LN(ImpUp1)-LN(ImpLow1))/3.29)</f>
        <v>0</v>
      </c>
      <c r="L9964">
        <f>_xlfn.BINOM.INV(BinomTrials,_xlfn.GAMMA.INV(Table3[[#This Row],[RV gamma]],GammaShape2,GammaRate2)/BinomTrials,Table3[[#This Row],[RV binom]])</f>
        <v>0</v>
      </c>
      <c r="M9964" s="1">
        <f>Table3[[#This Row],[Risk 2 simulated occurences]]*_xlfn.LOGNORM.INV(Table3[[#This Row],[RV lognorm]],(LN(ImpLow2)+LN(ImpUp2))/2,(LN(ImpUp2)-LN(ImpLow2))/3.29)</f>
        <v>0</v>
      </c>
    </row>
    <row r="9965" spans="7:13">
      <c r="G9965">
        <v>0.35215185273073235</v>
      </c>
      <c r="H9965">
        <v>0.47670384984309966</v>
      </c>
      <c r="I9965">
        <v>0.60125584695546697</v>
      </c>
      <c r="J9965">
        <f>_xlfn.BINOM.INV(BinomTrials,_xlfn.GAMMA.INV(Table3[[#This Row],[RV gamma]],GammaShape1,GammaRate1)/BinomTrials,Table3[[#This Row],[RV binom]])</f>
        <v>0</v>
      </c>
      <c r="K9965" s="1">
        <f>Table3[[#This Row],[Risk 1 Simulated occurences]]*_xlfn.LOGNORM.INV(Table3[[#This Row],[RV lognorm]],(LN(ImpLow1)+LN(ImpUp1))/2,(LN(ImpUp1)-LN(ImpLow1))/3.29)</f>
        <v>0</v>
      </c>
      <c r="L9965">
        <f>_xlfn.BINOM.INV(BinomTrials,_xlfn.GAMMA.INV(Table3[[#This Row],[RV gamma]],GammaShape2,GammaRate2)/BinomTrials,Table3[[#This Row],[RV binom]])</f>
        <v>0</v>
      </c>
      <c r="M9965" s="1">
        <f>Table3[[#This Row],[Risk 2 simulated occurences]]*_xlfn.LOGNORM.INV(Table3[[#This Row],[RV lognorm]],(LN(ImpLow2)+LN(ImpUp2))/2,(LN(ImpUp2)-LN(ImpLow2))/3.29)</f>
        <v>0</v>
      </c>
    </row>
    <row r="9966" spans="7:13">
      <c r="G9966">
        <v>0.61618884541848151</v>
      </c>
      <c r="H9966">
        <v>0.9616043129757067</v>
      </c>
      <c r="I9966">
        <v>0.30701978053293183</v>
      </c>
      <c r="J9966">
        <f>_xlfn.BINOM.INV(BinomTrials,_xlfn.GAMMA.INV(Table3[[#This Row],[RV gamma]],GammaShape1,GammaRate1)/BinomTrials,Table3[[#This Row],[RV binom]])</f>
        <v>2</v>
      </c>
      <c r="K9966" s="1">
        <f>Table3[[#This Row],[Risk 1 Simulated occurences]]*_xlfn.LOGNORM.INV(Table3[[#This Row],[RV lognorm]],(LN(ImpLow1)+LN(ImpUp1))/2,(LN(ImpUp1)-LN(ImpLow1))/3.29)</f>
        <v>44436.777319958564</v>
      </c>
      <c r="L9966">
        <f>_xlfn.BINOM.INV(BinomTrials,_xlfn.GAMMA.INV(Table3[[#This Row],[RV gamma]],GammaShape2,GammaRate2)/BinomTrials,Table3[[#This Row],[RV binom]])</f>
        <v>1</v>
      </c>
      <c r="M9966" s="1">
        <f>Table3[[#This Row],[Risk 2 simulated occurences]]*_xlfn.LOGNORM.INV(Table3[[#This Row],[RV lognorm]],(LN(ImpLow2)+LN(ImpUp2))/2,(LN(ImpUp2)-LN(ImpLow2))/3.29)</f>
        <v>2221838.8659979291</v>
      </c>
    </row>
    <row r="9967" spans="7:13">
      <c r="G9967">
        <v>0.2859249484194093</v>
      </c>
      <c r="H9967">
        <v>0.68368818270214282</v>
      </c>
      <c r="I9967">
        <v>8.1451416984876346E-2</v>
      </c>
      <c r="J9967">
        <f>_xlfn.BINOM.INV(BinomTrials,_xlfn.GAMMA.INV(Table3[[#This Row],[RV gamma]],GammaShape1,GammaRate1)/BinomTrials,Table3[[#This Row],[RV binom]])</f>
        <v>1</v>
      </c>
      <c r="K9967" s="1">
        <f>Table3[[#This Row],[Risk 1 Simulated occurences]]*_xlfn.LOGNORM.INV(Table3[[#This Row],[RV lognorm]],(LN(ImpLow1)+LN(ImpUp1))/2,(LN(ImpUp1)-LN(ImpLow1))/3.29)</f>
        <v>11908.961971166622</v>
      </c>
      <c r="L9967">
        <f>_xlfn.BINOM.INV(BinomTrials,_xlfn.GAMMA.INV(Table3[[#This Row],[RV gamma]],GammaShape2,GammaRate2)/BinomTrials,Table3[[#This Row],[RV binom]])</f>
        <v>0</v>
      </c>
      <c r="M9967" s="1">
        <f>Table3[[#This Row],[Risk 2 simulated occurences]]*_xlfn.LOGNORM.INV(Table3[[#This Row],[RV lognorm]],(LN(ImpLow2)+LN(ImpUp2))/2,(LN(ImpUp2)-LN(ImpLow2))/3.29)</f>
        <v>0</v>
      </c>
    </row>
    <row r="9968" spans="7:13">
      <c r="G9968">
        <v>0.54060808501234658</v>
      </c>
      <c r="H9968">
        <v>0.74728667491454936</v>
      </c>
      <c r="I9968">
        <v>0.95396526481675226</v>
      </c>
      <c r="J9968">
        <f>_xlfn.BINOM.INV(BinomTrials,_xlfn.GAMMA.INV(Table3[[#This Row],[RV gamma]],GammaShape1,GammaRate1)/BinomTrials,Table3[[#This Row],[RV binom]])</f>
        <v>1</v>
      </c>
      <c r="K9968" s="1">
        <f>Table3[[#This Row],[Risk 1 Simulated occurences]]*_xlfn.LOGNORM.INV(Table3[[#This Row],[RV lognorm]],(LN(ImpLow1)+LN(ImpUp1))/2,(LN(ImpUp1)-LN(ImpLow1))/3.29)</f>
        <v>102808.8853887844</v>
      </c>
      <c r="L9968">
        <f>_xlfn.BINOM.INV(BinomTrials,_xlfn.GAMMA.INV(Table3[[#This Row],[RV gamma]],GammaShape2,GammaRate2)/BinomTrials,Table3[[#This Row],[RV binom]])</f>
        <v>0</v>
      </c>
      <c r="M9968" s="1">
        <f>Table3[[#This Row],[Risk 2 simulated occurences]]*_xlfn.LOGNORM.INV(Table3[[#This Row],[RV lognorm]],(LN(ImpLow2)+LN(ImpUp2))/2,(LN(ImpUp2)-LN(ImpLow2))/3.29)</f>
        <v>0</v>
      </c>
    </row>
    <row r="9969" spans="7:13">
      <c r="G9969">
        <v>8.4802508393676257E-5</v>
      </c>
      <c r="H9969">
        <v>0.64714528883208766</v>
      </c>
      <c r="I9969">
        <v>0.29420577515578167</v>
      </c>
      <c r="J9969">
        <f>_xlfn.BINOM.INV(BinomTrials,_xlfn.GAMMA.INV(Table3[[#This Row],[RV gamma]],GammaShape1,GammaRate1)/BinomTrials,Table3[[#This Row],[RV binom]])</f>
        <v>0</v>
      </c>
      <c r="K9969" s="1">
        <f>Table3[[#This Row],[Risk 1 Simulated occurences]]*_xlfn.LOGNORM.INV(Table3[[#This Row],[RV lognorm]],(LN(ImpLow1)+LN(ImpUp1))/2,(LN(ImpUp1)-LN(ImpLow1))/3.29)</f>
        <v>0</v>
      </c>
      <c r="L9969">
        <f>_xlfn.BINOM.INV(BinomTrials,_xlfn.GAMMA.INV(Table3[[#This Row],[RV gamma]],GammaShape2,GammaRate2)/BinomTrials,Table3[[#This Row],[RV binom]])</f>
        <v>0</v>
      </c>
      <c r="M9969" s="1">
        <f>Table3[[#This Row],[Risk 2 simulated occurences]]*_xlfn.LOGNORM.INV(Table3[[#This Row],[RV lognorm]],(LN(ImpLow2)+LN(ImpUp2))/2,(LN(ImpUp2)-LN(ImpLow2))/3.29)</f>
        <v>0</v>
      </c>
    </row>
    <row r="9970" spans="7:13">
      <c r="G9970">
        <v>0.42527575857251687</v>
      </c>
      <c r="H9970">
        <v>0.57086940089746818</v>
      </c>
      <c r="I9970">
        <v>0.71646304322241949</v>
      </c>
      <c r="J9970">
        <f>_xlfn.BINOM.INV(BinomTrials,_xlfn.GAMMA.INV(Table3[[#This Row],[RV gamma]],GammaShape1,GammaRate1)/BinomTrials,Table3[[#This Row],[RV binom]])</f>
        <v>0</v>
      </c>
      <c r="K9970" s="1">
        <f>Table3[[#This Row],[Risk 1 Simulated occurences]]*_xlfn.LOGNORM.INV(Table3[[#This Row],[RV lognorm]],(LN(ImpLow1)+LN(ImpUp1))/2,(LN(ImpUp1)-LN(ImpLow1))/3.29)</f>
        <v>0</v>
      </c>
      <c r="L9970">
        <f>_xlfn.BINOM.INV(BinomTrials,_xlfn.GAMMA.INV(Table3[[#This Row],[RV gamma]],GammaShape2,GammaRate2)/BinomTrials,Table3[[#This Row],[RV binom]])</f>
        <v>0</v>
      </c>
      <c r="M9970" s="1">
        <f>Table3[[#This Row],[Risk 2 simulated occurences]]*_xlfn.LOGNORM.INV(Table3[[#This Row],[RV lognorm]],(LN(ImpLow2)+LN(ImpUp2))/2,(LN(ImpUp2)-LN(ImpLow2))/3.29)</f>
        <v>0</v>
      </c>
    </row>
    <row r="9971" spans="7:13">
      <c r="G9971">
        <v>0.60967432829070567</v>
      </c>
      <c r="H9971">
        <v>0.60202088374738627</v>
      </c>
      <c r="I9971">
        <v>0.59436743920406676</v>
      </c>
      <c r="J9971">
        <f>_xlfn.BINOM.INV(BinomTrials,_xlfn.GAMMA.INV(Table3[[#This Row],[RV gamma]],GammaShape1,GammaRate1)/BinomTrials,Table3[[#This Row],[RV binom]])</f>
        <v>1</v>
      </c>
      <c r="K9971" s="1">
        <f>Table3[[#This Row],[Risk 1 Simulated occurences]]*_xlfn.LOGNORM.INV(Table3[[#This Row],[RV lognorm]],(LN(ImpLow1)+LN(ImpUp1))/2,(LN(ImpUp1)-LN(ImpLow1))/3.29)</f>
        <v>37375.055122484417</v>
      </c>
      <c r="L9971">
        <f>_xlfn.BINOM.INV(BinomTrials,_xlfn.GAMMA.INV(Table3[[#This Row],[RV gamma]],GammaShape2,GammaRate2)/BinomTrials,Table3[[#This Row],[RV binom]])</f>
        <v>0</v>
      </c>
      <c r="M9971" s="1">
        <f>Table3[[#This Row],[Risk 2 simulated occurences]]*_xlfn.LOGNORM.INV(Table3[[#This Row],[RV lognorm]],(LN(ImpLow2)+LN(ImpUp2))/2,(LN(ImpUp2)-LN(ImpLow2))/3.29)</f>
        <v>0</v>
      </c>
    </row>
    <row r="9972" spans="7:13">
      <c r="G9972">
        <v>0.796435581891069</v>
      </c>
      <c r="H9972">
        <v>0.16499314232030565</v>
      </c>
      <c r="I9972">
        <v>0.5335507027495423</v>
      </c>
      <c r="J9972">
        <f>_xlfn.BINOM.INV(BinomTrials,_xlfn.GAMMA.INV(Table3[[#This Row],[RV gamma]],GammaShape1,GammaRate1)/BinomTrials,Table3[[#This Row],[RV binom]])</f>
        <v>0</v>
      </c>
      <c r="K9972" s="1">
        <f>Table3[[#This Row],[Risk 1 Simulated occurences]]*_xlfn.LOGNORM.INV(Table3[[#This Row],[RV lognorm]],(LN(ImpLow1)+LN(ImpUp1))/2,(LN(ImpUp1)-LN(ImpLow1))/3.29)</f>
        <v>0</v>
      </c>
      <c r="L9972">
        <f>_xlfn.BINOM.INV(BinomTrials,_xlfn.GAMMA.INV(Table3[[#This Row],[RV gamma]],GammaShape2,GammaRate2)/BinomTrials,Table3[[#This Row],[RV binom]])</f>
        <v>0</v>
      </c>
      <c r="M9972" s="1">
        <f>Table3[[#This Row],[Risk 2 simulated occurences]]*_xlfn.LOGNORM.INV(Table3[[#This Row],[RV lognorm]],(LN(ImpLow2)+LN(ImpUp2))/2,(LN(ImpUp2)-LN(ImpLow2))/3.29)</f>
        <v>0</v>
      </c>
    </row>
    <row r="9973" spans="7:13">
      <c r="G9973">
        <v>0.69282484319658244</v>
      </c>
      <c r="H9973">
        <v>3.9742977376907587E-2</v>
      </c>
      <c r="I9973">
        <v>0.38666111155723271</v>
      </c>
      <c r="J9973">
        <f>_xlfn.BINOM.INV(BinomTrials,_xlfn.GAMMA.INV(Table3[[#This Row],[RV gamma]],GammaShape1,GammaRate1)/BinomTrials,Table3[[#This Row],[RV binom]])</f>
        <v>0</v>
      </c>
      <c r="K9973" s="1">
        <f>Table3[[#This Row],[Risk 1 Simulated occurences]]*_xlfn.LOGNORM.INV(Table3[[#This Row],[RV lognorm]],(LN(ImpLow1)+LN(ImpUp1))/2,(LN(ImpUp1)-LN(ImpLow1))/3.29)</f>
        <v>0</v>
      </c>
      <c r="L9973">
        <f>_xlfn.BINOM.INV(BinomTrials,_xlfn.GAMMA.INV(Table3[[#This Row],[RV gamma]],GammaShape2,GammaRate2)/BinomTrials,Table3[[#This Row],[RV binom]])</f>
        <v>0</v>
      </c>
      <c r="M9973" s="1">
        <f>Table3[[#This Row],[Risk 2 simulated occurences]]*_xlfn.LOGNORM.INV(Table3[[#This Row],[RV lognorm]],(LN(ImpLow2)+LN(ImpUp2))/2,(LN(ImpUp2)-LN(ImpLow2))/3.29)</f>
        <v>0</v>
      </c>
    </row>
    <row r="9974" spans="7:13">
      <c r="G9974">
        <v>0.30713960496109893</v>
      </c>
      <c r="H9974">
        <v>0.96022077368582637</v>
      </c>
      <c r="I9974">
        <v>0.6133019424105538</v>
      </c>
      <c r="J9974">
        <f>_xlfn.BINOM.INV(BinomTrials,_xlfn.GAMMA.INV(Table3[[#This Row],[RV gamma]],GammaShape1,GammaRate1)/BinomTrials,Table3[[#This Row],[RV binom]])</f>
        <v>2</v>
      </c>
      <c r="K9974" s="1">
        <f>Table3[[#This Row],[Risk 1 Simulated occurences]]*_xlfn.LOGNORM.INV(Table3[[#This Row],[RV lognorm]],(LN(ImpLow1)+LN(ImpUp1))/2,(LN(ImpUp1)-LN(ImpLow1))/3.29)</f>
        <v>77365.68648139693</v>
      </c>
      <c r="L9974">
        <f>_xlfn.BINOM.INV(BinomTrials,_xlfn.GAMMA.INV(Table3[[#This Row],[RV gamma]],GammaShape2,GammaRate2)/BinomTrials,Table3[[#This Row],[RV binom]])</f>
        <v>1</v>
      </c>
      <c r="M9974" s="1">
        <f>Table3[[#This Row],[Risk 2 simulated occurences]]*_xlfn.LOGNORM.INV(Table3[[#This Row],[RV lognorm]],(LN(ImpLow2)+LN(ImpUp2))/2,(LN(ImpUp2)-LN(ImpLow2))/3.29)</f>
        <v>3868284.3240698548</v>
      </c>
    </row>
    <row r="9975" spans="7:13">
      <c r="G9975">
        <v>9.5340581189533966E-2</v>
      </c>
      <c r="H9975">
        <v>0.43054333768344638</v>
      </c>
      <c r="I9975">
        <v>0.76574609417735884</v>
      </c>
      <c r="J9975">
        <f>_xlfn.BINOM.INV(BinomTrials,_xlfn.GAMMA.INV(Table3[[#This Row],[RV gamma]],GammaShape1,GammaRate1)/BinomTrials,Table3[[#This Row],[RV binom]])</f>
        <v>0</v>
      </c>
      <c r="K9975" s="1">
        <f>Table3[[#This Row],[Risk 1 Simulated occurences]]*_xlfn.LOGNORM.INV(Table3[[#This Row],[RV lognorm]],(LN(ImpLow1)+LN(ImpUp1))/2,(LN(ImpUp1)-LN(ImpLow1))/3.29)</f>
        <v>0</v>
      </c>
      <c r="L9975">
        <f>_xlfn.BINOM.INV(BinomTrials,_xlfn.GAMMA.INV(Table3[[#This Row],[RV gamma]],GammaShape2,GammaRate2)/BinomTrials,Table3[[#This Row],[RV binom]])</f>
        <v>0</v>
      </c>
      <c r="M9975" s="1">
        <f>Table3[[#This Row],[Risk 2 simulated occurences]]*_xlfn.LOGNORM.INV(Table3[[#This Row],[RV lognorm]],(LN(ImpLow2)+LN(ImpUp2))/2,(LN(ImpUp2)-LN(ImpLow2))/3.29)</f>
        <v>0</v>
      </c>
    </row>
    <row r="9976" spans="7:13">
      <c r="G9976">
        <v>0.38914805249737017</v>
      </c>
      <c r="H9976">
        <v>0.14187644568359314</v>
      </c>
      <c r="I9976">
        <v>0.89460483886981612</v>
      </c>
      <c r="J9976">
        <f>_xlfn.BINOM.INV(BinomTrials,_xlfn.GAMMA.INV(Table3[[#This Row],[RV gamma]],GammaShape1,GammaRate1)/BinomTrials,Table3[[#This Row],[RV binom]])</f>
        <v>0</v>
      </c>
      <c r="K9976" s="1">
        <f>Table3[[#This Row],[Risk 1 Simulated occurences]]*_xlfn.LOGNORM.INV(Table3[[#This Row],[RV lognorm]],(LN(ImpLow1)+LN(ImpUp1))/2,(LN(ImpUp1)-LN(ImpLow1))/3.29)</f>
        <v>0</v>
      </c>
      <c r="L9976">
        <f>_xlfn.BINOM.INV(BinomTrials,_xlfn.GAMMA.INV(Table3[[#This Row],[RV gamma]],GammaShape2,GammaRate2)/BinomTrials,Table3[[#This Row],[RV binom]])</f>
        <v>0</v>
      </c>
      <c r="M9976" s="1">
        <f>Table3[[#This Row],[Risk 2 simulated occurences]]*_xlfn.LOGNORM.INV(Table3[[#This Row],[RV lognorm]],(LN(ImpLow2)+LN(ImpUp2))/2,(LN(ImpUp2)-LN(ImpLow2))/3.29)</f>
        <v>0</v>
      </c>
    </row>
    <row r="9977" spans="7:13">
      <c r="G9977">
        <v>0.41131832330083395</v>
      </c>
      <c r="H9977">
        <v>0.51742260414986996</v>
      </c>
      <c r="I9977">
        <v>0.62352688499890585</v>
      </c>
      <c r="J9977">
        <f>_xlfn.BINOM.INV(BinomTrials,_xlfn.GAMMA.INV(Table3[[#This Row],[RV gamma]],GammaShape1,GammaRate1)/BinomTrials,Table3[[#This Row],[RV binom]])</f>
        <v>0</v>
      </c>
      <c r="K9977" s="1">
        <f>Table3[[#This Row],[Risk 1 Simulated occurences]]*_xlfn.LOGNORM.INV(Table3[[#This Row],[RV lognorm]],(LN(ImpLow1)+LN(ImpUp1))/2,(LN(ImpUp1)-LN(ImpLow1))/3.29)</f>
        <v>0</v>
      </c>
      <c r="L9977">
        <f>_xlfn.BINOM.INV(BinomTrials,_xlfn.GAMMA.INV(Table3[[#This Row],[RV gamma]],GammaShape2,GammaRate2)/BinomTrials,Table3[[#This Row],[RV binom]])</f>
        <v>0</v>
      </c>
      <c r="M9977" s="1">
        <f>Table3[[#This Row],[Risk 2 simulated occurences]]*_xlfn.LOGNORM.INV(Table3[[#This Row],[RV lognorm]],(LN(ImpLow2)+LN(ImpUp2))/2,(LN(ImpUp2)-LN(ImpLow2))/3.29)</f>
        <v>0</v>
      </c>
    </row>
    <row r="9978" spans="7:13">
      <c r="G9978">
        <v>2.7059717116439584E-2</v>
      </c>
      <c r="H9978">
        <v>0.32170794686382076</v>
      </c>
      <c r="I9978">
        <v>0.6163561766112019</v>
      </c>
      <c r="J9978">
        <f>_xlfn.BINOM.INV(BinomTrials,_xlfn.GAMMA.INV(Table3[[#This Row],[RV gamma]],GammaShape1,GammaRate1)/BinomTrials,Table3[[#This Row],[RV binom]])</f>
        <v>0</v>
      </c>
      <c r="K9978" s="1">
        <f>Table3[[#This Row],[Risk 1 Simulated occurences]]*_xlfn.LOGNORM.INV(Table3[[#This Row],[RV lognorm]],(LN(ImpLow1)+LN(ImpUp1))/2,(LN(ImpUp1)-LN(ImpLow1))/3.29)</f>
        <v>0</v>
      </c>
      <c r="L9978">
        <f>_xlfn.BINOM.INV(BinomTrials,_xlfn.GAMMA.INV(Table3[[#This Row],[RV gamma]],GammaShape2,GammaRate2)/BinomTrials,Table3[[#This Row],[RV binom]])</f>
        <v>0</v>
      </c>
      <c r="M9978" s="1">
        <f>Table3[[#This Row],[Risk 2 simulated occurences]]*_xlfn.LOGNORM.INV(Table3[[#This Row],[RV lognorm]],(LN(ImpLow2)+LN(ImpUp2))/2,(LN(ImpUp2)-LN(ImpLow2))/3.29)</f>
        <v>0</v>
      </c>
    </row>
    <row r="9979" spans="7:13">
      <c r="G9979">
        <v>0.79266557600007648</v>
      </c>
      <c r="H9979">
        <v>0.94546294023537214</v>
      </c>
      <c r="I9979">
        <v>9.8260304470667761E-2</v>
      </c>
      <c r="J9979">
        <f>_xlfn.BINOM.INV(BinomTrials,_xlfn.GAMMA.INV(Table3[[#This Row],[RV gamma]],GammaShape1,GammaRate1)/BinomTrials,Table3[[#This Row],[RV binom]])</f>
        <v>2</v>
      </c>
      <c r="K9979" s="1">
        <f>Table3[[#This Row],[Risk 1 Simulated occurences]]*_xlfn.LOGNORM.INV(Table3[[#This Row],[RV lognorm]],(LN(ImpLow1)+LN(ImpUp1))/2,(LN(ImpUp1)-LN(ImpLow1))/3.29)</f>
        <v>25613.460368600576</v>
      </c>
      <c r="L9979">
        <f>_xlfn.BINOM.INV(BinomTrials,_xlfn.GAMMA.INV(Table3[[#This Row],[RV gamma]],GammaShape2,GammaRate2)/BinomTrials,Table3[[#This Row],[RV binom]])</f>
        <v>1</v>
      </c>
      <c r="M9979" s="1">
        <f>Table3[[#This Row],[Risk 2 simulated occurences]]*_xlfn.LOGNORM.INV(Table3[[#This Row],[RV lognorm]],(LN(ImpLow2)+LN(ImpUp2))/2,(LN(ImpUp2)-LN(ImpLow2))/3.29)</f>
        <v>1280673.0184300293</v>
      </c>
    </row>
    <row r="9980" spans="7:13">
      <c r="G9980">
        <v>0.33033583328609162</v>
      </c>
      <c r="H9980">
        <v>0.39563653589954439</v>
      </c>
      <c r="I9980">
        <v>0.46093723851299717</v>
      </c>
      <c r="J9980">
        <f>_xlfn.BINOM.INV(BinomTrials,_xlfn.GAMMA.INV(Table3[[#This Row],[RV gamma]],GammaShape1,GammaRate1)/BinomTrials,Table3[[#This Row],[RV binom]])</f>
        <v>0</v>
      </c>
      <c r="K9980" s="1">
        <f>Table3[[#This Row],[Risk 1 Simulated occurences]]*_xlfn.LOGNORM.INV(Table3[[#This Row],[RV lognorm]],(LN(ImpLow1)+LN(ImpUp1))/2,(LN(ImpUp1)-LN(ImpLow1))/3.29)</f>
        <v>0</v>
      </c>
      <c r="L9980">
        <f>_xlfn.BINOM.INV(BinomTrials,_xlfn.GAMMA.INV(Table3[[#This Row],[RV gamma]],GammaShape2,GammaRate2)/BinomTrials,Table3[[#This Row],[RV binom]])</f>
        <v>0</v>
      </c>
      <c r="M9980" s="1">
        <f>Table3[[#This Row],[Risk 2 simulated occurences]]*_xlfn.LOGNORM.INV(Table3[[#This Row],[RV lognorm]],(LN(ImpLow2)+LN(ImpUp2))/2,(LN(ImpUp2)-LN(ImpLow2))/3.29)</f>
        <v>0</v>
      </c>
    </row>
    <row r="9981" spans="7:13">
      <c r="G9981">
        <v>0.95435003934164997</v>
      </c>
      <c r="H9981">
        <v>0.46325886364246666</v>
      </c>
      <c r="I9981">
        <v>0.97216768794328334</v>
      </c>
      <c r="J9981">
        <f>_xlfn.BINOM.INV(BinomTrials,_xlfn.GAMMA.INV(Table3[[#This Row],[RV gamma]],GammaShape1,GammaRate1)/BinomTrials,Table3[[#This Row],[RV binom]])</f>
        <v>0</v>
      </c>
      <c r="K9981" s="1">
        <f>Table3[[#This Row],[Risk 1 Simulated occurences]]*_xlfn.LOGNORM.INV(Table3[[#This Row],[RV lognorm]],(LN(ImpLow1)+LN(ImpUp1))/2,(LN(ImpUp1)-LN(ImpLow1))/3.29)</f>
        <v>0</v>
      </c>
      <c r="L9981">
        <f>_xlfn.BINOM.INV(BinomTrials,_xlfn.GAMMA.INV(Table3[[#This Row],[RV gamma]],GammaShape2,GammaRate2)/BinomTrials,Table3[[#This Row],[RV binom]])</f>
        <v>0</v>
      </c>
      <c r="M9981" s="1">
        <f>Table3[[#This Row],[Risk 2 simulated occurences]]*_xlfn.LOGNORM.INV(Table3[[#This Row],[RV lognorm]],(LN(ImpLow2)+LN(ImpUp2))/2,(LN(ImpUp2)-LN(ImpLow2))/3.29)</f>
        <v>0</v>
      </c>
    </row>
    <row r="9982" spans="7:13">
      <c r="G9982">
        <v>0.76111121511138569</v>
      </c>
      <c r="H9982">
        <v>0.99172123893709907</v>
      </c>
      <c r="I9982">
        <v>0.22233126276281256</v>
      </c>
      <c r="J9982">
        <f>_xlfn.BINOM.INV(BinomTrials,_xlfn.GAMMA.INV(Table3[[#This Row],[RV gamma]],GammaShape1,GammaRate1)/BinomTrials,Table3[[#This Row],[RV binom]])</f>
        <v>3</v>
      </c>
      <c r="K9982" s="1">
        <f>Table3[[#This Row],[Risk 1 Simulated occurences]]*_xlfn.LOGNORM.INV(Table3[[#This Row],[RV lognorm]],(LN(ImpLow1)+LN(ImpUp1))/2,(LN(ImpUp1)-LN(ImpLow1))/3.29)</f>
        <v>55564.57287344303</v>
      </c>
      <c r="L9982">
        <f>_xlfn.BINOM.INV(BinomTrials,_xlfn.GAMMA.INV(Table3[[#This Row],[RV gamma]],GammaShape2,GammaRate2)/BinomTrials,Table3[[#This Row],[RV binom]])</f>
        <v>2</v>
      </c>
      <c r="M9982" s="1">
        <f>Table3[[#This Row],[Risk 2 simulated occurences]]*_xlfn.LOGNORM.INV(Table3[[#This Row],[RV lognorm]],(LN(ImpLow2)+LN(ImpUp2))/2,(LN(ImpUp2)-LN(ImpLow2))/3.29)</f>
        <v>3704304.8582295375</v>
      </c>
    </row>
    <row r="9983" spans="7:13">
      <c r="G9983">
        <v>0.99619237705887875</v>
      </c>
      <c r="H9983">
        <v>0.85886281582473911</v>
      </c>
      <c r="I9983">
        <v>0.72153325459059947</v>
      </c>
      <c r="J9983">
        <f>_xlfn.BINOM.INV(BinomTrials,_xlfn.GAMMA.INV(Table3[[#This Row],[RV gamma]],GammaShape1,GammaRate1)/BinomTrials,Table3[[#This Row],[RV binom]])</f>
        <v>2</v>
      </c>
      <c r="K9983" s="1">
        <f>Table3[[#This Row],[Risk 1 Simulated occurences]]*_xlfn.LOGNORM.INV(Table3[[#This Row],[RV lognorm]],(LN(ImpLow1)+LN(ImpUp1))/2,(LN(ImpUp1)-LN(ImpLow1))/3.29)</f>
        <v>95405.135952423327</v>
      </c>
      <c r="L9983">
        <f>_xlfn.BINOM.INV(BinomTrials,_xlfn.GAMMA.INV(Table3[[#This Row],[RV gamma]],GammaShape2,GammaRate2)/BinomTrials,Table3[[#This Row],[RV binom]])</f>
        <v>1</v>
      </c>
      <c r="M9983" s="1">
        <f>Table3[[#This Row],[Risk 2 simulated occurences]]*_xlfn.LOGNORM.INV(Table3[[#This Row],[RV lognorm]],(LN(ImpLow2)+LN(ImpUp2))/2,(LN(ImpUp2)-LN(ImpLow2))/3.29)</f>
        <v>4770256.7976211682</v>
      </c>
    </row>
    <row r="9984" spans="7:13">
      <c r="G9984">
        <v>5.2812285745894669E-3</v>
      </c>
      <c r="H9984">
        <v>0.90734556638977748</v>
      </c>
      <c r="I9984">
        <v>0.8094099042049655</v>
      </c>
      <c r="J9984">
        <f>_xlfn.BINOM.INV(BinomTrials,_xlfn.GAMMA.INV(Table3[[#This Row],[RV gamma]],GammaShape1,GammaRate1)/BinomTrials,Table3[[#This Row],[RV binom]])</f>
        <v>1</v>
      </c>
      <c r="K9984" s="1">
        <f>Table3[[#This Row],[Risk 1 Simulated occurences]]*_xlfn.LOGNORM.INV(Table3[[#This Row],[RV lognorm]],(LN(ImpLow1)+LN(ImpUp1))/2,(LN(ImpUp1)-LN(ImpLow1))/3.29)</f>
        <v>58368.354973035581</v>
      </c>
      <c r="L9984">
        <f>_xlfn.BINOM.INV(BinomTrials,_xlfn.GAMMA.INV(Table3[[#This Row],[RV gamma]],GammaShape2,GammaRate2)/BinomTrials,Table3[[#This Row],[RV binom]])</f>
        <v>1</v>
      </c>
      <c r="M9984" s="1">
        <f>Table3[[#This Row],[Risk 2 simulated occurences]]*_xlfn.LOGNORM.INV(Table3[[#This Row],[RV lognorm]],(LN(ImpLow2)+LN(ImpUp2))/2,(LN(ImpUp2)-LN(ImpLow2))/3.29)</f>
        <v>5836835.4973035604</v>
      </c>
    </row>
    <row r="9985" spans="7:13">
      <c r="G9985">
        <v>0.7616086531251709</v>
      </c>
      <c r="H9985">
        <v>0.75693431299037039</v>
      </c>
      <c r="I9985">
        <v>0.75225997285556978</v>
      </c>
      <c r="J9985">
        <f>_xlfn.BINOM.INV(BinomTrials,_xlfn.GAMMA.INV(Table3[[#This Row],[RV gamma]],GammaShape1,GammaRate1)/BinomTrials,Table3[[#This Row],[RV binom]])</f>
        <v>1</v>
      </c>
      <c r="K9985" s="1">
        <f>Table3[[#This Row],[Risk 1 Simulated occurences]]*_xlfn.LOGNORM.INV(Table3[[#This Row],[RV lognorm]],(LN(ImpLow1)+LN(ImpUp1))/2,(LN(ImpUp1)-LN(ImpLow1))/3.29)</f>
        <v>50954.078528056853</v>
      </c>
      <c r="L9985">
        <f>_xlfn.BINOM.INV(BinomTrials,_xlfn.GAMMA.INV(Table3[[#This Row],[RV gamma]],GammaShape2,GammaRate2)/BinomTrials,Table3[[#This Row],[RV binom]])</f>
        <v>0</v>
      </c>
      <c r="M9985" s="1">
        <f>Table3[[#This Row],[Risk 2 simulated occurences]]*_xlfn.LOGNORM.INV(Table3[[#This Row],[RV lognorm]],(LN(ImpLow2)+LN(ImpUp2))/2,(LN(ImpUp2)-LN(ImpLow2))/3.29)</f>
        <v>0</v>
      </c>
    </row>
    <row r="9986" spans="7:13">
      <c r="G9986">
        <v>0.35663307474769329</v>
      </c>
      <c r="H9986">
        <v>0.7949984291545108</v>
      </c>
      <c r="I9986">
        <v>0.23336378356132834</v>
      </c>
      <c r="J9986">
        <f>_xlfn.BINOM.INV(BinomTrials,_xlfn.GAMMA.INV(Table3[[#This Row],[RV gamma]],GammaShape1,GammaRate1)/BinomTrials,Table3[[#This Row],[RV binom]])</f>
        <v>1</v>
      </c>
      <c r="K9986" s="1">
        <f>Table3[[#This Row],[Risk 1 Simulated occurences]]*_xlfn.LOGNORM.INV(Table3[[#This Row],[RV lognorm]],(LN(ImpLow1)+LN(ImpUp1))/2,(LN(ImpUp1)-LN(ImpLow1))/3.29)</f>
        <v>19001.15478315311</v>
      </c>
      <c r="L9986">
        <f>_xlfn.BINOM.INV(BinomTrials,_xlfn.GAMMA.INV(Table3[[#This Row],[RV gamma]],GammaShape2,GammaRate2)/BinomTrials,Table3[[#This Row],[RV binom]])</f>
        <v>0</v>
      </c>
      <c r="M9986" s="1">
        <f>Table3[[#This Row],[Risk 2 simulated occurences]]*_xlfn.LOGNORM.INV(Table3[[#This Row],[RV lognorm]],(LN(ImpLow2)+LN(ImpUp2))/2,(LN(ImpUp2)-LN(ImpLow2))/3.29)</f>
        <v>0</v>
      </c>
    </row>
    <row r="9987" spans="7:13">
      <c r="G9987">
        <v>0.93208728448119349</v>
      </c>
      <c r="H9987">
        <v>0.53859879986317771</v>
      </c>
      <c r="I9987">
        <v>0.14511031524516191</v>
      </c>
      <c r="J9987">
        <f>_xlfn.BINOM.INV(BinomTrials,_xlfn.GAMMA.INV(Table3[[#This Row],[RV gamma]],GammaShape1,GammaRate1)/BinomTrials,Table3[[#This Row],[RV binom]])</f>
        <v>1</v>
      </c>
      <c r="K9987" s="1">
        <f>Table3[[#This Row],[Risk 1 Simulated occurences]]*_xlfn.LOGNORM.INV(Table3[[#This Row],[RV lognorm]],(LN(ImpLow1)+LN(ImpUp1))/2,(LN(ImpUp1)-LN(ImpLow1))/3.29)</f>
        <v>15084.452881574281</v>
      </c>
      <c r="L9987">
        <f>_xlfn.BINOM.INV(BinomTrials,_xlfn.GAMMA.INV(Table3[[#This Row],[RV gamma]],GammaShape2,GammaRate2)/BinomTrials,Table3[[#This Row],[RV binom]])</f>
        <v>0</v>
      </c>
      <c r="M9987" s="1">
        <f>Table3[[#This Row],[Risk 2 simulated occurences]]*_xlfn.LOGNORM.INV(Table3[[#This Row],[RV lognorm]],(LN(ImpLow2)+LN(ImpUp2))/2,(LN(ImpUp2)-LN(ImpLow2))/3.29)</f>
        <v>0</v>
      </c>
    </row>
    <row r="9988" spans="7:13">
      <c r="G9988">
        <v>0.59099027541977833</v>
      </c>
      <c r="H9988">
        <v>0.23002930042800926</v>
      </c>
      <c r="I9988">
        <v>0.86906832543624024</v>
      </c>
      <c r="J9988">
        <f>_xlfn.BINOM.INV(BinomTrials,_xlfn.GAMMA.INV(Table3[[#This Row],[RV gamma]],GammaShape1,GammaRate1)/BinomTrials,Table3[[#This Row],[RV binom]])</f>
        <v>0</v>
      </c>
      <c r="K9988" s="1">
        <f>Table3[[#This Row],[Risk 1 Simulated occurences]]*_xlfn.LOGNORM.INV(Table3[[#This Row],[RV lognorm]],(LN(ImpLow1)+LN(ImpUp1))/2,(LN(ImpUp1)-LN(ImpLow1))/3.29)</f>
        <v>0</v>
      </c>
      <c r="L9988">
        <f>_xlfn.BINOM.INV(BinomTrials,_xlfn.GAMMA.INV(Table3[[#This Row],[RV gamma]],GammaShape2,GammaRate2)/BinomTrials,Table3[[#This Row],[RV binom]])</f>
        <v>0</v>
      </c>
      <c r="M9988" s="1">
        <f>Table3[[#This Row],[Risk 2 simulated occurences]]*_xlfn.LOGNORM.INV(Table3[[#This Row],[RV lognorm]],(LN(ImpLow2)+LN(ImpUp2))/2,(LN(ImpUp2)-LN(ImpLow2))/3.29)</f>
        <v>0</v>
      </c>
    </row>
    <row r="9989" spans="7:13">
      <c r="G9989">
        <v>0.77355898021420422</v>
      </c>
      <c r="H9989">
        <v>0.10245229355173759</v>
      </c>
      <c r="I9989">
        <v>0.43134560688927098</v>
      </c>
      <c r="J9989">
        <f>_xlfn.BINOM.INV(BinomTrials,_xlfn.GAMMA.INV(Table3[[#This Row],[RV gamma]],GammaShape1,GammaRate1)/BinomTrials,Table3[[#This Row],[RV binom]])</f>
        <v>0</v>
      </c>
      <c r="K9989" s="1">
        <f>Table3[[#This Row],[Risk 1 Simulated occurences]]*_xlfn.LOGNORM.INV(Table3[[#This Row],[RV lognorm]],(LN(ImpLow1)+LN(ImpUp1))/2,(LN(ImpUp1)-LN(ImpLow1))/3.29)</f>
        <v>0</v>
      </c>
      <c r="L9989">
        <f>_xlfn.BINOM.INV(BinomTrials,_xlfn.GAMMA.INV(Table3[[#This Row],[RV gamma]],GammaShape2,GammaRate2)/BinomTrials,Table3[[#This Row],[RV binom]])</f>
        <v>0</v>
      </c>
      <c r="M9989" s="1">
        <f>Table3[[#This Row],[Risk 2 simulated occurences]]*_xlfn.LOGNORM.INV(Table3[[#This Row],[RV lognorm]],(LN(ImpLow2)+LN(ImpUp2))/2,(LN(ImpUp2)-LN(ImpLow2))/3.29)</f>
        <v>0</v>
      </c>
    </row>
    <row r="9990" spans="7:13">
      <c r="G9990">
        <v>0.20578046012938975</v>
      </c>
      <c r="H9990">
        <v>0.91569772405349548</v>
      </c>
      <c r="I9990">
        <v>0.62561498797760107</v>
      </c>
      <c r="J9990">
        <f>_xlfn.BINOM.INV(BinomTrials,_xlfn.GAMMA.INV(Table3[[#This Row],[RV gamma]],GammaShape1,GammaRate1)/BinomTrials,Table3[[#This Row],[RV binom]])</f>
        <v>1</v>
      </c>
      <c r="K9990" s="1">
        <f>Table3[[#This Row],[Risk 1 Simulated occurences]]*_xlfn.LOGNORM.INV(Table3[[#This Row],[RV lognorm]],(LN(ImpLow1)+LN(ImpUp1))/2,(LN(ImpUp1)-LN(ImpLow1))/3.29)</f>
        <v>39567.986768510062</v>
      </c>
      <c r="L9990">
        <f>_xlfn.BINOM.INV(BinomTrials,_xlfn.GAMMA.INV(Table3[[#This Row],[RV gamma]],GammaShape2,GammaRate2)/BinomTrials,Table3[[#This Row],[RV binom]])</f>
        <v>1</v>
      </c>
      <c r="M9990" s="1">
        <f>Table3[[#This Row],[Risk 2 simulated occurences]]*_xlfn.LOGNORM.INV(Table3[[#This Row],[RV lognorm]],(LN(ImpLow2)+LN(ImpUp2))/2,(LN(ImpUp2)-LN(ImpLow2))/3.29)</f>
        <v>3956798.6768510151</v>
      </c>
    </row>
    <row r="9991" spans="7:13">
      <c r="G9991">
        <v>0.55219339465358919</v>
      </c>
      <c r="H9991">
        <v>0.13164816709777721</v>
      </c>
      <c r="I9991">
        <v>0.71110293954196524</v>
      </c>
      <c r="J9991">
        <f>_xlfn.BINOM.INV(BinomTrials,_xlfn.GAMMA.INV(Table3[[#This Row],[RV gamma]],GammaShape1,GammaRate1)/BinomTrials,Table3[[#This Row],[RV binom]])</f>
        <v>0</v>
      </c>
      <c r="K9991" s="1">
        <f>Table3[[#This Row],[Risk 1 Simulated occurences]]*_xlfn.LOGNORM.INV(Table3[[#This Row],[RV lognorm]],(LN(ImpLow1)+LN(ImpUp1))/2,(LN(ImpUp1)-LN(ImpLow1))/3.29)</f>
        <v>0</v>
      </c>
      <c r="L9991">
        <f>_xlfn.BINOM.INV(BinomTrials,_xlfn.GAMMA.INV(Table3[[#This Row],[RV gamma]],GammaShape2,GammaRate2)/BinomTrials,Table3[[#This Row],[RV binom]])</f>
        <v>0</v>
      </c>
      <c r="M9991" s="1">
        <f>Table3[[#This Row],[Risk 2 simulated occurences]]*_xlfn.LOGNORM.INV(Table3[[#This Row],[RV lognorm]],(LN(ImpLow2)+LN(ImpUp2))/2,(LN(ImpUp2)-LN(ImpLow2))/3.29)</f>
        <v>0</v>
      </c>
    </row>
    <row r="9992" spans="7:13">
      <c r="G9992">
        <v>0.71438394287339591</v>
      </c>
      <c r="H9992">
        <v>0.61074441234150179</v>
      </c>
      <c r="I9992">
        <v>0.50710488180960755</v>
      </c>
      <c r="J9992">
        <f>_xlfn.BINOM.INV(BinomTrials,_xlfn.GAMMA.INV(Table3[[#This Row],[RV gamma]],GammaShape1,GammaRate1)/BinomTrials,Table3[[#This Row],[RV binom]])</f>
        <v>1</v>
      </c>
      <c r="K9992" s="1">
        <f>Table3[[#This Row],[Risk 1 Simulated occurences]]*_xlfn.LOGNORM.INV(Table3[[#This Row],[RV lognorm]],(LN(ImpLow1)+LN(ImpUp1))/2,(LN(ImpUp1)-LN(ImpLow1))/3.29)</f>
        <v>32019.418946776816</v>
      </c>
      <c r="L9992">
        <f>_xlfn.BINOM.INV(BinomTrials,_xlfn.GAMMA.INV(Table3[[#This Row],[RV gamma]],GammaShape2,GammaRate2)/BinomTrials,Table3[[#This Row],[RV binom]])</f>
        <v>0</v>
      </c>
      <c r="M9992" s="1">
        <f>Table3[[#This Row],[Risk 2 simulated occurences]]*_xlfn.LOGNORM.INV(Table3[[#This Row],[RV lognorm]],(LN(ImpLow2)+LN(ImpUp2))/2,(LN(ImpUp2)-LN(ImpLow2))/3.29)</f>
        <v>0</v>
      </c>
    </row>
    <row r="9993" spans="7:13">
      <c r="G9993">
        <v>0.65092787316577871</v>
      </c>
      <c r="H9993">
        <v>0.78133822362000971</v>
      </c>
      <c r="I9993">
        <v>0.9117485740742407</v>
      </c>
      <c r="J9993">
        <f>_xlfn.BINOM.INV(BinomTrials,_xlfn.GAMMA.INV(Table3[[#This Row],[RV gamma]],GammaShape1,GammaRate1)/BinomTrials,Table3[[#This Row],[RV binom]])</f>
        <v>1</v>
      </c>
      <c r="K9993" s="1">
        <f>Table3[[#This Row],[Risk 1 Simulated occurences]]*_xlfn.LOGNORM.INV(Table3[[#This Row],[RV lognorm]],(LN(ImpLow1)+LN(ImpUp1))/2,(LN(ImpUp1)-LN(ImpLow1))/3.29)</f>
        <v>81436.875763278367</v>
      </c>
      <c r="L9993">
        <f>_xlfn.BINOM.INV(BinomTrials,_xlfn.GAMMA.INV(Table3[[#This Row],[RV gamma]],GammaShape2,GammaRate2)/BinomTrials,Table3[[#This Row],[RV binom]])</f>
        <v>0</v>
      </c>
      <c r="M9993" s="1">
        <f>Table3[[#This Row],[Risk 2 simulated occurences]]*_xlfn.LOGNORM.INV(Table3[[#This Row],[RV lognorm]],(LN(ImpLow2)+LN(ImpUp2))/2,(LN(ImpUp2)-LN(ImpLow2))/3.29)</f>
        <v>0</v>
      </c>
    </row>
    <row r="9994" spans="7:13">
      <c r="G9994">
        <v>0.1447642972435636</v>
      </c>
      <c r="H9994">
        <v>0.95152438150324137</v>
      </c>
      <c r="I9994">
        <v>0.75828446576291908</v>
      </c>
      <c r="J9994">
        <f>_xlfn.BINOM.INV(BinomTrials,_xlfn.GAMMA.INV(Table3[[#This Row],[RV gamma]],GammaShape1,GammaRate1)/BinomTrials,Table3[[#This Row],[RV binom]])</f>
        <v>2</v>
      </c>
      <c r="K9994" s="1">
        <f>Table3[[#This Row],[Risk 1 Simulated occurences]]*_xlfn.LOGNORM.INV(Table3[[#This Row],[RV lognorm]],(LN(ImpLow1)+LN(ImpUp1))/2,(LN(ImpUp1)-LN(ImpLow1))/3.29)</f>
        <v>103285.06830764582</v>
      </c>
      <c r="L9994">
        <f>_xlfn.BINOM.INV(BinomTrials,_xlfn.GAMMA.INV(Table3[[#This Row],[RV gamma]],GammaShape2,GammaRate2)/BinomTrials,Table3[[#This Row],[RV binom]])</f>
        <v>1</v>
      </c>
      <c r="M9994" s="1">
        <f>Table3[[#This Row],[Risk 2 simulated occurences]]*_xlfn.LOGNORM.INV(Table3[[#This Row],[RV lognorm]],(LN(ImpLow2)+LN(ImpUp2))/2,(LN(ImpUp2)-LN(ImpLow2))/3.29)</f>
        <v>5164253.4153823024</v>
      </c>
    </row>
    <row r="9995" spans="7:13">
      <c r="G9995">
        <v>5.3543772573370382E-2</v>
      </c>
      <c r="H9995">
        <v>0.27027992497676978</v>
      </c>
      <c r="I9995">
        <v>0.48701607738016922</v>
      </c>
      <c r="J9995">
        <f>_xlfn.BINOM.INV(BinomTrials,_xlfn.GAMMA.INV(Table3[[#This Row],[RV gamma]],GammaShape1,GammaRate1)/BinomTrials,Table3[[#This Row],[RV binom]])</f>
        <v>0</v>
      </c>
      <c r="K9995" s="1">
        <f>Table3[[#This Row],[Risk 1 Simulated occurences]]*_xlfn.LOGNORM.INV(Table3[[#This Row],[RV lognorm]],(LN(ImpLow1)+LN(ImpUp1))/2,(LN(ImpUp1)-LN(ImpLow1))/3.29)</f>
        <v>0</v>
      </c>
      <c r="L9995">
        <f>_xlfn.BINOM.INV(BinomTrials,_xlfn.GAMMA.INV(Table3[[#This Row],[RV gamma]],GammaShape2,GammaRate2)/BinomTrials,Table3[[#This Row],[RV binom]])</f>
        <v>0</v>
      </c>
      <c r="M9995" s="1">
        <f>Table3[[#This Row],[Risk 2 simulated occurences]]*_xlfn.LOGNORM.INV(Table3[[#This Row],[RV lognorm]],(LN(ImpLow2)+LN(ImpUp2))/2,(LN(ImpUp2)-LN(ImpLow2))/3.29)</f>
        <v>0</v>
      </c>
    </row>
    <row r="9996" spans="7:13">
      <c r="G9996">
        <v>0.91018564063598661</v>
      </c>
      <c r="H9996">
        <v>0.59469908457002563</v>
      </c>
      <c r="I9996">
        <v>0.27921252850406453</v>
      </c>
      <c r="J9996">
        <f>_xlfn.BINOM.INV(BinomTrials,_xlfn.GAMMA.INV(Table3[[#This Row],[RV gamma]],GammaShape1,GammaRate1)/BinomTrials,Table3[[#This Row],[RV binom]])</f>
        <v>1</v>
      </c>
      <c r="K9996" s="1">
        <f>Table3[[#This Row],[Risk 1 Simulated occurences]]*_xlfn.LOGNORM.INV(Table3[[#This Row],[RV lognorm]],(LN(ImpLow1)+LN(ImpUp1))/2,(LN(ImpUp1)-LN(ImpLow1))/3.29)</f>
        <v>20995.827680829527</v>
      </c>
      <c r="L9996">
        <f>_xlfn.BINOM.INV(BinomTrials,_xlfn.GAMMA.INV(Table3[[#This Row],[RV gamma]],GammaShape2,GammaRate2)/BinomTrials,Table3[[#This Row],[RV binom]])</f>
        <v>0</v>
      </c>
      <c r="M9996" s="1">
        <f>Table3[[#This Row],[Risk 2 simulated occurences]]*_xlfn.LOGNORM.INV(Table3[[#This Row],[RV lognorm]],(LN(ImpLow2)+LN(ImpUp2))/2,(LN(ImpUp2)-LN(ImpLow2))/3.29)</f>
        <v>0</v>
      </c>
    </row>
    <row r="9997" spans="7:13">
      <c r="G9997">
        <v>0.49006216902754368</v>
      </c>
      <c r="H9997">
        <v>0.10751436842024065</v>
      </c>
      <c r="I9997">
        <v>0.72496656781293756</v>
      </c>
      <c r="J9997">
        <f>_xlfn.BINOM.INV(BinomTrials,_xlfn.GAMMA.INV(Table3[[#This Row],[RV gamma]],GammaShape1,GammaRate1)/BinomTrials,Table3[[#This Row],[RV binom]])</f>
        <v>0</v>
      </c>
      <c r="K9997" s="1">
        <f>Table3[[#This Row],[Risk 1 Simulated occurences]]*_xlfn.LOGNORM.INV(Table3[[#This Row],[RV lognorm]],(LN(ImpLow1)+LN(ImpUp1))/2,(LN(ImpUp1)-LN(ImpLow1))/3.29)</f>
        <v>0</v>
      </c>
      <c r="L9997">
        <f>_xlfn.BINOM.INV(BinomTrials,_xlfn.GAMMA.INV(Table3[[#This Row],[RV gamma]],GammaShape2,GammaRate2)/BinomTrials,Table3[[#This Row],[RV binom]])</f>
        <v>0</v>
      </c>
      <c r="M9997" s="1">
        <f>Table3[[#This Row],[Risk 2 simulated occurences]]*_xlfn.LOGNORM.INV(Table3[[#This Row],[RV lognorm]],(LN(ImpLow2)+LN(ImpUp2))/2,(LN(ImpUp2)-LN(ImpLow2))/3.29)</f>
        <v>0</v>
      </c>
    </row>
    <row r="9998" spans="7:13">
      <c r="G9998">
        <v>0.47487484592705725</v>
      </c>
      <c r="H9998">
        <v>0.99399003898445049</v>
      </c>
      <c r="I9998">
        <v>0.51310523204184377</v>
      </c>
      <c r="J9998">
        <f>_xlfn.BINOM.INV(BinomTrials,_xlfn.GAMMA.INV(Table3[[#This Row],[RV gamma]],GammaShape1,GammaRate1)/BinomTrials,Table3[[#This Row],[RV binom]])</f>
        <v>3</v>
      </c>
      <c r="K9998" s="1">
        <f>Table3[[#This Row],[Risk 1 Simulated occurences]]*_xlfn.LOGNORM.INV(Table3[[#This Row],[RV lognorm]],(LN(ImpLow1)+LN(ImpUp1))/2,(LN(ImpUp1)-LN(ImpLow1))/3.29)</f>
        <v>97075.097846282879</v>
      </c>
      <c r="L9998">
        <f>_xlfn.BINOM.INV(BinomTrials,_xlfn.GAMMA.INV(Table3[[#This Row],[RV gamma]],GammaShape2,GammaRate2)/BinomTrials,Table3[[#This Row],[RV binom]])</f>
        <v>2</v>
      </c>
      <c r="M9998" s="1">
        <f>Table3[[#This Row],[Risk 2 simulated occurences]]*_xlfn.LOGNORM.INV(Table3[[#This Row],[RV lognorm]],(LN(ImpLow2)+LN(ImpUp2))/2,(LN(ImpUp2)-LN(ImpLow2))/3.29)</f>
        <v>6471673.1897521941</v>
      </c>
    </row>
    <row r="9999" spans="7:13">
      <c r="G9999">
        <v>0.22153549605120695</v>
      </c>
      <c r="H9999">
        <v>0.9905852116600542</v>
      </c>
      <c r="I9999">
        <v>0.75963492726890136</v>
      </c>
      <c r="J9999">
        <f>_xlfn.BINOM.INV(BinomTrials,_xlfn.GAMMA.INV(Table3[[#This Row],[RV gamma]],GammaShape1,GammaRate1)/BinomTrials,Table3[[#This Row],[RV binom]])</f>
        <v>2</v>
      </c>
      <c r="K9999" s="1">
        <f>Table3[[#This Row],[Risk 1 Simulated occurences]]*_xlfn.LOGNORM.INV(Table3[[#This Row],[RV lognorm]],(LN(ImpLow1)+LN(ImpUp1))/2,(LN(ImpUp1)-LN(ImpLow1))/3.29)</f>
        <v>103598.82493303172</v>
      </c>
      <c r="L9999">
        <f>_xlfn.BINOM.INV(BinomTrials,_xlfn.GAMMA.INV(Table3[[#This Row],[RV gamma]],GammaShape2,GammaRate2)/BinomTrials,Table3[[#This Row],[RV binom]])</f>
        <v>2</v>
      </c>
      <c r="M9999" s="1">
        <f>Table3[[#This Row],[Risk 2 simulated occurences]]*_xlfn.LOGNORM.INV(Table3[[#This Row],[RV lognorm]],(LN(ImpLow2)+LN(ImpUp2))/2,(LN(ImpUp2)-LN(ImpLow2))/3.29)</f>
        <v>10359882.493303195</v>
      </c>
    </row>
    <row r="10000" spans="7:13">
      <c r="G10000">
        <v>0.34708213263521071</v>
      </c>
      <c r="H10000">
        <v>0.76565237053001878</v>
      </c>
      <c r="I10000">
        <v>0.18422260842482679</v>
      </c>
      <c r="J10000">
        <f>_xlfn.BINOM.INV(BinomTrials,_xlfn.GAMMA.INV(Table3[[#This Row],[RV gamma]],GammaShape1,GammaRate1)/BinomTrials,Table3[[#This Row],[RV binom]])</f>
        <v>1</v>
      </c>
      <c r="K10000" s="1">
        <f>Table3[[#This Row],[Risk 1 Simulated occurences]]*_xlfn.LOGNORM.INV(Table3[[#This Row],[RV lognorm]],(LN(ImpLow1)+LN(ImpUp1))/2,(LN(ImpUp1)-LN(ImpLow1))/3.29)</f>
        <v>16851.141436885242</v>
      </c>
      <c r="L10000">
        <f>_xlfn.BINOM.INV(BinomTrials,_xlfn.GAMMA.INV(Table3[[#This Row],[RV gamma]],GammaShape2,GammaRate2)/BinomTrials,Table3[[#This Row],[RV binom]])</f>
        <v>0</v>
      </c>
      <c r="M10000" s="1">
        <f>Table3[[#This Row],[Risk 2 simulated occurences]]*_xlfn.LOGNORM.INV(Table3[[#This Row],[RV lognorm]],(LN(ImpLow2)+LN(ImpUp2))/2,(LN(ImpUp2)-LN(ImpLow2))/3.29)</f>
        <v>0</v>
      </c>
    </row>
    <row r="10001" spans="7:13">
      <c r="G10001">
        <v>0.40940319998627678</v>
      </c>
      <c r="H10001">
        <v>0.31939149802522337</v>
      </c>
      <c r="I10001">
        <v>0.22937979606416997</v>
      </c>
      <c r="J10001">
        <f>_xlfn.BINOM.INV(BinomTrials,_xlfn.GAMMA.INV(Table3[[#This Row],[RV gamma]],GammaShape1,GammaRate1)/BinomTrials,Table3[[#This Row],[RV binom]])</f>
        <v>0</v>
      </c>
      <c r="K10001" s="1">
        <f>Table3[[#This Row],[Risk 1 Simulated occurences]]*_xlfn.LOGNORM.INV(Table3[[#This Row],[RV lognorm]],(LN(ImpLow1)+LN(ImpUp1))/2,(LN(ImpUp1)-LN(ImpLow1))/3.29)</f>
        <v>0</v>
      </c>
      <c r="L10001">
        <f>_xlfn.BINOM.INV(BinomTrials,_xlfn.GAMMA.INV(Table3[[#This Row],[RV gamma]],GammaShape2,GammaRate2)/BinomTrials,Table3[[#This Row],[RV binom]])</f>
        <v>0</v>
      </c>
      <c r="M10001" s="1">
        <f>Table3[[#This Row],[Risk 2 simulated occurences]]*_xlfn.LOGNORM.INV(Table3[[#This Row],[RV lognorm]],(LN(ImpLow2)+LN(ImpUp2))/2,(LN(ImpUp2)-LN(ImpLow2))/3.29)</f>
        <v>0</v>
      </c>
    </row>
    <row r="10002" spans="7:13">
      <c r="G10002">
        <v>0.83958216935376739</v>
      </c>
      <c r="H10002">
        <v>1.2907309929331444E-2</v>
      </c>
      <c r="I10002">
        <v>0.18623245050489551</v>
      </c>
      <c r="J10002">
        <f>_xlfn.BINOM.INV(BinomTrials,_xlfn.GAMMA.INV(Table3[[#This Row],[RV gamma]],GammaShape1,GammaRate1)/BinomTrials,Table3[[#This Row],[RV binom]])</f>
        <v>0</v>
      </c>
      <c r="K10002" s="1">
        <f>Table3[[#This Row],[Risk 1 Simulated occurences]]*_xlfn.LOGNORM.INV(Table3[[#This Row],[RV lognorm]],(LN(ImpLow1)+LN(ImpUp1))/2,(LN(ImpUp1)-LN(ImpLow1))/3.29)</f>
        <v>0</v>
      </c>
      <c r="L10002">
        <f>_xlfn.BINOM.INV(BinomTrials,_xlfn.GAMMA.INV(Table3[[#This Row],[RV gamma]],GammaShape2,GammaRate2)/BinomTrials,Table3[[#This Row],[RV binom]])</f>
        <v>0</v>
      </c>
      <c r="M10002" s="1">
        <f>Table3[[#This Row],[Risk 2 simulated occurences]]*_xlfn.LOGNORM.INV(Table3[[#This Row],[RV lognorm]],(LN(ImpLow2)+LN(ImpUp2))/2,(LN(ImpUp2)-LN(ImpLow2))/3.29)</f>
        <v>0</v>
      </c>
    </row>
    <row r="10003" spans="7:13">
      <c r="G10003">
        <v>0.85752032876830564</v>
      </c>
      <c r="H10003">
        <v>0.9331579822735665</v>
      </c>
      <c r="I10003">
        <v>8.795635778827424E-3</v>
      </c>
      <c r="J10003">
        <f>_xlfn.BINOM.INV(BinomTrials,_xlfn.GAMMA.INV(Table3[[#This Row],[RV gamma]],GammaShape1,GammaRate1)/BinomTrials,Table3[[#This Row],[RV binom]])</f>
        <v>2</v>
      </c>
      <c r="K10003" s="1">
        <f>Table3[[#This Row],[Risk 1 Simulated occurences]]*_xlfn.LOGNORM.INV(Table3[[#This Row],[RV lognorm]],(LN(ImpLow1)+LN(ImpUp1))/2,(LN(ImpUp1)-LN(ImpLow1))/3.29)</f>
        <v>12006.48203929452</v>
      </c>
      <c r="L10003">
        <f>_xlfn.BINOM.INV(BinomTrials,_xlfn.GAMMA.INV(Table3[[#This Row],[RV gamma]],GammaShape2,GammaRate2)/BinomTrials,Table3[[#This Row],[RV binom]])</f>
        <v>1</v>
      </c>
      <c r="M10003" s="1">
        <f>Table3[[#This Row],[Risk 2 simulated occurences]]*_xlfn.LOGNORM.INV(Table3[[#This Row],[RV lognorm]],(LN(ImpLow2)+LN(ImpUp2))/2,(LN(ImpUp2)-LN(ImpLow2))/3.29)</f>
        <v>600324.10196472635</v>
      </c>
    </row>
    <row r="10004" spans="7:13">
      <c r="G10004">
        <v>0.34416560891278347</v>
      </c>
      <c r="H10004">
        <v>0.58620807183264201</v>
      </c>
      <c r="I10004">
        <v>0.82825053475250054</v>
      </c>
      <c r="J10004">
        <f>_xlfn.BINOM.INV(BinomTrials,_xlfn.GAMMA.INV(Table3[[#This Row],[RV gamma]],GammaShape1,GammaRate1)/BinomTrials,Table3[[#This Row],[RV binom]])</f>
        <v>0</v>
      </c>
      <c r="K10004" s="1">
        <f>Table3[[#This Row],[Risk 1 Simulated occurences]]*_xlfn.LOGNORM.INV(Table3[[#This Row],[RV lognorm]],(LN(ImpLow1)+LN(ImpUp1))/2,(LN(ImpUp1)-LN(ImpLow1))/3.29)</f>
        <v>0</v>
      </c>
      <c r="L10004">
        <f>_xlfn.BINOM.INV(BinomTrials,_xlfn.GAMMA.INV(Table3[[#This Row],[RV gamma]],GammaShape2,GammaRate2)/BinomTrials,Table3[[#This Row],[RV binom]])</f>
        <v>0</v>
      </c>
      <c r="M10004" s="1">
        <f>Table3[[#This Row],[Risk 2 simulated occurences]]*_xlfn.LOGNORM.INV(Table3[[#This Row],[RV lognorm]],(LN(ImpLow2)+LN(ImpUp2))/2,(LN(ImpUp2)-LN(ImpLow2))/3.29)</f>
        <v>0</v>
      </c>
    </row>
    <row r="10005" spans="7:13">
      <c r="G10005">
        <v>0.39138899715216319</v>
      </c>
      <c r="H10005">
        <v>0.39906329121397033</v>
      </c>
      <c r="I10005">
        <v>0.40673758527577741</v>
      </c>
      <c r="J10005">
        <f>_xlfn.BINOM.INV(BinomTrials,_xlfn.GAMMA.INV(Table3[[#This Row],[RV gamma]],GammaShape1,GammaRate1)/BinomTrials,Table3[[#This Row],[RV binom]])</f>
        <v>0</v>
      </c>
      <c r="K10005" s="1">
        <f>Table3[[#This Row],[Risk 1 Simulated occurences]]*_xlfn.LOGNORM.INV(Table3[[#This Row],[RV lognorm]],(LN(ImpLow1)+LN(ImpUp1))/2,(LN(ImpUp1)-LN(ImpLow1))/3.29)</f>
        <v>0</v>
      </c>
      <c r="L10005">
        <f>_xlfn.BINOM.INV(BinomTrials,_xlfn.GAMMA.INV(Table3[[#This Row],[RV gamma]],GammaShape2,GammaRate2)/BinomTrials,Table3[[#This Row],[RV binom]])</f>
        <v>0</v>
      </c>
      <c r="M10005" s="1">
        <f>Table3[[#This Row],[Risk 2 simulated occurences]]*_xlfn.LOGNORM.INV(Table3[[#This Row],[RV lognorm]],(LN(ImpLow2)+LN(ImpUp2))/2,(LN(ImpUp2)-LN(ImpLow2))/3.29)</f>
        <v>0</v>
      </c>
    </row>
    <row r="10006" spans="7:13">
      <c r="G10006">
        <v>7.4875136406568413E-2</v>
      </c>
      <c r="H10006">
        <v>5.673543319885406E-2</v>
      </c>
      <c r="I10006">
        <v>3.8595729991139721E-2</v>
      </c>
      <c r="J10006">
        <f>_xlfn.BINOM.INV(BinomTrials,_xlfn.GAMMA.INV(Table3[[#This Row],[RV gamma]],GammaShape1,GammaRate1)/BinomTrials,Table3[[#This Row],[RV binom]])</f>
        <v>0</v>
      </c>
      <c r="K10006" s="1">
        <f>Table3[[#This Row],[Risk 1 Simulated occurences]]*_xlfn.LOGNORM.INV(Table3[[#This Row],[RV lognorm]],(LN(ImpLow1)+LN(ImpUp1))/2,(LN(ImpUp1)-LN(ImpLow1))/3.29)</f>
        <v>0</v>
      </c>
      <c r="L10006">
        <f>_xlfn.BINOM.INV(BinomTrials,_xlfn.GAMMA.INV(Table3[[#This Row],[RV gamma]],GammaShape2,GammaRate2)/BinomTrials,Table3[[#This Row],[RV binom]])</f>
        <v>0</v>
      </c>
      <c r="M10006" s="1">
        <f>Table3[[#This Row],[Risk 2 simulated occurences]]*_xlfn.LOGNORM.INV(Table3[[#This Row],[RV lognorm]],(LN(ImpLow2)+LN(ImpUp2))/2,(LN(ImpUp2)-LN(ImpLow2))/3.29)</f>
        <v>0</v>
      </c>
    </row>
    <row r="10007" spans="7:13">
      <c r="G10007">
        <v>0.42641758519523665</v>
      </c>
      <c r="H10007">
        <v>0.55242577314024133</v>
      </c>
      <c r="I10007">
        <v>0.6784339610852459</v>
      </c>
      <c r="J10007">
        <f>_xlfn.BINOM.INV(BinomTrials,_xlfn.GAMMA.INV(Table3[[#This Row],[RV gamma]],GammaShape1,GammaRate1)/BinomTrials,Table3[[#This Row],[RV binom]])</f>
        <v>0</v>
      </c>
      <c r="K10007" s="1">
        <f>Table3[[#This Row],[Risk 1 Simulated occurences]]*_xlfn.LOGNORM.INV(Table3[[#This Row],[RV lognorm]],(LN(ImpLow1)+LN(ImpUp1))/2,(LN(ImpUp1)-LN(ImpLow1))/3.29)</f>
        <v>0</v>
      </c>
      <c r="L10007">
        <f>_xlfn.BINOM.INV(BinomTrials,_xlfn.GAMMA.INV(Table3[[#This Row],[RV gamma]],GammaShape2,GammaRate2)/BinomTrials,Table3[[#This Row],[RV binom]])</f>
        <v>0</v>
      </c>
      <c r="M10007" s="1">
        <f>Table3[[#This Row],[Risk 2 simulated occurences]]*_xlfn.LOGNORM.INV(Table3[[#This Row],[RV lognorm]],(LN(ImpLow2)+LN(ImpUp2))/2,(LN(ImpUp2)-LN(ImpLow2))/3.29)</f>
        <v>0</v>
      </c>
    </row>
    <row r="10008" spans="7:13">
      <c r="G10008">
        <v>0.80035437634231266</v>
      </c>
      <c r="H10008">
        <v>0.61996916803529911</v>
      </c>
      <c r="I10008">
        <v>0.43958395972828568</v>
      </c>
      <c r="J10008">
        <f>_xlfn.BINOM.INV(BinomTrials,_xlfn.GAMMA.INV(Table3[[#This Row],[RV gamma]],GammaShape1,GammaRate1)/BinomTrials,Table3[[#This Row],[RV binom]])</f>
        <v>1</v>
      </c>
      <c r="K10008" s="1">
        <f>Table3[[#This Row],[Risk 1 Simulated occurences]]*_xlfn.LOGNORM.INV(Table3[[#This Row],[RV lognorm]],(LN(ImpLow1)+LN(ImpUp1))/2,(LN(ImpUp1)-LN(ImpLow1))/3.29)</f>
        <v>28430.995313760439</v>
      </c>
      <c r="L10008">
        <f>_xlfn.BINOM.INV(BinomTrials,_xlfn.GAMMA.INV(Table3[[#This Row],[RV gamma]],GammaShape2,GammaRate2)/BinomTrials,Table3[[#This Row],[RV binom]])</f>
        <v>0</v>
      </c>
      <c r="M10008" s="1">
        <f>Table3[[#This Row],[Risk 2 simulated occurences]]*_xlfn.LOGNORM.INV(Table3[[#This Row],[RV lognorm]],(LN(ImpLow2)+LN(ImpUp2))/2,(LN(ImpUp2)-LN(ImpLow2))/3.29)</f>
        <v>0</v>
      </c>
    </row>
    <row r="10009" spans="7:13">
      <c r="G10009">
        <v>0.55600318524800385</v>
      </c>
      <c r="H10009">
        <v>0.82180716927247455</v>
      </c>
      <c r="I10009">
        <v>8.7611153296945216E-2</v>
      </c>
      <c r="J10009">
        <f>_xlfn.BINOM.INV(BinomTrials,_xlfn.GAMMA.INV(Table3[[#This Row],[RV gamma]],GammaShape1,GammaRate1)/BinomTrials,Table3[[#This Row],[RV binom]])</f>
        <v>1</v>
      </c>
      <c r="K10009" s="1">
        <f>Table3[[#This Row],[Risk 1 Simulated occurences]]*_xlfn.LOGNORM.INV(Table3[[#This Row],[RV lognorm]],(LN(ImpLow1)+LN(ImpUp1))/2,(LN(ImpUp1)-LN(ImpLow1))/3.29)</f>
        <v>12245.021411914233</v>
      </c>
      <c r="L10009">
        <f>_xlfn.BINOM.INV(BinomTrials,_xlfn.GAMMA.INV(Table3[[#This Row],[RV gamma]],GammaShape2,GammaRate2)/BinomTrials,Table3[[#This Row],[RV binom]])</f>
        <v>0</v>
      </c>
      <c r="M10009" s="1">
        <f>Table3[[#This Row],[Risk 2 simulated occurences]]*_xlfn.LOGNORM.INV(Table3[[#This Row],[RV lognorm]],(LN(ImpLow2)+LN(ImpUp2))/2,(LN(ImpUp2)-LN(ImpLow2))/3.29)</f>
        <v>0</v>
      </c>
    </row>
    <row r="10010" spans="7:13">
      <c r="G10010">
        <v>0.74553446320143268</v>
      </c>
      <c r="H10010">
        <v>0.11309396247989217</v>
      </c>
      <c r="I10010">
        <v>0.48065346175835161</v>
      </c>
      <c r="J10010">
        <f>_xlfn.BINOM.INV(BinomTrials,_xlfn.GAMMA.INV(Table3[[#This Row],[RV gamma]],GammaShape1,GammaRate1)/BinomTrials,Table3[[#This Row],[RV binom]])</f>
        <v>0</v>
      </c>
      <c r="K10010" s="1">
        <f>Table3[[#This Row],[Risk 1 Simulated occurences]]*_xlfn.LOGNORM.INV(Table3[[#This Row],[RV lognorm]],(LN(ImpLow1)+LN(ImpUp1))/2,(LN(ImpUp1)-LN(ImpLow1))/3.29)</f>
        <v>0</v>
      </c>
      <c r="L10010">
        <f>_xlfn.BINOM.INV(BinomTrials,_xlfn.GAMMA.INV(Table3[[#This Row],[RV gamma]],GammaShape2,GammaRate2)/BinomTrials,Table3[[#This Row],[RV binom]])</f>
        <v>0</v>
      </c>
      <c r="M10010" s="1">
        <f>Table3[[#This Row],[Risk 2 simulated occurences]]*_xlfn.LOGNORM.INV(Table3[[#This Row],[RV lognorm]],(LN(ImpLow2)+LN(ImpUp2))/2,(LN(ImpUp2)-LN(ImpLow2))/3.29)</f>
        <v>0</v>
      </c>
    </row>
    <row r="10011" spans="7:13">
      <c r="G10011">
        <v>0.19772302647946544</v>
      </c>
      <c r="H10011">
        <v>0.77022739954769026</v>
      </c>
      <c r="I10011">
        <v>0.34273177261591503</v>
      </c>
      <c r="J10011">
        <f>_xlfn.BINOM.INV(BinomTrials,_xlfn.GAMMA.INV(Table3[[#This Row],[RV gamma]],GammaShape1,GammaRate1)/BinomTrials,Table3[[#This Row],[RV binom]])</f>
        <v>1</v>
      </c>
      <c r="K10011" s="1">
        <f>Table3[[#This Row],[Risk 1 Simulated occurences]]*_xlfn.LOGNORM.INV(Table3[[#This Row],[RV lognorm]],(LN(ImpLow1)+LN(ImpUp1))/2,(LN(ImpUp1)-LN(ImpLow1))/3.29)</f>
        <v>23817.376454482255</v>
      </c>
      <c r="L10011">
        <f>_xlfn.BINOM.INV(BinomTrials,_xlfn.GAMMA.INV(Table3[[#This Row],[RV gamma]],GammaShape2,GammaRate2)/BinomTrials,Table3[[#This Row],[RV binom]])</f>
        <v>0</v>
      </c>
      <c r="M10011" s="1">
        <f>Table3[[#This Row],[Risk 2 simulated occurences]]*_xlfn.LOGNORM.INV(Table3[[#This Row],[RV lognorm]],(LN(ImpLow2)+LN(ImpUp2))/2,(LN(ImpUp2)-LN(ImpLow2))/3.29)</f>
        <v>0</v>
      </c>
    </row>
    <row r="10012" spans="7:13">
      <c r="G10012">
        <v>0.13090604037554285</v>
      </c>
      <c r="H10012">
        <v>0.21190419802996527</v>
      </c>
      <c r="I10012">
        <v>0.29290235568438766</v>
      </c>
      <c r="J10012">
        <f>_xlfn.BINOM.INV(BinomTrials,_xlfn.GAMMA.INV(Table3[[#This Row],[RV gamma]],GammaShape1,GammaRate1)/BinomTrials,Table3[[#This Row],[RV binom]])</f>
        <v>0</v>
      </c>
      <c r="K10012" s="1">
        <f>Table3[[#This Row],[Risk 1 Simulated occurences]]*_xlfn.LOGNORM.INV(Table3[[#This Row],[RV lognorm]],(LN(ImpLow1)+LN(ImpUp1))/2,(LN(ImpUp1)-LN(ImpLow1))/3.29)</f>
        <v>0</v>
      </c>
      <c r="L10012">
        <f>_xlfn.BINOM.INV(BinomTrials,_xlfn.GAMMA.INV(Table3[[#This Row],[RV gamma]],GammaShape2,GammaRate2)/BinomTrials,Table3[[#This Row],[RV binom]])</f>
        <v>0</v>
      </c>
      <c r="M10012" s="1">
        <f>Table3[[#This Row],[Risk 2 simulated occurences]]*_xlfn.LOGNORM.INV(Table3[[#This Row],[RV lognorm]],(LN(ImpLow2)+LN(ImpUp2))/2,(LN(ImpUp2)-LN(ImpLow2))/3.29)</f>
        <v>0</v>
      </c>
    </row>
    <row r="10013" spans="7:13">
      <c r="G10013">
        <v>0.13782059174860856</v>
      </c>
      <c r="H10013">
        <v>0.47385628962603227</v>
      </c>
      <c r="I10013">
        <v>0.80989198750345592</v>
      </c>
      <c r="J10013">
        <f>_xlfn.BINOM.INV(BinomTrials,_xlfn.GAMMA.INV(Table3[[#This Row],[RV gamma]],GammaShape1,GammaRate1)/BinomTrials,Table3[[#This Row],[RV binom]])</f>
        <v>0</v>
      </c>
      <c r="K10013" s="1">
        <f>Table3[[#This Row],[Risk 1 Simulated occurences]]*_xlfn.LOGNORM.INV(Table3[[#This Row],[RV lognorm]],(LN(ImpLow1)+LN(ImpUp1))/2,(LN(ImpUp1)-LN(ImpLow1))/3.29)</f>
        <v>0</v>
      </c>
      <c r="L10013">
        <f>_xlfn.BINOM.INV(BinomTrials,_xlfn.GAMMA.INV(Table3[[#This Row],[RV gamma]],GammaShape2,GammaRate2)/BinomTrials,Table3[[#This Row],[RV binom]])</f>
        <v>0</v>
      </c>
      <c r="M10013" s="1">
        <f>Table3[[#This Row],[Risk 2 simulated occurences]]*_xlfn.LOGNORM.INV(Table3[[#This Row],[RV lognorm]],(LN(ImpLow2)+LN(ImpUp2))/2,(LN(ImpUp2)-LN(ImpLow2))/3.29)</f>
        <v>0</v>
      </c>
    </row>
    <row r="10014" spans="7:13">
      <c r="G10014">
        <v>0.35068551886393012</v>
      </c>
      <c r="H10014">
        <v>0.1026597447240072</v>
      </c>
      <c r="I10014">
        <v>0.8546339705840843</v>
      </c>
      <c r="J10014">
        <f>_xlfn.BINOM.INV(BinomTrials,_xlfn.GAMMA.INV(Table3[[#This Row],[RV gamma]],GammaShape1,GammaRate1)/BinomTrials,Table3[[#This Row],[RV binom]])</f>
        <v>0</v>
      </c>
      <c r="K10014" s="1">
        <f>Table3[[#This Row],[Risk 1 Simulated occurences]]*_xlfn.LOGNORM.INV(Table3[[#This Row],[RV lognorm]],(LN(ImpLow1)+LN(ImpUp1))/2,(LN(ImpUp1)-LN(ImpLow1))/3.29)</f>
        <v>0</v>
      </c>
      <c r="L10014">
        <f>_xlfn.BINOM.INV(BinomTrials,_xlfn.GAMMA.INV(Table3[[#This Row],[RV gamma]],GammaShape2,GammaRate2)/BinomTrials,Table3[[#This Row],[RV binom]])</f>
        <v>0</v>
      </c>
      <c r="M10014" s="1">
        <f>Table3[[#This Row],[Risk 2 simulated occurences]]*_xlfn.LOGNORM.INV(Table3[[#This Row],[RV lognorm]],(LN(ImpLow2)+LN(ImpUp2))/2,(LN(ImpUp2)-LN(ImpLow2))/3.29)</f>
        <v>0</v>
      </c>
    </row>
    <row r="10015" spans="7:13">
      <c r="G10015">
        <v>0.97151554607391155</v>
      </c>
      <c r="H10015">
        <v>0.40232957638908623</v>
      </c>
      <c r="I10015">
        <v>0.83314360670426102</v>
      </c>
      <c r="J10015">
        <f>_xlfn.BINOM.INV(BinomTrials,_xlfn.GAMMA.INV(Table3[[#This Row],[RV gamma]],GammaShape1,GammaRate1)/BinomTrials,Table3[[#This Row],[RV binom]])</f>
        <v>0</v>
      </c>
      <c r="K10015" s="1">
        <f>Table3[[#This Row],[Risk 1 Simulated occurences]]*_xlfn.LOGNORM.INV(Table3[[#This Row],[RV lognorm]],(LN(ImpLow1)+LN(ImpUp1))/2,(LN(ImpUp1)-LN(ImpLow1))/3.29)</f>
        <v>0</v>
      </c>
      <c r="L10015">
        <f>_xlfn.BINOM.INV(BinomTrials,_xlfn.GAMMA.INV(Table3[[#This Row],[RV gamma]],GammaShape2,GammaRate2)/BinomTrials,Table3[[#This Row],[RV binom]])</f>
        <v>0</v>
      </c>
      <c r="M10015" s="1">
        <f>Table3[[#This Row],[Risk 2 simulated occurences]]*_xlfn.LOGNORM.INV(Table3[[#This Row],[RV lognorm]],(LN(ImpLow2)+LN(ImpUp2))/2,(LN(ImpUp2)-LN(ImpLow2))/3.29)</f>
        <v>0</v>
      </c>
    </row>
    <row r="10016" spans="7:13">
      <c r="G10016">
        <v>0.26178286423058383</v>
      </c>
      <c r="H10016">
        <v>0.95319037137235996</v>
      </c>
      <c r="I10016">
        <v>0.64459787851413608</v>
      </c>
      <c r="J10016">
        <f>_xlfn.BINOM.INV(BinomTrials,_xlfn.GAMMA.INV(Table3[[#This Row],[RV gamma]],GammaShape1,GammaRate1)/BinomTrials,Table3[[#This Row],[RV binom]])</f>
        <v>2</v>
      </c>
      <c r="K10016" s="1">
        <f>Table3[[#This Row],[Risk 1 Simulated occurences]]*_xlfn.LOGNORM.INV(Table3[[#This Row],[RV lognorm]],(LN(ImpLow1)+LN(ImpUp1))/2,(LN(ImpUp1)-LN(ImpLow1))/3.29)</f>
        <v>81983.777163229039</v>
      </c>
      <c r="L10016">
        <f>_xlfn.BINOM.INV(BinomTrials,_xlfn.GAMMA.INV(Table3[[#This Row],[RV gamma]],GammaShape2,GammaRate2)/BinomTrials,Table3[[#This Row],[RV binom]])</f>
        <v>1</v>
      </c>
      <c r="M10016" s="1">
        <f>Table3[[#This Row],[Risk 2 simulated occurences]]*_xlfn.LOGNORM.INV(Table3[[#This Row],[RV lognorm]],(LN(ImpLow2)+LN(ImpUp2))/2,(LN(ImpUp2)-LN(ImpLow2))/3.29)</f>
        <v>4099188.8581614536</v>
      </c>
    </row>
    <row r="10017" spans="7:13">
      <c r="G10017">
        <v>0.7845991234223354</v>
      </c>
      <c r="H10017">
        <v>0.27057165525414595</v>
      </c>
      <c r="I10017">
        <v>0.75654418708595639</v>
      </c>
      <c r="J10017">
        <f>_xlfn.BINOM.INV(BinomTrials,_xlfn.GAMMA.INV(Table3[[#This Row],[RV gamma]],GammaShape1,GammaRate1)/BinomTrials,Table3[[#This Row],[RV binom]])</f>
        <v>0</v>
      </c>
      <c r="K10017" s="1">
        <f>Table3[[#This Row],[Risk 1 Simulated occurences]]*_xlfn.LOGNORM.INV(Table3[[#This Row],[RV lognorm]],(LN(ImpLow1)+LN(ImpUp1))/2,(LN(ImpUp1)-LN(ImpLow1))/3.29)</f>
        <v>0</v>
      </c>
      <c r="L10017">
        <f>_xlfn.BINOM.INV(BinomTrials,_xlfn.GAMMA.INV(Table3[[#This Row],[RV gamma]],GammaShape2,GammaRate2)/BinomTrials,Table3[[#This Row],[RV binom]])</f>
        <v>0</v>
      </c>
      <c r="M10017" s="1">
        <f>Table3[[#This Row],[Risk 2 simulated occurences]]*_xlfn.LOGNORM.INV(Table3[[#This Row],[RV lognorm]],(LN(ImpLow2)+LN(ImpUp2))/2,(LN(ImpUp2)-LN(ImpLow2))/3.29)</f>
        <v>0</v>
      </c>
    </row>
  </sheetData>
  <pageMargins left="0.7" right="0.7" top="0.75" bottom="0.75" header="0.3" footer="0.3"/>
  <drawing r:id="rId1"/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1EF41-DF76-E741-911F-05EB88C34787}">
  <sheetPr>
    <tabColor rgb="FF026873"/>
  </sheetPr>
  <dimension ref="A1:Q177"/>
  <sheetViews>
    <sheetView topLeftCell="J5" zoomScale="172" workbookViewId="0">
      <selection activeCell="K21" sqref="K21"/>
    </sheetView>
  </sheetViews>
  <sheetFormatPr defaultColWidth="11" defaultRowHeight="15.75"/>
  <cols>
    <col min="7" max="7" width="11.625" bestFit="1" customWidth="1"/>
    <col min="8" max="8" width="12.125" customWidth="1"/>
  </cols>
  <sheetData>
    <row r="1" spans="1:17">
      <c r="B1" t="s">
        <v>50</v>
      </c>
      <c r="C1" t="str">
        <f>"Comparison: "&amp;RiskName1&amp;" vs. "&amp;RiskName2&amp;" annual risk exposure"</f>
        <v>Comparison: DDoS vs. Ransomware annual risk exposure</v>
      </c>
      <c r="K1" t="s">
        <v>86</v>
      </c>
      <c r="L1" t="str">
        <f>"Comparison: "&amp;RiskName1&amp;" vs. "&amp;RiskName2&amp;" annual rate of occurence"</f>
        <v>Comparison: DDoS vs. Ransomware annual rate of occurence</v>
      </c>
    </row>
    <row r="7" spans="1:17">
      <c r="A7" t="s">
        <v>2</v>
      </c>
      <c r="B7">
        <v>150</v>
      </c>
    </row>
    <row r="8" spans="1:17" ht="16.5" thickBot="1"/>
    <row r="9" spans="1:17">
      <c r="B9" s="13" t="str">
        <f>RiskName1</f>
        <v>DDoS</v>
      </c>
      <c r="C9" s="30" t="s">
        <v>5</v>
      </c>
      <c r="D9" s="14"/>
      <c r="F9" s="29" t="str">
        <f>RiskName2</f>
        <v>Ransomware</v>
      </c>
      <c r="G9" s="31" t="s">
        <v>5</v>
      </c>
      <c r="H9" s="28"/>
      <c r="K9" s="13" t="str">
        <f>RiskName1</f>
        <v>DDoS</v>
      </c>
      <c r="L9" s="30" t="s">
        <v>48</v>
      </c>
      <c r="M9" s="14"/>
      <c r="O9" s="29" t="str">
        <f>RiskName2</f>
        <v>Ransomware</v>
      </c>
      <c r="P9" s="31" t="s">
        <v>44</v>
      </c>
      <c r="Q9" s="28"/>
    </row>
    <row r="10" spans="1:17">
      <c r="B10" s="15" t="s">
        <v>0</v>
      </c>
      <c r="C10" s="16">
        <f>MIN(Risk1Loss)</f>
        <v>0</v>
      </c>
      <c r="D10" s="17"/>
      <c r="F10" s="15" t="s">
        <v>0</v>
      </c>
      <c r="G10" s="16">
        <f>MIN(Risk2Loss)</f>
        <v>0</v>
      </c>
      <c r="H10" s="17"/>
      <c r="K10" s="15" t="s">
        <v>0</v>
      </c>
      <c r="L10" s="16">
        <f>MIN(Risk1Loss)</f>
        <v>0</v>
      </c>
      <c r="M10" s="17"/>
      <c r="O10" s="15" t="s">
        <v>0</v>
      </c>
      <c r="P10" s="16">
        <f>MIN(Risk2Loss)</f>
        <v>0</v>
      </c>
      <c r="Q10" s="17"/>
    </row>
    <row r="11" spans="1:17">
      <c r="B11" s="15" t="s">
        <v>1</v>
      </c>
      <c r="C11" s="18">
        <f>MAX(Risk1Loss)</f>
        <v>6051954.2161678318</v>
      </c>
      <c r="D11" s="17"/>
      <c r="F11" s="15" t="s">
        <v>1</v>
      </c>
      <c r="G11" s="18">
        <f>MAX(Risk2Loss)</f>
        <v>378247138.51049036</v>
      </c>
      <c r="H11" s="17"/>
      <c r="K11" s="15" t="s">
        <v>1</v>
      </c>
      <c r="L11" s="16">
        <f>MAX(Risk1Loss)</f>
        <v>6051954.2161678318</v>
      </c>
      <c r="M11" s="17"/>
      <c r="O11" s="15" t="s">
        <v>1</v>
      </c>
      <c r="P11" s="16">
        <f>MAX(Risk2Loss)</f>
        <v>378247138.51049036</v>
      </c>
      <c r="Q11" s="17"/>
    </row>
    <row r="12" spans="1:17">
      <c r="B12" s="15" t="s">
        <v>3</v>
      </c>
      <c r="C12" s="16">
        <f>EXP((LN(C11*1.05)-LN(B26))/Bins)</f>
        <v>1.0552297650108642</v>
      </c>
      <c r="D12" s="17"/>
      <c r="F12" s="15" t="s">
        <v>3</v>
      </c>
      <c r="G12" s="16">
        <f>EXP((LN(G11*1.05)-LN(F26))/Bins)</f>
        <v>1.0847247921181975</v>
      </c>
      <c r="H12" s="17"/>
      <c r="K12" s="15" t="s">
        <v>3</v>
      </c>
      <c r="L12" s="16">
        <f>EXP((LN(L11*1.05)-LN(K25))/Bins)</f>
        <v>1.1100790322553924</v>
      </c>
      <c r="M12" s="17"/>
      <c r="O12" s="15" t="s">
        <v>3</v>
      </c>
      <c r="P12" s="16">
        <f>EXP((LN(P11*1.05)-LN(O25))/Bins)</f>
        <v>1.1411071668221975</v>
      </c>
      <c r="Q12" s="17"/>
    </row>
    <row r="13" spans="1:17">
      <c r="B13" s="15" t="s">
        <v>51</v>
      </c>
      <c r="C13" s="16" t="s">
        <v>40</v>
      </c>
      <c r="D13" s="17" t="s">
        <v>41</v>
      </c>
      <c r="F13" s="15" t="s">
        <v>51</v>
      </c>
      <c r="G13" s="16" t="s">
        <v>40</v>
      </c>
      <c r="H13" s="17" t="s">
        <v>41</v>
      </c>
      <c r="K13" s="15" t="str">
        <f>K9&amp;" most likely:"</f>
        <v>DDoS most likely:</v>
      </c>
      <c r="L13" s="16" t="s">
        <v>40</v>
      </c>
      <c r="M13" s="17" t="s">
        <v>41</v>
      </c>
      <c r="O13" s="15" t="str">
        <f>O9&amp;" most likely:"</f>
        <v>Ransomware most likely:</v>
      </c>
      <c r="P13" s="16" t="s">
        <v>40</v>
      </c>
      <c r="Q13" s="17" t="s">
        <v>41</v>
      </c>
    </row>
    <row r="14" spans="1:17">
      <c r="B14" s="15"/>
      <c r="C14" s="18">
        <f>_xlfn.XLOOKUP(D14,D24:D176,B24:B176)</f>
        <v>38689.956214633457</v>
      </c>
      <c r="D14" s="19">
        <f>MAX(D$24:D$176)</f>
        <v>1.4300000000000007E-2</v>
      </c>
      <c r="F14" s="15"/>
      <c r="G14" s="18">
        <f>_xlfn.XLOOKUP(H14,H24:H176,F24:F176)</f>
        <v>3852562.2740965011</v>
      </c>
      <c r="H14" s="19">
        <f>MAX(H$24:H$176)</f>
        <v>7.8999999999999904E-3</v>
      </c>
      <c r="K14" s="15"/>
      <c r="L14" s="18">
        <f>_xlfn.XLOOKUP(M14,M24:M176,K24:K176)</f>
        <v>0</v>
      </c>
      <c r="M14" s="19">
        <f>MAX(M$24:M$176)</f>
        <v>0.60160000000000002</v>
      </c>
      <c r="O14" s="15"/>
      <c r="P14" s="18">
        <f>_xlfn.XLOOKUP(Q14,Q24:Q176,O24:O176)</f>
        <v>0</v>
      </c>
      <c r="Q14" s="19">
        <f>MAX(Q$24:Q$176)</f>
        <v>0.84340000000000004</v>
      </c>
    </row>
    <row r="15" spans="1:17">
      <c r="B15" s="15" t="s">
        <v>42</v>
      </c>
      <c r="C15" s="18">
        <f>_xlfn.PERCENTILE.INC(Risk1Loss,0.05)</f>
        <v>0</v>
      </c>
      <c r="D15" s="19">
        <v>0</v>
      </c>
      <c r="F15" s="15" t="s">
        <v>42</v>
      </c>
      <c r="G15" s="18">
        <f>_xlfn.PERCENTILE.INC(Risk1Loss,0.05)</f>
        <v>0</v>
      </c>
      <c r="H15" s="19">
        <v>0</v>
      </c>
      <c r="K15" s="15" t="s">
        <v>42</v>
      </c>
      <c r="L15" s="18">
        <f>_xlfn.PERCENTILE.INC(Risk1Occ,0.05)</f>
        <v>0</v>
      </c>
      <c r="M15" s="19">
        <v>0</v>
      </c>
      <c r="O15" s="15" t="s">
        <v>42</v>
      </c>
      <c r="P15" s="18">
        <f>_xlfn.PERCENTILE.INC(Risk2Occ,0.05)</f>
        <v>0</v>
      </c>
      <c r="Q15" s="19">
        <v>0</v>
      </c>
    </row>
    <row r="16" spans="1:17">
      <c r="B16" s="15"/>
      <c r="C16" s="18">
        <f>_xlfn.PERCENTILE.INC(Risk1Loss,0.05)</f>
        <v>0</v>
      </c>
      <c r="D16" s="19">
        <f>MAX(D$24:D$176)</f>
        <v>1.4300000000000007E-2</v>
      </c>
      <c r="F16" s="15"/>
      <c r="G16" s="18">
        <f>_xlfn.PERCENTILE.INC(Risk1Loss,0.05)</f>
        <v>0</v>
      </c>
      <c r="H16" s="19">
        <f>MAX(H$24:H$176)</f>
        <v>7.8999999999999904E-3</v>
      </c>
      <c r="K16" s="15"/>
      <c r="L16" s="18">
        <f>_xlfn.PERCENTILE.INC(Risk1Occ,0.05)</f>
        <v>0</v>
      </c>
      <c r="M16" s="19">
        <f>MAX(M$24:M$176)</f>
        <v>0.60160000000000002</v>
      </c>
      <c r="O16" s="15"/>
      <c r="P16" s="18">
        <f>_xlfn.PERCENTILE.INC(Risk2Occ,0.05)</f>
        <v>0</v>
      </c>
      <c r="Q16" s="19">
        <f>MAX(Q$24:Q$176)</f>
        <v>0.84340000000000004</v>
      </c>
    </row>
    <row r="17" spans="2:17">
      <c r="B17" s="15" t="s">
        <v>43</v>
      </c>
      <c r="C17" s="18">
        <f>_xlfn.PERCENTILE.INC(Risk1Loss,0.95)</f>
        <v>87949.334225005863</v>
      </c>
      <c r="D17" s="19">
        <v>0</v>
      </c>
      <c r="F17" s="15" t="s">
        <v>43</v>
      </c>
      <c r="G17" s="18">
        <f>_xlfn.PERCENTILE.INC(Risk2Loss,0.95)</f>
        <v>4902063.2422047732</v>
      </c>
      <c r="H17" s="19">
        <v>0</v>
      </c>
      <c r="K17" s="15" t="s">
        <v>43</v>
      </c>
      <c r="L17" s="18">
        <f>_xlfn.PERCENTILE.INC(Risk1Occ,0.95)</f>
        <v>2</v>
      </c>
      <c r="M17" s="19">
        <v>0</v>
      </c>
      <c r="O17" s="15" t="s">
        <v>43</v>
      </c>
      <c r="P17" s="18">
        <f>_xlfn.PERCENTILE.INC(Risk2Occ,0.95)</f>
        <v>1</v>
      </c>
      <c r="Q17" s="19">
        <v>0</v>
      </c>
    </row>
    <row r="18" spans="2:17">
      <c r="B18" s="15"/>
      <c r="C18" s="18">
        <f>_xlfn.PERCENTILE.INC(Risk1Loss,0.95)</f>
        <v>87949.334225005863</v>
      </c>
      <c r="D18" s="19">
        <f>MAX(D$24:D$176)</f>
        <v>1.4300000000000007E-2</v>
      </c>
      <c r="F18" s="15"/>
      <c r="G18" s="18">
        <f>_xlfn.PERCENTILE.INC(Risk2Loss,0.95)</f>
        <v>4902063.2422047732</v>
      </c>
      <c r="H18" s="19">
        <f>MAX(H$24:H$176)</f>
        <v>7.8999999999999904E-3</v>
      </c>
      <c r="K18" s="15"/>
      <c r="L18" s="18">
        <f>_xlfn.PERCENTILE.INC(Risk1Occ,0.95)</f>
        <v>2</v>
      </c>
      <c r="M18" s="19">
        <f>MAX(M$24:M$176)</f>
        <v>0.60160000000000002</v>
      </c>
      <c r="O18" s="15"/>
      <c r="P18" s="18">
        <f>_xlfn.PERCENTILE.INC(Risk2Occ,0.95)</f>
        <v>1</v>
      </c>
      <c r="Q18" s="19">
        <f>MAX(Q$24:Q$176)</f>
        <v>0.84340000000000004</v>
      </c>
    </row>
    <row r="19" spans="2:17">
      <c r="B19" s="15" t="s">
        <v>49</v>
      </c>
      <c r="C19" s="18">
        <f>AVERAGE(Risk1Loss)</f>
        <v>20861.830352756118</v>
      </c>
      <c r="D19" s="19"/>
      <c r="F19" s="15" t="s">
        <v>49</v>
      </c>
      <c r="G19" s="18">
        <f>AVERAGE(Risk2Loss)</f>
        <v>755330.63351045223</v>
      </c>
      <c r="H19" s="19"/>
      <c r="K19" s="15"/>
      <c r="L19" s="18"/>
      <c r="M19" s="19"/>
      <c r="O19" s="15"/>
      <c r="P19" s="18"/>
      <c r="Q19" s="19"/>
    </row>
    <row r="20" spans="2:17">
      <c r="B20" s="15" t="s">
        <v>52</v>
      </c>
      <c r="C20" s="18">
        <v>0</v>
      </c>
      <c r="D20" s="19" cm="1">
        <f t="array" ref="D20">COUNTIF(Risk1Loss,C20)/COUNT(Risk1Loss)</f>
        <v>0.60160000000000002</v>
      </c>
      <c r="F20" s="15" t="s">
        <v>52</v>
      </c>
      <c r="G20" s="18">
        <v>0</v>
      </c>
      <c r="H20" s="19" cm="1">
        <f t="array" ref="H20">COUNTIF(Risk2Loss,G20)/(COUNT(Risk2Loss))</f>
        <v>0.84340000000000004</v>
      </c>
      <c r="K20" s="15" t="s">
        <v>52</v>
      </c>
      <c r="L20" s="18">
        <v>0</v>
      </c>
      <c r="M20" s="19" cm="1">
        <f t="array" ref="M20">COUNTIF(Risk1Occ,L20)/(COUNT(Risk2Occ))</f>
        <v>0.60160000000000002</v>
      </c>
      <c r="O20" s="15" t="s">
        <v>52</v>
      </c>
      <c r="P20" s="18">
        <v>0</v>
      </c>
      <c r="Q20" s="19" cm="1">
        <f t="array" ref="Q20">COUNTIF(Risk2Occ,P20)/(COUNT(Risk2Occ))</f>
        <v>0.84340000000000004</v>
      </c>
    </row>
    <row r="21" spans="2:17">
      <c r="B21" s="15" t="str">
        <f>B9&amp;": "&amp;IF(C$17=0, ROUND(D20*100,1)&amp;"% probability that there will be no losses","90% probability that loss will be between "&amp;ROUND(C$15/1000,0)&amp;"t and "&amp;ROUND(C$17/1000,0)&amp;"t")</f>
        <v>DDoS: 90% probability that loss will be between 0t and 88t</v>
      </c>
      <c r="C21" s="16"/>
      <c r="D21" s="17"/>
      <c r="F21" s="15" t="str">
        <f>F9&amp;": "&amp;IF(G$17=0, ROUND(H20*100,1)&amp;"% probability that there will be no losses","90% probability that loss will be between "&amp;ROUND(G$15/1000,0)&amp;"t and "&amp;ROUND(G$17/1000,0)&amp;"t")</f>
        <v>Ransomware: 90% probability that loss will be between 0t and 4902t</v>
      </c>
      <c r="G21" s="16"/>
      <c r="H21" s="17"/>
      <c r="K21" s="15" t="str">
        <f>K9&amp;": "&amp;IF(L$17=0, ROUND(M20*100,1)&amp;"% probability that there will be no occurences","90% probability that there will be between "&amp;L$15&amp;" and "&amp;L$17&amp;" occurrences")</f>
        <v>DDoS: 90% probability that there will be between 0 and 2 occurrences</v>
      </c>
      <c r="L21" s="16"/>
      <c r="M21" s="17"/>
      <c r="O21" s="15" t="str">
        <f>O9&amp;": "&amp;IF(P$17=0, ROUND(Q20*100,1)&amp;"% probability that there will be no occurences","90% probability that there will be between "&amp;P$15&amp;" and "&amp;P$17&amp;" occurrences")</f>
        <v>Ransomware: 90% probability that there will be between 0 and 1 occurrences</v>
      </c>
      <c r="P21" s="16"/>
      <c r="Q21" s="17"/>
    </row>
    <row r="22" spans="2:17">
      <c r="B22" s="15" t="str">
        <f>B9&amp;": "&amp;ROUND(D20*100,1)&amp;"% probability that there will be no losses"</f>
        <v>DDoS: 60,2% probability that there will be no losses</v>
      </c>
      <c r="C22" s="16"/>
      <c r="D22" s="17"/>
      <c r="F22" s="15" t="str">
        <f>F9&amp;": "&amp;ROUND(H20*100,1)&amp;"% probability that there will be no losses"</f>
        <v>Ransomware: 84,3% probability that there will be no losses</v>
      </c>
      <c r="G22" s="16"/>
      <c r="H22" s="17"/>
      <c r="K22" s="15"/>
      <c r="L22" s="16"/>
      <c r="M22" s="17"/>
      <c r="O22" s="15"/>
      <c r="P22" s="16"/>
      <c r="Q22" s="17"/>
    </row>
    <row r="23" spans="2:17">
      <c r="B23" s="25" t="s">
        <v>45</v>
      </c>
      <c r="C23" s="26" t="s">
        <v>46</v>
      </c>
      <c r="D23" s="27" t="s">
        <v>47</v>
      </c>
      <c r="F23" s="25" t="s">
        <v>45</v>
      </c>
      <c r="G23" s="26" t="s">
        <v>46</v>
      </c>
      <c r="H23" s="27" t="s">
        <v>47</v>
      </c>
      <c r="K23" s="25" t="s">
        <v>45</v>
      </c>
      <c r="L23" s="26" t="s">
        <v>46</v>
      </c>
      <c r="M23" s="27" t="s">
        <v>47</v>
      </c>
      <c r="O23" s="25" t="s">
        <v>45</v>
      </c>
      <c r="P23" s="26" t="s">
        <v>46</v>
      </c>
      <c r="Q23" s="27" t="s">
        <v>47</v>
      </c>
    </row>
    <row r="24" spans="2:17">
      <c r="B24" s="20">
        <v>0.1</v>
      </c>
      <c r="C24" s="21" cm="1">
        <f t="array" ref="C24">COUNTIF(Risk1Loss,"&gt;="&amp;B24)/COUNT(Risk1Loss)</f>
        <v>0.39839999999999998</v>
      </c>
      <c r="D24" s="19" cm="1">
        <f t="array" ref="D24">COUNTIF(Risk1Loss,B24)/COUNT(Risk1Loss)</f>
        <v>0</v>
      </c>
      <c r="F24" s="20">
        <v>0.1</v>
      </c>
      <c r="G24" s="21" cm="1">
        <f t="array" ref="G24">COUNTIF(Risk2Loss,"&gt;="&amp;F24)/COUNT(Risk2Loss)</f>
        <v>0.15659999999999999</v>
      </c>
      <c r="H24" s="19" cm="1">
        <f t="array" ref="H24">COUNTIF(Risk2Loss,F24)/COUNT(Risk2Loss)</f>
        <v>0</v>
      </c>
      <c r="K24" s="20" cm="1">
        <f t="array" ref="K24:K30">_xlfn._xlws.SORT(_xlfn.UNIQUE(Risk1Occ))</f>
        <v>0</v>
      </c>
      <c r="L24" s="21" cm="1">
        <f t="array" ref="L24:L30">COUNTIF(Risk1Occ,"&gt;="&amp;_xlfn.ANCHORARRAY(K24))/COUNT(Risk1Occ)</f>
        <v>1</v>
      </c>
      <c r="M24" s="19" cm="1">
        <f t="array" ref="M24:M30">COUNTIF(Risk1Occ,_xlfn.ANCHORARRAY(K24))/COUNT(Risk1Loss)</f>
        <v>0.60160000000000002</v>
      </c>
      <c r="O24" s="20" cm="1">
        <f t="array" ref="O24:O28">_xlfn._xlws.SORT(_xlfn.UNIQUE(Risk2Occ))</f>
        <v>0</v>
      </c>
      <c r="P24" s="21" cm="1">
        <f t="array" ref="P24:P28">COUNTIF(Risk2Occ,"&gt;="&amp;_xlfn.ANCHORARRAY(O24))/COUNT(Risk2Occ)</f>
        <v>1</v>
      </c>
      <c r="Q24" s="19" cm="1">
        <f t="array" ref="Q24:Q28">COUNTIF(Risk2Occ,_xlfn.ANCHORARRAY(O24))/COUNT(Risk2Occ)</f>
        <v>0.84340000000000004</v>
      </c>
    </row>
    <row r="25" spans="2:17">
      <c r="B25" s="20">
        <v>1000</v>
      </c>
      <c r="C25" s="21" cm="1">
        <f t="array" ref="C25">COUNTIF(Risk1Loss,"&gt;="&amp;B25)/COUNT(Risk1Loss)</f>
        <v>0.39839999999999998</v>
      </c>
      <c r="D25" s="19">
        <f>C24-C25</f>
        <v>0</v>
      </c>
      <c r="F25" s="20">
        <v>1000</v>
      </c>
      <c r="G25" s="21" cm="1">
        <f t="array" ref="G25">COUNTIF(Risk2Loss,"&gt;="&amp;F25)/COUNT(Risk2Loss)</f>
        <v>0.15659999999999999</v>
      </c>
      <c r="H25" s="19">
        <f>G24-G25</f>
        <v>0</v>
      </c>
      <c r="K25" s="20">
        <v>1</v>
      </c>
      <c r="L25" s="21">
        <v>0.39839999999999998</v>
      </c>
      <c r="M25" s="19">
        <v>0.31030000000000002</v>
      </c>
      <c r="O25" s="20">
        <v>1</v>
      </c>
      <c r="P25" s="21">
        <v>0.15659999999999999</v>
      </c>
      <c r="Q25" s="19">
        <v>0.1394</v>
      </c>
    </row>
    <row r="26" spans="2:17">
      <c r="B26" s="20">
        <v>2000</v>
      </c>
      <c r="C26" s="21" cm="1">
        <f t="array" ref="C26">COUNTIF(Risk1Loss,"&gt;="&amp;B26)/COUNT(Risk1Loss)</f>
        <v>0.39839999999999998</v>
      </c>
      <c r="D26" s="19">
        <f>C25-C26</f>
        <v>0</v>
      </c>
      <c r="F26" s="20">
        <v>2000</v>
      </c>
      <c r="G26" s="21" cm="1">
        <f t="array" ref="G26">COUNTIF(Risk2Loss,"&gt;="&amp;F26)/COUNT(Risk2Loss)</f>
        <v>0.15659999999999999</v>
      </c>
      <c r="H26" s="19">
        <f>G25-G26</f>
        <v>0</v>
      </c>
      <c r="K26" s="20">
        <v>2</v>
      </c>
      <c r="L26" s="21">
        <v>8.8099999999999998E-2</v>
      </c>
      <c r="M26" s="19">
        <v>7.0000000000000007E-2</v>
      </c>
      <c r="O26" s="20">
        <v>2</v>
      </c>
      <c r="P26" s="21">
        <v>1.72E-2</v>
      </c>
      <c r="Q26" s="19">
        <v>1.6E-2</v>
      </c>
    </row>
    <row r="27" spans="2:17">
      <c r="B27" s="20">
        <f>B25*$C$12</f>
        <v>1055.2297650108642</v>
      </c>
      <c r="C27" s="21" cm="1">
        <f t="array" ref="C27">COUNTIF(Risk1Loss,"&gt;="&amp;B27)/COUNT(Risk1Loss)</f>
        <v>0.39839999999999998</v>
      </c>
      <c r="D27" s="19">
        <f t="shared" ref="D27:D90" si="0">C26-C27</f>
        <v>0</v>
      </c>
      <c r="F27" s="20">
        <f>F26*$G$12</f>
        <v>2169.4495842363949</v>
      </c>
      <c r="G27" s="21" cm="1">
        <f t="array" ref="G27">COUNTIF(Risk2Loss,"&gt;="&amp;F27)/COUNT(Risk2Loss)</f>
        <v>0.15659999999999999</v>
      </c>
      <c r="H27" s="19">
        <f t="shared" ref="H27:H90" si="1">G26-G27</f>
        <v>0</v>
      </c>
      <c r="K27" s="20">
        <v>3</v>
      </c>
      <c r="L27" s="21">
        <v>1.8100000000000002E-2</v>
      </c>
      <c r="M27" s="19">
        <v>1.55E-2</v>
      </c>
      <c r="O27" s="20">
        <v>3</v>
      </c>
      <c r="P27" s="21">
        <v>1.1999999999999999E-3</v>
      </c>
      <c r="Q27" s="19">
        <v>1.1000000000000001E-3</v>
      </c>
    </row>
    <row r="28" spans="2:17">
      <c r="B28" s="20">
        <f t="shared" ref="B28:B91" si="2">B27*$C$12</f>
        <v>1113.5098569648837</v>
      </c>
      <c r="C28" s="21" cm="1">
        <f t="array" ref="C28">COUNTIF(Risk1Loss,"&gt;="&amp;B28)/COUNT(Risk1Loss)</f>
        <v>0.39839999999999998</v>
      </c>
      <c r="D28" s="19">
        <f t="shared" si="0"/>
        <v>0</v>
      </c>
      <c r="F28" s="20">
        <f t="shared" ref="F28:F91" si="3">F27*$G$12</f>
        <v>2353.2557492717333</v>
      </c>
      <c r="G28" s="21" cm="1">
        <f t="array" ref="G28">COUNTIF(Risk2Loss,"&gt;="&amp;F28)/COUNT(Risk2Loss)</f>
        <v>0.15659999999999999</v>
      </c>
      <c r="H28" s="19">
        <f t="shared" si="1"/>
        <v>0</v>
      </c>
      <c r="K28" s="20">
        <v>4</v>
      </c>
      <c r="L28" s="21">
        <v>2.5999999999999999E-3</v>
      </c>
      <c r="M28" s="19">
        <v>2.2000000000000001E-3</v>
      </c>
      <c r="O28" s="20">
        <v>5</v>
      </c>
      <c r="P28" s="21">
        <v>1E-4</v>
      </c>
      <c r="Q28" s="19">
        <v>1E-4</v>
      </c>
    </row>
    <row r="29" spans="2:17">
      <c r="B29" s="20">
        <f t="shared" si="2"/>
        <v>1175.0087447023352</v>
      </c>
      <c r="C29" s="21" cm="1">
        <f t="array" ref="C29">COUNTIF(Risk1Loss,"&gt;="&amp;B29)/COUNT(Risk1Loss)</f>
        <v>0.39839999999999998</v>
      </c>
      <c r="D29" s="19">
        <f t="shared" si="0"/>
        <v>0</v>
      </c>
      <c r="F29" s="20">
        <f t="shared" si="3"/>
        <v>2552.634853429734</v>
      </c>
      <c r="G29" s="21" cm="1">
        <f t="array" ref="G29">COUNTIF(Risk2Loss,"&gt;="&amp;F29)/COUNT(Risk2Loss)</f>
        <v>0.15659999999999999</v>
      </c>
      <c r="H29" s="19">
        <f t="shared" si="1"/>
        <v>0</v>
      </c>
      <c r="K29" s="20">
        <v>5</v>
      </c>
      <c r="L29" s="21">
        <v>4.0000000000000002E-4</v>
      </c>
      <c r="M29" s="19">
        <v>2.9999999999999997E-4</v>
      </c>
      <c r="O29" s="20"/>
      <c r="P29" s="21"/>
      <c r="Q29" s="19"/>
    </row>
    <row r="30" spans="2:17">
      <c r="B30" s="20">
        <f t="shared" si="2"/>
        <v>1239.9042015579557</v>
      </c>
      <c r="C30" s="21" cm="1">
        <f t="array" ref="C30">COUNTIF(Risk1Loss,"&gt;="&amp;B30)/COUNT(Risk1Loss)</f>
        <v>0.39839999999999998</v>
      </c>
      <c r="D30" s="19">
        <f t="shared" si="0"/>
        <v>0</v>
      </c>
      <c r="F30" s="20">
        <f t="shared" si="3"/>
        <v>2768.9063107402339</v>
      </c>
      <c r="G30" s="21" cm="1">
        <f t="array" ref="G30">COUNTIF(Risk2Loss,"&gt;="&amp;F30)/COUNT(Risk2Loss)</f>
        <v>0.15659999999999999</v>
      </c>
      <c r="H30" s="19">
        <f t="shared" si="1"/>
        <v>0</v>
      </c>
      <c r="K30" s="20">
        <v>8</v>
      </c>
      <c r="L30" s="21">
        <v>1E-4</v>
      </c>
      <c r="M30" s="19">
        <v>1E-4</v>
      </c>
      <c r="O30" s="20"/>
      <c r="P30" s="21"/>
      <c r="Q30" s="19"/>
    </row>
    <row r="31" spans="2:17">
      <c r="B31" s="20">
        <f t="shared" si="2"/>
        <v>1308.3838192459848</v>
      </c>
      <c r="C31" s="21" cm="1">
        <f t="array" ref="C31">COUNTIF(Risk1Loss,"&gt;="&amp;B31)/COUNT(Risk1Loss)</f>
        <v>0.39839999999999998</v>
      </c>
      <c r="D31" s="19">
        <f t="shared" si="0"/>
        <v>0</v>
      </c>
      <c r="F31" s="20">
        <f t="shared" si="3"/>
        <v>3003.5013223124656</v>
      </c>
      <c r="G31" s="21" cm="1">
        <f t="array" ref="G31">COUNTIF(Risk2Loss,"&gt;="&amp;F31)/COUNT(Risk2Loss)</f>
        <v>0.15659999999999999</v>
      </c>
      <c r="H31" s="19">
        <f t="shared" si="1"/>
        <v>0</v>
      </c>
      <c r="K31" s="20"/>
      <c r="L31" s="21"/>
      <c r="M31" s="19"/>
      <c r="O31" s="20"/>
      <c r="P31" s="21"/>
      <c r="Q31" s="19"/>
    </row>
    <row r="32" spans="2:17">
      <c r="B32" s="20">
        <f t="shared" si="2"/>
        <v>1380.6455501269575</v>
      </c>
      <c r="C32" s="21" cm="1">
        <f t="array" ref="C32">COUNTIF(Risk1Loss,"&gt;="&amp;B32)/COUNT(Risk1Loss)</f>
        <v>0.39839999999999998</v>
      </c>
      <c r="D32" s="19">
        <f t="shared" si="0"/>
        <v>0</v>
      </c>
      <c r="F32" s="20">
        <f t="shared" si="3"/>
        <v>3257.9723474721204</v>
      </c>
      <c r="G32" s="21" cm="1">
        <f t="array" ref="G32">COUNTIF(Risk2Loss,"&gt;="&amp;F32)/COUNT(Risk2Loss)</f>
        <v>0.15659999999999999</v>
      </c>
      <c r="H32" s="19">
        <f t="shared" si="1"/>
        <v>0</v>
      </c>
      <c r="K32" s="20"/>
      <c r="L32" s="21"/>
      <c r="M32" s="19"/>
      <c r="O32" s="20"/>
      <c r="P32" s="21"/>
      <c r="Q32" s="19"/>
    </row>
    <row r="33" spans="2:17">
      <c r="B33" s="20">
        <f t="shared" si="2"/>
        <v>1456.8982794237647</v>
      </c>
      <c r="C33" s="21" cm="1">
        <f t="array" ref="C33">COUNTIF(Risk1Loss,"&gt;="&amp;B33)/COUNT(Risk1Loss)</f>
        <v>0.39839999999999998</v>
      </c>
      <c r="D33" s="19">
        <f t="shared" si="0"/>
        <v>0</v>
      </c>
      <c r="F33" s="20">
        <f t="shared" si="3"/>
        <v>3534.0033773385317</v>
      </c>
      <c r="G33" s="21" cm="1">
        <f t="array" ref="G33">COUNTIF(Risk2Loss,"&gt;="&amp;F33)/COUNT(Risk2Loss)</f>
        <v>0.15659999999999999</v>
      </c>
      <c r="H33" s="19">
        <f t="shared" si="1"/>
        <v>0</v>
      </c>
      <c r="K33" s="20"/>
      <c r="L33" s="21"/>
      <c r="M33" s="19"/>
      <c r="O33" s="20"/>
      <c r="P33" s="21"/>
      <c r="Q33" s="19"/>
    </row>
    <row r="34" spans="2:17">
      <c r="B34" s="20">
        <f t="shared" si="2"/>
        <v>1537.3624290410717</v>
      </c>
      <c r="C34" s="21" cm="1">
        <f t="array" ref="C34">COUNTIF(Risk1Loss,"&gt;="&amp;B34)/COUNT(Risk1Loss)</f>
        <v>0.39839999999999998</v>
      </c>
      <c r="D34" s="19">
        <f t="shared" si="0"/>
        <v>0</v>
      </c>
      <c r="F34" s="20">
        <f t="shared" si="3"/>
        <v>3833.4210788285468</v>
      </c>
      <c r="G34" s="21" cm="1">
        <f t="array" ref="G34">COUNTIF(Risk2Loss,"&gt;="&amp;F34)/COUNT(Risk2Loss)</f>
        <v>0.15659999999999999</v>
      </c>
      <c r="H34" s="19">
        <f t="shared" si="1"/>
        <v>0</v>
      </c>
      <c r="K34" s="20"/>
      <c r="L34" s="21"/>
      <c r="M34" s="19"/>
      <c r="O34" s="20"/>
      <c r="P34" s="21"/>
      <c r="Q34" s="19"/>
    </row>
    <row r="35" spans="2:17">
      <c r="B35" s="20">
        <f t="shared" si="2"/>
        <v>1622.2705947335414</v>
      </c>
      <c r="C35" s="21" cm="1">
        <f t="array" ref="C35">COUNTIF(Risk1Loss,"&gt;="&amp;B35)/COUNT(Risk1Loss)</f>
        <v>0.39839999999999998</v>
      </c>
      <c r="D35" s="19">
        <f t="shared" si="0"/>
        <v>0</v>
      </c>
      <c r="F35" s="20">
        <f t="shared" si="3"/>
        <v>4158.2068828338115</v>
      </c>
      <c r="G35" s="21" cm="1">
        <f t="array" ref="G35">COUNTIF(Risk2Loss,"&gt;="&amp;F35)/COUNT(Risk2Loss)</f>
        <v>0.15659999999999999</v>
      </c>
      <c r="H35" s="19">
        <f t="shared" si="1"/>
        <v>0</v>
      </c>
      <c r="K35" s="20"/>
      <c r="L35" s="21"/>
      <c r="M35" s="19"/>
      <c r="O35" s="20"/>
      <c r="P35" s="21"/>
      <c r="Q35" s="19"/>
    </row>
    <row r="36" spans="2:17">
      <c r="B36" s="20">
        <f t="shared" si="2"/>
        <v>1711.8682184647098</v>
      </c>
      <c r="C36" s="21" cm="1">
        <f t="array" ref="C36">COUNTIF(Risk1Loss,"&gt;="&amp;B36)/COUNT(Risk1Loss)</f>
        <v>0.39839999999999998</v>
      </c>
      <c r="D36" s="19">
        <f t="shared" si="0"/>
        <v>0</v>
      </c>
      <c r="F36" s="20">
        <f t="shared" si="3"/>
        <v>4510.5100965663642</v>
      </c>
      <c r="G36" s="21" cm="1">
        <f t="array" ref="G36">COUNTIF(Risk2Loss,"&gt;="&amp;F36)/COUNT(Risk2Loss)</f>
        <v>0.15659999999999999</v>
      </c>
      <c r="H36" s="19">
        <f t="shared" si="1"/>
        <v>0</v>
      </c>
      <c r="K36" s="20"/>
      <c r="L36" s="21"/>
      <c r="M36" s="19"/>
      <c r="O36" s="20"/>
      <c r="P36" s="21"/>
      <c r="Q36" s="19"/>
    </row>
    <row r="37" spans="2:17">
      <c r="B37" s="20">
        <f t="shared" si="2"/>
        <v>1806.4142979000824</v>
      </c>
      <c r="C37" s="21" cm="1">
        <f t="array" ref="C37">COUNTIF(Risk1Loss,"&gt;="&amp;B37)/COUNT(Risk1Loss)</f>
        <v>0.39839999999999998</v>
      </c>
      <c r="D37" s="19">
        <f t="shared" si="0"/>
        <v>0</v>
      </c>
      <c r="F37" s="20">
        <f t="shared" si="3"/>
        <v>4892.6621268449799</v>
      </c>
      <c r="G37" s="21" cm="1">
        <f t="array" ref="G37">COUNTIF(Risk2Loss,"&gt;="&amp;F37)/COUNT(Risk2Loss)</f>
        <v>0.15659999999999999</v>
      </c>
      <c r="H37" s="19">
        <f t="shared" si="1"/>
        <v>0</v>
      </c>
      <c r="K37" s="20"/>
      <c r="L37" s="21"/>
      <c r="M37" s="19"/>
      <c r="O37" s="20"/>
      <c r="P37" s="21"/>
      <c r="Q37" s="19"/>
    </row>
    <row r="38" spans="2:17">
      <c r="B38" s="20">
        <f t="shared" si="2"/>
        <v>1906.1821350853691</v>
      </c>
      <c r="C38" s="21" cm="1">
        <f t="array" ref="C38">COUNTIF(Risk1Loss,"&gt;="&amp;B38)/COUNT(Risk1Loss)</f>
        <v>0.39839999999999998</v>
      </c>
      <c r="D38" s="19">
        <f t="shared" si="0"/>
        <v>0</v>
      </c>
      <c r="F38" s="20">
        <f t="shared" si="3"/>
        <v>5307.1919084464989</v>
      </c>
      <c r="G38" s="21" cm="1">
        <f t="array" ref="G38">COUNTIF(Risk2Loss,"&gt;="&amp;F38)/COUNT(Risk2Loss)</f>
        <v>0.15659999999999999</v>
      </c>
      <c r="H38" s="19">
        <f t="shared" si="1"/>
        <v>0</v>
      </c>
      <c r="K38" s="20"/>
      <c r="L38" s="21"/>
      <c r="M38" s="19"/>
      <c r="O38" s="20"/>
      <c r="P38" s="21"/>
      <c r="Q38" s="19"/>
    </row>
    <row r="39" spans="2:17">
      <c r="B39" s="20">
        <f t="shared" si="2"/>
        <v>2011.4601264740413</v>
      </c>
      <c r="C39" s="21" cm="1">
        <f t="array" ref="C39">COUNTIF(Risk1Loss,"&gt;="&amp;B39)/COUNT(Risk1Loss)</f>
        <v>0.39839999999999998</v>
      </c>
      <c r="D39" s="19">
        <f t="shared" si="0"/>
        <v>0</v>
      </c>
      <c r="F39" s="20">
        <f t="shared" si="3"/>
        <v>5756.8426396210089</v>
      </c>
      <c r="G39" s="21" cm="1">
        <f t="array" ref="G39">COUNTIF(Risk2Loss,"&gt;="&amp;F39)/COUNT(Risk2Loss)</f>
        <v>0.15659999999999999</v>
      </c>
      <c r="H39" s="19">
        <f t="shared" si="1"/>
        <v>0</v>
      </c>
      <c r="K39" s="20"/>
      <c r="L39" s="21"/>
      <c r="M39" s="19"/>
      <c r="O39" s="20"/>
      <c r="P39" s="21"/>
      <c r="Q39" s="19"/>
    </row>
    <row r="40" spans="2:17">
      <c r="B40" s="20">
        <f t="shared" si="2"/>
        <v>2122.5525965879256</v>
      </c>
      <c r="C40" s="21" cm="1">
        <f t="array" ref="C40">COUNTIF(Risk1Loss,"&gt;="&amp;B40)/COUNT(Risk1Loss)</f>
        <v>0.39839999999999998</v>
      </c>
      <c r="D40" s="19">
        <f t="shared" si="0"/>
        <v>0</v>
      </c>
      <c r="F40" s="20">
        <f t="shared" si="3"/>
        <v>6244.5899355200745</v>
      </c>
      <c r="G40" s="21" cm="1">
        <f t="array" ref="G40">COUNTIF(Risk2Loss,"&gt;="&amp;F40)/COUNT(Risk2Loss)</f>
        <v>0.15659999999999999</v>
      </c>
      <c r="H40" s="19">
        <f t="shared" si="1"/>
        <v>0</v>
      </c>
      <c r="K40" s="20"/>
      <c r="L40" s="21"/>
      <c r="M40" s="19"/>
      <c r="O40" s="20"/>
      <c r="P40" s="21"/>
      <c r="Q40" s="19"/>
    </row>
    <row r="41" spans="2:17">
      <c r="B41" s="20">
        <f t="shared" si="2"/>
        <v>2239.7806777206765</v>
      </c>
      <c r="C41" s="21" cm="1">
        <f t="array" ref="C41">COUNTIF(Risk1Loss,"&gt;="&amp;B41)/COUNT(Risk1Loss)</f>
        <v>0.39839999999999998</v>
      </c>
      <c r="D41" s="19">
        <f t="shared" si="0"/>
        <v>0</v>
      </c>
      <c r="F41" s="20">
        <f t="shared" si="3"/>
        <v>6773.6615196704015</v>
      </c>
      <c r="G41" s="21" cm="1">
        <f t="array" ref="G41">COUNTIF(Risk2Loss,"&gt;="&amp;F41)/COUNT(Risk2Loss)</f>
        <v>0.15659999999999999</v>
      </c>
      <c r="H41" s="19">
        <f t="shared" si="1"/>
        <v>0</v>
      </c>
      <c r="K41" s="20"/>
      <c r="L41" s="21"/>
      <c r="M41" s="19"/>
      <c r="O41" s="20"/>
      <c r="P41" s="21"/>
      <c r="Q41" s="19"/>
    </row>
    <row r="42" spans="2:17">
      <c r="B42" s="20">
        <f t="shared" si="2"/>
        <v>2363.4832382270638</v>
      </c>
      <c r="C42" s="21" cm="1">
        <f t="array" ref="C42">COUNTIF(Risk1Loss,"&gt;="&amp;B42)/COUNT(Risk1Loss)</f>
        <v>0.39839999999999998</v>
      </c>
      <c r="D42" s="19">
        <f t="shared" si="0"/>
        <v>0</v>
      </c>
      <c r="F42" s="20">
        <f t="shared" si="3"/>
        <v>7347.5585838035104</v>
      </c>
      <c r="G42" s="21" cm="1">
        <f t="array" ref="G42">COUNTIF(Risk2Loss,"&gt;="&amp;F42)/COUNT(Risk2Loss)</f>
        <v>0.15659999999999999</v>
      </c>
      <c r="H42" s="19">
        <f t="shared" si="1"/>
        <v>0</v>
      </c>
      <c r="K42" s="20"/>
      <c r="L42" s="21"/>
      <c r="M42" s="19"/>
      <c r="O42" s="20"/>
      <c r="P42" s="21"/>
      <c r="Q42" s="19"/>
    </row>
    <row r="43" spans="2:17">
      <c r="B43" s="20">
        <f t="shared" si="2"/>
        <v>2494.0178620814609</v>
      </c>
      <c r="C43" s="21" cm="1">
        <f t="array" ref="C43">COUNTIF(Risk1Loss,"&gt;="&amp;B43)/COUNT(Risk1Loss)</f>
        <v>0.39839999999999998</v>
      </c>
      <c r="D43" s="19">
        <f t="shared" si="0"/>
        <v>0</v>
      </c>
      <c r="F43" s="20">
        <f t="shared" si="3"/>
        <v>7970.0789573925404</v>
      </c>
      <c r="G43" s="21" cm="1">
        <f t="array" ref="G43">COUNTIF(Risk2Loss,"&gt;="&amp;F43)/COUNT(Risk2Loss)</f>
        <v>0.15659999999999999</v>
      </c>
      <c r="H43" s="19">
        <f t="shared" si="1"/>
        <v>0</v>
      </c>
      <c r="K43" s="20"/>
      <c r="L43" s="21"/>
      <c r="M43" s="19"/>
      <c r="O43" s="20"/>
      <c r="P43" s="21"/>
      <c r="Q43" s="19"/>
    </row>
    <row r="44" spans="2:17">
      <c r="B44" s="20">
        <f t="shared" si="2"/>
        <v>2631.7618825371178</v>
      </c>
      <c r="C44" s="21" cm="1">
        <f t="array" ref="C44">COUNTIF(Risk1Loss,"&gt;="&amp;B44)/COUNT(Risk1Loss)</f>
        <v>0.39839999999999998</v>
      </c>
      <c r="D44" s="19">
        <f t="shared" si="0"/>
        <v>0</v>
      </c>
      <c r="F44" s="20">
        <f t="shared" si="3"/>
        <v>8645.3422402232445</v>
      </c>
      <c r="G44" s="21" cm="1">
        <f t="array" ref="G44">COUNTIF(Risk2Loss,"&gt;="&amp;F44)/COUNT(Risk2Loss)</f>
        <v>0.15659999999999999</v>
      </c>
      <c r="H44" s="19">
        <f t="shared" si="1"/>
        <v>0</v>
      </c>
      <c r="K44" s="20"/>
      <c r="L44" s="21"/>
      <c r="M44" s="19"/>
      <c r="O44" s="20"/>
      <c r="P44" s="21"/>
      <c r="Q44" s="19"/>
    </row>
    <row r="45" spans="2:17">
      <c r="B45" s="20">
        <f t="shared" si="2"/>
        <v>2777.1134728741922</v>
      </c>
      <c r="C45" s="21" cm="1">
        <f t="array" ref="C45">COUNTIF(Risk1Loss,"&gt;="&amp;B45)/COUNT(Risk1Loss)</f>
        <v>0.39829999999999999</v>
      </c>
      <c r="D45" s="19">
        <f t="shared" si="0"/>
        <v>9.9999999999988987E-5</v>
      </c>
      <c r="F45" s="20">
        <f t="shared" si="3"/>
        <v>9377.8170643168305</v>
      </c>
      <c r="G45" s="21" cm="1">
        <f t="array" ref="G45">COUNTIF(Risk2Loss,"&gt;="&amp;F45)/COUNT(Risk2Loss)</f>
        <v>0.15659999999999999</v>
      </c>
      <c r="H45" s="19">
        <f t="shared" si="1"/>
        <v>0</v>
      </c>
      <c r="K45" s="20"/>
      <c r="L45" s="21"/>
      <c r="M45" s="19"/>
      <c r="O45" s="20"/>
      <c r="P45" s="21"/>
      <c r="Q45" s="19"/>
    </row>
    <row r="46" spans="2:17">
      <c r="B46" s="20">
        <f t="shared" si="2"/>
        <v>2930.4927973895387</v>
      </c>
      <c r="C46" s="21" cm="1">
        <f t="array" ref="C46">COUNTIF(Risk1Loss,"&gt;="&amp;B46)/COUNT(Risk1Loss)</f>
        <v>0.39829999999999999</v>
      </c>
      <c r="D46" s="19">
        <f t="shared" si="0"/>
        <v>0</v>
      </c>
      <c r="F46" s="20">
        <f t="shared" si="3"/>
        <v>10172.35066561356</v>
      </c>
      <c r="G46" s="21" cm="1">
        <f t="array" ref="G46">COUNTIF(Risk2Loss,"&gt;="&amp;F46)/COUNT(Risk2Loss)</f>
        <v>0.15659999999999999</v>
      </c>
      <c r="H46" s="19">
        <f t="shared" si="1"/>
        <v>0</v>
      </c>
      <c r="K46" s="20"/>
      <c r="L46" s="21"/>
      <c r="M46" s="19"/>
      <c r="O46" s="20"/>
      <c r="P46" s="21"/>
      <c r="Q46" s="19"/>
    </row>
    <row r="47" spans="2:17">
      <c r="B47" s="20">
        <f t="shared" si="2"/>
        <v>3092.3432259553929</v>
      </c>
      <c r="C47" s="21" cm="1">
        <f t="array" ref="C47">COUNTIF(Risk1Loss,"&gt;="&amp;B47)/COUNT(Risk1Loss)</f>
        <v>0.39829999999999999</v>
      </c>
      <c r="D47" s="19">
        <f t="shared" si="0"/>
        <v>0</v>
      </c>
      <c r="F47" s="20">
        <f t="shared" si="3"/>
        <v>11034.200961111077</v>
      </c>
      <c r="G47" s="21" cm="1">
        <f t="array" ref="G47">COUNTIF(Risk2Loss,"&gt;="&amp;F47)/COUNT(Risk2Loss)</f>
        <v>0.15659999999999999</v>
      </c>
      <c r="H47" s="19">
        <f t="shared" si="1"/>
        <v>0</v>
      </c>
      <c r="K47" s="20"/>
      <c r="L47" s="21"/>
      <c r="M47" s="19"/>
      <c r="O47" s="20"/>
      <c r="P47" s="21"/>
      <c r="Q47" s="19"/>
    </row>
    <row r="48" spans="2:17">
      <c r="B48" s="20">
        <f t="shared" si="2"/>
        <v>3263.1326156578471</v>
      </c>
      <c r="C48" s="21" cm="1">
        <f t="array" ref="C48">COUNTIF(Risk1Loss,"&gt;="&amp;B48)/COUNT(Risk1Loss)</f>
        <v>0.39829999999999999</v>
      </c>
      <c r="D48" s="19">
        <f t="shared" si="0"/>
        <v>0</v>
      </c>
      <c r="F48" s="20">
        <f t="shared" si="3"/>
        <v>11969.071343731628</v>
      </c>
      <c r="G48" s="21" cm="1">
        <f t="array" ref="G48">COUNTIF(Risk2Loss,"&gt;="&amp;F48)/COUNT(Risk2Loss)</f>
        <v>0.15659999999999999</v>
      </c>
      <c r="H48" s="19">
        <f t="shared" si="1"/>
        <v>0</v>
      </c>
      <c r="K48" s="20"/>
      <c r="L48" s="21"/>
      <c r="M48" s="19"/>
      <c r="O48" s="20"/>
      <c r="P48" s="21"/>
      <c r="Q48" s="19"/>
    </row>
    <row r="49" spans="2:17">
      <c r="B49" s="20">
        <f t="shared" si="2"/>
        <v>3443.3546632199163</v>
      </c>
      <c r="C49" s="21" cm="1">
        <f t="array" ref="C49">COUNTIF(Risk1Loss,"&gt;="&amp;B49)/COUNT(Risk1Loss)</f>
        <v>0.39810000000000001</v>
      </c>
      <c r="D49" s="19">
        <f t="shared" si="0"/>
        <v>1.9999999999997797E-4</v>
      </c>
      <c r="F49" s="20">
        <f t="shared" si="3"/>
        <v>12983.148425177165</v>
      </c>
      <c r="G49" s="21" cm="1">
        <f t="array" ref="G49">COUNTIF(Risk2Loss,"&gt;="&amp;F49)/COUNT(Risk2Loss)</f>
        <v>0.15659999999999999</v>
      </c>
      <c r="H49" s="19">
        <f t="shared" si="1"/>
        <v>0</v>
      </c>
      <c r="K49" s="20"/>
      <c r="L49" s="21"/>
      <c r="M49" s="19"/>
      <c r="O49" s="20"/>
      <c r="P49" s="21"/>
      <c r="Q49" s="19"/>
    </row>
    <row r="50" spans="2:17">
      <c r="B50" s="20">
        <f t="shared" si="2"/>
        <v>3633.5303321186157</v>
      </c>
      <c r="C50" s="21" cm="1">
        <f t="array" ref="C50">COUNTIF(Risk1Loss,"&gt;="&amp;B50)/COUNT(Risk1Loss)</f>
        <v>0.39810000000000001</v>
      </c>
      <c r="D50" s="19">
        <f t="shared" si="0"/>
        <v>0</v>
      </c>
      <c r="F50" s="20">
        <f t="shared" si="3"/>
        <v>14083.142976540004</v>
      </c>
      <c r="G50" s="21" cm="1">
        <f t="array" ref="G50">COUNTIF(Risk2Loss,"&gt;="&amp;F50)/COUNT(Risk2Loss)</f>
        <v>0.15659999999999999</v>
      </c>
      <c r="H50" s="19">
        <f t="shared" si="1"/>
        <v>0</v>
      </c>
      <c r="K50" s="20"/>
      <c r="L50" s="21"/>
      <c r="M50" s="19"/>
      <c r="O50" s="20"/>
      <c r="P50" s="21"/>
      <c r="Q50" s="19"/>
    </row>
    <row r="51" spans="2:17">
      <c r="B51" s="20">
        <f t="shared" si="2"/>
        <v>3834.2093585213743</v>
      </c>
      <c r="C51" s="21" cm="1">
        <f t="array" ref="C51">COUNTIF(Risk1Loss,"&gt;="&amp;B51)/COUNT(Risk1Loss)</f>
        <v>0.39810000000000001</v>
      </c>
      <c r="D51" s="19">
        <f t="shared" si="0"/>
        <v>0</v>
      </c>
      <c r="F51" s="20">
        <f t="shared" si="3"/>
        <v>15276.334337598209</v>
      </c>
      <c r="G51" s="21" cm="1">
        <f t="array" ref="G51">COUNTIF(Risk2Loss,"&gt;="&amp;F51)/COUNT(Risk2Loss)</f>
        <v>0.15659999999999999</v>
      </c>
      <c r="H51" s="19">
        <f t="shared" si="1"/>
        <v>0</v>
      </c>
      <c r="K51" s="20"/>
      <c r="L51" s="21"/>
      <c r="M51" s="19"/>
      <c r="O51" s="20"/>
      <c r="P51" s="21"/>
      <c r="Q51" s="19"/>
    </row>
    <row r="52" spans="2:17">
      <c r="B52" s="20">
        <f t="shared" si="2"/>
        <v>4045.971840394966</v>
      </c>
      <c r="C52" s="21" cm="1">
        <f t="array" ref="C52">COUNTIF(Risk1Loss,"&gt;="&amp;B52)/COUNT(Risk1Loss)</f>
        <v>0.39810000000000001</v>
      </c>
      <c r="D52" s="19">
        <f t="shared" si="0"/>
        <v>0</v>
      </c>
      <c r="F52" s="20">
        <f t="shared" si="3"/>
        <v>16570.618588679299</v>
      </c>
      <c r="G52" s="21" cm="1">
        <f t="array" ref="G52">COUNTIF(Risk2Loss,"&gt;="&amp;F52)/COUNT(Risk2Loss)</f>
        <v>0.15659999999999999</v>
      </c>
      <c r="H52" s="19">
        <f t="shared" si="1"/>
        <v>0</v>
      </c>
      <c r="K52" s="20"/>
      <c r="L52" s="21"/>
      <c r="M52" s="19"/>
      <c r="O52" s="20"/>
      <c r="P52" s="21"/>
      <c r="Q52" s="19"/>
    </row>
    <row r="53" spans="2:17">
      <c r="B53" s="20">
        <f t="shared" si="2"/>
        <v>4269.4299143805538</v>
      </c>
      <c r="C53" s="21" cm="1">
        <f t="array" ref="C53">COUNTIF(Risk1Loss,"&gt;="&amp;B53)/COUNT(Risk1Loss)</f>
        <v>0.39789999999999998</v>
      </c>
      <c r="D53" s="19">
        <f t="shared" si="0"/>
        <v>2.0000000000003348E-4</v>
      </c>
      <c r="F53" s="20">
        <f t="shared" si="3"/>
        <v>17974.560803875091</v>
      </c>
      <c r="G53" s="21" cm="1">
        <f t="array" ref="G53">COUNTIF(Risk2Loss,"&gt;="&amp;F53)/COUNT(Risk2Loss)</f>
        <v>0.15659999999999999</v>
      </c>
      <c r="H53" s="19">
        <f t="shared" si="1"/>
        <v>0</v>
      </c>
      <c r="K53" s="20"/>
      <c r="L53" s="21"/>
      <c r="M53" s="19"/>
      <c r="O53" s="20"/>
      <c r="P53" s="21"/>
      <c r="Q53" s="19"/>
    </row>
    <row r="54" spans="2:17">
      <c r="B54" s="20">
        <f t="shared" si="2"/>
        <v>4505.2295252821459</v>
      </c>
      <c r="C54" s="21" cm="1">
        <f t="array" ref="C54">COUNTIF(Risk1Loss,"&gt;="&amp;B54)/COUNT(Risk1Loss)</f>
        <v>0.39779999999999999</v>
      </c>
      <c r="D54" s="19">
        <f t="shared" si="0"/>
        <v>9.9999999999988987E-5</v>
      </c>
      <c r="F54" s="20">
        <f t="shared" si="3"/>
        <v>19497.451731399309</v>
      </c>
      <c r="G54" s="21" cm="1">
        <f t="array" ref="G54">COUNTIF(Risk2Loss,"&gt;="&amp;F54)/COUNT(Risk2Loss)</f>
        <v>0.15659999999999999</v>
      </c>
      <c r="H54" s="19">
        <f t="shared" si="1"/>
        <v>0</v>
      </c>
      <c r="K54" s="20"/>
      <c r="L54" s="21"/>
      <c r="M54" s="19"/>
      <c r="O54" s="20"/>
      <c r="P54" s="21"/>
      <c r="Q54" s="19"/>
    </row>
    <row r="55" spans="2:17">
      <c r="B55" s="20">
        <f t="shared" si="2"/>
        <v>4754.0522932834856</v>
      </c>
      <c r="C55" s="21" cm="1">
        <f t="array" ref="C55">COUNTIF(Risk1Loss,"&gt;="&amp;B55)/COUNT(Risk1Loss)</f>
        <v>0.3977</v>
      </c>
      <c r="D55" s="19">
        <f t="shared" si="0"/>
        <v>9.9999999999988987E-5</v>
      </c>
      <c r="F55" s="20">
        <f t="shared" si="3"/>
        <v>21149.369276176705</v>
      </c>
      <c r="G55" s="21" cm="1">
        <f t="array" ref="G55">COUNTIF(Risk2Loss,"&gt;="&amp;F55)/COUNT(Risk2Loss)</f>
        <v>0.15659999999999999</v>
      </c>
      <c r="H55" s="19">
        <f t="shared" si="1"/>
        <v>0</v>
      </c>
      <c r="K55" s="20"/>
      <c r="L55" s="21"/>
      <c r="M55" s="19"/>
      <c r="O55" s="20"/>
      <c r="P55" s="21"/>
      <c r="Q55" s="19"/>
    </row>
    <row r="56" spans="2:17">
      <c r="B56" s="20">
        <f t="shared" si="2"/>
        <v>5016.6174842908922</v>
      </c>
      <c r="C56" s="21" cm="1">
        <f t="array" ref="C56">COUNTIF(Risk1Loss,"&gt;="&amp;B56)/COUNT(Risk1Loss)</f>
        <v>0.39739999999999998</v>
      </c>
      <c r="D56" s="19">
        <f t="shared" si="0"/>
        <v>3.0000000000002247E-4</v>
      </c>
      <c r="F56" s="20">
        <f t="shared" si="3"/>
        <v>22941.245191531769</v>
      </c>
      <c r="G56" s="21" cm="1">
        <f t="array" ref="G56">COUNTIF(Risk2Loss,"&gt;="&amp;F56)/COUNT(Risk2Loss)</f>
        <v>0.15659999999999999</v>
      </c>
      <c r="H56" s="19">
        <f t="shared" si="1"/>
        <v>0</v>
      </c>
      <c r="K56" s="20"/>
      <c r="L56" s="21"/>
      <c r="M56" s="19"/>
      <c r="O56" s="20"/>
      <c r="P56" s="21"/>
      <c r="Q56" s="19"/>
    </row>
    <row r="57" spans="2:17">
      <c r="B57" s="20">
        <f t="shared" si="2"/>
        <v>5293.6840890976709</v>
      </c>
      <c r="C57" s="21" cm="1">
        <f t="array" ref="C57">COUNTIF(Risk1Loss,"&gt;="&amp;B57)/COUNT(Risk1Loss)</f>
        <v>0.39710000000000001</v>
      </c>
      <c r="D57" s="19">
        <f t="shared" si="0"/>
        <v>2.9999999999996696E-4</v>
      </c>
      <c r="F57" s="20">
        <f t="shared" si="3"/>
        <v>24884.937421316896</v>
      </c>
      <c r="G57" s="21" cm="1">
        <f t="array" ref="G57">COUNTIF(Risk2Loss,"&gt;="&amp;F57)/COUNT(Risk2Loss)</f>
        <v>0.15659999999999999</v>
      </c>
      <c r="H57" s="19">
        <f t="shared" si="1"/>
        <v>0</v>
      </c>
      <c r="K57" s="20"/>
      <c r="L57" s="21"/>
      <c r="M57" s="19"/>
      <c r="O57" s="20"/>
      <c r="P57" s="21"/>
      <c r="Q57" s="19"/>
    </row>
    <row r="58" spans="2:17">
      <c r="B58" s="20">
        <f t="shared" si="2"/>
        <v>5586.0530173802863</v>
      </c>
      <c r="C58" s="21" cm="1">
        <f t="array" ref="C58">COUNTIF(Risk1Loss,"&gt;="&amp;B58)/COUNT(Risk1Loss)</f>
        <v>0.3967</v>
      </c>
      <c r="D58" s="19">
        <f t="shared" si="0"/>
        <v>4.0000000000001146E-4</v>
      </c>
      <c r="F58" s="20">
        <f t="shared" si="3"/>
        <v>26993.308571212325</v>
      </c>
      <c r="G58" s="21" cm="1">
        <f t="array" ref="G58">COUNTIF(Risk2Loss,"&gt;="&amp;F58)/COUNT(Risk2Loss)</f>
        <v>0.15659999999999999</v>
      </c>
      <c r="H58" s="19">
        <f t="shared" si="1"/>
        <v>0</v>
      </c>
      <c r="K58" s="20"/>
      <c r="L58" s="21"/>
      <c r="M58" s="19"/>
      <c r="O58" s="20"/>
      <c r="P58" s="21"/>
      <c r="Q58" s="19"/>
    </row>
    <row r="59" spans="2:17">
      <c r="B59" s="20">
        <f t="shared" si="2"/>
        <v>5894.5694128684281</v>
      </c>
      <c r="C59" s="21" cm="1">
        <f t="array" ref="C59">COUNTIF(Risk1Loss,"&gt;="&amp;B59)/COUNT(Risk1Loss)</f>
        <v>0.3957</v>
      </c>
      <c r="D59" s="19">
        <f t="shared" si="0"/>
        <v>1.0000000000000009E-3</v>
      </c>
      <c r="F59" s="20">
        <f t="shared" si="3"/>
        <v>29280.311028490647</v>
      </c>
      <c r="G59" s="21" cm="1">
        <f t="array" ref="G59">COUNTIF(Risk2Loss,"&gt;="&amp;F59)/COUNT(Risk2Loss)</f>
        <v>0.15659999999999999</v>
      </c>
      <c r="H59" s="19">
        <f t="shared" si="1"/>
        <v>0</v>
      </c>
      <c r="K59" s="20"/>
      <c r="L59" s="21"/>
      <c r="M59" s="19"/>
      <c r="O59" s="20"/>
      <c r="P59" s="21"/>
      <c r="Q59" s="19"/>
    </row>
    <row r="60" spans="2:17">
      <c r="B60" s="20">
        <f t="shared" si="2"/>
        <v>6220.1250963813791</v>
      </c>
      <c r="C60" s="21" cm="1">
        <f t="array" ref="C60">COUNTIF(Risk1Loss,"&gt;="&amp;B60)/COUNT(Risk1Loss)</f>
        <v>0.3952</v>
      </c>
      <c r="D60" s="19">
        <f t="shared" si="0"/>
        <v>5.0000000000000044E-4</v>
      </c>
      <c r="F60" s="20">
        <f t="shared" si="3"/>
        <v>31761.079293535684</v>
      </c>
      <c r="G60" s="21" cm="1">
        <f t="array" ref="G60">COUNTIF(Risk2Loss,"&gt;="&amp;F60)/COUNT(Risk2Loss)</f>
        <v>0.15659999999999999</v>
      </c>
      <c r="H60" s="19">
        <f t="shared" si="1"/>
        <v>0</v>
      </c>
      <c r="K60" s="20"/>
      <c r="L60" s="21"/>
      <c r="M60" s="19"/>
      <c r="O60" s="20"/>
      <c r="P60" s="21"/>
      <c r="Q60" s="19"/>
    </row>
    <row r="61" spans="2:17">
      <c r="B61" s="20">
        <f t="shared" si="2"/>
        <v>6563.6611437927013</v>
      </c>
      <c r="C61" s="21" cm="1">
        <f t="array" ref="C61">COUNTIF(Risk1Loss,"&gt;="&amp;B61)/COUNT(Risk1Loss)</f>
        <v>0.39439999999999997</v>
      </c>
      <c r="D61" s="19">
        <f t="shared" si="0"/>
        <v>8.0000000000002292E-4</v>
      </c>
      <c r="F61" s="20">
        <f t="shared" si="3"/>
        <v>34452.03013413008</v>
      </c>
      <c r="G61" s="21" cm="1">
        <f t="array" ref="G61">COUNTIF(Risk2Loss,"&gt;="&amp;F61)/COUNT(Risk2Loss)</f>
        <v>0.15659999999999999</v>
      </c>
      <c r="H61" s="19">
        <f t="shared" si="1"/>
        <v>0</v>
      </c>
      <c r="K61" s="20"/>
      <c r="L61" s="21"/>
      <c r="M61" s="19"/>
      <c r="O61" s="20"/>
      <c r="P61" s="21"/>
      <c r="Q61" s="19"/>
    </row>
    <row r="62" spans="2:17">
      <c r="B62" s="20">
        <f t="shared" si="2"/>
        <v>6926.1706063753127</v>
      </c>
      <c r="C62" s="21" cm="1">
        <f t="array" ref="C62">COUNTIF(Risk1Loss,"&gt;="&amp;B62)/COUNT(Risk1Loss)</f>
        <v>0.39340000000000003</v>
      </c>
      <c r="D62" s="19">
        <f t="shared" si="0"/>
        <v>9.9999999999994538E-4</v>
      </c>
      <c r="F62" s="20">
        <f t="shared" si="3"/>
        <v>37370.971225294124</v>
      </c>
      <c r="G62" s="21" cm="1">
        <f t="array" ref="G62">COUNTIF(Risk2Loss,"&gt;="&amp;F62)/COUNT(Risk2Loss)</f>
        <v>0.15659999999999999</v>
      </c>
      <c r="H62" s="19">
        <f t="shared" si="1"/>
        <v>0</v>
      </c>
      <c r="K62" s="20"/>
      <c r="L62" s="21"/>
      <c r="M62" s="19"/>
      <c r="O62" s="20"/>
      <c r="P62" s="21"/>
      <c r="Q62" s="19"/>
    </row>
    <row r="63" spans="2:17">
      <c r="B63" s="20">
        <f t="shared" si="2"/>
        <v>7308.701381390576</v>
      </c>
      <c r="C63" s="21" cm="1">
        <f t="array" ref="C63">COUNTIF(Risk1Loss,"&gt;="&amp;B63)/COUNT(Risk1Loss)</f>
        <v>0.39269999999999999</v>
      </c>
      <c r="D63" s="19">
        <f t="shared" si="0"/>
        <v>7.0000000000003393E-4</v>
      </c>
      <c r="F63" s="20">
        <f t="shared" si="3"/>
        <v>40537.21899361231</v>
      </c>
      <c r="G63" s="21" cm="1">
        <f t="array" ref="G63">COUNTIF(Risk2Loss,"&gt;="&amp;F63)/COUNT(Risk2Loss)</f>
        <v>0.15659999999999999</v>
      </c>
      <c r="H63" s="19">
        <f t="shared" si="1"/>
        <v>0</v>
      </c>
      <c r="K63" s="20"/>
      <c r="L63" s="21"/>
      <c r="M63" s="19"/>
      <c r="O63" s="20"/>
      <c r="P63" s="21"/>
      <c r="Q63" s="19"/>
    </row>
    <row r="64" spans="2:17">
      <c r="B64" s="20">
        <f t="shared" si="2"/>
        <v>7712.3592412193557</v>
      </c>
      <c r="C64" s="21" cm="1">
        <f t="array" ref="C64">COUNTIF(Risk1Loss,"&gt;="&amp;B64)/COUNT(Risk1Loss)</f>
        <v>0.39250000000000002</v>
      </c>
      <c r="D64" s="19">
        <f t="shared" si="0"/>
        <v>1.9999999999997797E-4</v>
      </c>
      <c r="F64" s="20">
        <f t="shared" si="3"/>
        <v>43971.726445895962</v>
      </c>
      <c r="G64" s="21" cm="1">
        <f t="array" ref="G64">COUNTIF(Risk2Loss,"&gt;="&amp;F64)/COUNT(Risk2Loss)</f>
        <v>0.15659999999999999</v>
      </c>
      <c r="H64" s="19">
        <f t="shared" si="1"/>
        <v>0</v>
      </c>
      <c r="K64" s="20"/>
      <c r="L64" s="21"/>
      <c r="M64" s="19"/>
      <c r="O64" s="20"/>
      <c r="P64" s="21"/>
      <c r="Q64" s="19"/>
    </row>
    <row r="65" spans="2:17">
      <c r="B65" s="20">
        <f t="shared" si="2"/>
        <v>8138.3110297912672</v>
      </c>
      <c r="C65" s="21" cm="1">
        <f t="array" ref="C65">COUNTIF(Risk1Loss,"&gt;="&amp;B65)/COUNT(Risk1Loss)</f>
        <v>0.39179999999999998</v>
      </c>
      <c r="D65" s="19">
        <f t="shared" si="0"/>
        <v>7.0000000000003393E-4</v>
      </c>
      <c r="F65" s="20">
        <f t="shared" si="3"/>
        <v>47697.221828102745</v>
      </c>
      <c r="G65" s="21" cm="1">
        <f t="array" ref="G65">COUNTIF(Risk2Loss,"&gt;="&amp;F65)/COUNT(Risk2Loss)</f>
        <v>0.15659999999999999</v>
      </c>
      <c r="H65" s="19">
        <f t="shared" si="1"/>
        <v>0</v>
      </c>
      <c r="K65" s="20"/>
      <c r="L65" s="21"/>
      <c r="M65" s="19"/>
      <c r="O65" s="20"/>
      <c r="P65" s="21"/>
      <c r="Q65" s="19"/>
    </row>
    <row r="66" spans="2:17">
      <c r="B66" s="20">
        <f t="shared" si="2"/>
        <v>8587.7880355519628</v>
      </c>
      <c r="C66" s="21" cm="1">
        <f t="array" ref="C66">COUNTIF(Risk1Loss,"&gt;="&amp;B66)/COUNT(Risk1Loss)</f>
        <v>0.3906</v>
      </c>
      <c r="D66" s="19">
        <f t="shared" si="0"/>
        <v>1.1999999999999789E-3</v>
      </c>
      <c r="F66" s="20">
        <f t="shared" si="3"/>
        <v>51738.359032104301</v>
      </c>
      <c r="G66" s="21" cm="1">
        <f t="array" ref="G66">COUNTIF(Risk2Loss,"&gt;="&amp;F66)/COUNT(Risk2Loss)</f>
        <v>0.15659999999999999</v>
      </c>
      <c r="H66" s="19">
        <f t="shared" si="1"/>
        <v>0</v>
      </c>
      <c r="K66" s="20"/>
      <c r="L66" s="21"/>
      <c r="M66" s="19"/>
      <c r="O66" s="20"/>
      <c r="P66" s="21"/>
      <c r="Q66" s="19"/>
    </row>
    <row r="67" spans="2:17">
      <c r="B67" s="20">
        <f t="shared" si="2"/>
        <v>9062.0895507186087</v>
      </c>
      <c r="C67" s="21" cm="1">
        <f t="array" ref="C67">COUNTIF(Risk1Loss,"&gt;="&amp;B67)/COUNT(Risk1Loss)</f>
        <v>0.38850000000000001</v>
      </c>
      <c r="D67" s="19">
        <f t="shared" si="0"/>
        <v>2.0999999999999908E-3</v>
      </c>
      <c r="F67" s="20">
        <f t="shared" si="3"/>
        <v>56121.880745636001</v>
      </c>
      <c r="G67" s="21" cm="1">
        <f t="array" ref="G67">COUNTIF(Risk2Loss,"&gt;="&amp;F67)/COUNT(Risk2Loss)</f>
        <v>0.15659999999999999</v>
      </c>
      <c r="H67" s="19">
        <f t="shared" si="1"/>
        <v>0</v>
      </c>
      <c r="K67" s="20"/>
      <c r="L67" s="21"/>
      <c r="M67" s="19"/>
      <c r="O67" s="20"/>
      <c r="P67" s="21"/>
      <c r="Q67" s="19"/>
    </row>
    <row r="68" spans="2:17">
      <c r="B68" s="20">
        <f t="shared" si="2"/>
        <v>9562.586627112205</v>
      </c>
      <c r="C68" s="21" cm="1">
        <f t="array" ref="C68">COUNTIF(Risk1Loss,"&gt;="&amp;B68)/COUNT(Risk1Loss)</f>
        <v>0.3871</v>
      </c>
      <c r="D68" s="19">
        <f t="shared" si="0"/>
        <v>1.4000000000000123E-3</v>
      </c>
      <c r="F68" s="20">
        <f t="shared" si="3"/>
        <v>60876.795425092285</v>
      </c>
      <c r="G68" s="21" cm="1">
        <f t="array" ref="G68">COUNTIF(Risk2Loss,"&gt;="&amp;F68)/COUNT(Risk2Loss)</f>
        <v>0.15659999999999999</v>
      </c>
      <c r="H68" s="19">
        <f t="shared" si="1"/>
        <v>0</v>
      </c>
      <c r="K68" s="20"/>
      <c r="L68" s="21"/>
      <c r="M68" s="19"/>
      <c r="O68" s="20"/>
      <c r="P68" s="21"/>
      <c r="Q68" s="19"/>
    </row>
    <row r="69" spans="2:17">
      <c r="B69" s="20">
        <f t="shared" si="2"/>
        <v>10090.726039423644</v>
      </c>
      <c r="C69" s="21" cm="1">
        <f t="array" ref="C69">COUNTIF(Risk1Loss,"&gt;="&amp;B69)/COUNT(Risk1Loss)</f>
        <v>0.38519999999999999</v>
      </c>
      <c r="D69" s="19">
        <f t="shared" si="0"/>
        <v>1.9000000000000128E-3</v>
      </c>
      <c r="F69" s="20">
        <f t="shared" si="3"/>
        <v>66034.56926230526</v>
      </c>
      <c r="G69" s="21" cm="1">
        <f t="array" ref="G69">COUNTIF(Risk2Loss,"&gt;="&amp;F69)/COUNT(Risk2Loss)</f>
        <v>0.15659999999999999</v>
      </c>
      <c r="H69" s="19">
        <f t="shared" si="1"/>
        <v>0</v>
      </c>
      <c r="K69" s="20"/>
      <c r="L69" s="21"/>
      <c r="M69" s="19"/>
      <c r="O69" s="20"/>
      <c r="P69" s="21"/>
      <c r="Q69" s="19"/>
    </row>
    <row r="70" spans="2:17">
      <c r="B70" s="20">
        <f t="shared" si="2"/>
        <v>10648.03446737002</v>
      </c>
      <c r="C70" s="21" cm="1">
        <f t="array" ref="C70">COUNTIF(Risk1Loss,"&gt;="&amp;B70)/COUNT(Risk1Loss)</f>
        <v>0.3826</v>
      </c>
      <c r="D70" s="19">
        <f t="shared" si="0"/>
        <v>2.5999999999999912E-3</v>
      </c>
      <c r="F70" s="20">
        <f t="shared" si="3"/>
        <v>71629.334415668782</v>
      </c>
      <c r="G70" s="21" cm="1">
        <f t="array" ref="G70">COUNTIF(Risk2Loss,"&gt;="&amp;F70)/COUNT(Risk2Loss)</f>
        <v>0.15659999999999999</v>
      </c>
      <c r="H70" s="19">
        <f t="shared" si="1"/>
        <v>0</v>
      </c>
      <c r="K70" s="20"/>
      <c r="L70" s="21"/>
      <c r="M70" s="19"/>
      <c r="O70" s="20"/>
      <c r="P70" s="21"/>
      <c r="Q70" s="19"/>
    </row>
    <row r="71" spans="2:17">
      <c r="B71" s="20">
        <f t="shared" si="2"/>
        <v>11236.122908830448</v>
      </c>
      <c r="C71" s="21" cm="1">
        <f t="array" ref="C71">COUNTIF(Risk1Loss,"&gt;="&amp;B71)/COUNT(Risk1Loss)</f>
        <v>0.38019999999999998</v>
      </c>
      <c r="D71" s="19">
        <f t="shared" si="0"/>
        <v>2.4000000000000132E-3</v>
      </c>
      <c r="F71" s="20">
        <f t="shared" si="3"/>
        <v>77698.114883601171</v>
      </c>
      <c r="G71" s="21" cm="1">
        <f t="array" ref="G71">COUNTIF(Risk2Loss,"&gt;="&amp;F71)/COUNT(Risk2Loss)</f>
        <v>0.15659999999999999</v>
      </c>
      <c r="H71" s="19">
        <f t="shared" si="1"/>
        <v>0</v>
      </c>
      <c r="K71" s="20"/>
      <c r="L71" s="21"/>
      <c r="M71" s="19"/>
      <c r="O71" s="20"/>
      <c r="P71" s="21"/>
      <c r="Q71" s="19"/>
    </row>
    <row r="72" spans="2:17">
      <c r="B72" s="20">
        <f t="shared" si="2"/>
        <v>11856.691336718341</v>
      </c>
      <c r="C72" s="21" cm="1">
        <f t="array" ref="C72">COUNTIF(Risk1Loss,"&gt;="&amp;B72)/COUNT(Risk1Loss)</f>
        <v>0.37719999999999998</v>
      </c>
      <c r="D72" s="19">
        <f t="shared" si="0"/>
        <v>3.0000000000000027E-3</v>
      </c>
      <c r="F72" s="20">
        <f t="shared" si="3"/>
        <v>84281.071515090109</v>
      </c>
      <c r="G72" s="21" cm="1">
        <f t="array" ref="G72">COUNTIF(Risk2Loss,"&gt;="&amp;F72)/COUNT(Risk2Loss)</f>
        <v>0.15659999999999999</v>
      </c>
      <c r="H72" s="19">
        <f t="shared" si="1"/>
        <v>0</v>
      </c>
      <c r="K72" s="20"/>
      <c r="L72" s="21"/>
      <c r="M72" s="19"/>
      <c r="O72" s="20"/>
      <c r="P72" s="21"/>
      <c r="Q72" s="19"/>
    </row>
    <row r="73" spans="2:17">
      <c r="B73" s="20">
        <f t="shared" si="2"/>
        <v>12511.533613051644</v>
      </c>
      <c r="C73" s="21" cm="1">
        <f t="array" ref="C73">COUNTIF(Risk1Loss,"&gt;="&amp;B73)/COUNT(Risk1Loss)</f>
        <v>0.37290000000000001</v>
      </c>
      <c r="D73" s="19">
        <f t="shared" si="0"/>
        <v>4.2999999999999705E-3</v>
      </c>
      <c r="F73" s="20">
        <f t="shared" si="3"/>
        <v>91421.767778705049</v>
      </c>
      <c r="G73" s="21" cm="1">
        <f t="array" ref="G73">COUNTIF(Risk2Loss,"&gt;="&amp;F73)/COUNT(Risk2Loss)</f>
        <v>0.15659999999999999</v>
      </c>
      <c r="H73" s="19">
        <f t="shared" si="1"/>
        <v>0</v>
      </c>
      <c r="K73" s="20"/>
      <c r="L73" s="21"/>
      <c r="M73" s="19"/>
      <c r="O73" s="20"/>
      <c r="P73" s="21"/>
      <c r="Q73" s="19"/>
    </row>
    <row r="74" spans="2:17">
      <c r="B74" s="20">
        <f t="shared" si="2"/>
        <v>13202.542674426015</v>
      </c>
      <c r="C74" s="21" cm="1">
        <f t="array" ref="C74">COUNTIF(Risk1Loss,"&gt;="&amp;B74)/COUNT(Risk1Loss)</f>
        <v>0.36880000000000002</v>
      </c>
      <c r="D74" s="19">
        <f t="shared" si="0"/>
        <v>4.0999999999999925E-3</v>
      </c>
      <c r="F74" s="20">
        <f t="shared" si="3"/>
        <v>99167.458048833956</v>
      </c>
      <c r="G74" s="21" cm="1">
        <f t="array" ref="G74">COUNTIF(Risk2Loss,"&gt;="&amp;F74)/COUNT(Risk2Loss)</f>
        <v>0.15659999999999999</v>
      </c>
      <c r="H74" s="19">
        <f t="shared" si="1"/>
        <v>0</v>
      </c>
      <c r="K74" s="20"/>
      <c r="L74" s="21"/>
      <c r="M74" s="19"/>
      <c r="O74" s="20"/>
      <c r="P74" s="21"/>
      <c r="Q74" s="19"/>
    </row>
    <row r="75" spans="2:17">
      <c r="B75" s="20">
        <f t="shared" si="2"/>
        <v>13931.71600388047</v>
      </c>
      <c r="C75" s="21" cm="1">
        <f t="array" ref="C75">COUNTIF(Risk1Loss,"&gt;="&amp;B75)/COUNT(Risk1Loss)</f>
        <v>0.36370000000000002</v>
      </c>
      <c r="D75" s="19">
        <f t="shared" si="0"/>
        <v>5.0999999999999934E-3</v>
      </c>
      <c r="F75" s="20">
        <f t="shared" si="3"/>
        <v>107569.40031691149</v>
      </c>
      <c r="G75" s="21" cm="1">
        <f t="array" ref="G75">COUNTIF(Risk2Loss,"&gt;="&amp;F75)/COUNT(Risk2Loss)</f>
        <v>0.15659999999999999</v>
      </c>
      <c r="H75" s="19">
        <f t="shared" si="1"/>
        <v>0</v>
      </c>
      <c r="K75" s="20"/>
      <c r="L75" s="21"/>
      <c r="M75" s="19"/>
      <c r="O75" s="20"/>
      <c r="P75" s="21"/>
      <c r="Q75" s="19"/>
    </row>
    <row r="76" spans="2:17">
      <c r="B76" s="20">
        <f t="shared" si="2"/>
        <v>14701.161404972885</v>
      </c>
      <c r="C76" s="21" cm="1">
        <f t="array" ref="C76">COUNTIF(Risk1Loss,"&gt;="&amp;B76)/COUNT(Risk1Loss)</f>
        <v>0.35880000000000001</v>
      </c>
      <c r="D76" s="19">
        <f t="shared" si="0"/>
        <v>4.9000000000000155E-3</v>
      </c>
      <c r="F76" s="20">
        <f t="shared" si="3"/>
        <v>116683.19539704098</v>
      </c>
      <c r="G76" s="21" cm="1">
        <f t="array" ref="G76">COUNTIF(Risk2Loss,"&gt;="&amp;F76)/COUNT(Risk2Loss)</f>
        <v>0.15659999999999999</v>
      </c>
      <c r="H76" s="19">
        <f t="shared" si="1"/>
        <v>0</v>
      </c>
      <c r="K76" s="20"/>
      <c r="L76" s="21"/>
      <c r="M76" s="19"/>
      <c r="O76" s="20"/>
      <c r="P76" s="21"/>
      <c r="Q76" s="19"/>
    </row>
    <row r="77" spans="2:17">
      <c r="B77" s="20">
        <f t="shared" si="2"/>
        <v>15513.103094756323</v>
      </c>
      <c r="C77" s="21" cm="1">
        <f t="array" ref="C77">COUNTIF(Risk1Loss,"&gt;="&amp;B77)/COUNT(Risk1Loss)</f>
        <v>0.3533</v>
      </c>
      <c r="D77" s="19">
        <f t="shared" si="0"/>
        <v>5.5000000000000049E-3</v>
      </c>
      <c r="F77" s="20">
        <f t="shared" si="3"/>
        <v>126569.15487074229</v>
      </c>
      <c r="G77" s="21" cm="1">
        <f t="array" ref="G77">COUNTIF(Risk2Loss,"&gt;="&amp;F77)/COUNT(Risk2Loss)</f>
        <v>0.15659999999999999</v>
      </c>
      <c r="H77" s="19">
        <f t="shared" si="1"/>
        <v>0</v>
      </c>
      <c r="K77" s="20"/>
      <c r="L77" s="21"/>
      <c r="M77" s="19"/>
      <c r="O77" s="20"/>
      <c r="P77" s="21"/>
      <c r="Q77" s="19"/>
    </row>
    <row r="78" spans="2:17">
      <c r="B78" s="20">
        <f t="shared" si="2"/>
        <v>16369.888133269025</v>
      </c>
      <c r="C78" s="21" cm="1">
        <f t="array" ref="C78">COUNTIF(Risk1Loss,"&gt;="&amp;B78)/COUNT(Risk1Loss)</f>
        <v>0.3473</v>
      </c>
      <c r="D78" s="19">
        <f t="shared" si="0"/>
        <v>6.0000000000000053E-3</v>
      </c>
      <c r="F78" s="20">
        <f t="shared" si="3"/>
        <v>137292.70020574189</v>
      </c>
      <c r="G78" s="21" cm="1">
        <f t="array" ref="G78">COUNTIF(Risk2Loss,"&gt;="&amp;F78)/COUNT(Risk2Loss)</f>
        <v>0.15659999999999999</v>
      </c>
      <c r="H78" s="19">
        <f t="shared" si="1"/>
        <v>0</v>
      </c>
      <c r="K78" s="20"/>
      <c r="L78" s="21"/>
      <c r="M78" s="19"/>
      <c r="O78" s="20"/>
      <c r="P78" s="21"/>
      <c r="Q78" s="19"/>
    </row>
    <row r="79" spans="2:17">
      <c r="B79" s="20">
        <f t="shared" si="2"/>
        <v>17273.993208123607</v>
      </c>
      <c r="C79" s="21" cm="1">
        <f t="array" ref="C79">COUNTIF(Risk1Loss,"&gt;="&amp;B79)/COUNT(Risk1Loss)</f>
        <v>0.34160000000000001</v>
      </c>
      <c r="D79" s="19">
        <f t="shared" si="0"/>
        <v>5.6999999999999829E-3</v>
      </c>
      <c r="F79" s="20">
        <f t="shared" si="3"/>
        <v>148924.79569001938</v>
      </c>
      <c r="G79" s="21" cm="1">
        <f t="array" ref="G79">COUNTIF(Risk2Loss,"&gt;="&amp;F79)/COUNT(Risk2Loss)</f>
        <v>0.15659999999999999</v>
      </c>
      <c r="H79" s="19">
        <f t="shared" si="1"/>
        <v>0</v>
      </c>
      <c r="K79" s="20"/>
      <c r="L79" s="21"/>
      <c r="M79" s="19"/>
      <c r="O79" s="20"/>
      <c r="P79" s="21"/>
      <c r="Q79" s="19"/>
    </row>
    <row r="80" spans="2:17">
      <c r="B80" s="20">
        <f t="shared" si="2"/>
        <v>18228.031793807539</v>
      </c>
      <c r="C80" s="21" cm="1">
        <f t="array" ref="C80">COUNTIF(Risk1Loss,"&gt;="&amp;B80)/COUNT(Risk1Loss)</f>
        <v>0.33479999999999999</v>
      </c>
      <c r="D80" s="19">
        <f t="shared" si="0"/>
        <v>6.8000000000000282E-3</v>
      </c>
      <c r="F80" s="20">
        <f t="shared" si="3"/>
        <v>161542.41804610132</v>
      </c>
      <c r="G80" s="21" cm="1">
        <f t="array" ref="G80">COUNTIF(Risk2Loss,"&gt;="&amp;F80)/COUNT(Risk2Loss)</f>
        <v>0.15659999999999999</v>
      </c>
      <c r="H80" s="19">
        <f t="shared" si="1"/>
        <v>0</v>
      </c>
      <c r="K80" s="20"/>
      <c r="L80" s="21"/>
      <c r="M80" s="19"/>
      <c r="O80" s="20"/>
      <c r="P80" s="21"/>
      <c r="Q80" s="19"/>
    </row>
    <row r="81" spans="2:17">
      <c r="B81" s="20">
        <f t="shared" si="2"/>
        <v>19234.761706390091</v>
      </c>
      <c r="C81" s="21" cm="1">
        <f t="array" ref="C81">COUNTIF(Risk1Loss,"&gt;="&amp;B81)/COUNT(Risk1Loss)</f>
        <v>0.32679999999999998</v>
      </c>
      <c r="D81" s="19">
        <f t="shared" si="0"/>
        <v>8.0000000000000071E-3</v>
      </c>
      <c r="F81" s="20">
        <f t="shared" si="3"/>
        <v>175229.0658333282</v>
      </c>
      <c r="G81" s="21" cm="1">
        <f t="array" ref="G81">COUNTIF(Risk2Loss,"&gt;="&amp;F81)/COUNT(Risk2Loss)</f>
        <v>0.15659999999999999</v>
      </c>
      <c r="H81" s="19">
        <f t="shared" si="1"/>
        <v>0</v>
      </c>
      <c r="K81" s="20"/>
      <c r="L81" s="21"/>
      <c r="M81" s="19"/>
      <c r="O81" s="20"/>
      <c r="P81" s="21"/>
      <c r="Q81" s="19"/>
    </row>
    <row r="82" spans="2:17">
      <c r="B82" s="20">
        <f t="shared" si="2"/>
        <v>20297.093075473986</v>
      </c>
      <c r="C82" s="21" cm="1">
        <f t="array" ref="C82">COUNTIF(Risk1Loss,"&gt;="&amp;B82)/COUNT(Risk1Loss)</f>
        <v>0.31769999999999998</v>
      </c>
      <c r="D82" s="19">
        <f t="shared" si="0"/>
        <v>9.099999999999997E-3</v>
      </c>
      <c r="F82" s="20">
        <f t="shared" si="3"/>
        <v>190075.31200912289</v>
      </c>
      <c r="G82" s="21" cm="1">
        <f t="array" ref="G82">COUNTIF(Risk2Loss,"&gt;="&amp;F82)/COUNT(Risk2Loss)</f>
        <v>0.15659999999999999</v>
      </c>
      <c r="H82" s="19">
        <f t="shared" si="1"/>
        <v>0</v>
      </c>
      <c r="K82" s="20"/>
      <c r="L82" s="21"/>
      <c r="M82" s="19"/>
      <c r="O82" s="20"/>
      <c r="P82" s="21"/>
      <c r="Q82" s="19"/>
    </row>
    <row r="83" spans="2:17">
      <c r="B83" s="20">
        <f t="shared" si="2"/>
        <v>21418.096756436051</v>
      </c>
      <c r="C83" s="21" cm="1">
        <f t="array" ref="C83">COUNTIF(Risk1Loss,"&gt;="&amp;B83)/COUNT(Risk1Loss)</f>
        <v>0.30759999999999998</v>
      </c>
      <c r="D83" s="19">
        <f t="shared" si="0"/>
        <v>1.0099999999999998E-2</v>
      </c>
      <c r="F83" s="20">
        <f t="shared" si="3"/>
        <v>206179.40330589734</v>
      </c>
      <c r="G83" s="21" cm="1">
        <f t="array" ref="G83">COUNTIF(Risk2Loss,"&gt;="&amp;F83)/COUNT(Risk2Loss)</f>
        <v>0.15659999999999999</v>
      </c>
      <c r="H83" s="19">
        <f t="shared" si="1"/>
        <v>0</v>
      </c>
      <c r="K83" s="20"/>
      <c r="L83" s="21"/>
      <c r="M83" s="19"/>
      <c r="O83" s="20"/>
      <c r="P83" s="21"/>
      <c r="Q83" s="19"/>
    </row>
    <row r="84" spans="2:17">
      <c r="B84" s="20">
        <f t="shared" si="2"/>
        <v>22601.013207273965</v>
      </c>
      <c r="C84" s="21" cm="1">
        <f t="array" ref="C84">COUNTIF(Risk1Loss,"&gt;="&amp;B84)/COUNT(Risk1Loss)</f>
        <v>0.29809999999999998</v>
      </c>
      <c r="D84" s="19">
        <f t="shared" si="0"/>
        <v>9.5000000000000084E-3</v>
      </c>
      <c r="F84" s="20">
        <f t="shared" si="3"/>
        <v>223647.91039004349</v>
      </c>
      <c r="G84" s="21" cm="1">
        <f t="array" ref="G84">COUNTIF(Risk2Loss,"&gt;="&amp;F84)/COUNT(Risk2Loss)</f>
        <v>0.15659999999999999</v>
      </c>
      <c r="H84" s="19">
        <f t="shared" si="1"/>
        <v>0</v>
      </c>
      <c r="K84" s="20"/>
      <c r="L84" s="21"/>
      <c r="M84" s="19"/>
      <c r="O84" s="20"/>
      <c r="P84" s="21"/>
      <c r="Q84" s="19"/>
    </row>
    <row r="85" spans="2:17">
      <c r="B85" s="20">
        <f t="shared" si="2"/>
        <v>23849.261855719145</v>
      </c>
      <c r="C85" s="21" cm="1">
        <f t="array" ref="C85">COUNTIF(Risk1Loss,"&gt;="&amp;B85)/COUNT(Risk1Loss)</f>
        <v>0.28899999999999998</v>
      </c>
      <c r="D85" s="19">
        <f t="shared" si="0"/>
        <v>9.099999999999997E-3</v>
      </c>
      <c r="F85" s="20">
        <f t="shared" si="3"/>
        <v>242596.43310550918</v>
      </c>
      <c r="G85" s="21" cm="1">
        <f t="array" ref="G85">COUNTIF(Risk2Loss,"&gt;="&amp;F85)/COUNT(Risk2Loss)</f>
        <v>0.15659999999999999</v>
      </c>
      <c r="H85" s="19">
        <f t="shared" si="1"/>
        <v>0</v>
      </c>
      <c r="K85" s="20"/>
      <c r="L85" s="21"/>
      <c r="M85" s="19"/>
      <c r="O85" s="20"/>
      <c r="P85" s="21"/>
      <c r="Q85" s="19"/>
    </row>
    <row r="86" spans="2:17">
      <c r="B86" s="20">
        <f t="shared" si="2"/>
        <v>25166.450983693081</v>
      </c>
      <c r="C86" s="21" cm="1">
        <f t="array" ref="C86">COUNTIF(Risk1Loss,"&gt;="&amp;B86)/COUNT(Risk1Loss)</f>
        <v>0.2782</v>
      </c>
      <c r="D86" s="19">
        <f t="shared" si="0"/>
        <v>1.0799999999999976E-2</v>
      </c>
      <c r="F86" s="20">
        <f t="shared" si="3"/>
        <v>263150.36546898965</v>
      </c>
      <c r="G86" s="21" cm="1">
        <f t="array" ref="G86">COUNTIF(Risk2Loss,"&gt;="&amp;F86)/COUNT(Risk2Loss)</f>
        <v>0.15659999999999999</v>
      </c>
      <c r="H86" s="19">
        <f t="shared" si="1"/>
        <v>0</v>
      </c>
      <c r="K86" s="20"/>
      <c r="L86" s="21"/>
      <c r="M86" s="19"/>
      <c r="O86" s="20"/>
      <c r="P86" s="21"/>
      <c r="Q86" s="19"/>
    </row>
    <row r="87" spans="2:17">
      <c r="B87" s="20">
        <f t="shared" si="2"/>
        <v>26556.388157679881</v>
      </c>
      <c r="C87" s="21" cm="1">
        <f t="array" ref="C87">COUNTIF(Risk1Loss,"&gt;="&amp;B87)/COUNT(Risk1Loss)</f>
        <v>0.26650000000000001</v>
      </c>
      <c r="D87" s="19">
        <f t="shared" si="0"/>
        <v>1.1699999999999988E-2</v>
      </c>
      <c r="F87" s="20">
        <f t="shared" si="3"/>
        <v>285445.72547917749</v>
      </c>
      <c r="G87" s="21" cm="1">
        <f t="array" ref="G87">COUNTIF(Risk2Loss,"&gt;="&amp;F87)/COUNT(Risk2Loss)</f>
        <v>0.15659999999999999</v>
      </c>
      <c r="H87" s="19">
        <f t="shared" si="1"/>
        <v>0</v>
      </c>
      <c r="K87" s="20"/>
      <c r="L87" s="21"/>
      <c r="M87" s="19"/>
      <c r="O87" s="20"/>
      <c r="P87" s="21"/>
      <c r="Q87" s="19"/>
    </row>
    <row r="88" spans="2:17">
      <c r="B88" s="20">
        <f t="shared" si="2"/>
        <v>28023.091235165837</v>
      </c>
      <c r="C88" s="21" cm="1">
        <f t="array" ref="C88">COUNTIF(Risk1Loss,"&gt;="&amp;B88)/COUNT(Risk1Loss)</f>
        <v>0.25559999999999999</v>
      </c>
      <c r="D88" s="19">
        <f t="shared" si="0"/>
        <v>1.0900000000000021E-2</v>
      </c>
      <c r="F88" s="20">
        <f t="shared" si="3"/>
        <v>309630.05523142888</v>
      </c>
      <c r="G88" s="21" cm="1">
        <f t="array" ref="G88">COUNTIF(Risk2Loss,"&gt;="&amp;F88)/COUNT(Risk2Loss)</f>
        <v>0.15659999999999999</v>
      </c>
      <c r="H88" s="19">
        <f t="shared" si="1"/>
        <v>0</v>
      </c>
      <c r="K88" s="20"/>
      <c r="L88" s="21"/>
      <c r="M88" s="19"/>
      <c r="O88" s="20"/>
      <c r="P88" s="21"/>
      <c r="Q88" s="19"/>
    </row>
    <row r="89" spans="2:17">
      <c r="B89" s="20">
        <f t="shared" si="2"/>
        <v>29570.799978962055</v>
      </c>
      <c r="C89" s="21" cm="1">
        <f t="array" ref="C89">COUNTIF(Risk1Loss,"&gt;="&amp;B89)/COUNT(Risk1Loss)</f>
        <v>0.2432</v>
      </c>
      <c r="D89" s="19">
        <f t="shared" si="0"/>
        <v>1.2399999999999994E-2</v>
      </c>
      <c r="F89" s="20">
        <f t="shared" si="3"/>
        <v>335863.39729445771</v>
      </c>
      <c r="G89" s="21" cm="1">
        <f t="array" ref="G89">COUNTIF(Risk2Loss,"&gt;="&amp;F89)/COUNT(Risk2Loss)</f>
        <v>0.15659999999999999</v>
      </c>
      <c r="H89" s="19">
        <f t="shared" si="1"/>
        <v>0</v>
      </c>
      <c r="K89" s="20"/>
      <c r="L89" s="21"/>
      <c r="M89" s="19"/>
      <c r="O89" s="20"/>
      <c r="P89" s="21"/>
      <c r="Q89" s="19"/>
    </row>
    <row r="90" spans="2:17">
      <c r="B90" s="20">
        <f t="shared" si="2"/>
        <v>31203.988312983398</v>
      </c>
      <c r="C90" s="21" cm="1">
        <f t="array" ref="C90">COUNTIF(Risk1Loss,"&gt;="&amp;B90)/COUNT(Risk1Loss)</f>
        <v>0.2301</v>
      </c>
      <c r="D90" s="19">
        <f t="shared" si="0"/>
        <v>1.3100000000000001E-2</v>
      </c>
      <c r="F90" s="20">
        <f t="shared" si="3"/>
        <v>364319.3538103422</v>
      </c>
      <c r="G90" s="21" cm="1">
        <f t="array" ref="G90">COUNTIF(Risk2Loss,"&gt;="&amp;F90)/COUNT(Risk2Loss)</f>
        <v>0.15659999999999999</v>
      </c>
      <c r="H90" s="19">
        <f t="shared" si="1"/>
        <v>0</v>
      </c>
      <c r="K90" s="20"/>
      <c r="L90" s="21"/>
      <c r="M90" s="19"/>
      <c r="O90" s="20"/>
      <c r="P90" s="21"/>
      <c r="Q90" s="19"/>
    </row>
    <row r="91" spans="2:17">
      <c r="B91" s="20">
        <f t="shared" si="2"/>
        <v>32927.377254911225</v>
      </c>
      <c r="C91" s="21" cm="1">
        <f t="array" ref="C91">COUNTIF(Risk1Loss,"&gt;="&amp;B91)/COUNT(Risk1Loss)</f>
        <v>0.21840000000000001</v>
      </c>
      <c r="D91" s="19">
        <f t="shared" ref="D91:D154" si="4">C90-C91</f>
        <v>1.1699999999999988E-2</v>
      </c>
      <c r="F91" s="20">
        <f t="shared" si="3"/>
        <v>395186.23532655952</v>
      </c>
      <c r="G91" s="21" cm="1">
        <f t="array" ref="G91">COUNTIF(Risk2Loss,"&gt;="&amp;F91)/COUNT(Risk2Loss)</f>
        <v>0.15659999999999999</v>
      </c>
      <c r="H91" s="19">
        <f t="shared" ref="H91:H154" si="5">G90-G91</f>
        <v>0</v>
      </c>
      <c r="K91" s="20"/>
      <c r="L91" s="21"/>
      <c r="M91" s="19"/>
      <c r="O91" s="20"/>
      <c r="P91" s="21"/>
      <c r="Q91" s="19"/>
    </row>
    <row r="92" spans="2:17">
      <c r="B92" s="20">
        <f t="shared" ref="B92:B155" si="6">B91*$C$12</f>
        <v>34745.948563124046</v>
      </c>
      <c r="C92" s="21" cm="1">
        <f t="array" ref="C92">COUNTIF(Risk1Loss,"&gt;="&amp;B92)/COUNT(Risk1Loss)</f>
        <v>0.20660000000000001</v>
      </c>
      <c r="D92" s="19">
        <f t="shared" si="4"/>
        <v>1.1800000000000005E-2</v>
      </c>
      <c r="F92" s="20">
        <f t="shared" ref="F92:F155" si="7">F91*$G$12</f>
        <v>428668.30696257536</v>
      </c>
      <c r="G92" s="21" cm="1">
        <f t="array" ref="G92">COUNTIF(Risk2Loss,"&gt;="&amp;F92)/COUNT(Risk2Loss)</f>
        <v>0.1565</v>
      </c>
      <c r="H92" s="19">
        <f t="shared" si="5"/>
        <v>9.9999999999988987E-5</v>
      </c>
      <c r="K92" s="20"/>
      <c r="L92" s="21"/>
      <c r="M92" s="19"/>
      <c r="O92" s="20"/>
      <c r="P92" s="21"/>
      <c r="Q92" s="19"/>
    </row>
    <row r="93" spans="2:17">
      <c r="B93" s="20">
        <f t="shared" si="6"/>
        <v>36664.959137344958</v>
      </c>
      <c r="C93" s="21" cm="1">
        <f t="array" ref="C93">COUNTIF(Risk1Loss,"&gt;="&amp;B93)/COUNT(Risk1Loss)</f>
        <v>0.19359999999999999</v>
      </c>
      <c r="D93" s="19">
        <f t="shared" si="4"/>
        <v>1.3000000000000012E-2</v>
      </c>
      <c r="F93" s="20">
        <f t="shared" si="7"/>
        <v>464987.14015763922</v>
      </c>
      <c r="G93" s="21" cm="1">
        <f t="array" ref="G93">COUNTIF(Risk2Loss,"&gt;="&amp;F93)/COUNT(Risk2Loss)</f>
        <v>0.15629999999999999</v>
      </c>
      <c r="H93" s="19">
        <f t="shared" si="5"/>
        <v>2.0000000000000573E-4</v>
      </c>
      <c r="K93" s="20"/>
      <c r="L93" s="21"/>
      <c r="M93" s="19"/>
      <c r="O93" s="20"/>
      <c r="P93" s="21"/>
      <c r="Q93" s="19"/>
    </row>
    <row r="94" spans="2:17">
      <c r="B94" s="20">
        <f t="shared" si="6"/>
        <v>38689.956214633457</v>
      </c>
      <c r="C94" s="21" cm="1">
        <f t="array" ref="C94">COUNTIF(Risk1Loss,"&gt;="&amp;B94)/COUNT(Risk1Loss)</f>
        <v>0.17929999999999999</v>
      </c>
      <c r="D94" s="19">
        <f t="shared" si="4"/>
        <v>1.4300000000000007E-2</v>
      </c>
      <c r="F94" s="20">
        <f t="shared" si="7"/>
        <v>504383.0789451304</v>
      </c>
      <c r="G94" s="21" cm="1">
        <f t="array" ref="G94">COUNTIF(Risk2Loss,"&gt;="&amp;F94)/COUNT(Risk2Loss)</f>
        <v>0.15609999999999999</v>
      </c>
      <c r="H94" s="19">
        <f t="shared" si="5"/>
        <v>2.0000000000000573E-4</v>
      </c>
      <c r="K94" s="20"/>
      <c r="L94" s="21"/>
      <c r="M94" s="19"/>
      <c r="O94" s="20"/>
      <c r="P94" s="21"/>
      <c r="Q94" s="19"/>
    </row>
    <row r="95" spans="2:17">
      <c r="B95" s="20">
        <f t="shared" si="6"/>
        <v>40826.793404648284</v>
      </c>
      <c r="C95" s="21" cm="1">
        <f t="array" ref="C95">COUNTIF(Risk1Loss,"&gt;="&amp;B95)/COUNT(Risk1Loss)</f>
        <v>0.16739999999999999</v>
      </c>
      <c r="D95" s="19">
        <f t="shared" si="4"/>
        <v>1.1899999999999994E-2</v>
      </c>
      <c r="F95" s="20">
        <f t="shared" si="7"/>
        <v>547116.83045669296</v>
      </c>
      <c r="G95" s="21" cm="1">
        <f t="array" ref="G95">COUNTIF(Risk2Loss,"&gt;="&amp;F95)/COUNT(Risk2Loss)</f>
        <v>0.156</v>
      </c>
      <c r="H95" s="19">
        <f t="shared" si="5"/>
        <v>9.9999999999988987E-5</v>
      </c>
      <c r="K95" s="20"/>
      <c r="L95" s="21"/>
      <c r="M95" s="19"/>
      <c r="O95" s="20"/>
      <c r="P95" s="21"/>
      <c r="Q95" s="19"/>
    </row>
    <row r="96" spans="2:17">
      <c r="B96" s="20">
        <f t="shared" si="6"/>
        <v>43081.647610534106</v>
      </c>
      <c r="C96" s="21" cm="1">
        <f t="array" ref="C96">COUNTIF(Risk1Loss,"&gt;="&amp;B96)/COUNT(Risk1Loss)</f>
        <v>0.15690000000000001</v>
      </c>
      <c r="D96" s="19">
        <f t="shared" si="4"/>
        <v>1.0499999999999982E-2</v>
      </c>
      <c r="F96" s="20">
        <f t="shared" si="7"/>
        <v>593471.19018150342</v>
      </c>
      <c r="G96" s="21" cm="1">
        <f t="array" ref="G96">COUNTIF(Risk2Loss,"&gt;="&amp;F96)/COUNT(Risk2Loss)</f>
        <v>0.15540000000000001</v>
      </c>
      <c r="H96" s="19">
        <f t="shared" si="5"/>
        <v>5.9999999999998943E-4</v>
      </c>
      <c r="K96" s="20"/>
      <c r="L96" s="21"/>
      <c r="M96" s="19"/>
      <c r="O96" s="20"/>
      <c r="P96" s="21"/>
      <c r="Q96" s="19"/>
    </row>
    <row r="97" spans="2:17">
      <c r="B97" s="20">
        <f t="shared" si="6"/>
        <v>45461.036884344765</v>
      </c>
      <c r="C97" s="21" cm="1">
        <f t="array" ref="C97">COUNTIF(Risk1Loss,"&gt;="&amp;B97)/COUNT(Risk1Loss)</f>
        <v>0.1467</v>
      </c>
      <c r="D97" s="19">
        <f t="shared" si="4"/>
        <v>1.0200000000000015E-2</v>
      </c>
      <c r="F97" s="20">
        <f t="shared" si="7"/>
        <v>643752.91339777061</v>
      </c>
      <c r="G97" s="21" cm="1">
        <f t="array" ref="G97">COUNTIF(Risk2Loss,"&gt;="&amp;F97)/COUNT(Risk2Loss)</f>
        <v>0.155</v>
      </c>
      <c r="H97" s="19">
        <f t="shared" si="5"/>
        <v>4.0000000000001146E-4</v>
      </c>
      <c r="K97" s="20"/>
      <c r="L97" s="21"/>
      <c r="M97" s="19"/>
      <c r="O97" s="20"/>
      <c r="P97" s="21"/>
      <c r="Q97" s="19"/>
    </row>
    <row r="98" spans="2:17">
      <c r="B98" s="20">
        <f t="shared" si="6"/>
        <v>47971.839268617354</v>
      </c>
      <c r="C98" s="21" cm="1">
        <f t="array" ref="C98">COUNTIF(Risk1Loss,"&gt;="&amp;B98)/COUNT(Risk1Loss)</f>
        <v>0.13439999999999999</v>
      </c>
      <c r="D98" s="19">
        <f t="shared" si="4"/>
        <v>1.2300000000000005E-2</v>
      </c>
      <c r="F98" s="20">
        <f t="shared" si="7"/>
        <v>698294.74516088073</v>
      </c>
      <c r="G98" s="21" cm="1">
        <f t="array" ref="G98">COUNTIF(Risk2Loss,"&gt;="&amp;F98)/COUNT(Risk2Loss)</f>
        <v>0.15459999999999999</v>
      </c>
      <c r="H98" s="19">
        <f t="shared" si="5"/>
        <v>4.0000000000001146E-4</v>
      </c>
      <c r="K98" s="20"/>
      <c r="L98" s="21"/>
      <c r="M98" s="19"/>
      <c r="O98" s="20"/>
      <c r="P98" s="21"/>
      <c r="Q98" s="19"/>
    </row>
    <row r="99" spans="2:17">
      <c r="B99" s="20">
        <f t="shared" si="6"/>
        <v>50621.312678562041</v>
      </c>
      <c r="C99" s="21" cm="1">
        <f t="array" ref="C99">COUNTIF(Risk1Loss,"&gt;="&amp;B99)/COUNT(Risk1Loss)</f>
        <v>0.1242</v>
      </c>
      <c r="D99" s="19">
        <f t="shared" si="4"/>
        <v>1.0199999999999987E-2</v>
      </c>
      <c r="F99" s="20">
        <f t="shared" si="7"/>
        <v>757457.62228186603</v>
      </c>
      <c r="G99" s="21" cm="1">
        <f t="array" ref="G99">COUNTIF(Risk2Loss,"&gt;="&amp;F99)/COUNT(Risk2Loss)</f>
        <v>0.154</v>
      </c>
      <c r="H99" s="19">
        <f t="shared" si="5"/>
        <v>5.9999999999998943E-4</v>
      </c>
      <c r="K99" s="20"/>
      <c r="L99" s="21"/>
      <c r="M99" s="19"/>
      <c r="O99" s="20"/>
      <c r="P99" s="21"/>
      <c r="Q99" s="19"/>
    </row>
    <row r="100" spans="2:17">
      <c r="B100" s="20">
        <f t="shared" si="6"/>
        <v>53417.115882340499</v>
      </c>
      <c r="C100" s="21" cm="1">
        <f t="array" ref="C100">COUNTIF(Risk1Loss,"&gt;="&amp;B100)/COUNT(Risk1Loss)</f>
        <v>0.115</v>
      </c>
      <c r="D100" s="19">
        <f t="shared" si="4"/>
        <v>9.1999999999999998E-3</v>
      </c>
      <c r="F100" s="20">
        <f t="shared" si="7"/>
        <v>821633.06186804129</v>
      </c>
      <c r="G100" s="21" cm="1">
        <f t="array" ref="G100">COUNTIF(Risk2Loss,"&gt;="&amp;F100)/COUNT(Risk2Loss)</f>
        <v>0.153</v>
      </c>
      <c r="H100" s="19">
        <f t="shared" si="5"/>
        <v>1.0000000000000009E-3</v>
      </c>
      <c r="K100" s="20"/>
      <c r="L100" s="21"/>
      <c r="M100" s="19"/>
      <c r="O100" s="20"/>
      <c r="P100" s="21"/>
      <c r="Q100" s="19"/>
    </row>
    <row r="101" spans="2:17">
      <c r="B101" s="20">
        <f t="shared" si="6"/>
        <v>56367.330640080268</v>
      </c>
      <c r="C101" s="21" cm="1">
        <f t="array" ref="C101">COUNTIF(Risk1Loss,"&gt;="&amp;B101)/COUNT(Risk1Loss)</f>
        <v>0.1061</v>
      </c>
      <c r="D101" s="19">
        <f t="shared" si="4"/>
        <v>8.9000000000000051E-3</v>
      </c>
      <c r="F101" s="20">
        <f t="shared" si="7"/>
        <v>891245.75223224924</v>
      </c>
      <c r="G101" s="21" cm="1">
        <f t="array" ref="G101">COUNTIF(Risk2Loss,"&gt;="&amp;F101)/COUNT(Risk2Loss)</f>
        <v>0.15190000000000001</v>
      </c>
      <c r="H101" s="19">
        <f t="shared" si="5"/>
        <v>1.0999999999999899E-3</v>
      </c>
      <c r="K101" s="20"/>
      <c r="L101" s="21"/>
      <c r="M101" s="19"/>
      <c r="O101" s="20"/>
      <c r="P101" s="21"/>
      <c r="Q101" s="19"/>
    </row>
    <row r="102" spans="2:17">
      <c r="B102" s="20">
        <f t="shared" si="6"/>
        <v>59480.485065621586</v>
      </c>
      <c r="C102" s="21" cm="1">
        <f t="array" ref="C102">COUNTIF(Risk1Loss,"&gt;="&amp;B102)/COUNT(Risk1Loss)</f>
        <v>9.8400000000000001E-2</v>
      </c>
      <c r="D102" s="19">
        <f t="shared" si="4"/>
        <v>7.6999999999999985E-3</v>
      </c>
      <c r="F102" s="20">
        <f t="shared" si="7"/>
        <v>966756.36331635306</v>
      </c>
      <c r="G102" s="21" cm="1">
        <f t="array" ref="G102">COUNTIF(Risk2Loss,"&gt;="&amp;F102)/COUNT(Risk2Loss)</f>
        <v>0.15079999999999999</v>
      </c>
      <c r="H102" s="19">
        <f t="shared" si="5"/>
        <v>1.1000000000000176E-3</v>
      </c>
      <c r="K102" s="20"/>
      <c r="L102" s="21"/>
      <c r="M102" s="19"/>
      <c r="O102" s="20"/>
      <c r="P102" s="21"/>
      <c r="Q102" s="19"/>
    </row>
    <row r="103" spans="2:17">
      <c r="B103" s="20">
        <f t="shared" si="6"/>
        <v>62765.578278528083</v>
      </c>
      <c r="C103" s="21" cm="1">
        <f t="array" ref="C103">COUNTIF(Risk1Loss,"&gt;="&amp;B103)/COUNT(Risk1Loss)</f>
        <v>9.0899999999999995E-2</v>
      </c>
      <c r="D103" s="19">
        <f t="shared" si="4"/>
        <v>7.5000000000000067E-3</v>
      </c>
      <c r="F103" s="20">
        <f t="shared" si="7"/>
        <v>1048664.5952272757</v>
      </c>
      <c r="G103" s="21" cm="1">
        <f t="array" ref="G103">COUNTIF(Risk2Loss,"&gt;="&amp;F103)/COUNT(Risk2Loss)</f>
        <v>0.14849999999999999</v>
      </c>
      <c r="H103" s="19">
        <f t="shared" si="5"/>
        <v>2.2999999999999965E-3</v>
      </c>
      <c r="K103" s="20"/>
      <c r="L103" s="21"/>
      <c r="M103" s="19"/>
      <c r="O103" s="20"/>
      <c r="P103" s="21"/>
      <c r="Q103" s="19"/>
    </row>
    <row r="104" spans="2:17">
      <c r="B104" s="20">
        <f t="shared" si="6"/>
        <v>66232.106417622184</v>
      </c>
      <c r="C104" s="21" cm="1">
        <f t="array" ref="C104">COUNTIF(Risk1Loss,"&gt;="&amp;B104)/COUNT(Risk1Loss)</f>
        <v>8.2100000000000006E-2</v>
      </c>
      <c r="D104" s="19">
        <f t="shared" si="4"/>
        <v>8.7999999999999884E-3</v>
      </c>
      <c r="F104" s="20">
        <f t="shared" si="7"/>
        <v>1137512.4850596203</v>
      </c>
      <c r="G104" s="21" cm="1">
        <f t="array" ref="G104">COUNTIF(Risk2Loss,"&gt;="&amp;F104)/COUNT(Risk2Loss)</f>
        <v>0.14580000000000001</v>
      </c>
      <c r="H104" s="19">
        <f t="shared" si="5"/>
        <v>2.6999999999999802E-3</v>
      </c>
      <c r="K104" s="20"/>
      <c r="L104" s="21"/>
      <c r="M104" s="19"/>
      <c r="O104" s="20"/>
      <c r="P104" s="21"/>
      <c r="Q104" s="19"/>
    </row>
    <row r="105" spans="2:17">
      <c r="B105" s="20">
        <f t="shared" si="6"/>
        <v>69890.090091242004</v>
      </c>
      <c r="C105" s="21" cm="1">
        <f t="array" ref="C105">COUNTIF(Risk1Loss,"&gt;="&amp;B105)/COUNT(Risk1Loss)</f>
        <v>7.5399999999999995E-2</v>
      </c>
      <c r="D105" s="19">
        <f t="shared" si="4"/>
        <v>6.7000000000000115E-3</v>
      </c>
      <c r="F105" s="20">
        <f t="shared" si="7"/>
        <v>1233887.9938881509</v>
      </c>
      <c r="G105" s="21" cm="1">
        <f t="array" ref="G105">COUNTIF(Risk2Loss,"&gt;="&amp;F105)/COUNT(Risk2Loss)</f>
        <v>0.14349999999999999</v>
      </c>
      <c r="H105" s="19">
        <f t="shared" si="5"/>
        <v>2.3000000000000242E-3</v>
      </c>
      <c r="K105" s="20"/>
      <c r="L105" s="21"/>
      <c r="M105" s="19"/>
      <c r="O105" s="20"/>
      <c r="P105" s="21"/>
      <c r="Q105" s="19"/>
    </row>
    <row r="106" spans="2:17">
      <c r="B106" s="20">
        <f t="shared" si="6"/>
        <v>73750.103343569426</v>
      </c>
      <c r="C106" s="21" cm="1">
        <f t="array" ref="C106">COUNTIF(Risk1Loss,"&gt;="&amp;B106)/COUNT(Risk1Loss)</f>
        <v>6.8199999999999997E-2</v>
      </c>
      <c r="D106" s="19">
        <f t="shared" si="4"/>
        <v>7.1999999999999981E-3</v>
      </c>
      <c r="F106" s="20">
        <f t="shared" si="7"/>
        <v>1338428.8976674643</v>
      </c>
      <c r="G106" s="21" cm="1">
        <f t="array" ref="G106">COUNTIF(Risk2Loss,"&gt;="&amp;F106)/COUNT(Risk2Loss)</f>
        <v>0.13980000000000001</v>
      </c>
      <c r="H106" s="19">
        <f t="shared" si="5"/>
        <v>3.6999999999999811E-3</v>
      </c>
      <c r="K106" s="20"/>
      <c r="L106" s="21"/>
      <c r="M106" s="19"/>
      <c r="O106" s="20"/>
      <c r="P106" s="21"/>
      <c r="Q106" s="19"/>
    </row>
    <row r="107" spans="2:17">
      <c r="B107" s="20">
        <f t="shared" si="6"/>
        <v>77823.304220761711</v>
      </c>
      <c r="C107" s="21" cm="1">
        <f t="array" ref="C107">COUNTIF(Risk1Loss,"&gt;="&amp;B107)/COUNT(Risk1Loss)</f>
        <v>6.1899999999999997E-2</v>
      </c>
      <c r="D107" s="19">
        <f t="shared" si="4"/>
        <v>6.3E-3</v>
      </c>
      <c r="F107" s="20">
        <f t="shared" si="7"/>
        <v>1451827.0077873284</v>
      </c>
      <c r="G107" s="21" cm="1">
        <f t="array" ref="G107">COUNTIF(Risk2Loss,"&gt;="&amp;F107)/COUNT(Risk2Loss)</f>
        <v>0.13669999999999999</v>
      </c>
      <c r="H107" s="19">
        <f t="shared" si="5"/>
        <v>3.1000000000000194E-3</v>
      </c>
      <c r="K107" s="20"/>
      <c r="L107" s="21"/>
      <c r="M107" s="19"/>
      <c r="O107" s="20"/>
      <c r="P107" s="21"/>
      <c r="Q107" s="19"/>
    </row>
    <row r="108" spans="2:17">
      <c r="B108" s="20">
        <f t="shared" si="6"/>
        <v>82121.467025243372</v>
      </c>
      <c r="C108" s="21" cm="1">
        <f t="array" ref="C108">COUNTIF(Risk1Loss,"&gt;="&amp;B108)/COUNT(Risk1Loss)</f>
        <v>5.6500000000000002E-2</v>
      </c>
      <c r="D108" s="19">
        <f t="shared" si="4"/>
        <v>5.3999999999999951E-3</v>
      </c>
      <c r="F108" s="20">
        <f t="shared" si="7"/>
        <v>1574832.7492136946</v>
      </c>
      <c r="G108" s="21" cm="1">
        <f t="array" ref="G108">COUNTIF(Risk2Loss,"&gt;="&amp;F108)/COUNT(Risk2Loss)</f>
        <v>0.13370000000000001</v>
      </c>
      <c r="H108" s="19">
        <f t="shared" si="5"/>
        <v>2.9999999999999749E-3</v>
      </c>
      <c r="K108" s="20"/>
      <c r="L108" s="21"/>
      <c r="M108" s="19"/>
      <c r="O108" s="20"/>
      <c r="P108" s="21"/>
      <c r="Q108" s="19"/>
    </row>
    <row r="109" spans="2:17">
      <c r="B109" s="20">
        <f t="shared" si="6"/>
        <v>86657.016351394996</v>
      </c>
      <c r="C109" s="21" cm="1">
        <f t="array" ref="C109">COUNTIF(Risk1Loss,"&gt;="&amp;B109)/COUNT(Risk1Loss)</f>
        <v>5.1299999999999998E-2</v>
      </c>
      <c r="D109" s="19">
        <f t="shared" si="4"/>
        <v>5.2000000000000032E-3</v>
      </c>
      <c r="F109" s="20">
        <f t="shared" si="7"/>
        <v>1708260.1265117542</v>
      </c>
      <c r="G109" s="21" cm="1">
        <f t="array" ref="G109">COUNTIF(Risk2Loss,"&gt;="&amp;F109)/COUNT(Risk2Loss)</f>
        <v>0.13070000000000001</v>
      </c>
      <c r="H109" s="19">
        <f t="shared" si="5"/>
        <v>3.0000000000000027E-3</v>
      </c>
      <c r="K109" s="20"/>
      <c r="L109" s="21"/>
      <c r="M109" s="19"/>
      <c r="O109" s="20"/>
      <c r="P109" s="21"/>
      <c r="Q109" s="19"/>
    </row>
    <row r="110" spans="2:17">
      <c r="B110" s="20">
        <f t="shared" si="6"/>
        <v>91443.063001025163</v>
      </c>
      <c r="C110" s="21" cm="1">
        <f t="array" ref="C110">COUNTIF(Risk1Loss,"&gt;="&amp;B110)/COUNT(Risk1Loss)</f>
        <v>4.6699999999999998E-2</v>
      </c>
      <c r="D110" s="19">
        <f t="shared" si="4"/>
        <v>4.5999999999999999E-3</v>
      </c>
      <c r="F110" s="20">
        <f t="shared" si="7"/>
        <v>1852992.1106142683</v>
      </c>
      <c r="G110" s="21" cm="1">
        <f t="array" ref="G110">COUNTIF(Risk2Loss,"&gt;="&amp;F110)/COUNT(Risk2Loss)</f>
        <v>0.12540000000000001</v>
      </c>
      <c r="H110" s="19">
        <f t="shared" si="5"/>
        <v>5.2999999999999992E-3</v>
      </c>
      <c r="K110" s="20"/>
      <c r="L110" s="21"/>
      <c r="M110" s="19"/>
      <c r="O110" s="20"/>
      <c r="P110" s="21"/>
      <c r="Q110" s="19"/>
    </row>
    <row r="111" spans="2:17">
      <c r="B111" s="20">
        <f t="shared" si="6"/>
        <v>96493.441882445433</v>
      </c>
      <c r="C111" s="21" cm="1">
        <f t="array" ref="C111">COUNTIF(Risk1Loss,"&gt;="&amp;B111)/COUNT(Risk1Loss)</f>
        <v>4.2099999999999999E-2</v>
      </c>
      <c r="D111" s="19">
        <f t="shared" si="4"/>
        <v>4.5999999999999999E-3</v>
      </c>
      <c r="F111" s="20">
        <f t="shared" si="7"/>
        <v>2009986.4819827222</v>
      </c>
      <c r="G111" s="21" cm="1">
        <f t="array" ref="G111">COUNTIF(Risk2Loss,"&gt;="&amp;F111)/COUNT(Risk2Loss)</f>
        <v>0.12039999999999999</v>
      </c>
      <c r="H111" s="19">
        <f t="shared" si="5"/>
        <v>5.0000000000000183E-3</v>
      </c>
      <c r="K111" s="20"/>
      <c r="L111" s="21"/>
      <c r="M111" s="19"/>
      <c r="O111" s="20"/>
      <c r="P111" s="21"/>
      <c r="Q111" s="19"/>
    </row>
    <row r="112" spans="2:17">
      <c r="B112" s="20">
        <f t="shared" si="6"/>
        <v>101822.75200270237</v>
      </c>
      <c r="C112" s="21" cm="1">
        <f t="array" ref="C112">COUNTIF(Risk1Loss,"&gt;="&amp;B112)/COUNT(Risk1Loss)</f>
        <v>3.9300000000000002E-2</v>
      </c>
      <c r="D112" s="19">
        <f t="shared" si="4"/>
        <v>2.7999999999999969E-3</v>
      </c>
      <c r="F112" s="20">
        <f t="shared" si="7"/>
        <v>2180282.1688290955</v>
      </c>
      <c r="G112" s="21" cm="1">
        <f t="array" ref="G112">COUNTIF(Risk2Loss,"&gt;="&amp;F112)/COUNT(Risk2Loss)</f>
        <v>0.1142</v>
      </c>
      <c r="H112" s="19">
        <f t="shared" si="5"/>
        <v>6.1999999999999972E-3</v>
      </c>
      <c r="K112" s="20"/>
      <c r="L112" s="21"/>
      <c r="M112" s="19"/>
      <c r="O112" s="20"/>
      <c r="P112" s="21"/>
      <c r="Q112" s="19"/>
    </row>
    <row r="113" spans="2:17">
      <c r="B113" s="20">
        <f t="shared" si="6"/>
        <v>107446.39866857113</v>
      </c>
      <c r="C113" s="21" cm="1">
        <f t="array" ref="C113">COUNTIF(Risk1Loss,"&gt;="&amp;B113)/COUNT(Risk1Loss)</f>
        <v>3.4299999999999997E-2</v>
      </c>
      <c r="D113" s="19">
        <f t="shared" si="4"/>
        <v>5.0000000000000044E-3</v>
      </c>
      <c r="F113" s="20">
        <f t="shared" si="7"/>
        <v>2365006.1223421535</v>
      </c>
      <c r="G113" s="21" cm="1">
        <f t="array" ref="G113">COUNTIF(Risk2Loss,"&gt;="&amp;F113)/COUNT(Risk2Loss)</f>
        <v>0.1091</v>
      </c>
      <c r="H113" s="19">
        <f t="shared" si="5"/>
        <v>5.0999999999999934E-3</v>
      </c>
      <c r="K113" s="20"/>
      <c r="L113" s="21"/>
      <c r="M113" s="19"/>
      <c r="O113" s="20"/>
      <c r="P113" s="21"/>
      <c r="Q113" s="19"/>
    </row>
    <row r="114" spans="2:17">
      <c r="B114" s="20">
        <f t="shared" si="6"/>
        <v>113380.63801829994</v>
      </c>
      <c r="C114" s="21" cm="1">
        <f t="array" ref="C114">COUNTIF(Risk1Loss,"&gt;="&amp;B114)/COUNT(Risk1Loss)</f>
        <v>3.0700000000000002E-2</v>
      </c>
      <c r="D114" s="19">
        <f t="shared" si="4"/>
        <v>3.5999999999999956E-3</v>
      </c>
      <c r="F114" s="20">
        <f t="shared" si="7"/>
        <v>2565380.7744158567</v>
      </c>
      <c r="G114" s="21" cm="1">
        <f t="array" ref="G114">COUNTIF(Risk2Loss,"&gt;="&amp;F114)/COUNT(Risk2Loss)</f>
        <v>0.104</v>
      </c>
      <c r="H114" s="19">
        <f t="shared" si="5"/>
        <v>5.1000000000000073E-3</v>
      </c>
      <c r="K114" s="20"/>
      <c r="L114" s="21"/>
      <c r="M114" s="19"/>
      <c r="O114" s="20"/>
      <c r="P114" s="21"/>
      <c r="Q114" s="19"/>
    </row>
    <row r="115" spans="2:17">
      <c r="B115" s="20">
        <f t="shared" si="6"/>
        <v>119642.6240128325</v>
      </c>
      <c r="C115" s="21" cm="1">
        <f t="array" ref="C115">COUNTIF(Risk1Loss,"&gt;="&amp;B115)/COUNT(Risk1Loss)</f>
        <v>2.76E-2</v>
      </c>
      <c r="D115" s="19">
        <f t="shared" si="4"/>
        <v>3.1000000000000021E-3</v>
      </c>
      <c r="F115" s="20">
        <f t="shared" si="7"/>
        <v>2782732.1272322605</v>
      </c>
      <c r="G115" s="21" cm="1">
        <f t="array" ref="G115">COUNTIF(Risk2Loss,"&gt;="&amp;F115)/COUNT(Risk2Loss)</f>
        <v>9.8599999999999993E-2</v>
      </c>
      <c r="H115" s="19">
        <f t="shared" si="5"/>
        <v>5.400000000000002E-3</v>
      </c>
      <c r="K115" s="20"/>
      <c r="L115" s="21"/>
      <c r="M115" s="19"/>
      <c r="O115" s="20"/>
      <c r="P115" s="21"/>
      <c r="Q115" s="19"/>
    </row>
    <row r="116" spans="2:17">
      <c r="B116" s="20">
        <f t="shared" si="6"/>
        <v>126250.45802234442</v>
      </c>
      <c r="C116" s="21" cm="1">
        <f t="array" ref="C116">COUNTIF(Risk1Loss,"&gt;="&amp;B116)/COUNT(Risk1Loss)</f>
        <v>2.46E-2</v>
      </c>
      <c r="D116" s="19">
        <f t="shared" si="4"/>
        <v>2.9999999999999992E-3</v>
      </c>
      <c r="F116" s="20">
        <f t="shared" si="7"/>
        <v>3018498.5282326434</v>
      </c>
      <c r="G116" s="21" cm="1">
        <f t="array" ref="G116">COUNTIF(Risk2Loss,"&gt;="&amp;F116)/COUNT(Risk2Loss)</f>
        <v>9.2499999999999999E-2</v>
      </c>
      <c r="H116" s="19">
        <f t="shared" si="5"/>
        <v>6.0999999999999943E-3</v>
      </c>
      <c r="K116" s="20"/>
      <c r="L116" s="21"/>
      <c r="M116" s="19"/>
      <c r="O116" s="20"/>
      <c r="P116" s="21"/>
      <c r="Q116" s="19"/>
    </row>
    <row r="117" spans="2:17">
      <c r="B117" s="20">
        <f t="shared" si="6"/>
        <v>133223.24115143248</v>
      </c>
      <c r="C117" s="21" cm="1">
        <f t="array" ref="C117">COUNTIF(Risk1Loss,"&gt;="&amp;B117)/COUNT(Risk1Loss)</f>
        <v>2.1299999999999999E-2</v>
      </c>
      <c r="D117" s="19">
        <f t="shared" si="4"/>
        <v>3.3000000000000008E-3</v>
      </c>
      <c r="F117" s="20">
        <f t="shared" si="7"/>
        <v>3274240.1885462394</v>
      </c>
      <c r="G117" s="21" cm="1">
        <f t="array" ref="G117">COUNTIF(Risk2Loss,"&gt;="&amp;F117)/COUNT(Risk2Loss)</f>
        <v>8.5000000000000006E-2</v>
      </c>
      <c r="H117" s="19">
        <f t="shared" si="5"/>
        <v>7.4999999999999928E-3</v>
      </c>
      <c r="K117" s="20"/>
      <c r="L117" s="21"/>
      <c r="M117" s="19"/>
      <c r="O117" s="20"/>
      <c r="P117" s="21"/>
      <c r="Q117" s="19"/>
    </row>
    <row r="118" spans="2:17">
      <c r="B118" s="20">
        <f t="shared" si="6"/>
        <v>140581.1294542118</v>
      </c>
      <c r="C118" s="21" cm="1">
        <f t="array" ref="C118">COUNTIF(Risk1Loss,"&gt;="&amp;B118)/COUNT(Risk1Loss)</f>
        <v>1.8599999999999998E-2</v>
      </c>
      <c r="D118" s="19">
        <f t="shared" si="4"/>
        <v>2.700000000000001E-3</v>
      </c>
      <c r="F118" s="20">
        <f t="shared" si="7"/>
        <v>3551649.5078658671</v>
      </c>
      <c r="G118" s="21" cm="1">
        <f t="array" ref="G118">COUNTIF(Risk2Loss,"&gt;="&amp;F118)/COUNT(Risk2Loss)</f>
        <v>7.8299999999999995E-2</v>
      </c>
      <c r="H118" s="19">
        <f t="shared" si="5"/>
        <v>6.7000000000000115E-3</v>
      </c>
      <c r="K118" s="20"/>
      <c r="L118" s="21"/>
      <c r="M118" s="19"/>
      <c r="O118" s="20"/>
      <c r="P118" s="21"/>
      <c r="Q118" s="19"/>
    </row>
    <row r="119" spans="2:17">
      <c r="B119" s="20">
        <f t="shared" si="6"/>
        <v>148345.3921989298</v>
      </c>
      <c r="C119" s="21" cm="1">
        <f t="array" ref="C119">COUNTIF(Risk1Loss,"&gt;="&amp;B119)/COUNT(Risk1Loss)</f>
        <v>1.6400000000000001E-2</v>
      </c>
      <c r="D119" s="19">
        <f t="shared" si="4"/>
        <v>2.1999999999999971E-3</v>
      </c>
      <c r="F119" s="20">
        <f t="shared" si="7"/>
        <v>3852562.2740965011</v>
      </c>
      <c r="G119" s="21" cm="1">
        <f t="array" ref="G119">COUNTIF(Risk2Loss,"&gt;="&amp;F119)/COUNT(Risk2Loss)</f>
        <v>7.0400000000000004E-2</v>
      </c>
      <c r="H119" s="19">
        <f t="shared" si="5"/>
        <v>7.8999999999999904E-3</v>
      </c>
      <c r="K119" s="20"/>
      <c r="L119" s="21"/>
      <c r="M119" s="19"/>
      <c r="O119" s="20"/>
      <c r="P119" s="21"/>
      <c r="Q119" s="19"/>
    </row>
    <row r="120" spans="2:17">
      <c r="B120" s="20">
        <f t="shared" si="6"/>
        <v>156538.47335052118</v>
      </c>
      <c r="C120" s="21" cm="1">
        <f t="array" ref="C120">COUNTIF(Risk1Loss,"&gt;="&amp;B120)/COUNT(Risk1Loss)</f>
        <v>1.49E-2</v>
      </c>
      <c r="D120" s="19">
        <f t="shared" si="4"/>
        <v>1.5000000000000013E-3</v>
      </c>
      <c r="F120" s="20">
        <f t="shared" si="7"/>
        <v>4178969.8118917374</v>
      </c>
      <c r="G120" s="21" cm="1">
        <f t="array" ref="G120">COUNTIF(Risk2Loss,"&gt;="&amp;F120)/COUNT(Risk2Loss)</f>
        <v>6.3899999999999998E-2</v>
      </c>
      <c r="H120" s="19">
        <f t="shared" si="5"/>
        <v>6.5000000000000058E-3</v>
      </c>
      <c r="K120" s="20"/>
      <c r="L120" s="21"/>
      <c r="M120" s="19"/>
      <c r="O120" s="20"/>
      <c r="P120" s="21"/>
      <c r="Q120" s="19"/>
    </row>
    <row r="121" spans="2:17">
      <c r="B121" s="20">
        <f t="shared" si="6"/>
        <v>165184.05644882988</v>
      </c>
      <c r="C121" s="21" cm="1">
        <f t="array" ref="C121">COUNTIF(Risk1Loss,"&gt;="&amp;B121)/COUNT(Risk1Loss)</f>
        <v>1.2200000000000001E-2</v>
      </c>
      <c r="D121" s="19">
        <f t="shared" si="4"/>
        <v>2.6999999999999993E-3</v>
      </c>
      <c r="F121" s="20">
        <f t="shared" si="7"/>
        <v>4533032.160472488</v>
      </c>
      <c r="G121" s="21" cm="1">
        <f t="array" ref="G121">COUNTIF(Risk2Loss,"&gt;="&amp;F121)/COUNT(Risk2Loss)</f>
        <v>5.7099999999999998E-2</v>
      </c>
      <c r="H121" s="19">
        <f t="shared" si="5"/>
        <v>6.8000000000000005E-3</v>
      </c>
      <c r="K121" s="20"/>
      <c r="L121" s="21"/>
      <c r="M121" s="19"/>
      <c r="O121" s="20"/>
      <c r="P121" s="21"/>
      <c r="Q121" s="19"/>
    </row>
    <row r="122" spans="2:17">
      <c r="B122" s="20">
        <f t="shared" si="6"/>
        <v>174307.13307004009</v>
      </c>
      <c r="C122" s="21" cm="1">
        <f t="array" ref="C122">COUNTIF(Risk1Loss,"&gt;="&amp;B122)/COUNT(Risk1Loss)</f>
        <v>1.11E-2</v>
      </c>
      <c r="D122" s="19">
        <f t="shared" si="4"/>
        <v>1.1000000000000003E-3</v>
      </c>
      <c r="F122" s="20">
        <f t="shared" si="7"/>
        <v>4917092.3679336235</v>
      </c>
      <c r="G122" s="21" cm="1">
        <f t="array" ref="G122">COUNTIF(Risk2Loss,"&gt;="&amp;F122)/COUNT(Risk2Loss)</f>
        <v>4.9799999999999997E-2</v>
      </c>
      <c r="H122" s="19">
        <f t="shared" si="5"/>
        <v>7.3000000000000009E-3</v>
      </c>
      <c r="K122" s="20"/>
      <c r="L122" s="21"/>
      <c r="M122" s="19"/>
      <c r="O122" s="20"/>
      <c r="P122" s="21"/>
      <c r="Q122" s="19"/>
    </row>
    <row r="123" spans="2:17">
      <c r="B123" s="20">
        <f t="shared" si="6"/>
        <v>183934.07506921585</v>
      </c>
      <c r="C123" s="21" cm="1">
        <f t="array" ref="C123">COUNTIF(Risk1Loss,"&gt;="&amp;B123)/COUNT(Risk1Loss)</f>
        <v>9.4000000000000004E-3</v>
      </c>
      <c r="D123" s="19">
        <f t="shared" si="4"/>
        <v>1.7000000000000001E-3</v>
      </c>
      <c r="F123" s="20">
        <f t="shared" si="7"/>
        <v>5333691.9966327753</v>
      </c>
      <c r="G123" s="21" cm="1">
        <f t="array" ref="G123">COUNTIF(Risk2Loss,"&gt;="&amp;F123)/COUNT(Risk2Loss)</f>
        <v>4.3400000000000001E-2</v>
      </c>
      <c r="H123" s="19">
        <f t="shared" si="5"/>
        <v>6.399999999999996E-3</v>
      </c>
      <c r="K123" s="20"/>
      <c r="L123" s="21"/>
      <c r="M123" s="19"/>
      <c r="O123" s="20"/>
      <c r="P123" s="21"/>
      <c r="Q123" s="19"/>
    </row>
    <row r="124" spans="2:17">
      <c r="B124" s="20">
        <f t="shared" si="6"/>
        <v>194092.71081277929</v>
      </c>
      <c r="C124" s="21" cm="1">
        <f t="array" ref="C124">COUNTIF(Risk1Loss,"&gt;="&amp;B124)/COUNT(Risk1Loss)</f>
        <v>7.6E-3</v>
      </c>
      <c r="D124" s="19">
        <f t="shared" si="4"/>
        <v>1.8000000000000004E-3</v>
      </c>
      <c r="F124" s="20">
        <f t="shared" si="7"/>
        <v>5785587.9422699809</v>
      </c>
      <c r="G124" s="21" cm="1">
        <f t="array" ref="G124">COUNTIF(Risk2Loss,"&gt;="&amp;F124)/COUNT(Risk2Loss)</f>
        <v>3.6799999999999999E-2</v>
      </c>
      <c r="H124" s="19">
        <f t="shared" si="5"/>
        <v>6.6000000000000017E-3</v>
      </c>
      <c r="K124" s="20"/>
      <c r="L124" s="21"/>
      <c r="M124" s="19"/>
      <c r="O124" s="20"/>
      <c r="P124" s="21"/>
      <c r="Q124" s="19"/>
    </row>
    <row r="125" spans="2:17">
      <c r="B125" s="20">
        <f t="shared" si="6"/>
        <v>204812.4056212907</v>
      </c>
      <c r="C125" s="21" cm="1">
        <f t="array" ref="C125">COUNTIF(Risk1Loss,"&gt;="&amp;B125)/COUNT(Risk1Loss)</f>
        <v>6.6E-3</v>
      </c>
      <c r="D125" s="19">
        <f t="shared" si="4"/>
        <v>1E-3</v>
      </c>
      <c r="F125" s="20">
        <f t="shared" si="7"/>
        <v>6275770.6779603548</v>
      </c>
      <c r="G125" s="21" cm="1">
        <f t="array" ref="G125">COUNTIF(Risk2Loss,"&gt;="&amp;F125)/COUNT(Risk2Loss)</f>
        <v>3.15E-2</v>
      </c>
      <c r="H125" s="19">
        <f t="shared" si="5"/>
        <v>5.2999999999999992E-3</v>
      </c>
      <c r="K125" s="20"/>
      <c r="L125" s="21"/>
      <c r="M125" s="19"/>
      <c r="O125" s="20"/>
      <c r="P125" s="21"/>
      <c r="Q125" s="19"/>
    </row>
    <row r="126" spans="2:17">
      <c r="B126" s="20">
        <f t="shared" si="6"/>
        <v>216124.1466550644</v>
      </c>
      <c r="C126" s="21" cm="1">
        <f t="array" ref="C126">COUNTIF(Risk1Loss,"&gt;="&amp;B126)/COUNT(Risk1Loss)</f>
        <v>5.8999999999999999E-3</v>
      </c>
      <c r="D126" s="19">
        <f t="shared" si="4"/>
        <v>7.000000000000001E-4</v>
      </c>
      <c r="F126" s="20">
        <f t="shared" si="7"/>
        <v>6807484.0440320252</v>
      </c>
      <c r="G126" s="21" cm="1">
        <f t="array" ref="G126">COUNTIF(Risk2Loss,"&gt;="&amp;F126)/COUNT(Risk2Loss)</f>
        <v>2.5899999999999999E-2</v>
      </c>
      <c r="H126" s="19">
        <f t="shared" si="5"/>
        <v>5.6000000000000008E-3</v>
      </c>
      <c r="K126" s="20"/>
      <c r="L126" s="21"/>
      <c r="M126" s="19"/>
      <c r="O126" s="20"/>
      <c r="P126" s="21"/>
      <c r="Q126" s="19"/>
    </row>
    <row r="127" spans="2:17">
      <c r="B127" s="20">
        <f t="shared" si="6"/>
        <v>228060.63248799715</v>
      </c>
      <c r="C127" s="21" cm="1">
        <f t="array" ref="C127">COUNTIF(Risk1Loss,"&gt;="&amp;B127)/COUNT(Risk1Loss)</f>
        <v>5.4000000000000003E-3</v>
      </c>
      <c r="D127" s="19">
        <f t="shared" si="4"/>
        <v>4.9999999999999958E-4</v>
      </c>
      <c r="F127" s="20">
        <f t="shared" si="7"/>
        <v>7384246.7145105852</v>
      </c>
      <c r="G127" s="21" cm="1">
        <f t="array" ref="G127">COUNTIF(Risk2Loss,"&gt;="&amp;F127)/COUNT(Risk2Loss)</f>
        <v>2.1600000000000001E-2</v>
      </c>
      <c r="H127" s="19">
        <f t="shared" si="5"/>
        <v>4.2999999999999983E-3</v>
      </c>
      <c r="K127" s="20"/>
      <c r="L127" s="21"/>
      <c r="M127" s="19"/>
      <c r="O127" s="20"/>
      <c r="P127" s="21"/>
      <c r="Q127" s="19"/>
    </row>
    <row r="128" spans="2:17">
      <c r="B128" s="20">
        <f t="shared" si="6"/>
        <v>240656.36762853828</v>
      </c>
      <c r="C128" s="21" cm="1">
        <f t="array" ref="C128">COUNTIF(Risk1Loss,"&gt;="&amp;B128)/COUNT(Risk1Loss)</f>
        <v>4.8999999999999998E-3</v>
      </c>
      <c r="D128" s="19">
        <f t="shared" si="4"/>
        <v>5.0000000000000044E-4</v>
      </c>
      <c r="F128" s="20">
        <f t="shared" si="7"/>
        <v>8009875.4823469771</v>
      </c>
      <c r="G128" s="21" cm="1">
        <f t="array" ref="G128">COUNTIF(Risk2Loss,"&gt;="&amp;F128)/COUNT(Risk2Loss)</f>
        <v>1.8200000000000001E-2</v>
      </c>
      <c r="H128" s="19">
        <f t="shared" si="5"/>
        <v>3.4000000000000002E-3</v>
      </c>
      <c r="K128" s="20"/>
      <c r="L128" s="21"/>
      <c r="M128" s="19"/>
      <c r="O128" s="20"/>
      <c r="P128" s="21"/>
      <c r="Q128" s="19"/>
    </row>
    <row r="129" spans="2:17">
      <c r="B129" s="20">
        <f t="shared" si="6"/>
        <v>253947.76226103058</v>
      </c>
      <c r="C129" s="21" cm="1">
        <f t="array" ref="C129">COUNTIF(Risk1Loss,"&gt;="&amp;B129)/COUNT(Risk1Loss)</f>
        <v>4.3E-3</v>
      </c>
      <c r="D129" s="19">
        <f t="shared" si="4"/>
        <v>5.9999999999999984E-4</v>
      </c>
      <c r="F129" s="20">
        <f t="shared" si="7"/>
        <v>8688510.5174814723</v>
      </c>
      <c r="G129" s="21" cm="1">
        <f t="array" ref="G129">COUNTIF(Risk2Loss,"&gt;="&amp;F129)/COUNT(Risk2Loss)</f>
        <v>1.46E-2</v>
      </c>
      <c r="H129" s="19">
        <f t="shared" si="5"/>
        <v>3.6000000000000008E-3</v>
      </c>
      <c r="K129" s="20"/>
      <c r="L129" s="21"/>
      <c r="M129" s="19"/>
      <c r="O129" s="20"/>
      <c r="P129" s="21"/>
      <c r="Q129" s="19"/>
    </row>
    <row r="130" spans="2:17">
      <c r="B130" s="20">
        <f t="shared" si="6"/>
        <v>267973.2374957421</v>
      </c>
      <c r="C130" s="21" cm="1">
        <f t="array" ref="C130">COUNTIF(Risk1Loss,"&gt;="&amp;B130)/COUNT(Risk1Loss)</f>
        <v>3.8E-3</v>
      </c>
      <c r="D130" s="19">
        <f t="shared" si="4"/>
        <v>5.0000000000000001E-4</v>
      </c>
      <c r="F130" s="20">
        <f t="shared" si="7"/>
        <v>9424642.7648918629</v>
      </c>
      <c r="G130" s="21" cm="1">
        <f t="array" ref="G130">COUNTIF(Risk2Loss,"&gt;="&amp;F130)/COUNT(Risk2Loss)</f>
        <v>1.17E-2</v>
      </c>
      <c r="H130" s="19">
        <f t="shared" si="5"/>
        <v>2.8999999999999998E-3</v>
      </c>
      <c r="K130" s="20"/>
      <c r="L130" s="21"/>
      <c r="M130" s="19"/>
      <c r="O130" s="20"/>
      <c r="P130" s="21"/>
      <c r="Q130" s="19"/>
    </row>
    <row r="131" spans="2:17">
      <c r="B131" s="20">
        <f t="shared" si="6"/>
        <v>282773.33643183246</v>
      </c>
      <c r="C131" s="21" cm="1">
        <f t="array" ref="C131">COUNTIF(Risk1Loss,"&gt;="&amp;B131)/COUNT(Risk1Loss)</f>
        <v>3.3999999999999998E-3</v>
      </c>
      <c r="D131" s="19">
        <f t="shared" si="4"/>
        <v>4.0000000000000018E-4</v>
      </c>
      <c r="F131" s="20">
        <f t="shared" si="7"/>
        <v>10223143.6639356</v>
      </c>
      <c r="G131" s="21" cm="1">
        <f t="array" ref="G131">COUNTIF(Risk2Loss,"&gt;="&amp;F131)/COUNT(Risk2Loss)</f>
        <v>8.8000000000000005E-3</v>
      </c>
      <c r="H131" s="19">
        <f t="shared" si="5"/>
        <v>2.8999999999999998E-3</v>
      </c>
      <c r="K131" s="20"/>
      <c r="L131" s="21"/>
      <c r="M131" s="19"/>
      <c r="O131" s="20"/>
      <c r="P131" s="21"/>
      <c r="Q131" s="19"/>
    </row>
    <row r="132" spans="2:17">
      <c r="B132" s="20">
        <f t="shared" si="6"/>
        <v>298390.84135430062</v>
      </c>
      <c r="C132" s="21" cm="1">
        <f t="array" ref="C132">COUNTIF(Risk1Loss,"&gt;="&amp;B132)/COUNT(Risk1Loss)</f>
        <v>3.0999999999999999E-3</v>
      </c>
      <c r="D132" s="19">
        <f t="shared" si="4"/>
        <v>2.9999999999999992E-4</v>
      </c>
      <c r="F132" s="20">
        <f t="shared" si="7"/>
        <v>11089297.385657011</v>
      </c>
      <c r="G132" s="21" cm="1">
        <f t="array" ref="G132">COUNTIF(Risk2Loss,"&gt;="&amp;F132)/COUNT(Risk2Loss)</f>
        <v>7.1999999999999998E-3</v>
      </c>
      <c r="H132" s="19">
        <f t="shared" si="5"/>
        <v>1.6000000000000007E-3</v>
      </c>
      <c r="K132" s="20"/>
      <c r="L132" s="21"/>
      <c r="M132" s="19"/>
      <c r="O132" s="20"/>
      <c r="P132" s="21"/>
      <c r="Q132" s="19"/>
    </row>
    <row r="133" spans="2:17">
      <c r="B133" s="20">
        <f t="shared" si="6"/>
        <v>314870.89740369271</v>
      </c>
      <c r="C133" s="21" cm="1">
        <f t="array" ref="C133">COUNTIF(Risk1Loss,"&gt;="&amp;B133)/COUNT(Risk1Loss)</f>
        <v>2.5999999999999999E-3</v>
      </c>
      <c r="D133" s="19">
        <f t="shared" si="4"/>
        <v>5.0000000000000001E-4</v>
      </c>
      <c r="F133" s="20">
        <f t="shared" si="7"/>
        <v>12028835.801393671</v>
      </c>
      <c r="G133" s="21" cm="1">
        <f t="array" ref="G133">COUNTIF(Risk2Loss,"&gt;="&amp;F133)/COUNT(Risk2Loss)</f>
        <v>5.8999999999999999E-3</v>
      </c>
      <c r="H133" s="19">
        <f t="shared" si="5"/>
        <v>1.2999999999999999E-3</v>
      </c>
      <c r="K133" s="20"/>
      <c r="L133" s="21"/>
      <c r="M133" s="19"/>
      <c r="O133" s="20"/>
      <c r="P133" s="21"/>
      <c r="Q133" s="19"/>
    </row>
    <row r="134" spans="2:17">
      <c r="B134" s="20">
        <f t="shared" si="6"/>
        <v>332261.14307605859</v>
      </c>
      <c r="C134" s="21" cm="1">
        <f t="array" ref="C134">COUNTIF(Risk1Loss,"&gt;="&amp;B134)/COUNT(Risk1Loss)</f>
        <v>2E-3</v>
      </c>
      <c r="D134" s="19">
        <f t="shared" si="4"/>
        <v>5.9999999999999984E-4</v>
      </c>
      <c r="F134" s="20">
        <f t="shared" si="7"/>
        <v>13047976.414090682</v>
      </c>
      <c r="G134" s="21" cm="1">
        <f t="array" ref="G134">COUNTIF(Risk2Loss,"&gt;="&amp;F134)/COUNT(Risk2Loss)</f>
        <v>4.8999999999999998E-3</v>
      </c>
      <c r="H134" s="19">
        <f t="shared" si="5"/>
        <v>1E-3</v>
      </c>
      <c r="K134" s="20"/>
      <c r="L134" s="21"/>
      <c r="M134" s="19"/>
      <c r="O134" s="20"/>
      <c r="P134" s="21"/>
      <c r="Q134" s="19"/>
    </row>
    <row r="135" spans="2:17">
      <c r="B135" s="20">
        <f t="shared" si="6"/>
        <v>350611.84793039045</v>
      </c>
      <c r="C135" s="21" cm="1">
        <f t="array" ref="C135">COUNTIF(Risk1Loss,"&gt;="&amp;B135)/COUNT(Risk1Loss)</f>
        <v>1.8E-3</v>
      </c>
      <c r="D135" s="19">
        <f t="shared" si="4"/>
        <v>2.0000000000000009E-4</v>
      </c>
      <c r="F135" s="20">
        <f t="shared" si="7"/>
        <v>14153463.503337659</v>
      </c>
      <c r="G135" s="21" cm="1">
        <f t="array" ref="G135">COUNTIF(Risk2Loss,"&gt;="&amp;F135)/COUNT(Risk2Loss)</f>
        <v>4.1999999999999997E-3</v>
      </c>
      <c r="H135" s="19">
        <f t="shared" si="5"/>
        <v>7.000000000000001E-4</v>
      </c>
      <c r="K135" s="20"/>
      <c r="L135" s="21"/>
      <c r="M135" s="19"/>
      <c r="O135" s="20"/>
      <c r="P135" s="21"/>
      <c r="Q135" s="19"/>
    </row>
    <row r="136" spans="2:17">
      <c r="B136" s="20">
        <f t="shared" si="6"/>
        <v>369976.05790161074</v>
      </c>
      <c r="C136" s="21" cm="1">
        <f t="array" ref="C136">COUNTIF(Risk1Loss,"&gt;="&amp;B136)/COUNT(Risk1Loss)</f>
        <v>1.6000000000000001E-3</v>
      </c>
      <c r="D136" s="19">
        <f t="shared" si="4"/>
        <v>1.9999999999999987E-4</v>
      </c>
      <c r="F136" s="20">
        <f t="shared" si="7"/>
        <v>15352612.756410437</v>
      </c>
      <c r="G136" s="21" cm="1">
        <f t="array" ref="G136">COUNTIF(Risk2Loss,"&gt;="&amp;F136)/COUNT(Risk2Loss)</f>
        <v>3.7000000000000002E-3</v>
      </c>
      <c r="H136" s="19">
        <f t="shared" si="5"/>
        <v>4.9999999999999958E-4</v>
      </c>
      <c r="K136" s="20"/>
      <c r="L136" s="21"/>
      <c r="M136" s="19"/>
      <c r="O136" s="20"/>
      <c r="P136" s="21"/>
      <c r="Q136" s="19"/>
    </row>
    <row r="137" spans="2:17">
      <c r="B137" s="20">
        <f t="shared" si="6"/>
        <v>390409.74863916257</v>
      </c>
      <c r="C137" s="21" cm="1">
        <f t="array" ref="C137">COUNTIF(Risk1Loss,"&gt;="&amp;B137)/COUNT(Risk1Loss)</f>
        <v>1.4E-3</v>
      </c>
      <c r="D137" s="19">
        <f t="shared" si="4"/>
        <v>2.0000000000000009E-4</v>
      </c>
      <c r="F137" s="20">
        <f t="shared" si="7"/>
        <v>16653359.680668497</v>
      </c>
      <c r="G137" s="21" cm="1">
        <f t="array" ref="G137">COUNTIF(Risk2Loss,"&gt;="&amp;F137)/COUNT(Risk2Loss)</f>
        <v>3.3E-3</v>
      </c>
      <c r="H137" s="19">
        <f t="shared" si="5"/>
        <v>4.0000000000000018E-4</v>
      </c>
      <c r="K137" s="20"/>
      <c r="L137" s="21"/>
      <c r="M137" s="19"/>
      <c r="O137" s="20"/>
      <c r="P137" s="21"/>
      <c r="Q137" s="19"/>
    </row>
    <row r="138" spans="2:17">
      <c r="B138" s="20">
        <f t="shared" si="6"/>
        <v>411971.98731445405</v>
      </c>
      <c r="C138" s="21" cm="1">
        <f t="array" ref="C138">COUNTIF(Risk1Loss,"&gt;="&amp;B138)/COUNT(Risk1Loss)</f>
        <v>1.4E-3</v>
      </c>
      <c r="D138" s="19">
        <f t="shared" si="4"/>
        <v>0</v>
      </c>
      <c r="F138" s="20">
        <f t="shared" si="7"/>
        <v>18064312.117682707</v>
      </c>
      <c r="G138" s="21" cm="1">
        <f t="array" ref="G138">COUNTIF(Risk2Loss,"&gt;="&amp;F138)/COUNT(Risk2Loss)</f>
        <v>2.5000000000000001E-3</v>
      </c>
      <c r="H138" s="19">
        <f t="shared" si="5"/>
        <v>7.9999999999999993E-4</v>
      </c>
      <c r="K138" s="20"/>
      <c r="L138" s="21"/>
      <c r="M138" s="19"/>
      <c r="O138" s="20"/>
      <c r="P138" s="21"/>
      <c r="Q138" s="19"/>
    </row>
    <row r="139" spans="2:17">
      <c r="B139" s="20">
        <f t="shared" si="6"/>
        <v>434725.10336489009</v>
      </c>
      <c r="C139" s="21" cm="1">
        <f t="array" ref="C139">COUNTIF(Risk1Loss,"&gt;="&amp;B139)/COUNT(Risk1Loss)</f>
        <v>1.2999999999999999E-3</v>
      </c>
      <c r="D139" s="19">
        <f t="shared" si="4"/>
        <v>1.0000000000000005E-4</v>
      </c>
      <c r="F139" s="20">
        <f t="shared" si="7"/>
        <v>19594807.206611611</v>
      </c>
      <c r="G139" s="21" cm="1">
        <f t="array" ref="G139">COUNTIF(Risk2Loss,"&gt;="&amp;F139)/COUNT(Risk2Loss)</f>
        <v>2.2000000000000001E-3</v>
      </c>
      <c r="H139" s="19">
        <f t="shared" si="5"/>
        <v>2.9999999999999992E-4</v>
      </c>
      <c r="K139" s="20"/>
      <c r="L139" s="21"/>
      <c r="M139" s="19"/>
      <c r="O139" s="20"/>
      <c r="P139" s="21"/>
      <c r="Q139" s="19"/>
    </row>
    <row r="140" spans="2:17">
      <c r="B140" s="20">
        <f t="shared" si="6"/>
        <v>458734.86866805662</v>
      </c>
      <c r="C140" s="21" cm="1">
        <f t="array" ref="C140">COUNTIF(Risk1Loss,"&gt;="&amp;B140)/COUNT(Risk1Loss)</f>
        <v>1.1999999999999999E-3</v>
      </c>
      <c r="D140" s="19">
        <f t="shared" si="4"/>
        <v>1.0000000000000005E-4</v>
      </c>
      <c r="F140" s="20">
        <f t="shared" si="7"/>
        <v>21254973.173787937</v>
      </c>
      <c r="G140" s="21" cm="1">
        <f t="array" ref="G140">COUNTIF(Risk2Loss,"&gt;="&amp;F140)/COUNT(Risk2Loss)</f>
        <v>2E-3</v>
      </c>
      <c r="H140" s="19">
        <f t="shared" si="5"/>
        <v>2.0000000000000009E-4</v>
      </c>
      <c r="K140" s="20"/>
      <c r="L140" s="21"/>
      <c r="M140" s="19"/>
      <c r="O140" s="20"/>
      <c r="P140" s="21"/>
      <c r="Q140" s="19"/>
    </row>
    <row r="141" spans="2:17">
      <c r="B141" s="20">
        <f t="shared" si="6"/>
        <v>484070.68766688305</v>
      </c>
      <c r="C141" s="21" cm="1">
        <f t="array" ref="C141">COUNTIF(Risk1Loss,"&gt;="&amp;B141)/COUNT(Risk1Loss)</f>
        <v>1.1000000000000001E-3</v>
      </c>
      <c r="D141" s="19">
        <f t="shared" si="4"/>
        <v>9.9999999999999829E-5</v>
      </c>
      <c r="F141" s="20">
        <f t="shared" si="7"/>
        <v>23055796.357414983</v>
      </c>
      <c r="G141" s="21" cm="1">
        <f t="array" ref="G141">COUNTIF(Risk2Loss,"&gt;="&amp;F141)/COUNT(Risk2Loss)</f>
        <v>1.4E-3</v>
      </c>
      <c r="H141" s="19">
        <f t="shared" si="5"/>
        <v>6.0000000000000006E-4</v>
      </c>
      <c r="K141" s="20"/>
      <c r="L141" s="21"/>
      <c r="M141" s="19"/>
      <c r="O141" s="20"/>
      <c r="P141" s="21"/>
      <c r="Q141" s="19"/>
    </row>
    <row r="142" spans="2:17">
      <c r="B142" s="20">
        <f t="shared" si="6"/>
        <v>510805.79799537244</v>
      </c>
      <c r="C142" s="21" cm="1">
        <f t="array" ref="C142">COUNTIF(Risk1Loss,"&gt;="&amp;B142)/COUNT(Risk1Loss)</f>
        <v>1E-3</v>
      </c>
      <c r="D142" s="19">
        <f t="shared" si="4"/>
        <v>1.0000000000000005E-4</v>
      </c>
      <c r="F142" s="20">
        <f t="shared" si="7"/>
        <v>25009193.910916463</v>
      </c>
      <c r="G142" s="21" cm="1">
        <f t="array" ref="G142">COUNTIF(Risk2Loss,"&gt;="&amp;F142)/COUNT(Risk2Loss)</f>
        <v>1.2999999999999999E-3</v>
      </c>
      <c r="H142" s="19">
        <f t="shared" si="5"/>
        <v>1.0000000000000005E-4</v>
      </c>
      <c r="K142" s="20"/>
      <c r="L142" s="21"/>
      <c r="M142" s="19"/>
      <c r="O142" s="20"/>
      <c r="P142" s="21"/>
      <c r="Q142" s="19"/>
    </row>
    <row r="143" spans="2:17">
      <c r="B143" s="20">
        <f t="shared" si="6"/>
        <v>539017.48218484386</v>
      </c>
      <c r="C143" s="21" cm="1">
        <f t="array" ref="C143">COUNTIF(Risk1Loss,"&gt;="&amp;B143)/COUNT(Risk1Loss)</f>
        <v>6.9999999999999999E-4</v>
      </c>
      <c r="D143" s="19">
        <f t="shared" si="4"/>
        <v>3.0000000000000003E-4</v>
      </c>
      <c r="F143" s="20">
        <f t="shared" si="7"/>
        <v>27128092.666062549</v>
      </c>
      <c r="G143" s="21" cm="1">
        <f t="array" ref="G143">COUNTIF(Risk2Loss,"&gt;="&amp;F143)/COUNT(Risk2Loss)</f>
        <v>8.9999999999999998E-4</v>
      </c>
      <c r="H143" s="19">
        <f t="shared" si="5"/>
        <v>3.9999999999999996E-4</v>
      </c>
      <c r="K143" s="20"/>
      <c r="L143" s="21"/>
      <c r="M143" s="19"/>
      <c r="O143" s="20"/>
      <c r="P143" s="21"/>
      <c r="Q143" s="19"/>
    </row>
    <row r="144" spans="2:17">
      <c r="B144" s="20">
        <f t="shared" si="6"/>
        <v>568787.2910626604</v>
      </c>
      <c r="C144" s="21" cm="1">
        <f t="array" ref="C144">COUNTIF(Risk1Loss,"&gt;="&amp;B144)/COUNT(Risk1Loss)</f>
        <v>5.9999999999999995E-4</v>
      </c>
      <c r="D144" s="19">
        <f t="shared" si="4"/>
        <v>1.0000000000000005E-4</v>
      </c>
      <c r="F144" s="20">
        <f t="shared" si="7"/>
        <v>29426514.677757896</v>
      </c>
      <c r="G144" s="21" cm="1">
        <f t="array" ref="G144">COUNTIF(Risk2Loss,"&gt;="&amp;F144)/COUNT(Risk2Loss)</f>
        <v>6.9999999999999999E-4</v>
      </c>
      <c r="H144" s="19">
        <f t="shared" si="5"/>
        <v>1.9999999999999998E-4</v>
      </c>
      <c r="K144" s="20"/>
      <c r="L144" s="21"/>
      <c r="M144" s="19"/>
      <c r="O144" s="20"/>
      <c r="P144" s="21"/>
      <c r="Q144" s="19"/>
    </row>
    <row r="145" spans="2:17">
      <c r="B145" s="20">
        <f t="shared" si="6"/>
        <v>600201.27948921709</v>
      </c>
      <c r="C145" s="21" cm="1">
        <f t="array" ref="C145">COUNTIF(Risk1Loss,"&gt;="&amp;B145)/COUNT(Risk1Loss)</f>
        <v>5.9999999999999995E-4</v>
      </c>
      <c r="D145" s="19">
        <f t="shared" si="4"/>
        <v>0</v>
      </c>
      <c r="F145" s="20">
        <f t="shared" si="7"/>
        <v>31919670.016594023</v>
      </c>
      <c r="G145" s="21" cm="1">
        <f t="array" ref="G145">COUNTIF(Risk2Loss,"&gt;="&amp;F145)/COUNT(Risk2Loss)</f>
        <v>6.9999999999999999E-4</v>
      </c>
      <c r="H145" s="19">
        <f t="shared" si="5"/>
        <v>0</v>
      </c>
      <c r="K145" s="20"/>
      <c r="L145" s="21"/>
      <c r="M145" s="19"/>
      <c r="O145" s="20"/>
      <c r="P145" s="21"/>
      <c r="Q145" s="19"/>
    </row>
    <row r="146" spans="2:17">
      <c r="B146" s="20">
        <f t="shared" si="6"/>
        <v>633350.25511462661</v>
      </c>
      <c r="C146" s="21" cm="1">
        <f t="array" ref="C146">COUNTIF(Risk1Loss,"&gt;="&amp;B146)/COUNT(Risk1Loss)</f>
        <v>5.9999999999999995E-4</v>
      </c>
      <c r="D146" s="19">
        <f t="shared" si="4"/>
        <v>0</v>
      </c>
      <c r="F146" s="20">
        <f t="shared" si="7"/>
        <v>34624057.423231415</v>
      </c>
      <c r="G146" s="21" cm="1">
        <f t="array" ref="G146">COUNTIF(Risk2Loss,"&gt;="&amp;F146)/COUNT(Risk2Loss)</f>
        <v>5.9999999999999995E-4</v>
      </c>
      <c r="H146" s="19">
        <f t="shared" si="5"/>
        <v>1.0000000000000005E-4</v>
      </c>
      <c r="K146" s="20"/>
      <c r="L146" s="21"/>
      <c r="M146" s="19"/>
      <c r="O146" s="20"/>
      <c r="P146" s="21"/>
      <c r="Q146" s="19"/>
    </row>
    <row r="147" spans="2:17">
      <c r="B147" s="20">
        <f t="shared" si="6"/>
        <v>668330.04087417829</v>
      </c>
      <c r="C147" s="21" cm="1">
        <f t="array" ref="C147">COUNTIF(Risk1Loss,"&gt;="&amp;B147)/COUNT(Risk1Loss)</f>
        <v>5.0000000000000001E-4</v>
      </c>
      <c r="D147" s="19">
        <f t="shared" si="4"/>
        <v>9.9999999999999937E-5</v>
      </c>
      <c r="F147" s="20">
        <f t="shared" si="7"/>
        <v>37557573.490703233</v>
      </c>
      <c r="G147" s="21" cm="1">
        <f t="array" ref="G147">COUNTIF(Risk2Loss,"&gt;="&amp;F147)/COUNT(Risk2Loss)</f>
        <v>5.0000000000000001E-4</v>
      </c>
      <c r="H147" s="19">
        <f t="shared" si="5"/>
        <v>9.9999999999999937E-5</v>
      </c>
      <c r="K147" s="20"/>
      <c r="L147" s="21"/>
      <c r="M147" s="19"/>
      <c r="O147" s="20"/>
      <c r="P147" s="21"/>
      <c r="Q147" s="19"/>
    </row>
    <row r="148" spans="2:17">
      <c r="B148" s="20">
        <f t="shared" si="6"/>
        <v>705241.75198136037</v>
      </c>
      <c r="C148" s="21" cm="1">
        <f t="array" ref="C148">COUNTIF(Risk1Loss,"&gt;="&amp;B148)/COUNT(Risk1Loss)</f>
        <v>5.0000000000000001E-4</v>
      </c>
      <c r="D148" s="19">
        <f t="shared" si="4"/>
        <v>0</v>
      </c>
      <c r="F148" s="20">
        <f t="shared" si="7"/>
        <v>40739631.097166993</v>
      </c>
      <c r="G148" s="21" cm="1">
        <f t="array" ref="G148">COUNTIF(Risk2Loss,"&gt;="&amp;F148)/COUNT(Risk2Loss)</f>
        <v>5.0000000000000001E-4</v>
      </c>
      <c r="H148" s="19">
        <f t="shared" si="5"/>
        <v>0</v>
      </c>
      <c r="K148" s="20"/>
      <c r="L148" s="21"/>
      <c r="M148" s="19"/>
      <c r="O148" s="20"/>
      <c r="P148" s="21"/>
      <c r="Q148" s="19"/>
    </row>
    <row r="149" spans="2:17">
      <c r="B149" s="20">
        <f t="shared" si="6"/>
        <v>744192.08821914112</v>
      </c>
      <c r="C149" s="21" cm="1">
        <f t="array" ref="C149">COUNTIF(Risk1Loss,"&gt;="&amp;B149)/COUNT(Risk1Loss)</f>
        <v>4.0000000000000002E-4</v>
      </c>
      <c r="D149" s="19">
        <f t="shared" si="4"/>
        <v>9.9999999999999991E-5</v>
      </c>
      <c r="F149" s="20">
        <f t="shared" si="7"/>
        <v>44191287.872846521</v>
      </c>
      <c r="G149" s="21" cm="1">
        <f t="array" ref="G149">COUNTIF(Risk2Loss,"&gt;="&amp;F149)/COUNT(Risk2Loss)</f>
        <v>2.9999999999999997E-4</v>
      </c>
      <c r="H149" s="19">
        <f t="shared" si="5"/>
        <v>2.0000000000000004E-4</v>
      </c>
      <c r="K149" s="20"/>
      <c r="L149" s="21"/>
      <c r="M149" s="19"/>
      <c r="O149" s="20"/>
      <c r="P149" s="21"/>
      <c r="Q149" s="19"/>
    </row>
    <row r="150" spans="2:17">
      <c r="B150" s="20">
        <f t="shared" si="6"/>
        <v>785293.64237442857</v>
      </c>
      <c r="C150" s="21" cm="1">
        <f t="array" ref="C150">COUNTIF(Risk1Loss,"&gt;="&amp;B150)/COUNT(Risk1Loss)</f>
        <v>4.0000000000000002E-4</v>
      </c>
      <c r="D150" s="19">
        <f t="shared" si="4"/>
        <v>0</v>
      </c>
      <c r="F150" s="20">
        <f t="shared" si="7"/>
        <v>47935385.551308863</v>
      </c>
      <c r="G150" s="21" cm="1">
        <f t="array" ref="G150">COUNTIF(Risk2Loss,"&gt;="&amp;F150)/COUNT(Risk2Loss)</f>
        <v>2.9999999999999997E-4</v>
      </c>
      <c r="H150" s="19">
        <f t="shared" si="5"/>
        <v>0</v>
      </c>
      <c r="K150" s="20"/>
      <c r="L150" s="21"/>
      <c r="M150" s="19"/>
      <c r="O150" s="20"/>
      <c r="P150" s="21"/>
      <c r="Q150" s="19"/>
    </row>
    <row r="151" spans="2:17">
      <c r="B151" s="20">
        <f t="shared" si="6"/>
        <v>828665.22570729384</v>
      </c>
      <c r="C151" s="21" cm="1">
        <f t="array" ref="C151">COUNTIF(Risk1Loss,"&gt;="&amp;B151)/COUNT(Risk1Loss)</f>
        <v>4.0000000000000002E-4</v>
      </c>
      <c r="D151" s="19">
        <f t="shared" si="4"/>
        <v>0</v>
      </c>
      <c r="F151" s="20">
        <f t="shared" si="7"/>
        <v>51996701.127249151</v>
      </c>
      <c r="G151" s="21" cm="1">
        <f t="array" ref="G151">COUNTIF(Risk2Loss,"&gt;="&amp;F151)/COUNT(Risk2Loss)</f>
        <v>2.9999999999999997E-4</v>
      </c>
      <c r="H151" s="19">
        <f t="shared" si="5"/>
        <v>0</v>
      </c>
      <c r="K151" s="20"/>
      <c r="L151" s="21"/>
      <c r="M151" s="19"/>
      <c r="O151" s="20"/>
      <c r="P151" s="21"/>
      <c r="Q151" s="19"/>
    </row>
    <row r="152" spans="2:17">
      <c r="B152" s="20">
        <f t="shared" si="6"/>
        <v>874432.21139578242</v>
      </c>
      <c r="C152" s="21" cm="1">
        <f t="array" ref="C152">COUNTIF(Risk1Loss,"&gt;="&amp;B152)/COUNT(Risk1Loss)</f>
        <v>2.9999999999999997E-4</v>
      </c>
      <c r="D152" s="19">
        <f t="shared" si="4"/>
        <v>1.0000000000000005E-4</v>
      </c>
      <c r="F152" s="20">
        <f t="shared" si="7"/>
        <v>56402110.821087383</v>
      </c>
      <c r="G152" s="21" cm="1">
        <f t="array" ref="G152">COUNTIF(Risk2Loss,"&gt;="&amp;F152)/COUNT(Risk2Loss)</f>
        <v>2.9999999999999997E-4</v>
      </c>
      <c r="H152" s="19">
        <f t="shared" si="5"/>
        <v>0</v>
      </c>
      <c r="K152" s="20"/>
      <c r="L152" s="21"/>
      <c r="M152" s="19"/>
      <c r="O152" s="20"/>
      <c r="P152" s="21"/>
      <c r="Q152" s="19"/>
    </row>
    <row r="153" spans="2:17">
      <c r="B153" s="20">
        <f t="shared" si="6"/>
        <v>922726.89694910182</v>
      </c>
      <c r="C153" s="21" cm="1">
        <f t="array" ref="C153">COUNTIF(Risk1Loss,"&gt;="&amp;B153)/COUNT(Risk1Loss)</f>
        <v>2.9999999999999997E-4</v>
      </c>
      <c r="D153" s="19">
        <f t="shared" si="4"/>
        <v>0</v>
      </c>
      <c r="F153" s="20">
        <f t="shared" si="7"/>
        <v>61180767.935431547</v>
      </c>
      <c r="G153" s="21" cm="1">
        <f t="array" ref="G153">COUNTIF(Risk2Loss,"&gt;="&amp;F153)/COUNT(Risk2Loss)</f>
        <v>2.9999999999999997E-4</v>
      </c>
      <c r="H153" s="19">
        <f t="shared" si="5"/>
        <v>0</v>
      </c>
      <c r="K153" s="20"/>
      <c r="L153" s="21"/>
      <c r="M153" s="19"/>
      <c r="O153" s="20"/>
      <c r="P153" s="21"/>
      <c r="Q153" s="19"/>
    </row>
    <row r="154" spans="2:17">
      <c r="B154" s="20">
        <f t="shared" si="6"/>
        <v>973688.88663680456</v>
      </c>
      <c r="C154" s="21" cm="1">
        <f t="array" ref="C154">COUNTIF(Risk1Loss,"&gt;="&amp;B154)/COUNT(Risk1Loss)</f>
        <v>2.0000000000000001E-4</v>
      </c>
      <c r="D154" s="19">
        <f t="shared" si="4"/>
        <v>9.9999999999999964E-5</v>
      </c>
      <c r="F154" s="20">
        <f t="shared" si="7"/>
        <v>66364295.780392669</v>
      </c>
      <c r="G154" s="21" cm="1">
        <f t="array" ref="G154">COUNTIF(Risk2Loss,"&gt;="&amp;F154)/COUNT(Risk2Loss)</f>
        <v>2.9999999999999997E-4</v>
      </c>
      <c r="H154" s="19">
        <f t="shared" si="5"/>
        <v>0</v>
      </c>
      <c r="K154" s="20"/>
      <c r="L154" s="21"/>
      <c r="M154" s="19"/>
      <c r="O154" s="20"/>
      <c r="P154" s="21"/>
      <c r="Q154" s="19"/>
    </row>
    <row r="155" spans="2:17">
      <c r="B155" s="20">
        <f t="shared" si="6"/>
        <v>1027465.4950394452</v>
      </c>
      <c r="C155" s="21" cm="1">
        <f t="array" ref="C155">COUNTIF(Risk1Loss,"&gt;="&amp;B155)/COUNT(Risk1Loss)</f>
        <v>2.0000000000000001E-4</v>
      </c>
      <c r="D155" s="19">
        <f t="shared" ref="D155:D176" si="8">C154-C155</f>
        <v>0</v>
      </c>
      <c r="F155" s="20">
        <f t="shared" si="7"/>
        <v>71986996.944457009</v>
      </c>
      <c r="G155" s="21" cm="1">
        <f t="array" ref="G155">COUNTIF(Risk2Loss,"&gt;="&amp;F155)/COUNT(Risk2Loss)</f>
        <v>2.0000000000000001E-4</v>
      </c>
      <c r="H155" s="19">
        <f t="shared" ref="H155:H176" si="9">G154-G155</f>
        <v>9.9999999999999964E-5</v>
      </c>
      <c r="K155" s="20"/>
      <c r="L155" s="21"/>
      <c r="M155" s="19"/>
      <c r="O155" s="20"/>
      <c r="P155" s="21"/>
      <c r="Q155" s="19"/>
    </row>
    <row r="156" spans="2:17">
      <c r="B156" s="20">
        <f t="shared" ref="B156:B176" si="10">B155*$C$12</f>
        <v>1084212.172887245</v>
      </c>
      <c r="C156" s="21" cm="1">
        <f t="array" ref="C156">COUNTIF(Risk1Loss,"&gt;="&amp;B156)/COUNT(Risk1Loss)</f>
        <v>2.0000000000000001E-4</v>
      </c>
      <c r="D156" s="19">
        <f t="shared" si="8"/>
        <v>0</v>
      </c>
      <c r="F156" s="20">
        <f t="shared" ref="F156:F176" si="11">F155*$G$12</f>
        <v>78086080.29578945</v>
      </c>
      <c r="G156" s="21" cm="1">
        <f t="array" ref="G156">COUNTIF(Risk2Loss,"&gt;="&amp;F156)/COUNT(Risk2Loss)</f>
        <v>2.0000000000000001E-4</v>
      </c>
      <c r="H156" s="19">
        <f t="shared" si="9"/>
        <v>0</v>
      </c>
      <c r="K156" s="20"/>
      <c r="L156" s="21"/>
      <c r="M156" s="19"/>
      <c r="O156" s="20"/>
      <c r="P156" s="21"/>
      <c r="Q156" s="19"/>
    </row>
    <row r="157" spans="2:17">
      <c r="B157" s="20">
        <f t="shared" si="10"/>
        <v>1144092.9564177259</v>
      </c>
      <c r="C157" s="21" cm="1">
        <f t="array" ref="C157">COUNTIF(Risk1Loss,"&gt;="&amp;B157)/COUNT(Risk1Loss)</f>
        <v>2.0000000000000001E-4</v>
      </c>
      <c r="D157" s="19">
        <f t="shared" si="8"/>
        <v>0</v>
      </c>
      <c r="F157" s="20">
        <f t="shared" si="11"/>
        <v>84701907.216175094</v>
      </c>
      <c r="G157" s="21" cm="1">
        <f t="array" ref="G157">COUNTIF(Risk2Loss,"&gt;="&amp;F157)/COUNT(Risk2Loss)</f>
        <v>1E-4</v>
      </c>
      <c r="H157" s="19">
        <f t="shared" si="9"/>
        <v>1E-4</v>
      </c>
      <c r="K157" s="20"/>
      <c r="L157" s="21"/>
      <c r="M157" s="19"/>
      <c r="O157" s="20"/>
      <c r="P157" s="21"/>
      <c r="Q157" s="19"/>
    </row>
    <row r="158" spans="2:17">
      <c r="B158" s="20">
        <f t="shared" si="10"/>
        <v>1207280.9415512618</v>
      </c>
      <c r="C158" s="21" cm="1">
        <f t="array" ref="C158">COUNTIF(Risk1Loss,"&gt;="&amp;B158)/COUNT(Risk1Loss)</f>
        <v>2.0000000000000001E-4</v>
      </c>
      <c r="D158" s="19">
        <f t="shared" si="8"/>
        <v>0</v>
      </c>
      <c r="F158" s="20">
        <f t="shared" si="11"/>
        <v>91878258.697080389</v>
      </c>
      <c r="G158" s="21" cm="1">
        <f t="array" ref="G158">COUNTIF(Risk2Loss,"&gt;="&amp;F158)/COUNT(Risk2Loss)</f>
        <v>1E-4</v>
      </c>
      <c r="H158" s="19">
        <f t="shared" si="9"/>
        <v>0</v>
      </c>
      <c r="K158" s="20"/>
      <c r="L158" s="21"/>
      <c r="M158" s="19"/>
      <c r="O158" s="20"/>
      <c r="P158" s="21"/>
      <c r="Q158" s="19"/>
    </row>
    <row r="159" spans="2:17">
      <c r="B159" s="20">
        <f t="shared" si="10"/>
        <v>1273958.7842552329</v>
      </c>
      <c r="C159" s="21" cm="1">
        <f t="array" ref="C159">COUNTIF(Risk1Loss,"&gt;="&amp;B159)/COUNT(Risk1Loss)</f>
        <v>2.0000000000000001E-4</v>
      </c>
      <c r="D159" s="19">
        <f t="shared" si="8"/>
        <v>0</v>
      </c>
      <c r="F159" s="20">
        <f t="shared" si="11"/>
        <v>99662625.065372497</v>
      </c>
      <c r="G159" s="21" cm="1">
        <f t="array" ref="G159">COUNTIF(Risk2Loss,"&gt;="&amp;F159)/COUNT(Risk2Loss)</f>
        <v>1E-4</v>
      </c>
      <c r="H159" s="19">
        <f t="shared" si="9"/>
        <v>0</v>
      </c>
      <c r="K159" s="20"/>
      <c r="L159" s="21"/>
      <c r="M159" s="19"/>
      <c r="O159" s="20"/>
      <c r="P159" s="21"/>
      <c r="Q159" s="19"/>
    </row>
    <row r="160" spans="2:17">
      <c r="B160" s="20">
        <f t="shared" si="10"/>
        <v>1344319.2285431756</v>
      </c>
      <c r="C160" s="21" cm="1">
        <f t="array" ref="C160">COUNTIF(Risk1Loss,"&gt;="&amp;B160)/COUNT(Risk1Loss)</f>
        <v>2.0000000000000001E-4</v>
      </c>
      <c r="D160" s="19">
        <f t="shared" si="8"/>
        <v>0</v>
      </c>
      <c r="F160" s="20">
        <f t="shared" si="11"/>
        <v>108106520.25599004</v>
      </c>
      <c r="G160" s="21" cm="1">
        <f t="array" ref="G160">COUNTIF(Risk2Loss,"&gt;="&amp;F160)/COUNT(Risk2Loss)</f>
        <v>1E-4</v>
      </c>
      <c r="H160" s="19">
        <f t="shared" si="9"/>
        <v>0</v>
      </c>
      <c r="K160" s="20"/>
      <c r="L160" s="21"/>
      <c r="M160" s="19"/>
      <c r="O160" s="20"/>
      <c r="P160" s="21"/>
      <c r="Q160" s="19"/>
    </row>
    <row r="161" spans="2:17">
      <c r="B161" s="20">
        <f t="shared" si="10"/>
        <v>1418565.6636352015</v>
      </c>
      <c r="C161" s="21" cm="1">
        <f t="array" ref="C161">COUNTIF(Risk1Loss,"&gt;="&amp;B161)/COUNT(Risk1Loss)</f>
        <v>2.0000000000000001E-4</v>
      </c>
      <c r="D161" s="19">
        <f t="shared" si="8"/>
        <v>0</v>
      </c>
      <c r="F161" s="20">
        <f t="shared" si="11"/>
        <v>117265822.71130051</v>
      </c>
      <c r="G161" s="21" cm="1">
        <f t="array" ref="G161">COUNTIF(Risk2Loss,"&gt;="&amp;F161)/COUNT(Risk2Loss)</f>
        <v>1E-4</v>
      </c>
      <c r="H161" s="19">
        <f t="shared" si="9"/>
        <v>0</v>
      </c>
      <c r="K161" s="20"/>
      <c r="L161" s="21"/>
      <c r="M161" s="19"/>
      <c r="O161" s="20"/>
      <c r="P161" s="21"/>
      <c r="Q161" s="19"/>
    </row>
    <row r="162" spans="2:17">
      <c r="B162" s="20">
        <f t="shared" si="10"/>
        <v>1496912.7118902544</v>
      </c>
      <c r="C162" s="21" cm="1">
        <f t="array" ref="C162">COUNTIF(Risk1Loss,"&gt;="&amp;B162)/COUNT(Risk1Loss)</f>
        <v>2.0000000000000001E-4</v>
      </c>
      <c r="D162" s="19">
        <f t="shared" si="8"/>
        <v>0</v>
      </c>
      <c r="F162" s="20">
        <f t="shared" si="11"/>
        <v>127201145.16308485</v>
      </c>
      <c r="G162" s="21" cm="1">
        <f t="array" ref="G162">COUNTIF(Risk2Loss,"&gt;="&amp;F162)/COUNT(Risk2Loss)</f>
        <v>1E-4</v>
      </c>
      <c r="H162" s="19">
        <f t="shared" si="9"/>
        <v>0</v>
      </c>
      <c r="K162" s="20"/>
      <c r="L162" s="21"/>
      <c r="M162" s="19"/>
      <c r="O162" s="20"/>
      <c r="P162" s="21"/>
      <c r="Q162" s="19"/>
    </row>
    <row r="163" spans="2:17">
      <c r="B163" s="20">
        <f t="shared" si="10"/>
        <v>1579586.8492097287</v>
      </c>
      <c r="C163" s="21" cm="1">
        <f t="array" ref="C163">COUNTIF(Risk1Loss,"&gt;="&amp;B163)/COUNT(Risk1Loss)</f>
        <v>2.0000000000000001E-4</v>
      </c>
      <c r="D163" s="19">
        <f t="shared" si="8"/>
        <v>0</v>
      </c>
      <c r="F163" s="20">
        <f t="shared" si="11"/>
        <v>137978235.74422386</v>
      </c>
      <c r="G163" s="21" cm="1">
        <f t="array" ref="G163">COUNTIF(Risk2Loss,"&gt;="&amp;F163)/COUNT(Risk2Loss)</f>
        <v>1E-4</v>
      </c>
      <c r="H163" s="19">
        <f t="shared" si="9"/>
        <v>0</v>
      </c>
      <c r="K163" s="20"/>
      <c r="L163" s="21"/>
      <c r="M163" s="19"/>
      <c r="O163" s="20"/>
      <c r="P163" s="21"/>
      <c r="Q163" s="19"/>
    </row>
    <row r="164" spans="2:17">
      <c r="B164" s="20">
        <f t="shared" si="10"/>
        <v>1666827.0597058334</v>
      </c>
      <c r="C164" s="21" cm="1">
        <f t="array" ref="C164">COUNTIF(Risk1Loss,"&gt;="&amp;B164)/COUNT(Risk1Loss)</f>
        <v>1E-4</v>
      </c>
      <c r="D164" s="19">
        <f t="shared" si="8"/>
        <v>1E-4</v>
      </c>
      <c r="F164" s="20">
        <f t="shared" si="11"/>
        <v>149668413.08448887</v>
      </c>
      <c r="G164" s="21" cm="1">
        <f t="array" ref="G164">COUNTIF(Risk2Loss,"&gt;="&amp;F164)/COUNT(Risk2Loss)</f>
        <v>1E-4</v>
      </c>
      <c r="H164" s="19">
        <f t="shared" si="9"/>
        <v>0</v>
      </c>
      <c r="K164" s="20"/>
      <c r="L164" s="21"/>
      <c r="M164" s="19"/>
      <c r="O164" s="20"/>
      <c r="P164" s="21"/>
      <c r="Q164" s="19"/>
    </row>
    <row r="165" spans="2:17">
      <c r="B165" s="20">
        <f t="shared" si="10"/>
        <v>1758885.5265271363</v>
      </c>
      <c r="C165" s="21" cm="1">
        <f t="array" ref="C165">COUNTIF(Risk1Loss,"&gt;="&amp;B165)/COUNT(Risk1Loss)</f>
        <v>1E-4</v>
      </c>
      <c r="D165" s="19">
        <f t="shared" si="8"/>
        <v>0</v>
      </c>
      <c r="F165" s="20">
        <f t="shared" si="11"/>
        <v>162349038.26973271</v>
      </c>
      <c r="G165" s="21" cm="1">
        <f t="array" ref="G165">COUNTIF(Risk2Loss,"&gt;="&amp;F165)/COUNT(Risk2Loss)</f>
        <v>1E-4</v>
      </c>
      <c r="H165" s="19">
        <f t="shared" si="9"/>
        <v>0</v>
      </c>
      <c r="K165" s="20"/>
      <c r="L165" s="21"/>
      <c r="M165" s="19"/>
      <c r="O165" s="20"/>
      <c r="P165" s="21"/>
      <c r="Q165" s="19"/>
    </row>
    <row r="166" spans="2:17">
      <c r="B166" s="20">
        <f t="shared" si="10"/>
        <v>1856028.3608382402</v>
      </c>
      <c r="C166" s="21" cm="1">
        <f t="array" ref="C166">COUNTIF(Risk1Loss,"&gt;="&amp;B166)/COUNT(Risk1Loss)</f>
        <v>1E-4</v>
      </c>
      <c r="D166" s="19">
        <f t="shared" si="8"/>
        <v>0</v>
      </c>
      <c r="F166" s="20">
        <f t="shared" si="11"/>
        <v>176104026.78772512</v>
      </c>
      <c r="G166" s="21" cm="1">
        <f t="array" ref="G166">COUNTIF(Risk2Loss,"&gt;="&amp;F166)/COUNT(Risk2Loss)</f>
        <v>1E-4</v>
      </c>
      <c r="H166" s="19">
        <f t="shared" si="9"/>
        <v>0</v>
      </c>
      <c r="K166" s="20"/>
      <c r="L166" s="21"/>
      <c r="M166" s="19"/>
      <c r="O166" s="20"/>
      <c r="P166" s="21"/>
      <c r="Q166" s="19"/>
    </row>
    <row r="167" spans="2:17">
      <c r="B167" s="20">
        <f t="shared" si="10"/>
        <v>1958536.3710608357</v>
      </c>
      <c r="C167" s="21" cm="1">
        <f t="array" ref="C167">COUNTIF(Risk1Loss,"&gt;="&amp;B167)/COUNT(Risk1Loss)</f>
        <v>1E-4</v>
      </c>
      <c r="D167" s="19">
        <f t="shared" si="8"/>
        <v>0</v>
      </c>
      <c r="F167" s="20">
        <f t="shared" si="11"/>
        <v>191024403.84849262</v>
      </c>
      <c r="G167" s="21" cm="1">
        <f t="array" ref="G167">COUNTIF(Risk2Loss,"&gt;="&amp;F167)/COUNT(Risk2Loss)</f>
        <v>1E-4</v>
      </c>
      <c r="H167" s="19">
        <f t="shared" si="9"/>
        <v>0</v>
      </c>
      <c r="K167" s="20"/>
      <c r="L167" s="21"/>
      <c r="M167" s="19"/>
      <c r="O167" s="20"/>
      <c r="P167" s="21"/>
      <c r="Q167" s="19"/>
    </row>
    <row r="168" spans="2:17">
      <c r="B168" s="20">
        <f t="shared" si="10"/>
        <v>2066705.8745997562</v>
      </c>
      <c r="C168" s="21" cm="1">
        <f t="array" ref="C168">COUNTIF(Risk1Loss,"&gt;="&amp;B168)/COUNT(Risk1Loss)</f>
        <v>1E-4</v>
      </c>
      <c r="D168" s="19">
        <f t="shared" si="8"/>
        <v>0</v>
      </c>
      <c r="F168" s="20">
        <f t="shared" si="11"/>
        <v>207208906.75405878</v>
      </c>
      <c r="G168" s="21" cm="1">
        <f t="array" ref="G168">COUNTIF(Risk2Loss,"&gt;="&amp;F168)/COUNT(Risk2Loss)</f>
        <v>1E-4</v>
      </c>
      <c r="H168" s="19">
        <f t="shared" si="9"/>
        <v>0</v>
      </c>
      <c r="K168" s="20"/>
      <c r="L168" s="21"/>
      <c r="M168" s="19"/>
      <c r="O168" s="20"/>
      <c r="P168" s="21"/>
      <c r="Q168" s="19"/>
    </row>
    <row r="169" spans="2:17">
      <c r="B169" s="20">
        <f t="shared" si="10"/>
        <v>2180849.5544004734</v>
      </c>
      <c r="C169" s="21" cm="1">
        <f t="array" ref="C169">COUNTIF(Risk1Loss,"&gt;="&amp;B169)/COUNT(Risk1Loss)</f>
        <v>1E-4</v>
      </c>
      <c r="D169" s="19">
        <f t="shared" si="8"/>
        <v>0</v>
      </c>
      <c r="F169" s="20">
        <f t="shared" si="11"/>
        <v>224764638.30383539</v>
      </c>
      <c r="G169" s="21" cm="1">
        <f t="array" ref="G169">COUNTIF(Risk2Loss,"&gt;="&amp;F169)/COUNT(Risk2Loss)</f>
        <v>1E-4</v>
      </c>
      <c r="H169" s="19">
        <f t="shared" si="9"/>
        <v>0</v>
      </c>
      <c r="K169" s="20"/>
      <c r="L169" s="21"/>
      <c r="M169" s="19"/>
      <c r="O169" s="20"/>
      <c r="P169" s="21"/>
      <c r="Q169" s="19"/>
    </row>
    <row r="170" spans="2:17">
      <c r="B170" s="20">
        <f t="shared" si="10"/>
        <v>2301297.3628140595</v>
      </c>
      <c r="C170" s="21" cm="1">
        <f t="array" ref="C170">COUNTIF(Risk1Loss,"&gt;="&amp;B170)/COUNT(Risk1Loss)</f>
        <v>1E-4</v>
      </c>
      <c r="D170" s="19">
        <f t="shared" si="8"/>
        <v>0</v>
      </c>
      <c r="F170" s="20">
        <f t="shared" si="11"/>
        <v>243807775.55964971</v>
      </c>
      <c r="G170" s="21" cm="1">
        <f t="array" ref="G170">COUNTIF(Risk2Loss,"&gt;="&amp;F170)/COUNT(Risk2Loss)</f>
        <v>1E-4</v>
      </c>
      <c r="H170" s="19">
        <f t="shared" si="9"/>
        <v>0</v>
      </c>
      <c r="K170" s="20"/>
      <c r="L170" s="21"/>
      <c r="M170" s="19"/>
      <c r="O170" s="20"/>
      <c r="P170" s="21"/>
      <c r="Q170" s="19"/>
    </row>
    <row r="171" spans="2:17">
      <c r="B171" s="20">
        <f t="shared" si="10"/>
        <v>2428397.4753824016</v>
      </c>
      <c r="C171" s="21" cm="1">
        <f t="array" ref="C171">COUNTIF(Risk1Loss,"&gt;="&amp;B171)/COUNT(Risk1Loss)</f>
        <v>1E-4</v>
      </c>
      <c r="D171" s="19">
        <f t="shared" si="8"/>
        <v>0</v>
      </c>
      <c r="F171" s="20">
        <f t="shared" si="11"/>
        <v>264464338.66074118</v>
      </c>
      <c r="G171" s="21" cm="1">
        <f t="array" ref="G171">COUNTIF(Risk2Loss,"&gt;="&amp;F171)/COUNT(Risk2Loss)</f>
        <v>1E-4</v>
      </c>
      <c r="H171" s="19">
        <f t="shared" si="9"/>
        <v>0</v>
      </c>
      <c r="K171" s="20"/>
      <c r="L171" s="21"/>
      <c r="M171" s="19"/>
      <c r="O171" s="20"/>
      <c r="P171" s="21"/>
      <c r="Q171" s="19"/>
    </row>
    <row r="172" spans="2:17">
      <c r="B172" s="20">
        <f t="shared" si="10"/>
        <v>2562517.2973007476</v>
      </c>
      <c r="C172" s="21" cm="1">
        <f t="array" ref="C172">COUNTIF(Risk1Loss,"&gt;="&amp;B172)/COUNT(Risk1Loss)</f>
        <v>1E-4</v>
      </c>
      <c r="D172" s="19">
        <f t="shared" si="8"/>
        <v>0</v>
      </c>
      <c r="F172" s="20">
        <f t="shared" si="11"/>
        <v>286871024.77644908</v>
      </c>
      <c r="G172" s="21" cm="1">
        <f t="array" ref="G172">COUNTIF(Risk2Loss,"&gt;="&amp;F172)/COUNT(Risk2Loss)</f>
        <v>1E-4</v>
      </c>
      <c r="H172" s="19">
        <f t="shared" si="9"/>
        <v>0</v>
      </c>
      <c r="K172" s="20"/>
      <c r="L172" s="21"/>
      <c r="M172" s="19"/>
      <c r="O172" s="20"/>
      <c r="P172" s="21"/>
      <c r="Q172" s="19"/>
    </row>
    <row r="173" spans="2:17">
      <c r="B173" s="20">
        <f t="shared" si="10"/>
        <v>2704044.5254669427</v>
      </c>
      <c r="C173" s="21" cm="1">
        <f t="array" ref="C173">COUNTIF(Risk1Loss,"&gt;="&amp;B173)/COUNT(Risk1Loss)</f>
        <v>1E-4</v>
      </c>
      <c r="D173" s="19">
        <f t="shared" si="8"/>
        <v>0</v>
      </c>
      <c r="F173" s="20">
        <f t="shared" si="11"/>
        <v>311176112.71536803</v>
      </c>
      <c r="G173" s="21" cm="1">
        <f t="array" ref="G173">COUNTIF(Risk2Loss,"&gt;="&amp;F173)/COUNT(Risk2Loss)</f>
        <v>1E-4</v>
      </c>
      <c r="H173" s="19">
        <f t="shared" si="9"/>
        <v>0</v>
      </c>
      <c r="K173" s="20"/>
      <c r="L173" s="21"/>
      <c r="M173" s="19"/>
      <c r="O173" s="20"/>
      <c r="P173" s="21"/>
      <c r="Q173" s="19"/>
    </row>
    <row r="174" spans="2:17">
      <c r="B174" s="20">
        <f t="shared" si="10"/>
        <v>2853388.2691873955</v>
      </c>
      <c r="C174" s="21" cm="1">
        <f t="array" ref="C174">COUNTIF(Risk1Loss,"&gt;="&amp;B174)/COUNT(Risk1Loss)</f>
        <v>1E-4</v>
      </c>
      <c r="D174" s="19">
        <f t="shared" si="8"/>
        <v>0</v>
      </c>
      <c r="F174" s="20">
        <f t="shared" si="11"/>
        <v>337540444.17732638</v>
      </c>
      <c r="G174" s="21" cm="1">
        <f t="array" ref="G174">COUNTIF(Risk2Loss,"&gt;="&amp;F174)/COUNT(Risk2Loss)</f>
        <v>1E-4</v>
      </c>
      <c r="H174" s="19">
        <f t="shared" si="9"/>
        <v>0</v>
      </c>
      <c r="K174" s="20"/>
      <c r="L174" s="21"/>
      <c r="M174" s="19"/>
      <c r="O174" s="20"/>
      <c r="P174" s="21"/>
      <c r="Q174" s="19"/>
    </row>
    <row r="175" spans="2:17">
      <c r="B175" s="20">
        <f t="shared" si="10"/>
        <v>3010980.232779372</v>
      </c>
      <c r="C175" s="21" cm="1">
        <f t="array" ref="C175">COUNTIF(Risk1Loss,"&gt;="&amp;B175)/COUNT(Risk1Loss)</f>
        <v>1E-4</v>
      </c>
      <c r="D175" s="19">
        <f t="shared" si="8"/>
        <v>0</v>
      </c>
      <c r="F175" s="20">
        <f t="shared" si="11"/>
        <v>366138488.14173442</v>
      </c>
      <c r="G175" s="21" cm="1">
        <f t="array" ref="G175">COUNTIF(Risk2Loss,"&gt;="&amp;F175)/COUNT(Risk2Loss)</f>
        <v>1E-4</v>
      </c>
      <c r="H175" s="19">
        <f t="shared" si="9"/>
        <v>0</v>
      </c>
      <c r="K175" s="20"/>
      <c r="L175" s="21"/>
      <c r="M175" s="19"/>
      <c r="O175" s="20"/>
      <c r="P175" s="21"/>
      <c r="Q175" s="19"/>
    </row>
    <row r="176" spans="2:17" ht="16.5" thickBot="1">
      <c r="B176" s="22">
        <f t="shared" si="10"/>
        <v>3177275.9634881341</v>
      </c>
      <c r="C176" s="23" cm="1">
        <f t="array" ref="C176">COUNTIF(Risk1Loss,"&gt;="&amp;B176)/COUNT(Risk1Loss)</f>
        <v>1E-4</v>
      </c>
      <c r="D176" s="24">
        <f t="shared" si="8"/>
        <v>0</v>
      </c>
      <c r="F176" s="22">
        <f t="shared" si="11"/>
        <v>397159495.436014</v>
      </c>
      <c r="G176" s="23" cm="1">
        <f t="array" ref="G176">COUNTIF(Risk2Loss,"&gt;="&amp;F176)/COUNT(Risk2Loss)</f>
        <v>0</v>
      </c>
      <c r="H176" s="24">
        <f t="shared" si="9"/>
        <v>1E-4</v>
      </c>
      <c r="K176" s="22"/>
      <c r="L176" s="23"/>
      <c r="M176" s="24"/>
      <c r="O176" s="22"/>
      <c r="P176" s="23"/>
      <c r="Q176" s="24"/>
    </row>
    <row r="177" spans="2:2">
      <c r="B177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20</vt:i4>
      </vt:variant>
    </vt:vector>
  </HeadingPairs>
  <TitlesOfParts>
    <vt:vector size="23" baseType="lpstr">
      <vt:lpstr>Input and Report</vt:lpstr>
      <vt:lpstr>Quantification and simulation</vt:lpstr>
      <vt:lpstr>Analysis</vt:lpstr>
      <vt:lpstr>BinomTrials</vt:lpstr>
      <vt:lpstr>Bins</vt:lpstr>
      <vt:lpstr>GammaRate1</vt:lpstr>
      <vt:lpstr>GammaRate2</vt:lpstr>
      <vt:lpstr>GammaShape1</vt:lpstr>
      <vt:lpstr>GammaShape2</vt:lpstr>
      <vt:lpstr>ImpLow1</vt:lpstr>
      <vt:lpstr>ImpLow2</vt:lpstr>
      <vt:lpstr>ImpUp1</vt:lpstr>
      <vt:lpstr>ImpUp2</vt:lpstr>
      <vt:lpstr>ProbLow1</vt:lpstr>
      <vt:lpstr>ProbLow2</vt:lpstr>
      <vt:lpstr>ProbUp1</vt:lpstr>
      <vt:lpstr>ProbUp2</vt:lpstr>
      <vt:lpstr>Risk1Loss</vt:lpstr>
      <vt:lpstr>Risk1Occ</vt:lpstr>
      <vt:lpstr>Risk2Loss</vt:lpstr>
      <vt:lpstr>Risk2Occ</vt:lpstr>
      <vt:lpstr>RiskName1</vt:lpstr>
      <vt:lpstr>RiskName2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Mads Nielsen</dc:creator>
  <cp:lastModifiedBy>Mads Bundgaard Nielsen</cp:lastModifiedBy>
  <dcterms:created xsi:type="dcterms:W3CDTF">2024-04-30T04:29:19Z</dcterms:created>
  <dcterms:modified xsi:type="dcterms:W3CDTF">2025-01-15T11:50:51Z</dcterms:modified>
</cp:coreProperties>
</file>